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GoldenSource\GIT\edm\"/>
    </mc:Choice>
  </mc:AlternateContent>
  <xr:revisionPtr revIDLastSave="0" documentId="13_ncr:1_{E5A1F1AF-634E-464B-B1C3-D276308C29CA}" xr6:coauthVersionLast="47" xr6:coauthVersionMax="47" xr10:uidLastSave="{00000000-0000-0000-0000-000000000000}"/>
  <bookViews>
    <workbookView xWindow="-110" yWindow="-110" windowWidth="19420" windowHeight="10420" tabRatio="712" firstSheet="7" activeTab="9" xr2:uid="{00000000-000D-0000-FFFF-FFFF00000000}"/>
  </bookViews>
  <sheets>
    <sheet name="CAP1" sheetId="70" r:id="rId1"/>
    <sheet name="BAD1" sheetId="68" r:id="rId2"/>
    <sheet name="BDV1" sheetId="66" r:id="rId3"/>
    <sheet name="APG1" sheetId="65" r:id="rId4"/>
    <sheet name="BAT1" sheetId="64" r:id="rId5"/>
    <sheet name="GUNT" sheetId="71" r:id="rId6"/>
    <sheet name="INCS - GC-VDDB" sheetId="6" r:id="rId7"/>
    <sheet name="INCL - GC-VDDB" sheetId="7" r:id="rId8"/>
    <sheet name="Sheet1" sheetId="72" r:id="rId9"/>
    <sheet name="EINC" sheetId="61" r:id="rId10"/>
    <sheet name="MKEY" sheetId="41" r:id="rId11"/>
    <sheet name="EDMV - GC-FLD_ID" sheetId="21" r:id="rId12"/>
    <sheet name="EDMV - GC-VDDB-DWH" sheetId="10" r:id="rId13"/>
    <sheet name="IDMV - GC-VDDB Only" sheetId="20" r:id="rId14"/>
    <sheet name="BAD1_Domains" sheetId="69" r:id="rId15"/>
    <sheet name="BDV1_Domains" sheetId="67" r:id="rId16"/>
    <sheet name="STDF" sheetId="42" r:id="rId17"/>
    <sheet name="EIAT" sheetId="37" r:id="rId18"/>
    <sheet name="DSRC" sheetId="34" r:id="rId19"/>
    <sheet name="STDV" sheetId="29" r:id="rId20"/>
    <sheet name="EIST" sheetId="22" r:id="rId21"/>
    <sheet name="ISCD" sheetId="39" r:id="rId22"/>
    <sheet name="ISTY - GC-VDDB-DWH" sheetId="11" r:id="rId23"/>
    <sheet name="GUID" sheetId="62" r:id="rId24"/>
    <sheet name="BNSY" sheetId="63" r:id="rId25"/>
    <sheet name="GUNT - GC-VDDB" sheetId="12" state="hidden" r:id="rId26"/>
    <sheet name="MKID" sheetId="27" state="hidden" r:id="rId27"/>
    <sheet name="RTNG - GC-VDDB" sheetId="18" state="hidden" r:id="rId28"/>
    <sheet name="RTVL - GC-VDDB" sheetId="19" state="hidden" r:id="rId29"/>
    <sheet name="ITGP - GC-VDDB" sheetId="23" state="hidden" r:id="rId30"/>
    <sheet name="MRKT" sheetId="33" state="hidden" r:id="rId31"/>
    <sheet name="GUGP" sheetId="25" state="hidden" r:id="rId32"/>
    <sheet name="RGAT" sheetId="36" state="hidden" r:id="rId33"/>
  </sheets>
  <definedNames>
    <definedName name="_xlnm._FilterDatabase" localSheetId="14" hidden="1">BAD1_Domains!$A$1:$G$1</definedName>
    <definedName name="_xlnm._FilterDatabase" localSheetId="15" hidden="1">BDV1_Domains!$A$1:$H$1</definedName>
    <definedName name="_xlnm._FilterDatabase" localSheetId="11" hidden="1">'EDMV - GC-FLD_ID'!$A$1:$N$2</definedName>
    <definedName name="_xlnm._FilterDatabase" localSheetId="12" hidden="1">'EDMV - GC-VDDB-DWH'!$A$1:$N$1</definedName>
    <definedName name="_xlnm._FilterDatabase" localSheetId="9" hidden="1">EINC!$A$1:$N$778</definedName>
    <definedName name="_xlnm._FilterDatabase" localSheetId="23" hidden="1">GUID!$A$1:$N$1</definedName>
    <definedName name="_xlnm._FilterDatabase" localSheetId="13" hidden="1">'IDMV - GC-VDDB Only'!$A$1:$Q$1</definedName>
    <definedName name="_xlnm._FilterDatabase" localSheetId="7" hidden="1">'INCL - GC-VDDB'!$A$1:$N$392</definedName>
    <definedName name="_xlnm._FilterDatabase" localSheetId="10" hidden="1">MKEY!$A$1:$G$1</definedName>
    <definedName name="_xlnm._FilterDatabase" localSheetId="26" hidden="1">MKID!$A$1:$T$685</definedName>
    <definedName name="_xlnm._FilterDatabase" localSheetId="27" hidden="1">'RTNG - GC-VDDB'!$A$1:$L$82</definedName>
    <definedName name="_xlnm._FilterDatabase" localSheetId="28" hidden="1">'RTVL - GC-VDDB'!$A$1:$N$548</definedName>
    <definedName name="_xlnm._FilterDatabase" localSheetId="16" hidden="1">STDF!$A$1:$K$1</definedName>
    <definedName name="_xlnm._FilterDatabase" localSheetId="19" hidden="1">STDV!$A$1:$L$2</definedName>
    <definedName name="_xlnm.Print_Titles" localSheetId="11">'EDMV - GC-FLD_ID'!$1:$1</definedName>
    <definedName name="_xlnm.Print_Titles" localSheetId="12">'EDMV - GC-VDDB-DWH'!$1:$1</definedName>
    <definedName name="_xlnm.Print_Titles" localSheetId="9">EINC!$1:$1</definedName>
    <definedName name="_xlnm.Print_Titles" localSheetId="25">'GUNT - GC-VDDB'!$1:$1</definedName>
    <definedName name="_xlnm.Print_Titles" localSheetId="13">'IDMV - GC-VDDB Only'!$1:$1</definedName>
    <definedName name="_xlnm.Print_Titles" localSheetId="7">'INCL - GC-VDDB'!$1:$1</definedName>
    <definedName name="_xlnm.Print_Titles" localSheetId="6">'INCS - GC-VDDB'!$1:$1</definedName>
    <definedName name="_xlnm.Print_Titles" localSheetId="22">'ISTY - GC-VDDB-DWH'!$1:$1</definedName>
    <definedName name="_xlnm.Print_Titles" localSheetId="29">'ITGP - GC-VDDB'!$1:$1</definedName>
    <definedName name="_xlnm.Print_Titles" localSheetId="27">'RTNG - GC-VDDB'!$1:$1</definedName>
    <definedName name="_xlnm.Print_Titles" localSheetId="28">'RTVL - GC-VDDB'!$1:$1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46" i="61" l="1"/>
  <c r="N768" i="61"/>
  <c r="N767" i="61"/>
  <c r="N760" i="61"/>
  <c r="N759" i="61"/>
  <c r="N758" i="61"/>
  <c r="N757" i="61"/>
  <c r="N764" i="61"/>
  <c r="N763" i="61"/>
  <c r="N762" i="61"/>
  <c r="N761" i="61"/>
  <c r="N766" i="61"/>
  <c r="N765" i="61"/>
  <c r="N745" i="61"/>
  <c r="N744" i="61"/>
  <c r="N748" i="61"/>
  <c r="N747" i="61"/>
  <c r="N749" i="61"/>
  <c r="N742" i="61"/>
  <c r="N741" i="61"/>
  <c r="N740" i="61"/>
  <c r="N739" i="61"/>
  <c r="N738" i="61"/>
  <c r="N754" i="61"/>
  <c r="N778" i="61"/>
  <c r="N777" i="61"/>
  <c r="N776" i="61"/>
  <c r="N775" i="61"/>
  <c r="N774" i="61"/>
  <c r="N773" i="61"/>
  <c r="N772" i="61"/>
  <c r="N771" i="61"/>
  <c r="N770" i="61"/>
  <c r="N769" i="61"/>
  <c r="N756" i="61"/>
  <c r="N755" i="61"/>
  <c r="N753" i="61"/>
  <c r="N752" i="61"/>
  <c r="N751" i="61"/>
  <c r="N750" i="61"/>
  <c r="N743" i="61"/>
  <c r="N733" i="61"/>
  <c r="N732" i="61"/>
  <c r="N737" i="61"/>
  <c r="N736" i="61"/>
  <c r="N735" i="61"/>
  <c r="N734" i="61"/>
  <c r="N731" i="61"/>
  <c r="Q234" i="20"/>
  <c r="N730" i="61"/>
  <c r="N130" i="7"/>
  <c r="N127" i="7"/>
  <c r="N126" i="7"/>
  <c r="N729" i="61"/>
  <c r="N728" i="61"/>
  <c r="N128" i="7"/>
  <c r="N131" i="7"/>
  <c r="N129" i="7"/>
  <c r="N392" i="7"/>
  <c r="N391" i="7"/>
  <c r="N390" i="7"/>
  <c r="N389" i="7"/>
  <c r="N388" i="7"/>
  <c r="N387" i="7"/>
  <c r="N386" i="7"/>
  <c r="N385" i="7"/>
  <c r="N384" i="7"/>
  <c r="N383" i="7"/>
  <c r="N708" i="61"/>
  <c r="N709" i="61"/>
  <c r="N710" i="61"/>
  <c r="N711" i="61"/>
  <c r="N712" i="61"/>
  <c r="N713" i="61"/>
  <c r="N714" i="61"/>
  <c r="N715" i="61"/>
  <c r="N716" i="61"/>
  <c r="N717" i="61"/>
  <c r="N718" i="61"/>
  <c r="N719" i="61"/>
  <c r="N720" i="61"/>
  <c r="N721" i="61"/>
  <c r="N722" i="61"/>
  <c r="N723" i="61"/>
  <c r="N724" i="61"/>
  <c r="N725" i="61"/>
  <c r="N726" i="61"/>
  <c r="N727" i="61"/>
  <c r="N707" i="61"/>
  <c r="N382" i="7"/>
  <c r="N381" i="7"/>
  <c r="N380" i="7"/>
  <c r="N379" i="7"/>
  <c r="N378" i="7"/>
  <c r="N377" i="7"/>
  <c r="N376" i="7"/>
  <c r="N375" i="7"/>
  <c r="N374" i="7"/>
  <c r="N373" i="7"/>
  <c r="N372" i="7"/>
  <c r="N371" i="7"/>
  <c r="N370" i="7"/>
  <c r="N369" i="7"/>
  <c r="N368" i="7"/>
  <c r="N367" i="7"/>
  <c r="N366" i="7"/>
  <c r="N365" i="7"/>
  <c r="N364" i="7"/>
  <c r="N363" i="7"/>
  <c r="N360" i="7"/>
  <c r="N362" i="7"/>
  <c r="N361" i="7"/>
  <c r="N684" i="61"/>
  <c r="N685" i="61"/>
  <c r="N686" i="61"/>
  <c r="N687" i="61"/>
  <c r="N688" i="61"/>
  <c r="N689" i="61"/>
  <c r="N690" i="61"/>
  <c r="N691" i="61"/>
  <c r="N692" i="61"/>
  <c r="N693" i="61"/>
  <c r="N694" i="61"/>
  <c r="N695" i="61"/>
  <c r="N696" i="61"/>
  <c r="N697" i="61"/>
  <c r="N698" i="61"/>
  <c r="N699" i="61"/>
  <c r="N700" i="61"/>
  <c r="N701" i="61"/>
  <c r="N702" i="61"/>
  <c r="N703" i="61"/>
  <c r="N704" i="61"/>
  <c r="N705" i="61"/>
  <c r="N706" i="61"/>
  <c r="N683" i="61" l="1"/>
  <c r="N682" i="61"/>
  <c r="N681" i="61"/>
  <c r="N680" i="61"/>
  <c r="N679" i="61"/>
  <c r="N678" i="61"/>
  <c r="N677" i="61"/>
  <c r="N676" i="61"/>
  <c r="N675" i="61"/>
  <c r="N674" i="61"/>
  <c r="N673" i="61"/>
  <c r="N672" i="61"/>
  <c r="N671" i="61"/>
  <c r="N359" i="7"/>
  <c r="N358" i="7"/>
  <c r="N357" i="7"/>
  <c r="N356" i="7"/>
  <c r="N355" i="7"/>
  <c r="N354" i="7"/>
  <c r="N353" i="7"/>
  <c r="N352" i="7"/>
  <c r="N351" i="7"/>
  <c r="N350" i="7"/>
  <c r="N349" i="7"/>
  <c r="N348" i="7"/>
  <c r="N347" i="7"/>
  <c r="N346" i="7"/>
  <c r="N345" i="7"/>
  <c r="N344" i="7"/>
  <c r="N343" i="7"/>
  <c r="N334" i="7"/>
  <c r="N333" i="7"/>
  <c r="N325" i="7"/>
  <c r="N324" i="7"/>
  <c r="N323" i="7"/>
  <c r="N332" i="7"/>
  <c r="N331" i="7"/>
  <c r="N330" i="7"/>
  <c r="N329" i="7"/>
  <c r="N328" i="7"/>
  <c r="N327" i="7"/>
  <c r="N326" i="7"/>
  <c r="N322" i="7"/>
  <c r="N670" i="61"/>
  <c r="N669" i="61"/>
  <c r="N668" i="61"/>
  <c r="N667" i="61"/>
  <c r="N666" i="61"/>
  <c r="N665" i="61"/>
  <c r="N664" i="61" l="1"/>
  <c r="N663" i="61"/>
  <c r="N662" i="61"/>
  <c r="N661" i="61"/>
  <c r="N660" i="61"/>
  <c r="N659" i="61"/>
  <c r="N658" i="61"/>
  <c r="N657" i="61"/>
  <c r="N656" i="61"/>
  <c r="N655" i="61"/>
  <c r="N321" i="7"/>
  <c r="N320" i="7"/>
  <c r="N319" i="7"/>
  <c r="N318" i="7"/>
  <c r="N640" i="61"/>
  <c r="N641" i="61"/>
  <c r="N642" i="61"/>
  <c r="N643" i="61"/>
  <c r="N644" i="61"/>
  <c r="N645" i="61"/>
  <c r="N646" i="61"/>
  <c r="N647" i="61"/>
  <c r="N648" i="61"/>
  <c r="N649" i="61"/>
  <c r="N650" i="61"/>
  <c r="N651" i="61"/>
  <c r="N652" i="61"/>
  <c r="N653" i="61"/>
  <c r="N654" i="61"/>
  <c r="N639" i="61"/>
  <c r="N317" i="7"/>
  <c r="N316" i="7"/>
  <c r="N315" i="7"/>
  <c r="N314" i="7"/>
  <c r="N313" i="7"/>
  <c r="N312" i="7"/>
  <c r="N311" i="7"/>
  <c r="N310" i="7"/>
  <c r="N309" i="7"/>
  <c r="N308" i="7"/>
  <c r="N307" i="7"/>
  <c r="N306" i="7"/>
  <c r="N305" i="7"/>
  <c r="N304" i="7"/>
  <c r="N303" i="7"/>
  <c r="N302" i="7"/>
  <c r="N301" i="7"/>
  <c r="N240" i="61"/>
  <c r="N278" i="61"/>
  <c r="N392" i="61"/>
  <c r="N350" i="61"/>
  <c r="N465" i="61"/>
  <c r="N505" i="61"/>
  <c r="N629" i="61" l="1"/>
  <c r="N618" i="61"/>
  <c r="N605" i="61"/>
  <c r="N594" i="61"/>
  <c r="N563" i="61"/>
  <c r="N145" i="61"/>
  <c r="N224" i="7"/>
  <c r="N223" i="7"/>
  <c r="N222" i="7"/>
  <c r="N221" i="7"/>
  <c r="N220" i="7"/>
  <c r="N219" i="7"/>
  <c r="N218" i="7"/>
  <c r="N217" i="7"/>
  <c r="N228" i="7"/>
  <c r="N227" i="7"/>
  <c r="N226" i="7"/>
  <c r="N225" i="7"/>
  <c r="N230" i="7"/>
  <c r="N229" i="7"/>
  <c r="N216" i="7"/>
  <c r="N575" i="61" l="1"/>
  <c r="N576" i="61"/>
  <c r="N577" i="61"/>
  <c r="N578" i="61"/>
  <c r="N579" i="61"/>
  <c r="N580" i="61"/>
  <c r="N581" i="61"/>
  <c r="N582" i="61"/>
  <c r="N583" i="61"/>
  <c r="N584" i="61"/>
  <c r="N585" i="61"/>
  <c r="N586" i="61"/>
  <c r="N588" i="61"/>
  <c r="N589" i="61"/>
  <c r="N590" i="61"/>
  <c r="N591" i="61"/>
  <c r="N507" i="61"/>
  <c r="N508" i="61"/>
  <c r="N509" i="61"/>
  <c r="N510" i="61"/>
  <c r="N511" i="61"/>
  <c r="N512" i="61"/>
  <c r="N513" i="61"/>
  <c r="N514" i="61"/>
  <c r="N164" i="61"/>
  <c r="N163" i="61"/>
  <c r="N162" i="61"/>
  <c r="N161" i="61"/>
  <c r="N160" i="61"/>
  <c r="N159" i="61"/>
  <c r="N158" i="61"/>
  <c r="N157" i="61"/>
  <c r="N156" i="61"/>
  <c r="N515" i="61" l="1"/>
  <c r="N516" i="61"/>
  <c r="N517" i="61"/>
  <c r="N518" i="61"/>
  <c r="N519" i="61"/>
  <c r="N520" i="61"/>
  <c r="N521" i="61"/>
  <c r="N522" i="61"/>
  <c r="N523" i="61"/>
  <c r="N524" i="61"/>
  <c r="N525" i="61"/>
  <c r="N526" i="61"/>
  <c r="N527" i="61"/>
  <c r="N528" i="61"/>
  <c r="N529" i="61"/>
  <c r="N530" i="61"/>
  <c r="N531" i="61"/>
  <c r="N532" i="61"/>
  <c r="N533" i="61"/>
  <c r="N534" i="61"/>
  <c r="N535" i="61"/>
  <c r="N536" i="61"/>
  <c r="N537" i="61"/>
  <c r="N538" i="61"/>
  <c r="N539" i="61"/>
  <c r="N540" i="61"/>
  <c r="N541" i="61"/>
  <c r="N542" i="61"/>
  <c r="N543" i="61"/>
  <c r="N544" i="61"/>
  <c r="N545" i="61"/>
  <c r="N546" i="61"/>
  <c r="N547" i="61"/>
  <c r="N548" i="61"/>
  <c r="N549" i="61"/>
  <c r="N550" i="61"/>
  <c r="N551" i="61"/>
  <c r="N552" i="61"/>
  <c r="N553" i="61"/>
  <c r="N554" i="61"/>
  <c r="N555" i="61"/>
  <c r="N556" i="61"/>
  <c r="N557" i="61"/>
  <c r="N558" i="61"/>
  <c r="N559" i="61"/>
  <c r="N560" i="61"/>
  <c r="N561" i="61"/>
  <c r="N564" i="61"/>
  <c r="N565" i="61"/>
  <c r="N566" i="61"/>
  <c r="N567" i="61"/>
  <c r="N568" i="61"/>
  <c r="N569" i="61"/>
  <c r="N570" i="61"/>
  <c r="N571" i="61"/>
  <c r="N572" i="61"/>
  <c r="N573" i="61"/>
  <c r="N574" i="61"/>
  <c r="N300" i="7"/>
  <c r="N299" i="7"/>
  <c r="N298" i="7"/>
  <c r="N297" i="7"/>
  <c r="N296" i="7"/>
  <c r="Q233" i="20" l="1"/>
  <c r="Q232" i="20"/>
  <c r="Q231" i="20"/>
  <c r="Q230" i="20"/>
  <c r="N638" i="61" l="1"/>
  <c r="N637" i="61"/>
  <c r="N636" i="61"/>
  <c r="N635" i="61"/>
  <c r="N634" i="61"/>
  <c r="N633" i="61"/>
  <c r="N632" i="61"/>
  <c r="N631" i="61"/>
  <c r="N630" i="61"/>
  <c r="N628" i="61"/>
  <c r="N627" i="61"/>
  <c r="N626" i="61"/>
  <c r="N625" i="61"/>
  <c r="N624" i="61"/>
  <c r="N623" i="61"/>
  <c r="N622" i="61"/>
  <c r="N621" i="61"/>
  <c r="N620" i="61"/>
  <c r="N619" i="61"/>
  <c r="N617" i="61"/>
  <c r="N616" i="61"/>
  <c r="N615" i="61"/>
  <c r="N614" i="61"/>
  <c r="N613" i="61"/>
  <c r="N612" i="61"/>
  <c r="N611" i="61"/>
  <c r="N610" i="61"/>
  <c r="N609" i="61"/>
  <c r="N606" i="61"/>
  <c r="N604" i="61"/>
  <c r="N603" i="61"/>
  <c r="N602" i="61"/>
  <c r="N601" i="61"/>
  <c r="N600" i="61"/>
  <c r="N599" i="61"/>
  <c r="N597" i="61"/>
  <c r="N596" i="61"/>
  <c r="N595" i="61"/>
  <c r="N593" i="61"/>
  <c r="N592" i="61"/>
  <c r="Q229" i="20" l="1"/>
  <c r="Q228" i="20" l="1"/>
  <c r="N155" i="61" l="1"/>
  <c r="N154" i="61"/>
  <c r="N153" i="61"/>
  <c r="N152" i="61"/>
  <c r="N151" i="61"/>
  <c r="N150" i="61"/>
  <c r="N149" i="61"/>
  <c r="N148" i="61"/>
  <c r="N147" i="61"/>
  <c r="N146" i="61"/>
  <c r="Q227" i="20" l="1"/>
  <c r="J9" i="6" l="1"/>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Q226" i="20" l="1"/>
  <c r="B63" i="70" l="1"/>
  <c r="I63" i="70" s="1"/>
  <c r="H29" i="70"/>
  <c r="B29" i="70"/>
  <c r="E15" i="70"/>
  <c r="M15" i="70" s="1"/>
  <c r="G25" i="70"/>
  <c r="M12" i="70"/>
  <c r="G27" i="70"/>
  <c r="M14" i="70"/>
  <c r="B62" i="70"/>
  <c r="B61" i="70"/>
  <c r="I61" i="70" s="1"/>
  <c r="B60" i="70"/>
  <c r="I60" i="70" s="1"/>
  <c r="B59" i="70"/>
  <c r="I59" i="70" s="1"/>
  <c r="B58" i="70"/>
  <c r="I58" i="70" s="1"/>
  <c r="B52" i="70"/>
  <c r="I52" i="70" s="1"/>
  <c r="B48" i="70"/>
  <c r="I48" i="70" s="1"/>
  <c r="B45" i="70"/>
  <c r="I45" i="70" s="1"/>
  <c r="B44" i="70"/>
  <c r="I44" i="70" s="1"/>
  <c r="B40" i="70"/>
  <c r="I40" i="70" s="1"/>
  <c r="B39" i="70"/>
  <c r="I39" i="70" s="1"/>
  <c r="H28" i="70"/>
  <c r="B28" i="70"/>
  <c r="H27" i="70"/>
  <c r="B27" i="70"/>
  <c r="H26" i="70"/>
  <c r="G26" i="70"/>
  <c r="B26" i="70"/>
  <c r="H25" i="70"/>
  <c r="B25" i="70"/>
  <c r="H24" i="70"/>
  <c r="B24" i="70"/>
  <c r="B21" i="70"/>
  <c r="H18" i="70"/>
  <c r="G18" i="70"/>
  <c r="B18" i="70"/>
  <c r="K14" i="70"/>
  <c r="G28" i="70" s="1"/>
  <c r="M13" i="70"/>
  <c r="E10" i="70"/>
  <c r="M10" i="70" s="1"/>
  <c r="G29" i="70" l="1"/>
  <c r="I29" i="70" s="1"/>
  <c r="I21" i="70"/>
  <c r="M11" i="70"/>
  <c r="I18" i="70"/>
  <c r="G24" i="70"/>
  <c r="I24" i="70" s="1"/>
  <c r="I62" i="70"/>
  <c r="I26" i="70"/>
  <c r="I25" i="70"/>
  <c r="I27" i="70"/>
  <c r="I28" i="7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45"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2" i="20"/>
  <c r="N207" i="7" l="1"/>
  <c r="N208" i="7"/>
  <c r="N209" i="7"/>
  <c r="N210" i="7"/>
  <c r="N211" i="7"/>
  <c r="N212" i="7"/>
  <c r="N213" i="7"/>
  <c r="N214" i="7"/>
  <c r="N215" i="7"/>
  <c r="N206" i="7"/>
  <c r="N193" i="7" l="1"/>
  <c r="N194" i="7"/>
  <c r="N195" i="7"/>
  <c r="N196" i="7"/>
  <c r="N197" i="7"/>
  <c r="N198" i="7"/>
  <c r="N199" i="7"/>
  <c r="N200" i="7"/>
  <c r="N201" i="7"/>
  <c r="N202" i="7"/>
  <c r="N203" i="7"/>
  <c r="N204" i="7"/>
  <c r="N205" i="7"/>
  <c r="N232" i="7" l="1"/>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31" i="7"/>
  <c r="J8" i="6" l="1"/>
  <c r="G3" i="69" l="1"/>
  <c r="G4" i="69"/>
  <c r="G5" i="69"/>
  <c r="G6" i="69"/>
  <c r="G7" i="69"/>
  <c r="G2" i="69"/>
  <c r="B74" i="68"/>
  <c r="B73" i="68"/>
  <c r="B72" i="68"/>
  <c r="B71" i="68"/>
  <c r="I71" i="68" s="1"/>
  <c r="B70" i="68"/>
  <c r="I70" i="68" s="1"/>
  <c r="B69" i="68"/>
  <c r="I69" i="68" s="1"/>
  <c r="B68" i="68"/>
  <c r="I68" i="68" s="1"/>
  <c r="B67" i="68"/>
  <c r="I67" i="68" s="1"/>
  <c r="B66" i="68"/>
  <c r="I66" i="68" s="1"/>
  <c r="B60" i="68"/>
  <c r="I60" i="68" s="1"/>
  <c r="B56" i="68"/>
  <c r="I56" i="68" s="1"/>
  <c r="B53" i="68"/>
  <c r="I53" i="68" s="1"/>
  <c r="B52" i="68"/>
  <c r="I52" i="68" s="1"/>
  <c r="B48" i="68"/>
  <c r="I48" i="68" s="1"/>
  <c r="B47" i="68"/>
  <c r="I47" i="68" s="1"/>
  <c r="I76" i="66"/>
  <c r="I73" i="66"/>
  <c r="B82" i="66"/>
  <c r="B81" i="66"/>
  <c r="B80" i="66"/>
  <c r="B79" i="66"/>
  <c r="B78" i="66"/>
  <c r="I78" i="66" s="1"/>
  <c r="B77" i="66"/>
  <c r="I77" i="66" s="1"/>
  <c r="B76" i="66"/>
  <c r="B75" i="66"/>
  <c r="I75" i="66" s="1"/>
  <c r="B74" i="66"/>
  <c r="I74" i="66" s="1"/>
  <c r="B73" i="66"/>
  <c r="H70" i="66"/>
  <c r="G70" i="66"/>
  <c r="B70" i="66"/>
  <c r="B66" i="66"/>
  <c r="I66" i="66" s="1"/>
  <c r="B62" i="66"/>
  <c r="I62" i="66" s="1"/>
  <c r="B59" i="66"/>
  <c r="I59" i="66" s="1"/>
  <c r="B58" i="66"/>
  <c r="I58" i="66" s="1"/>
  <c r="B57" i="66"/>
  <c r="I57" i="66" s="1"/>
  <c r="B56" i="66"/>
  <c r="I56" i="66" s="1"/>
  <c r="B52" i="66"/>
  <c r="I52" i="66" s="1"/>
  <c r="B51" i="66"/>
  <c r="I51" i="66" s="1"/>
  <c r="B47" i="66"/>
  <c r="I47" i="66" s="1"/>
  <c r="B43" i="66"/>
  <c r="L43" i="66" s="1"/>
  <c r="B25" i="68"/>
  <c r="H37" i="68"/>
  <c r="B37" i="68"/>
  <c r="H36" i="68"/>
  <c r="B36" i="68"/>
  <c r="H35" i="68"/>
  <c r="B35" i="68"/>
  <c r="H34" i="68"/>
  <c r="B34" i="68"/>
  <c r="H33" i="68"/>
  <c r="G33" i="68"/>
  <c r="B33" i="68"/>
  <c r="H32" i="68"/>
  <c r="G32" i="68"/>
  <c r="B32" i="68"/>
  <c r="H31" i="68"/>
  <c r="B31" i="68"/>
  <c r="H30" i="68"/>
  <c r="G30" i="68"/>
  <c r="B30" i="68"/>
  <c r="H29" i="68"/>
  <c r="B29" i="68"/>
  <c r="B26" i="68"/>
  <c r="B24" i="68"/>
  <c r="H21" i="68"/>
  <c r="G21" i="68"/>
  <c r="B21" i="68"/>
  <c r="M18" i="68"/>
  <c r="K18" i="68"/>
  <c r="G37" i="68" s="1"/>
  <c r="M17" i="68"/>
  <c r="K17" i="68"/>
  <c r="G36" i="68" s="1"/>
  <c r="M16" i="68"/>
  <c r="K16" i="68"/>
  <c r="G35" i="68" s="1"/>
  <c r="E15" i="68"/>
  <c r="G34" i="68" s="1"/>
  <c r="M14" i="68"/>
  <c r="M13" i="68"/>
  <c r="E12" i="68"/>
  <c r="G31" i="68" s="1"/>
  <c r="M11" i="68"/>
  <c r="E10" i="68"/>
  <c r="M10" i="68" s="1"/>
  <c r="I74" i="68" l="1"/>
  <c r="I72" i="68"/>
  <c r="I73" i="68"/>
  <c r="I70" i="66"/>
  <c r="I24" i="68"/>
  <c r="I31" i="68"/>
  <c r="I26" i="68"/>
  <c r="I35" i="68"/>
  <c r="I25" i="68"/>
  <c r="G29" i="68"/>
  <c r="I29" i="68" s="1"/>
  <c r="I37" i="68"/>
  <c r="I34" i="68"/>
  <c r="I33" i="68"/>
  <c r="I36" i="68"/>
  <c r="I30" i="68"/>
  <c r="I32" i="68"/>
  <c r="I21" i="68"/>
  <c r="M12" i="68"/>
  <c r="M15" i="68"/>
  <c r="H115" i="67"/>
  <c r="H114" i="67"/>
  <c r="H113" i="67"/>
  <c r="H112" i="67"/>
  <c r="H107" i="67" l="1"/>
  <c r="H108" i="67"/>
  <c r="H109" i="67"/>
  <c r="H110" i="67"/>
  <c r="H111" i="67"/>
  <c r="H100" i="67"/>
  <c r="H101" i="67"/>
  <c r="H102" i="67"/>
  <c r="H103" i="67"/>
  <c r="H104" i="67"/>
  <c r="H105" i="67"/>
  <c r="H106" i="67"/>
  <c r="H81" i="67"/>
  <c r="H82" i="67"/>
  <c r="H83" i="67"/>
  <c r="H84" i="67"/>
  <c r="H85" i="67"/>
  <c r="H86" i="67"/>
  <c r="H87" i="67"/>
  <c r="H88" i="67"/>
  <c r="H89" i="67"/>
  <c r="H90" i="67"/>
  <c r="H91" i="67"/>
  <c r="H92" i="67"/>
  <c r="H93" i="67"/>
  <c r="H94" i="67"/>
  <c r="H95" i="67"/>
  <c r="H96" i="67"/>
  <c r="H97" i="67"/>
  <c r="H98" i="67"/>
  <c r="H99" i="67"/>
  <c r="H66" i="67"/>
  <c r="H67" i="67"/>
  <c r="H68" i="67"/>
  <c r="H69" i="67"/>
  <c r="H70" i="67"/>
  <c r="H71" i="67"/>
  <c r="H72" i="67"/>
  <c r="H73" i="67"/>
  <c r="H74" i="67"/>
  <c r="H75" i="67"/>
  <c r="H76" i="67"/>
  <c r="H77" i="67"/>
  <c r="H78" i="67"/>
  <c r="H79" i="67"/>
  <c r="H80" i="67"/>
  <c r="H15" i="67"/>
  <c r="H16" i="67"/>
  <c r="H17" i="67"/>
  <c r="H18" i="67"/>
  <c r="H19" i="67"/>
  <c r="H20" i="67"/>
  <c r="H21" i="67"/>
  <c r="H22" i="67"/>
  <c r="H23" i="67"/>
  <c r="H24" i="67"/>
  <c r="H25" i="67"/>
  <c r="H26" i="67"/>
  <c r="H27" i="67"/>
  <c r="H28" i="67"/>
  <c r="H29" i="67"/>
  <c r="H30" i="67"/>
  <c r="H31" i="67"/>
  <c r="H32" i="67"/>
  <c r="H33" i="67"/>
  <c r="H34" i="67"/>
  <c r="H35" i="67"/>
  <c r="H36" i="67"/>
  <c r="H37" i="67"/>
  <c r="H38" i="67"/>
  <c r="H39" i="67"/>
  <c r="H40" i="67"/>
  <c r="H41" i="67"/>
  <c r="H42" i="67"/>
  <c r="H43" i="67"/>
  <c r="H44" i="67"/>
  <c r="H45" i="67"/>
  <c r="H46" i="67"/>
  <c r="H47" i="67"/>
  <c r="H48" i="67"/>
  <c r="H49" i="67"/>
  <c r="H50" i="67"/>
  <c r="H51" i="67"/>
  <c r="H52" i="67"/>
  <c r="H53" i="67"/>
  <c r="H54" i="67"/>
  <c r="H55" i="67"/>
  <c r="H56" i="67"/>
  <c r="H57" i="67"/>
  <c r="H58" i="67"/>
  <c r="H59" i="67"/>
  <c r="H60" i="67"/>
  <c r="H61" i="67"/>
  <c r="H62" i="67"/>
  <c r="H63" i="67"/>
  <c r="H64" i="67"/>
  <c r="H65" i="67"/>
  <c r="H3" i="67"/>
  <c r="H4" i="67"/>
  <c r="H5" i="67"/>
  <c r="H6" i="67"/>
  <c r="H7" i="67"/>
  <c r="H8" i="67"/>
  <c r="H9" i="67"/>
  <c r="H10" i="67"/>
  <c r="H11" i="67"/>
  <c r="H12" i="67"/>
  <c r="H13" i="67"/>
  <c r="H14" i="67"/>
  <c r="H2" i="67"/>
  <c r="H39" i="66"/>
  <c r="B39" i="66"/>
  <c r="B27" i="66"/>
  <c r="M19" i="66"/>
  <c r="K19" i="66"/>
  <c r="H38" i="66"/>
  <c r="B38" i="66"/>
  <c r="H37" i="66"/>
  <c r="B37" i="66"/>
  <c r="H36" i="66"/>
  <c r="B36" i="66"/>
  <c r="H35" i="66"/>
  <c r="B35" i="66"/>
  <c r="H34" i="66"/>
  <c r="G34" i="66"/>
  <c r="B34" i="66"/>
  <c r="H33" i="66"/>
  <c r="G33" i="66"/>
  <c r="B33" i="66"/>
  <c r="H32" i="66"/>
  <c r="B32" i="66"/>
  <c r="H31" i="66"/>
  <c r="G31" i="66"/>
  <c r="B31" i="66"/>
  <c r="H30" i="66"/>
  <c r="B30" i="66"/>
  <c r="B26" i="66"/>
  <c r="B25" i="66"/>
  <c r="H22" i="66"/>
  <c r="G22" i="66"/>
  <c r="B22" i="66"/>
  <c r="M18" i="66"/>
  <c r="K18" i="66"/>
  <c r="M17" i="66"/>
  <c r="K17" i="66"/>
  <c r="M16" i="66"/>
  <c r="K16" i="66"/>
  <c r="I79" i="66" s="1"/>
  <c r="E15" i="66"/>
  <c r="G35" i="66" s="1"/>
  <c r="M14" i="66"/>
  <c r="M13" i="66"/>
  <c r="E12" i="66"/>
  <c r="M12" i="66" s="1"/>
  <c r="M11" i="66"/>
  <c r="E10" i="66"/>
  <c r="M10" i="66" s="1"/>
  <c r="G38" i="66" l="1"/>
  <c r="I38" i="66" s="1"/>
  <c r="I81" i="66"/>
  <c r="G39" i="66"/>
  <c r="I39" i="66" s="1"/>
  <c r="I82" i="66"/>
  <c r="G37" i="66"/>
  <c r="I80" i="66"/>
  <c r="I35" i="66"/>
  <c r="I27" i="66"/>
  <c r="I25" i="66"/>
  <c r="I26" i="66"/>
  <c r="G30" i="66"/>
  <c r="I30" i="66" s="1"/>
  <c r="I22" i="66"/>
  <c r="G36" i="66"/>
  <c r="I36" i="66" s="1"/>
  <c r="G32" i="66"/>
  <c r="I32" i="66" s="1"/>
  <c r="I33" i="66"/>
  <c r="I37" i="66"/>
  <c r="I31" i="66"/>
  <c r="I34" i="66"/>
  <c r="M15" i="66"/>
  <c r="B99" i="65" l="1"/>
  <c r="H48" i="65"/>
  <c r="B48" i="65"/>
  <c r="B32" i="65"/>
  <c r="M23" i="65" l="1"/>
  <c r="K23" i="65"/>
  <c r="I32" i="65" l="1"/>
  <c r="G48" i="65"/>
  <c r="I48" i="65" s="1"/>
  <c r="I99" i="65"/>
  <c r="K12" i="42"/>
  <c r="K11" i="42"/>
  <c r="N297" i="62" l="1"/>
  <c r="N298" i="62"/>
  <c r="N299" i="62"/>
  <c r="N300" i="62"/>
  <c r="N301" i="62"/>
  <c r="N302" i="62"/>
  <c r="N303" i="62"/>
  <c r="N304" i="62"/>
  <c r="N305" i="62"/>
  <c r="N306" i="62"/>
  <c r="N307" i="62"/>
  <c r="N308" i="62"/>
  <c r="N309" i="62"/>
  <c r="N310" i="62"/>
  <c r="N311" i="62"/>
  <c r="N312" i="62"/>
  <c r="N313" i="62"/>
  <c r="N314" i="62"/>
  <c r="N315" i="62"/>
  <c r="N316" i="62"/>
  <c r="N317" i="62"/>
  <c r="N318" i="62"/>
  <c r="N319" i="62"/>
  <c r="N320" i="62"/>
  <c r="N321" i="62"/>
  <c r="N322" i="62"/>
  <c r="N323" i="62"/>
  <c r="N324" i="62"/>
  <c r="N325" i="62"/>
  <c r="N326" i="62"/>
  <c r="N327" i="62"/>
  <c r="N328" i="62"/>
  <c r="N329" i="62"/>
  <c r="N330" i="62"/>
  <c r="N331" i="62"/>
  <c r="N332" i="62"/>
  <c r="N333" i="62"/>
  <c r="N334" i="62"/>
  <c r="N335" i="62"/>
  <c r="N336" i="62"/>
  <c r="N337" i="62"/>
  <c r="N338" i="62"/>
  <c r="N339" i="62"/>
  <c r="N340" i="62"/>
  <c r="N341" i="62"/>
  <c r="N342" i="62"/>
  <c r="N343" i="62"/>
  <c r="N344" i="62"/>
  <c r="N345" i="62"/>
  <c r="N346" i="62"/>
  <c r="N347" i="62"/>
  <c r="N348" i="62"/>
  <c r="N349" i="62"/>
  <c r="N350" i="62"/>
  <c r="N351" i="62"/>
  <c r="N352" i="62"/>
  <c r="N353" i="62"/>
  <c r="N354" i="62"/>
  <c r="N355" i="62"/>
  <c r="N356" i="62"/>
  <c r="N357" i="62"/>
  <c r="N358" i="62"/>
  <c r="N359" i="62"/>
  <c r="N360" i="62"/>
  <c r="N361" i="62"/>
  <c r="N362" i="62"/>
  <c r="N363" i="62"/>
  <c r="N364" i="62"/>
  <c r="N365" i="62"/>
  <c r="N366" i="62"/>
  <c r="N367" i="62"/>
  <c r="N368" i="62"/>
  <c r="N369" i="62"/>
  <c r="N370" i="62"/>
  <c r="N371" i="62"/>
  <c r="N372" i="62"/>
  <c r="N373" i="62"/>
  <c r="N374" i="62"/>
  <c r="N375" i="62"/>
  <c r="N376" i="62"/>
  <c r="N377" i="62"/>
  <c r="N378" i="62"/>
  <c r="N379" i="62"/>
  <c r="N380" i="62"/>
  <c r="N381" i="62"/>
  <c r="N382" i="62"/>
  <c r="N383" i="62"/>
  <c r="N384" i="62"/>
  <c r="N385" i="62"/>
  <c r="N386" i="62"/>
  <c r="N387" i="62"/>
  <c r="N388" i="62"/>
  <c r="N389" i="62"/>
  <c r="N390" i="62"/>
  <c r="N391" i="62"/>
  <c r="N392" i="62"/>
  <c r="N393" i="62"/>
  <c r="N394" i="62"/>
  <c r="N395" i="62"/>
  <c r="N396" i="62"/>
  <c r="N397" i="62"/>
  <c r="N398" i="62"/>
  <c r="N399" i="62"/>
  <c r="N400" i="62"/>
  <c r="N401" i="62"/>
  <c r="N402" i="62"/>
  <c r="N403" i="62"/>
  <c r="N404" i="62"/>
  <c r="N405" i="62"/>
  <c r="N406" i="62"/>
  <c r="N407" i="62"/>
  <c r="N408" i="62"/>
  <c r="N409" i="62"/>
  <c r="N296" i="62"/>
  <c r="B98" i="65" l="1"/>
  <c r="B97" i="65"/>
  <c r="B96" i="65"/>
  <c r="B95" i="65"/>
  <c r="B94" i="65"/>
  <c r="B93" i="65"/>
  <c r="B92" i="65"/>
  <c r="I92" i="65" s="1"/>
  <c r="B91" i="65"/>
  <c r="I91" i="65" s="1"/>
  <c r="B90" i="65"/>
  <c r="I90" i="65" s="1"/>
  <c r="B89" i="65"/>
  <c r="I89" i="65" s="1"/>
  <c r="B88" i="65"/>
  <c r="I88" i="65" s="1"/>
  <c r="B87" i="65"/>
  <c r="I87" i="65" s="1"/>
  <c r="B86" i="65"/>
  <c r="I86" i="65" s="1"/>
  <c r="H83" i="65"/>
  <c r="G83" i="65"/>
  <c r="B83" i="65"/>
  <c r="B79" i="65"/>
  <c r="I79" i="65" s="1"/>
  <c r="B75" i="65"/>
  <c r="I75" i="65" s="1"/>
  <c r="B72" i="65"/>
  <c r="I72" i="65" s="1"/>
  <c r="B71" i="65"/>
  <c r="I71" i="65" s="1"/>
  <c r="B70" i="65"/>
  <c r="I70" i="65" s="1"/>
  <c r="B69" i="65"/>
  <c r="I69" i="65" s="1"/>
  <c r="B68" i="65"/>
  <c r="I68" i="65" s="1"/>
  <c r="B67" i="65"/>
  <c r="I67" i="65" s="1"/>
  <c r="B63" i="65"/>
  <c r="I63" i="65" s="1"/>
  <c r="B62" i="65"/>
  <c r="I62" i="65" s="1"/>
  <c r="B58" i="65"/>
  <c r="I58" i="65" s="1"/>
  <c r="B57" i="65"/>
  <c r="I57" i="65" s="1"/>
  <c r="B53" i="65"/>
  <c r="L53" i="65" s="1"/>
  <c r="B52" i="65"/>
  <c r="L52" i="65" s="1"/>
  <c r="H47" i="65"/>
  <c r="B47" i="65"/>
  <c r="H46" i="65"/>
  <c r="B46" i="65"/>
  <c r="H45" i="65"/>
  <c r="B45" i="65"/>
  <c r="H44" i="65"/>
  <c r="B44" i="65"/>
  <c r="H43" i="65"/>
  <c r="B43" i="65"/>
  <c r="H42" i="65"/>
  <c r="B42" i="65"/>
  <c r="H41" i="65"/>
  <c r="G41" i="65"/>
  <c r="B41" i="65"/>
  <c r="H40" i="65"/>
  <c r="B40" i="65"/>
  <c r="H39" i="65"/>
  <c r="G39" i="65"/>
  <c r="B39" i="65"/>
  <c r="H38" i="65"/>
  <c r="G38" i="65"/>
  <c r="B38" i="65"/>
  <c r="H37" i="65"/>
  <c r="B37" i="65"/>
  <c r="H36" i="65"/>
  <c r="G36" i="65"/>
  <c r="B36" i="65"/>
  <c r="H35" i="65"/>
  <c r="B35" i="65"/>
  <c r="B31" i="65"/>
  <c r="B30" i="65"/>
  <c r="B29" i="65"/>
  <c r="H26" i="65"/>
  <c r="G26" i="65"/>
  <c r="B26" i="65"/>
  <c r="M22" i="65"/>
  <c r="K22" i="65"/>
  <c r="G47" i="65" s="1"/>
  <c r="M21" i="65"/>
  <c r="K21" i="65"/>
  <c r="G46" i="65" s="1"/>
  <c r="M20" i="65"/>
  <c r="K20" i="65"/>
  <c r="G45" i="65" s="1"/>
  <c r="M19" i="65"/>
  <c r="K19" i="65"/>
  <c r="G44" i="65" s="1"/>
  <c r="M18" i="65"/>
  <c r="K18" i="65"/>
  <c r="G43" i="65" s="1"/>
  <c r="M17" i="65"/>
  <c r="K17" i="65"/>
  <c r="G42" i="65" s="1"/>
  <c r="M16" i="65"/>
  <c r="E15" i="65"/>
  <c r="G40" i="65" s="1"/>
  <c r="M14" i="65"/>
  <c r="M13" i="65"/>
  <c r="E12" i="65"/>
  <c r="G37" i="65" s="1"/>
  <c r="M11" i="65"/>
  <c r="E10" i="65"/>
  <c r="G35" i="65" s="1"/>
  <c r="B76" i="64"/>
  <c r="I76" i="64" s="1"/>
  <c r="B75" i="64"/>
  <c r="I75" i="64" s="1"/>
  <c r="B74" i="64"/>
  <c r="I74" i="64" s="1"/>
  <c r="B62" i="64"/>
  <c r="I62" i="64" s="1"/>
  <c r="B57" i="64"/>
  <c r="L57" i="64" s="1"/>
  <c r="K22" i="64"/>
  <c r="B104" i="64"/>
  <c r="B103" i="64"/>
  <c r="B102" i="64"/>
  <c r="B101" i="64"/>
  <c r="B100" i="64"/>
  <c r="B99" i="64"/>
  <c r="B98" i="64"/>
  <c r="B97" i="64"/>
  <c r="B96" i="64"/>
  <c r="I96" i="64" s="1"/>
  <c r="B95" i="64"/>
  <c r="I95" i="64" s="1"/>
  <c r="B94" i="64"/>
  <c r="I94" i="64" s="1"/>
  <c r="B93" i="64"/>
  <c r="I93" i="64" s="1"/>
  <c r="B92" i="64"/>
  <c r="I92" i="64" s="1"/>
  <c r="B91" i="64"/>
  <c r="I91" i="64" s="1"/>
  <c r="B90" i="64"/>
  <c r="I90" i="64" s="1"/>
  <c r="H87" i="64"/>
  <c r="G87" i="64"/>
  <c r="B87" i="64"/>
  <c r="B83" i="64"/>
  <c r="I83" i="64" s="1"/>
  <c r="B79" i="64"/>
  <c r="I79" i="64" s="1"/>
  <c r="B73" i="64"/>
  <c r="I73" i="64" s="1"/>
  <c r="B72" i="64"/>
  <c r="I72" i="64" s="1"/>
  <c r="B71" i="64"/>
  <c r="I71" i="64" s="1"/>
  <c r="B67" i="64"/>
  <c r="I67" i="64" s="1"/>
  <c r="B66" i="64"/>
  <c r="I66" i="64" s="1"/>
  <c r="B61" i="64"/>
  <c r="I61" i="64" s="1"/>
  <c r="B56" i="64"/>
  <c r="L56" i="64" s="1"/>
  <c r="H52" i="64"/>
  <c r="B52" i="64"/>
  <c r="H51" i="64"/>
  <c r="B51" i="64"/>
  <c r="H50" i="64"/>
  <c r="B50" i="64"/>
  <c r="H49" i="64"/>
  <c r="B49" i="64"/>
  <c r="H48" i="64"/>
  <c r="B48" i="64"/>
  <c r="H47" i="64"/>
  <c r="B47" i="64"/>
  <c r="H46" i="64"/>
  <c r="B46" i="64"/>
  <c r="H45" i="64"/>
  <c r="B45" i="64"/>
  <c r="H44" i="64"/>
  <c r="G44" i="64"/>
  <c r="B44" i="64"/>
  <c r="H43" i="64"/>
  <c r="B43" i="64"/>
  <c r="H42" i="64"/>
  <c r="G42" i="64"/>
  <c r="B42" i="64"/>
  <c r="H41" i="64"/>
  <c r="G41" i="64"/>
  <c r="B41" i="64"/>
  <c r="H40" i="64"/>
  <c r="B40" i="64"/>
  <c r="H39" i="64"/>
  <c r="G39" i="64"/>
  <c r="B39" i="64"/>
  <c r="H38" i="64"/>
  <c r="B38" i="64"/>
  <c r="B35" i="64"/>
  <c r="B34" i="64"/>
  <c r="B33" i="64"/>
  <c r="I33" i="64" s="1"/>
  <c r="B32" i="64"/>
  <c r="B31" i="64"/>
  <c r="H28" i="64"/>
  <c r="G28" i="64"/>
  <c r="B28" i="64"/>
  <c r="M24" i="64"/>
  <c r="K24" i="64"/>
  <c r="M23" i="64"/>
  <c r="K23" i="64"/>
  <c r="G51" i="64" s="1"/>
  <c r="M22" i="64"/>
  <c r="M21" i="64"/>
  <c r="K21" i="64"/>
  <c r="G49" i="64" s="1"/>
  <c r="M20" i="64"/>
  <c r="K20" i="64"/>
  <c r="M19" i="64"/>
  <c r="K19" i="64"/>
  <c r="M18" i="64"/>
  <c r="K18" i="64"/>
  <c r="G46" i="64" s="1"/>
  <c r="M17" i="64"/>
  <c r="K17" i="64"/>
  <c r="G45" i="64" s="1"/>
  <c r="M16" i="64"/>
  <c r="E15" i="64"/>
  <c r="M15" i="64" s="1"/>
  <c r="M14" i="64"/>
  <c r="M13" i="64"/>
  <c r="E12" i="64"/>
  <c r="G40" i="64" s="1"/>
  <c r="I40" i="64" s="1"/>
  <c r="M11" i="64"/>
  <c r="E10" i="64"/>
  <c r="G38" i="64" s="1"/>
  <c r="I100" i="64" l="1"/>
  <c r="I83" i="65"/>
  <c r="M12" i="65"/>
  <c r="I96" i="65"/>
  <c r="I98" i="65"/>
  <c r="I36" i="65"/>
  <c r="I29" i="65"/>
  <c r="I39" i="65"/>
  <c r="I38" i="65"/>
  <c r="I94" i="65"/>
  <c r="I35" i="65"/>
  <c r="I95" i="65"/>
  <c r="M10" i="65"/>
  <c r="I31" i="65"/>
  <c r="I97" i="65"/>
  <c r="I30" i="65"/>
  <c r="I93" i="65"/>
  <c r="I26" i="65"/>
  <c r="I37" i="65"/>
  <c r="I45" i="65"/>
  <c r="I41" i="65"/>
  <c r="I46" i="65"/>
  <c r="I43" i="65"/>
  <c r="I40" i="65"/>
  <c r="I47" i="65"/>
  <c r="I44" i="65"/>
  <c r="I42" i="65"/>
  <c r="M15" i="65"/>
  <c r="I51" i="64"/>
  <c r="I38" i="64"/>
  <c r="I99" i="64"/>
  <c r="I103" i="64"/>
  <c r="I98" i="64"/>
  <c r="I42" i="64"/>
  <c r="I32" i="64"/>
  <c r="I35" i="64"/>
  <c r="I45" i="64"/>
  <c r="G48" i="64"/>
  <c r="I48" i="64" s="1"/>
  <c r="I28" i="64"/>
  <c r="I39" i="64"/>
  <c r="I41" i="64"/>
  <c r="I49" i="64"/>
  <c r="G43" i="64"/>
  <c r="I43" i="64" s="1"/>
  <c r="M10" i="64"/>
  <c r="I44" i="64"/>
  <c r="I97" i="64"/>
  <c r="I31" i="64"/>
  <c r="I87" i="64"/>
  <c r="I104" i="64"/>
  <c r="I46" i="64"/>
  <c r="G47" i="64"/>
  <c r="I47" i="64" s="1"/>
  <c r="I34" i="64"/>
  <c r="I102" i="64"/>
  <c r="G50" i="64"/>
  <c r="I50" i="64" s="1"/>
  <c r="I101" i="64"/>
  <c r="M12" i="64"/>
  <c r="G52" i="64"/>
  <c r="I52" i="64" s="1"/>
  <c r="N2" i="63"/>
  <c r="G6" i="41"/>
  <c r="G7" i="41"/>
  <c r="K8" i="42"/>
  <c r="K9" i="42"/>
  <c r="K10" i="42"/>
  <c r="N192" i="7" l="1"/>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l="1"/>
  <c r="N165" i="7"/>
  <c r="N164" i="7"/>
  <c r="N163" i="7"/>
  <c r="N162" i="7"/>
  <c r="K7" i="42" l="1"/>
  <c r="K6" i="42"/>
  <c r="K5" i="42"/>
  <c r="K4" i="42"/>
  <c r="K3" i="42"/>
  <c r="K2" i="42"/>
  <c r="J7" i="6"/>
  <c r="J6" i="6"/>
  <c r="N394" i="61" l="1"/>
  <c r="N395" i="61"/>
  <c r="N396" i="61"/>
  <c r="N397" i="61"/>
  <c r="N398" i="61"/>
  <c r="N399" i="61"/>
  <c r="N400" i="61"/>
  <c r="N401" i="61"/>
  <c r="N402" i="61"/>
  <c r="N403" i="61"/>
  <c r="N404" i="61"/>
  <c r="N405" i="61"/>
  <c r="N406" i="61"/>
  <c r="N407" i="61"/>
  <c r="N408" i="61"/>
  <c r="N409" i="61"/>
  <c r="N410" i="61"/>
  <c r="N411" i="61"/>
  <c r="N412" i="61"/>
  <c r="N413" i="61"/>
  <c r="N414" i="61"/>
  <c r="N415" i="61"/>
  <c r="N416" i="61"/>
  <c r="N417" i="61"/>
  <c r="N418" i="61"/>
  <c r="N419" i="61"/>
  <c r="N420" i="61"/>
  <c r="N421" i="61"/>
  <c r="N422" i="61"/>
  <c r="N423" i="61"/>
  <c r="N424" i="61"/>
  <c r="N425" i="61"/>
  <c r="N426" i="61"/>
  <c r="N427" i="61"/>
  <c r="N428" i="61"/>
  <c r="N429" i="61"/>
  <c r="N430" i="61"/>
  <c r="N431" i="61"/>
  <c r="N432" i="61"/>
  <c r="N433" i="61"/>
  <c r="N434" i="61"/>
  <c r="N435" i="61"/>
  <c r="N436" i="61"/>
  <c r="N437" i="61"/>
  <c r="N438" i="61"/>
  <c r="N439" i="61"/>
  <c r="N440" i="61"/>
  <c r="N441" i="61"/>
  <c r="N442" i="61"/>
  <c r="N443" i="61"/>
  <c r="N444" i="61"/>
  <c r="N445" i="61"/>
  <c r="N446" i="61"/>
  <c r="N447" i="61"/>
  <c r="N448" i="61"/>
  <c r="N449" i="61"/>
  <c r="N450" i="61"/>
  <c r="N451" i="61"/>
  <c r="N452" i="61"/>
  <c r="N453" i="61"/>
  <c r="N454" i="61"/>
  <c r="N455" i="61"/>
  <c r="N456" i="61"/>
  <c r="N457" i="61"/>
  <c r="N458" i="61"/>
  <c r="N459" i="61"/>
  <c r="N460" i="61"/>
  <c r="N461" i="61"/>
  <c r="N462" i="61"/>
  <c r="N463" i="61"/>
  <c r="N464" i="61"/>
  <c r="N466" i="61"/>
  <c r="N467" i="61"/>
  <c r="N468" i="61"/>
  <c r="N469" i="61"/>
  <c r="N470" i="61"/>
  <c r="N471" i="61"/>
  <c r="N472" i="61"/>
  <c r="N473" i="61"/>
  <c r="N474" i="61"/>
  <c r="N475" i="61"/>
  <c r="N476" i="61"/>
  <c r="N477" i="61"/>
  <c r="N478" i="61"/>
  <c r="N479" i="61"/>
  <c r="N480" i="61"/>
  <c r="N481" i="61"/>
  <c r="N482" i="61"/>
  <c r="N483" i="61"/>
  <c r="N484" i="61"/>
  <c r="N485" i="61"/>
  <c r="N486" i="61"/>
  <c r="N487" i="61"/>
  <c r="N488" i="61"/>
  <c r="N489" i="61"/>
  <c r="N490" i="61"/>
  <c r="N491" i="61"/>
  <c r="N492" i="61"/>
  <c r="N493" i="61"/>
  <c r="N494" i="61"/>
  <c r="N495" i="61"/>
  <c r="N496" i="61"/>
  <c r="N497" i="61"/>
  <c r="N498" i="61"/>
  <c r="N499" i="61"/>
  <c r="N500" i="61"/>
  <c r="N501" i="61"/>
  <c r="N502" i="61"/>
  <c r="N503" i="61"/>
  <c r="N504" i="61"/>
  <c r="N506" i="61"/>
  <c r="N280" i="61"/>
  <c r="N281" i="61"/>
  <c r="N282" i="61"/>
  <c r="N283" i="61"/>
  <c r="N284" i="61"/>
  <c r="N285" i="61"/>
  <c r="N286" i="61"/>
  <c r="N287" i="61"/>
  <c r="N288" i="61"/>
  <c r="N289" i="61"/>
  <c r="N290" i="61"/>
  <c r="N291" i="61"/>
  <c r="N292" i="61"/>
  <c r="N293" i="61"/>
  <c r="N294" i="61"/>
  <c r="N295" i="61"/>
  <c r="N296" i="61"/>
  <c r="N297" i="61"/>
  <c r="N298" i="61"/>
  <c r="N299" i="61"/>
  <c r="N300" i="61"/>
  <c r="N301" i="61"/>
  <c r="N302" i="61"/>
  <c r="N303" i="61"/>
  <c r="N304" i="61"/>
  <c r="N305" i="61"/>
  <c r="N306" i="61"/>
  <c r="N307" i="61"/>
  <c r="N308" i="61"/>
  <c r="N309" i="61"/>
  <c r="N310" i="61"/>
  <c r="N311" i="61"/>
  <c r="N312" i="61"/>
  <c r="N313" i="61"/>
  <c r="N314" i="61"/>
  <c r="N315" i="61"/>
  <c r="N316" i="61"/>
  <c r="N317" i="61"/>
  <c r="N318" i="61"/>
  <c r="N319" i="61"/>
  <c r="N320" i="61"/>
  <c r="N321" i="61"/>
  <c r="N322" i="61"/>
  <c r="N323" i="61"/>
  <c r="N324" i="61"/>
  <c r="N325" i="61"/>
  <c r="N326" i="61"/>
  <c r="N327" i="61"/>
  <c r="N328" i="61"/>
  <c r="N329" i="61"/>
  <c r="N330" i="61"/>
  <c r="N331" i="61"/>
  <c r="N332" i="61"/>
  <c r="N333" i="61"/>
  <c r="N334" i="61"/>
  <c r="N335" i="61"/>
  <c r="N336" i="61"/>
  <c r="N337" i="61"/>
  <c r="N338" i="61"/>
  <c r="N339" i="61"/>
  <c r="N340" i="61"/>
  <c r="N341" i="61"/>
  <c r="N342" i="61"/>
  <c r="N343" i="61"/>
  <c r="N344" i="61"/>
  <c r="N345" i="61"/>
  <c r="N346" i="61"/>
  <c r="N347" i="61"/>
  <c r="N348" i="61"/>
  <c r="N349" i="61"/>
  <c r="N351" i="61"/>
  <c r="N352" i="61"/>
  <c r="N353" i="61"/>
  <c r="N354" i="61"/>
  <c r="N355" i="61"/>
  <c r="N356" i="61"/>
  <c r="N357" i="61"/>
  <c r="N358" i="61"/>
  <c r="N359" i="61"/>
  <c r="N360" i="61"/>
  <c r="N361" i="61"/>
  <c r="N362" i="61"/>
  <c r="N363" i="61"/>
  <c r="N364" i="61"/>
  <c r="N365" i="61"/>
  <c r="N366" i="61"/>
  <c r="N367" i="61"/>
  <c r="N368" i="61"/>
  <c r="N369" i="61"/>
  <c r="N370" i="61"/>
  <c r="N371" i="61"/>
  <c r="N372" i="61"/>
  <c r="N373" i="61"/>
  <c r="N374" i="61"/>
  <c r="N375" i="61"/>
  <c r="N376" i="61"/>
  <c r="N377" i="61"/>
  <c r="N378" i="61"/>
  <c r="N379" i="61"/>
  <c r="N380" i="61"/>
  <c r="N381" i="61"/>
  <c r="N382" i="61"/>
  <c r="N383" i="61"/>
  <c r="N384" i="61"/>
  <c r="N385" i="61"/>
  <c r="N386" i="61"/>
  <c r="N387" i="61"/>
  <c r="N388" i="61"/>
  <c r="N389" i="61"/>
  <c r="N390" i="61"/>
  <c r="N391" i="61"/>
  <c r="N166" i="61"/>
  <c r="N167" i="61"/>
  <c r="N168" i="61"/>
  <c r="N169" i="61"/>
  <c r="N170" i="61"/>
  <c r="N171" i="61"/>
  <c r="N172" i="61"/>
  <c r="N173" i="61"/>
  <c r="N174" i="61"/>
  <c r="N175" i="61"/>
  <c r="N176" i="61"/>
  <c r="N177" i="61"/>
  <c r="N178" i="61"/>
  <c r="N179" i="61"/>
  <c r="N180" i="61"/>
  <c r="N181" i="61"/>
  <c r="N182" i="61"/>
  <c r="N183" i="61"/>
  <c r="N184" i="61"/>
  <c r="N185" i="61"/>
  <c r="N186" i="61"/>
  <c r="N187" i="61"/>
  <c r="N188" i="61"/>
  <c r="N189" i="61"/>
  <c r="N190" i="61"/>
  <c r="N191" i="61"/>
  <c r="N192" i="61"/>
  <c r="N193" i="61"/>
  <c r="N194" i="61"/>
  <c r="N195" i="61"/>
  <c r="N196" i="61"/>
  <c r="N197" i="61"/>
  <c r="N198" i="61"/>
  <c r="N199" i="61"/>
  <c r="N200" i="61"/>
  <c r="N201" i="61"/>
  <c r="N202" i="61"/>
  <c r="N203" i="61"/>
  <c r="N204" i="61"/>
  <c r="N205" i="61"/>
  <c r="N206" i="61"/>
  <c r="N207" i="61"/>
  <c r="N208" i="61"/>
  <c r="N209" i="61"/>
  <c r="N210" i="61"/>
  <c r="N211" i="61"/>
  <c r="N212" i="61"/>
  <c r="N213" i="61"/>
  <c r="N214" i="61"/>
  <c r="N215" i="61"/>
  <c r="N216" i="61"/>
  <c r="N217" i="61"/>
  <c r="N218" i="61"/>
  <c r="N219" i="61"/>
  <c r="N220" i="61"/>
  <c r="N221" i="61"/>
  <c r="N222" i="61"/>
  <c r="N223" i="61"/>
  <c r="N224" i="61"/>
  <c r="N225" i="61"/>
  <c r="N226" i="61"/>
  <c r="N227" i="61"/>
  <c r="N228" i="61"/>
  <c r="N229" i="61"/>
  <c r="N230" i="61"/>
  <c r="N231" i="61"/>
  <c r="N232" i="61"/>
  <c r="N233" i="61"/>
  <c r="N234" i="61"/>
  <c r="N235" i="61"/>
  <c r="N236" i="61"/>
  <c r="N237" i="61"/>
  <c r="N238" i="61"/>
  <c r="N239" i="61"/>
  <c r="N241" i="61"/>
  <c r="N242" i="61"/>
  <c r="N243" i="61"/>
  <c r="N244" i="61"/>
  <c r="N245" i="61"/>
  <c r="N246" i="61"/>
  <c r="N247" i="61"/>
  <c r="N248" i="61"/>
  <c r="N249" i="61"/>
  <c r="N250" i="61"/>
  <c r="N251" i="61"/>
  <c r="N252" i="61"/>
  <c r="N253" i="61"/>
  <c r="N254" i="61"/>
  <c r="N255" i="61"/>
  <c r="N256" i="61"/>
  <c r="N257" i="61"/>
  <c r="N258" i="61"/>
  <c r="N259" i="61"/>
  <c r="N260" i="61"/>
  <c r="N261" i="61"/>
  <c r="N262" i="61"/>
  <c r="N263" i="61"/>
  <c r="N264" i="61"/>
  <c r="N265" i="61"/>
  <c r="N266" i="61"/>
  <c r="N267" i="61"/>
  <c r="N268" i="61"/>
  <c r="N269" i="61"/>
  <c r="N270" i="61"/>
  <c r="N271" i="61"/>
  <c r="N272" i="61"/>
  <c r="N273" i="61"/>
  <c r="N274" i="61"/>
  <c r="N275" i="61"/>
  <c r="N276" i="61"/>
  <c r="N277" i="61"/>
  <c r="N165" i="61"/>
  <c r="N279" i="61"/>
  <c r="N393" i="61"/>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32" i="7"/>
  <c r="J3" i="6"/>
  <c r="J4" i="6"/>
  <c r="J5" i="6"/>
  <c r="N127" i="61" l="1"/>
  <c r="N128" i="61"/>
  <c r="N129" i="61"/>
  <c r="N130" i="61"/>
  <c r="N131" i="61"/>
  <c r="N132" i="61"/>
  <c r="N133" i="61"/>
  <c r="N134" i="61"/>
  <c r="N135" i="61"/>
  <c r="N136" i="61"/>
  <c r="N137" i="61"/>
  <c r="N138" i="61"/>
  <c r="N139" i="61"/>
  <c r="N140" i="61"/>
  <c r="N141" i="61"/>
  <c r="N142" i="61"/>
  <c r="N143" i="61"/>
  <c r="N144" i="61"/>
  <c r="N158" i="62" l="1"/>
  <c r="N159" i="62"/>
  <c r="N160" i="62"/>
  <c r="N161" i="62"/>
  <c r="N162" i="62"/>
  <c r="N163" i="62"/>
  <c r="N164" i="62"/>
  <c r="N165" i="62"/>
  <c r="N166" i="62"/>
  <c r="N167" i="62"/>
  <c r="N168" i="62"/>
  <c r="N169" i="62"/>
  <c r="N170" i="62"/>
  <c r="N171" i="62"/>
  <c r="N172" i="62"/>
  <c r="N173" i="62"/>
  <c r="N174" i="62"/>
  <c r="N175" i="62"/>
  <c r="N176" i="62"/>
  <c r="N177" i="62"/>
  <c r="N178" i="62"/>
  <c r="N179" i="62"/>
  <c r="N180" i="62"/>
  <c r="N181" i="62"/>
  <c r="N182" i="62"/>
  <c r="N183" i="62"/>
  <c r="N184" i="62"/>
  <c r="N185" i="62"/>
  <c r="N186" i="62"/>
  <c r="N187" i="62"/>
  <c r="N188" i="62"/>
  <c r="N189" i="62"/>
  <c r="N190" i="62"/>
  <c r="N191" i="62"/>
  <c r="N192" i="62"/>
  <c r="N193" i="62"/>
  <c r="N194" i="62"/>
  <c r="N195" i="62"/>
  <c r="N196" i="62"/>
  <c r="N197" i="62"/>
  <c r="N198" i="62"/>
  <c r="N199" i="62"/>
  <c r="N200" i="62"/>
  <c r="N201" i="62"/>
  <c r="N202" i="62"/>
  <c r="N203" i="62"/>
  <c r="N204" i="62"/>
  <c r="N205" i="62"/>
  <c r="N206" i="62"/>
  <c r="N207" i="62"/>
  <c r="N208" i="62"/>
  <c r="N209" i="62"/>
  <c r="N210" i="62"/>
  <c r="N211" i="62"/>
  <c r="N212" i="62"/>
  <c r="N213" i="62"/>
  <c r="N214" i="62"/>
  <c r="N215" i="62"/>
  <c r="N216" i="62"/>
  <c r="N217" i="62"/>
  <c r="N218" i="62"/>
  <c r="N219" i="62"/>
  <c r="N220" i="62"/>
  <c r="N221" i="62"/>
  <c r="N222" i="62"/>
  <c r="N223" i="62"/>
  <c r="N224" i="62"/>
  <c r="N225" i="62"/>
  <c r="N226" i="62"/>
  <c r="N227" i="62"/>
  <c r="N228" i="62"/>
  <c r="N229" i="62"/>
  <c r="N230" i="62"/>
  <c r="N231" i="62"/>
  <c r="N232" i="62"/>
  <c r="N233" i="62"/>
  <c r="N234" i="62"/>
  <c r="N235" i="62"/>
  <c r="N236" i="62"/>
  <c r="N237" i="62"/>
  <c r="N238" i="62"/>
  <c r="N239" i="62"/>
  <c r="N240" i="62"/>
  <c r="N241" i="62"/>
  <c r="N242" i="62"/>
  <c r="N243" i="62"/>
  <c r="N244" i="62"/>
  <c r="N245" i="62"/>
  <c r="N246" i="62"/>
  <c r="N247" i="62"/>
  <c r="N248" i="62"/>
  <c r="N249" i="62"/>
  <c r="N250" i="62"/>
  <c r="N251" i="62"/>
  <c r="N252" i="62"/>
  <c r="N253" i="62"/>
  <c r="N254" i="62"/>
  <c r="N255" i="62"/>
  <c r="N256" i="62"/>
  <c r="N257" i="62"/>
  <c r="N258" i="62"/>
  <c r="N259" i="62"/>
  <c r="N260" i="62"/>
  <c r="N261" i="62"/>
  <c r="N262" i="62"/>
  <c r="N263" i="62"/>
  <c r="N264" i="62"/>
  <c r="N265" i="62"/>
  <c r="N266" i="62"/>
  <c r="N267" i="62"/>
  <c r="N268" i="62"/>
  <c r="N269" i="62"/>
  <c r="N270" i="62"/>
  <c r="N271" i="62"/>
  <c r="N272" i="62"/>
  <c r="N273" i="62"/>
  <c r="N274" i="62"/>
  <c r="N275" i="62"/>
  <c r="N276" i="62"/>
  <c r="N277" i="62"/>
  <c r="N278" i="62"/>
  <c r="N279" i="62"/>
  <c r="N280" i="62"/>
  <c r="N281" i="62"/>
  <c r="N282" i="62"/>
  <c r="N283" i="62"/>
  <c r="N284" i="62"/>
  <c r="N285" i="62"/>
  <c r="N286" i="62"/>
  <c r="N287" i="62"/>
  <c r="N288" i="62"/>
  <c r="N289" i="62"/>
  <c r="N290" i="62"/>
  <c r="N291" i="62"/>
  <c r="N292" i="62"/>
  <c r="N293" i="62"/>
  <c r="N294" i="62"/>
  <c r="N295" i="62"/>
  <c r="N157" i="62"/>
  <c r="N67" i="61" l="1"/>
  <c r="N68" i="61"/>
  <c r="N69" i="61"/>
  <c r="N70" i="61"/>
  <c r="N71" i="61"/>
  <c r="N72" i="61"/>
  <c r="N73" i="61"/>
  <c r="N74" i="61"/>
  <c r="N75" i="61"/>
  <c r="N76" i="61"/>
  <c r="N77" i="61"/>
  <c r="N78" i="61"/>
  <c r="N79" i="61"/>
  <c r="N80" i="61"/>
  <c r="N81" i="61"/>
  <c r="N82" i="61"/>
  <c r="N83" i="61"/>
  <c r="N84" i="61"/>
  <c r="N85" i="61"/>
  <c r="N86" i="61"/>
  <c r="N87" i="61"/>
  <c r="N88" i="61"/>
  <c r="N89" i="61"/>
  <c r="N90" i="61"/>
  <c r="N91" i="61"/>
  <c r="N92" i="61"/>
  <c r="N93" i="61"/>
  <c r="N94" i="61"/>
  <c r="N95" i="61"/>
  <c r="N96" i="61"/>
  <c r="N97" i="61"/>
  <c r="N98" i="61"/>
  <c r="N99" i="61"/>
  <c r="N100" i="61"/>
  <c r="N101" i="61"/>
  <c r="N102" i="61"/>
  <c r="N103" i="61"/>
  <c r="N104" i="61"/>
  <c r="N105" i="61"/>
  <c r="N106" i="61"/>
  <c r="N107" i="61"/>
  <c r="N108" i="61"/>
  <c r="N109" i="61"/>
  <c r="N110" i="61"/>
  <c r="N111" i="61"/>
  <c r="N112" i="61"/>
  <c r="N113" i="61"/>
  <c r="N114" i="61"/>
  <c r="N115" i="61"/>
  <c r="N116" i="61"/>
  <c r="N117" i="61"/>
  <c r="N118" i="61"/>
  <c r="N119" i="61"/>
  <c r="N120" i="61"/>
  <c r="N121" i="61"/>
  <c r="N122" i="61"/>
  <c r="N123" i="61"/>
  <c r="N124" i="61"/>
  <c r="N125" i="61"/>
  <c r="N126" i="61"/>
  <c r="N62"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56" i="62" l="1"/>
  <c r="N155" i="62"/>
  <c r="N154" i="62"/>
  <c r="N153" i="62"/>
  <c r="N152" i="62"/>
  <c r="N151" i="62"/>
  <c r="N150" i="62"/>
  <c r="N149" i="62"/>
  <c r="N148" i="62"/>
  <c r="N147" i="62"/>
  <c r="N146" i="62"/>
  <c r="N145" i="62"/>
  <c r="N144" i="62"/>
  <c r="N143" i="62"/>
  <c r="N142" i="62"/>
  <c r="N141" i="62"/>
  <c r="N140" i="62"/>
  <c r="N139" i="62"/>
  <c r="N138" i="62"/>
  <c r="N137" i="62"/>
  <c r="N136" i="62"/>
  <c r="N135" i="62"/>
  <c r="N134" i="62"/>
  <c r="N133" i="62"/>
  <c r="N132" i="62"/>
  <c r="N131" i="62"/>
  <c r="N130" i="62"/>
  <c r="N129" i="62"/>
  <c r="N128" i="62"/>
  <c r="N127" i="62"/>
  <c r="N126" i="62"/>
  <c r="N125" i="62"/>
  <c r="N124" i="62"/>
  <c r="N123" i="62"/>
  <c r="N122" i="62"/>
  <c r="N121" i="62"/>
  <c r="N120" i="62"/>
  <c r="N119" i="62"/>
  <c r="N118" i="62"/>
  <c r="N117" i="62"/>
  <c r="N116" i="62"/>
  <c r="N115" i="62"/>
  <c r="N114" i="62"/>
  <c r="N113" i="62"/>
  <c r="N112" i="62"/>
  <c r="N111" i="62"/>
  <c r="N110" i="62"/>
  <c r="N109" i="62"/>
  <c r="N108" i="62"/>
  <c r="N107" i="62"/>
  <c r="N106" i="62"/>
  <c r="N105" i="62"/>
  <c r="N104" i="62"/>
  <c r="N103" i="62"/>
  <c r="N102" i="62"/>
  <c r="N101" i="62"/>
  <c r="N100" i="62"/>
  <c r="N99" i="62"/>
  <c r="N98" i="62"/>
  <c r="N97" i="62"/>
  <c r="N96" i="62"/>
  <c r="N95" i="62"/>
  <c r="N94" i="62"/>
  <c r="N93" i="62"/>
  <c r="N92" i="62"/>
  <c r="N91" i="62"/>
  <c r="N90" i="62"/>
  <c r="N89" i="62"/>
  <c r="N88" i="62"/>
  <c r="N87" i="62"/>
  <c r="N86" i="62"/>
  <c r="N85" i="62"/>
  <c r="N84" i="62"/>
  <c r="N83" i="62"/>
  <c r="N82" i="62"/>
  <c r="N81" i="62"/>
  <c r="N80" i="62"/>
  <c r="N79" i="62"/>
  <c r="N78" i="62"/>
  <c r="N77" i="62"/>
  <c r="N76" i="62"/>
  <c r="N75" i="62"/>
  <c r="N74" i="62"/>
  <c r="N73" i="62"/>
  <c r="N72" i="62"/>
  <c r="N71" i="62"/>
  <c r="N70" i="62"/>
  <c r="N69" i="62"/>
  <c r="N68" i="62"/>
  <c r="N67" i="62"/>
  <c r="N66" i="62"/>
  <c r="N65" i="62"/>
  <c r="N64" i="62"/>
  <c r="N63" i="62"/>
  <c r="N62" i="62"/>
  <c r="N61" i="62"/>
  <c r="N60" i="62"/>
  <c r="N59" i="62"/>
  <c r="N58" i="62"/>
  <c r="N57" i="62"/>
  <c r="N56" i="62"/>
  <c r="N55" i="62"/>
  <c r="N54" i="62"/>
  <c r="N53" i="62"/>
  <c r="N52" i="62"/>
  <c r="N51" i="62"/>
  <c r="N50" i="62"/>
  <c r="N49" i="62"/>
  <c r="N48" i="62"/>
  <c r="N47" i="62"/>
  <c r="N46" i="62"/>
  <c r="N45" i="62"/>
  <c r="N44" i="62"/>
  <c r="N43" i="62"/>
  <c r="N42" i="62"/>
  <c r="N41" i="62"/>
  <c r="N40" i="62"/>
  <c r="N39" i="62"/>
  <c r="N38" i="62"/>
  <c r="N37" i="62"/>
  <c r="N36" i="62"/>
  <c r="N35" i="62"/>
  <c r="N34" i="62"/>
  <c r="N33" i="62"/>
  <c r="N32" i="62"/>
  <c r="N76" i="7"/>
  <c r="N75" i="7"/>
  <c r="N74" i="7" l="1"/>
  <c r="N73" i="7"/>
  <c r="N72" i="7"/>
  <c r="N71" i="7"/>
  <c r="N70" i="7"/>
  <c r="N69" i="7"/>
  <c r="N68" i="7"/>
  <c r="N67" i="7"/>
  <c r="N66" i="7"/>
  <c r="N65" i="7"/>
  <c r="N64" i="7"/>
  <c r="N63" i="7"/>
  <c r="N2" i="7"/>
  <c r="N2" i="62"/>
  <c r="N3" i="62" l="1"/>
  <c r="N4" i="62"/>
  <c r="N5" i="62"/>
  <c r="N6" i="62"/>
  <c r="N7" i="62"/>
  <c r="N8" i="62"/>
  <c r="N9" i="62"/>
  <c r="N10" i="62"/>
  <c r="N11" i="62"/>
  <c r="N12" i="62"/>
  <c r="N13" i="62"/>
  <c r="N14" i="62"/>
  <c r="N15" i="62"/>
  <c r="N16" i="62"/>
  <c r="N17" i="62"/>
  <c r="N18" i="62"/>
  <c r="N19" i="62"/>
  <c r="N20" i="62"/>
  <c r="N21" i="62"/>
  <c r="N22" i="62"/>
  <c r="N23" i="62"/>
  <c r="N24" i="62"/>
  <c r="N25" i="62"/>
  <c r="N26" i="62"/>
  <c r="N27" i="62"/>
  <c r="N28" i="62"/>
  <c r="N29" i="62"/>
  <c r="N30" i="62"/>
  <c r="N31" i="62"/>
  <c r="N66" i="61" l="1"/>
  <c r="N64" i="61"/>
  <c r="N63" i="61"/>
  <c r="N62" i="61"/>
  <c r="N61" i="61"/>
  <c r="N60" i="61"/>
  <c r="N59" i="61"/>
  <c r="N58" i="61"/>
  <c r="N57" i="61"/>
  <c r="N56" i="61"/>
  <c r="N55" i="61"/>
  <c r="N54" i="61"/>
  <c r="N53" i="61"/>
  <c r="N52" i="61"/>
  <c r="N51" i="61"/>
  <c r="N50" i="61"/>
  <c r="N49" i="61"/>
  <c r="N48" i="61"/>
  <c r="N60" i="7" l="1"/>
  <c r="N59" i="7"/>
  <c r="N58" i="7"/>
  <c r="N57" i="7"/>
  <c r="N61" i="7"/>
  <c r="N56" i="7"/>
  <c r="N55" i="7"/>
  <c r="N54" i="7"/>
  <c r="N53" i="7"/>
  <c r="N52" i="7"/>
  <c r="N51" i="7"/>
  <c r="N50" i="7"/>
  <c r="N49" i="7"/>
  <c r="N48" i="7"/>
  <c r="N47" i="7"/>
  <c r="N46" i="7"/>
  <c r="N45" i="7"/>
  <c r="N44" i="7"/>
  <c r="N43" i="7"/>
  <c r="N42" i="7"/>
  <c r="N41" i="7"/>
  <c r="N40" i="7"/>
  <c r="N39"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 i="7"/>
  <c r="N4" i="7"/>
  <c r="N5" i="7"/>
  <c r="N6" i="7"/>
  <c r="N47" i="61"/>
  <c r="N46" i="61"/>
  <c r="N3" i="61" l="1"/>
  <c r="N4" i="61"/>
  <c r="N5" i="61"/>
  <c r="N6" i="61"/>
  <c r="N7" i="61"/>
  <c r="N8" i="61"/>
  <c r="N9" i="61"/>
  <c r="N10" i="61"/>
  <c r="N11" i="61"/>
  <c r="N12" i="61"/>
  <c r="N13" i="61"/>
  <c r="N14" i="61"/>
  <c r="N15" i="61"/>
  <c r="N16" i="61"/>
  <c r="N17" i="61"/>
  <c r="N18" i="61"/>
  <c r="N19" i="61"/>
  <c r="N20" i="61"/>
  <c r="N21" i="61"/>
  <c r="N22" i="61"/>
  <c r="N23" i="61"/>
  <c r="N24" i="61"/>
  <c r="N25" i="61"/>
  <c r="N26" i="61"/>
  <c r="N27" i="61"/>
  <c r="N28" i="61"/>
  <c r="N29" i="61"/>
  <c r="N30" i="61"/>
  <c r="N31" i="61"/>
  <c r="N32" i="61"/>
  <c r="N33" i="61"/>
  <c r="N34" i="61"/>
  <c r="N35" i="61"/>
  <c r="N36" i="61"/>
  <c r="N37" i="61"/>
  <c r="N38" i="61"/>
  <c r="N39" i="61"/>
  <c r="N40" i="61"/>
  <c r="N41" i="61"/>
  <c r="N42" i="61"/>
  <c r="N43" i="61"/>
  <c r="N44" i="61"/>
  <c r="N45" i="61"/>
  <c r="N2" i="61"/>
  <c r="G5" i="41"/>
  <c r="G4" i="41"/>
  <c r="G3" i="41"/>
  <c r="G2" i="41" l="1"/>
  <c r="I2" i="39" l="1"/>
  <c r="N2" i="21" l="1"/>
  <c r="K2" i="37" l="1"/>
  <c r="G2" i="34" l="1"/>
  <c r="N2" i="10"/>
  <c r="L103" i="18" l="1"/>
  <c r="L3" i="18" l="1"/>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2" i="18"/>
  <c r="N551" i="19" l="1"/>
  <c r="N552" i="19"/>
  <c r="N553" i="19"/>
  <c r="N554" i="19"/>
  <c r="N555" i="19"/>
  <c r="N556" i="19"/>
  <c r="N557" i="19"/>
  <c r="N558" i="19"/>
  <c r="N559" i="19"/>
  <c r="N560" i="19"/>
  <c r="N561" i="19"/>
  <c r="N550" i="19"/>
  <c r="I1003" i="27" l="1"/>
  <c r="I1002" i="27"/>
  <c r="I1001" i="27"/>
  <c r="I1000" i="27"/>
  <c r="I999" i="27"/>
  <c r="I998" i="27"/>
  <c r="I997" i="27"/>
  <c r="I996" i="27"/>
  <c r="I995" i="27"/>
  <c r="I994" i="27"/>
  <c r="I993" i="27"/>
  <c r="I992" i="27"/>
  <c r="I985" i="27" l="1"/>
  <c r="I984" i="27"/>
  <c r="M6" i="12"/>
  <c r="M7" i="12"/>
  <c r="I989" i="27" l="1"/>
  <c r="I988" i="27"/>
  <c r="I987" i="27"/>
  <c r="M5" i="12"/>
  <c r="M4" i="12"/>
  <c r="M3" i="12"/>
  <c r="M2" i="12"/>
  <c r="N2" i="11" l="1"/>
  <c r="I983" i="27" l="1"/>
  <c r="I299" i="27"/>
  <c r="I982" i="27" l="1"/>
  <c r="I981" i="27"/>
  <c r="I980" i="27"/>
  <c r="I979" i="27"/>
  <c r="I978" i="27"/>
  <c r="I977" i="27"/>
  <c r="I976" i="27"/>
  <c r="I975" i="27"/>
  <c r="I974" i="27"/>
  <c r="I973" i="27"/>
  <c r="I972" i="27"/>
  <c r="I971" i="27"/>
  <c r="I970" i="27"/>
  <c r="I969" i="27"/>
  <c r="I968" i="27"/>
  <c r="I967" i="27"/>
  <c r="I966" i="27"/>
  <c r="I965" i="27"/>
  <c r="I964" i="27"/>
  <c r="I963" i="27"/>
  <c r="I962" i="27"/>
  <c r="I961" i="27"/>
  <c r="I960" i="27"/>
  <c r="I959" i="27"/>
  <c r="I958" i="27"/>
  <c r="I957" i="27"/>
  <c r="I956" i="27"/>
  <c r="I955" i="27"/>
  <c r="I954" i="27"/>
  <c r="I953" i="27"/>
  <c r="I952" i="27"/>
  <c r="I951" i="27"/>
  <c r="I950" i="27"/>
  <c r="I949" i="27"/>
  <c r="I948" i="27"/>
  <c r="I947" i="27"/>
  <c r="I946" i="27"/>
  <c r="I945" i="27"/>
  <c r="I944" i="27"/>
  <c r="I943" i="27"/>
  <c r="I942" i="27"/>
  <c r="I941" i="27"/>
  <c r="I940" i="27"/>
  <c r="I939" i="27"/>
  <c r="I938" i="27"/>
  <c r="I937" i="27"/>
  <c r="I936" i="27"/>
  <c r="I935" i="27"/>
  <c r="I934" i="27"/>
  <c r="I933" i="27"/>
  <c r="I932" i="27"/>
  <c r="I931" i="27"/>
  <c r="I930" i="27"/>
  <c r="I929" i="27"/>
  <c r="I928" i="27"/>
  <c r="I927" i="27"/>
  <c r="I926" i="27"/>
  <c r="I925" i="27"/>
  <c r="I924" i="27"/>
  <c r="I923" i="27"/>
  <c r="I922" i="27"/>
  <c r="I921" i="27"/>
  <c r="I920" i="27"/>
  <c r="I919" i="27"/>
  <c r="I918" i="27"/>
  <c r="I917" i="27"/>
  <c r="I916" i="27"/>
  <c r="I915" i="27"/>
  <c r="I914" i="27"/>
  <c r="I913" i="27"/>
  <c r="I912" i="27"/>
  <c r="I911" i="27"/>
  <c r="I910" i="27"/>
  <c r="I909" i="27"/>
  <c r="I908" i="27"/>
  <c r="I907" i="27"/>
  <c r="I906" i="27"/>
  <c r="I905" i="27"/>
  <c r="I904" i="27"/>
  <c r="I903" i="27"/>
  <c r="I902" i="27"/>
  <c r="I901" i="27"/>
  <c r="I900" i="27"/>
  <c r="I899" i="27"/>
  <c r="I898" i="27"/>
  <c r="I897" i="27"/>
  <c r="I896" i="27"/>
  <c r="I895" i="27"/>
  <c r="I894" i="27"/>
  <c r="I893" i="27"/>
  <c r="I892" i="27"/>
  <c r="I891" i="27"/>
  <c r="I890" i="27"/>
  <c r="I889" i="27"/>
  <c r="I888" i="27"/>
  <c r="I887" i="27"/>
  <c r="I886" i="27"/>
  <c r="I885" i="27"/>
  <c r="I884" i="27"/>
  <c r="I883" i="27"/>
  <c r="I882" i="27"/>
  <c r="I881" i="27"/>
  <c r="I880" i="27"/>
  <c r="I879" i="27"/>
  <c r="I878" i="27"/>
  <c r="I877" i="27"/>
  <c r="I876" i="27"/>
  <c r="I875" i="27"/>
  <c r="I874" i="27"/>
  <c r="I873" i="27"/>
  <c r="I872" i="27"/>
  <c r="I871" i="27"/>
  <c r="I870" i="27"/>
  <c r="I869" i="27"/>
  <c r="I868" i="27"/>
  <c r="I867" i="27"/>
  <c r="I866" i="27"/>
  <c r="I865" i="27"/>
  <c r="I864" i="27"/>
  <c r="I863" i="27"/>
  <c r="I862" i="27"/>
  <c r="I861" i="27"/>
  <c r="I860" i="27"/>
  <c r="I859" i="27"/>
  <c r="I858" i="27"/>
  <c r="I857" i="27"/>
  <c r="I856" i="27"/>
  <c r="I855" i="27"/>
  <c r="I854" i="27"/>
  <c r="F28" i="33"/>
  <c r="F125" i="33"/>
  <c r="F124" i="33"/>
  <c r="F123" i="33"/>
  <c r="F122" i="33"/>
  <c r="F121" i="33"/>
  <c r="F120" i="33"/>
  <c r="F119" i="33"/>
  <c r="F118" i="33"/>
  <c r="F117" i="33"/>
  <c r="F116" i="33"/>
  <c r="F115" i="33"/>
  <c r="F114" i="33"/>
  <c r="F113" i="33"/>
  <c r="F112" i="33"/>
  <c r="F111" i="33"/>
  <c r="F110" i="33"/>
  <c r="F109" i="33"/>
  <c r="F108" i="33"/>
  <c r="F107" i="33"/>
  <c r="F106" i="33"/>
  <c r="F105" i="33"/>
  <c r="F104" i="33"/>
  <c r="F103" i="33"/>
  <c r="F102" i="33"/>
  <c r="F101" i="33"/>
  <c r="F100" i="33"/>
  <c r="F99" i="33"/>
  <c r="F98" i="33"/>
  <c r="F97" i="33"/>
  <c r="F96" i="33"/>
  <c r="F95" i="33"/>
  <c r="F94" i="33"/>
  <c r="F93" i="33"/>
  <c r="F92" i="33"/>
  <c r="F91" i="33"/>
  <c r="F90" i="33"/>
  <c r="F89" i="33"/>
  <c r="F88" i="33"/>
  <c r="F87" i="33"/>
  <c r="F86" i="33"/>
  <c r="F85" i="33"/>
  <c r="F84" i="33"/>
  <c r="F83" i="33"/>
  <c r="F82" i="33"/>
  <c r="F81" i="33"/>
  <c r="F80" i="33"/>
  <c r="F79" i="33"/>
  <c r="F78" i="33"/>
  <c r="F77" i="33"/>
  <c r="F76" i="33"/>
  <c r="F75" i="33"/>
  <c r="F74" i="33"/>
  <c r="F73" i="33"/>
  <c r="F72" i="33"/>
  <c r="F71" i="33"/>
  <c r="F70" i="33"/>
  <c r="F69" i="33"/>
  <c r="F68" i="33"/>
  <c r="F67" i="33"/>
  <c r="F66" i="33"/>
  <c r="F65" i="33"/>
  <c r="F64" i="33"/>
  <c r="F63" i="33"/>
  <c r="F62" i="33"/>
  <c r="F61" i="33"/>
  <c r="F60" i="33"/>
  <c r="F59" i="33"/>
  <c r="F58" i="33"/>
  <c r="F57" i="33"/>
  <c r="F56" i="33"/>
  <c r="F55" i="33"/>
  <c r="F54" i="33"/>
  <c r="F53" i="33"/>
  <c r="F52" i="33"/>
  <c r="F51" i="33"/>
  <c r="F50" i="33"/>
  <c r="F49" i="33"/>
  <c r="F48" i="33"/>
  <c r="F47" i="33"/>
  <c r="F46" i="33"/>
  <c r="F45" i="33"/>
  <c r="F44" i="33"/>
  <c r="F43" i="33"/>
  <c r="F42" i="33"/>
  <c r="F41" i="33"/>
  <c r="F40" i="33"/>
  <c r="F39" i="33"/>
  <c r="F38" i="33"/>
  <c r="F37" i="33"/>
  <c r="F36" i="33"/>
  <c r="F35" i="33"/>
  <c r="F34" i="33"/>
  <c r="F33" i="33"/>
  <c r="F32" i="33"/>
  <c r="F31" i="33"/>
  <c r="F30" i="33"/>
  <c r="F29" i="33"/>
  <c r="F27" i="33"/>
  <c r="F26" i="33"/>
  <c r="F25" i="33"/>
  <c r="F24" i="33"/>
  <c r="F23" i="33"/>
  <c r="F22" i="33"/>
  <c r="F21" i="33"/>
  <c r="F20" i="33"/>
  <c r="F19" i="33"/>
  <c r="F18" i="33"/>
  <c r="F17" i="33"/>
  <c r="F16" i="33"/>
  <c r="F15" i="33"/>
  <c r="F14" i="33"/>
  <c r="F13" i="33"/>
  <c r="F12" i="33"/>
  <c r="F11" i="33"/>
  <c r="F10" i="33"/>
  <c r="F9" i="33"/>
  <c r="F8" i="33"/>
  <c r="F7" i="33"/>
  <c r="F6" i="33"/>
  <c r="F5" i="33"/>
  <c r="F4" i="33"/>
  <c r="F3" i="33"/>
  <c r="F2" i="33"/>
  <c r="I853" i="27" l="1"/>
  <c r="I852" i="27"/>
  <c r="I851" i="27"/>
  <c r="I850" i="27"/>
  <c r="I849" i="27"/>
  <c r="I848" i="27"/>
  <c r="I847" i="27"/>
  <c r="I846" i="27"/>
  <c r="I845" i="27"/>
  <c r="I844" i="27"/>
  <c r="I843" i="27"/>
  <c r="I842" i="27"/>
  <c r="I841" i="27"/>
  <c r="I840" i="27"/>
  <c r="I839" i="27"/>
  <c r="I838" i="27"/>
  <c r="I837" i="27"/>
  <c r="I836" i="27"/>
  <c r="I835" i="27"/>
  <c r="I834" i="27"/>
  <c r="I833" i="27"/>
  <c r="I832" i="27"/>
  <c r="I831" i="27"/>
  <c r="I830" i="27"/>
  <c r="I829" i="27"/>
  <c r="I828" i="27"/>
  <c r="I827" i="27"/>
  <c r="I826" i="27"/>
  <c r="I825" i="27"/>
  <c r="I824" i="27"/>
  <c r="I823" i="27"/>
  <c r="I822" i="27"/>
  <c r="I821" i="27"/>
  <c r="I820" i="27"/>
  <c r="I819" i="27"/>
  <c r="I818" i="27"/>
  <c r="I817" i="27"/>
  <c r="I816" i="27"/>
  <c r="I815" i="27"/>
  <c r="I814" i="27"/>
  <c r="I813" i="27"/>
  <c r="I812" i="27"/>
  <c r="I811" i="27"/>
  <c r="I810" i="27"/>
  <c r="I809" i="27"/>
  <c r="I808" i="27"/>
  <c r="I807" i="27"/>
  <c r="I806" i="27"/>
  <c r="I805" i="27"/>
  <c r="I804" i="27"/>
  <c r="I803" i="27"/>
  <c r="I802" i="27"/>
  <c r="I801" i="27"/>
  <c r="I800" i="27"/>
  <c r="I799" i="27"/>
  <c r="I798" i="27"/>
  <c r="I797" i="27"/>
  <c r="I796" i="27"/>
  <c r="I795" i="27"/>
  <c r="I794" i="27"/>
  <c r="I793" i="27"/>
  <c r="I792" i="27"/>
  <c r="I791" i="27"/>
  <c r="I790" i="27"/>
  <c r="I789" i="27"/>
  <c r="I788" i="27"/>
  <c r="I787" i="27"/>
  <c r="I786" i="27"/>
  <c r="I785" i="27"/>
  <c r="I784" i="27"/>
  <c r="I783" i="27"/>
  <c r="I782" i="27"/>
  <c r="I781" i="27"/>
  <c r="I780" i="27"/>
  <c r="I779" i="27"/>
  <c r="I778" i="27"/>
  <c r="I777" i="27"/>
  <c r="I776" i="27"/>
  <c r="I775" i="27"/>
  <c r="I774" i="27"/>
  <c r="I773" i="27"/>
  <c r="I772" i="27"/>
  <c r="I771" i="27"/>
  <c r="I770" i="27"/>
  <c r="I769" i="27"/>
  <c r="I768" i="27"/>
  <c r="I767" i="27"/>
  <c r="I766" i="27"/>
  <c r="I765" i="27"/>
  <c r="I764" i="27"/>
  <c r="I763" i="27"/>
  <c r="I762" i="27"/>
  <c r="I761" i="27"/>
  <c r="I760" i="27"/>
  <c r="I759" i="27"/>
  <c r="I758" i="27"/>
  <c r="I757" i="27"/>
  <c r="I756" i="27"/>
  <c r="I755" i="27"/>
  <c r="I754" i="27"/>
  <c r="I753" i="27"/>
  <c r="I752" i="27"/>
  <c r="I751" i="27"/>
  <c r="I750" i="27"/>
  <c r="I749" i="27"/>
  <c r="I748" i="27"/>
  <c r="I747" i="27"/>
  <c r="I746" i="27"/>
  <c r="I745" i="27"/>
  <c r="I744" i="27"/>
  <c r="I743" i="27"/>
  <c r="I742" i="27"/>
  <c r="I741" i="27"/>
  <c r="I740" i="27"/>
  <c r="I739" i="27"/>
  <c r="I738" i="27"/>
  <c r="I737" i="27"/>
  <c r="I736" i="27"/>
  <c r="I735" i="27"/>
  <c r="I734" i="27"/>
  <c r="I733" i="27"/>
  <c r="I732" i="27"/>
  <c r="I731" i="27"/>
  <c r="I729" i="27"/>
  <c r="I730" i="27"/>
  <c r="I728" i="27"/>
  <c r="I727" i="27"/>
  <c r="I726" i="27"/>
  <c r="I725" i="27"/>
  <c r="I724" i="27"/>
  <c r="I723" i="27"/>
  <c r="I722" i="27"/>
  <c r="I721" i="27"/>
  <c r="I720" i="27"/>
  <c r="I719" i="27"/>
  <c r="I718" i="27"/>
  <c r="I717" i="27"/>
  <c r="I716" i="27"/>
  <c r="I715" i="27"/>
  <c r="I714" i="27"/>
  <c r="I713" i="27"/>
  <c r="I712" i="27"/>
  <c r="I711" i="27"/>
  <c r="I710" i="27"/>
  <c r="I709" i="27"/>
  <c r="I708" i="27"/>
  <c r="I707" i="27"/>
  <c r="I706" i="27"/>
  <c r="I705" i="27"/>
  <c r="I704" i="27"/>
  <c r="I703" i="27"/>
  <c r="I702" i="27"/>
  <c r="I701" i="27"/>
  <c r="I700" i="27"/>
  <c r="I699" i="27"/>
  <c r="I698" i="27"/>
  <c r="I697" i="27"/>
  <c r="I696" i="27"/>
  <c r="I695" i="27"/>
  <c r="I694" i="27"/>
  <c r="I693" i="27"/>
  <c r="I692" i="27"/>
  <c r="I691" i="27"/>
  <c r="I690" i="27"/>
  <c r="I689" i="27"/>
  <c r="I688" i="27"/>
  <c r="I687" i="27"/>
  <c r="G18" i="36" l="1"/>
  <c r="G17" i="36"/>
  <c r="G16" i="36"/>
  <c r="G15" i="36"/>
  <c r="G14" i="36"/>
  <c r="G13" i="36"/>
  <c r="G12" i="36"/>
  <c r="G11" i="36"/>
  <c r="G10" i="36"/>
  <c r="G9" i="36"/>
  <c r="G8" i="36"/>
  <c r="G7" i="36"/>
  <c r="G6" i="36"/>
  <c r="G5" i="36"/>
  <c r="G4" i="36"/>
  <c r="G3" i="36"/>
  <c r="G2" i="36"/>
  <c r="N548" i="19" l="1"/>
  <c r="N547" i="19"/>
  <c r="N546" i="19"/>
  <c r="N545" i="19"/>
  <c r="N544" i="19"/>
  <c r="N543" i="19"/>
  <c r="N542" i="19"/>
  <c r="N541" i="19"/>
  <c r="N540" i="19"/>
  <c r="N539" i="19"/>
  <c r="N538" i="19"/>
  <c r="N537" i="19"/>
  <c r="N536" i="19"/>
  <c r="N535" i="19"/>
  <c r="N534" i="19"/>
  <c r="N533" i="19"/>
  <c r="N532" i="19"/>
  <c r="N531" i="19"/>
  <c r="N530" i="19"/>
  <c r="N529" i="19"/>
  <c r="N528" i="19"/>
  <c r="N527" i="19"/>
  <c r="N526" i="19"/>
  <c r="N525" i="19"/>
  <c r="N524" i="19"/>
  <c r="N523" i="19"/>
  <c r="N522" i="19"/>
  <c r="N521" i="19"/>
  <c r="N520" i="19"/>
  <c r="N519" i="19"/>
  <c r="N518" i="19"/>
  <c r="N517" i="19"/>
  <c r="N516" i="19"/>
  <c r="N515" i="19"/>
  <c r="N514" i="19"/>
  <c r="N513" i="19"/>
  <c r="N512" i="19"/>
  <c r="N511" i="19"/>
  <c r="N510" i="19"/>
  <c r="N509" i="19"/>
  <c r="N508" i="19"/>
  <c r="N507" i="19"/>
  <c r="N506" i="19"/>
  <c r="N505" i="19"/>
  <c r="N504" i="19"/>
  <c r="N503" i="19"/>
  <c r="N502" i="19"/>
  <c r="N501" i="19"/>
  <c r="N500" i="19"/>
  <c r="N499" i="19"/>
  <c r="N498" i="19"/>
  <c r="N497" i="19"/>
  <c r="N496" i="19"/>
  <c r="N495" i="19"/>
  <c r="N494" i="19"/>
  <c r="N493" i="19"/>
  <c r="N492" i="19"/>
  <c r="N491" i="19"/>
  <c r="N490" i="19"/>
  <c r="N489" i="19"/>
  <c r="N488" i="19"/>
  <c r="N487" i="19"/>
  <c r="N486" i="19"/>
  <c r="N485" i="19"/>
  <c r="N484" i="19"/>
  <c r="N483" i="19"/>
  <c r="N482" i="19"/>
  <c r="N481" i="19"/>
  <c r="N480" i="19"/>
  <c r="N479" i="19"/>
  <c r="N478" i="19"/>
  <c r="N477" i="19"/>
  <c r="N476" i="19"/>
  <c r="N475" i="19"/>
  <c r="N474" i="19"/>
  <c r="N473" i="19"/>
  <c r="N472" i="19"/>
  <c r="N471" i="19"/>
  <c r="N470" i="19"/>
  <c r="N469" i="19"/>
  <c r="N468" i="19"/>
  <c r="N467" i="19"/>
  <c r="N466" i="19"/>
  <c r="N465" i="19"/>
  <c r="N464" i="19"/>
  <c r="N463" i="19"/>
  <c r="N462" i="19"/>
  <c r="N461" i="19"/>
  <c r="N460" i="19"/>
  <c r="N459" i="19"/>
  <c r="N458" i="19"/>
  <c r="N457" i="19"/>
  <c r="N456" i="19"/>
  <c r="N455" i="19"/>
  <c r="N454" i="19"/>
  <c r="N453" i="19"/>
  <c r="N452" i="19"/>
  <c r="N451" i="19"/>
  <c r="N450" i="19"/>
  <c r="N449" i="19"/>
  <c r="N448" i="19"/>
  <c r="N447" i="19"/>
  <c r="N446" i="19"/>
  <c r="N445" i="19"/>
  <c r="N444" i="19"/>
  <c r="N443" i="19"/>
  <c r="N442" i="19"/>
  <c r="N441" i="19"/>
  <c r="N440" i="19"/>
  <c r="N439" i="19"/>
  <c r="N438" i="19"/>
  <c r="N437" i="19"/>
  <c r="N436" i="19"/>
  <c r="N435" i="19"/>
  <c r="N434" i="19"/>
  <c r="N433" i="19"/>
  <c r="N432" i="19"/>
  <c r="N431" i="19"/>
  <c r="N430" i="19"/>
  <c r="N429" i="19"/>
  <c r="N428" i="19"/>
  <c r="N427" i="19"/>
  <c r="N426" i="19"/>
  <c r="N425" i="19"/>
  <c r="N424" i="19"/>
  <c r="N423" i="19"/>
  <c r="N422" i="19"/>
  <c r="N421" i="19"/>
  <c r="N420" i="19"/>
  <c r="N419" i="19"/>
  <c r="N418" i="19"/>
  <c r="N417" i="19"/>
  <c r="N416" i="19"/>
  <c r="N415" i="19"/>
  <c r="N414" i="19"/>
  <c r="N413" i="19"/>
  <c r="N412" i="19"/>
  <c r="N411" i="19"/>
  <c r="N410" i="19"/>
  <c r="N409" i="19"/>
  <c r="N408" i="19"/>
  <c r="N407" i="19"/>
  <c r="N406" i="19"/>
  <c r="N405" i="19"/>
  <c r="N404" i="19"/>
  <c r="N403" i="19"/>
  <c r="N402" i="19"/>
  <c r="N401" i="19"/>
  <c r="N400" i="19"/>
  <c r="N399" i="19"/>
  <c r="N398" i="19"/>
  <c r="N397" i="19"/>
  <c r="N396" i="19"/>
  <c r="N395" i="19"/>
  <c r="N394" i="19"/>
  <c r="N393" i="19"/>
  <c r="N392" i="19"/>
  <c r="N391" i="19"/>
  <c r="N390" i="19"/>
  <c r="N389" i="19"/>
  <c r="N388" i="19"/>
  <c r="N387" i="19"/>
  <c r="N386" i="19"/>
  <c r="N385" i="19"/>
  <c r="N384" i="19"/>
  <c r="N383" i="19"/>
  <c r="N382" i="19"/>
  <c r="N381" i="19"/>
  <c r="N380" i="19"/>
  <c r="N379" i="19"/>
  <c r="N378" i="19"/>
  <c r="N377" i="19"/>
  <c r="N376" i="19"/>
  <c r="N375" i="19"/>
  <c r="N374" i="19"/>
  <c r="N373" i="19"/>
  <c r="N372" i="19"/>
  <c r="N371" i="19"/>
  <c r="N370" i="19"/>
  <c r="N369" i="19"/>
  <c r="N368" i="19"/>
  <c r="N367" i="19"/>
  <c r="N366" i="19"/>
  <c r="N365" i="19"/>
  <c r="N364" i="19"/>
  <c r="N363" i="19"/>
  <c r="N362" i="19"/>
  <c r="N361" i="19"/>
  <c r="N360" i="19"/>
  <c r="N359" i="19"/>
  <c r="N358" i="19"/>
  <c r="N357" i="19"/>
  <c r="N356" i="19"/>
  <c r="N355" i="19"/>
  <c r="N354" i="19"/>
  <c r="N353" i="19"/>
  <c r="N352" i="19"/>
  <c r="N351" i="19"/>
  <c r="N350" i="19"/>
  <c r="N349" i="19"/>
  <c r="N348" i="19"/>
  <c r="N347" i="19"/>
  <c r="N346" i="19"/>
  <c r="N345" i="19"/>
  <c r="N344" i="19"/>
  <c r="N343" i="19"/>
  <c r="N342" i="19"/>
  <c r="N341" i="19"/>
  <c r="N340" i="19"/>
  <c r="N339" i="19"/>
  <c r="N338" i="19"/>
  <c r="N337" i="19"/>
  <c r="N336" i="19"/>
  <c r="N335" i="19"/>
  <c r="N334" i="19"/>
  <c r="N333" i="19"/>
  <c r="N332" i="19"/>
  <c r="N331" i="19"/>
  <c r="N330" i="19"/>
  <c r="N329" i="19"/>
  <c r="N328" i="19"/>
  <c r="N327" i="19"/>
  <c r="N326" i="19"/>
  <c r="N325" i="19"/>
  <c r="N324" i="19"/>
  <c r="N323" i="19"/>
  <c r="N322" i="19"/>
  <c r="N321" i="19"/>
  <c r="N320" i="19"/>
  <c r="N319" i="19"/>
  <c r="N318" i="19"/>
  <c r="N317" i="19"/>
  <c r="N316" i="19"/>
  <c r="N315" i="19"/>
  <c r="N314" i="19"/>
  <c r="N313" i="19"/>
  <c r="N312" i="19"/>
  <c r="N311" i="19"/>
  <c r="N310" i="19"/>
  <c r="N309" i="19"/>
  <c r="N308" i="19"/>
  <c r="N307" i="19"/>
  <c r="N306" i="19"/>
  <c r="N305" i="19"/>
  <c r="N304" i="19"/>
  <c r="N303" i="19"/>
  <c r="N302" i="19"/>
  <c r="N301" i="19"/>
  <c r="N300" i="19"/>
  <c r="N299" i="19"/>
  <c r="N298" i="19"/>
  <c r="N297" i="19"/>
  <c r="N296" i="19"/>
  <c r="N295" i="19"/>
  <c r="N294" i="19"/>
  <c r="N293" i="19"/>
  <c r="N292" i="19"/>
  <c r="N291" i="19"/>
  <c r="N290" i="19"/>
  <c r="N289" i="19"/>
  <c r="N288" i="19"/>
  <c r="N287" i="19"/>
  <c r="N286" i="19"/>
  <c r="N285" i="19"/>
  <c r="N284" i="19"/>
  <c r="N283" i="19"/>
  <c r="N282" i="19"/>
  <c r="N281" i="19"/>
  <c r="N280" i="19"/>
  <c r="N279" i="19"/>
  <c r="N278" i="19"/>
  <c r="N277" i="19"/>
  <c r="N276" i="19"/>
  <c r="N275" i="19"/>
  <c r="N274" i="19"/>
  <c r="N273" i="19"/>
  <c r="N272" i="19"/>
  <c r="N271" i="19"/>
  <c r="N270" i="19"/>
  <c r="N269" i="19"/>
  <c r="N268" i="19"/>
  <c r="N267" i="19"/>
  <c r="N266" i="19"/>
  <c r="N265" i="19"/>
  <c r="N264" i="19"/>
  <c r="N263" i="19"/>
  <c r="N262" i="19"/>
  <c r="N261" i="19"/>
  <c r="N260" i="19"/>
  <c r="N259" i="19"/>
  <c r="N258" i="19"/>
  <c r="N257" i="19"/>
  <c r="N256" i="19"/>
  <c r="N255" i="19"/>
  <c r="N254" i="19"/>
  <c r="N253" i="19"/>
  <c r="N252" i="19"/>
  <c r="N251" i="19"/>
  <c r="N250" i="19"/>
  <c r="N249" i="19"/>
  <c r="N248" i="19"/>
  <c r="N247" i="19"/>
  <c r="N246" i="19"/>
  <c r="N245" i="19"/>
  <c r="N244" i="19"/>
  <c r="N243" i="19"/>
  <c r="N242" i="19"/>
  <c r="N241" i="19"/>
  <c r="N240" i="19"/>
  <c r="N239" i="19"/>
  <c r="N238" i="19"/>
  <c r="N237" i="19"/>
  <c r="N236" i="19"/>
  <c r="N235" i="19"/>
  <c r="N234" i="19"/>
  <c r="N233" i="19"/>
  <c r="N232" i="19"/>
  <c r="N231" i="19"/>
  <c r="N230" i="19"/>
  <c r="N229" i="19"/>
  <c r="N228" i="19"/>
  <c r="N227" i="19"/>
  <c r="N226" i="19"/>
  <c r="N225" i="19"/>
  <c r="N224" i="19"/>
  <c r="N223" i="19"/>
  <c r="N222" i="19"/>
  <c r="N221" i="19"/>
  <c r="N220" i="19"/>
  <c r="N219" i="19"/>
  <c r="N218" i="19"/>
  <c r="N217" i="19"/>
  <c r="N216" i="19"/>
  <c r="N215" i="19"/>
  <c r="N214" i="19"/>
  <c r="N213" i="19"/>
  <c r="N212" i="19"/>
  <c r="N211" i="19"/>
  <c r="N210" i="19"/>
  <c r="N209" i="19"/>
  <c r="N208" i="19"/>
  <c r="N207" i="19"/>
  <c r="N206" i="19"/>
  <c r="N205" i="19"/>
  <c r="N204" i="19"/>
  <c r="N203" i="19"/>
  <c r="N202" i="19"/>
  <c r="N201" i="19"/>
  <c r="N200" i="19"/>
  <c r="N199" i="19"/>
  <c r="N198" i="19"/>
  <c r="N197" i="19"/>
  <c r="N196" i="19"/>
  <c r="N195" i="19"/>
  <c r="N194" i="19"/>
  <c r="N193" i="19"/>
  <c r="N192" i="19"/>
  <c r="N191" i="19"/>
  <c r="N190" i="19"/>
  <c r="N189" i="19"/>
  <c r="N188" i="19" l="1"/>
  <c r="N187" i="19"/>
  <c r="N186" i="19"/>
  <c r="N185" i="19"/>
  <c r="N184" i="19"/>
  <c r="N183" i="19"/>
  <c r="N182" i="19"/>
  <c r="N181" i="19"/>
  <c r="N180" i="19"/>
  <c r="N179" i="19"/>
  <c r="N178" i="19"/>
  <c r="N177" i="19"/>
  <c r="N176" i="19"/>
  <c r="N175" i="19"/>
  <c r="N174" i="19"/>
  <c r="N173" i="19"/>
  <c r="N172" i="19"/>
  <c r="N171" i="19"/>
  <c r="N170" i="19"/>
  <c r="N169" i="19"/>
  <c r="N168" i="19"/>
  <c r="N167" i="19"/>
  <c r="N166" i="19"/>
  <c r="N165" i="19"/>
  <c r="N164" i="19"/>
  <c r="N163" i="19"/>
  <c r="N162" i="19"/>
  <c r="N161" i="19"/>
  <c r="N160" i="19"/>
  <c r="N159" i="19"/>
  <c r="N158" i="19"/>
  <c r="N157" i="19"/>
  <c r="N156" i="19"/>
  <c r="N155" i="19"/>
  <c r="N154" i="19"/>
  <c r="N153" i="19"/>
  <c r="N152" i="19"/>
  <c r="N151" i="19"/>
  <c r="N150" i="19"/>
  <c r="N149" i="19"/>
  <c r="N148" i="19"/>
  <c r="N147" i="19"/>
  <c r="N146" i="19"/>
  <c r="N145" i="19"/>
  <c r="N144" i="19"/>
  <c r="N143" i="19"/>
  <c r="N142" i="19"/>
  <c r="N141" i="19"/>
  <c r="N140" i="19"/>
  <c r="N139" i="19"/>
  <c r="N138" i="19"/>
  <c r="N137" i="19"/>
  <c r="N136" i="19"/>
  <c r="N135" i="19"/>
  <c r="N134" i="19"/>
  <c r="N133" i="19"/>
  <c r="N132" i="19"/>
  <c r="N131" i="19"/>
  <c r="N130" i="19"/>
  <c r="N129" i="19"/>
  <c r="N128" i="19"/>
  <c r="N127" i="19"/>
  <c r="N126" i="19"/>
  <c r="N125" i="19"/>
  <c r="N124" i="19"/>
  <c r="N123" i="19"/>
  <c r="N122" i="19"/>
  <c r="N121" i="19"/>
  <c r="N120" i="19"/>
  <c r="N119" i="19"/>
  <c r="N118" i="19"/>
  <c r="N117" i="19"/>
  <c r="N116" i="19"/>
  <c r="N115" i="19"/>
  <c r="N114" i="19"/>
  <c r="N113" i="19"/>
  <c r="N112" i="19"/>
  <c r="N111" i="19"/>
  <c r="N110" i="19"/>
  <c r="N109" i="19"/>
  <c r="N108" i="19"/>
  <c r="N107" i="19"/>
  <c r="N106" i="19"/>
  <c r="N105" i="19"/>
  <c r="N104" i="19"/>
  <c r="N103" i="19"/>
  <c r="N102" i="19"/>
  <c r="N101" i="19"/>
  <c r="N100" i="19"/>
  <c r="N99" i="19"/>
  <c r="N98" i="19"/>
  <c r="N97" i="19"/>
  <c r="N96" i="19"/>
  <c r="N95" i="19"/>
  <c r="N94" i="19"/>
  <c r="N93" i="19"/>
  <c r="N92" i="19"/>
  <c r="N91" i="19"/>
  <c r="N90" i="19"/>
  <c r="N89" i="19"/>
  <c r="N88" i="19"/>
  <c r="N87" i="19"/>
  <c r="N86" i="19"/>
  <c r="N85" i="19"/>
  <c r="N84" i="19"/>
  <c r="N83" i="19"/>
  <c r="N82" i="19"/>
  <c r="N81" i="19"/>
  <c r="N80" i="19"/>
  <c r="N79" i="19"/>
  <c r="N78" i="19"/>
  <c r="N77" i="19"/>
  <c r="N76" i="19"/>
  <c r="N75" i="19"/>
  <c r="N74" i="19"/>
  <c r="N73" i="19"/>
  <c r="N72" i="19"/>
  <c r="N71" i="19"/>
  <c r="N70" i="19"/>
  <c r="N69" i="19"/>
  <c r="N68" i="19"/>
  <c r="N67" i="19"/>
  <c r="N66" i="19"/>
  <c r="N65" i="19"/>
  <c r="N64" i="19"/>
  <c r="N63" i="19"/>
  <c r="N62" i="19"/>
  <c r="N61" i="19"/>
  <c r="N60" i="19"/>
  <c r="N59" i="19"/>
  <c r="N58" i="19"/>
  <c r="N57" i="19"/>
  <c r="N56" i="19"/>
  <c r="N55" i="19"/>
  <c r="N54" i="19"/>
  <c r="N53" i="19"/>
  <c r="N52" i="19"/>
  <c r="N51" i="19"/>
  <c r="N50" i="19"/>
  <c r="N49" i="19"/>
  <c r="N48" i="19"/>
  <c r="N47" i="19"/>
  <c r="N46" i="19"/>
  <c r="N45" i="19"/>
  <c r="N44" i="19"/>
  <c r="N43" i="19"/>
  <c r="N42" i="19"/>
  <c r="N41" i="19"/>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I685" i="27" l="1"/>
  <c r="I684" i="27"/>
  <c r="I683" i="27"/>
  <c r="I682" i="27"/>
  <c r="I681" i="27"/>
  <c r="I680" i="27"/>
  <c r="I679" i="27"/>
  <c r="I678" i="27"/>
  <c r="I677" i="27"/>
  <c r="I676" i="27"/>
  <c r="I675" i="27"/>
  <c r="I674" i="27"/>
  <c r="I673" i="27"/>
  <c r="I672" i="27"/>
  <c r="I671" i="27"/>
  <c r="I670" i="27"/>
  <c r="I669" i="27"/>
  <c r="I668" i="27"/>
  <c r="I667" i="27"/>
  <c r="I666" i="27"/>
  <c r="I665" i="27"/>
  <c r="I664" i="27"/>
  <c r="I663" i="27"/>
  <c r="I662" i="27"/>
  <c r="I661" i="27"/>
  <c r="I660" i="27"/>
  <c r="I659" i="27"/>
  <c r="I658" i="27"/>
  <c r="I657" i="27"/>
  <c r="I656" i="27"/>
  <c r="I655" i="27"/>
  <c r="I654" i="27"/>
  <c r="I653" i="27"/>
  <c r="I652" i="27"/>
  <c r="I651" i="27"/>
  <c r="I650" i="27"/>
  <c r="I649" i="27"/>
  <c r="I648" i="27"/>
  <c r="I647" i="27"/>
  <c r="I646" i="27"/>
  <c r="I645" i="27"/>
  <c r="I644" i="27"/>
  <c r="I643" i="27"/>
  <c r="I642" i="27"/>
  <c r="I641" i="27"/>
  <c r="I640" i="27"/>
  <c r="I639" i="27"/>
  <c r="I638" i="27"/>
  <c r="I637" i="27"/>
  <c r="I636" i="27"/>
  <c r="I635" i="27"/>
  <c r="I634" i="27"/>
  <c r="I633" i="27"/>
  <c r="I632" i="27"/>
  <c r="I631" i="27"/>
  <c r="I630" i="27"/>
  <c r="I629" i="27"/>
  <c r="I628" i="27"/>
  <c r="I627" i="27"/>
  <c r="I626" i="27"/>
  <c r="I625" i="27"/>
  <c r="I624" i="27"/>
  <c r="I623" i="27"/>
  <c r="I622" i="27"/>
  <c r="I621" i="27"/>
  <c r="I620" i="27"/>
  <c r="I619" i="27"/>
  <c r="I618" i="27"/>
  <c r="I617" i="27"/>
  <c r="I616" i="27"/>
  <c r="I615" i="27"/>
  <c r="I614" i="27"/>
  <c r="I613" i="27"/>
  <c r="I612" i="27"/>
  <c r="I611" i="27"/>
  <c r="I610" i="27"/>
  <c r="I609" i="27"/>
  <c r="I608" i="27"/>
  <c r="I607" i="27"/>
  <c r="I606" i="27"/>
  <c r="I605" i="27"/>
  <c r="I604" i="27"/>
  <c r="I603" i="27"/>
  <c r="I602" i="27"/>
  <c r="I601" i="27"/>
  <c r="I600" i="27"/>
  <c r="I599" i="27"/>
  <c r="I598" i="27"/>
  <c r="I597" i="27"/>
  <c r="I596" i="27"/>
  <c r="I595" i="27"/>
  <c r="I594" i="27"/>
  <c r="I593" i="27"/>
  <c r="I592" i="27"/>
  <c r="I591" i="27"/>
  <c r="I590" i="27"/>
  <c r="I589" i="27"/>
  <c r="I588" i="27"/>
  <c r="I587" i="27"/>
  <c r="I586" i="27"/>
  <c r="I585" i="27"/>
  <c r="I584" i="27"/>
  <c r="I583" i="27"/>
  <c r="I582" i="27"/>
  <c r="I581" i="27"/>
  <c r="I580" i="27"/>
  <c r="I579" i="27"/>
  <c r="I578" i="27"/>
  <c r="I577" i="27"/>
  <c r="I576" i="27"/>
  <c r="I575" i="27"/>
  <c r="I574" i="27"/>
  <c r="I573" i="27"/>
  <c r="I572" i="27"/>
  <c r="I571" i="27"/>
  <c r="I570" i="27"/>
  <c r="I569" i="27"/>
  <c r="I568" i="27"/>
  <c r="I567" i="27"/>
  <c r="I566" i="27"/>
  <c r="I565" i="27"/>
  <c r="I564" i="27"/>
  <c r="I563" i="27"/>
  <c r="I562" i="27"/>
  <c r="I561" i="27"/>
  <c r="I560" i="27"/>
  <c r="I559" i="27"/>
  <c r="I558" i="27"/>
  <c r="I557" i="27"/>
  <c r="I556" i="27"/>
  <c r="I555" i="27"/>
  <c r="I554" i="27"/>
  <c r="I553" i="27"/>
  <c r="I552" i="27"/>
  <c r="I551" i="27"/>
  <c r="I550" i="27"/>
  <c r="I549" i="27"/>
  <c r="I548" i="27"/>
  <c r="I547" i="27"/>
  <c r="I546" i="27"/>
  <c r="I545" i="27"/>
  <c r="I544" i="27"/>
  <c r="I543" i="27"/>
  <c r="I542" i="27"/>
  <c r="I541" i="27"/>
  <c r="I540" i="27"/>
  <c r="I539" i="27"/>
  <c r="I538" i="27"/>
  <c r="I537" i="27"/>
  <c r="I536" i="27"/>
  <c r="I535" i="27"/>
  <c r="I534" i="27"/>
  <c r="I533" i="27"/>
  <c r="I532" i="27"/>
  <c r="I531" i="27"/>
  <c r="I530" i="27"/>
  <c r="I529" i="27"/>
  <c r="I528" i="27"/>
  <c r="I527" i="27"/>
  <c r="I526" i="27"/>
  <c r="I525" i="27"/>
  <c r="I524" i="27"/>
  <c r="I523" i="27"/>
  <c r="I522" i="27"/>
  <c r="I521" i="27"/>
  <c r="I520" i="27"/>
  <c r="I519" i="27"/>
  <c r="I518" i="27"/>
  <c r="I517" i="27"/>
  <c r="I516" i="27"/>
  <c r="I515" i="27"/>
  <c r="I514" i="27"/>
  <c r="I513" i="27"/>
  <c r="I512" i="27"/>
  <c r="I511" i="27"/>
  <c r="I510" i="27"/>
  <c r="I509" i="27"/>
  <c r="I508" i="27"/>
  <c r="I507" i="27"/>
  <c r="I506" i="27"/>
  <c r="I505" i="27"/>
  <c r="I504" i="27"/>
  <c r="I503" i="27"/>
  <c r="I502" i="27"/>
  <c r="I501" i="27"/>
  <c r="I500" i="27"/>
  <c r="I499" i="27"/>
  <c r="I498" i="27"/>
  <c r="I497" i="27"/>
  <c r="I496" i="27"/>
  <c r="I495" i="27"/>
  <c r="I494" i="27"/>
  <c r="I493" i="27"/>
  <c r="I492" i="27"/>
  <c r="I491" i="27"/>
  <c r="I490" i="27"/>
  <c r="I489" i="27"/>
  <c r="I488" i="27"/>
  <c r="I487" i="27"/>
  <c r="I486" i="27"/>
  <c r="I485" i="27"/>
  <c r="I484" i="27"/>
  <c r="I483" i="27"/>
  <c r="I482" i="27"/>
  <c r="I481" i="27"/>
  <c r="I480" i="27"/>
  <c r="I479" i="27"/>
  <c r="I478" i="27"/>
  <c r="I477" i="27"/>
  <c r="I476" i="27"/>
  <c r="I475" i="27"/>
  <c r="I474" i="27"/>
  <c r="I473" i="27"/>
  <c r="I472" i="27"/>
  <c r="I471" i="27"/>
  <c r="I470" i="27"/>
  <c r="I469" i="27"/>
  <c r="I468" i="27"/>
  <c r="I467" i="27"/>
  <c r="I466" i="27"/>
  <c r="I465" i="27"/>
  <c r="I464" i="27"/>
  <c r="I463" i="27"/>
  <c r="I462" i="27"/>
  <c r="I461" i="27"/>
  <c r="I460" i="27"/>
  <c r="I459" i="27"/>
  <c r="I458" i="27"/>
  <c r="I457" i="27"/>
  <c r="I456" i="27"/>
  <c r="I455" i="27"/>
  <c r="I454" i="27"/>
  <c r="I453" i="27"/>
  <c r="I452" i="27"/>
  <c r="I451" i="27"/>
  <c r="I450" i="27"/>
  <c r="I449" i="27"/>
  <c r="I448" i="27"/>
  <c r="I447" i="27"/>
  <c r="I446" i="27"/>
  <c r="I445" i="27"/>
  <c r="I444" i="27"/>
  <c r="I443" i="27"/>
  <c r="I442" i="27"/>
  <c r="I441" i="27"/>
  <c r="I440" i="27"/>
  <c r="I439" i="27"/>
  <c r="I438" i="27"/>
  <c r="I437" i="27"/>
  <c r="I436" i="27"/>
  <c r="I435" i="27"/>
  <c r="I434" i="27"/>
  <c r="I433" i="27"/>
  <c r="I432" i="27"/>
  <c r="I431" i="27"/>
  <c r="I430" i="27"/>
  <c r="I429" i="27"/>
  <c r="I428" i="27"/>
  <c r="I427" i="27"/>
  <c r="I426" i="27"/>
  <c r="I425" i="27"/>
  <c r="I424" i="27"/>
  <c r="I423" i="27"/>
  <c r="I422" i="27"/>
  <c r="I421" i="27"/>
  <c r="I420" i="27"/>
  <c r="I419" i="27"/>
  <c r="I418" i="27"/>
  <c r="I417" i="27"/>
  <c r="I416" i="27"/>
  <c r="I415" i="27"/>
  <c r="I414" i="27"/>
  <c r="I413" i="27"/>
  <c r="I412" i="27"/>
  <c r="I411" i="27"/>
  <c r="I410" i="27"/>
  <c r="I409" i="27"/>
  <c r="I408" i="27"/>
  <c r="I407" i="27"/>
  <c r="I406" i="27"/>
  <c r="I405" i="27"/>
  <c r="I404" i="27"/>
  <c r="I403" i="27"/>
  <c r="I402" i="27"/>
  <c r="I401" i="27"/>
  <c r="I400" i="27"/>
  <c r="I399" i="27"/>
  <c r="I398" i="27"/>
  <c r="I397" i="27"/>
  <c r="I396" i="27"/>
  <c r="I395" i="27"/>
  <c r="I394" i="27"/>
  <c r="I393" i="27"/>
  <c r="I392" i="27"/>
  <c r="I391" i="27"/>
  <c r="I390" i="27"/>
  <c r="I389" i="27"/>
  <c r="I388" i="27"/>
  <c r="I387" i="27"/>
  <c r="I386" i="27"/>
  <c r="I385" i="27"/>
  <c r="I384" i="27"/>
  <c r="I383" i="27"/>
  <c r="I382" i="27"/>
  <c r="I381" i="27"/>
  <c r="I380" i="27"/>
  <c r="I379" i="27"/>
  <c r="I378" i="27"/>
  <c r="I377" i="27"/>
  <c r="I376" i="27"/>
  <c r="I375" i="27"/>
  <c r="I374" i="27"/>
  <c r="I373" i="27"/>
  <c r="I372" i="27"/>
  <c r="I371" i="27"/>
  <c r="I370" i="27"/>
  <c r="I369" i="27"/>
  <c r="I368" i="27"/>
  <c r="I367" i="27"/>
  <c r="I366" i="27"/>
  <c r="I365" i="27"/>
  <c r="I364" i="27"/>
  <c r="I363" i="27"/>
  <c r="I362" i="27"/>
  <c r="I361" i="27"/>
  <c r="I360" i="27"/>
  <c r="I359" i="27"/>
  <c r="I358" i="27"/>
  <c r="I357" i="27"/>
  <c r="I356" i="27"/>
  <c r="I355" i="27"/>
  <c r="I354" i="27"/>
  <c r="I353" i="27"/>
  <c r="I352" i="27"/>
  <c r="I351" i="27"/>
  <c r="I350" i="27"/>
  <c r="I349" i="27"/>
  <c r="I348" i="27"/>
  <c r="I347" i="27"/>
  <c r="I346" i="27"/>
  <c r="I345" i="27"/>
  <c r="I344" i="27"/>
  <c r="I343" i="27"/>
  <c r="I342" i="27"/>
  <c r="I341" i="27"/>
  <c r="I340" i="27"/>
  <c r="I339" i="27"/>
  <c r="I338" i="27"/>
  <c r="I337" i="27"/>
  <c r="I336" i="27"/>
  <c r="I335" i="27"/>
  <c r="I334" i="27"/>
  <c r="I333" i="27"/>
  <c r="I332" i="27"/>
  <c r="I331" i="27"/>
  <c r="I330" i="27"/>
  <c r="I329" i="27"/>
  <c r="I328" i="27"/>
  <c r="I327" i="27"/>
  <c r="I326" i="27"/>
  <c r="I325" i="27"/>
  <c r="I324" i="27"/>
  <c r="I323" i="27"/>
  <c r="I322" i="27" l="1"/>
  <c r="I321" i="27"/>
  <c r="I317" i="27" l="1"/>
  <c r="I302" i="27"/>
  <c r="I301" i="27"/>
  <c r="I296" i="27"/>
  <c r="I320" i="27" l="1"/>
  <c r="I319" i="27"/>
  <c r="I318" i="27"/>
  <c r="I316" i="27"/>
  <c r="I315" i="27"/>
  <c r="I314" i="27"/>
  <c r="I313" i="27"/>
  <c r="I312" i="27"/>
  <c r="I311" i="27"/>
  <c r="I310" i="27"/>
  <c r="I309" i="27"/>
  <c r="I308" i="27"/>
  <c r="I307" i="27"/>
  <c r="I306" i="27"/>
  <c r="I305" i="27"/>
  <c r="I304" i="27"/>
  <c r="I303" i="27"/>
  <c r="I300" i="27"/>
  <c r="I298" i="27"/>
  <c r="I297" i="27"/>
  <c r="I295" i="27"/>
  <c r="I294" i="27"/>
  <c r="I293" i="27"/>
  <c r="I292" i="27"/>
  <c r="I291" i="27"/>
  <c r="I290" i="27"/>
  <c r="I289" i="27"/>
  <c r="I288" i="27"/>
  <c r="I287" i="27"/>
  <c r="I286" i="27"/>
  <c r="I285" i="27"/>
  <c r="I284" i="27"/>
  <c r="I283" i="27"/>
  <c r="I282" i="27" l="1"/>
  <c r="I281" i="27"/>
  <c r="I280" i="27"/>
  <c r="I279" i="27"/>
  <c r="I278" i="27"/>
  <c r="I277" i="27" l="1"/>
  <c r="I276" i="27"/>
  <c r="I275" i="27"/>
  <c r="I274" i="27" l="1"/>
  <c r="I273" i="27"/>
  <c r="I272" i="27"/>
  <c r="I271" i="27"/>
  <c r="I270" i="27"/>
  <c r="I269" i="27"/>
  <c r="I268" i="27"/>
  <c r="I267" i="27"/>
  <c r="I266" i="27"/>
  <c r="I265" i="27"/>
  <c r="I264" i="27"/>
  <c r="I263" i="27"/>
  <c r="I262" i="27"/>
  <c r="I261" i="27"/>
  <c r="I260" i="27"/>
  <c r="I259" i="27"/>
  <c r="I258" i="27"/>
  <c r="I257" i="27"/>
  <c r="I256" i="27"/>
  <c r="I255" i="27"/>
  <c r="I254" i="27"/>
  <c r="I253" i="27"/>
  <c r="I252" i="27"/>
  <c r="I251" i="27"/>
  <c r="I250" i="27"/>
  <c r="I249" i="27"/>
  <c r="I248" i="27"/>
  <c r="I247" i="27"/>
  <c r="I246" i="27"/>
  <c r="I245" i="27"/>
  <c r="I244" i="27"/>
  <c r="I243" i="27"/>
  <c r="I242" i="27"/>
  <c r="I241" i="27"/>
  <c r="I240" i="27"/>
  <c r="I239" i="27"/>
  <c r="I238" i="27"/>
  <c r="I237" i="27"/>
  <c r="I236" i="27"/>
  <c r="I235" i="27"/>
  <c r="I234" i="27"/>
  <c r="I233" i="27"/>
  <c r="I232" i="27"/>
  <c r="I231" i="27"/>
  <c r="I230" i="27"/>
  <c r="I229" i="27"/>
  <c r="I228" i="27"/>
  <c r="I227" i="27"/>
  <c r="I226" i="27"/>
  <c r="I225" i="27"/>
  <c r="I224" i="27"/>
  <c r="I223" i="27"/>
  <c r="I222" i="27"/>
  <c r="I221" i="27"/>
  <c r="I220" i="27"/>
  <c r="I219" i="27"/>
  <c r="I218" i="27"/>
  <c r="I217" i="27"/>
  <c r="I216" i="27"/>
  <c r="I215" i="27"/>
  <c r="I214" i="27"/>
  <c r="I213" i="27"/>
  <c r="I212" i="27"/>
  <c r="I211" i="27"/>
  <c r="I210" i="27"/>
  <c r="I209" i="27"/>
  <c r="I208" i="27"/>
  <c r="I207" i="27"/>
  <c r="I206" i="27"/>
  <c r="I205" i="27"/>
  <c r="I204" i="27"/>
  <c r="I203" i="27"/>
  <c r="I202" i="27"/>
  <c r="I201" i="27"/>
  <c r="I200" i="27"/>
  <c r="I199" i="27"/>
  <c r="I198" i="27"/>
  <c r="I197" i="27"/>
  <c r="I196" i="27"/>
  <c r="I195" i="27"/>
  <c r="I194" i="27"/>
  <c r="I193" i="27"/>
  <c r="I192" i="27"/>
  <c r="I191" i="27"/>
  <c r="I190" i="27"/>
  <c r="I189" i="27"/>
  <c r="I188" i="27"/>
  <c r="I187" i="27"/>
  <c r="I186" i="27"/>
  <c r="I185" i="27"/>
  <c r="I184" i="27"/>
  <c r="I183" i="27"/>
  <c r="I182" i="27"/>
  <c r="I181" i="27"/>
  <c r="I180" i="27"/>
  <c r="I179" i="27"/>
  <c r="I178" i="27"/>
  <c r="I177" i="27"/>
  <c r="I176" i="27"/>
  <c r="I175" i="27"/>
  <c r="I174" i="27"/>
  <c r="I173" i="27"/>
  <c r="I172" i="27"/>
  <c r="I171" i="27"/>
  <c r="I170" i="27"/>
  <c r="I169" i="27"/>
  <c r="I168" i="27"/>
  <c r="I167" i="27"/>
  <c r="I166" i="27"/>
  <c r="I165" i="27"/>
  <c r="I164" i="27"/>
  <c r="I163" i="27"/>
  <c r="I162" i="27"/>
  <c r="I161" i="27"/>
  <c r="I160" i="27"/>
  <c r="I159" i="27"/>
  <c r="I158" i="27"/>
  <c r="I157" i="27"/>
  <c r="I156" i="27"/>
  <c r="I155" i="27"/>
  <c r="I154" i="27"/>
  <c r="I153" i="27"/>
  <c r="I152" i="27"/>
  <c r="I151" i="27"/>
  <c r="I150" i="27"/>
  <c r="I149" i="27"/>
  <c r="I148" i="27"/>
  <c r="I147" i="27"/>
  <c r="I146" i="27"/>
  <c r="I145" i="27"/>
  <c r="I144" i="27"/>
  <c r="I143" i="27"/>
  <c r="I142" i="27"/>
  <c r="I141" i="27"/>
  <c r="I140" i="27"/>
  <c r="I139" i="27"/>
  <c r="I138" i="27"/>
  <c r="I137" i="27"/>
  <c r="I136" i="27"/>
  <c r="I135" i="27"/>
  <c r="I134" i="27"/>
  <c r="I133" i="27"/>
  <c r="I132" i="27"/>
  <c r="I131" i="27"/>
  <c r="I130" i="27"/>
  <c r="I129" i="27"/>
  <c r="I128" i="27"/>
  <c r="I127" i="27"/>
  <c r="I126" i="27"/>
  <c r="I125" i="27"/>
  <c r="I124" i="27"/>
  <c r="I123" i="27"/>
  <c r="I122" i="27"/>
  <c r="I121" i="27"/>
  <c r="I120" i="27"/>
  <c r="I119" i="27"/>
  <c r="I118" i="27"/>
  <c r="I117" i="27"/>
  <c r="I116" i="27"/>
  <c r="I115" i="27"/>
  <c r="I114" i="27"/>
  <c r="I113" i="27"/>
  <c r="I112" i="27"/>
  <c r="I111" i="27"/>
  <c r="I110" i="27"/>
  <c r="I109" i="27"/>
  <c r="I108" i="27"/>
  <c r="I107" i="27"/>
  <c r="I106" i="27"/>
  <c r="I105" i="27"/>
  <c r="I104" i="27"/>
  <c r="I103" i="27"/>
  <c r="I102" i="27"/>
  <c r="I101" i="27"/>
  <c r="I100" i="27"/>
  <c r="I99" i="27"/>
  <c r="I98" i="27"/>
  <c r="I97" i="27"/>
  <c r="I96" i="27"/>
  <c r="I95" i="27"/>
  <c r="I94" i="27"/>
  <c r="I93" i="27"/>
  <c r="I92" i="27"/>
  <c r="I91" i="27"/>
  <c r="I90" i="27"/>
  <c r="I89" i="27"/>
  <c r="I88" i="27"/>
  <c r="I87" i="27"/>
  <c r="I86" i="27"/>
  <c r="I85" i="27"/>
  <c r="I84" i="27"/>
  <c r="I83" i="27"/>
  <c r="I82" i="27"/>
  <c r="I81" i="27"/>
  <c r="I80" i="27"/>
  <c r="I79" i="27"/>
  <c r="I78" i="27"/>
  <c r="I77" i="27"/>
  <c r="I76" i="27"/>
  <c r="I75" i="27"/>
  <c r="I74" i="27"/>
  <c r="I73" i="27"/>
  <c r="I72" i="27"/>
  <c r="I71" i="27"/>
  <c r="I70" i="27"/>
  <c r="I69" i="27"/>
  <c r="I68" i="27"/>
  <c r="I67" i="27"/>
  <c r="I66" i="27"/>
  <c r="I65" i="27"/>
  <c r="I64" i="27"/>
  <c r="I63" i="27"/>
  <c r="I62" i="27"/>
  <c r="I61" i="27"/>
  <c r="I60" i="27"/>
  <c r="I59" i="27"/>
  <c r="I58" i="27"/>
  <c r="I57" i="27"/>
  <c r="I56" i="27"/>
  <c r="I55" i="27"/>
  <c r="I54" i="27"/>
  <c r="I53" i="27"/>
  <c r="I52" i="27"/>
  <c r="I51" i="27"/>
  <c r="I50" i="27"/>
  <c r="I49" i="27"/>
  <c r="I48" i="27"/>
  <c r="I47" i="27"/>
  <c r="I46" i="27"/>
  <c r="I45" i="27"/>
  <c r="I44" i="27"/>
  <c r="I43" i="27"/>
  <c r="I42" i="27"/>
  <c r="I41" i="27"/>
  <c r="I40" i="27"/>
  <c r="I39" i="27"/>
  <c r="I38" i="27"/>
  <c r="I37" i="27"/>
  <c r="I36" i="27"/>
  <c r="I35" i="27"/>
  <c r="I34" i="27"/>
  <c r="I33" i="27"/>
  <c r="I32" i="27"/>
  <c r="I31" i="27"/>
  <c r="I30" i="27"/>
  <c r="I29" i="27"/>
  <c r="I28" i="27"/>
  <c r="I27" i="27"/>
  <c r="I26" i="27"/>
  <c r="I25" i="27"/>
  <c r="I24" i="27"/>
  <c r="I23" i="27"/>
  <c r="I22" i="27"/>
  <c r="I21" i="27"/>
  <c r="I20" i="27"/>
  <c r="I19" i="27"/>
  <c r="I18" i="27"/>
  <c r="I17" i="27"/>
  <c r="I16" i="27"/>
  <c r="I15" i="27"/>
  <c r="I14" i="27"/>
  <c r="I13" i="27"/>
  <c r="I12" i="27"/>
  <c r="I11" i="27"/>
  <c r="I10" i="27"/>
  <c r="I9" i="27"/>
  <c r="I8" i="27"/>
  <c r="I7" i="27"/>
  <c r="I6" i="27"/>
  <c r="I5" i="27"/>
  <c r="I4" i="27"/>
  <c r="I3" i="27"/>
  <c r="I2" i="27"/>
  <c r="L2" i="29" l="1"/>
  <c r="J2" i="6" l="1"/>
  <c r="M67" i="25" l="1"/>
  <c r="N67" i="25" s="1"/>
  <c r="M66" i="25"/>
  <c r="N66" i="25" s="1"/>
  <c r="M65" i="25"/>
  <c r="N65" i="25" s="1"/>
  <c r="M64" i="25"/>
  <c r="N64" i="25" s="1"/>
  <c r="M63" i="25"/>
  <c r="N63" i="25" s="1"/>
  <c r="M62" i="25"/>
  <c r="N62" i="25" s="1"/>
  <c r="M61" i="25"/>
  <c r="N61" i="25" s="1"/>
  <c r="M60" i="25"/>
  <c r="N60" i="25" s="1"/>
  <c r="M59" i="25"/>
  <c r="N59" i="25" s="1"/>
  <c r="M58" i="25"/>
  <c r="N58" i="25" s="1"/>
  <c r="M57" i="25" l="1"/>
  <c r="N57" i="25" s="1"/>
  <c r="M56" i="25"/>
  <c r="N56" i="25" s="1"/>
  <c r="M55" i="25"/>
  <c r="N55" i="25" s="1"/>
  <c r="M54" i="25"/>
  <c r="N54" i="25" s="1"/>
  <c r="M53" i="25"/>
  <c r="N53" i="25" s="1"/>
  <c r="M52" i="25"/>
  <c r="N52" i="25" s="1"/>
  <c r="M51" i="25"/>
  <c r="N51" i="25" s="1"/>
  <c r="M50" i="25"/>
  <c r="N50" i="25" s="1"/>
  <c r="M49" i="25"/>
  <c r="N49" i="25" s="1"/>
  <c r="M48" i="25"/>
  <c r="N48" i="25" s="1"/>
  <c r="M47" i="25"/>
  <c r="N47" i="25" s="1"/>
  <c r="M46" i="25"/>
  <c r="N46" i="25" s="1"/>
  <c r="M45" i="25"/>
  <c r="N45" i="25" s="1"/>
  <c r="M44" i="25"/>
  <c r="N44" i="25" s="1"/>
  <c r="M43" i="25"/>
  <c r="N43" i="25" s="1"/>
  <c r="M42" i="25"/>
  <c r="N42" i="25" s="1"/>
  <c r="M41" i="25"/>
  <c r="N41" i="25" s="1"/>
  <c r="M40" i="25"/>
  <c r="N40" i="25" s="1"/>
  <c r="M39" i="25"/>
  <c r="N39" i="25" s="1"/>
  <c r="M38" i="25"/>
  <c r="N38" i="25" s="1"/>
  <c r="M37" i="25"/>
  <c r="N37" i="25" s="1"/>
  <c r="M36" i="25"/>
  <c r="N36" i="25" s="1"/>
  <c r="M35" i="25"/>
  <c r="N35" i="25" s="1"/>
  <c r="M34" i="25"/>
  <c r="N34" i="25" s="1"/>
  <c r="M33" i="25"/>
  <c r="N33" i="25" s="1"/>
  <c r="M31" i="25" l="1"/>
  <c r="M30" i="25"/>
  <c r="N30" i="25" s="1"/>
  <c r="M29" i="25"/>
  <c r="N29" i="25" s="1"/>
  <c r="M28" i="25"/>
  <c r="M27" i="25"/>
  <c r="N27" i="25" s="1"/>
  <c r="M26" i="25"/>
  <c r="N26" i="25" s="1"/>
  <c r="M25" i="25"/>
  <c r="N25" i="25" s="1"/>
  <c r="M24" i="25"/>
  <c r="N24" i="25" s="1"/>
  <c r="M23" i="25"/>
  <c r="M22" i="25"/>
  <c r="N22" i="25" s="1"/>
  <c r="M21" i="25"/>
  <c r="N21" i="25" s="1"/>
  <c r="M20" i="25"/>
  <c r="N20" i="25" s="1"/>
  <c r="M19" i="25"/>
  <c r="M18" i="25"/>
  <c r="M17" i="25"/>
  <c r="N17" i="25" s="1"/>
  <c r="M16" i="25"/>
  <c r="N16" i="25" s="1"/>
  <c r="M15" i="25"/>
  <c r="N15" i="25" s="1"/>
  <c r="M14" i="25"/>
  <c r="N14" i="25" s="1"/>
  <c r="M13" i="25"/>
  <c r="N13" i="25" s="1"/>
  <c r="M12" i="25"/>
  <c r="N12" i="25" s="1"/>
  <c r="M11" i="25"/>
  <c r="N11" i="25" s="1"/>
  <c r="M10" i="25"/>
  <c r="N10" i="25" s="1"/>
  <c r="M9" i="25"/>
  <c r="N9" i="25" s="1"/>
  <c r="M8" i="25"/>
  <c r="N8" i="25" s="1"/>
  <c r="M7" i="25"/>
  <c r="N7" i="25" s="1"/>
  <c r="M6" i="25"/>
  <c r="N6" i="25" s="1"/>
  <c r="M5" i="25"/>
  <c r="N5" i="25" s="1"/>
  <c r="M4" i="25"/>
  <c r="N4" i="25" s="1"/>
  <c r="M3" i="25"/>
  <c r="M2" i="25"/>
  <c r="N2" i="25" s="1"/>
  <c r="N31" i="25"/>
  <c r="N28" i="25"/>
  <c r="N23" i="25"/>
  <c r="N19" i="25"/>
  <c r="N18" i="25"/>
  <c r="N3" i="25"/>
  <c r="K2" i="22" l="1"/>
  <c r="K33" i="23" l="1"/>
  <c r="L33" i="23" s="1"/>
  <c r="K32" i="23"/>
  <c r="L32" i="23" s="1"/>
  <c r="K31" i="23"/>
  <c r="L31" i="23" s="1"/>
  <c r="K30" i="23"/>
  <c r="L30" i="23" s="1"/>
  <c r="K29" i="23"/>
  <c r="L29" i="23" s="1"/>
  <c r="K28" i="23"/>
  <c r="L28" i="23" s="1"/>
  <c r="K27" i="23"/>
  <c r="L27" i="23" s="1"/>
  <c r="K26" i="23"/>
  <c r="L26" i="23" s="1"/>
  <c r="K25" i="23"/>
  <c r="L25" i="23" s="1"/>
  <c r="K24" i="23"/>
  <c r="L24" i="23" s="1"/>
  <c r="K23" i="23"/>
  <c r="L23" i="23" s="1"/>
  <c r="K22" i="23"/>
  <c r="L22" i="23" s="1"/>
  <c r="K21" i="23"/>
  <c r="L21" i="23" s="1"/>
  <c r="K20" i="23"/>
  <c r="L20" i="23" s="1"/>
  <c r="K19" i="23"/>
  <c r="L19" i="23" s="1"/>
  <c r="K18" i="23"/>
  <c r="L18" i="23" s="1"/>
  <c r="K17" i="23"/>
  <c r="L17" i="23" s="1"/>
  <c r="K16" i="23"/>
  <c r="L16" i="23" s="1"/>
  <c r="K15" i="23"/>
  <c r="L15" i="23" s="1"/>
  <c r="K14" i="23"/>
  <c r="L14" i="23" s="1"/>
  <c r="K13" i="23"/>
  <c r="L13" i="23" s="1"/>
  <c r="K12" i="23"/>
  <c r="L12" i="23" s="1"/>
  <c r="K11" i="23"/>
  <c r="L11" i="23" s="1"/>
  <c r="K10" i="23"/>
  <c r="L10" i="23" s="1"/>
  <c r="K9" i="23"/>
  <c r="L9" i="23" s="1"/>
  <c r="K8" i="23"/>
  <c r="L8" i="23" s="1"/>
  <c r="K7" i="23"/>
  <c r="L7" i="23" s="1"/>
  <c r="K6" i="23"/>
  <c r="L6" i="23" s="1"/>
  <c r="K5" i="23"/>
  <c r="L5" i="23" s="1"/>
  <c r="K4" i="23"/>
  <c r="L4" i="23" s="1"/>
  <c r="K3" i="23"/>
  <c r="L3" i="23" s="1"/>
  <c r="K2" i="23"/>
  <c r="L2" i="23" s="1"/>
  <c r="N2"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Rajadhyaksha, Geetanjali</author>
  </authors>
  <commentList>
    <comment ref="D48" authorId="0" shapeId="0" xr:uid="{00000000-0006-0000-0800-000001000000}">
      <text>
        <r>
          <rPr>
            <b/>
            <sz val="9"/>
            <color indexed="81"/>
            <rFont val="Tahoma"/>
            <family val="2"/>
          </rPr>
          <t>Rajadhyaksha, Geetanjali:</t>
        </r>
        <r>
          <rPr>
            <sz val="9"/>
            <color indexed="81"/>
            <rFont val="Tahoma"/>
            <family val="2"/>
          </rPr>
          <t xml:space="preserve">
SECURITY_TYP=ETP
SECURITY_TYP2=Mutual Fund</t>
        </r>
      </text>
    </comment>
    <comment ref="D146" authorId="0" shapeId="0" xr:uid="{00000000-0006-0000-0800-000002000000}">
      <text>
        <r>
          <rPr>
            <b/>
            <sz val="9"/>
            <color indexed="81"/>
            <rFont val="Tahoma"/>
            <family val="2"/>
          </rPr>
          <t>Rajadhyaksha, Geetanjali:</t>
        </r>
        <r>
          <rPr>
            <sz val="9"/>
            <color indexed="81"/>
            <rFont val="Tahoma"/>
            <family val="2"/>
          </rPr>
          <t xml:space="preserve">
SECURITY_TYP=ETP
SECURITY_TYP2=Mutual Fund</t>
        </r>
      </text>
    </comment>
    <comment ref="D157" authorId="0" shapeId="0" xr:uid="{00000000-0006-0000-0800-000003000000}">
      <text>
        <r>
          <rPr>
            <b/>
            <sz val="9"/>
            <color indexed="81"/>
            <rFont val="Tahoma"/>
            <family val="2"/>
          </rPr>
          <t>Rajadhyaksha, Geetanjali:</t>
        </r>
        <r>
          <rPr>
            <sz val="9"/>
            <color indexed="81"/>
            <rFont val="Tahoma"/>
            <family val="2"/>
          </rPr>
          <t xml:space="preserve">
SECURITY_TYP=ETP
SECURITY_TYP2=Mutual Fund</t>
        </r>
      </text>
    </comment>
    <comment ref="G157" authorId="0" shapeId="0" xr:uid="{00000000-0006-0000-0800-000004000000}">
      <text>
        <r>
          <rPr>
            <b/>
            <sz val="9"/>
            <color indexed="81"/>
            <rFont val="Tahoma"/>
            <family val="2"/>
          </rPr>
          <t>Rajadhyaksha, Geetanjali:</t>
        </r>
        <r>
          <rPr>
            <sz val="9"/>
            <color indexed="81"/>
            <rFont val="Tahoma"/>
            <family val="2"/>
          </rPr>
          <t xml:space="preserve">
SECURITY_TYP=ETP
SECURITY_TYP2=Mutual Fund</t>
        </r>
      </text>
    </comment>
    <comment ref="H157" authorId="0" shapeId="0" xr:uid="{00000000-0006-0000-0800-000005000000}">
      <text>
        <r>
          <rPr>
            <b/>
            <sz val="9"/>
            <color indexed="81"/>
            <rFont val="Tahoma"/>
            <family val="2"/>
          </rPr>
          <t>Rajadhyaksha, Geetanjali:</t>
        </r>
        <r>
          <rPr>
            <sz val="9"/>
            <color indexed="81"/>
            <rFont val="Tahoma"/>
            <family val="2"/>
          </rPr>
          <t xml:space="preserve">
SECURITY_TYP=ETP
SECURITY_TYP2=Mutual Fund</t>
        </r>
      </text>
    </comment>
    <comment ref="D160" authorId="0" shapeId="0" xr:uid="{00000000-0006-0000-0800-000006000000}">
      <text>
        <r>
          <rPr>
            <b/>
            <sz val="9"/>
            <color indexed="81"/>
            <rFont val="Tahoma"/>
            <family val="2"/>
          </rPr>
          <t>Rajadhyaksha, Geetanjali:</t>
        </r>
        <r>
          <rPr>
            <sz val="9"/>
            <color indexed="81"/>
            <rFont val="Tahoma"/>
            <family val="2"/>
          </rPr>
          <t xml:space="preserve">
SECURITY_TYP=ETP
SECURITY_TYP2=Mutual Fund</t>
        </r>
      </text>
    </comment>
    <comment ref="G160" authorId="0" shapeId="0" xr:uid="{00000000-0006-0000-0800-000007000000}">
      <text>
        <r>
          <rPr>
            <b/>
            <sz val="9"/>
            <color indexed="81"/>
            <rFont val="Tahoma"/>
            <family val="2"/>
          </rPr>
          <t>Rajadhyaksha, Geetanjali:</t>
        </r>
        <r>
          <rPr>
            <sz val="9"/>
            <color indexed="81"/>
            <rFont val="Tahoma"/>
            <family val="2"/>
          </rPr>
          <t xml:space="preserve">
SECURITY_TYP=ETP
SECURITY_TYP2=Mutual Fund</t>
        </r>
      </text>
    </comment>
    <comment ref="H160" authorId="0" shapeId="0" xr:uid="{00000000-0006-0000-0800-000008000000}">
      <text>
        <r>
          <rPr>
            <b/>
            <sz val="9"/>
            <color indexed="81"/>
            <rFont val="Tahoma"/>
            <family val="2"/>
          </rPr>
          <t>Rajadhyaksha, Geetanjali:</t>
        </r>
        <r>
          <rPr>
            <sz val="9"/>
            <color indexed="81"/>
            <rFont val="Tahoma"/>
            <family val="2"/>
          </rPr>
          <t xml:space="preserve">
SECURITY_TYP=ETP
SECURITY_TYP2=Mutual Fund</t>
        </r>
      </text>
    </comment>
  </commentList>
</comments>
</file>

<file path=xl/sharedStrings.xml><?xml version="1.0" encoding="utf-8"?>
<sst xmlns="http://schemas.openxmlformats.org/spreadsheetml/2006/main" count="40877" uniqueCount="7115">
  <si>
    <t>START_TMS
(Req - DATE)</t>
  </si>
  <si>
    <t>LAST_CHG_TMS
(Req - DATE)</t>
  </si>
  <si>
    <t>LAST_CHG_USR_ID
(Req - VARCHAR2(256))</t>
  </si>
  <si>
    <t>INDUS_CL_SET_ID
(Req - CHAR(10) - PrmKey)</t>
  </si>
  <si>
    <t>CLSF_SET_MNEM
(Req - CHAR(8) - UnqIdx)</t>
  </si>
  <si>
    <t>CL_SET_NME
(Req - VARCHAR2(40))</t>
  </si>
  <si>
    <t>CL_SET_DESC
(Opt - VARCHAR2(254))</t>
  </si>
  <si>
    <t>DATA_STAT_TYP
(Opt - VARCHAR2(20))</t>
  </si>
  <si>
    <t>DATA_SRC_ID
(Opt - VARCHAR2(40))</t>
  </si>
  <si>
    <t>CLSF_OID
(Req - CHAR(10) - PrmKey)</t>
  </si>
  <si>
    <t>CL_VALUE
(Req - VARCHAR2(40) - PrmKey)</t>
  </si>
  <si>
    <t>INDUS_CL_SET_ID
(Req - CHAR(10) - FgnKey/UnqIdx)</t>
  </si>
  <si>
    <t>LEVEL_NUM
(Opt - NUMBER - UnqIdx)</t>
  </si>
  <si>
    <t>START_TMS
(Req - DATE - UnqIdx)</t>
  </si>
  <si>
    <t>CL_DESC
(Opt - VARCHAR2(2000))</t>
  </si>
  <si>
    <t>ACTIVE</t>
  </si>
  <si>
    <t>N</t>
  </si>
  <si>
    <t>INTRNL_DMN_VAL_ID
(Req - CHAR(10) - PrmKey)</t>
  </si>
  <si>
    <t>FLD_DATA_CL_ID
(Opt - CHAR(8) - FgnKey/UnqIdx)</t>
  </si>
  <si>
    <t>FLD_ID
(Opt - CHAR(8) - FgnKey/UnqIdx)</t>
  </si>
  <si>
    <t>MOD_RST_IND
(Req - CHAR(1))</t>
  </si>
  <si>
    <t>EDMV_OID
(Req - CHAR(10) - PrmKey)</t>
  </si>
  <si>
    <t>DATA_SRC_ID
(Opt - VARCHAR2(40) - FgnKey/UnqIdx)</t>
  </si>
  <si>
    <t>NLS_CDE
(Opt - CHAR(8) - FgnKey/UnqIdx)</t>
  </si>
  <si>
    <t>EXT_DMN_VAL_TXT
(Req - VARCHAR2(120) - UnqIdx)</t>
  </si>
  <si>
    <t>START_TMS
(Dflt - DATE - UnqIdx)</t>
  </si>
  <si>
    <t>EXT_DMN_VAL_NME
(Req - VARCHAR2(120))</t>
  </si>
  <si>
    <t>EXT_DMN_VAL_DESC
(Opt - VARCHAR2(254))</t>
  </si>
  <si>
    <t>ISS_TYP
(Req - CHAR(8) - PrmKey)</t>
  </si>
  <si>
    <t>PRNT_ISS_TYP
(Opt - CHAR(8) - FgnKey)</t>
  </si>
  <si>
    <t>DEC_PREC_NUM
(Req - NUMBER)</t>
  </si>
  <si>
    <t>VAL_AS_QTY_IND
(Req - CHAR(1))</t>
  </si>
  <si>
    <t>ISS_TYP_NME
(Req - VARCHAR2(40))</t>
  </si>
  <si>
    <t>ISS_TYP_DESC
(Opt - VARCHAR2(254))</t>
  </si>
  <si>
    <t>START_TMS
(Opt - DATE)</t>
  </si>
  <si>
    <t>SYSDATE</t>
  </si>
  <si>
    <t>Domain Name</t>
  </si>
  <si>
    <t>FLD_ID</t>
  </si>
  <si>
    <t>SQL Script</t>
  </si>
  <si>
    <t>INTRNL_DMN_VAL_TXT</t>
  </si>
  <si>
    <t>Country</t>
  </si>
  <si>
    <t>PRNT_GU_ID
(Req - CHAR(8) - PrmKey)</t>
  </si>
  <si>
    <t>PRNT_GU_TYP
(Req - CHAR(8) - PrimaryKey)</t>
  </si>
  <si>
    <t>PRNT_GU_CNT
(Req - NUMBER(10) - PrimaryKey)</t>
  </si>
  <si>
    <t>STOP_PAY_IND
(Req - CHAR(1))</t>
  </si>
  <si>
    <t>GU_NME
(Opt - VARCHAR2(256))</t>
  </si>
  <si>
    <t>CNTRY_CDE
(Opt - CHAR(2))</t>
  </si>
  <si>
    <t>COUNTRY</t>
  </si>
  <si>
    <t>1</t>
  </si>
  <si>
    <t>CROSS_REF_ID
(Req - CHAR(10))</t>
  </si>
  <si>
    <t>WARRANTS</t>
  </si>
  <si>
    <t>C</t>
  </si>
  <si>
    <t>RTNG_SET_OID
(Req - CHAR(10) - PrmKey)</t>
  </si>
  <si>
    <t>RTNG_SET_TBL_TYP
(Opt - CHAR(4))</t>
  </si>
  <si>
    <t>RTNG_SET_MNEM
(Req - CHAR(8))</t>
  </si>
  <si>
    <t>RTNG_SET_NME
(Req - VARCHAR2(40))</t>
  </si>
  <si>
    <t>RTNG_SET_DESC
(Opt - VARCHAR2(254))</t>
  </si>
  <si>
    <t>ALL</t>
  </si>
  <si>
    <t>RTNG_VALUE_OID
(Req - CHAR(10) - PrmKey)</t>
  </si>
  <si>
    <t>RTNG_CDE
(Req - VARCHAR2(40) - PrimaryKey)</t>
  </si>
  <si>
    <t>RANK_NUM
(Req - NUMBER(10))</t>
  </si>
  <si>
    <t>RTNG_NME
(Req - VARCHAR2(40))</t>
  </si>
  <si>
    <t>RTNG_DESC
(Opt - VARCHAR2(254))</t>
  </si>
  <si>
    <t>NR</t>
  </si>
  <si>
    <t>WR</t>
  </si>
  <si>
    <t>WD</t>
  </si>
  <si>
    <t>RTNG_CDE_NUM
(Opt - NUMBER(10))</t>
  </si>
  <si>
    <t>BB</t>
  </si>
  <si>
    <t>D</t>
  </si>
  <si>
    <t>MT</t>
  </si>
  <si>
    <t>Aflac Issue Type</t>
  </si>
  <si>
    <t>MONEYMAR</t>
  </si>
  <si>
    <t>REALESTA</t>
  </si>
  <si>
    <t>REFRATE</t>
  </si>
  <si>
    <t>TIME DEP</t>
  </si>
  <si>
    <t>A</t>
  </si>
  <si>
    <t>AAA</t>
  </si>
  <si>
    <t>AA+</t>
  </si>
  <si>
    <t>AA</t>
  </si>
  <si>
    <t>AA-</t>
  </si>
  <si>
    <t>A+</t>
  </si>
  <si>
    <t>A-</t>
  </si>
  <si>
    <t>BBB+</t>
  </si>
  <si>
    <t>BBB</t>
  </si>
  <si>
    <t>BBB-</t>
  </si>
  <si>
    <t>BB+</t>
  </si>
  <si>
    <t>BB-</t>
  </si>
  <si>
    <t>B+</t>
  </si>
  <si>
    <t>B</t>
  </si>
  <si>
    <t>B-</t>
  </si>
  <si>
    <t>CCC+</t>
  </si>
  <si>
    <t>CCC</t>
  </si>
  <si>
    <t>CCC-</t>
  </si>
  <si>
    <t>CC</t>
  </si>
  <si>
    <t>CH</t>
  </si>
  <si>
    <t>CL</t>
  </si>
  <si>
    <t>Aaa</t>
  </si>
  <si>
    <t>Aa1</t>
  </si>
  <si>
    <t>Aa2</t>
  </si>
  <si>
    <t>Aa3</t>
  </si>
  <si>
    <t>A1</t>
  </si>
  <si>
    <t>A2</t>
  </si>
  <si>
    <t>A3</t>
  </si>
  <si>
    <t>Baa1</t>
  </si>
  <si>
    <t>Baa2</t>
  </si>
  <si>
    <t>Baa3</t>
  </si>
  <si>
    <t>Ba1</t>
  </si>
  <si>
    <t>Ba2</t>
  </si>
  <si>
    <t>Ba3</t>
  </si>
  <si>
    <t>B1</t>
  </si>
  <si>
    <t>B2</t>
  </si>
  <si>
    <t>B3</t>
  </si>
  <si>
    <t>Caa1</t>
  </si>
  <si>
    <t>Caa2</t>
  </si>
  <si>
    <t>Caa3</t>
  </si>
  <si>
    <t>Ca</t>
  </si>
  <si>
    <t>S&amp;P</t>
  </si>
  <si>
    <t>JCR</t>
  </si>
  <si>
    <t>RTG_FITCH_LT_FC_DEBT</t>
  </si>
  <si>
    <t>RTG_SP_LT_FC_ISSUER_CREDIT</t>
  </si>
  <si>
    <t>RTG_FITCH_SEN_UNSECURED</t>
  </si>
  <si>
    <t>RTG_FITCH_SHORT_TERM</t>
  </si>
  <si>
    <t>RTG_MDY_SEN_UNSECURED_DEBT</t>
  </si>
  <si>
    <t>RTG_MDY_SHORT_TERM_DEBT</t>
  </si>
  <si>
    <t>RTG_MDY_SUBORDINATED_DEBT</t>
  </si>
  <si>
    <t>RTG_SP_LT_LC_ISSUER_CREDIT</t>
  </si>
  <si>
    <t>F1</t>
  </si>
  <si>
    <t>AA *-</t>
  </si>
  <si>
    <t>BBB+ /*-</t>
  </si>
  <si>
    <t>F2</t>
  </si>
  <si>
    <t>P-2</t>
  </si>
  <si>
    <t>BB+ /*-</t>
  </si>
  <si>
    <t>Aa1 *-</t>
  </si>
  <si>
    <t>A- /*-</t>
  </si>
  <si>
    <t>P-3</t>
  </si>
  <si>
    <t>(P)P-1</t>
  </si>
  <si>
    <t>A /*-</t>
  </si>
  <si>
    <t>A1 *-</t>
  </si>
  <si>
    <t>AA- /*-</t>
  </si>
  <si>
    <t>P-1</t>
  </si>
  <si>
    <t>A+ /*-</t>
  </si>
  <si>
    <t>BBB /*-</t>
  </si>
  <si>
    <t>F1+</t>
  </si>
  <si>
    <t>Baa2 *-</t>
  </si>
  <si>
    <t>F3</t>
  </si>
  <si>
    <t>BB *-</t>
  </si>
  <si>
    <t>BBB- /*-</t>
  </si>
  <si>
    <t>NP</t>
  </si>
  <si>
    <t>BBB /*</t>
  </si>
  <si>
    <t>`</t>
  </si>
  <si>
    <t>A+ *-</t>
  </si>
  <si>
    <t>NA</t>
  </si>
  <si>
    <t>FITCH</t>
  </si>
  <si>
    <t>VE</t>
  </si>
  <si>
    <t>TBL_ID</t>
  </si>
  <si>
    <t>COL_NME</t>
  </si>
  <si>
    <t>MORTGAGE</t>
  </si>
  <si>
    <t>FLD_DATA_CLID</t>
  </si>
  <si>
    <t>EIST_OID</t>
  </si>
  <si>
    <t>ISCD_OID</t>
  </si>
  <si>
    <t>DATA_SRC_ID</t>
  </si>
  <si>
    <t>EXT_ISS_TYP_TXT</t>
  </si>
  <si>
    <t>EXT_ISS_TYP_NME</t>
  </si>
  <si>
    <t>EXT_ISS_TYP_DESC</t>
  </si>
  <si>
    <t>START_TMS</t>
  </si>
  <si>
    <t>LAST_CHG_USR_ID</t>
  </si>
  <si>
    <t>LAST_CHG_TMS</t>
  </si>
  <si>
    <t>CSTM:BMO</t>
  </si>
  <si>
    <t>PRNT_ISTY_GRP_OID
(Opt - CHAR(8) - FgnKey)</t>
  </si>
  <si>
    <t>ISS_ISTY_GRP_OID
(Opt - CHAR(8) - FgnKey)</t>
  </si>
  <si>
    <t>ITGP_OID</t>
  </si>
  <si>
    <t>NEW_OID</t>
  </si>
  <si>
    <t>PRT_PURP_TYP</t>
  </si>
  <si>
    <t>UNIVERSE</t>
  </si>
  <si>
    <t>ITGP000001</t>
  </si>
  <si>
    <t xml:space="preserve">ABS     </t>
  </si>
  <si>
    <t xml:space="preserve">BOND    </t>
  </si>
  <si>
    <t xml:space="preserve">CASHSEC </t>
  </si>
  <si>
    <t xml:space="preserve">CMBS    </t>
  </si>
  <si>
    <t>COML PPR</t>
  </si>
  <si>
    <t>CURRENCY</t>
  </si>
  <si>
    <t xml:space="preserve">CVTBOND </t>
  </si>
  <si>
    <t xml:space="preserve">CVTPFD  </t>
  </si>
  <si>
    <t xml:space="preserve">EQSHR   </t>
  </si>
  <si>
    <t>FIXDBOND</t>
  </si>
  <si>
    <t xml:space="preserve">FUND    </t>
  </si>
  <si>
    <t xml:space="preserve">HYBRID  </t>
  </si>
  <si>
    <t xml:space="preserve">LTDPART </t>
  </si>
  <si>
    <t xml:space="preserve">MISC    </t>
  </si>
  <si>
    <t xml:space="preserve">MUNI    </t>
  </si>
  <si>
    <t xml:space="preserve">PFD     </t>
  </si>
  <si>
    <t>RECEIPTS</t>
  </si>
  <si>
    <t xml:space="preserve">REPO    </t>
  </si>
  <si>
    <t xml:space="preserve">RIGHTS  </t>
  </si>
  <si>
    <t xml:space="preserve">TBOND   </t>
  </si>
  <si>
    <t xml:space="preserve">UNIT    </t>
  </si>
  <si>
    <t>UNITTRST</t>
  </si>
  <si>
    <t>VAR BOND</t>
  </si>
  <si>
    <t>ZERO CPN</t>
  </si>
  <si>
    <t xml:space="preserve">TBILL   </t>
  </si>
  <si>
    <t xml:space="preserve">TNOTE   </t>
  </si>
  <si>
    <t xml:space="preserve">                  CL_NME
          (Req - VARCHAR2(256))</t>
  </si>
  <si>
    <t>SCRIPT</t>
  </si>
  <si>
    <t>STAT_DEF_ID</t>
  </si>
  <si>
    <t>GUGR=00001</t>
  </si>
  <si>
    <t>GUGP_OID</t>
  </si>
  <si>
    <t>PRNT_GU_GRP_OID</t>
  </si>
  <si>
    <t>GU_ID</t>
  </si>
  <si>
    <t>GU_CNT</t>
  </si>
  <si>
    <t>GU_TYP</t>
  </si>
  <si>
    <t>GLOBAL</t>
  </si>
  <si>
    <t>CSTM:CAT</t>
  </si>
  <si>
    <t>GUGP=00001</t>
  </si>
  <si>
    <t>GUGP=00002</t>
  </si>
  <si>
    <t>GUGP=00003</t>
  </si>
  <si>
    <t>GUGP=00004</t>
  </si>
  <si>
    <t>GUGP=00005</t>
  </si>
  <si>
    <t>GUGP=00006</t>
  </si>
  <si>
    <t>GUGP=00007</t>
  </si>
  <si>
    <t>GUGP=00008</t>
  </si>
  <si>
    <t>GUGP=00009</t>
  </si>
  <si>
    <t>GUGP=00010</t>
  </si>
  <si>
    <t>GUGP=00011</t>
  </si>
  <si>
    <t>GUGP=00012</t>
  </si>
  <si>
    <t>GUGP=00013</t>
  </si>
  <si>
    <t>GUGP=00014</t>
  </si>
  <si>
    <t>GUGP=00015</t>
  </si>
  <si>
    <t>GUGP=00016</t>
  </si>
  <si>
    <t>GUGP=00017</t>
  </si>
  <si>
    <t>GUGP=00018</t>
  </si>
  <si>
    <t>GUGP=00019</t>
  </si>
  <si>
    <t>GUGP=00020</t>
  </si>
  <si>
    <t>GUGP=00021</t>
  </si>
  <si>
    <t>GUGP=00022</t>
  </si>
  <si>
    <t>GUGP=00023</t>
  </si>
  <si>
    <t>GUGP=00024</t>
  </si>
  <si>
    <t>GUGP=00025</t>
  </si>
  <si>
    <t>GUGP=00026</t>
  </si>
  <si>
    <t>GUGP=00027</t>
  </si>
  <si>
    <t>GUGP=00028</t>
  </si>
  <si>
    <t>GUGP=00030</t>
  </si>
  <si>
    <t>GUGP=00031</t>
  </si>
  <si>
    <t>GUGP=00033</t>
  </si>
  <si>
    <t>GUGP=00034</t>
  </si>
  <si>
    <t>GUGP=00035</t>
  </si>
  <si>
    <t>GUGP=00036</t>
  </si>
  <si>
    <t>GUGP=00037</t>
  </si>
  <si>
    <t>GUGP=00038</t>
  </si>
  <si>
    <t>GUGP=00039</t>
  </si>
  <si>
    <t>GUGP=00040</t>
  </si>
  <si>
    <t>GUGR=00002</t>
  </si>
  <si>
    <t>AT</t>
  </si>
  <si>
    <t>BE</t>
  </si>
  <si>
    <t>BG</t>
  </si>
  <si>
    <t>HR</t>
  </si>
  <si>
    <t>CY</t>
  </si>
  <si>
    <t>CZ</t>
  </si>
  <si>
    <t>DK</t>
  </si>
  <si>
    <t>EE</t>
  </si>
  <si>
    <t>FI</t>
  </si>
  <si>
    <t>FR</t>
  </si>
  <si>
    <t>DE</t>
  </si>
  <si>
    <t>GR</t>
  </si>
  <si>
    <t>HU</t>
  </si>
  <si>
    <t>IS</t>
  </si>
  <si>
    <t>IT</t>
  </si>
  <si>
    <t>LV</t>
  </si>
  <si>
    <t>LT</t>
  </si>
  <si>
    <t>LU</t>
  </si>
  <si>
    <t>NL</t>
  </si>
  <si>
    <t>PL</t>
  </si>
  <si>
    <t>PT</t>
  </si>
  <si>
    <t>RO</t>
  </si>
  <si>
    <t>SK</t>
  </si>
  <si>
    <t>SI</t>
  </si>
  <si>
    <t>ES</t>
  </si>
  <si>
    <t>SE</t>
  </si>
  <si>
    <t>GB</t>
  </si>
  <si>
    <t>LI</t>
  </si>
  <si>
    <t>NO</t>
  </si>
  <si>
    <t xml:space="preserve">    PRNT_GU_GRP_OID</t>
  </si>
  <si>
    <t>gu_grp_oid</t>
  </si>
  <si>
    <t>DATA_STAT_TYP</t>
  </si>
  <si>
    <t>'GUGP=00006'</t>
  </si>
  <si>
    <t xml:space="preserve">'GUGR=00002'    </t>
  </si>
  <si>
    <t>'GUGR=00002'</t>
  </si>
  <si>
    <t>'CZ'</t>
  </si>
  <si>
    <t>'1'</t>
  </si>
  <si>
    <t>'COUNTRY'</t>
  </si>
  <si>
    <t>'GLOBAL'</t>
  </si>
  <si>
    <t>'CSTM:CAT'</t>
  </si>
  <si>
    <t>'ACTIVE'</t>
  </si>
  <si>
    <t>AU</t>
  </si>
  <si>
    <t>CA</t>
  </si>
  <si>
    <t>IE</t>
  </si>
  <si>
    <t>IL</t>
  </si>
  <si>
    <t>JP</t>
  </si>
  <si>
    <t>KR</t>
  </si>
  <si>
    <t>MX</t>
  </si>
  <si>
    <t>NZ</t>
  </si>
  <si>
    <t>SZ</t>
  </si>
  <si>
    <t>TR</t>
  </si>
  <si>
    <t>US</t>
  </si>
  <si>
    <t>GUGP=00041</t>
  </si>
  <si>
    <t>GUGP=00042</t>
  </si>
  <si>
    <t>GUGP=00043</t>
  </si>
  <si>
    <t>GUGP=00044</t>
  </si>
  <si>
    <t>GUGP=00045</t>
  </si>
  <si>
    <t>GUGP=00046</t>
  </si>
  <si>
    <t>GUGP=00047</t>
  </si>
  <si>
    <t>GUGP=00048</t>
  </si>
  <si>
    <t>GUGP=00049</t>
  </si>
  <si>
    <t>GUGP=00050</t>
  </si>
  <si>
    <t>GUGP=00051</t>
  </si>
  <si>
    <t>GUGP=00052</t>
  </si>
  <si>
    <t>GUGP=00053</t>
  </si>
  <si>
    <t>GUGP=00054</t>
  </si>
  <si>
    <t>GUGP=00055</t>
  </si>
  <si>
    <t>GUGP=00056</t>
  </si>
  <si>
    <t>GUGP=00057</t>
  </si>
  <si>
    <t>GUGP=00058</t>
  </si>
  <si>
    <t>GUGP=00059</t>
  </si>
  <si>
    <t>GUGP=00060</t>
  </si>
  <si>
    <t>GUGP=00061</t>
  </si>
  <si>
    <t>GUGP=00062</t>
  </si>
  <si>
    <t>GUGP=00063</t>
  </si>
  <si>
    <t>GUGP=00064</t>
  </si>
  <si>
    <t>GUGP=00065</t>
  </si>
  <si>
    <t>GUGP=00066</t>
  </si>
  <si>
    <t>GUGP=00067</t>
  </si>
  <si>
    <t>FRA</t>
  </si>
  <si>
    <t>GS:BARCLAYS</t>
  </si>
  <si>
    <t>ESM</t>
  </si>
  <si>
    <t>ISS_TYP_CLSF_NME</t>
  </si>
  <si>
    <t>BTS</t>
  </si>
  <si>
    <t>CBO</t>
  </si>
  <si>
    <t>EUR</t>
  </si>
  <si>
    <t>FDI</t>
  </si>
  <si>
    <t>GNM</t>
  </si>
  <si>
    <t>HIM</t>
  </si>
  <si>
    <t>JSD</t>
  </si>
  <si>
    <t>MCM</t>
  </si>
  <si>
    <t>MTN</t>
  </si>
  <si>
    <t>PRT</t>
  </si>
  <si>
    <t>SBI</t>
  </si>
  <si>
    <t>SBU</t>
  </si>
  <si>
    <t>SND</t>
  </si>
  <si>
    <t>STR</t>
  </si>
  <si>
    <t>STU</t>
  </si>
  <si>
    <t>UNK</t>
  </si>
  <si>
    <t>LSE</t>
  </si>
  <si>
    <t>CCO</t>
  </si>
  <si>
    <t>INE</t>
  </si>
  <si>
    <t>SDM</t>
  </si>
  <si>
    <t>SMA</t>
  </si>
  <si>
    <t>UNKNOWN</t>
  </si>
  <si>
    <t>MKT_OID</t>
  </si>
  <si>
    <t>MKT_ID</t>
  </si>
  <si>
    <t>MKT_ID_CTXT</t>
  </si>
  <si>
    <t>MKID_OID</t>
  </si>
  <si>
    <t>nRvUs&gt;pFO1</t>
  </si>
  <si>
    <t>DHA</t>
  </si>
  <si>
    <t>ESMMKT</t>
  </si>
  <si>
    <t>MKID=00001</t>
  </si>
  <si>
    <t>BAE</t>
  </si>
  <si>
    <t>MKID=00002</t>
  </si>
  <si>
    <t>gS9R62pFO1</t>
  </si>
  <si>
    <t>ATS</t>
  </si>
  <si>
    <t>MKID=00003</t>
  </si>
  <si>
    <t>nR9N52pFO1</t>
  </si>
  <si>
    <t>LSX</t>
  </si>
  <si>
    <t>MKID=00004</t>
  </si>
  <si>
    <t>uR9/31pFO1</t>
  </si>
  <si>
    <t>FNX</t>
  </si>
  <si>
    <t>MKID=00005</t>
  </si>
  <si>
    <t>yRv8m&gt;pFO1</t>
  </si>
  <si>
    <t>ISE</t>
  </si>
  <si>
    <t>MKID=00006</t>
  </si>
  <si>
    <t>MKID=00007</t>
  </si>
  <si>
    <t>ISO</t>
  </si>
  <si>
    <t>MKID=00008</t>
  </si>
  <si>
    <t>nR9dF1pFO1</t>
  </si>
  <si>
    <t>KBT</t>
  </si>
  <si>
    <t>MKID=00009</t>
  </si>
  <si>
    <t>uR9iE1pFO1</t>
  </si>
  <si>
    <t>IST</t>
  </si>
  <si>
    <t>MKID=00010</t>
  </si>
  <si>
    <t>MKID=00011</t>
  </si>
  <si>
    <t>ISG</t>
  </si>
  <si>
    <t>MKID=00012</t>
  </si>
  <si>
    <t>MKID=00013</t>
  </si>
  <si>
    <t>gS9.72pFO1</t>
  </si>
  <si>
    <t>ISF</t>
  </si>
  <si>
    <t>MKID=00014</t>
  </si>
  <si>
    <t>nR9101pFO1</t>
  </si>
  <si>
    <t>ATE</t>
  </si>
  <si>
    <t>MKID=00015</t>
  </si>
  <si>
    <t>nR9K41pFO1</t>
  </si>
  <si>
    <t>ADE</t>
  </si>
  <si>
    <t>MKID=00016</t>
  </si>
  <si>
    <t>XSver&gt;pFO1</t>
  </si>
  <si>
    <t>BKG</t>
  </si>
  <si>
    <t>MKID=00017</t>
  </si>
  <si>
    <t>uR9*D1pFO1</t>
  </si>
  <si>
    <t>LIS</t>
  </si>
  <si>
    <t>MKID=00018</t>
  </si>
  <si>
    <t>yRven&gt;pFO1</t>
  </si>
  <si>
    <t>EML</t>
  </si>
  <si>
    <t>MKID=00019</t>
  </si>
  <si>
    <t>gS9f41pFO1</t>
  </si>
  <si>
    <t>BDP</t>
  </si>
  <si>
    <t>MKID=00020</t>
  </si>
  <si>
    <t>zR9iB2pFO1</t>
  </si>
  <si>
    <t>ASX</t>
  </si>
  <si>
    <t>MKID=00021</t>
  </si>
  <si>
    <t>MKID=00022</t>
  </si>
  <si>
    <t>MKID=00023</t>
  </si>
  <si>
    <t>MKID=00024</t>
  </si>
  <si>
    <t>zR94C1pFO1</t>
  </si>
  <si>
    <t>AXP</t>
  </si>
  <si>
    <t>MKID=00025</t>
  </si>
  <si>
    <t>nR9J01pFO1</t>
  </si>
  <si>
    <t>CHA</t>
  </si>
  <si>
    <t>MKID=00026</t>
  </si>
  <si>
    <t>nR9E41pFO1</t>
  </si>
  <si>
    <t>FEX</t>
  </si>
  <si>
    <t>MKID=00027</t>
  </si>
  <si>
    <t>MKID=00028</t>
  </si>
  <si>
    <t>nR9L81pFO1</t>
  </si>
  <si>
    <t>DSX</t>
  </si>
  <si>
    <t>MKID=00029</t>
  </si>
  <si>
    <t>uRvXs&gt;pFO1</t>
  </si>
  <si>
    <t>MKID=00030</t>
  </si>
  <si>
    <t>MKID=00031</t>
  </si>
  <si>
    <t>XSvTy&gt;pFO1</t>
  </si>
  <si>
    <t>ICC</t>
  </si>
  <si>
    <t>MKID=00032</t>
  </si>
  <si>
    <t>gS9o02pFO1</t>
  </si>
  <si>
    <t>JIW</t>
  </si>
  <si>
    <t>MKID=00033</t>
  </si>
  <si>
    <t>nRv.$&gt;pFO1</t>
  </si>
  <si>
    <t>KAR</t>
  </si>
  <si>
    <t>MKID=00034</t>
  </si>
  <si>
    <t>gS9Y52pFO1</t>
  </si>
  <si>
    <t>AMT</t>
  </si>
  <si>
    <t>MKID=00035</t>
  </si>
  <si>
    <t>nR9-71pFO1</t>
  </si>
  <si>
    <t>CFF</t>
  </si>
  <si>
    <t>MKID=00036</t>
  </si>
  <si>
    <t>MKID=00037</t>
  </si>
  <si>
    <t>uRv(o&gt;pFO1</t>
  </si>
  <si>
    <t>DCE</t>
  </si>
  <si>
    <t>MKID=00038</t>
  </si>
  <si>
    <t>uR9&amp;C1pFO1</t>
  </si>
  <si>
    <t>MKID=00039</t>
  </si>
  <si>
    <t>MKID=00040</t>
  </si>
  <si>
    <t>zR9K82pFO1</t>
  </si>
  <si>
    <t>ABJ</t>
  </si>
  <si>
    <t>MKID=00041</t>
  </si>
  <si>
    <t>nR9h01pFO1</t>
  </si>
  <si>
    <t>DGC</t>
  </si>
  <si>
    <t>MKID=00042</t>
  </si>
  <si>
    <t>nR9nB1pFO1</t>
  </si>
  <si>
    <t>DME</t>
  </si>
  <si>
    <t>MKID=00043</t>
  </si>
  <si>
    <t>MKID=00044</t>
  </si>
  <si>
    <t>nRvin&gt;pFO1</t>
  </si>
  <si>
    <t>DIX</t>
  </si>
  <si>
    <t>MKID=00045</t>
  </si>
  <si>
    <t>zR90A2pFO1</t>
  </si>
  <si>
    <t>MKID=00046</t>
  </si>
  <si>
    <t>MKID=00047</t>
  </si>
  <si>
    <t>zR9R81pFO1</t>
  </si>
  <si>
    <t>BUH</t>
  </si>
  <si>
    <t>MKID=00048</t>
  </si>
  <si>
    <t>XSv3r&gt;pFO1</t>
  </si>
  <si>
    <t>ELS</t>
  </si>
  <si>
    <t>MKID=00049</t>
  </si>
  <si>
    <t>nR9qE2pFO1</t>
  </si>
  <si>
    <t>GBT</t>
  </si>
  <si>
    <t>MKID=00050</t>
  </si>
  <si>
    <t>MKID=00051</t>
  </si>
  <si>
    <t>zR9W41pFO1</t>
  </si>
  <si>
    <t>MAU</t>
  </si>
  <si>
    <t>MKID=00052</t>
  </si>
  <si>
    <t>nR9z62pFO1</t>
  </si>
  <si>
    <t>AQE</t>
  </si>
  <si>
    <t>MKID=00053</t>
  </si>
  <si>
    <t>yRv?%&gt;pFO1</t>
  </si>
  <si>
    <t>BNF</t>
  </si>
  <si>
    <t>MKID=00054</t>
  </si>
  <si>
    <t>uR9@A2pFO1</t>
  </si>
  <si>
    <t>EOP</t>
  </si>
  <si>
    <t>MKID=00055</t>
  </si>
  <si>
    <t>MKID=00056</t>
  </si>
  <si>
    <t>uR92E1pFO1</t>
  </si>
  <si>
    <t>MAT</t>
  </si>
  <si>
    <t>MKID=00057</t>
  </si>
  <si>
    <t>uRvsm&gt;pFO1</t>
  </si>
  <si>
    <t>LDN</t>
  </si>
  <si>
    <t>MKID=00058</t>
  </si>
  <si>
    <t>uR9lC1pFO1</t>
  </si>
  <si>
    <t>HAN</t>
  </si>
  <si>
    <t>MKID=00059</t>
  </si>
  <si>
    <t>uR9y82pFO1</t>
  </si>
  <si>
    <t>ISD</t>
  </si>
  <si>
    <t>MKID=00060</t>
  </si>
  <si>
    <t>nR9B22pFO1</t>
  </si>
  <si>
    <t>ACE</t>
  </si>
  <si>
    <t>MKID=00061</t>
  </si>
  <si>
    <t>zR9$02pFO1</t>
  </si>
  <si>
    <t>INX</t>
  </si>
  <si>
    <t>MKID=00062</t>
  </si>
  <si>
    <t>MKID=00063</t>
  </si>
  <si>
    <t>uR9QA1pFO1</t>
  </si>
  <si>
    <t>KUW</t>
  </si>
  <si>
    <t>MKID=00064</t>
  </si>
  <si>
    <t>gS9452pFO1</t>
  </si>
  <si>
    <t>AIM</t>
  </si>
  <si>
    <t>MKID=00065</t>
  </si>
  <si>
    <t>gS9?62pFO1</t>
  </si>
  <si>
    <t>CAT</t>
  </si>
  <si>
    <t>MKID=00066</t>
  </si>
  <si>
    <t>nR9372pFO1</t>
  </si>
  <si>
    <t>CHI</t>
  </si>
  <si>
    <t>MKID=00067</t>
  </si>
  <si>
    <t>nRv0p&gt;pFO1</t>
  </si>
  <si>
    <t>ETX</t>
  </si>
  <si>
    <t>MKID=00068</t>
  </si>
  <si>
    <t>uRv8v&gt;pFO1</t>
  </si>
  <si>
    <t>EDX</t>
  </si>
  <si>
    <t>MKID=00069</t>
  </si>
  <si>
    <t>MKID=00070</t>
  </si>
  <si>
    <t>zR9A51pFO1</t>
  </si>
  <si>
    <t>AMM</t>
  </si>
  <si>
    <t>MKID=00071</t>
  </si>
  <si>
    <t>uR9u11pFO1</t>
  </si>
  <si>
    <t>MKID=00072</t>
  </si>
  <si>
    <t>uRv4z&gt;pFO1</t>
  </si>
  <si>
    <t>LMA</t>
  </si>
  <si>
    <t>MKID=00073</t>
  </si>
  <si>
    <t>gS9q92pFO1</t>
  </si>
  <si>
    <t>LIF</t>
  </si>
  <si>
    <t>MKID=00074</t>
  </si>
  <si>
    <t>gS9H82pFO1</t>
  </si>
  <si>
    <t>BEX</t>
  </si>
  <si>
    <t>MKID=00075</t>
  </si>
  <si>
    <t>gS9rB2pFO1</t>
  </si>
  <si>
    <t>BTX</t>
  </si>
  <si>
    <t>MKID=00076</t>
  </si>
  <si>
    <t>&amp;R9HF1pFO1</t>
  </si>
  <si>
    <t>CSC</t>
  </si>
  <si>
    <t>MKID=00077</t>
  </si>
  <si>
    <t>XSvHv&gt;pFO1</t>
  </si>
  <si>
    <t>CIS</t>
  </si>
  <si>
    <t>MKID=00078</t>
  </si>
  <si>
    <t>yRvJv&gt;pFO1</t>
  </si>
  <si>
    <t>BAT</t>
  </si>
  <si>
    <t>MKID=00079</t>
  </si>
  <si>
    <t>zR9E41pFO1</t>
  </si>
  <si>
    <t>MKID=00080</t>
  </si>
  <si>
    <t>MKID=00081</t>
  </si>
  <si>
    <t>nR9?E1pFO1</t>
  </si>
  <si>
    <t>CBT</t>
  </si>
  <si>
    <t>MKID=00082</t>
  </si>
  <si>
    <t>zR9~61pFO1</t>
  </si>
  <si>
    <t>CME</t>
  </si>
  <si>
    <t>MKID=00083</t>
  </si>
  <si>
    <t>IMM</t>
  </si>
  <si>
    <t>MKID=00084</t>
  </si>
  <si>
    <t>uR9)51pFO1</t>
  </si>
  <si>
    <t>AOE</t>
  </si>
  <si>
    <t>MKID=00085</t>
  </si>
  <si>
    <t>XSvVs&gt;pFO1</t>
  </si>
  <si>
    <t>ARC</t>
  </si>
  <si>
    <t>MKID=00086</t>
  </si>
  <si>
    <t>uR9m82pFO1</t>
  </si>
  <si>
    <t>ASE</t>
  </si>
  <si>
    <t>MKID=00087</t>
  </si>
  <si>
    <t>&amp;Rvi%&gt;pFO1</t>
  </si>
  <si>
    <t>BSL</t>
  </si>
  <si>
    <t>MKID=00088</t>
  </si>
  <si>
    <t>yRvDv&gt;pFO1</t>
  </si>
  <si>
    <t>BRN</t>
  </si>
  <si>
    <t>MKID=00089</t>
  </si>
  <si>
    <t>&amp;R9hF2pFO1</t>
  </si>
  <si>
    <t>GVA</t>
  </si>
  <si>
    <t>MKID=00090</t>
  </si>
  <si>
    <t>&amp;R9%E2pFO1</t>
  </si>
  <si>
    <t>LAU</t>
  </si>
  <si>
    <t>MKID=00091</t>
  </si>
  <si>
    <t>gS97C2pFO1</t>
  </si>
  <si>
    <t>LUZ</t>
  </si>
  <si>
    <t>MKID=00092</t>
  </si>
  <si>
    <t>zR9sA1pFO1</t>
  </si>
  <si>
    <t>ALX</t>
  </si>
  <si>
    <t>MKID=00093</t>
  </si>
  <si>
    <t>gS9$B2pFO1</t>
  </si>
  <si>
    <t>CX2</t>
  </si>
  <si>
    <t>MKID=00094</t>
  </si>
  <si>
    <t>nR9P01pFO1</t>
  </si>
  <si>
    <t>CXX</t>
  </si>
  <si>
    <t>MKID=00095</t>
  </si>
  <si>
    <t>uRv.y&gt;pFO1</t>
  </si>
  <si>
    <t>LNX</t>
  </si>
  <si>
    <t>MKID=00096</t>
  </si>
  <si>
    <t>zR9e92pFO1</t>
  </si>
  <si>
    <t>BAH</t>
  </si>
  <si>
    <t>MKID=00097</t>
  </si>
  <si>
    <t>nRvxy&gt;pFO1</t>
  </si>
  <si>
    <t>BFX</t>
  </si>
  <si>
    <t>MKID=00098</t>
  </si>
  <si>
    <t>MKID=00099</t>
  </si>
  <si>
    <t>zR9UA2pFO1</t>
  </si>
  <si>
    <t>BSE</t>
  </si>
  <si>
    <t>MKID=00100</t>
  </si>
  <si>
    <t>BUD</t>
  </si>
  <si>
    <t>MKID=00101</t>
  </si>
  <si>
    <t>&amp;R9~E1pFO1</t>
  </si>
  <si>
    <t>BRE</t>
  </si>
  <si>
    <t>MKID=00102</t>
  </si>
  <si>
    <t>uR9i11pFO1</t>
  </si>
  <si>
    <t>EUX</t>
  </si>
  <si>
    <t>MKID=00103</t>
  </si>
  <si>
    <t>MKID=00104</t>
  </si>
  <si>
    <t>MKID=00105</t>
  </si>
  <si>
    <t>gS9Z72pFO1</t>
  </si>
  <si>
    <t>HOM</t>
  </si>
  <si>
    <t>MKID=00106</t>
  </si>
  <si>
    <t>gS9662pFO1</t>
  </si>
  <si>
    <t>ASU</t>
  </si>
  <si>
    <t>MKID=00107</t>
  </si>
  <si>
    <t>yRv/t&gt;pFO1</t>
  </si>
  <si>
    <t>LAG</t>
  </si>
  <si>
    <t>MKID=00108</t>
  </si>
  <si>
    <t>nR92B1pFO1</t>
  </si>
  <si>
    <t>CCS</t>
  </si>
  <si>
    <t>MKID=00109</t>
  </si>
  <si>
    <t>XSvBz&gt;pFO1</t>
  </si>
  <si>
    <t>EAS</t>
  </si>
  <si>
    <t>MKID=00110</t>
  </si>
  <si>
    <t>yRvzv&gt;pFO1</t>
  </si>
  <si>
    <t>MKID=00111</t>
  </si>
  <si>
    <t>yRvBx&gt;pFO1</t>
  </si>
  <si>
    <t>BUE</t>
  </si>
  <si>
    <t>MKID=00112</t>
  </si>
  <si>
    <t>nR9u41pFO1</t>
  </si>
  <si>
    <t>BCC</t>
  </si>
  <si>
    <t>MKID=00113</t>
  </si>
  <si>
    <t>zR9*72pFO1</t>
  </si>
  <si>
    <t>MAE</t>
  </si>
  <si>
    <t>MKID=00114</t>
  </si>
  <si>
    <t>MKID=00115</t>
  </si>
  <si>
    <t>MKID=00116</t>
  </si>
  <si>
    <t>uRvEv&gt;pFO1</t>
  </si>
  <si>
    <t>JNB</t>
  </si>
  <si>
    <t>MKID=00117</t>
  </si>
  <si>
    <t>uR9@81pFO1</t>
  </si>
  <si>
    <t>JSY</t>
  </si>
  <si>
    <t>MKID=00118</t>
  </si>
  <si>
    <t>XSvkq&gt;pFO1</t>
  </si>
  <si>
    <t>CEX</t>
  </si>
  <si>
    <t>MKID=00119</t>
  </si>
  <si>
    <t>nR9$D2pFO1</t>
  </si>
  <si>
    <t>MKID=00120</t>
  </si>
  <si>
    <t>MKID=00121</t>
  </si>
  <si>
    <t>nRvAo&gt;pFO1</t>
  </si>
  <si>
    <t>DSM</t>
  </si>
  <si>
    <t>MKID=00122</t>
  </si>
  <si>
    <t>yRvRt&gt;pFO1</t>
  </si>
  <si>
    <t>CDE</t>
  </si>
  <si>
    <t>MKID=00123</t>
  </si>
  <si>
    <t>nR9h62pFO1</t>
  </si>
  <si>
    <t>BOV</t>
  </si>
  <si>
    <t>MKID=00124</t>
  </si>
  <si>
    <t>BMF</t>
  </si>
  <si>
    <t>MKID=00125</t>
  </si>
  <si>
    <t>XSv-q&gt;pFO1</t>
  </si>
  <si>
    <t>BEI</t>
  </si>
  <si>
    <t>MKID=00126</t>
  </si>
  <si>
    <t>XSv1x&gt;pFO1</t>
  </si>
  <si>
    <t>BOE</t>
  </si>
  <si>
    <t>MKID=00127</t>
  </si>
  <si>
    <t>uRvKr&gt;pFO1</t>
  </si>
  <si>
    <t>ALG</t>
  </si>
  <si>
    <t>MKID=00128</t>
  </si>
  <si>
    <t>uR9eA2pFO1</t>
  </si>
  <si>
    <t>ISX</t>
  </si>
  <si>
    <t>MKID=00129</t>
  </si>
  <si>
    <t>gS9jB1pFO1</t>
  </si>
  <si>
    <t>IBS</t>
  </si>
  <si>
    <t>MKID=00130</t>
  </si>
  <si>
    <t>XSvys&gt;pFO1</t>
  </si>
  <si>
    <t>LIP</t>
  </si>
  <si>
    <t>MKID=00131</t>
  </si>
  <si>
    <t>zR90A1pFO1</t>
  </si>
  <si>
    <t>BSX</t>
  </si>
  <si>
    <t>MKID=00132</t>
  </si>
  <si>
    <t>nRvd$&gt;pFO1</t>
  </si>
  <si>
    <t>KAZ</t>
  </si>
  <si>
    <t>MKID=00133</t>
  </si>
  <si>
    <t>zR9uB1pFO1</t>
  </si>
  <si>
    <t>BEL</t>
  </si>
  <si>
    <t>MKID=00134</t>
  </si>
  <si>
    <t>gS9rB1pFO1</t>
  </si>
  <si>
    <t>ICE</t>
  </si>
  <si>
    <t>MKID=00135</t>
  </si>
  <si>
    <t>gS9pB1pFO1</t>
  </si>
  <si>
    <t>ID$</t>
  </si>
  <si>
    <t>MKID=00136</t>
  </si>
  <si>
    <t>zR9.82pFO1</t>
  </si>
  <si>
    <t>JFX</t>
  </si>
  <si>
    <t>MKID=00137</t>
  </si>
  <si>
    <t>MKID=00138</t>
  </si>
  <si>
    <t>MKID=00139</t>
  </si>
  <si>
    <t>uR98A1pFO1</t>
  </si>
  <si>
    <t>CCX</t>
  </si>
  <si>
    <t>MKID=00140</t>
  </si>
  <si>
    <t>nR9S21pFO1</t>
  </si>
  <si>
    <t>CHJ</t>
  </si>
  <si>
    <t>MKID=00141</t>
  </si>
  <si>
    <t>&amp;R9&lt;52pFO1</t>
  </si>
  <si>
    <t>MKID=00142</t>
  </si>
  <si>
    <t>MKID=00143</t>
  </si>
  <si>
    <t>uRvQv&gt;pFO1</t>
  </si>
  <si>
    <t>FFE</t>
  </si>
  <si>
    <t>MKID=00144</t>
  </si>
  <si>
    <t>FKA</t>
  </si>
  <si>
    <t>MKID=00145</t>
  </si>
  <si>
    <t>gS9p91pFO1</t>
  </si>
  <si>
    <t>JEP</t>
  </si>
  <si>
    <t>MKID=00146</t>
  </si>
  <si>
    <t>gS9c52pFO1</t>
  </si>
  <si>
    <t>KAB</t>
  </si>
  <si>
    <t>MKID=00147</t>
  </si>
  <si>
    <t>gS9k51pFO1</t>
  </si>
  <si>
    <t>EUS</t>
  </si>
  <si>
    <t>MKID=00148</t>
  </si>
  <si>
    <t>nR9V32pFO1</t>
  </si>
  <si>
    <t>FPL</t>
  </si>
  <si>
    <t>MKID=00149</t>
  </si>
  <si>
    <t>MKID=00150</t>
  </si>
  <si>
    <t>uR90C1pFO1</t>
  </si>
  <si>
    <t>LJU</t>
  </si>
  <si>
    <t>MKID=00151</t>
  </si>
  <si>
    <t>zR9*A2pFO1</t>
  </si>
  <si>
    <t>BEC</t>
  </si>
  <si>
    <t>MKID=00152</t>
  </si>
  <si>
    <t>&amp;R9E31pFO1</t>
  </si>
  <si>
    <t>CEG</t>
  </si>
  <si>
    <t>MKID=00153</t>
  </si>
  <si>
    <t>nR9J02pFO1</t>
  </si>
  <si>
    <t>BAR</t>
  </si>
  <si>
    <t>MKID=00154</t>
  </si>
  <si>
    <t>MCE</t>
  </si>
  <si>
    <t>MKID=00155</t>
  </si>
  <si>
    <t>nR9f22pFO1</t>
  </si>
  <si>
    <t>MAD</t>
  </si>
  <si>
    <t>MKID=00156</t>
  </si>
  <si>
    <t>nR9i41pFO1</t>
  </si>
  <si>
    <t>BIL</t>
  </si>
  <si>
    <t>MKID=00157</t>
  </si>
  <si>
    <t>nR9G51pFO1</t>
  </si>
  <si>
    <t>LAT</t>
  </si>
  <si>
    <t>MKID=00158</t>
  </si>
  <si>
    <t>XSvJz&gt;pFO1</t>
  </si>
  <si>
    <t>MKID=00159</t>
  </si>
  <si>
    <t>uR9I01pFO1</t>
  </si>
  <si>
    <t>KFE</t>
  </si>
  <si>
    <t>MKID=00160</t>
  </si>
  <si>
    <t>MKID=00161</t>
  </si>
  <si>
    <t>nR9(E2pFO1</t>
  </si>
  <si>
    <t>KSC</t>
  </si>
  <si>
    <t>MKID=00162</t>
  </si>
  <si>
    <t>zR9@21pFO1</t>
  </si>
  <si>
    <t>KLS</t>
  </si>
  <si>
    <t>MKID=00163</t>
  </si>
  <si>
    <t>yRvny&gt;pFO1</t>
  </si>
  <si>
    <t>BDB</t>
  </si>
  <si>
    <t>MKID=00164</t>
  </si>
  <si>
    <t>gS9q41pFO1</t>
  </si>
  <si>
    <t>BES</t>
  </si>
  <si>
    <t>MKID=00165</t>
  </si>
  <si>
    <t>nR93F1pFO1</t>
  </si>
  <si>
    <t>CPH</t>
  </si>
  <si>
    <t>MKID=00166</t>
  </si>
  <si>
    <t>uRvhr&gt;pFO1</t>
  </si>
  <si>
    <t>CMX</t>
  </si>
  <si>
    <t>MKID=00167</t>
  </si>
  <si>
    <t>MKID=00168</t>
  </si>
  <si>
    <t>uRv2y&gt;pFO1</t>
  </si>
  <si>
    <t>ELX</t>
  </si>
  <si>
    <t>MKID=00169</t>
  </si>
  <si>
    <t>MKID=00170</t>
  </si>
  <si>
    <t>nRv2n&gt;pFO1</t>
  </si>
  <si>
    <t>GER</t>
  </si>
  <si>
    <t>MKID=00171</t>
  </si>
  <si>
    <t>nR9~C2pFO1</t>
  </si>
  <si>
    <t>CSE</t>
  </si>
  <si>
    <t>MKID=00172</t>
  </si>
  <si>
    <t>uRvB%&gt;pFO1</t>
  </si>
  <si>
    <t>ICX</t>
  </si>
  <si>
    <t>MKID=00173</t>
  </si>
  <si>
    <t>XSv6x&gt;pFO1</t>
  </si>
  <si>
    <t>LMF</t>
  </si>
  <si>
    <t>MKID=00174</t>
  </si>
  <si>
    <t>zR9W32pFO1</t>
  </si>
  <si>
    <t>LME</t>
  </si>
  <si>
    <t>MKID=00175</t>
  </si>
  <si>
    <t>MKID=00176</t>
  </si>
  <si>
    <t>MKID=00177</t>
  </si>
  <si>
    <t>zR9g72pFO1</t>
  </si>
  <si>
    <t>MKID=00178</t>
  </si>
  <si>
    <t>zR9y72pFO1</t>
  </si>
  <si>
    <t>MKID=00179</t>
  </si>
  <si>
    <t>MKID=00180</t>
  </si>
  <si>
    <t>XSvCt&gt;pFO1</t>
  </si>
  <si>
    <t>LQN</t>
  </si>
  <si>
    <t>MKID=00181</t>
  </si>
  <si>
    <t>uR9421pFO1</t>
  </si>
  <si>
    <t>HKG</t>
  </si>
  <si>
    <t>MKID=00182</t>
  </si>
  <si>
    <t>gS9@C1pFO1</t>
  </si>
  <si>
    <t>FEP</t>
  </si>
  <si>
    <t>MKID=00183</t>
  </si>
  <si>
    <t>nRvG%&gt;pFO1</t>
  </si>
  <si>
    <t>MKID=00184</t>
  </si>
  <si>
    <t>zR9492pFO1</t>
  </si>
  <si>
    <t>BRA</t>
  </si>
  <si>
    <t>MKID=00185</t>
  </si>
  <si>
    <t>uRvvs&gt;pFO1</t>
  </si>
  <si>
    <t>FBF</t>
  </si>
  <si>
    <t>MKID=00186</t>
  </si>
  <si>
    <t>uRvVr&gt;pFO1</t>
  </si>
  <si>
    <t>HNX</t>
  </si>
  <si>
    <t>MKID=00187</t>
  </si>
  <si>
    <t>uR9$42pFO1</t>
  </si>
  <si>
    <t>DUS</t>
  </si>
  <si>
    <t>MKID=00188</t>
  </si>
  <si>
    <t>yRvtv&gt;pFO1</t>
  </si>
  <si>
    <t>BOS</t>
  </si>
  <si>
    <t>MKID=00189</t>
  </si>
  <si>
    <t>LCB</t>
  </si>
  <si>
    <t>MKID=00190</t>
  </si>
  <si>
    <t>uRv@w&gt;pFO1</t>
  </si>
  <si>
    <t>CIN</t>
  </si>
  <si>
    <t>MKID=00191</t>
  </si>
  <si>
    <t>XSv5$&gt;pFO1</t>
  </si>
  <si>
    <t>GL$</t>
  </si>
  <si>
    <t>MKID=00192</t>
  </si>
  <si>
    <t>uR9m51pFO1</t>
  </si>
  <si>
    <t>LUS</t>
  </si>
  <si>
    <t>MKID=00193</t>
  </si>
  <si>
    <t>XSvrs&gt;pFO1</t>
  </si>
  <si>
    <t>ATA</t>
  </si>
  <si>
    <t>MKID=00194</t>
  </si>
  <si>
    <t>XSv&amp;q&gt;pFO1</t>
  </si>
  <si>
    <t>MKID=00195</t>
  </si>
  <si>
    <t>nR9aC2pFO1</t>
  </si>
  <si>
    <t>BSB</t>
  </si>
  <si>
    <t>MKID=00196</t>
  </si>
  <si>
    <t>zR9m61pFO1</t>
  </si>
  <si>
    <t>EOE</t>
  </si>
  <si>
    <t>MKID=00197</t>
  </si>
  <si>
    <t>MKID=00198</t>
  </si>
  <si>
    <t>nR9fD1pFO1</t>
  </si>
  <si>
    <t>ADS</t>
  </si>
  <si>
    <t>MKID=00199</t>
  </si>
  <si>
    <t>uR9161pFO1</t>
  </si>
  <si>
    <t>LUX</t>
  </si>
  <si>
    <t>MKID=00200</t>
  </si>
  <si>
    <t>nRvhm&gt;pFO1</t>
  </si>
  <si>
    <t>BFE</t>
  </si>
  <si>
    <t>MKID=00201</t>
  </si>
  <si>
    <t>MKID=00202</t>
  </si>
  <si>
    <t>5T9N91pFO1</t>
  </si>
  <si>
    <t>MKID=00203</t>
  </si>
  <si>
    <t>FT9q32pFO1</t>
  </si>
  <si>
    <t>FIR</t>
  </si>
  <si>
    <t>MKID=00204</t>
  </si>
  <si>
    <t>MKID=00205</t>
  </si>
  <si>
    <t>MKID=00206</t>
  </si>
  <si>
    <t>MKID=00207</t>
  </si>
  <si>
    <t>zR9o41pFO1</t>
  </si>
  <si>
    <t>CNQ</t>
  </si>
  <si>
    <t>MKID=00208</t>
  </si>
  <si>
    <t>MKID=00209</t>
  </si>
  <si>
    <t>nR9D01pFO1</t>
  </si>
  <si>
    <t>MKID=00210</t>
  </si>
  <si>
    <t>CXC</t>
  </si>
  <si>
    <t>MKID=00211</t>
  </si>
  <si>
    <t>MKID=00212</t>
  </si>
  <si>
    <t>&amp;Rv2p&gt;pFO1</t>
  </si>
  <si>
    <t>MKID=00213</t>
  </si>
  <si>
    <t>gS9771pFO1</t>
  </si>
  <si>
    <t>CDN</t>
  </si>
  <si>
    <t>MKID=00214</t>
  </si>
  <si>
    <t>uR9AB1pFO1</t>
  </si>
  <si>
    <t>CVE</t>
  </si>
  <si>
    <t>MKID=00215</t>
  </si>
  <si>
    <t>MKID=00216</t>
  </si>
  <si>
    <t>MKID=00217</t>
  </si>
  <si>
    <t>MKID=00218</t>
  </si>
  <si>
    <t>MKID=00219</t>
  </si>
  <si>
    <t>MKID=00220</t>
  </si>
  <si>
    <t>MKID=00221</t>
  </si>
  <si>
    <t>MKID=00222</t>
  </si>
  <si>
    <t>MKID=00223</t>
  </si>
  <si>
    <t>nR9192pFO1</t>
  </si>
  <si>
    <t>MKID=00224</t>
  </si>
  <si>
    <t>5T9a42pFO1</t>
  </si>
  <si>
    <t>COF</t>
  </si>
  <si>
    <t>MKID=00225</t>
  </si>
  <si>
    <t>yRvvq&gt;pFO1</t>
  </si>
  <si>
    <t>MKID=00226</t>
  </si>
  <si>
    <t>MKID=00227</t>
  </si>
  <si>
    <t>MKID=00228</t>
  </si>
  <si>
    <t>nRvbz&gt;pFO1</t>
  </si>
  <si>
    <t>ECA</t>
  </si>
  <si>
    <t>MKID=00229</t>
  </si>
  <si>
    <t>nRv7w&gt;pFO1</t>
  </si>
  <si>
    <t>MKID=00230</t>
  </si>
  <si>
    <t>MKID=00231</t>
  </si>
  <si>
    <t>MKID=00232</t>
  </si>
  <si>
    <t>MKID=00233</t>
  </si>
  <si>
    <t>MKID=00234</t>
  </si>
  <si>
    <t>MKID=00235</t>
  </si>
  <si>
    <t>uRvko&gt;pFO1</t>
  </si>
  <si>
    <t>EEX</t>
  </si>
  <si>
    <t>MKID=00236</t>
  </si>
  <si>
    <t>MKID=00237</t>
  </si>
  <si>
    <t>MKID=00238</t>
  </si>
  <si>
    <t>yRvBr&gt;pFO1</t>
  </si>
  <si>
    <t>HEL</t>
  </si>
  <si>
    <t>MKID=00239</t>
  </si>
  <si>
    <t>MKID=00240</t>
  </si>
  <si>
    <t>zR9871pFO1</t>
  </si>
  <si>
    <t>CAS</t>
  </si>
  <si>
    <t>MKID=00241</t>
  </si>
  <si>
    <t>MKID=00242</t>
  </si>
  <si>
    <t>MKID=00243</t>
  </si>
  <si>
    <t>MKID=00244</t>
  </si>
  <si>
    <t>&amp;Rvmq&gt;pFO1</t>
  </si>
  <si>
    <t>CN</t>
  </si>
  <si>
    <t>MKID=00245</t>
  </si>
  <si>
    <t>MKID=00246</t>
  </si>
  <si>
    <t>4Tv-r&gt;pFO1</t>
  </si>
  <si>
    <t>MKID=00247</t>
  </si>
  <si>
    <t>yRv&amp;u&gt;pFO1</t>
  </si>
  <si>
    <t>BRU</t>
  </si>
  <si>
    <t>MKID=00248</t>
  </si>
  <si>
    <t>zR9w92pFO1</t>
  </si>
  <si>
    <t>ALB</t>
  </si>
  <si>
    <t>MKID=00249</t>
  </si>
  <si>
    <t>FTvLt&gt;pFO1</t>
  </si>
  <si>
    <t>FBE</t>
  </si>
  <si>
    <t>MKID=00250</t>
  </si>
  <si>
    <t>&amp;RvHq&gt;pFO1</t>
  </si>
  <si>
    <t>AR</t>
  </si>
  <si>
    <t>MKID=00251</t>
  </si>
  <si>
    <t>MKID=00252</t>
  </si>
  <si>
    <t>MKID=00253</t>
  </si>
  <si>
    <t>MKID=00254</t>
  </si>
  <si>
    <t>MBA</t>
  </si>
  <si>
    <t>MKID=00255</t>
  </si>
  <si>
    <t>MKID=00256</t>
  </si>
  <si>
    <t>MKID=00257</t>
  </si>
  <si>
    <t>MKID=00258</t>
  </si>
  <si>
    <t>MKID=00259</t>
  </si>
  <si>
    <t>MKID=00260</t>
  </si>
  <si>
    <t>yRvZx&gt;pFO1</t>
  </si>
  <si>
    <t>MKID=00261</t>
  </si>
  <si>
    <t>BAS</t>
  </si>
  <si>
    <t>MKID=00262</t>
  </si>
  <si>
    <t>&amp;Rvem&gt;pFO1</t>
  </si>
  <si>
    <t>MKID=00263</t>
  </si>
  <si>
    <t>MKID=00264</t>
  </si>
  <si>
    <t>MKID=00265</t>
  </si>
  <si>
    <t>nR9r82pFO1</t>
  </si>
  <si>
    <t>ASP</t>
  </si>
  <si>
    <t>MKID=00266</t>
  </si>
  <si>
    <t>MKID=00267</t>
  </si>
  <si>
    <t>MKID=00268</t>
  </si>
  <si>
    <t>MKID=00269</t>
  </si>
  <si>
    <t>MKID=00270</t>
  </si>
  <si>
    <t>MKID=00271</t>
  </si>
  <si>
    <t>nRve%&gt;pFO1</t>
  </si>
  <si>
    <t>JAD</t>
  </si>
  <si>
    <t>MKID=00272</t>
  </si>
  <si>
    <t>ABU</t>
  </si>
  <si>
    <t>ADF</t>
  </si>
  <si>
    <t>AEU</t>
  </si>
  <si>
    <t>AFE</t>
  </si>
  <si>
    <t>AGS</t>
  </si>
  <si>
    <t>AQX</t>
  </si>
  <si>
    <t>ARM</t>
  </si>
  <si>
    <t>ATH</t>
  </si>
  <si>
    <t>BAK</t>
  </si>
  <si>
    <t>BER</t>
  </si>
  <si>
    <t>BIV</t>
  </si>
  <si>
    <t>BIX</t>
  </si>
  <si>
    <t>BNE</t>
  </si>
  <si>
    <t>BNX</t>
  </si>
  <si>
    <t>BOL</t>
  </si>
  <si>
    <t>BOX</t>
  </si>
  <si>
    <t>BSA</t>
  </si>
  <si>
    <t>BSM</t>
  </si>
  <si>
    <t>CAD</t>
  </si>
  <si>
    <t>CAI</t>
  </si>
  <si>
    <t>CAY</t>
  </si>
  <si>
    <t>CFE</t>
  </si>
  <si>
    <t>CFX</t>
  </si>
  <si>
    <t>CMF</t>
  </si>
  <si>
    <t>CNS</t>
  </si>
  <si>
    <t>CYS</t>
  </si>
  <si>
    <t>DAR</t>
  </si>
  <si>
    <t>EMT</t>
  </si>
  <si>
    <t>EOC</t>
  </si>
  <si>
    <t>ERS</t>
  </si>
  <si>
    <t>EWX</t>
  </si>
  <si>
    <t>FND</t>
  </si>
  <si>
    <t>FNI</t>
  </si>
  <si>
    <t>GET</t>
  </si>
  <si>
    <t>MKID=00273</t>
  </si>
  <si>
    <t>MKID=00274</t>
  </si>
  <si>
    <t>GSE</t>
  </si>
  <si>
    <t>MKID=00275</t>
  </si>
  <si>
    <t>MKID=00276</t>
  </si>
  <si>
    <t>GSL</t>
  </si>
  <si>
    <t>MKID=00277</t>
  </si>
  <si>
    <t>GUY</t>
  </si>
  <si>
    <t>MKID=00278</t>
  </si>
  <si>
    <t>MKID=00279</t>
  </si>
  <si>
    <t>HAM</t>
  </si>
  <si>
    <t>MKID=00280</t>
  </si>
  <si>
    <t>MKID=00281</t>
  </si>
  <si>
    <t>MKID=00282</t>
  </si>
  <si>
    <t>MKID=00283</t>
  </si>
  <si>
    <t>HFE</t>
  </si>
  <si>
    <t>MKID=00284</t>
  </si>
  <si>
    <t>MKID=00285</t>
  </si>
  <si>
    <t>MKID=00286</t>
  </si>
  <si>
    <t>HKC</t>
  </si>
  <si>
    <t>MKID=00287</t>
  </si>
  <si>
    <t>MKID=00288</t>
  </si>
  <si>
    <t>MKID=00289</t>
  </si>
  <si>
    <t>MKID=00290</t>
  </si>
  <si>
    <t>MKID=00291</t>
  </si>
  <si>
    <t>MKID=00292</t>
  </si>
  <si>
    <t>MKID=00293</t>
  </si>
  <si>
    <t>MKID=00294</t>
  </si>
  <si>
    <t>MKID=00295</t>
  </si>
  <si>
    <t>MKID=00296</t>
  </si>
  <si>
    <t>MKID=00297</t>
  </si>
  <si>
    <t>MKID=00298</t>
  </si>
  <si>
    <t>MKID=00299</t>
  </si>
  <si>
    <t>MKID=00300</t>
  </si>
  <si>
    <t>ICD</t>
  </si>
  <si>
    <t>MKID=00301</t>
  </si>
  <si>
    <t>MKID=00302</t>
  </si>
  <si>
    <t>MKID=00303</t>
  </si>
  <si>
    <t>MKID=00304</t>
  </si>
  <si>
    <t>MKID=00305</t>
  </si>
  <si>
    <t>MKID=00306</t>
  </si>
  <si>
    <t>MKID=00307</t>
  </si>
  <si>
    <t>ICO</t>
  </si>
  <si>
    <t>MKID=00308</t>
  </si>
  <si>
    <t>MKID=00309</t>
  </si>
  <si>
    <t>MKID=00310</t>
  </si>
  <si>
    <t>MKID=00311</t>
  </si>
  <si>
    <t>IEX</t>
  </si>
  <si>
    <t>MKID=00312</t>
  </si>
  <si>
    <t>IFS</t>
  </si>
  <si>
    <t>MKID=00313</t>
  </si>
  <si>
    <t>MKID=00314</t>
  </si>
  <si>
    <t>MKID=00315</t>
  </si>
  <si>
    <t>MKID=00316</t>
  </si>
  <si>
    <t>IIF</t>
  </si>
  <si>
    <t>MKID=00317</t>
  </si>
  <si>
    <t>IIX</t>
  </si>
  <si>
    <t>MKID=00318</t>
  </si>
  <si>
    <t>MKID=00319</t>
  </si>
  <si>
    <t>MKID=00320</t>
  </si>
  <si>
    <t>MKID=00321</t>
  </si>
  <si>
    <t>MKID=00322</t>
  </si>
  <si>
    <t>MKID=00323</t>
  </si>
  <si>
    <t>MKID=00324</t>
  </si>
  <si>
    <t>IPE</t>
  </si>
  <si>
    <t>MKID=00325</t>
  </si>
  <si>
    <t>MKID=00326</t>
  </si>
  <si>
    <t>MKID=00327</t>
  </si>
  <si>
    <t>MKID=00328</t>
  </si>
  <si>
    <t>MKID=00329</t>
  </si>
  <si>
    <t>MKID=00330</t>
  </si>
  <si>
    <t>MKID=00331</t>
  </si>
  <si>
    <t>MKID=00332</t>
  </si>
  <si>
    <t>MKID=00333</t>
  </si>
  <si>
    <t>MKID=00334</t>
  </si>
  <si>
    <t>MKID=00335</t>
  </si>
  <si>
    <t>MKID=00336</t>
  </si>
  <si>
    <t>MKID=00337</t>
  </si>
  <si>
    <t>MKID=00338</t>
  </si>
  <si>
    <t>MKID=00339</t>
  </si>
  <si>
    <t>MKID=00340</t>
  </si>
  <si>
    <t>MKID=00341</t>
  </si>
  <si>
    <t>MKID=00342</t>
  </si>
  <si>
    <t>MKID=00343</t>
  </si>
  <si>
    <t>JAM</t>
  </si>
  <si>
    <t>MKID=00344</t>
  </si>
  <si>
    <t>MKID=00345</t>
  </si>
  <si>
    <t>MKID=00346</t>
  </si>
  <si>
    <t>MKID=00347</t>
  </si>
  <si>
    <t>MKID=00348</t>
  </si>
  <si>
    <t>MKID=00349</t>
  </si>
  <si>
    <t>MKID=00350</t>
  </si>
  <si>
    <t>JKT</t>
  </si>
  <si>
    <t>MKID=00351</t>
  </si>
  <si>
    <t>MKID=00352</t>
  </si>
  <si>
    <t>MKID=00353</t>
  </si>
  <si>
    <t>MKID=00354</t>
  </si>
  <si>
    <t>MKID=00355</t>
  </si>
  <si>
    <t>MKID=00356</t>
  </si>
  <si>
    <t>MKID=00357</t>
  </si>
  <si>
    <t>MKID=00358</t>
  </si>
  <si>
    <t>MKID=00359</t>
  </si>
  <si>
    <t>MKID=00360</t>
  </si>
  <si>
    <t>MKID=00361</t>
  </si>
  <si>
    <t>MKID=00362</t>
  </si>
  <si>
    <t>MKID=00363</t>
  </si>
  <si>
    <t>MKID=00364</t>
  </si>
  <si>
    <t>MKID=00365</t>
  </si>
  <si>
    <t>KOB</t>
  </si>
  <si>
    <t>MKID=00366</t>
  </si>
  <si>
    <t>KOE</t>
  </si>
  <si>
    <t>MKID=00367</t>
  </si>
  <si>
    <t>MKID=00368</t>
  </si>
  <si>
    <t>MKID=00369</t>
  </si>
  <si>
    <t>MKID=00370</t>
  </si>
  <si>
    <t>MKID=00371</t>
  </si>
  <si>
    <t>MKID=00372</t>
  </si>
  <si>
    <t>MKID=00373</t>
  </si>
  <si>
    <t>MKID=00374</t>
  </si>
  <si>
    <t>MKID=00375</t>
  </si>
  <si>
    <t>MKID=00376</t>
  </si>
  <si>
    <t>MKID=00377</t>
  </si>
  <si>
    <t>LIN</t>
  </si>
  <si>
    <t>MKID=00378</t>
  </si>
  <si>
    <t>MKID=00379</t>
  </si>
  <si>
    <t>MKID=00380</t>
  </si>
  <si>
    <t>MKID=00381</t>
  </si>
  <si>
    <t>MKID=00382</t>
  </si>
  <si>
    <t>MKID=00383</t>
  </si>
  <si>
    <t>MKID=00384</t>
  </si>
  <si>
    <t>MKID=00385</t>
  </si>
  <si>
    <t>MKID=00386</t>
  </si>
  <si>
    <t>MKID=00387</t>
  </si>
  <si>
    <t>MKID=00388</t>
  </si>
  <si>
    <t>MKID=00389</t>
  </si>
  <si>
    <t>MKID=00390</t>
  </si>
  <si>
    <t>LPZ</t>
  </si>
  <si>
    <t>MKID=00391</t>
  </si>
  <si>
    <t>MKID=00392</t>
  </si>
  <si>
    <t>MKID=00393</t>
  </si>
  <si>
    <t>MKID=00394</t>
  </si>
  <si>
    <t>MKID=00395</t>
  </si>
  <si>
    <t>MKID=00396</t>
  </si>
  <si>
    <t>MKID=00397</t>
  </si>
  <si>
    <t>MKID=00398</t>
  </si>
  <si>
    <t>MKID=00399</t>
  </si>
  <si>
    <t>MKID=00400</t>
  </si>
  <si>
    <t>MKID=00401</t>
  </si>
  <si>
    <t>MKID=00402</t>
  </si>
  <si>
    <t>MKID=00403</t>
  </si>
  <si>
    <t>MKID=00404</t>
  </si>
  <si>
    <t>MKID=00405</t>
  </si>
  <si>
    <t>MKID=00406</t>
  </si>
  <si>
    <t>MKID=00407</t>
  </si>
  <si>
    <t>MAN</t>
  </si>
  <si>
    <t>MKID=00408</t>
  </si>
  <si>
    <t>MKID=00409</t>
  </si>
  <si>
    <t>MKID=00410</t>
  </si>
  <si>
    <t>MKID=00411</t>
  </si>
  <si>
    <t>MKID=00412</t>
  </si>
  <si>
    <t>MKID=00413</t>
  </si>
  <si>
    <t>MKID=00414</t>
  </si>
  <si>
    <t>MKID=00415</t>
  </si>
  <si>
    <t>MBB</t>
  </si>
  <si>
    <t>MKID=00416</t>
  </si>
  <si>
    <t>MKID=00417</t>
  </si>
  <si>
    <t>OTC</t>
  </si>
  <si>
    <t>yRvVy&gt;pFO1</t>
  </si>
  <si>
    <t>MKID=00418</t>
  </si>
  <si>
    <t>STDV_OID</t>
  </si>
  <si>
    <t>DOMAIN_VAL_TXT</t>
  </si>
  <si>
    <t>DOMAIN_VAL_NME</t>
  </si>
  <si>
    <t>DOMAIN_VAL_DESC</t>
  </si>
  <si>
    <t>Data Domain</t>
  </si>
  <si>
    <t>BOAT Manual</t>
  </si>
  <si>
    <t>BOAT</t>
  </si>
  <si>
    <t>BaFin</t>
  </si>
  <si>
    <t>Bundesanstalt fur Finanzdienstleistungsaufsicht</t>
  </si>
  <si>
    <t>FINMA-BX-WORLDCAPS</t>
  </si>
  <si>
    <t>Berne BX feed</t>
  </si>
  <si>
    <t>FINRA</t>
  </si>
  <si>
    <t>FINRA-OATS</t>
  </si>
  <si>
    <t>FINRA Order Audit Trail System</t>
  </si>
  <si>
    <t>FSA-LSE</t>
  </si>
  <si>
    <t>Ireland - Irish Stock Exchange</t>
  </si>
  <si>
    <t>Mifid</t>
  </si>
  <si>
    <t>CESR</t>
  </si>
  <si>
    <t>NTMA</t>
  </si>
  <si>
    <t>Ireland - National Treasury Management Agency</t>
  </si>
  <si>
    <t>PLUS</t>
  </si>
  <si>
    <t>SIX</t>
  </si>
  <si>
    <t>SIX-TRANS</t>
  </si>
  <si>
    <t>SIX Transaction</t>
  </si>
  <si>
    <t>TRACE-ABS</t>
  </si>
  <si>
    <t>TRACE ABS Securities</t>
  </si>
  <si>
    <t>TRACE-CORP</t>
  </si>
  <si>
    <t>TRACE CORP Securities</t>
  </si>
  <si>
    <t>TRACE-TREASURY</t>
  </si>
  <si>
    <t>TRACE TREASURY Securities</t>
  </si>
  <si>
    <t>BEF</t>
  </si>
  <si>
    <t>CYP</t>
  </si>
  <si>
    <t>MGA</t>
  </si>
  <si>
    <t>MNT</t>
  </si>
  <si>
    <t>MTP</t>
  </si>
  <si>
    <t>NIC</t>
  </si>
  <si>
    <t>SQl</t>
  </si>
  <si>
    <t>NLS</t>
  </si>
  <si>
    <t>NYS</t>
  </si>
  <si>
    <t>TRA</t>
  </si>
  <si>
    <t>SNAT</t>
  </si>
  <si>
    <t>GUNTES1</t>
  </si>
  <si>
    <t>TUN</t>
  </si>
  <si>
    <t>SCO</t>
  </si>
  <si>
    <t>MRV</t>
  </si>
  <si>
    <t>NYB</t>
  </si>
  <si>
    <t>NYM</t>
  </si>
  <si>
    <t>PNX</t>
  </si>
  <si>
    <t>SSE</t>
  </si>
  <si>
    <t>STO</t>
  </si>
  <si>
    <t>TIM</t>
  </si>
  <si>
    <t>WSE</t>
  </si>
  <si>
    <t>BAY</t>
  </si>
  <si>
    <t>BKM</t>
  </si>
  <si>
    <t>EA</t>
  </si>
  <si>
    <t>EQU</t>
  </si>
  <si>
    <t>EVJ</t>
  </si>
  <si>
    <t>EVK</t>
  </si>
  <si>
    <t>HIX</t>
  </si>
  <si>
    <t>MEX</t>
  </si>
  <si>
    <t>MID</t>
  </si>
  <si>
    <t>MSP</t>
  </si>
  <si>
    <t>PAR</t>
  </si>
  <si>
    <t>POS</t>
  </si>
  <si>
    <t>PSE</t>
  </si>
  <si>
    <t>SWX</t>
  </si>
  <si>
    <t>SXX</t>
  </si>
  <si>
    <t>THM</t>
  </si>
  <si>
    <t>TRQ</t>
  </si>
  <si>
    <t>UBF</t>
  </si>
  <si>
    <t>VIE</t>
  </si>
  <si>
    <t>XPH</t>
  </si>
  <si>
    <t>MICCODE</t>
  </si>
  <si>
    <t>MICODE</t>
  </si>
  <si>
    <t>ISM</t>
  </si>
  <si>
    <t>LID</t>
  </si>
  <si>
    <t>ML</t>
  </si>
  <si>
    <t>MTS</t>
  </si>
  <si>
    <t>MUN</t>
  </si>
  <si>
    <t>SGX</t>
  </si>
  <si>
    <t>SFE</t>
  </si>
  <si>
    <t>ACX</t>
  </si>
  <si>
    <t>AIA</t>
  </si>
  <si>
    <t>AMS</t>
  </si>
  <si>
    <t>ANM</t>
  </si>
  <si>
    <t>AQF</t>
  </si>
  <si>
    <t>AQG</t>
  </si>
  <si>
    <t>AQH</t>
  </si>
  <si>
    <t>ATR</t>
  </si>
  <si>
    <t>ATV</t>
  </si>
  <si>
    <t>BAG</t>
  </si>
  <si>
    <t>BCA</t>
  </si>
  <si>
    <t>BIT</t>
  </si>
  <si>
    <t>BLB</t>
  </si>
  <si>
    <t>BNM</t>
  </si>
  <si>
    <t>BNV</t>
  </si>
  <si>
    <t>BOG</t>
  </si>
  <si>
    <t>BPV</t>
  </si>
  <si>
    <t>BR</t>
  </si>
  <si>
    <t>BRG</t>
  </si>
  <si>
    <t>BRM</t>
  </si>
  <si>
    <t>BRS</t>
  </si>
  <si>
    <t>BRZ</t>
  </si>
  <si>
    <t>BUS</t>
  </si>
  <si>
    <t>BXS</t>
  </si>
  <si>
    <t>C2X</t>
  </si>
  <si>
    <t>CEN</t>
  </si>
  <si>
    <t>CHG</t>
  </si>
  <si>
    <t>CIB</t>
  </si>
  <si>
    <t>CIS </t>
  </si>
  <si>
    <t>CIX</t>
  </si>
  <si>
    <t>CMB</t>
  </si>
  <si>
    <t>CNC</t>
  </si>
  <si>
    <t>CNT</t>
  </si>
  <si>
    <t>CNV</t>
  </si>
  <si>
    <t>CO</t>
  </si>
  <si>
    <t>CUX</t>
  </si>
  <si>
    <t>CXV</t>
  </si>
  <si>
    <t>CZO</t>
  </si>
  <si>
    <t>DEN</t>
  </si>
  <si>
    <t>DER</t>
  </si>
  <si>
    <t>DES</t>
  </si>
  <si>
    <t>DOU</t>
  </si>
  <si>
    <t>DXB</t>
  </si>
  <si>
    <t>EC</t>
  </si>
  <si>
    <t>ECS</t>
  </si>
  <si>
    <t>ECW</t>
  </si>
  <si>
    <t>EG</t>
  </si>
  <si>
    <t>EQS</t>
  </si>
  <si>
    <t>FEN</t>
  </si>
  <si>
    <t>FNF</t>
  </si>
  <si>
    <t>FNS</t>
  </si>
  <si>
    <t>GGE</t>
  </si>
  <si>
    <t>GMA</t>
  </si>
  <si>
    <t>GTM</t>
  </si>
  <si>
    <t>GUE</t>
  </si>
  <si>
    <t>GXG</t>
  </si>
  <si>
    <t>HSC</t>
  </si>
  <si>
    <t>ICE </t>
  </si>
  <si>
    <t>ICU</t>
  </si>
  <si>
    <t>IDM</t>
  </si>
  <si>
    <t>IN</t>
  </si>
  <si>
    <t>IOX</t>
  </si>
  <si>
    <t>JAS</t>
  </si>
  <si>
    <t>KFB</t>
  </si>
  <si>
    <t>KHX</t>
  </si>
  <si>
    <t>KNM</t>
  </si>
  <si>
    <t>LCG</t>
  </si>
  <si>
    <t>LIL</t>
  </si>
  <si>
    <t>LMP</t>
  </si>
  <si>
    <t>LNM</t>
  </si>
  <si>
    <t>LYO</t>
  </si>
  <si>
    <t>MAR</t>
  </si>
  <si>
    <t>MCI</t>
  </si>
  <si>
    <t>MCN</t>
  </si>
  <si>
    <t>MCR</t>
  </si>
  <si>
    <t>MCX</t>
  </si>
  <si>
    <t>MDA</t>
  </si>
  <si>
    <t>MDE</t>
  </si>
  <si>
    <t>MDX</t>
  </si>
  <si>
    <t>MEN</t>
  </si>
  <si>
    <t>MER</t>
  </si>
  <si>
    <t>MFA</t>
  </si>
  <si>
    <t>MIA</t>
  </si>
  <si>
    <t>MIF</t>
  </si>
  <si>
    <t>MIL</t>
  </si>
  <si>
    <t>MKE</t>
  </si>
  <si>
    <t>MLL</t>
  </si>
  <si>
    <t>MLT</t>
  </si>
  <si>
    <t>MOG</t>
  </si>
  <si>
    <t>MON</t>
  </si>
  <si>
    <t>MOT</t>
  </si>
  <si>
    <t>MOX</t>
  </si>
  <si>
    <t>MOZ</t>
  </si>
  <si>
    <t>MPR</t>
  </si>
  <si>
    <t>MSE</t>
  </si>
  <si>
    <t>MSX</t>
  </si>
  <si>
    <t>MTA</t>
  </si>
  <si>
    <t>MTB</t>
  </si>
  <si>
    <t>MTF</t>
  </si>
  <si>
    <t>MTI</t>
  </si>
  <si>
    <t>MUM</t>
  </si>
  <si>
    <t>MUS</t>
  </si>
  <si>
    <t>N2X</t>
  </si>
  <si>
    <t>NAA</t>
  </si>
  <si>
    <t>NAB</t>
  </si>
  <si>
    <t>NAE</t>
  </si>
  <si>
    <t>NAI</t>
  </si>
  <si>
    <t>NAJ</t>
  </si>
  <si>
    <t>NAS</t>
  </si>
  <si>
    <t>NAV</t>
  </si>
  <si>
    <t>NBM</t>
  </si>
  <si>
    <t>NBZ</t>
  </si>
  <si>
    <t>NDQ</t>
  </si>
  <si>
    <t>NDX</t>
  </si>
  <si>
    <t>NEP</t>
  </si>
  <si>
    <t>NFE</t>
  </si>
  <si>
    <t>NFX</t>
  </si>
  <si>
    <t>NGM</t>
  </si>
  <si>
    <t>NGO</t>
  </si>
  <si>
    <t>NII</t>
  </si>
  <si>
    <t>NIM</t>
  </si>
  <si>
    <t>NLE</t>
  </si>
  <si>
    <t>NLX</t>
  </si>
  <si>
    <t>NMO</t>
  </si>
  <si>
    <t>NMS</t>
  </si>
  <si>
    <t>NNC</t>
  </si>
  <si>
    <t>NOC</t>
  </si>
  <si>
    <t>NOX</t>
  </si>
  <si>
    <t>NPE</t>
  </si>
  <si>
    <t>NSA</t>
  </si>
  <si>
    <t>NSE</t>
  </si>
  <si>
    <t>NSI</t>
  </si>
  <si>
    <t>NSS</t>
  </si>
  <si>
    <t>NTX</t>
  </si>
  <si>
    <t>NYF</t>
  </si>
  <si>
    <t>NYL</t>
  </si>
  <si>
    <t>NZE</t>
  </si>
  <si>
    <t>OAE</t>
  </si>
  <si>
    <t>OBB</t>
  </si>
  <si>
    <t>OCC</t>
  </si>
  <si>
    <t>ODE</t>
  </si>
  <si>
    <t>OFF</t>
  </si>
  <si>
    <t>OME</t>
  </si>
  <si>
    <t>OML</t>
  </si>
  <si>
    <t>ONE</t>
  </si>
  <si>
    <t>ONJ</t>
  </si>
  <si>
    <t>OSA</t>
  </si>
  <si>
    <t>OSE</t>
  </si>
  <si>
    <t>OSL</t>
  </si>
  <si>
    <t>OTB</t>
  </si>
  <si>
    <t>OTX</t>
  </si>
  <si>
    <t>OUZ</t>
  </si>
  <si>
    <t>OXA</t>
  </si>
  <si>
    <t>PAO</t>
  </si>
  <si>
    <t>PBK</t>
  </si>
  <si>
    <t>PEX</t>
  </si>
  <si>
    <t>PFT</t>
  </si>
  <si>
    <t>PHO</t>
  </si>
  <si>
    <t>PHS</t>
  </si>
  <si>
    <t>PK</t>
  </si>
  <si>
    <t>PLE</t>
  </si>
  <si>
    <t>PLS</t>
  </si>
  <si>
    <t>PMG</t>
  </si>
  <si>
    <t>PMI</t>
  </si>
  <si>
    <t>PMX</t>
  </si>
  <si>
    <t>PNK</t>
  </si>
  <si>
    <t>POM</t>
  </si>
  <si>
    <t>POR</t>
  </si>
  <si>
    <t>PPE</t>
  </si>
  <si>
    <t>PRA</t>
  </si>
  <si>
    <t>PSM</t>
  </si>
  <si>
    <t>PTX</t>
  </si>
  <si>
    <t>PTY</t>
  </si>
  <si>
    <t>PXE</t>
  </si>
  <si>
    <t>QMT</t>
  </si>
  <si>
    <t>QTX</t>
  </si>
  <si>
    <t>QUI</t>
  </si>
  <si>
    <t>QUZ</t>
  </si>
  <si>
    <t>RCT</t>
  </si>
  <si>
    <t>RFX</t>
  </si>
  <si>
    <t>RIS</t>
  </si>
  <si>
    <t>RIX</t>
  </si>
  <si>
    <t>RSQ</t>
  </si>
  <si>
    <t>RTS</t>
  </si>
  <si>
    <t>RTU</t>
  </si>
  <si>
    <t>RU</t>
  </si>
  <si>
    <t>RWS</t>
  </si>
  <si>
    <t>SAD</t>
  </si>
  <si>
    <t>SAO</t>
  </si>
  <si>
    <t>SAP</t>
  </si>
  <si>
    <t>SAU</t>
  </si>
  <si>
    <t>SBX</t>
  </si>
  <si>
    <t>SCF</t>
  </si>
  <si>
    <t>SDX</t>
  </si>
  <si>
    <t>SES</t>
  </si>
  <si>
    <t>SET</t>
  </si>
  <si>
    <t>SFC</t>
  </si>
  <si>
    <t>SFX</t>
  </si>
  <si>
    <t>SGM</t>
  </si>
  <si>
    <t>SGO</t>
  </si>
  <si>
    <t>SHC</t>
  </si>
  <si>
    <t>SHF</t>
  </si>
  <si>
    <t>SHH</t>
  </si>
  <si>
    <t>SHZ</t>
  </si>
  <si>
    <t>SIC</t>
  </si>
  <si>
    <t>SIG</t>
  </si>
  <si>
    <t>SIZ</t>
  </si>
  <si>
    <t>SPM</t>
  </si>
  <si>
    <t>SPX</t>
  </si>
  <si>
    <t>SR</t>
  </si>
  <si>
    <t>SRJ</t>
  </si>
  <si>
    <t>SRL</t>
  </si>
  <si>
    <t>SUV</t>
  </si>
  <si>
    <t>SXQ</t>
  </si>
  <si>
    <t>SZC</t>
  </si>
  <si>
    <t>SZE</t>
  </si>
  <si>
    <t>TAI</t>
  </si>
  <si>
    <t>TAN</t>
  </si>
  <si>
    <t>TAV</t>
  </si>
  <si>
    <t>TBM</t>
  </si>
  <si>
    <t>TCE</t>
  </si>
  <si>
    <t>TCM</t>
  </si>
  <si>
    <t>TEF</t>
  </si>
  <si>
    <t>TFF</t>
  </si>
  <si>
    <t>TFN</t>
  </si>
  <si>
    <t>THA</t>
  </si>
  <si>
    <t>TKD</t>
  </si>
  <si>
    <t>TLE</t>
  </si>
  <si>
    <t>TLV</t>
  </si>
  <si>
    <t>TLX</t>
  </si>
  <si>
    <t>TLZ</t>
  </si>
  <si>
    <t>TMN</t>
  </si>
  <si>
    <t>TMX</t>
  </si>
  <si>
    <t>TOK</t>
  </si>
  <si>
    <t>TOM</t>
  </si>
  <si>
    <t>TOR</t>
  </si>
  <si>
    <t>TPX</t>
  </si>
  <si>
    <t>TQE</t>
  </si>
  <si>
    <t>TRGT    </t>
  </si>
  <si>
    <t>TRN</t>
  </si>
  <si>
    <t>TUR</t>
  </si>
  <si>
    <t>TVE</t>
  </si>
  <si>
    <t>TWO</t>
  </si>
  <si>
    <t>TYO</t>
  </si>
  <si>
    <t>UAE</t>
  </si>
  <si>
    <t>UGA</t>
  </si>
  <si>
    <t>VAL</t>
  </si>
  <si>
    <t>VAN</t>
  </si>
  <si>
    <t>VHO</t>
  </si>
  <si>
    <t>VHU</t>
  </si>
  <si>
    <t>VIN</t>
  </si>
  <si>
    <t>VIZ</t>
  </si>
  <si>
    <t>VLX</t>
  </si>
  <si>
    <t>VN</t>
  </si>
  <si>
    <t>VRX</t>
  </si>
  <si>
    <t>VTX</t>
  </si>
  <si>
    <t>WCE</t>
  </si>
  <si>
    <t>XB</t>
  </si>
  <si>
    <t>XCE</t>
  </si>
  <si>
    <t>XET</t>
  </si>
  <si>
    <t>XIM</t>
  </si>
  <si>
    <t>XKB</t>
  </si>
  <si>
    <t>XL</t>
  </si>
  <si>
    <t>XP</t>
  </si>
  <si>
    <t>YCY</t>
  </si>
  <si>
    <t>ZAG</t>
  </si>
  <si>
    <t>ZCE</t>
  </si>
  <si>
    <t>ZLX</t>
  </si>
  <si>
    <t>ZRH</t>
  </si>
  <si>
    <t>MKID=00419</t>
  </si>
  <si>
    <t>MKID=00420</t>
  </si>
  <si>
    <t>MKID=00421</t>
  </si>
  <si>
    <t>MKID=00422</t>
  </si>
  <si>
    <t>MKID=00423</t>
  </si>
  <si>
    <t>MKID=00424</t>
  </si>
  <si>
    <t>MKID=00425</t>
  </si>
  <si>
    <t>MKID=00426</t>
  </si>
  <si>
    <t>MKID=00427</t>
  </si>
  <si>
    <t>MKID=00428</t>
  </si>
  <si>
    <t>MKID=00429</t>
  </si>
  <si>
    <t>MKID=00430</t>
  </si>
  <si>
    <t>MKID=00431</t>
  </si>
  <si>
    <t>MKID=00432</t>
  </si>
  <si>
    <t>MKID=00433</t>
  </si>
  <si>
    <t>MKID=00434</t>
  </si>
  <si>
    <t>MKID=00435</t>
  </si>
  <si>
    <t>MKID=00436</t>
  </si>
  <si>
    <t>MKID=00437</t>
  </si>
  <si>
    <t>MKID=00438</t>
  </si>
  <si>
    <t>MKID=00439</t>
  </si>
  <si>
    <t>MKID=00440</t>
  </si>
  <si>
    <t>MKID=00441</t>
  </si>
  <si>
    <t>MKID=00442</t>
  </si>
  <si>
    <t>MKID=00443</t>
  </si>
  <si>
    <t>MKID=00444</t>
  </si>
  <si>
    <t>MKID=00445</t>
  </si>
  <si>
    <t>MKID=00446</t>
  </si>
  <si>
    <t>MKID=00447</t>
  </si>
  <si>
    <t>MKID=00448</t>
  </si>
  <si>
    <t>MKID=00449</t>
  </si>
  <si>
    <t>MKID=00450</t>
  </si>
  <si>
    <t>MKID=00451</t>
  </si>
  <si>
    <t>MKID=00452</t>
  </si>
  <si>
    <t>MKID=00453</t>
  </si>
  <si>
    <t>MKID=00454</t>
  </si>
  <si>
    <t>MKID=00455</t>
  </si>
  <si>
    <t>MKID=00456</t>
  </si>
  <si>
    <t>MKID=00457</t>
  </si>
  <si>
    <t>MKID=00458</t>
  </si>
  <si>
    <t>MKID=00459</t>
  </si>
  <si>
    <t>MKID=00460</t>
  </si>
  <si>
    <t>MKID=00461</t>
  </si>
  <si>
    <t>MKID=00462</t>
  </si>
  <si>
    <t>MKID=00463</t>
  </si>
  <si>
    <t>MKID=00464</t>
  </si>
  <si>
    <t>MKID=00465</t>
  </si>
  <si>
    <t>MKID=00466</t>
  </si>
  <si>
    <t>MKID=00467</t>
  </si>
  <si>
    <t>MKID=00468</t>
  </si>
  <si>
    <t>MKID=00469</t>
  </si>
  <si>
    <t>MKID=00470</t>
  </si>
  <si>
    <t>MKID=00471</t>
  </si>
  <si>
    <t>MKID=00472</t>
  </si>
  <si>
    <t>MKID=00473</t>
  </si>
  <si>
    <t>MKID=00474</t>
  </si>
  <si>
    <t>MKID=00475</t>
  </si>
  <si>
    <t>MKID=00476</t>
  </si>
  <si>
    <t>MKID=00477</t>
  </si>
  <si>
    <t>MKID=00478</t>
  </si>
  <si>
    <t>MKID=00479</t>
  </si>
  <si>
    <t>MKID=00480</t>
  </si>
  <si>
    <t>MKID=00481</t>
  </si>
  <si>
    <t>MKID=00482</t>
  </si>
  <si>
    <t>MKID=00483</t>
  </si>
  <si>
    <t>MKID=00484</t>
  </si>
  <si>
    <t>MKID=00485</t>
  </si>
  <si>
    <t>MKID=00486</t>
  </si>
  <si>
    <t>MKID=00487</t>
  </si>
  <si>
    <t>MKID=00488</t>
  </si>
  <si>
    <t>MKID=00489</t>
  </si>
  <si>
    <t>MKID=00490</t>
  </si>
  <si>
    <t>MKID=00491</t>
  </si>
  <si>
    <t>MKID=00492</t>
  </si>
  <si>
    <t>MKID=00493</t>
  </si>
  <si>
    <t>MKID=00494</t>
  </si>
  <si>
    <t>MKID=00495</t>
  </si>
  <si>
    <t>MKID=00496</t>
  </si>
  <si>
    <t>MKID=00497</t>
  </si>
  <si>
    <t>MKID=00498</t>
  </si>
  <si>
    <t>MKID=00499</t>
  </si>
  <si>
    <t>MKID=00500</t>
  </si>
  <si>
    <t>MKID=00501</t>
  </si>
  <si>
    <t>MKID=00502</t>
  </si>
  <si>
    <t>MKID=00503</t>
  </si>
  <si>
    <t>MKID=00504</t>
  </si>
  <si>
    <t>MKID=00505</t>
  </si>
  <si>
    <t>MKID=00506</t>
  </si>
  <si>
    <t>MKID=00507</t>
  </si>
  <si>
    <t>MKID=00508</t>
  </si>
  <si>
    <t>MKID=00509</t>
  </si>
  <si>
    <t>MKID=00510</t>
  </si>
  <si>
    <t>MKID=00511</t>
  </si>
  <si>
    <t>MKID=00512</t>
  </si>
  <si>
    <t>MKID=00513</t>
  </si>
  <si>
    <t>MKID=00514</t>
  </si>
  <si>
    <t>MKID=00515</t>
  </si>
  <si>
    <t>MKID=00516</t>
  </si>
  <si>
    <t>MKID=00517</t>
  </si>
  <si>
    <t>MKID=00518</t>
  </si>
  <si>
    <t>MKID=00519</t>
  </si>
  <si>
    <t>MKID=00520</t>
  </si>
  <si>
    <t>MKID=00521</t>
  </si>
  <si>
    <t>MKID=00522</t>
  </si>
  <si>
    <t>MKID=00523</t>
  </si>
  <si>
    <t>MKID=00524</t>
  </si>
  <si>
    <t>MKID=00525</t>
  </si>
  <si>
    <t>MKID=00526</t>
  </si>
  <si>
    <t>MKID=00527</t>
  </si>
  <si>
    <t>MKID=00528</t>
  </si>
  <si>
    <t>MKID=00529</t>
  </si>
  <si>
    <t>MKID=00530</t>
  </si>
  <si>
    <t>MKID=00531</t>
  </si>
  <si>
    <t>MKID=00532</t>
  </si>
  <si>
    <t>MKID=00533</t>
  </si>
  <si>
    <t>MKID=00534</t>
  </si>
  <si>
    <t>MKID=00535</t>
  </si>
  <si>
    <t>MKID=00536</t>
  </si>
  <si>
    <t>MKID=00537</t>
  </si>
  <si>
    <t>MKID=00538</t>
  </si>
  <si>
    <t>MKID=00539</t>
  </si>
  <si>
    <t>MKID=00540</t>
  </si>
  <si>
    <t>MKID=00541</t>
  </si>
  <si>
    <t>MKID=00542</t>
  </si>
  <si>
    <t>MKID=00543</t>
  </si>
  <si>
    <t>MKID=00544</t>
  </si>
  <si>
    <t>MKID=00545</t>
  </si>
  <si>
    <t>MKID=00546</t>
  </si>
  <si>
    <t>MKID=00547</t>
  </si>
  <si>
    <t>MKID=00548</t>
  </si>
  <si>
    <t>MKID=00549</t>
  </si>
  <si>
    <t>MKID=00550</t>
  </si>
  <si>
    <t>MKID=00551</t>
  </si>
  <si>
    <t>MKID=00552</t>
  </si>
  <si>
    <t>MKID=00553</t>
  </si>
  <si>
    <t>MKID=00554</t>
  </si>
  <si>
    <t>MKID=00555</t>
  </si>
  <si>
    <t>MKID=00556</t>
  </si>
  <si>
    <t>MKID=00557</t>
  </si>
  <si>
    <t>MKID=00558</t>
  </si>
  <si>
    <t>MKID=00559</t>
  </si>
  <si>
    <t>MKID=00560</t>
  </si>
  <si>
    <t>MKID=00561</t>
  </si>
  <si>
    <t>MKID=00562</t>
  </si>
  <si>
    <t>MKID=00563</t>
  </si>
  <si>
    <t>MKID=00564</t>
  </si>
  <si>
    <t>MKID=00565</t>
  </si>
  <si>
    <t>MKID=00566</t>
  </si>
  <si>
    <t>MKID=00567</t>
  </si>
  <si>
    <t>MKID=00568</t>
  </si>
  <si>
    <t>MKID=00569</t>
  </si>
  <si>
    <t>MKID=00570</t>
  </si>
  <si>
    <t>MKID=00571</t>
  </si>
  <si>
    <t>MKID=00572</t>
  </si>
  <si>
    <t>MKID=00573</t>
  </si>
  <si>
    <t>MKID=00574</t>
  </si>
  <si>
    <t>MKID=00575</t>
  </si>
  <si>
    <t>MKID=00576</t>
  </si>
  <si>
    <t>MKID=00577</t>
  </si>
  <si>
    <t>MKID=00578</t>
  </si>
  <si>
    <t>MKID=00579</t>
  </si>
  <si>
    <t>MKID=00580</t>
  </si>
  <si>
    <t>MKID=00581</t>
  </si>
  <si>
    <t>MKID=00582</t>
  </si>
  <si>
    <t>MKID=00583</t>
  </si>
  <si>
    <t>MKID=00584</t>
  </si>
  <si>
    <t>MKID=00585</t>
  </si>
  <si>
    <t>MKID=00586</t>
  </si>
  <si>
    <t>MKID=00587</t>
  </si>
  <si>
    <t>MKID=00588</t>
  </si>
  <si>
    <t>MKID=00589</t>
  </si>
  <si>
    <t>MKID=00590</t>
  </si>
  <si>
    <t>MKID=00591</t>
  </si>
  <si>
    <t>MKID=00592</t>
  </si>
  <si>
    <t>MKID=00593</t>
  </si>
  <si>
    <t>MKID=00594</t>
  </si>
  <si>
    <t>MKID=00595</t>
  </si>
  <si>
    <t>MKID=00596</t>
  </si>
  <si>
    <t>MKID=00597</t>
  </si>
  <si>
    <t>MKID=00598</t>
  </si>
  <si>
    <t>MKID=00599</t>
  </si>
  <si>
    <t>MKID=00600</t>
  </si>
  <si>
    <t>MKID=00601</t>
  </si>
  <si>
    <t>MKID=00602</t>
  </si>
  <si>
    <t>MKID=00603</t>
  </si>
  <si>
    <t>MKID=00604</t>
  </si>
  <si>
    <t>MKID=00605</t>
  </si>
  <si>
    <t>MKID=00606</t>
  </si>
  <si>
    <t>MKID=00607</t>
  </si>
  <si>
    <t>MKID=00608</t>
  </si>
  <si>
    <t>MKID=00609</t>
  </si>
  <si>
    <t>MKID=00610</t>
  </si>
  <si>
    <t>MKID=00611</t>
  </si>
  <si>
    <t>MKID=00612</t>
  </si>
  <si>
    <t>MKID=00613</t>
  </si>
  <si>
    <t>MKID=00614</t>
  </si>
  <si>
    <t>MKID=00615</t>
  </si>
  <si>
    <t>MKID=00616</t>
  </si>
  <si>
    <t>MKID=00617</t>
  </si>
  <si>
    <t>MKID=00618</t>
  </si>
  <si>
    <t>MKID=00619</t>
  </si>
  <si>
    <t>MKID=00620</t>
  </si>
  <si>
    <t>MKID=00621</t>
  </si>
  <si>
    <t>MKID=00622</t>
  </si>
  <si>
    <t>MKID=00623</t>
  </si>
  <si>
    <t>MKID=00624</t>
  </si>
  <si>
    <t>MKID=00625</t>
  </si>
  <si>
    <t>MKID=00626</t>
  </si>
  <si>
    <t>MKID=00627</t>
  </si>
  <si>
    <t>MKID=00628</t>
  </si>
  <si>
    <t>MKID=00629</t>
  </si>
  <si>
    <t>MKID=00630</t>
  </si>
  <si>
    <t>MKID=00631</t>
  </si>
  <si>
    <t>MKID=00632</t>
  </si>
  <si>
    <t>MKID=00633</t>
  </si>
  <si>
    <t>MKID=00634</t>
  </si>
  <si>
    <t>MKID=00635</t>
  </si>
  <si>
    <t>MKID=00636</t>
  </si>
  <si>
    <t>MKID=00637</t>
  </si>
  <si>
    <t>MKID=00638</t>
  </si>
  <si>
    <t>MKID=00639</t>
  </si>
  <si>
    <t>MKID=00640</t>
  </si>
  <si>
    <t>MKID=00641</t>
  </si>
  <si>
    <t>MKID=00642</t>
  </si>
  <si>
    <t>MKID=00643</t>
  </si>
  <si>
    <t>MKID=00644</t>
  </si>
  <si>
    <t>MKID=00645</t>
  </si>
  <si>
    <t>MKID=00646</t>
  </si>
  <si>
    <t>MKID=00647</t>
  </si>
  <si>
    <t>MKID=00648</t>
  </si>
  <si>
    <t>MKID=00649</t>
  </si>
  <si>
    <t>MKID=00650</t>
  </si>
  <si>
    <t>MKID=00651</t>
  </si>
  <si>
    <t>MKID=00652</t>
  </si>
  <si>
    <t>MKID=00653</t>
  </si>
  <si>
    <t>MKID=00654</t>
  </si>
  <si>
    <t>MKID=00655</t>
  </si>
  <si>
    <t>MKID=00656</t>
  </si>
  <si>
    <t>MKID=00657</t>
  </si>
  <si>
    <t>MKID=00658</t>
  </si>
  <si>
    <t>MKID=00659</t>
  </si>
  <si>
    <t>MKID=00660</t>
  </si>
  <si>
    <t>MKID=00661</t>
  </si>
  <si>
    <t>MKID=00662</t>
  </si>
  <si>
    <t>MKID=00663</t>
  </si>
  <si>
    <t>MKID=00664</t>
  </si>
  <si>
    <t>MKID=00665</t>
  </si>
  <si>
    <t>MKID=00666</t>
  </si>
  <si>
    <t>MKID=00667</t>
  </si>
  <si>
    <t>MKID=00668</t>
  </si>
  <si>
    <t>MKID=00669</t>
  </si>
  <si>
    <t>MKID=00670</t>
  </si>
  <si>
    <t>MKID=00671</t>
  </si>
  <si>
    <t>MKID=00672</t>
  </si>
  <si>
    <t>MKID=00673</t>
  </si>
  <si>
    <t>MKID=00674</t>
  </si>
  <si>
    <t>MKID=00675</t>
  </si>
  <si>
    <t>MKID=00676</t>
  </si>
  <si>
    <t>MKID=00677</t>
  </si>
  <si>
    <t>MKID=00678</t>
  </si>
  <si>
    <t>MKID=00679</t>
  </si>
  <si>
    <t>MKID=00680</t>
  </si>
  <si>
    <t>MKID=00681</t>
  </si>
  <si>
    <t>MKID=00682</t>
  </si>
  <si>
    <t>MKID=00683</t>
  </si>
  <si>
    <t>MKID=00684</t>
  </si>
  <si>
    <t>EMSRTG=001</t>
  </si>
  <si>
    <t>EMSRTG=002</t>
  </si>
  <si>
    <t>MOODY</t>
  </si>
  <si>
    <t>LEHMAN</t>
  </si>
  <si>
    <t>Fitch Rating</t>
  </si>
  <si>
    <t>EMSRTG=003</t>
  </si>
  <si>
    <t>EMSRTG=004</t>
  </si>
  <si>
    <t>EMSRTG=005</t>
  </si>
  <si>
    <t>EMSRTG=006</t>
  </si>
  <si>
    <t>EMSRTG=007</t>
  </si>
  <si>
    <t>EMSRTG=008</t>
  </si>
  <si>
    <t>RTG_FITCH_OUTLOOK</t>
  </si>
  <si>
    <t>RTG_MDY_LT_FC_DEBT</t>
  </si>
  <si>
    <t>RTG_SP_LT_FC_DEBT</t>
  </si>
  <si>
    <t>RTG_SP_ST_FI_CREDIT</t>
  </si>
  <si>
    <t>LT_LC_ISSUER_DEFAULT</t>
  </si>
  <si>
    <t>MM_FITCH_RTG_LONG</t>
  </si>
  <si>
    <t>MM_FITCH_RTG_SHRT</t>
  </si>
  <si>
    <t>SOV_COUNTRY_CEILING</t>
  </si>
  <si>
    <t>ST_LC_ISSUER_DEFAULT</t>
  </si>
  <si>
    <t>MM_MDY_RTG_LONG</t>
  </si>
  <si>
    <t>MM_MDY_RTG_SHRT</t>
  </si>
  <si>
    <t>MM_SP_RTG_LONG</t>
  </si>
  <si>
    <t>MM_SP_RTG_SHRT</t>
  </si>
  <si>
    <t>RTG_SP_ST_FC_SOV_CREDIT</t>
  </si>
  <si>
    <t>RTG_SP_ST_LC_SOV_CREDIT</t>
  </si>
  <si>
    <t>RTG_MDY_LT_COUNTRY_CEILING</t>
  </si>
  <si>
    <t>RTG_MDY_ST_COUNTRY_CEILING</t>
  </si>
  <si>
    <t>LT_NAT_ISSUER</t>
  </si>
  <si>
    <t>LT_ISSUER</t>
  </si>
  <si>
    <t>RTG_MDY_ISSUER</t>
  </si>
  <si>
    <t>RTG_SP_LEH_DERIVED_BANK_LOAN</t>
  </si>
  <si>
    <t>RTG_MDY_CRA_LT</t>
  </si>
  <si>
    <t>RTG_MDY_CRA_ST</t>
  </si>
  <si>
    <t>RTG_MDY_ISSUER_RATING</t>
  </si>
  <si>
    <t>RTG_MDY_LT_FC_ISSUER_RATING</t>
  </si>
  <si>
    <t>RTG_SP_LT_FC_SR_UNSECURED_DEBT</t>
  </si>
  <si>
    <t>RTG_SP_LT_LC_SR_UNSECURED_DEBT</t>
  </si>
  <si>
    <t>RTG_SP_ST_FC_ISSUER_CREDIT</t>
  </si>
  <si>
    <t>RTG_SP_ST_LC_COMMERCIAL_PAPER</t>
  </si>
  <si>
    <t>RTG_SP_ST_LC_ISSUER_CREDIT</t>
  </si>
  <si>
    <t>RTG_SP_ST_FC_COMMERCIAL_PAPER</t>
  </si>
  <si>
    <t>RTG_SP_LT_FC_SUBORDINATED_DEBT</t>
  </si>
  <si>
    <t>RTG_MDY_LT_LC_ISSUER_RATING</t>
  </si>
  <si>
    <t>RTG_SP_ST_LC_SR_UNSECURED_DEBT</t>
  </si>
  <si>
    <t>RTG_MDY_NOTCHED</t>
  </si>
  <si>
    <t>RTG_SP_LT_LC_NAT_SCALE</t>
  </si>
  <si>
    <t>RTG_SP_MODELLED</t>
  </si>
  <si>
    <t>RTG_SP_LT_LC_OUTLOOK</t>
  </si>
  <si>
    <t>ST_NAT_ISSUER</t>
  </si>
  <si>
    <t>RTG_SP_ST_LC_NAT_SCALE</t>
  </si>
  <si>
    <t>ST_ISSUER</t>
  </si>
  <si>
    <t>RTG_SP_LT_LC_SUBORDINATED_DEBT</t>
  </si>
  <si>
    <t>INS_FIN_STRENGTH</t>
  </si>
  <si>
    <t>RTG_MDY_ST_FC_ISSUER_RATING</t>
  </si>
  <si>
    <t>RTG_MDY_ST_LC_ISSUER_RATING</t>
  </si>
  <si>
    <t>RTG_SP_LT_FC_SR_SECURED_DEBT</t>
  </si>
  <si>
    <t>RTG_SP_LT_LC_SR_SECURED_DEBT</t>
  </si>
  <si>
    <t>RTG_MDY_SEN_SECURED</t>
  </si>
  <si>
    <t>RTG_SP_ST_FC_SR_UNSECURED_DEBT</t>
  </si>
  <si>
    <t>RTG_SP_LT_LC_COMMERCIAL_PAPER</t>
  </si>
  <si>
    <t>ESM=000001</t>
  </si>
  <si>
    <t>A-3</t>
  </si>
  <si>
    <t>A-2</t>
  </si>
  <si>
    <t>A-1</t>
  </si>
  <si>
    <t>null</t>
  </si>
  <si>
    <t>A-1+</t>
  </si>
  <si>
    <t>NEG</t>
  </si>
  <si>
    <t>STABLE</t>
  </si>
  <si>
    <t>ESM=000002</t>
  </si>
  <si>
    <t>ESM=000003</t>
  </si>
  <si>
    <t>ESM=000004</t>
  </si>
  <si>
    <t>ESM=000005</t>
  </si>
  <si>
    <t>ESM=000006</t>
  </si>
  <si>
    <t>ESM=000007</t>
  </si>
  <si>
    <t>ESM=000008</t>
  </si>
  <si>
    <t>ESM=000009</t>
  </si>
  <si>
    <t>ESM=000010</t>
  </si>
  <si>
    <t>ESM=000011</t>
  </si>
  <si>
    <t>ESM=000012</t>
  </si>
  <si>
    <t>ESM=000013</t>
  </si>
  <si>
    <t>ESM=000014</t>
  </si>
  <si>
    <t>ESM=000015</t>
  </si>
  <si>
    <t>ESM=000016</t>
  </si>
  <si>
    <t>ESM=000017</t>
  </si>
  <si>
    <t>ESM=000018</t>
  </si>
  <si>
    <t>ESM=000019</t>
  </si>
  <si>
    <t>ESM=000020</t>
  </si>
  <si>
    <t>ESM=000021</t>
  </si>
  <si>
    <t>ESM=000022</t>
  </si>
  <si>
    <t>ESM=000023</t>
  </si>
  <si>
    <t>ESM=000024</t>
  </si>
  <si>
    <t>ESM=000025</t>
  </si>
  <si>
    <t>ESM=000026</t>
  </si>
  <si>
    <t>ESM=000027</t>
  </si>
  <si>
    <t>ESM=000028</t>
  </si>
  <si>
    <t>ESM=000029</t>
  </si>
  <si>
    <t>ESM=000030</t>
  </si>
  <si>
    <t>ESM=000031</t>
  </si>
  <si>
    <t>ESM=000032</t>
  </si>
  <si>
    <t>ESM=000033</t>
  </si>
  <si>
    <t>ESM=000034</t>
  </si>
  <si>
    <t>ESM=000035</t>
  </si>
  <si>
    <t>ESM=000036</t>
  </si>
  <si>
    <t>ESM=000037</t>
  </si>
  <si>
    <t>ESM=000038</t>
  </si>
  <si>
    <t>ESM=000039</t>
  </si>
  <si>
    <t>ESM=000040</t>
  </si>
  <si>
    <t>ESM=000041</t>
  </si>
  <si>
    <t>ESM=000042</t>
  </si>
  <si>
    <t>ESM=000043</t>
  </si>
  <si>
    <t>ESM=000044</t>
  </si>
  <si>
    <t>ESM=000045</t>
  </si>
  <si>
    <t>ESM=000046</t>
  </si>
  <si>
    <t>ESM=000047</t>
  </si>
  <si>
    <t>ESM=000048</t>
  </si>
  <si>
    <t>ESM=000049</t>
  </si>
  <si>
    <t>ESM=000050</t>
  </si>
  <si>
    <t>ESM=000051</t>
  </si>
  <si>
    <t>ESM=000052</t>
  </si>
  <si>
    <t>ESM=000053</t>
  </si>
  <si>
    <t>ESM=000054</t>
  </si>
  <si>
    <t>ESM=000055</t>
  </si>
  <si>
    <t>ESM=000056</t>
  </si>
  <si>
    <t>ESM=000057</t>
  </si>
  <si>
    <t>ESM=000058</t>
  </si>
  <si>
    <t>ESM=000059</t>
  </si>
  <si>
    <t>ESM=000060</t>
  </si>
  <si>
    <t>ESM=000061</t>
  </si>
  <si>
    <t>ESM=000062</t>
  </si>
  <si>
    <t>ESM=000063</t>
  </si>
  <si>
    <t>ESM=000064</t>
  </si>
  <si>
    <t>ESM=000065</t>
  </si>
  <si>
    <t>ESM=000066</t>
  </si>
  <si>
    <t>ESM=000067</t>
  </si>
  <si>
    <t>ESM=000068</t>
  </si>
  <si>
    <t>ESM=000069</t>
  </si>
  <si>
    <t>ESM=000070</t>
  </si>
  <si>
    <t>ESM=000071</t>
  </si>
  <si>
    <t>ESM=000072</t>
  </si>
  <si>
    <t>ESM=000073</t>
  </si>
  <si>
    <t>ESM=000074</t>
  </si>
  <si>
    <t>ESM=000075</t>
  </si>
  <si>
    <t>ESM=000076</t>
  </si>
  <si>
    <t>ESM=000077</t>
  </si>
  <si>
    <t>ESM=000078</t>
  </si>
  <si>
    <t>ESM=000079</t>
  </si>
  <si>
    <t>ESM=000080</t>
  </si>
  <si>
    <t>ESM=000081</t>
  </si>
  <si>
    <t>ESM=000082</t>
  </si>
  <si>
    <t>ESM=000083</t>
  </si>
  <si>
    <t>ESM=000084</t>
  </si>
  <si>
    <t>ESM=000085</t>
  </si>
  <si>
    <t>ESM=000086</t>
  </si>
  <si>
    <t>ESM=000087</t>
  </si>
  <si>
    <t>ESM=000088</t>
  </si>
  <si>
    <t>ESM=000089</t>
  </si>
  <si>
    <t>ESM=000090</t>
  </si>
  <si>
    <t>ESM=000091</t>
  </si>
  <si>
    <t>ESM=000092</t>
  </si>
  <si>
    <t>ESM=000093</t>
  </si>
  <si>
    <t>ESM=000094</t>
  </si>
  <si>
    <t>ESM=000095</t>
  </si>
  <si>
    <t>ESM=000096</t>
  </si>
  <si>
    <t>ESM=000097</t>
  </si>
  <si>
    <t>ESM=000098</t>
  </si>
  <si>
    <t>ESM=000099</t>
  </si>
  <si>
    <t>ESM=000100</t>
  </si>
  <si>
    <t>ESM=000101</t>
  </si>
  <si>
    <t>ESM=000102</t>
  </si>
  <si>
    <t>ESM=000103</t>
  </si>
  <si>
    <t>ESM=000104</t>
  </si>
  <si>
    <t>ESM=000105</t>
  </si>
  <si>
    <t>ESM=000106</t>
  </si>
  <si>
    <t>ESM=000107</t>
  </si>
  <si>
    <t>ESM=000108</t>
  </si>
  <si>
    <t>ESM=000109</t>
  </si>
  <si>
    <t>ESM=000110</t>
  </si>
  <si>
    <t>ESM=000111</t>
  </si>
  <si>
    <t>ESM=000112</t>
  </si>
  <si>
    <t>ESM=000113</t>
  </si>
  <si>
    <t>ESM=000114</t>
  </si>
  <si>
    <t>BB Rating</t>
  </si>
  <si>
    <t xml:space="preserve">AA- </t>
  </si>
  <si>
    <t xml:space="preserve">BBB- </t>
  </si>
  <si>
    <t>ESM=000115</t>
  </si>
  <si>
    <t>ESM=000116</t>
  </si>
  <si>
    <t>ESM=000117</t>
  </si>
  <si>
    <t>ESM=000118</t>
  </si>
  <si>
    <t>ESM=000119</t>
  </si>
  <si>
    <t>ESM=000120</t>
  </si>
  <si>
    <t>ESM=000121</t>
  </si>
  <si>
    <t>ESM=000122</t>
  </si>
  <si>
    <t>ESM=000123</t>
  </si>
  <si>
    <t>ESM=000124</t>
  </si>
  <si>
    <t>ESM=000125</t>
  </si>
  <si>
    <t>ESM=000126</t>
  </si>
  <si>
    <t>ESM=000127</t>
  </si>
  <si>
    <t>ESM=000128</t>
  </si>
  <si>
    <t>ESM=000129</t>
  </si>
  <si>
    <t>ESM=000130</t>
  </si>
  <si>
    <t>ESM=000131</t>
  </si>
  <si>
    <t>ESM=000132</t>
  </si>
  <si>
    <t>ESM=000133</t>
  </si>
  <si>
    <t>ESM=000134</t>
  </si>
  <si>
    <t>ESM=000135</t>
  </si>
  <si>
    <t>ESM=000136</t>
  </si>
  <si>
    <t>ESM=000137</t>
  </si>
  <si>
    <t>ESM=000138</t>
  </si>
  <si>
    <t>ESM=000139</t>
  </si>
  <si>
    <t>ESM=000140</t>
  </si>
  <si>
    <t>ESM=000141</t>
  </si>
  <si>
    <t>ESM=000142</t>
  </si>
  <si>
    <t>ESM=000143</t>
  </si>
  <si>
    <t>ESM=000144</t>
  </si>
  <si>
    <t>ESM=000145</t>
  </si>
  <si>
    <t>ESM=000146</t>
  </si>
  <si>
    <t>ESM=000147</t>
  </si>
  <si>
    <t>ESM=000148</t>
  </si>
  <si>
    <t>ESM=000149</t>
  </si>
  <si>
    <t>ESM=000150</t>
  </si>
  <si>
    <t>ESM=000151</t>
  </si>
  <si>
    <t>ESM=000152</t>
  </si>
  <si>
    <t>ESM=000153</t>
  </si>
  <si>
    <t>ESM=000154</t>
  </si>
  <si>
    <t>ESM=000155</t>
  </si>
  <si>
    <t>ESM=000156</t>
  </si>
  <si>
    <t>ESM=000157</t>
  </si>
  <si>
    <t>ESM=000158</t>
  </si>
  <si>
    <t>ESM=000159</t>
  </si>
  <si>
    <t>ESM=000160</t>
  </si>
  <si>
    <t>ESM=000161</t>
  </si>
  <si>
    <t>ESM=000162</t>
  </si>
  <si>
    <t>ESM=000163</t>
  </si>
  <si>
    <t>ESM=000164</t>
  </si>
  <si>
    <t>ESM=000165</t>
  </si>
  <si>
    <t>ESM=000166</t>
  </si>
  <si>
    <t>ESM=000167</t>
  </si>
  <si>
    <t>ESM=000168</t>
  </si>
  <si>
    <t>ESM=000169</t>
  </si>
  <si>
    <t>ESM=000170</t>
  </si>
  <si>
    <t>ESM=000171</t>
  </si>
  <si>
    <t>ESM=000172</t>
  </si>
  <si>
    <t>ESM=000173</t>
  </si>
  <si>
    <t>ESM=000174</t>
  </si>
  <si>
    <t>ESM=000175</t>
  </si>
  <si>
    <t>ESM=000176</t>
  </si>
  <si>
    <t>ESM=000177</t>
  </si>
  <si>
    <t>ESM=000178</t>
  </si>
  <si>
    <t>ESM=000179</t>
  </si>
  <si>
    <t>ESM=000180</t>
  </si>
  <si>
    <t>ESM=000181</t>
  </si>
  <si>
    <t>ESM=000182</t>
  </si>
  <si>
    <t>ESM=000183</t>
  </si>
  <si>
    <t>ESM=000184</t>
  </si>
  <si>
    <t>ESM=000185</t>
  </si>
  <si>
    <t>ESM=000186</t>
  </si>
  <si>
    <t>ESM=000187</t>
  </si>
  <si>
    <t>ESM=000188</t>
  </si>
  <si>
    <t>ESM=000189</t>
  </si>
  <si>
    <t>ESM=000190</t>
  </si>
  <si>
    <t>ESM=000191</t>
  </si>
  <si>
    <t>ESM=000192</t>
  </si>
  <si>
    <t>ESM=000193</t>
  </si>
  <si>
    <t>ESM=000194</t>
  </si>
  <si>
    <t>ESM=000195</t>
  </si>
  <si>
    <t>ESM=000196</t>
  </si>
  <si>
    <t>ESM=000197</t>
  </si>
  <si>
    <t>ESM=000198</t>
  </si>
  <si>
    <t>ESM=000199</t>
  </si>
  <si>
    <t>ESM=000200</t>
  </si>
  <si>
    <t>ESM=000201</t>
  </si>
  <si>
    <t>ESM=000202</t>
  </si>
  <si>
    <t>ESM=000203</t>
  </si>
  <si>
    <t>ESM=000204</t>
  </si>
  <si>
    <t>ESM=000205</t>
  </si>
  <si>
    <t>ESM=000206</t>
  </si>
  <si>
    <t>ESM=000207</t>
  </si>
  <si>
    <t>ESM=000208</t>
  </si>
  <si>
    <t>ESM=000209</t>
  </si>
  <si>
    <t>ESM=000210</t>
  </si>
  <si>
    <t>ESM=000211</t>
  </si>
  <si>
    <t>ESM=000212</t>
  </si>
  <si>
    <t>ESM=000213</t>
  </si>
  <si>
    <t>ESM=000214</t>
  </si>
  <si>
    <t>ESM=000215</t>
  </si>
  <si>
    <t>ESM=000216</t>
  </si>
  <si>
    <t>ESM=000217</t>
  </si>
  <si>
    <t>ESM=000218</t>
  </si>
  <si>
    <t>ESM=000219</t>
  </si>
  <si>
    <t>ESM=000220</t>
  </si>
  <si>
    <t>ESM=000221</t>
  </si>
  <si>
    <t>ESM=000222</t>
  </si>
  <si>
    <t>ESM=000223</t>
  </si>
  <si>
    <t>ESM=000224</t>
  </si>
  <si>
    <t>ESM=000225</t>
  </si>
  <si>
    <t>ESM=000226</t>
  </si>
  <si>
    <t>ESM=000227</t>
  </si>
  <si>
    <t>ESM=000228</t>
  </si>
  <si>
    <t>ESM=000229</t>
  </si>
  <si>
    <t>ESM=000230</t>
  </si>
  <si>
    <t>ESM=000231</t>
  </si>
  <si>
    <t>ESM=000232</t>
  </si>
  <si>
    <t>ESM=000233</t>
  </si>
  <si>
    <t>ESM=000234</t>
  </si>
  <si>
    <t>ESM=000235</t>
  </si>
  <si>
    <t>ESM=000236</t>
  </si>
  <si>
    <t>ESM=000237</t>
  </si>
  <si>
    <t>ESM=000238</t>
  </si>
  <si>
    <t>ESM=000239</t>
  </si>
  <si>
    <t>ESM=000240</t>
  </si>
  <si>
    <t>ESM=000241</t>
  </si>
  <si>
    <t>ESM=000242</t>
  </si>
  <si>
    <t>ESM=000243</t>
  </si>
  <si>
    <t>ESM=000244</t>
  </si>
  <si>
    <t>ESM=000245</t>
  </si>
  <si>
    <t>ESM=000246</t>
  </si>
  <si>
    <t>ESM=000247</t>
  </si>
  <si>
    <t>ESM=000248</t>
  </si>
  <si>
    <t>ESM=000249</t>
  </si>
  <si>
    <t>ESM=000250</t>
  </si>
  <si>
    <t>ESM=000251</t>
  </si>
  <si>
    <t>ESM=000252</t>
  </si>
  <si>
    <t>ESM=000253</t>
  </si>
  <si>
    <t>ESM=000254</t>
  </si>
  <si>
    <t>ESM=000255</t>
  </si>
  <si>
    <t>ESM=000256</t>
  </si>
  <si>
    <t>ESM=000257</t>
  </si>
  <si>
    <t>ESM=000258</t>
  </si>
  <si>
    <t>ESM=000259</t>
  </si>
  <si>
    <t>ESM=000260</t>
  </si>
  <si>
    <t>ESM=000261</t>
  </si>
  <si>
    <t>ESM=000262</t>
  </si>
  <si>
    <t>ESM=000263</t>
  </si>
  <si>
    <t>ESM=000264</t>
  </si>
  <si>
    <t>ESM=000265</t>
  </si>
  <si>
    <t>ESM=000266</t>
  </si>
  <si>
    <t>ESM=000267</t>
  </si>
  <si>
    <t>ESM=000268</t>
  </si>
  <si>
    <t>ESM=000269</t>
  </si>
  <si>
    <t>ESM=000270</t>
  </si>
  <si>
    <t>ESM=000271</t>
  </si>
  <si>
    <t>ESM=000272</t>
  </si>
  <si>
    <t>ESM=000273</t>
  </si>
  <si>
    <t>ESM=000274</t>
  </si>
  <si>
    <t>ESM=000275</t>
  </si>
  <si>
    <t>ESM=000276</t>
  </si>
  <si>
    <t>ESM=000277</t>
  </si>
  <si>
    <t>ESM=000278</t>
  </si>
  <si>
    <t>ESM=000279</t>
  </si>
  <si>
    <t>ESM=000280</t>
  </si>
  <si>
    <t>ESM=000281</t>
  </si>
  <si>
    <t>ESM=000282</t>
  </si>
  <si>
    <t>ESM=000283</t>
  </si>
  <si>
    <t>ESM=000284</t>
  </si>
  <si>
    <t>ESM=000285</t>
  </si>
  <si>
    <t>ESM=000286</t>
  </si>
  <si>
    <t>ESM=000287</t>
  </si>
  <si>
    <t>ESM=000288</t>
  </si>
  <si>
    <t>ESM=000289</t>
  </si>
  <si>
    <t>ESM=000290</t>
  </si>
  <si>
    <t>ESM=000291</t>
  </si>
  <si>
    <t>ESM=000292</t>
  </si>
  <si>
    <t>ESM=000293</t>
  </si>
  <si>
    <t>ESM=000294</t>
  </si>
  <si>
    <t>ESM=000295</t>
  </si>
  <si>
    <t>ESM=000296</t>
  </si>
  <si>
    <t>ESM=000297</t>
  </si>
  <si>
    <t>ESM=000298</t>
  </si>
  <si>
    <t>ESM=000299</t>
  </si>
  <si>
    <t>ESM=000300</t>
  </si>
  <si>
    <t>ESM=000301</t>
  </si>
  <si>
    <t>ESM=000302</t>
  </si>
  <si>
    <t>ESM=000303</t>
  </si>
  <si>
    <t>ESM=000304</t>
  </si>
  <si>
    <t>ESM=000305</t>
  </si>
  <si>
    <t>ESM=000306</t>
  </si>
  <si>
    <t>ESM=000307</t>
  </si>
  <si>
    <t>ESM=000308</t>
  </si>
  <si>
    <t>ESM=000309</t>
  </si>
  <si>
    <t>ESM=000310</t>
  </si>
  <si>
    <t>ESM=000311</t>
  </si>
  <si>
    <t>ESM=000312</t>
  </si>
  <si>
    <t>ESM=000313</t>
  </si>
  <si>
    <t>ESM=000314</t>
  </si>
  <si>
    <t>ESM=000315</t>
  </si>
  <si>
    <t>ESM=000316</t>
  </si>
  <si>
    <t>ESM=000317</t>
  </si>
  <si>
    <t>ESM=000318</t>
  </si>
  <si>
    <t>ESM=000319</t>
  </si>
  <si>
    <t>ESM=000320</t>
  </si>
  <si>
    <t>ESM=000321</t>
  </si>
  <si>
    <t>ESM=000322</t>
  </si>
  <si>
    <t>ESM=000323</t>
  </si>
  <si>
    <t>ESM=000324</t>
  </si>
  <si>
    <t>ESM=000325</t>
  </si>
  <si>
    <t>ESM=000326</t>
  </si>
  <si>
    <t>ESM=000327</t>
  </si>
  <si>
    <t>ESM=000328</t>
  </si>
  <si>
    <t>ESM=000329</t>
  </si>
  <si>
    <t>ESM=000330</t>
  </si>
  <si>
    <t>ESM=000331</t>
  </si>
  <si>
    <t>ESM=000332</t>
  </si>
  <si>
    <t>ESM=000333</t>
  </si>
  <si>
    <t>ESM=000334</t>
  </si>
  <si>
    <t>ESM=000335</t>
  </si>
  <si>
    <t>ESM=000336</t>
  </si>
  <si>
    <t>ESM=000337</t>
  </si>
  <si>
    <t>ESM=000338</t>
  </si>
  <si>
    <t>ESM=000339</t>
  </si>
  <si>
    <t>ESM=000340</t>
  </si>
  <si>
    <t>ESM=000341</t>
  </si>
  <si>
    <t>ESM=000342</t>
  </si>
  <si>
    <t>ESM=000343</t>
  </si>
  <si>
    <t>ESM=000344</t>
  </si>
  <si>
    <t>ESM=000345</t>
  </si>
  <si>
    <t>ESM=000346</t>
  </si>
  <si>
    <t>ESM=000347</t>
  </si>
  <si>
    <t>ESM=000348</t>
  </si>
  <si>
    <t>ESM=000349</t>
  </si>
  <si>
    <t>ESM=000350</t>
  </si>
  <si>
    <t>ESM=000351</t>
  </si>
  <si>
    <t>ESM=000352</t>
  </si>
  <si>
    <t>ESM=000353</t>
  </si>
  <si>
    <t>ESM=000354</t>
  </si>
  <si>
    <t>ESM=000355</t>
  </si>
  <si>
    <t>BBB1</t>
  </si>
  <si>
    <t>ESM=000356</t>
  </si>
  <si>
    <t>BBB2</t>
  </si>
  <si>
    <t>ESM=000357</t>
  </si>
  <si>
    <t>ESM=000358</t>
  </si>
  <si>
    <t>ESM=000359</t>
  </si>
  <si>
    <t>ESM=000360</t>
  </si>
  <si>
    <t>ESM=000361</t>
  </si>
  <si>
    <t>ESM=000362</t>
  </si>
  <si>
    <t>ESM=000363</t>
  </si>
  <si>
    <t>ESM=000364</t>
  </si>
  <si>
    <t>ESM=000365</t>
  </si>
  <si>
    <t>ESM=000366</t>
  </si>
  <si>
    <t>ESM=000367</t>
  </si>
  <si>
    <t>ESM=000368</t>
  </si>
  <si>
    <t>ESM=000369</t>
  </si>
  <si>
    <t>ESM=000370</t>
  </si>
  <si>
    <t>ESM=000371</t>
  </si>
  <si>
    <t>ESM=000372</t>
  </si>
  <si>
    <t>ESM=000373</t>
  </si>
  <si>
    <t>ESM=000374</t>
  </si>
  <si>
    <t>ESM=000375</t>
  </si>
  <si>
    <t>ESM=000376</t>
  </si>
  <si>
    <t>ESM=000377</t>
  </si>
  <si>
    <t>ESM=000378</t>
  </si>
  <si>
    <t>ESM=000379</t>
  </si>
  <si>
    <t>ESM=000380</t>
  </si>
  <si>
    <t>ESM=000381</t>
  </si>
  <si>
    <t>ESM=000382</t>
  </si>
  <si>
    <t>ESM=000383</t>
  </si>
  <si>
    <t>ESM=000384</t>
  </si>
  <si>
    <t>ESM=000385</t>
  </si>
  <si>
    <t>ESM=000386</t>
  </si>
  <si>
    <t>ESM=000387</t>
  </si>
  <si>
    <t>ESM=000388</t>
  </si>
  <si>
    <t>ESM=000389</t>
  </si>
  <si>
    <t>ESM=000390</t>
  </si>
  <si>
    <t>ESM=000391</t>
  </si>
  <si>
    <t>ESM=000392</t>
  </si>
  <si>
    <t>ESM=000393</t>
  </si>
  <si>
    <t>ESM=000394</t>
  </si>
  <si>
    <t>ESM=000395</t>
  </si>
  <si>
    <t>ESM=000396</t>
  </si>
  <si>
    <t>ESM=000397</t>
  </si>
  <si>
    <t>ESM=000398</t>
  </si>
  <si>
    <t>ESM=000399</t>
  </si>
  <si>
    <t>ESM=000400</t>
  </si>
  <si>
    <t>ESM=000401</t>
  </si>
  <si>
    <t>ESM=000402</t>
  </si>
  <si>
    <t>AA3</t>
  </si>
  <si>
    <t>AA2</t>
  </si>
  <si>
    <t>AA1</t>
  </si>
  <si>
    <t>CAA1</t>
  </si>
  <si>
    <t>CAA2</t>
  </si>
  <si>
    <t>CAA3</t>
  </si>
  <si>
    <t>MIG4</t>
  </si>
  <si>
    <t>VMIG 1</t>
  </si>
  <si>
    <t>VMIG1</t>
  </si>
  <si>
    <t>ESM=000403</t>
  </si>
  <si>
    <t>ESM=000404</t>
  </si>
  <si>
    <t>ESM=000405</t>
  </si>
  <si>
    <t>ESM=000406</t>
  </si>
  <si>
    <t>ESM=000407</t>
  </si>
  <si>
    <t>ESM=000408</t>
  </si>
  <si>
    <t>ESM=000409</t>
  </si>
  <si>
    <t>ESM=000410</t>
  </si>
  <si>
    <t>ESM=000411</t>
  </si>
  <si>
    <t>ESM=000412</t>
  </si>
  <si>
    <t>ESM=000413</t>
  </si>
  <si>
    <t>ESM=000414</t>
  </si>
  <si>
    <t>ESM=000415</t>
  </si>
  <si>
    <t>ESM=000416</t>
  </si>
  <si>
    <t>ESM=000417</t>
  </si>
  <si>
    <t>ESM=000418</t>
  </si>
  <si>
    <t>ESM=000419</t>
  </si>
  <si>
    <t>ESM=000420</t>
  </si>
  <si>
    <t>ESM=000421</t>
  </si>
  <si>
    <t>ESM=000422</t>
  </si>
  <si>
    <t>ESM=000423</t>
  </si>
  <si>
    <t>ESM=000424</t>
  </si>
  <si>
    <t>ESM=000425</t>
  </si>
  <si>
    <t>ESM=000426</t>
  </si>
  <si>
    <t>ESM=000427</t>
  </si>
  <si>
    <t>ESM=000428</t>
  </si>
  <si>
    <t>ESM=000429</t>
  </si>
  <si>
    <t>ESM=000430</t>
  </si>
  <si>
    <t>ESM=000431</t>
  </si>
  <si>
    <t>ESM=000432</t>
  </si>
  <si>
    <t>ESM=000433</t>
  </si>
  <si>
    <t>ESM=000434</t>
  </si>
  <si>
    <t>ESM=000435</t>
  </si>
  <si>
    <t>ESM=000436</t>
  </si>
  <si>
    <t>ESM=000437</t>
  </si>
  <si>
    <t>ESM=000438</t>
  </si>
  <si>
    <t>ESM=000439</t>
  </si>
  <si>
    <t>ESM=000440</t>
  </si>
  <si>
    <t>ESM=000441</t>
  </si>
  <si>
    <t>ESM=000442</t>
  </si>
  <si>
    <t>ESM=000443</t>
  </si>
  <si>
    <t>ESM=000444</t>
  </si>
  <si>
    <t>ESM=000445</t>
  </si>
  <si>
    <t>ESM=000446</t>
  </si>
  <si>
    <t>ESM=000447</t>
  </si>
  <si>
    <t>ESM=000448</t>
  </si>
  <si>
    <t>ESM=000449</t>
  </si>
  <si>
    <t>ESM=000450</t>
  </si>
  <si>
    <t>ESM=000451</t>
  </si>
  <si>
    <t>ESM=000452</t>
  </si>
  <si>
    <t>ESM=000453</t>
  </si>
  <si>
    <t>ESM=000454</t>
  </si>
  <si>
    <t>ESM=000455</t>
  </si>
  <si>
    <t>ESM=000456</t>
  </si>
  <si>
    <t>ESM=000457</t>
  </si>
  <si>
    <t>ESM=000458</t>
  </si>
  <si>
    <t>ESM=000459</t>
  </si>
  <si>
    <t>ESM=000460</t>
  </si>
  <si>
    <t>ESM=000461</t>
  </si>
  <si>
    <t>ESM=000462</t>
  </si>
  <si>
    <t>ESM=000463</t>
  </si>
  <si>
    <t>ESM=000464</t>
  </si>
  <si>
    <t>ESM=000465</t>
  </si>
  <si>
    <t>ESM=000466</t>
  </si>
  <si>
    <t>ESM=000467</t>
  </si>
  <si>
    <t>ESM=000468</t>
  </si>
  <si>
    <t>ESM=000469</t>
  </si>
  <si>
    <t>ESM=000470</t>
  </si>
  <si>
    <t>ESM=000471</t>
  </si>
  <si>
    <t>ESM=000472</t>
  </si>
  <si>
    <t>ESM=000473</t>
  </si>
  <si>
    <t>ESM=000474</t>
  </si>
  <si>
    <t>ESM=000475</t>
  </si>
  <si>
    <t>ESM=000476</t>
  </si>
  <si>
    <t>ESM=000477</t>
  </si>
  <si>
    <t>2(85%)</t>
  </si>
  <si>
    <t>3(55%)</t>
  </si>
  <si>
    <t>3(60%)</t>
  </si>
  <si>
    <t>3(65%)</t>
  </si>
  <si>
    <t>3H</t>
  </si>
  <si>
    <t>4(35%)</t>
  </si>
  <si>
    <t>4(45%)</t>
  </si>
  <si>
    <t>6(0%)</t>
  </si>
  <si>
    <t>6(5%)</t>
  </si>
  <si>
    <t>A/A-1</t>
  </si>
  <si>
    <t>A-/A-2</t>
  </si>
  <si>
    <t>A+/A-1</t>
  </si>
  <si>
    <t>AA-/A-1+</t>
  </si>
  <si>
    <t>AAe</t>
  </si>
  <si>
    <t>BBB/A-2</t>
  </si>
  <si>
    <t>BBB+/A-2</t>
  </si>
  <si>
    <t>BBBe</t>
  </si>
  <si>
    <t>(P)A1</t>
  </si>
  <si>
    <t>(P)A2</t>
  </si>
  <si>
    <t>A *-</t>
  </si>
  <si>
    <t>A- *-</t>
  </si>
  <si>
    <t>A *+</t>
  </si>
  <si>
    <t>A- *+</t>
  </si>
  <si>
    <t>A1 *+</t>
  </si>
  <si>
    <t>A2 *-</t>
  </si>
  <si>
    <t>A3 *-</t>
  </si>
  <si>
    <t>AA- *-</t>
  </si>
  <si>
    <t>Aa3 *-</t>
  </si>
  <si>
    <t>B *</t>
  </si>
  <si>
    <t>B2 *-</t>
  </si>
  <si>
    <t>Baa1 *-</t>
  </si>
  <si>
    <t>Baa1 *+</t>
  </si>
  <si>
    <t>Baa3 *-</t>
  </si>
  <si>
    <t>BBB *</t>
  </si>
  <si>
    <t>BBB *-</t>
  </si>
  <si>
    <t>BBB- *</t>
  </si>
  <si>
    <t>BBB- *-</t>
  </si>
  <si>
    <t>BBB *+</t>
  </si>
  <si>
    <t>BBB+ *-</t>
  </si>
  <si>
    <t>F1 *-</t>
  </si>
  <si>
    <t>F1+ *-</t>
  </si>
  <si>
    <t>F2 *-</t>
  </si>
  <si>
    <t>F2 *+</t>
  </si>
  <si>
    <t>F3 *</t>
  </si>
  <si>
    <t>F3 *-</t>
  </si>
  <si>
    <t>P-1 *-</t>
  </si>
  <si>
    <t>P-2 *-</t>
  </si>
  <si>
    <t>P-3 *-</t>
  </si>
  <si>
    <t>BBB+e</t>
  </si>
  <si>
    <t>B+e</t>
  </si>
  <si>
    <t>A-e</t>
  </si>
  <si>
    <t>A+e</t>
  </si>
  <si>
    <t>AAu</t>
  </si>
  <si>
    <t>B- /*+</t>
  </si>
  <si>
    <t>BB+e</t>
  </si>
  <si>
    <t>AA+e</t>
  </si>
  <si>
    <t>BBBu</t>
  </si>
  <si>
    <t>BB-e</t>
  </si>
  <si>
    <t>AA-e</t>
  </si>
  <si>
    <t>AAAu</t>
  </si>
  <si>
    <t>Au</t>
  </si>
  <si>
    <t>Be</t>
  </si>
  <si>
    <t>BB *+</t>
  </si>
  <si>
    <t>BBB- *+</t>
  </si>
  <si>
    <t>Ae</t>
  </si>
  <si>
    <t>B-e</t>
  </si>
  <si>
    <t>AAAe</t>
  </si>
  <si>
    <t>A-u</t>
  </si>
  <si>
    <t>BBB-u</t>
  </si>
  <si>
    <t>A+u</t>
  </si>
  <si>
    <t>BBB-e</t>
  </si>
  <si>
    <t>BBB+u</t>
  </si>
  <si>
    <t>Bemr</t>
  </si>
  <si>
    <t>CCCemr</t>
  </si>
  <si>
    <t>BBe</t>
  </si>
  <si>
    <t>BBB- /*+</t>
  </si>
  <si>
    <t>AA-u</t>
  </si>
  <si>
    <t>AA+u</t>
  </si>
  <si>
    <t>Baa2e</t>
  </si>
  <si>
    <t>(P)Aa3</t>
  </si>
  <si>
    <t>(P)B2</t>
  </si>
  <si>
    <t>Baa1e</t>
  </si>
  <si>
    <t>B1e</t>
  </si>
  <si>
    <t>Baa1u</t>
  </si>
  <si>
    <t>(P)B1</t>
  </si>
  <si>
    <t>B3 /*-</t>
  </si>
  <si>
    <t>Caa1e</t>
  </si>
  <si>
    <t>Baa3e</t>
  </si>
  <si>
    <t>Baa3u</t>
  </si>
  <si>
    <t>Ba2e</t>
  </si>
  <si>
    <t>Ba3e</t>
  </si>
  <si>
    <t>(P)Baa1</t>
  </si>
  <si>
    <t>Baa1e /*-</t>
  </si>
  <si>
    <t>Ba1e</t>
  </si>
  <si>
    <t>B3e</t>
  </si>
  <si>
    <t>Aaae</t>
  </si>
  <si>
    <t>Ba1 *+</t>
  </si>
  <si>
    <t>(P)Ba1</t>
  </si>
  <si>
    <t>Baa2 /*-</t>
  </si>
  <si>
    <t>Baa2 *+</t>
  </si>
  <si>
    <t>B1.ar *-</t>
  </si>
  <si>
    <t>(P)Ba2</t>
  </si>
  <si>
    <t>A2 /*</t>
  </si>
  <si>
    <t>A3e</t>
  </si>
  <si>
    <t>A2e</t>
  </si>
  <si>
    <t>Caa3 *-</t>
  </si>
  <si>
    <t>A1e</t>
  </si>
  <si>
    <t>B1.ar</t>
  </si>
  <si>
    <t>B3.ar *-</t>
  </si>
  <si>
    <t>A2 /*-</t>
  </si>
  <si>
    <t>Baa2u</t>
  </si>
  <si>
    <t>A1.ar</t>
  </si>
  <si>
    <t>A3 /*+</t>
  </si>
  <si>
    <t>A3 /*-</t>
  </si>
  <si>
    <t>B3.ar</t>
  </si>
  <si>
    <t>Aa1e</t>
  </si>
  <si>
    <t>A3u</t>
  </si>
  <si>
    <t>Aa2e</t>
  </si>
  <si>
    <t>Aa3e</t>
  </si>
  <si>
    <t>A3.ar</t>
  </si>
  <si>
    <t>Ba2u</t>
  </si>
  <si>
    <t>A1 /*+</t>
  </si>
  <si>
    <t>Baa2u *-</t>
  </si>
  <si>
    <t>Baa1.ar</t>
  </si>
  <si>
    <t>Aa3 /*-</t>
  </si>
  <si>
    <t>(P)Ba3</t>
  </si>
  <si>
    <t>A2 /*+</t>
  </si>
  <si>
    <t>Ba3 /*-</t>
  </si>
  <si>
    <t>Baa1u *+</t>
  </si>
  <si>
    <t>Caa2 *-</t>
  </si>
  <si>
    <t>B2e</t>
  </si>
  <si>
    <t>Baa3 *+</t>
  </si>
  <si>
    <t>Ba3 /*+</t>
  </si>
  <si>
    <t>Ba1 *</t>
  </si>
  <si>
    <t>Baa1 /*-</t>
  </si>
  <si>
    <t>Baa1 /*+</t>
  </si>
  <si>
    <t>A3 *+</t>
  </si>
  <si>
    <t>Aa1 /*-</t>
  </si>
  <si>
    <t>Ba2 *-</t>
  </si>
  <si>
    <t>Aa2 /*</t>
  </si>
  <si>
    <t>Baa2 /*+</t>
  </si>
  <si>
    <t>Aa2 /*-</t>
  </si>
  <si>
    <t>B3 *-</t>
  </si>
  <si>
    <t>cnA</t>
  </si>
  <si>
    <t>cnAAA</t>
  </si>
  <si>
    <t>(P)BB-</t>
  </si>
  <si>
    <t>(P)A</t>
  </si>
  <si>
    <t>cnAA-</t>
  </si>
  <si>
    <t>cnA+</t>
  </si>
  <si>
    <t>BB+ *-</t>
  </si>
  <si>
    <t>(P)B+</t>
  </si>
  <si>
    <t>BB /*-</t>
  </si>
  <si>
    <t>BB- *+</t>
  </si>
  <si>
    <t>BBB+ *+</t>
  </si>
  <si>
    <t>cnAA</t>
  </si>
  <si>
    <t>BBB /*+</t>
  </si>
  <si>
    <t>BBB+ /*</t>
  </si>
  <si>
    <t>cnAA+</t>
  </si>
  <si>
    <t>CCC+ *-</t>
  </si>
  <si>
    <t>Aa1(cr)</t>
  </si>
  <si>
    <t>Aa2 *-</t>
  </si>
  <si>
    <t>(P)Aaa</t>
  </si>
  <si>
    <t>P-1(cr)</t>
  </si>
  <si>
    <t>A1(cr)</t>
  </si>
  <si>
    <t>(P)A3</t>
  </si>
  <si>
    <t>A2(cr)</t>
  </si>
  <si>
    <t>Aa2(cr)</t>
  </si>
  <si>
    <t>P-2(cr)</t>
  </si>
  <si>
    <t>Aa3(cr)</t>
  </si>
  <si>
    <t>(P)Baa2</t>
  </si>
  <si>
    <t>A3(cr)</t>
  </si>
  <si>
    <t>Aaa(cr)</t>
  </si>
  <si>
    <t>A-1+ *-</t>
  </si>
  <si>
    <t>BB- *-</t>
  </si>
  <si>
    <t>A-1 *-</t>
  </si>
  <si>
    <t>A-1 *+</t>
  </si>
  <si>
    <t>A-3 *+</t>
  </si>
  <si>
    <t>A-3 *-</t>
  </si>
  <si>
    <t>AAA *-</t>
  </si>
  <si>
    <t>A-2 *-</t>
  </si>
  <si>
    <t>B *-</t>
  </si>
  <si>
    <t>AA+ *-</t>
  </si>
  <si>
    <t>ESM=000478</t>
  </si>
  <si>
    <t>ESM=000479</t>
  </si>
  <si>
    <t>ESM=000480</t>
  </si>
  <si>
    <t>ESM=000481</t>
  </si>
  <si>
    <t>ESM=000482</t>
  </si>
  <si>
    <t>ESM=000483</t>
  </si>
  <si>
    <t>ESM=000484</t>
  </si>
  <si>
    <t>ESM=000485</t>
  </si>
  <si>
    <t>ESM=000486</t>
  </si>
  <si>
    <t>ESM=000487</t>
  </si>
  <si>
    <t>ESM=000488</t>
  </si>
  <si>
    <t>ESM=000489</t>
  </si>
  <si>
    <t>ESM=000490</t>
  </si>
  <si>
    <t>ESM=000491</t>
  </si>
  <si>
    <t>ESM=000492</t>
  </si>
  <si>
    <t>ESM=000493</t>
  </si>
  <si>
    <t>ESM=000494</t>
  </si>
  <si>
    <t>ESM=000495</t>
  </si>
  <si>
    <t>ESM=000496</t>
  </si>
  <si>
    <t>ESM=000497</t>
  </si>
  <si>
    <t>ESM=000498</t>
  </si>
  <si>
    <t>ESM=000499</t>
  </si>
  <si>
    <t>ESM=000500</t>
  </si>
  <si>
    <t>ESM=000501</t>
  </si>
  <si>
    <t>ESM=000502</t>
  </si>
  <si>
    <t>ESM=000503</t>
  </si>
  <si>
    <t>ESM=000504</t>
  </si>
  <si>
    <t>ESM=000505</t>
  </si>
  <si>
    <t>ESM=000506</t>
  </si>
  <si>
    <t>ESM=000507</t>
  </si>
  <si>
    <t>ESM=000508</t>
  </si>
  <si>
    <t>ESM=000509</t>
  </si>
  <si>
    <t>ESM=000510</t>
  </si>
  <si>
    <t>ESM=000511</t>
  </si>
  <si>
    <t>ESM=000512</t>
  </si>
  <si>
    <t>ESM=000513</t>
  </si>
  <si>
    <t>ESM=000514</t>
  </si>
  <si>
    <t>ESM=000515</t>
  </si>
  <si>
    <t>ESM=000516</t>
  </si>
  <si>
    <t>ESM=000517</t>
  </si>
  <si>
    <t>ESM=000518</t>
  </si>
  <si>
    <t>ESM=000519</t>
  </si>
  <si>
    <t>ESM=000520</t>
  </si>
  <si>
    <t>ESM=000521</t>
  </si>
  <si>
    <t>ESM=000522</t>
  </si>
  <si>
    <t>ESM=000523</t>
  </si>
  <si>
    <t>ESM=000524</t>
  </si>
  <si>
    <t>ESM=000525</t>
  </si>
  <si>
    <t>ESM=000526</t>
  </si>
  <si>
    <t>ESM=000527</t>
  </si>
  <si>
    <t>ESM=000528</t>
  </si>
  <si>
    <t>ESM=000529</t>
  </si>
  <si>
    <t>ESM=000530</t>
  </si>
  <si>
    <t>ESM=000531</t>
  </si>
  <si>
    <t>ESM=000532</t>
  </si>
  <si>
    <t>ESM=000533</t>
  </si>
  <si>
    <t>ESM=000534</t>
  </si>
  <si>
    <t>ESM=000535</t>
  </si>
  <si>
    <t>ESM=000536</t>
  </si>
  <si>
    <t>ESM=000537</t>
  </si>
  <si>
    <t>ESM=000538</t>
  </si>
  <si>
    <t>ESM=000539</t>
  </si>
  <si>
    <t>ESM=000540</t>
  </si>
  <si>
    <t>ESM=000541</t>
  </si>
  <si>
    <t>ESM=000542</t>
  </si>
  <si>
    <t>ESM=000543</t>
  </si>
  <si>
    <t>ESM=000544</t>
  </si>
  <si>
    <t>ESM=000545</t>
  </si>
  <si>
    <t>ESM=000546</t>
  </si>
  <si>
    <t>ESM=000547</t>
  </si>
  <si>
    <t>FTLTFCDB</t>
  </si>
  <si>
    <t>FTOUTLOK</t>
  </si>
  <si>
    <t>MDLTFCDB</t>
  </si>
  <si>
    <t>SPLTFCDB</t>
  </si>
  <si>
    <t>SPSIFICD</t>
  </si>
  <si>
    <t>FTMMRTGL</t>
  </si>
  <si>
    <t>FTMMRTSH</t>
  </si>
  <si>
    <t>MDMMTRTL</t>
  </si>
  <si>
    <t>MDMMTRTS</t>
  </si>
  <si>
    <t>SPMMTRTL</t>
  </si>
  <si>
    <t>SPMMTRTS</t>
  </si>
  <si>
    <t>SPIRFCCR</t>
  </si>
  <si>
    <t>SPIRLCCR</t>
  </si>
  <si>
    <t>FTSNUNSC</t>
  </si>
  <si>
    <t>MDYRTISR</t>
  </si>
  <si>
    <t>MDSNUNDT</t>
  </si>
  <si>
    <t>MDSHRDBT</t>
  </si>
  <si>
    <t>SPDRVBLN</t>
  </si>
  <si>
    <t>MDYCRALT</t>
  </si>
  <si>
    <t>MDYCRAST</t>
  </si>
  <si>
    <t>MDYSRRTI</t>
  </si>
  <si>
    <t>MDLFCISR</t>
  </si>
  <si>
    <t>SPLFSUNS</t>
  </si>
  <si>
    <t>SPCFSUNS</t>
  </si>
  <si>
    <t>ISRSPFCT</t>
  </si>
  <si>
    <t>ISRCMPLC</t>
  </si>
  <si>
    <t>ISLCCRED</t>
  </si>
  <si>
    <t>SUBODEBT</t>
  </si>
  <si>
    <t>CMMPSPST</t>
  </si>
  <si>
    <t>SUBOSPLT</t>
  </si>
  <si>
    <t>LTLSMDRT</t>
  </si>
  <si>
    <t>SHRTFITC</t>
  </si>
  <si>
    <t>UNSCSPDB</t>
  </si>
  <si>
    <t>MDYNOTCH</t>
  </si>
  <si>
    <t>SPNATSCL</t>
  </si>
  <si>
    <t>SPMODELD</t>
  </si>
  <si>
    <t>NATSCLSP</t>
  </si>
  <si>
    <t>LTLCSUBD</t>
  </si>
  <si>
    <t>FCSTMDIR</t>
  </si>
  <si>
    <t>SENMDYSC</t>
  </si>
  <si>
    <t>BEDTFTSR</t>
  </si>
  <si>
    <t>LCSTMDIR</t>
  </si>
  <si>
    <t>MDYPREFD</t>
  </si>
  <si>
    <t>MDYSRIMP</t>
  </si>
  <si>
    <t>SPLTFCDBT</t>
  </si>
  <si>
    <t>EMSRTG=009</t>
  </si>
  <si>
    <t>EMSRTG=010</t>
  </si>
  <si>
    <t>EMSRTG=011</t>
  </si>
  <si>
    <t>EMSRTG=012</t>
  </si>
  <si>
    <t>EMSRTG=013</t>
  </si>
  <si>
    <t>EMSRTG=014</t>
  </si>
  <si>
    <t>EMSRTG=015</t>
  </si>
  <si>
    <t>EMSRTG=016</t>
  </si>
  <si>
    <t>EMSRTG=017</t>
  </si>
  <si>
    <t>EMSRTG=018</t>
  </si>
  <si>
    <t>EMSRTG=019</t>
  </si>
  <si>
    <t>EMSRTG=020</t>
  </si>
  <si>
    <t>EMSRTG=021</t>
  </si>
  <si>
    <t>EMSRTG=022</t>
  </si>
  <si>
    <t>EMSRTG=023</t>
  </si>
  <si>
    <t>EMSRTG=024</t>
  </si>
  <si>
    <t>EMSRTG=025</t>
  </si>
  <si>
    <t>EMSRTG=026</t>
  </si>
  <si>
    <t>EMSRTG=027</t>
  </si>
  <si>
    <t>EMSRTG=028</t>
  </si>
  <si>
    <t>EMSRTG=029</t>
  </si>
  <si>
    <t>EMSRTG=030</t>
  </si>
  <si>
    <t>EMSRTG=031</t>
  </si>
  <si>
    <t>EMSRTG=032</t>
  </si>
  <si>
    <t>EMSRTG=033</t>
  </si>
  <si>
    <t>EMSRTG=034</t>
  </si>
  <si>
    <t>EMSRTG=035</t>
  </si>
  <si>
    <t>EMSRTG=036</t>
  </si>
  <si>
    <t>EMSRTG=037</t>
  </si>
  <si>
    <t>EMSRTG=038</t>
  </si>
  <si>
    <t>EMSRTG=039</t>
  </si>
  <si>
    <t>EMSRTG=040</t>
  </si>
  <si>
    <t>EMSRTG=041</t>
  </si>
  <si>
    <t>EMSRTG=042</t>
  </si>
  <si>
    <t>EMSRTG=043</t>
  </si>
  <si>
    <t>EMSRTG=044</t>
  </si>
  <si>
    <t>RTG_MDY_PREFERRED</t>
  </si>
  <si>
    <t>RTG_MDY_SENIOR_IMPLIED</t>
  </si>
  <si>
    <t>MISC</t>
  </si>
  <si>
    <t>SN</t>
  </si>
  <si>
    <t>MI</t>
  </si>
  <si>
    <t>MULT</t>
  </si>
  <si>
    <t>Milan Stock Exchange</t>
  </si>
  <si>
    <t>INTRNL_DMN_VAL_TXT
(Req-VARCHAR2(40)-UnqIdx)</t>
  </si>
  <si>
    <t>INTRNL_DMN_VAL_NME
(Req-VARCHAR2(40))</t>
  </si>
  <si>
    <t>INTRNL_DMN_DESC
(Opt-VARCHAR2(254))</t>
  </si>
  <si>
    <t>EXT_DMN_VAL_TXT
(Req-VARCHAR2(120)-UnqIdx)</t>
  </si>
  <si>
    <t>EXT_DMN_VAL_NME
(Req-VARCHAR2(120))</t>
  </si>
  <si>
    <t>EXT_DMN_VAL_DESC
(Opt-VARCHAR2(254))</t>
  </si>
  <si>
    <t>AC</t>
  </si>
  <si>
    <t>DATA_SRC_NME</t>
  </si>
  <si>
    <t>DATA_SRC_DESC</t>
  </si>
  <si>
    <t>SQL</t>
  </si>
  <si>
    <t>RGAT_OID</t>
  </si>
  <si>
    <t>REG_AUTH_NME</t>
  </si>
  <si>
    <t>REG_AUTH_DESC</t>
  </si>
  <si>
    <t>AIM=======</t>
  </si>
  <si>
    <t>BOAT======</t>
  </si>
  <si>
    <t>PLUS======</t>
  </si>
  <si>
    <t>BAFIN=====</t>
  </si>
  <si>
    <t>FINBXWORLD</t>
  </si>
  <si>
    <t>FINRA=====</t>
  </si>
  <si>
    <t>FINRAOATS=</t>
  </si>
  <si>
    <t>MIFID=====</t>
  </si>
  <si>
    <t>ISE=======</t>
  </si>
  <si>
    <t>LSE=======</t>
  </si>
  <si>
    <t>NTMA======</t>
  </si>
  <si>
    <t>SIX=======</t>
  </si>
  <si>
    <t>SIXTRANS==</t>
  </si>
  <si>
    <t>TRACE-ABS=</t>
  </si>
  <si>
    <t>TRACETRSRY</t>
  </si>
  <si>
    <t>FSA-LSE===</t>
  </si>
  <si>
    <t>ACMKT</t>
  </si>
  <si>
    <t>EXO00000001</t>
  </si>
  <si>
    <t>MKID=00685</t>
  </si>
  <si>
    <t>EXO00000002</t>
  </si>
  <si>
    <t>MKID=00686</t>
  </si>
  <si>
    <t>EXO00000003</t>
  </si>
  <si>
    <t>MKID=00687</t>
  </si>
  <si>
    <t>EXO00000004</t>
  </si>
  <si>
    <t>MKID=00688</t>
  </si>
  <si>
    <t>EXO00000005</t>
  </si>
  <si>
    <t>MKID=00689</t>
  </si>
  <si>
    <t>EXO00000006</t>
  </si>
  <si>
    <t>MKID=00690</t>
  </si>
  <si>
    <t>EXO00000007</t>
  </si>
  <si>
    <t>MKID=00691</t>
  </si>
  <si>
    <t>EXO00000008</t>
  </si>
  <si>
    <t>MKID=00692</t>
  </si>
  <si>
    <t>EXO00000009</t>
  </si>
  <si>
    <t>MKID=00693</t>
  </si>
  <si>
    <t>EXO00000010</t>
  </si>
  <si>
    <t>MKID=00694</t>
  </si>
  <si>
    <t>EXO00000011</t>
  </si>
  <si>
    <t>MKID=00695</t>
  </si>
  <si>
    <t>EXO00000012</t>
  </si>
  <si>
    <t>MKID=00696</t>
  </si>
  <si>
    <t>EXO00000013</t>
  </si>
  <si>
    <t>MKID=00697</t>
  </si>
  <si>
    <t>EXO00000014</t>
  </si>
  <si>
    <t>MKID=00698</t>
  </si>
  <si>
    <t>EXO00000015</t>
  </si>
  <si>
    <t>MKID=00699</t>
  </si>
  <si>
    <t>EXO00000016</t>
  </si>
  <si>
    <t>MKID=00700</t>
  </si>
  <si>
    <t>EXO00000017</t>
  </si>
  <si>
    <t>MKID=00701</t>
  </si>
  <si>
    <t>EXO00000019</t>
  </si>
  <si>
    <t>MKID=00702</t>
  </si>
  <si>
    <t>EXO00000020</t>
  </si>
  <si>
    <t>MKID=00703</t>
  </si>
  <si>
    <t>EXO00000021</t>
  </si>
  <si>
    <t>MKID=00704</t>
  </si>
  <si>
    <t>EXO00000023</t>
  </si>
  <si>
    <t>MKID=00705</t>
  </si>
  <si>
    <t>EXO00000024</t>
  </si>
  <si>
    <t>MKID=00706</t>
  </si>
  <si>
    <t>EXO00000025</t>
  </si>
  <si>
    <t>MKID=00707</t>
  </si>
  <si>
    <t>EXO00000026</t>
  </si>
  <si>
    <t>MKID=00708</t>
  </si>
  <si>
    <t>EXO00000028</t>
  </si>
  <si>
    <t>MKID=00709</t>
  </si>
  <si>
    <t>EXO00000029</t>
  </si>
  <si>
    <t>MKID=00710</t>
  </si>
  <si>
    <t>EXO00000030</t>
  </si>
  <si>
    <t>MKID=00711</t>
  </si>
  <si>
    <t>EXO00000031</t>
  </si>
  <si>
    <t>MKID=00712</t>
  </si>
  <si>
    <t>EXO00000032</t>
  </si>
  <si>
    <t>MKID=00713</t>
  </si>
  <si>
    <t>EXO00000033</t>
  </si>
  <si>
    <t>MKID=00714</t>
  </si>
  <si>
    <t>EXO00000034</t>
  </si>
  <si>
    <t>MKID=00715</t>
  </si>
  <si>
    <t>EXO00000035</t>
  </si>
  <si>
    <t>MKID=00716</t>
  </si>
  <si>
    <t>EXO00000036</t>
  </si>
  <si>
    <t>MKID=00717</t>
  </si>
  <si>
    <t>EXO00000037</t>
  </si>
  <si>
    <t>MKID=00718</t>
  </si>
  <si>
    <t>EXO00000038</t>
  </si>
  <si>
    <t>MKID=00719</t>
  </si>
  <si>
    <t>EXO00000039</t>
  </si>
  <si>
    <t>MKID=00720</t>
  </si>
  <si>
    <t>EXO00000040</t>
  </si>
  <si>
    <t>MKID=00721</t>
  </si>
  <si>
    <t>EXO00000042</t>
  </si>
  <si>
    <t>MKID=00722</t>
  </si>
  <si>
    <t>EXO00000044</t>
  </si>
  <si>
    <t>MKID=00723</t>
  </si>
  <si>
    <t>EXO00000046</t>
  </si>
  <si>
    <t>MKID=00724</t>
  </si>
  <si>
    <t>EXO00000047</t>
  </si>
  <si>
    <t>MKID=00725</t>
  </si>
  <si>
    <t>EXO00000048</t>
  </si>
  <si>
    <t>MKID=00726</t>
  </si>
  <si>
    <t>EXO00000049</t>
  </si>
  <si>
    <t>MKID=00727</t>
  </si>
  <si>
    <t>EXO00000050</t>
  </si>
  <si>
    <t>MKID=00728</t>
  </si>
  <si>
    <t>EXO00000051</t>
  </si>
  <si>
    <t>MKID=00729</t>
  </si>
  <si>
    <t>EXO00000052</t>
  </si>
  <si>
    <t>MKID=00730</t>
  </si>
  <si>
    <t>EXO00000053</t>
  </si>
  <si>
    <t>MKID=00731</t>
  </si>
  <si>
    <t>EXO00000054</t>
  </si>
  <si>
    <t>MKID=00732</t>
  </si>
  <si>
    <t>EXO00000055</t>
  </si>
  <si>
    <t>MKID=00733</t>
  </si>
  <si>
    <t>EXO00000056</t>
  </si>
  <si>
    <t>MKID=00734</t>
  </si>
  <si>
    <t>EXO00000057</t>
  </si>
  <si>
    <t>MKID=00735</t>
  </si>
  <si>
    <t>EXO00000058</t>
  </si>
  <si>
    <t>MKID=00736</t>
  </si>
  <si>
    <t>EXO00000059</t>
  </si>
  <si>
    <t>MKID=00737</t>
  </si>
  <si>
    <t>EXO00000060</t>
  </si>
  <si>
    <t>MKID=00738</t>
  </si>
  <si>
    <t>EXO00000061</t>
  </si>
  <si>
    <t>MKID=00739</t>
  </si>
  <si>
    <t>EXO00000062</t>
  </si>
  <si>
    <t>MKID=00740</t>
  </si>
  <si>
    <t>EXO00000063</t>
  </si>
  <si>
    <t>MKID=00741</t>
  </si>
  <si>
    <t>EXO00000066</t>
  </si>
  <si>
    <t>MKID=00742</t>
  </si>
  <si>
    <t>EXO00000067</t>
  </si>
  <si>
    <t>MKID=00743</t>
  </si>
  <si>
    <t>EXO00000068</t>
  </si>
  <si>
    <t>MKID=00744</t>
  </si>
  <si>
    <t>EXO00000069</t>
  </si>
  <si>
    <t>MKID=00745</t>
  </si>
  <si>
    <t>EXO00000070</t>
  </si>
  <si>
    <t>MKID=00746</t>
  </si>
  <si>
    <t>EXO00000071</t>
  </si>
  <si>
    <t>MKID=00747</t>
  </si>
  <si>
    <t>EXO00000072</t>
  </si>
  <si>
    <t>MKID=00748</t>
  </si>
  <si>
    <t>EXO00000079</t>
  </si>
  <si>
    <t>MKID=00749</t>
  </si>
  <si>
    <t>EXO00000080</t>
  </si>
  <si>
    <t>MKID=00750</t>
  </si>
  <si>
    <t>EXO00000082</t>
  </si>
  <si>
    <t>MKID=00751</t>
  </si>
  <si>
    <t>EXO00000088</t>
  </si>
  <si>
    <t>MKID=00752</t>
  </si>
  <si>
    <t>EXO00000091</t>
  </si>
  <si>
    <t>MKID=00753</t>
  </si>
  <si>
    <t>EXO00000103</t>
  </si>
  <si>
    <t>MKID=00754</t>
  </si>
  <si>
    <t>EXO00000105</t>
  </si>
  <si>
    <t>MKID=00755</t>
  </si>
  <si>
    <t>EXO00000112</t>
  </si>
  <si>
    <t>MKID=00756</t>
  </si>
  <si>
    <t>EXO00000148</t>
  </si>
  <si>
    <t>MKID=00757</t>
  </si>
  <si>
    <t>EXO00000149</t>
  </si>
  <si>
    <t>MKID=00758</t>
  </si>
  <si>
    <t>EXO00000183</t>
  </si>
  <si>
    <t>MKID=00759</t>
  </si>
  <si>
    <t>EXO00000189</t>
  </si>
  <si>
    <t>MKID=00760</t>
  </si>
  <si>
    <t>EXO00000208</t>
  </si>
  <si>
    <t>MKID=00761</t>
  </si>
  <si>
    <t>EXO00003849</t>
  </si>
  <si>
    <t>MKID=00762</t>
  </si>
  <si>
    <t>EXO00003850</t>
  </si>
  <si>
    <t>MKID=00763</t>
  </si>
  <si>
    <t>EXO00003851</t>
  </si>
  <si>
    <t>MKID=00764</t>
  </si>
  <si>
    <t>EXO00003852</t>
  </si>
  <si>
    <t>MKID=00765</t>
  </si>
  <si>
    <t>EXO00003853</t>
  </si>
  <si>
    <t>MKID=00766</t>
  </si>
  <si>
    <t>EXO00003864</t>
  </si>
  <si>
    <t>MKID=00767</t>
  </si>
  <si>
    <t>EXO00003866</t>
  </si>
  <si>
    <t>MKID=00768</t>
  </si>
  <si>
    <t>EXO00003886</t>
  </si>
  <si>
    <t>MKID=00769</t>
  </si>
  <si>
    <t>EXO00003894</t>
  </si>
  <si>
    <t>MKID=00770</t>
  </si>
  <si>
    <t>EXO00003895</t>
  </si>
  <si>
    <t>MKID=00771</t>
  </si>
  <si>
    <t>EXO00003912</t>
  </si>
  <si>
    <t>MKID=00772</t>
  </si>
  <si>
    <t>EXO00003915</t>
  </si>
  <si>
    <t>MKID=00773</t>
  </si>
  <si>
    <t>EXO00003917</t>
  </si>
  <si>
    <t>MKID=00774</t>
  </si>
  <si>
    <t>EXO00003919</t>
  </si>
  <si>
    <t>MKID=00775</t>
  </si>
  <si>
    <t>EXO00003921</t>
  </si>
  <si>
    <t>MKID=00776</t>
  </si>
  <si>
    <t>EXO00003922</t>
  </si>
  <si>
    <t>MKID=00777</t>
  </si>
  <si>
    <t>EXO00003924</t>
  </si>
  <si>
    <t>MKID=00778</t>
  </si>
  <si>
    <t>EXO00003928</t>
  </si>
  <si>
    <t>MKID=00779</t>
  </si>
  <si>
    <t>EXO00003929</t>
  </si>
  <si>
    <t>MKID=00780</t>
  </si>
  <si>
    <t>EXO00003930</t>
  </si>
  <si>
    <t>MKID=00781</t>
  </si>
  <si>
    <t>EXO00003931</t>
  </si>
  <si>
    <t>MKID=00782</t>
  </si>
  <si>
    <t>EXO00003932</t>
  </si>
  <si>
    <t>MKID=00783</t>
  </si>
  <si>
    <t>EXO00003934</t>
  </si>
  <si>
    <t>MKID=00784</t>
  </si>
  <si>
    <t>EXO00003936</t>
  </si>
  <si>
    <t>MKID=00785</t>
  </si>
  <si>
    <t>EXO00003937</t>
  </si>
  <si>
    <t>MKID=00786</t>
  </si>
  <si>
    <t>EXO00003938</t>
  </si>
  <si>
    <t>MKID=00787</t>
  </si>
  <si>
    <t>EXO00003939</t>
  </si>
  <si>
    <t>MKID=00788</t>
  </si>
  <si>
    <t>EXO00003941</t>
  </si>
  <si>
    <t>MKID=00789</t>
  </si>
  <si>
    <t>EXO00003942</t>
  </si>
  <si>
    <t>MKID=00790</t>
  </si>
  <si>
    <t>EXO00003943</t>
  </si>
  <si>
    <t>MKID=00791</t>
  </si>
  <si>
    <t>EXO00003944</t>
  </si>
  <si>
    <t>MKID=00792</t>
  </si>
  <si>
    <t>EXO00003945</t>
  </si>
  <si>
    <t>MKID=00793</t>
  </si>
  <si>
    <t>EXO00003946</t>
  </si>
  <si>
    <t>MKID=00794</t>
  </si>
  <si>
    <t>EXO00003947</t>
  </si>
  <si>
    <t>MKID=00795</t>
  </si>
  <si>
    <t>ZSE</t>
  </si>
  <si>
    <t>EXO00003948</t>
  </si>
  <si>
    <t>MKID=00796</t>
  </si>
  <si>
    <t>EXO00003949</t>
  </si>
  <si>
    <t>MKID=00797</t>
  </si>
  <si>
    <t>EXO00003951</t>
  </si>
  <si>
    <t>MKID=00798</t>
  </si>
  <si>
    <t>EXO00003953</t>
  </si>
  <si>
    <t>MKID=00799</t>
  </si>
  <si>
    <t>EXO00003954</t>
  </si>
  <si>
    <t>MKID=00800</t>
  </si>
  <si>
    <t>EXO00003960</t>
  </si>
  <si>
    <t>MKID=00801</t>
  </si>
  <si>
    <t>EXO00003968</t>
  </si>
  <si>
    <t>MKID=00802</t>
  </si>
  <si>
    <t>EXO00003971</t>
  </si>
  <si>
    <t>MKID=00803</t>
  </si>
  <si>
    <t>EXO00003992</t>
  </si>
  <si>
    <t>MKID=00804</t>
  </si>
  <si>
    <t>EXO00003998</t>
  </si>
  <si>
    <t>MKID=00805</t>
  </si>
  <si>
    <t>EXO00004008</t>
  </si>
  <si>
    <t>MKID=00806</t>
  </si>
  <si>
    <t>EXO00004012</t>
  </si>
  <si>
    <t>MKID=00807</t>
  </si>
  <si>
    <t>EXO00004013</t>
  </si>
  <si>
    <t>MKID=00808</t>
  </si>
  <si>
    <t>EXO00004028</t>
  </si>
  <si>
    <t>MKID=00809</t>
  </si>
  <si>
    <t>EXO00004069</t>
  </si>
  <si>
    <t>MKID=00810</t>
  </si>
  <si>
    <t>EXO00004070</t>
  </si>
  <si>
    <t>MKID=00811</t>
  </si>
  <si>
    <t>EXO00004081</t>
  </si>
  <si>
    <t>MKID=00812</t>
  </si>
  <si>
    <t>EXO00004082</t>
  </si>
  <si>
    <t>MKID=00813</t>
  </si>
  <si>
    <t>EXO00004089</t>
  </si>
  <si>
    <t>MKID=00814</t>
  </si>
  <si>
    <t>EXO00004094</t>
  </si>
  <si>
    <t>MKID=00815</t>
  </si>
  <si>
    <t>EXO00004102</t>
  </si>
  <si>
    <t>MKID=00816</t>
  </si>
  <si>
    <t>EXO00004104</t>
  </si>
  <si>
    <t>MKID=00817</t>
  </si>
  <si>
    <t>EXO00004106</t>
  </si>
  <si>
    <t>MKID=00818</t>
  </si>
  <si>
    <t>EXO00004129</t>
  </si>
  <si>
    <t>MKID=00819</t>
  </si>
  <si>
    <t>EXO00004137</t>
  </si>
  <si>
    <t>MKID=00820</t>
  </si>
  <si>
    <t>EXO00004140</t>
  </si>
  <si>
    <t>MKID=00821</t>
  </si>
  <si>
    <t>EXO00004141</t>
  </si>
  <si>
    <t>MKID=00822</t>
  </si>
  <si>
    <t>EXO00004145</t>
  </si>
  <si>
    <t>MKID=00823</t>
  </si>
  <si>
    <t>EXO00004146</t>
  </si>
  <si>
    <t>MKID=00824</t>
  </si>
  <si>
    <t>EXO00004181</t>
  </si>
  <si>
    <t>MKID=00825</t>
  </si>
  <si>
    <t>TRGT</t>
  </si>
  <si>
    <t>EXO00004184</t>
  </si>
  <si>
    <t>MKID=00826</t>
  </si>
  <si>
    <t>EXO00004204</t>
  </si>
  <si>
    <t>MKID=00827</t>
  </si>
  <si>
    <t>EXO00004214</t>
  </si>
  <si>
    <t>MKID=00828</t>
  </si>
  <si>
    <t>EXO00004237</t>
  </si>
  <si>
    <t>MKID=00829</t>
  </si>
  <si>
    <t>EXO00004238</t>
  </si>
  <si>
    <t>MKID=00830</t>
  </si>
  <si>
    <t>EXO00004239</t>
  </si>
  <si>
    <t>MKID=00831</t>
  </si>
  <si>
    <t>EXO00004241</t>
  </si>
  <si>
    <t>MKID=00832</t>
  </si>
  <si>
    <t>EXO00004242</t>
  </si>
  <si>
    <t>MKID=00833</t>
  </si>
  <si>
    <t>EXO00004243</t>
  </si>
  <si>
    <t>MKID=00834</t>
  </si>
  <si>
    <t>EXO00004244</t>
  </si>
  <si>
    <t>MKID=00835</t>
  </si>
  <si>
    <t>US-C</t>
  </si>
  <si>
    <t>EXO00004245</t>
  </si>
  <si>
    <t>MKID=00836</t>
  </si>
  <si>
    <t>EXO00004246</t>
  </si>
  <si>
    <t>MKID=00837</t>
  </si>
  <si>
    <t>EXO00004247</t>
  </si>
  <si>
    <t>MKID=00838</t>
  </si>
  <si>
    <t>EXO00004248</t>
  </si>
  <si>
    <t>MKID=00839</t>
  </si>
  <si>
    <t>EXO00004249</t>
  </si>
  <si>
    <t>MKID=00840</t>
  </si>
  <si>
    <t>EXO00004254</t>
  </si>
  <si>
    <t>MKID=00841</t>
  </si>
  <si>
    <t>EXO00004255</t>
  </si>
  <si>
    <t>MKID=00842</t>
  </si>
  <si>
    <t>EXO00004258</t>
  </si>
  <si>
    <t>MKID=00843</t>
  </si>
  <si>
    <t>EXO00004266</t>
  </si>
  <si>
    <t>MKID=00844</t>
  </si>
  <si>
    <t>EXO00004275</t>
  </si>
  <si>
    <t>MKID=00845</t>
  </si>
  <si>
    <t>EXO00004276</t>
  </si>
  <si>
    <t>MKID=00846</t>
  </si>
  <si>
    <t>EXO00004277</t>
  </si>
  <si>
    <t>MKID=00847</t>
  </si>
  <si>
    <t>EXO00004278</t>
  </si>
  <si>
    <t>MKID=00848</t>
  </si>
  <si>
    <t>EXO00004280</t>
  </si>
  <si>
    <t>MKID=00849</t>
  </si>
  <si>
    <t>EXO00004288</t>
  </si>
  <si>
    <t>MKID=00850</t>
  </si>
  <si>
    <t>EXO00004289</t>
  </si>
  <si>
    <t>MKID=00851</t>
  </si>
  <si>
    <t>CHINA FINANCIAL FUTURES EXCHANGE</t>
  </si>
  <si>
    <t>JOINT ASIAN DERIVATIVES EXCHANGE</t>
  </si>
  <si>
    <t>HONG KONG EXCHANGES AND CLEARING LTD</t>
  </si>
  <si>
    <t>MKT_NME</t>
  </si>
  <si>
    <t>CREATED_TMS</t>
  </si>
  <si>
    <t>ACMKT=0001</t>
  </si>
  <si>
    <t>ASX Clear (Futures) Pty Limited</t>
  </si>
  <si>
    <t>ACMKT=0002</t>
  </si>
  <si>
    <t>ASX Limited</t>
  </si>
  <si>
    <t>ACMKT=0003</t>
  </si>
  <si>
    <t>Australian Securities Exchange Limited</t>
  </si>
  <si>
    <t>ACMKT=0004</t>
  </si>
  <si>
    <t>Austrian Futures and Options Exchange (TBD)</t>
  </si>
  <si>
    <t>ACMKT=0005</t>
  </si>
  <si>
    <t>Belgian Futures &amp; Options Exchange</t>
  </si>
  <si>
    <t>ACMKT=0006</t>
  </si>
  <si>
    <t>BM&amp;FBOVESPA SA</t>
  </si>
  <si>
    <t>ACMKT=0007</t>
  </si>
  <si>
    <t>Bolsa de Derivados do Porto BDP</t>
  </si>
  <si>
    <t>ACMKT=0008</t>
  </si>
  <si>
    <t>Bolsa de Mercadorias &amp; Futuros</t>
  </si>
  <si>
    <t>ACMKT=0009</t>
  </si>
  <si>
    <t>Boston Options Exchange</t>
  </si>
  <si>
    <t>ACMKT=0010</t>
  </si>
  <si>
    <t>Bourse de Montreal Inc</t>
  </si>
  <si>
    <t>ACMKT=0011</t>
  </si>
  <si>
    <t>Budapest</t>
  </si>
  <si>
    <t>ACMKT=0012</t>
  </si>
  <si>
    <t>Buenos Aires</t>
  </si>
  <si>
    <t>ACMKT=0013</t>
  </si>
  <si>
    <t>Cantor Exchange</t>
  </si>
  <si>
    <t>ACMKT=0014</t>
  </si>
  <si>
    <t>CBOE Futures Exchange</t>
  </si>
  <si>
    <t>ACMKT=0015</t>
  </si>
  <si>
    <t>Central Japan Commodity Exchange</t>
  </si>
  <si>
    <t>ACMKT=0016</t>
  </si>
  <si>
    <t>Chicago Board of Trade</t>
  </si>
  <si>
    <t>ACMKT=0017</t>
  </si>
  <si>
    <t>Chicago Board Options Exchange</t>
  </si>
  <si>
    <t>ACMKT=0018</t>
  </si>
  <si>
    <t>Chicago Climate Exchange Inc</t>
  </si>
  <si>
    <t>ACMKT=0019</t>
  </si>
  <si>
    <t>Chicago Climate Futures Exchange</t>
  </si>
  <si>
    <t>ACMKT=0020</t>
  </si>
  <si>
    <t>ACMKT=0021</t>
  </si>
  <si>
    <t>CME Clearing Europe Limited</t>
  </si>
  <si>
    <t>ACMKT=0022</t>
  </si>
  <si>
    <t>CME Group Inc</t>
  </si>
  <si>
    <t>ACMKT=0023</t>
  </si>
  <si>
    <t>Commodity Exchange Inc</t>
  </si>
  <si>
    <t>ACMKT=0024</t>
  </si>
  <si>
    <t>Copenhagen Stock Exchange</t>
  </si>
  <si>
    <t>ACMKT=0026</t>
  </si>
  <si>
    <t>Deutsche Termin Bourse AG</t>
  </si>
  <si>
    <t>ACMKT=0027</t>
  </si>
  <si>
    <t>Dubai Gold &amp; Commodities Exchange</t>
  </si>
  <si>
    <t>ACMKT=0029</t>
  </si>
  <si>
    <t>ELX Exchange</t>
  </si>
  <si>
    <t>ACMKT=0030</t>
  </si>
  <si>
    <t>ENDEX Futures Exchange</t>
  </si>
  <si>
    <t>ACMKT=0032</t>
  </si>
  <si>
    <t>EUREX (US)</t>
  </si>
  <si>
    <t>ACMKT=0033</t>
  </si>
  <si>
    <t>Euronext Amsterdam</t>
  </si>
  <si>
    <t>ACMKT=0034</t>
  </si>
  <si>
    <t>Euronext Brussels</t>
  </si>
  <si>
    <t>ACMKT=0035</t>
  </si>
  <si>
    <t>Euronext Lisbon</t>
  </si>
  <si>
    <t>ACMKT=0036</t>
  </si>
  <si>
    <t>Euronext Paris</t>
  </si>
  <si>
    <t>ACMKT=0037</t>
  </si>
  <si>
    <t>European Energy Exchange</t>
  </si>
  <si>
    <t>ACMKT=0038</t>
  </si>
  <si>
    <t>Finnish Options Market</t>
  </si>
  <si>
    <t>ACMKT=0039</t>
  </si>
  <si>
    <t>Fukuoka Futures Exchange</t>
  </si>
  <si>
    <t>ACMKT=0040</t>
  </si>
  <si>
    <t>ACMKT=0041</t>
  </si>
  <si>
    <t>Hong Kong Futures Exchange</t>
  </si>
  <si>
    <t>ACMKT=0042</t>
  </si>
  <si>
    <t>ICF - Financials &amp; Indices Futures &amp; Options</t>
  </si>
  <si>
    <t>ACMKT=0043</t>
  </si>
  <si>
    <t>Intercontinental Exchange</t>
  </si>
  <si>
    <t>ACMKT=0044</t>
  </si>
  <si>
    <t>International Petroleum Exchange</t>
  </si>
  <si>
    <t>ACMKT=0045</t>
  </si>
  <si>
    <t>International Securities Exchange Hldgs Inc</t>
  </si>
  <si>
    <t>ACMKT=0046</t>
  </si>
  <si>
    <t>Italian Stock Exchange</t>
  </si>
  <si>
    <t>ACMKT=0047</t>
  </si>
  <si>
    <t>Jakarta Futures Exchange</t>
  </si>
  <si>
    <t>ACMKT=0048</t>
  </si>
  <si>
    <t>JAPAN EXCHANGE GROUP INC</t>
  </si>
  <si>
    <t>ACMKT=0049</t>
  </si>
  <si>
    <t>ACMKT=0050</t>
  </si>
  <si>
    <t>JSE Yield-X</t>
  </si>
  <si>
    <t>ACMKT=0051</t>
  </si>
  <si>
    <t>Kansai Commodities Exchange</t>
  </si>
  <si>
    <t>ACMKT=0052</t>
  </si>
  <si>
    <t>Kansas City Board of Trade</t>
  </si>
  <si>
    <t>ACMKT=0053</t>
  </si>
  <si>
    <t>Korea Futures Exchange</t>
  </si>
  <si>
    <t>ACMKT=0054</t>
  </si>
  <si>
    <t>Liffe Bclear</t>
  </si>
  <si>
    <t>ACMKT=0055</t>
  </si>
  <si>
    <t>London Equity Derivative Exchange</t>
  </si>
  <si>
    <t>ACMKT=0056</t>
  </si>
  <si>
    <t>London Intl Financial Futures and Options Exchange</t>
  </si>
  <si>
    <t>ACMKT=0057</t>
  </si>
  <si>
    <t>London Metal Exchange</t>
  </si>
  <si>
    <t>ACMKT=0058</t>
  </si>
  <si>
    <t>London Securities &amp; Derivatives Exchange</t>
  </si>
  <si>
    <t>ACMKT=0059</t>
  </si>
  <si>
    <t>London Stock Exchange Group Plc</t>
  </si>
  <si>
    <t>ACMKT=0060</t>
  </si>
  <si>
    <t>London Stock Exchange PLC</t>
  </si>
  <si>
    <t>ACMKT=0061</t>
  </si>
  <si>
    <t>Malaysia Derivatives Exchange Bhd</t>
  </si>
  <si>
    <t>ACMKT=0062</t>
  </si>
  <si>
    <t>Marche a Terme International de France</t>
  </si>
  <si>
    <t>ACMKT=0063</t>
  </si>
  <si>
    <t>MCX Stock Exchange Limited</t>
  </si>
  <si>
    <t>ACMKT=0064</t>
  </si>
  <si>
    <t>Meff</t>
  </si>
  <si>
    <t>ACMKT=0065</t>
  </si>
  <si>
    <t>MEFF Renta Fija (Barcelona)</t>
  </si>
  <si>
    <t>ACMKT=0066</t>
  </si>
  <si>
    <t>Mercado Mexicano de Derivados</t>
  </si>
  <si>
    <t>ACMKT=0067</t>
  </si>
  <si>
    <t>Mexican Derivative Exchange</t>
  </si>
  <si>
    <t>ACMKT=0068</t>
  </si>
  <si>
    <t>Mid American Commodity Exchange</t>
  </si>
  <si>
    <t>ACMKT=0069</t>
  </si>
  <si>
    <t>ACMKT=0070</t>
  </si>
  <si>
    <t>Minneapolis Grain Exchange</t>
  </si>
  <si>
    <t>ACMKT=0071</t>
  </si>
  <si>
    <t>Montreal Exchange</t>
  </si>
  <si>
    <t>ACMKT=0072</t>
  </si>
  <si>
    <t>Moscow Interbank Currency Exchange</t>
  </si>
  <si>
    <t>ACMKT=0073</t>
  </si>
  <si>
    <t>Multi Commodity Exchange of India Limited</t>
  </si>
  <si>
    <t>ACMKT=0074</t>
  </si>
  <si>
    <t>Nasdaq Dubai Ltd</t>
  </si>
  <si>
    <t>ACMKT=0075</t>
  </si>
  <si>
    <t>NASDAQ OMX Group</t>
  </si>
  <si>
    <t>ACMKT=0076</t>
  </si>
  <si>
    <t>National Commodity &amp; Derivatives Exchange Limited</t>
  </si>
  <si>
    <t>ACMKT=0077</t>
  </si>
  <si>
    <t>National Stock Exchange of India</t>
  </si>
  <si>
    <t>ACMKT=0078</t>
  </si>
  <si>
    <t>New York Board of Trade</t>
  </si>
  <si>
    <t>ACMKT=0079</t>
  </si>
  <si>
    <t>New York Cottons Exchange</t>
  </si>
  <si>
    <t>ACMKT=0080</t>
  </si>
  <si>
    <t>New York Mercantile Exchange - Comex Division</t>
  </si>
  <si>
    <t>ACMKT=0081</t>
  </si>
  <si>
    <t>New Zealand Futures and Options Exchange</t>
  </si>
  <si>
    <t>ACMKT=0082</t>
  </si>
  <si>
    <t>Nord Pool ASA</t>
  </si>
  <si>
    <t>ACMKT=0083</t>
  </si>
  <si>
    <t>NYMEX Green Exchange</t>
  </si>
  <si>
    <t>ACMKT=0084</t>
  </si>
  <si>
    <t>NYSE AltNext</t>
  </si>
  <si>
    <t>ACMKT=0085</t>
  </si>
  <si>
    <t>NYSE Liffe</t>
  </si>
  <si>
    <t>ACMKT=0086</t>
  </si>
  <si>
    <t>OneChicago</t>
  </si>
  <si>
    <t>ACMKT=0087</t>
  </si>
  <si>
    <t>Osaka Mercantile Exchange</t>
  </si>
  <si>
    <t>ACMKT=0088</t>
  </si>
  <si>
    <t>Osaka Securities Exchange</t>
  </si>
  <si>
    <t>ACMKT=0089</t>
  </si>
  <si>
    <t>Oslo</t>
  </si>
  <si>
    <t>ACMKT=0090</t>
  </si>
  <si>
    <t>Pacific Exchange Stocks and Options</t>
  </si>
  <si>
    <t>ACMKT=0091</t>
  </si>
  <si>
    <t>Philadelphia Board of Trade</t>
  </si>
  <si>
    <t>ACMKT=0092</t>
  </si>
  <si>
    <t>Philadelphia Stock Exchange</t>
  </si>
  <si>
    <t>ACMKT=0093</t>
  </si>
  <si>
    <t>Powernext SA</t>
  </si>
  <si>
    <t>ACMKT=0094</t>
  </si>
  <si>
    <t>Prague Energy Exchange</t>
  </si>
  <si>
    <t>ACMKT=0095</t>
  </si>
  <si>
    <t>Prague Stock Exchange</t>
  </si>
  <si>
    <t>ACMKT=0096</t>
  </si>
  <si>
    <t>Rosario Futures Exchange</t>
  </si>
  <si>
    <t>ACMKT=0097</t>
  </si>
  <si>
    <t>RTS Stock Exchange</t>
  </si>
  <si>
    <t>ACMKT=0098</t>
  </si>
  <si>
    <t>Safex Agricultural Products Div. JSE Securities</t>
  </si>
  <si>
    <t>ACMKT=0099</t>
  </si>
  <si>
    <t>Safex/JSE Securities Exchange</t>
  </si>
  <si>
    <t>ACMKT=0100</t>
  </si>
  <si>
    <t>Sao Paulo Stock Exchange</t>
  </si>
  <si>
    <t>ACMKT=0101</t>
  </si>
  <si>
    <t>SFE Corp Ltd</t>
  </si>
  <si>
    <t>ACMKT=0102</t>
  </si>
  <si>
    <t>Shanghai Futures Exchange</t>
  </si>
  <si>
    <t>ACMKT=0103</t>
  </si>
  <si>
    <t>Singapore Commodity Exchange</t>
  </si>
  <si>
    <t>ACMKT=0104</t>
  </si>
  <si>
    <t>Singapore Exchange - Derivative Trading</t>
  </si>
  <si>
    <t>ACMKT=0105</t>
  </si>
  <si>
    <t>Singapore Mercantile Exchange Pte Ltd</t>
  </si>
  <si>
    <t>ACMKT=0106</t>
  </si>
  <si>
    <t>ACMKT=0107</t>
  </si>
  <si>
    <t>South African Futures Exchange</t>
  </si>
  <si>
    <t>ACMKT=0108</t>
  </si>
  <si>
    <t>Stockholm</t>
  </si>
  <si>
    <t>ACMKT=0109</t>
  </si>
  <si>
    <t>Stockholm Options Market</t>
  </si>
  <si>
    <t>ACMKT=0110</t>
  </si>
  <si>
    <t>Swiss Options &amp; Financial Futures Exchange</t>
  </si>
  <si>
    <t>ACMKT=0111</t>
  </si>
  <si>
    <t>Taiwan Futures Exchange</t>
  </si>
  <si>
    <t>ACMKT=0113</t>
  </si>
  <si>
    <t>Thailand Future Exchange PLC</t>
  </si>
  <si>
    <t>ACMKT=0114</t>
  </si>
  <si>
    <t>The Athens Derivatives Exchange S.A.</t>
  </si>
  <si>
    <t>ACMKT=0115</t>
  </si>
  <si>
    <t>The Stock Exchange Mumbai</t>
  </si>
  <si>
    <t>ACMKT=0116</t>
  </si>
  <si>
    <t>The Tokyo Commodity Exchange</t>
  </si>
  <si>
    <t>ACMKT=0117</t>
  </si>
  <si>
    <t>Tokyo Grain Exchange</t>
  </si>
  <si>
    <t>ACMKT=0118</t>
  </si>
  <si>
    <t>TOKYO KIRABOSHI FINANCIAL GROUP INC</t>
  </si>
  <si>
    <t>ACMKT=0119</t>
  </si>
  <si>
    <t>Tokyo Stock Exchange Inc</t>
  </si>
  <si>
    <t>ACMKT=0120</t>
  </si>
  <si>
    <t>Toronto</t>
  </si>
  <si>
    <t>ACMKT=0122</t>
  </si>
  <si>
    <t>UK Power Exchange</t>
  </si>
  <si>
    <t>ACMKT=0123</t>
  </si>
  <si>
    <t>United Stock Exchange</t>
  </si>
  <si>
    <t>ACMKT=0124</t>
  </si>
  <si>
    <t>Warenterminborse Hannover</t>
  </si>
  <si>
    <t>ACMKT=0125</t>
  </si>
  <si>
    <t>Warsaw Stock Exchange</t>
  </si>
  <si>
    <t>ACMKT=0126</t>
  </si>
  <si>
    <t>Wiener Boerse AG</t>
  </si>
  <si>
    <t>ACMKT=0127</t>
  </si>
  <si>
    <t>Winnipeg Commodity Exchange Inc</t>
  </si>
  <si>
    <t>ACMKT=0128</t>
  </si>
  <si>
    <t>Yokohama Commodity Exchange</t>
  </si>
  <si>
    <t>Societa Interbancaria per l''Automazione</t>
  </si>
  <si>
    <t>ORG00013750</t>
  </si>
  <si>
    <t>ORG00013630</t>
  </si>
  <si>
    <t>ORG00159711</t>
  </si>
  <si>
    <t>ORG00013711</t>
  </si>
  <si>
    <t>ORG00013716</t>
  </si>
  <si>
    <t>ORG00117735</t>
  </si>
  <si>
    <t>ORG00013713</t>
  </si>
  <si>
    <t>ORG00013712</t>
  </si>
  <si>
    <t>ORG00067594</t>
  </si>
  <si>
    <t>ORG00054087</t>
  </si>
  <si>
    <t>ORG00000020</t>
  </si>
  <si>
    <t>ORG00000053</t>
  </si>
  <si>
    <t>ORG00027939</t>
  </si>
  <si>
    <t>ORG00054038</t>
  </si>
  <si>
    <t>ORG00054036</t>
  </si>
  <si>
    <t>ORG00013717</t>
  </si>
  <si>
    <t>ORG00034527</t>
  </si>
  <si>
    <t>ORG00099380</t>
  </si>
  <si>
    <t>ORG00131930</t>
  </si>
  <si>
    <t>ORG00108872</t>
  </si>
  <si>
    <t>ORG00173084</t>
  </si>
  <si>
    <t>ORG00013718</t>
  </si>
  <si>
    <t>ORG00148506</t>
  </si>
  <si>
    <t>ORG00013721</t>
  </si>
  <si>
    <t>ORG00072733</t>
  </si>
  <si>
    <t>ORG00013719</t>
  </si>
  <si>
    <t>ORG00099487</t>
  </si>
  <si>
    <t>ORG00108883</t>
  </si>
  <si>
    <t>ORG00144860</t>
  </si>
  <si>
    <t>ORG00142818</t>
  </si>
  <si>
    <t>ORG00016826</t>
  </si>
  <si>
    <t>ORG00049550</t>
  </si>
  <si>
    <t>ORG00054044</t>
  </si>
  <si>
    <t>ORG00054042</t>
  </si>
  <si>
    <t>ORG00054046</t>
  </si>
  <si>
    <t>ORG00054043</t>
  </si>
  <si>
    <t>ORG00054041</t>
  </si>
  <si>
    <t>ORG00013722</t>
  </si>
  <si>
    <t>ORG00054052</t>
  </si>
  <si>
    <t>ORG00023376</t>
  </si>
  <si>
    <t>ORG00013723</t>
  </si>
  <si>
    <t>ORG00205157</t>
  </si>
  <si>
    <t>ORG00067599</t>
  </si>
  <si>
    <t>ORG00013724</t>
  </si>
  <si>
    <t>ORG00034788</t>
  </si>
  <si>
    <t>ORG00013726</t>
  </si>
  <si>
    <t>ORG00054079</t>
  </si>
  <si>
    <t>ORG00000037</t>
  </si>
  <si>
    <t>ORG00108877</t>
  </si>
  <si>
    <t>ORG00099415</t>
  </si>
  <si>
    <t>ORG00067601</t>
  </si>
  <si>
    <t>ORG00016051</t>
  </si>
  <si>
    <t>ORG00030637</t>
  </si>
  <si>
    <t>ORG00142695</t>
  </si>
  <si>
    <t>ORG00054040</t>
  </si>
  <si>
    <t>ORG00013728</t>
  </si>
  <si>
    <t>ORG00013729</t>
  </si>
  <si>
    <t>ORG00015712</t>
  </si>
  <si>
    <t>ORG00013667</t>
  </si>
  <si>
    <t>ORG00000026</t>
  </si>
  <si>
    <t>ORG00054083</t>
  </si>
  <si>
    <t>ORG00013730</t>
  </si>
  <si>
    <t>ORG00173085</t>
  </si>
  <si>
    <t>ORG00054089</t>
  </si>
  <si>
    <t>ORG00013732</t>
  </si>
  <si>
    <t>ORG00054091</t>
  </si>
  <si>
    <t>ORG00054093</t>
  </si>
  <si>
    <t>ORG00013735</t>
  </si>
  <si>
    <t>ORG00013673</t>
  </si>
  <si>
    <t>ORG00054097</t>
  </si>
  <si>
    <t>ORG00000065</t>
  </si>
  <si>
    <t>ORG00016650</t>
  </si>
  <si>
    <t>ORG00099495</t>
  </si>
  <si>
    <t>ORG00173086</t>
  </si>
  <si>
    <t>ORG00112178</t>
  </si>
  <si>
    <t>ORG00099496</t>
  </si>
  <si>
    <t>ORG00049423</t>
  </si>
  <si>
    <t>ORG00054100</t>
  </si>
  <si>
    <t>ORG00013755</t>
  </si>
  <si>
    <t>ORG00013739</t>
  </si>
  <si>
    <t>ORG00013737</t>
  </si>
  <si>
    <t>ORG00099426</t>
  </si>
  <si>
    <t>ORG00142694</t>
  </si>
  <si>
    <t>ORG00000060</t>
  </si>
  <si>
    <t>ORG00142819</t>
  </si>
  <si>
    <t>ORG00054104</t>
  </si>
  <si>
    <t>ORG00054102</t>
  </si>
  <si>
    <t>ORG00013740</t>
  </si>
  <si>
    <t>ORG00000070</t>
  </si>
  <si>
    <t>ORG00000062</t>
  </si>
  <si>
    <t>ORG00015727</t>
  </si>
  <si>
    <t>ORG00013742</t>
  </si>
  <si>
    <t>ORG00099416</t>
  </si>
  <si>
    <t>ORG00142628</t>
  </si>
  <si>
    <t>ORG00000006</t>
  </si>
  <si>
    <t>ORG00054159</t>
  </si>
  <si>
    <t>ORG00054106</t>
  </si>
  <si>
    <t>ORG00054161</t>
  </si>
  <si>
    <t>ORG00054108</t>
  </si>
  <si>
    <t>ORG00000054</t>
  </si>
  <si>
    <t>ORG00038425</t>
  </si>
  <si>
    <t>ORG00054114</t>
  </si>
  <si>
    <t>ORG00013744</t>
  </si>
  <si>
    <t>ORG00013747</t>
  </si>
  <si>
    <t>ORG00173087</t>
  </si>
  <si>
    <t>ORG00013748</t>
  </si>
  <si>
    <t>ORG00013743</t>
  </si>
  <si>
    <t>ORG00000071</t>
  </si>
  <si>
    <t>ORG00013749</t>
  </si>
  <si>
    <t>ORG00013746</t>
  </si>
  <si>
    <t>ORG00054121</t>
  </si>
  <si>
    <t>ORG00000050</t>
  </si>
  <si>
    <t>ORG00099473</t>
  </si>
  <si>
    <t>ORG00033092</t>
  </si>
  <si>
    <t>ORG00054110</t>
  </si>
  <si>
    <t>ORG00013753</t>
  </si>
  <si>
    <t>ORG00054122</t>
  </si>
  <si>
    <t>ORG00013751</t>
  </si>
  <si>
    <t>ORG00013752</t>
  </si>
  <si>
    <t>ORG00000066</t>
  </si>
  <si>
    <t>ORG00142820</t>
  </si>
  <si>
    <t>ORG00054123</t>
  </si>
  <si>
    <t>ORG00173088</t>
  </si>
  <si>
    <t>ORG00054127</t>
  </si>
  <si>
    <t>ORG00000015</t>
  </si>
  <si>
    <t>ORG00000004</t>
  </si>
  <si>
    <t>ORG00054124</t>
  </si>
  <si>
    <t>ORG00054128</t>
  </si>
  <si>
    <t>ORG00099471</t>
  </si>
  <si>
    <t>AC=0000002</t>
  </si>
  <si>
    <t>AC=0000001</t>
  </si>
  <si>
    <t>AC=0000003</t>
  </si>
  <si>
    <t>AC=0000004</t>
  </si>
  <si>
    <t>AC=0000005</t>
  </si>
  <si>
    <t>AC=0000006</t>
  </si>
  <si>
    <t>AC=0000007</t>
  </si>
  <si>
    <t>AC=0000008</t>
  </si>
  <si>
    <t>AC=0000009</t>
  </si>
  <si>
    <t>AC=0000010</t>
  </si>
  <si>
    <t>AC=0000011</t>
  </si>
  <si>
    <t>AC=0000012</t>
  </si>
  <si>
    <t>AC=0000013</t>
  </si>
  <si>
    <t>AC=0000014</t>
  </si>
  <si>
    <t>AC=0000015</t>
  </si>
  <si>
    <t>AC=0000016</t>
  </si>
  <si>
    <t>AC=0000017</t>
  </si>
  <si>
    <t>AC=0000018</t>
  </si>
  <si>
    <t>AC=0000019</t>
  </si>
  <si>
    <t>AC=0000020</t>
  </si>
  <si>
    <t>AC=0000021</t>
  </si>
  <si>
    <t>AC=0000022</t>
  </si>
  <si>
    <t>AC=0000023</t>
  </si>
  <si>
    <t>AC=0000024</t>
  </si>
  <si>
    <t>AC=0000025</t>
  </si>
  <si>
    <t>AC=0000026</t>
  </si>
  <si>
    <t>AC=0000027</t>
  </si>
  <si>
    <t>AC=0000028</t>
  </si>
  <si>
    <t>AC=0000029</t>
  </si>
  <si>
    <t>AC=0000030</t>
  </si>
  <si>
    <t>AC=0000031</t>
  </si>
  <si>
    <t>AC=0000032</t>
  </si>
  <si>
    <t>AC=0000033</t>
  </si>
  <si>
    <t>AC=0000034</t>
  </si>
  <si>
    <t>AC=0000035</t>
  </si>
  <si>
    <t>AC=0000036</t>
  </si>
  <si>
    <t>AC=0000037</t>
  </si>
  <si>
    <t>AC=0000038</t>
  </si>
  <si>
    <t>AC=0000039</t>
  </si>
  <si>
    <t>AC=0000040</t>
  </si>
  <si>
    <t>AC=0000041</t>
  </si>
  <si>
    <t>AC=0000042</t>
  </si>
  <si>
    <t>AC=0000043</t>
  </si>
  <si>
    <t>AC=0000044</t>
  </si>
  <si>
    <t>AC=0000045</t>
  </si>
  <si>
    <t>AC=0000046</t>
  </si>
  <si>
    <t>AC=0000047</t>
  </si>
  <si>
    <t>AC=0000048</t>
  </si>
  <si>
    <t>AC=0000049</t>
  </si>
  <si>
    <t>AC=0000050</t>
  </si>
  <si>
    <t>AC=0000051</t>
  </si>
  <si>
    <t>AC=0000052</t>
  </si>
  <si>
    <t>AC=0000053</t>
  </si>
  <si>
    <t>AC=0000054</t>
  </si>
  <si>
    <t>AC=0000055</t>
  </si>
  <si>
    <t>AC=0000056</t>
  </si>
  <si>
    <t>AC=0000057</t>
  </si>
  <si>
    <t>AC=0000058</t>
  </si>
  <si>
    <t>AC=0000059</t>
  </si>
  <si>
    <t>AC=0000060</t>
  </si>
  <si>
    <t>AC=0000061</t>
  </si>
  <si>
    <t>AC=0000062</t>
  </si>
  <si>
    <t>AC=0000063</t>
  </si>
  <si>
    <t>AC=0000064</t>
  </si>
  <si>
    <t>AC=0000065</t>
  </si>
  <si>
    <t>AC=0000066</t>
  </si>
  <si>
    <t>AC=0000067</t>
  </si>
  <si>
    <t>AC=0000068</t>
  </si>
  <si>
    <t>AC=0000069</t>
  </si>
  <si>
    <t>AC=0000070</t>
  </si>
  <si>
    <t>AC=0000071</t>
  </si>
  <si>
    <t>AC=0000072</t>
  </si>
  <si>
    <t>AC=0000073</t>
  </si>
  <si>
    <t>AC=0000074</t>
  </si>
  <si>
    <t>AC=0000075</t>
  </si>
  <si>
    <t>AC=0000076</t>
  </si>
  <si>
    <t>AC=0000077</t>
  </si>
  <si>
    <t>AC=0000078</t>
  </si>
  <si>
    <t>AC=0000079</t>
  </si>
  <si>
    <t>AC=0000080</t>
  </si>
  <si>
    <t>AC=0000081</t>
  </si>
  <si>
    <t>AC=0000082</t>
  </si>
  <si>
    <t>AC=0000083</t>
  </si>
  <si>
    <t>AC=0000084</t>
  </si>
  <si>
    <t>AC=0000085</t>
  </si>
  <si>
    <t>AC=0000086</t>
  </si>
  <si>
    <t>AC=0000087</t>
  </si>
  <si>
    <t>AC=0000088</t>
  </si>
  <si>
    <t>AC=0000089</t>
  </si>
  <si>
    <t>AC=0000090</t>
  </si>
  <si>
    <t>AC=0000091</t>
  </si>
  <si>
    <t>AC=0000092</t>
  </si>
  <si>
    <t>AC=0000093</t>
  </si>
  <si>
    <t>AC=0000094</t>
  </si>
  <si>
    <t>AC=0000095</t>
  </si>
  <si>
    <t>AC=0000096</t>
  </si>
  <si>
    <t>AC=0000097</t>
  </si>
  <si>
    <t>AC=0000098</t>
  </si>
  <si>
    <t>AC=0000099</t>
  </si>
  <si>
    <t>AC=0000100</t>
  </si>
  <si>
    <t>AC=0000101</t>
  </si>
  <si>
    <t>AC=0000102</t>
  </si>
  <si>
    <t>AC=0000103</t>
  </si>
  <si>
    <t>AC=0000104</t>
  </si>
  <si>
    <t>AC=0000105</t>
  </si>
  <si>
    <t>AC=0000106</t>
  </si>
  <si>
    <t>AC=0000107</t>
  </si>
  <si>
    <t>AC=0000108</t>
  </si>
  <si>
    <t>AC=0000109</t>
  </si>
  <si>
    <t>AC=0000110</t>
  </si>
  <si>
    <t>AC=0000111</t>
  </si>
  <si>
    <t>AC=0000112</t>
  </si>
  <si>
    <t>AC=0000113</t>
  </si>
  <si>
    <t>AC=0000114</t>
  </si>
  <si>
    <t>AC=0000115</t>
  </si>
  <si>
    <t>AC=0000116</t>
  </si>
  <si>
    <t>AC=0000117</t>
  </si>
  <si>
    <t>AC=0000118</t>
  </si>
  <si>
    <t>AC=0000119</t>
  </si>
  <si>
    <t>AC=0000120</t>
  </si>
  <si>
    <t>AC=0000121</t>
  </si>
  <si>
    <t>AC=0000122</t>
  </si>
  <si>
    <t>AC=0000123</t>
  </si>
  <si>
    <t>AC=0000124</t>
  </si>
  <si>
    <t>AC=0000125</t>
  </si>
  <si>
    <t>AC=0000126</t>
  </si>
  <si>
    <t>AC=0000127</t>
  </si>
  <si>
    <t>AC=0000128</t>
  </si>
  <si>
    <t>AC=0000129</t>
  </si>
  <si>
    <t>Dubai Mercantile Exchange</t>
  </si>
  <si>
    <t>ESMMKT=194</t>
  </si>
  <si>
    <t>ESMMKT=184</t>
  </si>
  <si>
    <t>ESMMKT=233</t>
  </si>
  <si>
    <t>ESMMKT=642</t>
  </si>
  <si>
    <t>ESMMKT=655</t>
  </si>
  <si>
    <t>ESMMKT=750</t>
  </si>
  <si>
    <t>MIC</t>
  </si>
  <si>
    <t>-NA-</t>
  </si>
  <si>
    <t>ESMMKT=001</t>
  </si>
  <si>
    <t>MIC=0000NA</t>
  </si>
  <si>
    <t>ZZ</t>
  </si>
  <si>
    <t>GUNT_OID</t>
  </si>
  <si>
    <t>=000000514</t>
  </si>
  <si>
    <t>=000000515</t>
  </si>
  <si>
    <t>=000000516</t>
  </si>
  <si>
    <t>=000000517</t>
  </si>
  <si>
    <t>Speacial handling for below 3 markets</t>
  </si>
  <si>
    <t>--------------------------</t>
  </si>
  <si>
    <t>PRELIMINRY_LT_LC</t>
  </si>
  <si>
    <t>PROSP_LT_RTG</t>
  </si>
  <si>
    <t>NSR_ST_LC</t>
  </si>
  <si>
    <t>PRELIMINRY_LT_FC</t>
  </si>
  <si>
    <t>EMSRTG=045</t>
  </si>
  <si>
    <t>EMSRTG=046</t>
  </si>
  <si>
    <t>EMSRTG=047</t>
  </si>
  <si>
    <t>EMSRTG=048</t>
  </si>
  <si>
    <t>PLMNLTLC</t>
  </si>
  <si>
    <t>PLMNLTFC</t>
  </si>
  <si>
    <t>PRSPLTRT</t>
  </si>
  <si>
    <t>NSRSTLC</t>
  </si>
  <si>
    <t>=000000518</t>
  </si>
  <si>
    <t>=000000519</t>
  </si>
  <si>
    <t>CE</t>
  </si>
  <si>
    <t>UN</t>
  </si>
  <si>
    <t>United Nations</t>
  </si>
  <si>
    <t>Centro</t>
  </si>
  <si>
    <t>NA-</t>
  </si>
  <si>
    <t>MIC=000NA-</t>
  </si>
  <si>
    <t>ACMMKT=001</t>
  </si>
  <si>
    <t>MIC=AC0NA-</t>
  </si>
  <si>
    <t>EXO00000203</t>
  </si>
  <si>
    <t>AC=0000130</t>
  </si>
  <si>
    <t>EXO00000209</t>
  </si>
  <si>
    <t>AC=0000131</t>
  </si>
  <si>
    <t>EXO00003955</t>
  </si>
  <si>
    <t>AC=0000132</t>
  </si>
  <si>
    <t>EXO00003996</t>
  </si>
  <si>
    <t>AC=0000133</t>
  </si>
  <si>
    <t>EXO00003999</t>
  </si>
  <si>
    <t>AC=0000134</t>
  </si>
  <si>
    <t>EXO00004024</t>
  </si>
  <si>
    <t>AC=0000135</t>
  </si>
  <si>
    <t>EXO00004043</t>
  </si>
  <si>
    <t>AC=0000136</t>
  </si>
  <si>
    <t>EXO00004172</t>
  </si>
  <si>
    <t>AC=0000137</t>
  </si>
  <si>
    <t>VSE</t>
  </si>
  <si>
    <t>EXO00004257</t>
  </si>
  <si>
    <t>AC=0000138</t>
  </si>
  <si>
    <t>EXO00004286</t>
  </si>
  <si>
    <t>AC=0000139</t>
  </si>
  <si>
    <t>EXO00004287</t>
  </si>
  <si>
    <t>AC=0000140</t>
  </si>
  <si>
    <t>EXO00004291</t>
  </si>
  <si>
    <t>AC=0000141</t>
  </si>
  <si>
    <t>RTG_SP_LT_FC_ASSET_BACKED</t>
  </si>
  <si>
    <t>RTG_SP_LT_FC_COMMERCIAL_PAPER</t>
  </si>
  <si>
    <t>RTG_SP_LT_LC_ASSET_BACKED</t>
  </si>
  <si>
    <t>RTG_SP_LT_LC_FIN_STRENGTH</t>
  </si>
  <si>
    <t>RTG_SP_ST_FC_ASSET_BACKED</t>
  </si>
  <si>
    <t>RTG_SP_ST_FC_SR_SECURED_DEBT</t>
  </si>
  <si>
    <t>RTG_SP_ST_LC_ASSET_BACKED</t>
  </si>
  <si>
    <t>RTG_SP_ST_LC_FIN_STRENGTH</t>
  </si>
  <si>
    <t>RTG_SP_ST_LC_SR_SECURED_DEBT</t>
  </si>
  <si>
    <t>EMSRTG=049</t>
  </si>
  <si>
    <t>EMSRTG=050</t>
  </si>
  <si>
    <t>EMSRTG=051</t>
  </si>
  <si>
    <t>EMSRTG=052</t>
  </si>
  <si>
    <t>EMSRTG=053</t>
  </si>
  <si>
    <t>EMSRTG=054</t>
  </si>
  <si>
    <t>EMSRTG=055</t>
  </si>
  <si>
    <t>EMSRTG=056</t>
  </si>
  <si>
    <t>EMSRTG=057</t>
  </si>
  <si>
    <t>EMSRTG=058</t>
  </si>
  <si>
    <t>EMSRTG=059</t>
  </si>
  <si>
    <t>EMSRTG=060</t>
  </si>
  <si>
    <t>EMSRTG=061</t>
  </si>
  <si>
    <t>EMSRTG=062</t>
  </si>
  <si>
    <t>EMSRTG=063</t>
  </si>
  <si>
    <t>EMSRTG=064</t>
  </si>
  <si>
    <t>EMSRTG=065</t>
  </si>
  <si>
    <t>EMSRTG=066</t>
  </si>
  <si>
    <t>EMSRTG=067</t>
  </si>
  <si>
    <t>EMSRTG=068</t>
  </si>
  <si>
    <t>EMSRTG=069</t>
  </si>
  <si>
    <t>EMSRTG=070</t>
  </si>
  <si>
    <t>EMSRTG=071</t>
  </si>
  <si>
    <t>EMSRTG=072</t>
  </si>
  <si>
    <t>EMSRTG=073</t>
  </si>
  <si>
    <t>EMSRTG=074</t>
  </si>
  <si>
    <t>EMSRTG=075</t>
  </si>
  <si>
    <t>EMSRTG=076</t>
  </si>
  <si>
    <t>EMSRTG=077</t>
  </si>
  <si>
    <t>EMSRTG=078</t>
  </si>
  <si>
    <t>EMSRTG=079</t>
  </si>
  <si>
    <t>LTISSUER</t>
  </si>
  <si>
    <t>LTLCSRDF</t>
  </si>
  <si>
    <t>LTNATISR</t>
  </si>
  <si>
    <t>NEW</t>
  </si>
  <si>
    <t>RFLTFCDB</t>
  </si>
  <si>
    <t>RFTCHOUT</t>
  </si>
  <si>
    <t>MLTFCDBT</t>
  </si>
  <si>
    <t>MLTFCISR</t>
  </si>
  <si>
    <t>MLTLCISR</t>
  </si>
  <si>
    <t>MDSNRIMP</t>
  </si>
  <si>
    <t>SPLTFCAB</t>
  </si>
  <si>
    <t>SPLTFCCP</t>
  </si>
  <si>
    <t>SPLTFCSR</t>
  </si>
  <si>
    <t>SPLTLCAB</t>
  </si>
  <si>
    <t>SPLTLCCP</t>
  </si>
  <si>
    <t>SPLTLCFS</t>
  </si>
  <si>
    <t>SPLTLCOU</t>
  </si>
  <si>
    <t>SPLTLCSR</t>
  </si>
  <si>
    <t>SPSTFCAB</t>
  </si>
  <si>
    <t>SPSTFCSR</t>
  </si>
  <si>
    <t>SPSTFCUD</t>
  </si>
  <si>
    <t>STISSUER</t>
  </si>
  <si>
    <t>STLCSRDF</t>
  </si>
  <si>
    <t>STNATISR</t>
  </si>
  <si>
    <t>SOVCNTCE</t>
  </si>
  <si>
    <t>SPSLFNST</t>
  </si>
  <si>
    <t>SPSLNTSC</t>
  </si>
  <si>
    <t>SPSLCSRU</t>
  </si>
  <si>
    <t>SPSLCSRS</t>
  </si>
  <si>
    <t>SPSTLCAB</t>
  </si>
  <si>
    <t>INSFINTR</t>
  </si>
  <si>
    <t>OUT=000001</t>
  </si>
  <si>
    <t>OUT=000002</t>
  </si>
  <si>
    <t>OUT=000003</t>
  </si>
  <si>
    <t>OUT=000004</t>
  </si>
  <si>
    <t>OUT=000005</t>
  </si>
  <si>
    <t>OUT=000006</t>
  </si>
  <si>
    <t>OUT=000007</t>
  </si>
  <si>
    <t>OUT=000008</t>
  </si>
  <si>
    <t>OUT=000009</t>
  </si>
  <si>
    <t>OUT=000010</t>
  </si>
  <si>
    <t>OUT=000011</t>
  </si>
  <si>
    <t>OUT=000012</t>
  </si>
  <si>
    <t>Outlook</t>
  </si>
  <si>
    <t>DEVELOP</t>
  </si>
  <si>
    <t>CDDIYGPH</t>
  </si>
  <si>
    <t>LSSVLLGN</t>
  </si>
  <si>
    <t>EMSRTG=080</t>
  </si>
  <si>
    <t>EMSRTG=081</t>
  </si>
  <si>
    <t>LT_NAT_INSURER_FIN</t>
  </si>
  <si>
    <t>EMSRTG=083</t>
  </si>
  <si>
    <t>EMSRTG=084</t>
  </si>
  <si>
    <t>EMSRTG=085</t>
  </si>
  <si>
    <t>EMSRTG=086</t>
  </si>
  <si>
    <t>MYLTCNCL</t>
  </si>
  <si>
    <t>SPSTLCCR</t>
  </si>
  <si>
    <t>MYSTCNCL</t>
  </si>
  <si>
    <t>SPSTFCCR</t>
  </si>
  <si>
    <t>LTNTINSR</t>
  </si>
  <si>
    <t>PFD_STOCK_RTG</t>
  </si>
  <si>
    <t>LT_NSR_MX</t>
  </si>
  <si>
    <t>STANDARD_ST_LC</t>
  </si>
  <si>
    <t>LT_NSR_TN</t>
  </si>
  <si>
    <t>STANDARD_ST_FC</t>
  </si>
  <si>
    <t>RTG_SP_LONG</t>
  </si>
  <si>
    <t>RTG_FITCH_SHRT</t>
  </si>
  <si>
    <t>SPUR_LT_LC</t>
  </si>
  <si>
    <t>RTG_FITCH</t>
  </si>
  <si>
    <t>FITCH_DERIVED_QUALITY</t>
  </si>
  <si>
    <t>SP_DERIVED_QUALITY</t>
  </si>
  <si>
    <t>RTG_FITCH_LONG</t>
  </si>
  <si>
    <t>RTG_SP_SHRT</t>
  </si>
  <si>
    <t>ST_NSR_ZA</t>
  </si>
  <si>
    <t>EMSRTG=087</t>
  </si>
  <si>
    <t>EMSRTG=088</t>
  </si>
  <si>
    <t>EMSRTG=089</t>
  </si>
  <si>
    <t>EMSRTG=090</t>
  </si>
  <si>
    <t>EMSRTG=091</t>
  </si>
  <si>
    <t>EMSRTG=092</t>
  </si>
  <si>
    <t>EMSRTG=093</t>
  </si>
  <si>
    <t>EMSRTG=094</t>
  </si>
  <si>
    <t>EMSRTG=095</t>
  </si>
  <si>
    <t>EMSRTG=096</t>
  </si>
  <si>
    <t>EMSRTG=097</t>
  </si>
  <si>
    <t>EMSRTG=098</t>
  </si>
  <si>
    <t>EMSRTG=099</t>
  </si>
  <si>
    <t>EMSRTG=100</t>
  </si>
  <si>
    <t>EMSRTG=101</t>
  </si>
  <si>
    <t>EMSRTG=102</t>
  </si>
  <si>
    <t>PFDSTKRT</t>
  </si>
  <si>
    <t>LTNSRMX</t>
  </si>
  <si>
    <t>LTNSRTN</t>
  </si>
  <si>
    <t>STANSTLC</t>
  </si>
  <si>
    <t>STANSTFC</t>
  </si>
  <si>
    <t>RTGSPLNG</t>
  </si>
  <si>
    <t>RTGFTST</t>
  </si>
  <si>
    <t>SPURLTLC</t>
  </si>
  <si>
    <t>RTGFITCH</t>
  </si>
  <si>
    <t>FTDRVQLT</t>
  </si>
  <si>
    <t>SPDRVQLT</t>
  </si>
  <si>
    <t>RTGFTLT</t>
  </si>
  <si>
    <t>RTGSPST</t>
  </si>
  <si>
    <t>STNSRZA</t>
  </si>
  <si>
    <t>RTG_SP_ST_LC_SUBORDINATED_DEBT</t>
  </si>
  <si>
    <t>EMSRTG=103</t>
  </si>
  <si>
    <t>SPSTLCSD</t>
  </si>
  <si>
    <t>EIAT_OID</t>
  </si>
  <si>
    <t>EXT_ISSACT_TYP_TXT</t>
  </si>
  <si>
    <t>EXT_ISSACT_TYP_NME</t>
  </si>
  <si>
    <t>EXT_ISSACT_TYP_DESC</t>
  </si>
  <si>
    <t>ISSACT_TYP</t>
  </si>
  <si>
    <t>10</t>
  </si>
  <si>
    <t>ADR</t>
  </si>
  <si>
    <t xml:space="preserve"> ISS_TYP_CDE</t>
  </si>
  <si>
    <t xml:space="preserve"> ISS_TYP</t>
  </si>
  <si>
    <t xml:space="preserve"> START_TMS</t>
  </si>
  <si>
    <t xml:space="preserve"> LAST_CHG_TMS</t>
  </si>
  <si>
    <t xml:space="preserve">     LAST_CHG_USR_ID</t>
  </si>
  <si>
    <t xml:space="preserve"> ISS_TYP_CDE_NME</t>
  </si>
  <si>
    <t>TBL_ID
(Req - CHAR(4) - PrmKey)</t>
  </si>
  <si>
    <t>COL_NME
(Req - VARCHAR2(30))</t>
  </si>
  <si>
    <t>MATCH_KEY_NME
(Req - VARCHAR2(80))</t>
  </si>
  <si>
    <t>ALTRI CONTRATTI DERIVATI</t>
  </si>
  <si>
    <t>STAT_DEF_ID
(Req - CHAR(8) - PrmKey)</t>
  </si>
  <si>
    <t>START_TMS
(Req - DATE</t>
  </si>
  <si>
    <t>STAT_VAL_TYP
(Req - CHAR(8))</t>
  </si>
  <si>
    <t>STAT_NME
(Req - VARCHAR2(40))</t>
  </si>
  <si>
    <t>STAT_DESC
(Opt - VARCHAR2(254))</t>
  </si>
  <si>
    <t>GS:PSG:P72</t>
  </si>
  <si>
    <t>Instrument Type Group</t>
  </si>
  <si>
    <t>INSTYPGR</t>
  </si>
  <si>
    <t>INSTYPGR01</t>
  </si>
  <si>
    <t>INSTYPGR02</t>
  </si>
  <si>
    <t>INSTYPGR03</t>
  </si>
  <si>
    <t>INSTYPGR04</t>
  </si>
  <si>
    <t>INSTYPGR05</t>
  </si>
  <si>
    <t>INSTYPGR06</t>
  </si>
  <si>
    <t>INSTYPGR07</t>
  </si>
  <si>
    <t>INSTYPGR08</t>
  </si>
  <si>
    <t>INSTYPGR09</t>
  </si>
  <si>
    <t>INSTYPGR10</t>
  </si>
  <si>
    <t>Derivative</t>
  </si>
  <si>
    <t>Equity</t>
  </si>
  <si>
    <t>Fixed Income/Bond</t>
  </si>
  <si>
    <t>Equity Rights</t>
  </si>
  <si>
    <t>Equity Warrants</t>
  </si>
  <si>
    <t>Preference</t>
  </si>
  <si>
    <t>Preferred Stock</t>
  </si>
  <si>
    <t>Private Placement</t>
  </si>
  <si>
    <t>INSTYPGR11</t>
  </si>
  <si>
    <t>INSTYPGR12</t>
  </si>
  <si>
    <t>INSTYPGR13</t>
  </si>
  <si>
    <t>INSTYPGR14</t>
  </si>
  <si>
    <t>INSTYPGR15</t>
  </si>
  <si>
    <t>INSTYPGR16</t>
  </si>
  <si>
    <t>INSTYPGR17</t>
  </si>
  <si>
    <t>INSTYPGR18</t>
  </si>
  <si>
    <t>INSTYPGR19</t>
  </si>
  <si>
    <t>INSTYPGR20</t>
  </si>
  <si>
    <t>INSTYPGR21</t>
  </si>
  <si>
    <t>INSTYPGR22</t>
  </si>
  <si>
    <t>INSTYPGR23</t>
  </si>
  <si>
    <t>REIT</t>
  </si>
  <si>
    <t>Convertible Preferred Stock</t>
  </si>
  <si>
    <t>GDR</t>
  </si>
  <si>
    <t>Equity Warrant</t>
  </si>
  <si>
    <t>INSTYPGR24</t>
  </si>
  <si>
    <t>INSTYPGR25</t>
  </si>
  <si>
    <t>INSTYPGR26</t>
  </si>
  <si>
    <t>INSTYPGR27</t>
  </si>
  <si>
    <t>INSTYPGR28</t>
  </si>
  <si>
    <t>INSTYPGR29</t>
  </si>
  <si>
    <t>INSTYPGR30</t>
  </si>
  <si>
    <t>INSTYPGR31</t>
  </si>
  <si>
    <t>INSTYPGR32</t>
  </si>
  <si>
    <t>PRNT_CL_VALUE
VARCHAR2 (40 Byte)</t>
  </si>
  <si>
    <t>PRNT_CLSF_OID
VARCHAR2 (40 Byte)</t>
  </si>
  <si>
    <t>EINC_OID
(Req - CHAR(10) - PrmKey)</t>
  </si>
  <si>
    <t>EXT_CL_VALUE
(Req - VARCHAR2(40) - PrmKey)</t>
  </si>
  <si>
    <t xml:space="preserve">                  EXT_CLSF_NME
          (Req - VARCHAR2(256))</t>
  </si>
  <si>
    <t>NLS_CDE</t>
  </si>
  <si>
    <t>ENGLISH</t>
  </si>
  <si>
    <t>EINC</t>
  </si>
  <si>
    <t>EXT_CL_VALUE</t>
  </si>
  <si>
    <t>INDUS_CL_SET_ID</t>
  </si>
  <si>
    <t>EINC_MATCH_1_P72</t>
  </si>
  <si>
    <t>Right</t>
  </si>
  <si>
    <t>Equity WRT</t>
  </si>
  <si>
    <t>Prfd WRT</t>
  </si>
  <si>
    <t>Equity Right</t>
  </si>
  <si>
    <t>Common Stock</t>
  </si>
  <si>
    <t>FDIC</t>
  </si>
  <si>
    <t>Foreign Sh.</t>
  </si>
  <si>
    <t>Tracking Stk</t>
  </si>
  <si>
    <t>Misc.</t>
  </si>
  <si>
    <t>Stapled Security</t>
  </si>
  <si>
    <t>EINC000001</t>
  </si>
  <si>
    <t>EINC000002</t>
  </si>
  <si>
    <t>EINC000003</t>
  </si>
  <si>
    <t>EINC000004</t>
  </si>
  <si>
    <t>EINC000005</t>
  </si>
  <si>
    <t>EINC000006</t>
  </si>
  <si>
    <t>EINC000007</t>
  </si>
  <si>
    <t>EINC000008</t>
  </si>
  <si>
    <t>EINC000009</t>
  </si>
  <si>
    <t>EINC000010</t>
  </si>
  <si>
    <t>EINC000011</t>
  </si>
  <si>
    <t>EINC000012</t>
  </si>
  <si>
    <t>EINC000013</t>
  </si>
  <si>
    <t>EINC000014</t>
  </si>
  <si>
    <t>EINC000015</t>
  </si>
  <si>
    <t>EINC000016</t>
  </si>
  <si>
    <t>EINC000017</t>
  </si>
  <si>
    <t>EINC000018</t>
  </si>
  <si>
    <t>EINC000019</t>
  </si>
  <si>
    <t>EINC000020</t>
  </si>
  <si>
    <t>EINC000021</t>
  </si>
  <si>
    <t>EINC000022</t>
  </si>
  <si>
    <t>EINC000023</t>
  </si>
  <si>
    <t>EINC000024</t>
  </si>
  <si>
    <t>EINC000025</t>
  </si>
  <si>
    <t>EINC000026</t>
  </si>
  <si>
    <t>EINC000027</t>
  </si>
  <si>
    <t>EINC000028</t>
  </si>
  <si>
    <t>EINC000029</t>
  </si>
  <si>
    <t>EINC000030</t>
  </si>
  <si>
    <t>EINC000031</t>
  </si>
  <si>
    <t>EINC000032</t>
  </si>
  <si>
    <t>EINC000033</t>
  </si>
  <si>
    <t>EINC000034</t>
  </si>
  <si>
    <t>EINC000035</t>
  </si>
  <si>
    <t>EINC000036</t>
  </si>
  <si>
    <t>EINC000037</t>
  </si>
  <si>
    <t>EINC000038</t>
  </si>
  <si>
    <t>EINC000039</t>
  </si>
  <si>
    <t>EINC000040</t>
  </si>
  <si>
    <t>EINC000041</t>
  </si>
  <si>
    <t>EINC000042</t>
  </si>
  <si>
    <t>EINC000043</t>
  </si>
  <si>
    <t>EINC000044</t>
  </si>
  <si>
    <t>NY Reg Shrs</t>
  </si>
  <si>
    <t>Austrian Crt</t>
  </si>
  <si>
    <t>BDR</t>
  </si>
  <si>
    <t>Belgium Cert</t>
  </si>
  <si>
    <t>CDI</t>
  </si>
  <si>
    <t>CDR</t>
  </si>
  <si>
    <t>CEDEAR</t>
  </si>
  <si>
    <t>Dutch Cert</t>
  </si>
  <si>
    <t>EDR</t>
  </si>
  <si>
    <t>French Cert</t>
  </si>
  <si>
    <t>German Cert</t>
  </si>
  <si>
    <t>HDR</t>
  </si>
  <si>
    <t>IDR</t>
  </si>
  <si>
    <t>NVDR</t>
  </si>
  <si>
    <t>RDC</t>
  </si>
  <si>
    <t>SDR</t>
  </si>
  <si>
    <t>Swiss Cert</t>
  </si>
  <si>
    <t>TDR</t>
  </si>
  <si>
    <t>Ltd Part</t>
  </si>
  <si>
    <t>MLP</t>
  </si>
  <si>
    <t>Preferred</t>
  </si>
  <si>
    <t>Private Comp</t>
  </si>
  <si>
    <t>Private Eqty</t>
  </si>
  <si>
    <t>PRIVATE</t>
  </si>
  <si>
    <t>PUBLIC</t>
  </si>
  <si>
    <t>INSTYPGR33</t>
  </si>
  <si>
    <t>INSTYPGR34</t>
  </si>
  <si>
    <t>INSTYPGR35</t>
  </si>
  <si>
    <t>EXT_CLSF_DESC
(Opt - VARCHAR2(2000))</t>
  </si>
  <si>
    <t>Unit</t>
  </si>
  <si>
    <t>EINC000045</t>
  </si>
  <si>
    <t>EINC000046</t>
  </si>
  <si>
    <t>Receipt</t>
  </si>
  <si>
    <t>Royalty Trst</t>
  </si>
  <si>
    <t>Savings Share</t>
  </si>
  <si>
    <t>INSTYPGR36</t>
  </si>
  <si>
    <t>Funds</t>
  </si>
  <si>
    <t>INSTYPGR37</t>
  </si>
  <si>
    <t>ETF</t>
  </si>
  <si>
    <t>Fund of Funds</t>
  </si>
  <si>
    <t>Hedge Funds</t>
  </si>
  <si>
    <t>Mutual Funds</t>
  </si>
  <si>
    <t>Private Equity Fund</t>
  </si>
  <si>
    <t>Unit Investment Trust</t>
  </si>
  <si>
    <t>INSTYPGR38</t>
  </si>
  <si>
    <t>INSTYPGR39</t>
  </si>
  <si>
    <t>INSTYPGR40</t>
  </si>
  <si>
    <t>INSTYPGR41</t>
  </si>
  <si>
    <t>INSTYPGR42</t>
  </si>
  <si>
    <t>INSTYPGR43</t>
  </si>
  <si>
    <t>Commodity ETF</t>
  </si>
  <si>
    <t>Equity ETF</t>
  </si>
  <si>
    <t>Fixed Income ETF</t>
  </si>
  <si>
    <t>Close Ended Mutual Fund</t>
  </si>
  <si>
    <t>Open Ended Mutual Fund</t>
  </si>
  <si>
    <t>INSTYPGR44</t>
  </si>
  <si>
    <t>INSTYPGR45</t>
  </si>
  <si>
    <t>INSTYPGR46</t>
  </si>
  <si>
    <t>INSTYPGR47</t>
  </si>
  <si>
    <t>INSTYPGR48</t>
  </si>
  <si>
    <t>INSTYPGR49</t>
  </si>
  <si>
    <t>INSTYPGR50</t>
  </si>
  <si>
    <t>INSTYPGR51</t>
  </si>
  <si>
    <t>INSTYPGR52</t>
  </si>
  <si>
    <t>INSTYPGR53</t>
  </si>
  <si>
    <t>INSTYPGR54</t>
  </si>
  <si>
    <t>INSTYPGR55</t>
  </si>
  <si>
    <t>INSTYPGR56</t>
  </si>
  <si>
    <t>INSTYPGR57</t>
  </si>
  <si>
    <t>INSTYPGR58</t>
  </si>
  <si>
    <t>INSTYPGR59</t>
  </si>
  <si>
    <t>INSTYPGR60</t>
  </si>
  <si>
    <t>Hedge Fund</t>
  </si>
  <si>
    <t>POINTID</t>
  </si>
  <si>
    <t>00002875</t>
  </si>
  <si>
    <t>Point Id</t>
  </si>
  <si>
    <t>P72</t>
  </si>
  <si>
    <t>POSITIONID</t>
  </si>
  <si>
    <t>Position Id</t>
  </si>
  <si>
    <t>Barra Id</t>
  </si>
  <si>
    <t>IBES Ticker</t>
  </si>
  <si>
    <t xml:space="preserve">SAC Sec Code </t>
  </si>
  <si>
    <t>SACSECCODE</t>
  </si>
  <si>
    <t>IBESTKR</t>
  </si>
  <si>
    <t>BARRA</t>
  </si>
  <si>
    <t>BARRAID</t>
  </si>
  <si>
    <t>IBESTicker</t>
  </si>
  <si>
    <t>SACSecCode</t>
  </si>
  <si>
    <t>EINC000047</t>
  </si>
  <si>
    <t>Commodity</t>
  </si>
  <si>
    <t>Alternative</t>
  </si>
  <si>
    <t>Mixed Allocation</t>
  </si>
  <si>
    <t>Private Equity</t>
  </si>
  <si>
    <t>Real Estate</t>
  </si>
  <si>
    <t>Specialty</t>
  </si>
  <si>
    <t>Fixed Income</t>
  </si>
  <si>
    <t>Money Market</t>
  </si>
  <si>
    <t>N/A</t>
  </si>
  <si>
    <t>EINC000048</t>
  </si>
  <si>
    <t>EINC000049</t>
  </si>
  <si>
    <t>EINC000050</t>
  </si>
  <si>
    <t>EINC000051</t>
  </si>
  <si>
    <t>EINC000052</t>
  </si>
  <si>
    <t>EINC000053</t>
  </si>
  <si>
    <t>EINC000054</t>
  </si>
  <si>
    <t>EINC000055</t>
  </si>
  <si>
    <t>EINC000056</t>
  </si>
  <si>
    <t>EINC000057</t>
  </si>
  <si>
    <t>EINC000058</t>
  </si>
  <si>
    <t>EINC000059</t>
  </si>
  <si>
    <t>EINC000060</t>
  </si>
  <si>
    <t>EINC000061</t>
  </si>
  <si>
    <t>Closed-End Fund</t>
  </si>
  <si>
    <t>Mutual Fund</t>
  </si>
  <si>
    <t>Open-End Fund</t>
  </si>
  <si>
    <t>Pvt Eqty Fund</t>
  </si>
  <si>
    <t>A/T Unit</t>
  </si>
  <si>
    <t>UIT</t>
  </si>
  <si>
    <t>EINC000062</t>
  </si>
  <si>
    <t>EINC000063</t>
  </si>
  <si>
    <t>EINC000064</t>
  </si>
  <si>
    <t>EINC000065</t>
  </si>
  <si>
    <t>Depository Receipts</t>
  </si>
  <si>
    <t>BARRA00001</t>
  </si>
  <si>
    <t>00173405</t>
  </si>
  <si>
    <t>GUID_OID</t>
  </si>
  <si>
    <t>GU_ID_CTXT_TYP</t>
  </si>
  <si>
    <t>GEO_UNIT_ID</t>
  </si>
  <si>
    <t>GUID000001</t>
  </si>
  <si>
    <t>AE</t>
  </si>
  <si>
    <t>GUNT416===</t>
  </si>
  <si>
    <t>GUID000002</t>
  </si>
  <si>
    <t>BW</t>
  </si>
  <si>
    <t>BWN</t>
  </si>
  <si>
    <t>GUNT273===</t>
  </si>
  <si>
    <t>GUID000003</t>
  </si>
  <si>
    <t>SWI</t>
  </si>
  <si>
    <t>GUNT39B===</t>
  </si>
  <si>
    <t>GUID000004</t>
  </si>
  <si>
    <t>GUNT218===</t>
  </si>
  <si>
    <t>GUID000005</t>
  </si>
  <si>
    <t>GUNT3BA===</t>
  </si>
  <si>
    <t>GUID000006</t>
  </si>
  <si>
    <t>SPA</t>
  </si>
  <si>
    <t>GUNT436===</t>
  </si>
  <si>
    <t>GUID000007</t>
  </si>
  <si>
    <t>UKI</t>
  </si>
  <si>
    <t>GUNT3EA===</t>
  </si>
  <si>
    <t>GUID000008</t>
  </si>
  <si>
    <t>GRE</t>
  </si>
  <si>
    <t>GUNT44B===</t>
  </si>
  <si>
    <t>GUID000009</t>
  </si>
  <si>
    <t>CTA</t>
  </si>
  <si>
    <t>GUNT347===</t>
  </si>
  <si>
    <t>GUID000010</t>
  </si>
  <si>
    <t>IRE</t>
  </si>
  <si>
    <t>GUNT318===</t>
  </si>
  <si>
    <t>GUID000011</t>
  </si>
  <si>
    <t>GUNT22A===</t>
  </si>
  <si>
    <t>GUID000012</t>
  </si>
  <si>
    <t>LK</t>
  </si>
  <si>
    <t>SRI</t>
  </si>
  <si>
    <t>GUNT21C===</t>
  </si>
  <si>
    <t>GUID000013</t>
  </si>
  <si>
    <t>LTH</t>
  </si>
  <si>
    <t>GUNT44E===</t>
  </si>
  <si>
    <t>GUID000014</t>
  </si>
  <si>
    <t>GUNT401===</t>
  </si>
  <si>
    <t>GUID000015</t>
  </si>
  <si>
    <t>MA</t>
  </si>
  <si>
    <t>MOR</t>
  </si>
  <si>
    <t>GUNT2E6===</t>
  </si>
  <si>
    <t>GUID000016</t>
  </si>
  <si>
    <t>MU</t>
  </si>
  <si>
    <t>MUR</t>
  </si>
  <si>
    <t>GUNT3C3===</t>
  </si>
  <si>
    <t>GUID000017</t>
  </si>
  <si>
    <t>MY</t>
  </si>
  <si>
    <t>MAL</t>
  </si>
  <si>
    <t>GUNT3B3===</t>
  </si>
  <si>
    <t>GUID000018</t>
  </si>
  <si>
    <t>NG</t>
  </si>
  <si>
    <t>NIG</t>
  </si>
  <si>
    <t>GUNT2ED===</t>
  </si>
  <si>
    <t>GUID000019</t>
  </si>
  <si>
    <t>NET</t>
  </si>
  <si>
    <t>GUNT45B===</t>
  </si>
  <si>
    <t>GUID000020</t>
  </si>
  <si>
    <t>GUNT493===</t>
  </si>
  <si>
    <t>GUID000021</t>
  </si>
  <si>
    <t>PH</t>
  </si>
  <si>
    <t>PHI</t>
  </si>
  <si>
    <t>GUNT442===</t>
  </si>
  <si>
    <t>GUID000022</t>
  </si>
  <si>
    <t>GUNT278===</t>
  </si>
  <si>
    <t>GUID000023</t>
  </si>
  <si>
    <t>SG</t>
  </si>
  <si>
    <t>SIN</t>
  </si>
  <si>
    <t>GUNT23C===</t>
  </si>
  <si>
    <t>GUID000024</t>
  </si>
  <si>
    <t>SIA</t>
  </si>
  <si>
    <t>GUNT373===</t>
  </si>
  <si>
    <t>GUID000025</t>
  </si>
  <si>
    <t>TW</t>
  </si>
  <si>
    <t>GUNT2DD===</t>
  </si>
  <si>
    <t>GUID000026</t>
  </si>
  <si>
    <t>UA</t>
  </si>
  <si>
    <t>UNS</t>
  </si>
  <si>
    <t>GUNT3C8===</t>
  </si>
  <si>
    <t>GUID000027</t>
  </si>
  <si>
    <t>USB</t>
  </si>
  <si>
    <t>GUNT3CC===</t>
  </si>
  <si>
    <t>GUID000028</t>
  </si>
  <si>
    <t>ZA</t>
  </si>
  <si>
    <t>SAF</t>
  </si>
  <si>
    <t>GUNT334===</t>
  </si>
  <si>
    <t>GUID000029</t>
  </si>
  <si>
    <t>ZM</t>
  </si>
  <si>
    <t>ZAM</t>
  </si>
  <si>
    <t>GUNT3D3===</t>
  </si>
  <si>
    <t>GUID000030</t>
  </si>
  <si>
    <t>ZW</t>
  </si>
  <si>
    <t>ZIM</t>
  </si>
  <si>
    <t>GUNT427===</t>
  </si>
  <si>
    <t>INSTYPGR61</t>
  </si>
  <si>
    <t>INSTYPGR62</t>
  </si>
  <si>
    <t>INSTYPGR63</t>
  </si>
  <si>
    <t>INSTYPGR64</t>
  </si>
  <si>
    <t>Securitized</t>
  </si>
  <si>
    <t>Asset Backed Securities</t>
  </si>
  <si>
    <t>Commercial Mortgage Backed Securities</t>
  </si>
  <si>
    <t>INSTYPGR65</t>
  </si>
  <si>
    <t>INSTYPGR66</t>
  </si>
  <si>
    <t>INSTYPGR67</t>
  </si>
  <si>
    <t>INSTYPGR68</t>
  </si>
  <si>
    <t>Mortgage Backed Securities</t>
  </si>
  <si>
    <t>TBA</t>
  </si>
  <si>
    <t>Asset Backed Security</t>
  </si>
  <si>
    <t>INSTYPGR69</t>
  </si>
  <si>
    <t>INSTYPGR70</t>
  </si>
  <si>
    <t>Agency CMBS</t>
  </si>
  <si>
    <t>Non-Agency CMBS</t>
  </si>
  <si>
    <t>Agency CMO</t>
  </si>
  <si>
    <t>INSTYPGR71</t>
  </si>
  <si>
    <t>INSTYPGR72</t>
  </si>
  <si>
    <t>Agency MBS</t>
  </si>
  <si>
    <t>Non-Agency CMO</t>
  </si>
  <si>
    <t>INSTYPGR73</t>
  </si>
  <si>
    <t>EINC000066</t>
  </si>
  <si>
    <t>EINC000067</t>
  </si>
  <si>
    <t>EINC000068</t>
  </si>
  <si>
    <t>EINC000069</t>
  </si>
  <si>
    <t>EINC000070</t>
  </si>
  <si>
    <t>EINC000071</t>
  </si>
  <si>
    <t>EINC000072</t>
  </si>
  <si>
    <t>Non-Agency MBS</t>
  </si>
  <si>
    <t>Y-ABS Auto</t>
  </si>
  <si>
    <t>N-ABS Auto</t>
  </si>
  <si>
    <t>Y-ABS Card</t>
  </si>
  <si>
    <t>N-ABS Card</t>
  </si>
  <si>
    <t>Y-ABS Home</t>
  </si>
  <si>
    <t>N-ABS Home</t>
  </si>
  <si>
    <t>Y-Agncy ABS Home</t>
  </si>
  <si>
    <t>N-Agncy ABS Home</t>
  </si>
  <si>
    <t>Y-Agncy ABS Other</t>
  </si>
  <si>
    <t>N-Agncy ABS Other</t>
  </si>
  <si>
    <t>EINC000073</t>
  </si>
  <si>
    <t>EINC000074</t>
  </si>
  <si>
    <t>EINC000075</t>
  </si>
  <si>
    <t>EINC000076</t>
  </si>
  <si>
    <t>EINC000077</t>
  </si>
  <si>
    <t>EINC000078</t>
  </si>
  <si>
    <t>EINC000079</t>
  </si>
  <si>
    <t>EINC000080</t>
  </si>
  <si>
    <t>EINC000081</t>
  </si>
  <si>
    <t>EINC000082</t>
  </si>
  <si>
    <t>Y-Agncy CMBS</t>
  </si>
  <si>
    <t>N-CMBS</t>
  </si>
  <si>
    <t>Y-Agncy CMO FLT</t>
  </si>
  <si>
    <t>Y-Agncy CMO INV</t>
  </si>
  <si>
    <t>Y-Agncy CMO IO</t>
  </si>
  <si>
    <t>Y-Agncy CMO Other</t>
  </si>
  <si>
    <t>Y-Agncy CMO PO</t>
  </si>
  <si>
    <t>Y-Agncy CMO Z</t>
  </si>
  <si>
    <t>EINC000083</t>
  </si>
  <si>
    <t>EINC000084</t>
  </si>
  <si>
    <t>EINC000085</t>
  </si>
  <si>
    <t>EINC000086</t>
  </si>
  <si>
    <t>EINC000087</t>
  </si>
  <si>
    <t>EINC000088</t>
  </si>
  <si>
    <t>EINC000089</t>
  </si>
  <si>
    <t>Y-Canadian</t>
  </si>
  <si>
    <t>Y-CF</t>
  </si>
  <si>
    <t>Y-HB</t>
  </si>
  <si>
    <t>Y-MBS 10yr</t>
  </si>
  <si>
    <t>Y-MBS 15yr</t>
  </si>
  <si>
    <t>Y-MBS 20yr</t>
  </si>
  <si>
    <t>Y-MBS 30yr</t>
  </si>
  <si>
    <t>Y-MBS ARM</t>
  </si>
  <si>
    <t>Y-MBS balloon</t>
  </si>
  <si>
    <t>Y-MBS Other</t>
  </si>
  <si>
    <t>Y-MV</t>
  </si>
  <si>
    <t>Y-SBA Pool</t>
  </si>
  <si>
    <t>Y-SN</t>
  </si>
  <si>
    <t>EINC000090</t>
  </si>
  <si>
    <t>EINC000091</t>
  </si>
  <si>
    <t>EINC000092</t>
  </si>
  <si>
    <t>EINC000093</t>
  </si>
  <si>
    <t>EINC000094</t>
  </si>
  <si>
    <t>EINC000095</t>
  </si>
  <si>
    <t>EINC000096</t>
  </si>
  <si>
    <t>EINC000097</t>
  </si>
  <si>
    <t>EINC000098</t>
  </si>
  <si>
    <t>EINC000099</t>
  </si>
  <si>
    <t>EINC000100</t>
  </si>
  <si>
    <t>EINC000101</t>
  </si>
  <si>
    <t>N-Prvt CMO FLT</t>
  </si>
  <si>
    <t>N-Prvt CMO INV</t>
  </si>
  <si>
    <t>N-Prvt CMO IO</t>
  </si>
  <si>
    <t>N-Prvt CMO Other</t>
  </si>
  <si>
    <t>N-Prvt CMO PO</t>
  </si>
  <si>
    <t>N-Prvt CMO Z</t>
  </si>
  <si>
    <t>EINC000102</t>
  </si>
  <si>
    <t>EINC000103</t>
  </si>
  <si>
    <t>EINC000104</t>
  </si>
  <si>
    <t>EINC000105</t>
  </si>
  <si>
    <t>EINC000106</t>
  </si>
  <si>
    <t>EINC000107</t>
  </si>
  <si>
    <t>EINC000108</t>
  </si>
  <si>
    <t>N-Canadian</t>
  </si>
  <si>
    <t>N-CF</t>
  </si>
  <si>
    <t>N-HB</t>
  </si>
  <si>
    <t>N-MBS 10yr</t>
  </si>
  <si>
    <t>N-MBS 15yr</t>
  </si>
  <si>
    <t>N-MBS 20yr</t>
  </si>
  <si>
    <t>N-MBS 30yr</t>
  </si>
  <si>
    <t>EINC000109</t>
  </si>
  <si>
    <t>EINC000110</t>
  </si>
  <si>
    <t>EINC000111</t>
  </si>
  <si>
    <t>EINC000112</t>
  </si>
  <si>
    <t>EINC000113</t>
  </si>
  <si>
    <t>EINC000114</t>
  </si>
  <si>
    <t>N-MBS ARM</t>
  </si>
  <si>
    <t>N-MBS balloon</t>
  </si>
  <si>
    <t>N-MBS Other</t>
  </si>
  <si>
    <t>N-MV</t>
  </si>
  <si>
    <t>N-SBA Pool</t>
  </si>
  <si>
    <t>N-SN</t>
  </si>
  <si>
    <t>Y-ALL</t>
  </si>
  <si>
    <t>N-ALL</t>
  </si>
  <si>
    <t>EINC000115</t>
  </si>
  <si>
    <t>EINC000116</t>
  </si>
  <si>
    <t>INSTYPGR74</t>
  </si>
  <si>
    <t>INSTYPGR75</t>
  </si>
  <si>
    <t>INSTYPGR76</t>
  </si>
  <si>
    <t>INSTYPGR77</t>
  </si>
  <si>
    <t>INSTYPGR78</t>
  </si>
  <si>
    <t>Certificate of Deposit</t>
  </si>
  <si>
    <t>Repo</t>
  </si>
  <si>
    <t>Commercial Paper</t>
  </si>
  <si>
    <t>Payable Note</t>
  </si>
  <si>
    <t>INSTYPGR79</t>
  </si>
  <si>
    <t>INSTYPGR80</t>
  </si>
  <si>
    <t>INSTYPGR81</t>
  </si>
  <si>
    <t>INSTYPGR82</t>
  </si>
  <si>
    <t>INSTYPGR83</t>
  </si>
  <si>
    <t>INSTYPGR84</t>
  </si>
  <si>
    <t>INSTYPGR85</t>
  </si>
  <si>
    <t>INSTYPGR86</t>
  </si>
  <si>
    <t>INSTYPGR87</t>
  </si>
  <si>
    <t>INSTYPGR88</t>
  </si>
  <si>
    <t>INSTYPGR89</t>
  </si>
  <si>
    <t>EINC000117</t>
  </si>
  <si>
    <t>EINC000118</t>
  </si>
  <si>
    <t>EINC000119</t>
  </si>
  <si>
    <t>EINC000120</t>
  </si>
  <si>
    <t>BA</t>
  </si>
  <si>
    <t>BANKERS ACCEPT</t>
  </si>
  <si>
    <t>TD</t>
  </si>
  <si>
    <t>CD</t>
  </si>
  <si>
    <t>REPO</t>
  </si>
  <si>
    <t>EINC000121</t>
  </si>
  <si>
    <t>EINC000122</t>
  </si>
  <si>
    <t>EINC000123</t>
  </si>
  <si>
    <t>CP</t>
  </si>
  <si>
    <t>Medium Term Note</t>
  </si>
  <si>
    <t>BN</t>
  </si>
  <si>
    <t>BANK NOTE</t>
  </si>
  <si>
    <t>DN</t>
  </si>
  <si>
    <t>DEPOSIT NOTE</t>
  </si>
  <si>
    <t>EINC000124</t>
  </si>
  <si>
    <t>WORLDSCOPE</t>
  </si>
  <si>
    <t>GUNT25F===</t>
  </si>
  <si>
    <t>GUNT330===</t>
  </si>
  <si>
    <t>GUNT4B5===</t>
  </si>
  <si>
    <t>GUNT27A===</t>
  </si>
  <si>
    <t>GUNT261===</t>
  </si>
  <si>
    <t>GUNT435===</t>
  </si>
  <si>
    <t>GUNT2A5===</t>
  </si>
  <si>
    <t>GUNT41F===</t>
  </si>
  <si>
    <t>GUNT236===</t>
  </si>
  <si>
    <t>GUNT3EC===</t>
  </si>
  <si>
    <t>GUNT396===</t>
  </si>
  <si>
    <t>GUNT403===</t>
  </si>
  <si>
    <t>GUNT3FC===</t>
  </si>
  <si>
    <t>GUNT32F===</t>
  </si>
  <si>
    <t>GUNT336===</t>
  </si>
  <si>
    <t>GUNT290===</t>
  </si>
  <si>
    <t>GUNT439===</t>
  </si>
  <si>
    <t>GUNT250===</t>
  </si>
  <si>
    <t>GUNT233===</t>
  </si>
  <si>
    <t>GUNT254===</t>
  </si>
  <si>
    <t>GUNT20D===</t>
  </si>
  <si>
    <t>GUNT3AD===</t>
  </si>
  <si>
    <t>GUNT2BA===</t>
  </si>
  <si>
    <t>GUNT362===</t>
  </si>
  <si>
    <t>GUNT450===</t>
  </si>
  <si>
    <t>GUNT49C===</t>
  </si>
  <si>
    <t>GUNT26B===</t>
  </si>
  <si>
    <t>GUNT308===</t>
  </si>
  <si>
    <t>GUNT234===</t>
  </si>
  <si>
    <t>GUNT2DA===</t>
  </si>
  <si>
    <t>GUNT346===</t>
  </si>
  <si>
    <t>GUNT2CA===</t>
  </si>
  <si>
    <t>GUNT38C===</t>
  </si>
  <si>
    <t>GUNT430===</t>
  </si>
  <si>
    <t>GUNT30C===</t>
  </si>
  <si>
    <t>GUNT24B===</t>
  </si>
  <si>
    <t>GUNT296===</t>
  </si>
  <si>
    <t>GUNT425===</t>
  </si>
  <si>
    <t>GUNT40A===</t>
  </si>
  <si>
    <t>GUNT23D===</t>
  </si>
  <si>
    <t>GUNT418===</t>
  </si>
  <si>
    <t>GUNT3D9===</t>
  </si>
  <si>
    <t>GUNT1E7===</t>
  </si>
  <si>
    <t>GUNT2B4===</t>
  </si>
  <si>
    <t>GUNT2AF===</t>
  </si>
  <si>
    <t>GUNT461===</t>
  </si>
  <si>
    <t>GUNT428===</t>
  </si>
  <si>
    <t>GUNT49F===</t>
  </si>
  <si>
    <t>GUNT42D===</t>
  </si>
  <si>
    <t>GUNT2A2===</t>
  </si>
  <si>
    <t>GUNT1FF===</t>
  </si>
  <si>
    <t>GUNT3C1===</t>
  </si>
  <si>
    <t>GUNT208===</t>
  </si>
  <si>
    <t>GUNT301===</t>
  </si>
  <si>
    <t>GUNT214===</t>
  </si>
  <si>
    <t>GUNT3A1===</t>
  </si>
  <si>
    <t>GUNT41B===</t>
  </si>
  <si>
    <t>GUNT2C9===</t>
  </si>
  <si>
    <t>GUNT3CB===</t>
  </si>
  <si>
    <t>GUNT2E1===</t>
  </si>
  <si>
    <t>GUNT335===</t>
  </si>
  <si>
    <t>GUNT480===</t>
  </si>
  <si>
    <t>GUNT246===</t>
  </si>
  <si>
    <t>GUNT420===</t>
  </si>
  <si>
    <t>GUNT284===</t>
  </si>
  <si>
    <t>GUNT281===</t>
  </si>
  <si>
    <t>GUNT303===</t>
  </si>
  <si>
    <t>GUNT48F===</t>
  </si>
  <si>
    <t>GUNT454===</t>
  </si>
  <si>
    <t>GUNT4AB===</t>
  </si>
  <si>
    <t>GUNT3FE===</t>
  </si>
  <si>
    <t>GUNT237===</t>
  </si>
  <si>
    <t>GUNT404===</t>
  </si>
  <si>
    <t>GUNT342===</t>
  </si>
  <si>
    <t>GUNT443===</t>
  </si>
  <si>
    <t>GUNT2A3===</t>
  </si>
  <si>
    <t>GUNT35C===</t>
  </si>
  <si>
    <t>GUNT265===</t>
  </si>
  <si>
    <t>GUNT2F6===</t>
  </si>
  <si>
    <t>GUNT1F0===</t>
  </si>
  <si>
    <t>GUNT2AC===</t>
  </si>
  <si>
    <t>GUNT475===</t>
  </si>
  <si>
    <t>GUNT467===</t>
  </si>
  <si>
    <t>GUNT3CE===</t>
  </si>
  <si>
    <t>GUNT423===</t>
  </si>
  <si>
    <t>GUNT479===</t>
  </si>
  <si>
    <t>GUNT2A1===</t>
  </si>
  <si>
    <t>GUNT482===</t>
  </si>
  <si>
    <t>GUNT46F===</t>
  </si>
  <si>
    <t>GUNT2E8===</t>
  </si>
  <si>
    <t>GUNT451===</t>
  </si>
  <si>
    <t>GUNT3AA===</t>
  </si>
  <si>
    <t>GUNT32D===</t>
  </si>
  <si>
    <t>GUNT3E7===</t>
  </si>
  <si>
    <t>GUNT3B8===</t>
  </si>
  <si>
    <t>GUID000031</t>
  </si>
  <si>
    <t>GUID000032</t>
  </si>
  <si>
    <t>GUID000033</t>
  </si>
  <si>
    <t>GUID000034</t>
  </si>
  <si>
    <t>GUID000035</t>
  </si>
  <si>
    <t>GUID000036</t>
  </si>
  <si>
    <t>GUID000037</t>
  </si>
  <si>
    <t>GUID000038</t>
  </si>
  <si>
    <t>GUID000039</t>
  </si>
  <si>
    <t>GUID000040</t>
  </si>
  <si>
    <t>GUID000041</t>
  </si>
  <si>
    <t>GUID000042</t>
  </si>
  <si>
    <t>GUID000043</t>
  </si>
  <si>
    <t>GUID000044</t>
  </si>
  <si>
    <t>GUID000045</t>
  </si>
  <si>
    <t>GUID000046</t>
  </si>
  <si>
    <t>GUID000047</t>
  </si>
  <si>
    <t>GUID000048</t>
  </si>
  <si>
    <t>GUID000049</t>
  </si>
  <si>
    <t>GUID000050</t>
  </si>
  <si>
    <t>GUID000051</t>
  </si>
  <si>
    <t>GUID000052</t>
  </si>
  <si>
    <t>GUID000053</t>
  </si>
  <si>
    <t>GUID000054</t>
  </si>
  <si>
    <t>GUID000055</t>
  </si>
  <si>
    <t>GUID000056</t>
  </si>
  <si>
    <t>GUID000057</t>
  </si>
  <si>
    <t>GUID000058</t>
  </si>
  <si>
    <t>GUID000059</t>
  </si>
  <si>
    <t>GUID000060</t>
  </si>
  <si>
    <t>GUID000061</t>
  </si>
  <si>
    <t>GUID000062</t>
  </si>
  <si>
    <t>GUID000063</t>
  </si>
  <si>
    <t>GUID000064</t>
  </si>
  <si>
    <t>GUID000065</t>
  </si>
  <si>
    <t>GUID000066</t>
  </si>
  <si>
    <t>GUID000067</t>
  </si>
  <si>
    <t>GUID000068</t>
  </si>
  <si>
    <t>GUID000069</t>
  </si>
  <si>
    <t>GUID000070</t>
  </si>
  <si>
    <t>GUID000071</t>
  </si>
  <si>
    <t>GUID000072</t>
  </si>
  <si>
    <t>GUID000073</t>
  </si>
  <si>
    <t>GUID000074</t>
  </si>
  <si>
    <t>GUID000075</t>
  </si>
  <si>
    <t>GUID000076</t>
  </si>
  <si>
    <t>GUID000077</t>
  </si>
  <si>
    <t>GUID000078</t>
  </si>
  <si>
    <t>GUID000079</t>
  </si>
  <si>
    <t>GUID000080</t>
  </si>
  <si>
    <t>GUID000081</t>
  </si>
  <si>
    <t>GUID000082</t>
  </si>
  <si>
    <t>GUID000083</t>
  </si>
  <si>
    <t>GUID000084</t>
  </si>
  <si>
    <t>GUID000085</t>
  </si>
  <si>
    <t>GUID000086</t>
  </si>
  <si>
    <t>GUID000087</t>
  </si>
  <si>
    <t>GUID000088</t>
  </si>
  <si>
    <t>GUID000089</t>
  </si>
  <si>
    <t>GUID000090</t>
  </si>
  <si>
    <t>GUID000091</t>
  </si>
  <si>
    <t>GUID000092</t>
  </si>
  <si>
    <t>GUID000093</t>
  </si>
  <si>
    <t>GUID000094</t>
  </si>
  <si>
    <t>GUID000095</t>
  </si>
  <si>
    <t>GUID000096</t>
  </si>
  <si>
    <t>GUID000097</t>
  </si>
  <si>
    <t>GUID000098</t>
  </si>
  <si>
    <t>GUID000099</t>
  </si>
  <si>
    <t>GUID000100</t>
  </si>
  <si>
    <t>GUID000101</t>
  </si>
  <si>
    <t>GUID000102</t>
  </si>
  <si>
    <t>GUID000103</t>
  </si>
  <si>
    <t>GUID000104</t>
  </si>
  <si>
    <t>GUID000105</t>
  </si>
  <si>
    <t>GUID000106</t>
  </si>
  <si>
    <t>GUID000107</t>
  </si>
  <si>
    <t>GUID000108</t>
  </si>
  <si>
    <t>GUID000109</t>
  </si>
  <si>
    <t>GUID000110</t>
  </si>
  <si>
    <t>GUID000111</t>
  </si>
  <si>
    <t>GUID000112</t>
  </si>
  <si>
    <t>GUID000113</t>
  </si>
  <si>
    <t>GUID000114</t>
  </si>
  <si>
    <t>GUID000115</t>
  </si>
  <si>
    <t>GUID000116</t>
  </si>
  <si>
    <t>GUID000117</t>
  </si>
  <si>
    <t>GUID000118</t>
  </si>
  <si>
    <t>GUID000119</t>
  </si>
  <si>
    <t>GUID000120</t>
  </si>
  <si>
    <t>GUID000121</t>
  </si>
  <si>
    <t>GUID000122</t>
  </si>
  <si>
    <t>GUID000123</t>
  </si>
  <si>
    <t>GUID000124</t>
  </si>
  <si>
    <t>GUID000125</t>
  </si>
  <si>
    <t>GUID000126</t>
  </si>
  <si>
    <t>GUID000127</t>
  </si>
  <si>
    <t>GUID000128</t>
  </si>
  <si>
    <t>GUID000129</t>
  </si>
  <si>
    <t>GUID000130</t>
  </si>
  <si>
    <t>GUID000131</t>
  </si>
  <si>
    <t>GUID000132</t>
  </si>
  <si>
    <t>GUID000133</t>
  </si>
  <si>
    <t>GUID000134</t>
  </si>
  <si>
    <t>GUID000135</t>
  </si>
  <si>
    <t>GUID000136</t>
  </si>
  <si>
    <t>GUID000137</t>
  </si>
  <si>
    <t>GUID000138</t>
  </si>
  <si>
    <t>GUID000139</t>
  </si>
  <si>
    <t>GUID000140</t>
  </si>
  <si>
    <t>GUID000141</t>
  </si>
  <si>
    <t>GUID000142</t>
  </si>
  <si>
    <t>GUID000143</t>
  </si>
  <si>
    <t>GUID000144</t>
  </si>
  <si>
    <t>GUID000145</t>
  </si>
  <si>
    <t>GUID000146</t>
  </si>
  <si>
    <t>GUID000147</t>
  </si>
  <si>
    <t>GUID000148</t>
  </si>
  <si>
    <t>GUID000149</t>
  </si>
  <si>
    <t>GUID000150</t>
  </si>
  <si>
    <t>GUID000151</t>
  </si>
  <si>
    <t>GUID000152</t>
  </si>
  <si>
    <t>GUID000153</t>
  </si>
  <si>
    <t>GUID000154</t>
  </si>
  <si>
    <t>GUID000155</t>
  </si>
  <si>
    <t>WORLDSCOP1</t>
  </si>
  <si>
    <t>WSID======</t>
  </si>
  <si>
    <t>WSID</t>
  </si>
  <si>
    <t>WorldScope ID</t>
  </si>
  <si>
    <t>012</t>
  </si>
  <si>
    <t>025</t>
  </si>
  <si>
    <t>036</t>
  </si>
  <si>
    <t>040</t>
  </si>
  <si>
    <t>044</t>
  </si>
  <si>
    <t>048</t>
  </si>
  <si>
    <t>050</t>
  </si>
  <si>
    <t>052</t>
  </si>
  <si>
    <t>056</t>
  </si>
  <si>
    <t>060</t>
  </si>
  <si>
    <t>068</t>
  </si>
  <si>
    <t>070</t>
  </si>
  <si>
    <t>072</t>
  </si>
  <si>
    <t>076</t>
  </si>
  <si>
    <t>092</t>
  </si>
  <si>
    <t>INSTYPGR90</t>
  </si>
  <si>
    <t>INSTYPGR91</t>
  </si>
  <si>
    <t>INSTYPGR92</t>
  </si>
  <si>
    <t>INSTYPGR93</t>
  </si>
  <si>
    <t>INSTYPGR94</t>
  </si>
  <si>
    <t>INSTYPGR95</t>
  </si>
  <si>
    <t>INSTYPGR96</t>
  </si>
  <si>
    <t>INSTYPGR97</t>
  </si>
  <si>
    <t>INSTYPGR98</t>
  </si>
  <si>
    <t>INSTYPGR99</t>
  </si>
  <si>
    <t>Agencies</t>
  </si>
  <si>
    <t>Convertible Bonds</t>
  </si>
  <si>
    <t>Corporate Bonds</t>
  </si>
  <si>
    <t>Corporate Inflation Linked</t>
  </si>
  <si>
    <t>Foreign Government Bonds</t>
  </si>
  <si>
    <t>Foreign Government Bonds - Inflation Linked</t>
  </si>
  <si>
    <t>Municipal Bonds</t>
  </si>
  <si>
    <t>Supranational</t>
  </si>
  <si>
    <t>Term Loans</t>
  </si>
  <si>
    <t>TIPS</t>
  </si>
  <si>
    <t>Treasuries</t>
  </si>
  <si>
    <t>Supranational Bonds</t>
  </si>
  <si>
    <t>Treasury Bills</t>
  </si>
  <si>
    <t>Treasury Bonds</t>
  </si>
  <si>
    <t>Agency Bond</t>
  </si>
  <si>
    <t>Convertible Bond</t>
  </si>
  <si>
    <t>Corporate Bond</t>
  </si>
  <si>
    <t>Foreign Government Bond</t>
  </si>
  <si>
    <t>Foreign Government Bond - Inflation Linked</t>
  </si>
  <si>
    <t>Municipal Bond</t>
  </si>
  <si>
    <t>Supranational Bond</t>
  </si>
  <si>
    <t>Term Loan</t>
  </si>
  <si>
    <t>Treasury Bill</t>
  </si>
  <si>
    <t>Treasury Bond</t>
  </si>
  <si>
    <t>EINC000125</t>
  </si>
  <si>
    <t>EINC000126</t>
  </si>
  <si>
    <t>EINC000127</t>
  </si>
  <si>
    <t>EINC000128</t>
  </si>
  <si>
    <t>EINC000129</t>
  </si>
  <si>
    <t>EINC000130</t>
  </si>
  <si>
    <t>EINC000131</t>
  </si>
  <si>
    <t>EINC000132</t>
  </si>
  <si>
    <t>EINC000133</t>
  </si>
  <si>
    <t>EINC000134</t>
  </si>
  <si>
    <t>EINC000135</t>
  </si>
  <si>
    <t>EINC000136</t>
  </si>
  <si>
    <t>EINC000137</t>
  </si>
  <si>
    <t>EINC000138</t>
  </si>
  <si>
    <t>EINC000139</t>
  </si>
  <si>
    <t>EINC000140</t>
  </si>
  <si>
    <t>EINC000141</t>
  </si>
  <si>
    <t>EINC000142</t>
  </si>
  <si>
    <t>EINC000143</t>
  </si>
  <si>
    <t>NL-N-N-GA-ALL-NA</t>
  </si>
  <si>
    <t>NL-N-Y-ALL-ALL-NA</t>
  </si>
  <si>
    <t>NL-N-N-NSN-ALL-NA</t>
  </si>
  <si>
    <t>NL-Y-Y-ALL-ALL-NA</t>
  </si>
  <si>
    <t>NL-Y-N-ALL-ALL-NA</t>
  </si>
  <si>
    <t>NL-N-N-NGA-NUS-NA</t>
  </si>
  <si>
    <t>NL-Y-Y-ALL-NUS-NA</t>
  </si>
  <si>
    <t>NL-Y-N-ALL-NUS-NA</t>
  </si>
  <si>
    <t>NL-NA-NA-ALL-ALL-NA</t>
  </si>
  <si>
    <t>NL-N-N-SN-SNAT-NA</t>
  </si>
  <si>
    <t>LN-NA-NA-ALL-ALL-NA</t>
  </si>
  <si>
    <t>NL-Y-Y-ALL-US-Note</t>
  </si>
  <si>
    <t>NL-Y-N-ALL-US-Note</t>
  </si>
  <si>
    <t>NL-Y-Y-ALL-US-Bond</t>
  </si>
  <si>
    <t>NL-Y-N-ALL-US-Bond</t>
  </si>
  <si>
    <t>NL-N-N-NGA-US-Bill</t>
  </si>
  <si>
    <t>NL-N-N-NGA-US-Note</t>
  </si>
  <si>
    <t>NL-N-N-NGA-US-Bond</t>
  </si>
  <si>
    <t>Bankers Acceptance</t>
  </si>
  <si>
    <t>INSTYPG100</t>
  </si>
  <si>
    <t>INSTYPG101</t>
  </si>
  <si>
    <t>INSTYPG102</t>
  </si>
  <si>
    <t>INSTYPG103</t>
  </si>
  <si>
    <t>INSTYPG104</t>
  </si>
  <si>
    <t>INSTYPG105</t>
  </si>
  <si>
    <t>INSTYPG106</t>
  </si>
  <si>
    <t>INSTYPG107</t>
  </si>
  <si>
    <t>INSTYPG108</t>
  </si>
  <si>
    <t>INSTYPG109</t>
  </si>
  <si>
    <t>INSTYPG110</t>
  </si>
  <si>
    <t>INSTYPG111</t>
  </si>
  <si>
    <t>INSTYPG112</t>
  </si>
  <si>
    <t>INSTYPG113</t>
  </si>
  <si>
    <t>INSTYPG114</t>
  </si>
  <si>
    <t>INSTYPG115</t>
  </si>
  <si>
    <t>INSTYPG116</t>
  </si>
  <si>
    <t>INSTYPG117</t>
  </si>
  <si>
    <t>INSTYPG118</t>
  </si>
  <si>
    <t>INSTYPG119</t>
  </si>
  <si>
    <t>INSTYPG120</t>
  </si>
  <si>
    <t>INSTYPG121</t>
  </si>
  <si>
    <t>INSTYPG122</t>
  </si>
  <si>
    <t>INSTYPG123</t>
  </si>
  <si>
    <t>INSTYPG124</t>
  </si>
  <si>
    <t>Foreign Govt Bonds - Inflation Linked</t>
  </si>
  <si>
    <t>STARMINEID</t>
  </si>
  <si>
    <t>STARMINE</t>
  </si>
  <si>
    <t>Starmine Id</t>
  </si>
  <si>
    <t>IBESTKR001</t>
  </si>
  <si>
    <t>AF</t>
  </si>
  <si>
    <t>DZ</t>
  </si>
  <si>
    <t>AM</t>
  </si>
  <si>
    <t>AZ</t>
  </si>
  <si>
    <t>BS</t>
  </si>
  <si>
    <t>BH</t>
  </si>
  <si>
    <t>BD</t>
  </si>
  <si>
    <t>BY</t>
  </si>
  <si>
    <t>BZ</t>
  </si>
  <si>
    <t>BM</t>
  </si>
  <si>
    <t>BO</t>
  </si>
  <si>
    <t>VG</t>
  </si>
  <si>
    <t>CM</t>
  </si>
  <si>
    <t>KY</t>
  </si>
  <si>
    <t>CR</t>
  </si>
  <si>
    <t>DO</t>
  </si>
  <si>
    <t>SV</t>
  </si>
  <si>
    <t>GA</t>
  </si>
  <si>
    <t>GE</t>
  </si>
  <si>
    <t>GH</t>
  </si>
  <si>
    <t>GI</t>
  </si>
  <si>
    <t>GT</t>
  </si>
  <si>
    <t>GG</t>
  </si>
  <si>
    <t>HN</t>
  </si>
  <si>
    <t>HK</t>
  </si>
  <si>
    <t>ID</t>
  </si>
  <si>
    <t>IR</t>
  </si>
  <si>
    <t>IQ</t>
  </si>
  <si>
    <t>IM</t>
  </si>
  <si>
    <t>CI</t>
  </si>
  <si>
    <t>JM</t>
  </si>
  <si>
    <t>JE</t>
  </si>
  <si>
    <t>JO</t>
  </si>
  <si>
    <t>KZ</t>
  </si>
  <si>
    <t>KE</t>
  </si>
  <si>
    <t>KW</t>
  </si>
  <si>
    <t>KG</t>
  </si>
  <si>
    <t>LB</t>
  </si>
  <si>
    <t>LY</t>
  </si>
  <si>
    <t>MO</t>
  </si>
  <si>
    <t>MW</t>
  </si>
  <si>
    <t>MH</t>
  </si>
  <si>
    <t>MD</t>
  </si>
  <si>
    <t>MN</t>
  </si>
  <si>
    <t>ME</t>
  </si>
  <si>
    <t>NI</t>
  </si>
  <si>
    <t>OM</t>
  </si>
  <si>
    <t>PS</t>
  </si>
  <si>
    <t>PA</t>
  </si>
  <si>
    <t>PG</t>
  </si>
  <si>
    <t>PY</t>
  </si>
  <si>
    <t>PE</t>
  </si>
  <si>
    <t>PR</t>
  </si>
  <si>
    <t>QA</t>
  </si>
  <si>
    <t>RS</t>
  </si>
  <si>
    <t>RW</t>
  </si>
  <si>
    <t>SA</t>
  </si>
  <si>
    <t>SD</t>
  </si>
  <si>
    <t>SY</t>
  </si>
  <si>
    <t>TJ</t>
  </si>
  <si>
    <t>TH</t>
  </si>
  <si>
    <t>TT</t>
  </si>
  <si>
    <t>TN</t>
  </si>
  <si>
    <t>TM</t>
  </si>
  <si>
    <t>UG</t>
  </si>
  <si>
    <t>TZ</t>
  </si>
  <si>
    <t>UY</t>
  </si>
  <si>
    <t>UZ</t>
  </si>
  <si>
    <t>KC</t>
  </si>
  <si>
    <t>LA</t>
  </si>
  <si>
    <t>DD</t>
  </si>
  <si>
    <t>DH</t>
  </si>
  <si>
    <t>FD</t>
  </si>
  <si>
    <t>FB</t>
  </si>
  <si>
    <t>DI</t>
  </si>
  <si>
    <t>EB</t>
  </si>
  <si>
    <t>MB</t>
  </si>
  <si>
    <t>NB</t>
  </si>
  <si>
    <t>LD</t>
  </si>
  <si>
    <t>CB</t>
  </si>
  <si>
    <t>KB</t>
  </si>
  <si>
    <t>LE</t>
  </si>
  <si>
    <t>DB</t>
  </si>
  <si>
    <t>JC</t>
  </si>
  <si>
    <t>NC</t>
  </si>
  <si>
    <t>LF</t>
  </si>
  <si>
    <t>LC</t>
  </si>
  <si>
    <t>FC</t>
  </si>
  <si>
    <t>LL</t>
  </si>
  <si>
    <t>LO</t>
  </si>
  <si>
    <t>DC</t>
  </si>
  <si>
    <t>EO</t>
  </si>
  <si>
    <t>LS</t>
  </si>
  <si>
    <t>SF</t>
  </si>
  <si>
    <t>EF</t>
  </si>
  <si>
    <t>DJ</t>
  </si>
  <si>
    <t>ED</t>
  </si>
  <si>
    <t>KJ</t>
  </si>
  <si>
    <t>EH</t>
  </si>
  <si>
    <t>LQ</t>
  </si>
  <si>
    <t>DY</t>
  </si>
  <si>
    <t>LX</t>
  </si>
  <si>
    <t>FH</t>
  </si>
  <si>
    <t>EM</t>
  </si>
  <si>
    <t>FL</t>
  </si>
  <si>
    <t>FG</t>
  </si>
  <si>
    <t>FV</t>
  </si>
  <si>
    <t>EZ</t>
  </si>
  <si>
    <t>EW</t>
  </si>
  <si>
    <t>FZ</t>
  </si>
  <si>
    <t>EI</t>
  </si>
  <si>
    <t>KI</t>
  </si>
  <si>
    <t>LJ</t>
  </si>
  <si>
    <t>FJ</t>
  </si>
  <si>
    <t>EV</t>
  </si>
  <si>
    <t>KK</t>
  </si>
  <si>
    <t>FO</t>
  </si>
  <si>
    <t>DP</t>
  </si>
  <si>
    <t>FX</t>
  </si>
  <si>
    <t>JL</t>
  </si>
  <si>
    <t>DL</t>
  </si>
  <si>
    <t>EL</t>
  </si>
  <si>
    <t>GD</t>
  </si>
  <si>
    <t>DX</t>
  </si>
  <si>
    <t>KO</t>
  </si>
  <si>
    <t>FM</t>
  </si>
  <si>
    <t>EQ</t>
  </si>
  <si>
    <t>AI</t>
  </si>
  <si>
    <t>KP</t>
  </si>
  <si>
    <t>LM</t>
  </si>
  <si>
    <t>DQ</t>
  </si>
  <si>
    <t>GP</t>
  </si>
  <si>
    <t>KM</t>
  </si>
  <si>
    <t>JX</t>
  </si>
  <si>
    <t>EN</t>
  </si>
  <si>
    <t>AN</t>
  </si>
  <si>
    <t>KN</t>
  </si>
  <si>
    <t>DM</t>
  </si>
  <si>
    <t>FQ</t>
  </si>
  <si>
    <t>LR</t>
  </si>
  <si>
    <t>AP</t>
  </si>
  <si>
    <t>LZ</t>
  </si>
  <si>
    <t>LP</t>
  </si>
  <si>
    <t>FP</t>
  </si>
  <si>
    <t>EP</t>
  </si>
  <si>
    <t>GQ</t>
  </si>
  <si>
    <t>EJ</t>
  </si>
  <si>
    <t>EK</t>
  </si>
  <si>
    <t>ER</t>
  </si>
  <si>
    <t>JR</t>
  </si>
  <si>
    <t>FW</t>
  </si>
  <si>
    <t>FS</t>
  </si>
  <si>
    <t>DR</t>
  </si>
  <si>
    <t>DV</t>
  </si>
  <si>
    <t>KS</t>
  </si>
  <si>
    <t>FK</t>
  </si>
  <si>
    <t>BL</t>
  </si>
  <si>
    <t>KD</t>
  </si>
  <si>
    <t>SS</t>
  </si>
  <si>
    <t>FY</t>
  </si>
  <si>
    <t>FA</t>
  </si>
  <si>
    <t>DW</t>
  </si>
  <si>
    <t>FT</t>
  </si>
  <si>
    <t>KV</t>
  </si>
  <si>
    <t>ET</t>
  </si>
  <si>
    <t>DT</t>
  </si>
  <si>
    <t>KU</t>
  </si>
  <si>
    <t>DU</t>
  </si>
  <si>
    <t>FU</t>
  </si>
  <si>
    <t>EX</t>
  </si>
  <si>
    <t>KT</t>
  </si>
  <si>
    <t>GV</t>
  </si>
  <si>
    <t>GUNT3B2===</t>
  </si>
  <si>
    <t>GUNT38D===</t>
  </si>
  <si>
    <t>GUNT1D3===</t>
  </si>
  <si>
    <t>GUNT20E===</t>
  </si>
  <si>
    <t>GUNT3BC===</t>
  </si>
  <si>
    <t>GUNT268===</t>
  </si>
  <si>
    <t>GUNT2DE===</t>
  </si>
  <si>
    <t>GUNT35B===</t>
  </si>
  <si>
    <t>GUNT256===</t>
  </si>
  <si>
    <t>GUNT378===</t>
  </si>
  <si>
    <t>GUNT292===</t>
  </si>
  <si>
    <t>GUNT405===</t>
  </si>
  <si>
    <t>GUNT387===</t>
  </si>
  <si>
    <t>GUNT2F8===</t>
  </si>
  <si>
    <t>GUNT2EE===</t>
  </si>
  <si>
    <t>GUNT3A4===</t>
  </si>
  <si>
    <t>GUNT4AE===</t>
  </si>
  <si>
    <t>GUNT2EB===</t>
  </si>
  <si>
    <t>GUNT288===</t>
  </si>
  <si>
    <t>GUNT1EA===</t>
  </si>
  <si>
    <t>GUNT41D===</t>
  </si>
  <si>
    <t>GUID000156</t>
  </si>
  <si>
    <t>GUID000157</t>
  </si>
  <si>
    <t>GUID000158</t>
  </si>
  <si>
    <t>GUID000159</t>
  </si>
  <si>
    <t>GUID000160</t>
  </si>
  <si>
    <t>GUID000161</t>
  </si>
  <si>
    <t>GUID000162</t>
  </si>
  <si>
    <t>GUID000163</t>
  </si>
  <si>
    <t>GUID000164</t>
  </si>
  <si>
    <t>GUID000165</t>
  </si>
  <si>
    <t>GUID000166</t>
  </si>
  <si>
    <t>GUID000167</t>
  </si>
  <si>
    <t>GUID000168</t>
  </si>
  <si>
    <t>GUID000169</t>
  </si>
  <si>
    <t>GUID000170</t>
  </si>
  <si>
    <t>GUID000171</t>
  </si>
  <si>
    <t>GUID000172</t>
  </si>
  <si>
    <t>GUID000173</t>
  </si>
  <si>
    <t>GUID000174</t>
  </si>
  <si>
    <t>GUID000175</t>
  </si>
  <si>
    <t>GUID000176</t>
  </si>
  <si>
    <t>GUID000177</t>
  </si>
  <si>
    <t>GUID000178</t>
  </si>
  <si>
    <t>GUID000179</t>
  </si>
  <si>
    <t>GUID000180</t>
  </si>
  <si>
    <t>GUID000181</t>
  </si>
  <si>
    <t>GUID000182</t>
  </si>
  <si>
    <t>GUID000183</t>
  </si>
  <si>
    <t>GUID000184</t>
  </si>
  <si>
    <t>GUID000185</t>
  </si>
  <si>
    <t>GUID000186</t>
  </si>
  <si>
    <t>GUID000187</t>
  </si>
  <si>
    <t>GUID000188</t>
  </si>
  <si>
    <t>GUID000189</t>
  </si>
  <si>
    <t>GUID000190</t>
  </si>
  <si>
    <t>GUID000191</t>
  </si>
  <si>
    <t>GUID000192</t>
  </si>
  <si>
    <t>GUID000193</t>
  </si>
  <si>
    <t>GUID000194</t>
  </si>
  <si>
    <t>GUID000195</t>
  </si>
  <si>
    <t>GUID000196</t>
  </si>
  <si>
    <t>GUID000197</t>
  </si>
  <si>
    <t>GUID000198</t>
  </si>
  <si>
    <t>GUID000199</t>
  </si>
  <si>
    <t>GUID000200</t>
  </si>
  <si>
    <t>GUID000201</t>
  </si>
  <si>
    <t>GUID000202</t>
  </si>
  <si>
    <t>GUID000203</t>
  </si>
  <si>
    <t>GUID000204</t>
  </si>
  <si>
    <t>GUID000205</t>
  </si>
  <si>
    <t>GUID000206</t>
  </si>
  <si>
    <t>GUID000207</t>
  </si>
  <si>
    <t>GUID000208</t>
  </si>
  <si>
    <t>GUID000209</t>
  </si>
  <si>
    <t>GUID000210</t>
  </si>
  <si>
    <t>GUID000211</t>
  </si>
  <si>
    <t>GUID000212</t>
  </si>
  <si>
    <t>GUID000213</t>
  </si>
  <si>
    <t>GUID000214</t>
  </si>
  <si>
    <t>GUID000215</t>
  </si>
  <si>
    <t>GUID000216</t>
  </si>
  <si>
    <t>GUID000217</t>
  </si>
  <si>
    <t>GUID000218</t>
  </si>
  <si>
    <t>GUID000219</t>
  </si>
  <si>
    <t>GUID000220</t>
  </si>
  <si>
    <t>GUID000221</t>
  </si>
  <si>
    <t>GUID000222</t>
  </si>
  <si>
    <t>GUID000223</t>
  </si>
  <si>
    <t>GUID000224</t>
  </si>
  <si>
    <t>GUID000225</t>
  </si>
  <si>
    <t>GUID000226</t>
  </si>
  <si>
    <t>GUID000227</t>
  </si>
  <si>
    <t>GUID000228</t>
  </si>
  <si>
    <t>GUID000229</t>
  </si>
  <si>
    <t>GUID000230</t>
  </si>
  <si>
    <t>GUID000231</t>
  </si>
  <si>
    <t>GUID000232</t>
  </si>
  <si>
    <t>GUID000233</t>
  </si>
  <si>
    <t>GUID000234</t>
  </si>
  <si>
    <t>GUID000235</t>
  </si>
  <si>
    <t>GUID000236</t>
  </si>
  <si>
    <t>GUID000237</t>
  </si>
  <si>
    <t>GUID000238</t>
  </si>
  <si>
    <t>GUID000239</t>
  </si>
  <si>
    <t>GUID000240</t>
  </si>
  <si>
    <t>GUID000241</t>
  </si>
  <si>
    <t>GUID000242</t>
  </si>
  <si>
    <t>GUID000243</t>
  </si>
  <si>
    <t>GUID000244</t>
  </si>
  <si>
    <t>GUID000245</t>
  </si>
  <si>
    <t>GUID000246</t>
  </si>
  <si>
    <t>GUID000247</t>
  </si>
  <si>
    <t>GUID000248</t>
  </si>
  <si>
    <t>GUID000249</t>
  </si>
  <si>
    <t>GUID000250</t>
  </si>
  <si>
    <t>GUID000251</t>
  </si>
  <si>
    <t>GUID000252</t>
  </si>
  <si>
    <t>GUID000253</t>
  </si>
  <si>
    <t>GUID000254</t>
  </si>
  <si>
    <t>GUID000255</t>
  </si>
  <si>
    <t>GUID000256</t>
  </si>
  <si>
    <t>GUID000257</t>
  </si>
  <si>
    <t>GUID000258</t>
  </si>
  <si>
    <t>GUID000259</t>
  </si>
  <si>
    <t>GUID000260</t>
  </si>
  <si>
    <t>GUID000261</t>
  </si>
  <si>
    <t>GUID000262</t>
  </si>
  <si>
    <t>GUID000263</t>
  </si>
  <si>
    <t>GUID000264</t>
  </si>
  <si>
    <t>GUID000265</t>
  </si>
  <si>
    <t>GUID000266</t>
  </si>
  <si>
    <t>GUID000267</t>
  </si>
  <si>
    <t>GUID000268</t>
  </si>
  <si>
    <t>GUID000269</t>
  </si>
  <si>
    <t>GUID000270</t>
  </si>
  <si>
    <t>GUID000271</t>
  </si>
  <si>
    <t>GUID000272</t>
  </si>
  <si>
    <t>GUID000273</t>
  </si>
  <si>
    <t>GUID000274</t>
  </si>
  <si>
    <t>GUID000275</t>
  </si>
  <si>
    <t>GUID000276</t>
  </si>
  <si>
    <t>GUID000277</t>
  </si>
  <si>
    <t>GUID000278</t>
  </si>
  <si>
    <t>GUID000279</t>
  </si>
  <si>
    <t>GUID000280</t>
  </si>
  <si>
    <t>GUID000281</t>
  </si>
  <si>
    <t>GUID000282</t>
  </si>
  <si>
    <t>GUID000283</t>
  </si>
  <si>
    <t>GUID000284</t>
  </si>
  <si>
    <t>GUID000285</t>
  </si>
  <si>
    <t>GUID000286</t>
  </si>
  <si>
    <t>GUID000287</t>
  </si>
  <si>
    <t>GUID000288</t>
  </si>
  <si>
    <t>GUID000289</t>
  </si>
  <si>
    <t>GUID000290</t>
  </si>
  <si>
    <t>GUID000291</t>
  </si>
  <si>
    <t>GUID000292</t>
  </si>
  <si>
    <t>GUID000293</t>
  </si>
  <si>
    <t>GUID000294</t>
  </si>
  <si>
    <t>IBES</t>
  </si>
  <si>
    <t>EBBUNIQUE</t>
  </si>
  <si>
    <t>00004450</t>
  </si>
  <si>
    <t>01841284</t>
  </si>
  <si>
    <t>01841742</t>
  </si>
  <si>
    <t>TICKEQPMSH</t>
  </si>
  <si>
    <t>Ticker And Equity Prime Exch Short</t>
  </si>
  <si>
    <t>IDMV001001</t>
  </si>
  <si>
    <t>IDMV001002</t>
  </si>
  <si>
    <t>IDMV001003</t>
  </si>
  <si>
    <t>IDMV001004</t>
  </si>
  <si>
    <t>IDMV001005</t>
  </si>
  <si>
    <t>IDMV001006</t>
  </si>
  <si>
    <t>IDMV001007</t>
  </si>
  <si>
    <t>IDMV001008</t>
  </si>
  <si>
    <t>BBUNIQUE And Equity Prime Exch Short</t>
  </si>
  <si>
    <t>GVASTTYP</t>
  </si>
  <si>
    <t>Foreign Money Market Fund</t>
  </si>
  <si>
    <t>Foreign Preferred Stock</t>
  </si>
  <si>
    <t>Foreign Right</t>
  </si>
  <si>
    <t>Foreign Stock</t>
  </si>
  <si>
    <t>Foreign Warrant</t>
  </si>
  <si>
    <t>Publicly Traded Partnership</t>
  </si>
  <si>
    <t>US Money Market Fund</t>
  </si>
  <si>
    <t>US Preferred Stock</t>
  </si>
  <si>
    <t>US Right</t>
  </si>
  <si>
    <t>US Stock</t>
  </si>
  <si>
    <t>US Warrant</t>
  </si>
  <si>
    <t>Foreign Index Stock</t>
  </si>
  <si>
    <t>Foreign Convertible Preferred Stock</t>
  </si>
  <si>
    <t>Depository Receipt</t>
  </si>
  <si>
    <t>Foreign Common Stock</t>
  </si>
  <si>
    <t>Foreign Private Placement</t>
  </si>
  <si>
    <t>US Private Placement</t>
  </si>
  <si>
    <t>Foreign Partnership Stock</t>
  </si>
  <si>
    <t>US Partnership Stock</t>
  </si>
  <si>
    <t>US Index Stock</t>
  </si>
  <si>
    <t>US Convertible Preferred Stock</t>
  </si>
  <si>
    <t>US Common Stock</t>
  </si>
  <si>
    <t>Geneva Asset Type</t>
  </si>
  <si>
    <t>EINC000144</t>
  </si>
  <si>
    <t>Mutual Fund-Closed-End Fund-NUS-MM</t>
  </si>
  <si>
    <t>Mutual Fund-Fund of Funds-NUS-MM</t>
  </si>
  <si>
    <t>Mutual Fund-Hedge Fund-NUS-MM</t>
  </si>
  <si>
    <t>Mutual Fund-Mutual Fund-NUS-MM</t>
  </si>
  <si>
    <t>Mutual Fund-Open-End Fund-NUS-MM</t>
  </si>
  <si>
    <t>Mutual Fund-Pvt Eqty Fund-NUS-MM</t>
  </si>
  <si>
    <t>Preferred Stock-PRIVATE-NUS-NA</t>
  </si>
  <si>
    <t>Preferred Stock-PUBLIC-NUS-NA</t>
  </si>
  <si>
    <t>Preference-Preference-NUS-NA</t>
  </si>
  <si>
    <t>Preference-Preferred-NUS-NA</t>
  </si>
  <si>
    <t>Preferred Stock-Preference-NUS-NA</t>
  </si>
  <si>
    <t>Preferred Stock-Preferred-NUS-NA</t>
  </si>
  <si>
    <t>Right-Right-NUS-NA</t>
  </si>
  <si>
    <t>Depositary Receipt-ADR-NUS-NA</t>
  </si>
  <si>
    <t>Depositary Receipt-ADR-US-NA</t>
  </si>
  <si>
    <t>Depositary Receipt-Austrian Crt-NUS-NA</t>
  </si>
  <si>
    <t>Depositary Receipt-Austrian Crt-US-NA</t>
  </si>
  <si>
    <t>Depositary Receipt-BDR-NUS-NA</t>
  </si>
  <si>
    <t>Depositary Receipt-BDR-US-NA</t>
  </si>
  <si>
    <t>Depositary Receipt-Belgium Cert-NUS-NA</t>
  </si>
  <si>
    <t>Depositary Receipt-Belgium Cert-US-NA</t>
  </si>
  <si>
    <t>Depositary Receipt-CDI-NUS-NA</t>
  </si>
  <si>
    <t>Depositary Receipt-CDI-US-NA</t>
  </si>
  <si>
    <t>Depositary Receipt-CDR-NUS-NA</t>
  </si>
  <si>
    <t>Depositary Receipt-CDR-US-NA</t>
  </si>
  <si>
    <t>Depositary Receipt-CEDEAR-NUS-NA</t>
  </si>
  <si>
    <t>Depositary Receipt-CEDEAR-US-NA</t>
  </si>
  <si>
    <t>Depositary Receipt-Dutch Cert-NUS-NA</t>
  </si>
  <si>
    <t>Depositary Receipt-Dutch Cert-US-NA</t>
  </si>
  <si>
    <t>Depositary Receipt-EDR-NUS-NA</t>
  </si>
  <si>
    <t>Depositary Receipt-EDR-US-NA</t>
  </si>
  <si>
    <t>Depositary Receipt-French Cert-NUS-NA</t>
  </si>
  <si>
    <t>Depositary Receipt-French Cert-US-NA</t>
  </si>
  <si>
    <t>Depositary Receipt-GDR-NUS-NA</t>
  </si>
  <si>
    <t>Depositary Receipt-GDR-US-NA</t>
  </si>
  <si>
    <t>Depositary Receipt-German Cert-NUS-NA</t>
  </si>
  <si>
    <t>Depositary Receipt-German Cert-US-NA</t>
  </si>
  <si>
    <t>Depositary Receipt-HDR-NUS-NA</t>
  </si>
  <si>
    <t>Depositary Receipt-HDR-US-NA</t>
  </si>
  <si>
    <t>Depositary Receipt-IDR-NUS-NA</t>
  </si>
  <si>
    <t>Depositary Receipt-IDR-US-NA</t>
  </si>
  <si>
    <t>Depositary Receipt-NVDR-NUS-NA</t>
  </si>
  <si>
    <t>Depositary Receipt-NVDR-US-NA</t>
  </si>
  <si>
    <t>Depositary Receipt-NY Reg Shrs-NUS-NA</t>
  </si>
  <si>
    <t>Depositary Receipt-NY Reg Shrs-US-NA</t>
  </si>
  <si>
    <t>Depositary Receipt-RDC-NUS-NA</t>
  </si>
  <si>
    <t>Depositary Receipt-RDC-US-NA</t>
  </si>
  <si>
    <t>Depositary Receipt-Receipt-NUS-NA</t>
  </si>
  <si>
    <t>Depositary Receipt-Receipt-US-NA</t>
  </si>
  <si>
    <t>Depositary Receipt-SDR-NUS-NA</t>
  </si>
  <si>
    <t>Depositary Receipt-SDR-US-NA</t>
  </si>
  <si>
    <t>Depositary Receipt-Swiss Cert-NUS-NA</t>
  </si>
  <si>
    <t>Depositary Receipt-Swiss Cert-US-NA</t>
  </si>
  <si>
    <t>Depositary Receipt-TDR-NUS-NA</t>
  </si>
  <si>
    <t>Depositary Receipt-TDR-US-NA</t>
  </si>
  <si>
    <t>Common Stock-Common Stock-NUS-NA</t>
  </si>
  <si>
    <t>Common Stock-Foreign Sh.-NUS-NA</t>
  </si>
  <si>
    <t>Common Stock-Tracking Stk-NUS-NA</t>
  </si>
  <si>
    <t>FDIC-Common Stock-NUS-NA</t>
  </si>
  <si>
    <t>FDIC-Foreign Sh.-NUS-NA</t>
  </si>
  <si>
    <t>FDIC-Tracking Stk-NUS-NA</t>
  </si>
  <si>
    <t>N/A-Misc.-NUS-NA</t>
  </si>
  <si>
    <t>REIT-REIT-NUS-NA</t>
  </si>
  <si>
    <t>Unit-Stapled Security-NUS-NA</t>
  </si>
  <si>
    <t>Mutual Fund-Closed-End Fund-NUS-NMM</t>
  </si>
  <si>
    <t>Mutual Fund-Fund of Funds-NUS-NMM</t>
  </si>
  <si>
    <t>Mutual Fund-Hedge Fund-NUS-NMM</t>
  </si>
  <si>
    <t>Mutual Fund-Mutual Fund-NUS-NMM</t>
  </si>
  <si>
    <t>Mutual Fund-Open-End Fund-NUS-NMM</t>
  </si>
  <si>
    <t>Mutual Fund-Pvt Eqty Fund-NUS-NMM</t>
  </si>
  <si>
    <t>Warrant-Equity WRT-NUS-NA</t>
  </si>
  <si>
    <t>Warrant-Prfd WRT-NUS-NA</t>
  </si>
  <si>
    <t>N/A-Private Comp-NUS-NA</t>
  </si>
  <si>
    <t>N/A-Private Eqty-NUS-NA</t>
  </si>
  <si>
    <t>N/A-Private Comp-US-NA</t>
  </si>
  <si>
    <t>N/A-Private Eqty-US-NA</t>
  </si>
  <si>
    <t>Partnership Shares-Ltd Part-NUS-NA</t>
  </si>
  <si>
    <t>Partnership Shares-MLP-NUS-NA</t>
  </si>
  <si>
    <t>Partnership Shares-Ltd Part-US-NA</t>
  </si>
  <si>
    <t>Partnership Shares-MLP-US-NA</t>
  </si>
  <si>
    <t>Mutual Fund-Closed-End Fund-US-MM</t>
  </si>
  <si>
    <t>Mutual Fund-Fund of Funds-US-MM</t>
  </si>
  <si>
    <t>Mutual Fund-Hedge Fund-US-MM</t>
  </si>
  <si>
    <t>Mutual Fund-Mutual Fund-US-MM</t>
  </si>
  <si>
    <t>Mutual Fund-Open-End Fund-US-MM</t>
  </si>
  <si>
    <t>Mutual Fund-Pvt Eqty Fund-US-MM</t>
  </si>
  <si>
    <t>Preferred Stock-PRIVATE-US-NA</t>
  </si>
  <si>
    <t>Preferred Stock-PUBLIC-US-NA</t>
  </si>
  <si>
    <t>Preference-Preference-US-NA</t>
  </si>
  <si>
    <t>Preference-Preferred-US-NA</t>
  </si>
  <si>
    <t>Preferred Stock-Preference-US-NA</t>
  </si>
  <si>
    <t>Preferred Stock-Preferred-US-NA</t>
  </si>
  <si>
    <t>Right-Right-US-NA</t>
  </si>
  <si>
    <t>Common Stock-Common Stock-US-NA</t>
  </si>
  <si>
    <t>Common Stock-FDIC-US-NA</t>
  </si>
  <si>
    <t>Common Stock-Tracking Stk-US-NA</t>
  </si>
  <si>
    <t>FDIC-Common Stock-US-NA</t>
  </si>
  <si>
    <t>FDIC-FDIC-US-NA</t>
  </si>
  <si>
    <t>FDIC-Tracking Stk-US-NA</t>
  </si>
  <si>
    <t>N/A-Misc.-US-NA</t>
  </si>
  <si>
    <t>REIT-REIT-US-NA</t>
  </si>
  <si>
    <t>Unit-Stapled Security-US-NA</t>
  </si>
  <si>
    <t>Mutual Fund-Closed-End Fund-US-NMM</t>
  </si>
  <si>
    <t>Mutual Fund-Fund of Funds-US-NMM</t>
  </si>
  <si>
    <t>Mutual Fund-Hedge Fund-US-NMM</t>
  </si>
  <si>
    <t>Mutual Fund-Mutual Fund-US-NMM</t>
  </si>
  <si>
    <t>Mutual Fund-Open-End Fund-US-NMM</t>
  </si>
  <si>
    <t>Mutual Fund-Pvt Eqty Fund-US-NMM</t>
  </si>
  <si>
    <t>Warrant-Equity WRT-US-NA</t>
  </si>
  <si>
    <t>Warrant-Prfd WRT-US-NA</t>
  </si>
  <si>
    <t>EINC000145</t>
  </si>
  <si>
    <t>EINC000146</t>
  </si>
  <si>
    <t>EINC000147</t>
  </si>
  <si>
    <t>EINC000148</t>
  </si>
  <si>
    <t>EINC000149</t>
  </si>
  <si>
    <t>EINC000150</t>
  </si>
  <si>
    <t>EINC000151</t>
  </si>
  <si>
    <t>EINC000152</t>
  </si>
  <si>
    <t>EINC000153</t>
  </si>
  <si>
    <t>EINC000154</t>
  </si>
  <si>
    <t>EINC000155</t>
  </si>
  <si>
    <t>EINC000156</t>
  </si>
  <si>
    <t>EINC000157</t>
  </si>
  <si>
    <t>EINC000158</t>
  </si>
  <si>
    <t>EINC000159</t>
  </si>
  <si>
    <t>EINC000160</t>
  </si>
  <si>
    <t>EINC000161</t>
  </si>
  <si>
    <t>EINC000162</t>
  </si>
  <si>
    <t>EINC000163</t>
  </si>
  <si>
    <t>EINC000164</t>
  </si>
  <si>
    <t>EINC000165</t>
  </si>
  <si>
    <t>EINC000166</t>
  </si>
  <si>
    <t>EINC000167</t>
  </si>
  <si>
    <t>EINC000168</t>
  </si>
  <si>
    <t>EINC000169</t>
  </si>
  <si>
    <t>EINC000170</t>
  </si>
  <si>
    <t>EINC000171</t>
  </si>
  <si>
    <t>EINC000172</t>
  </si>
  <si>
    <t>EINC000173</t>
  </si>
  <si>
    <t>EINC000174</t>
  </si>
  <si>
    <t>EINC000175</t>
  </si>
  <si>
    <t>EINC000176</t>
  </si>
  <si>
    <t>EINC000177</t>
  </si>
  <si>
    <t>EINC000178</t>
  </si>
  <si>
    <t>EINC000179</t>
  </si>
  <si>
    <t>EINC000180</t>
  </si>
  <si>
    <t>EINC000181</t>
  </si>
  <si>
    <t>EINC000182</t>
  </si>
  <si>
    <t>EINC000183</t>
  </si>
  <si>
    <t>EINC000184</t>
  </si>
  <si>
    <t>EINC000185</t>
  </si>
  <si>
    <t>EINC000186</t>
  </si>
  <si>
    <t>EINC000187</t>
  </si>
  <si>
    <t>EINC000188</t>
  </si>
  <si>
    <t>EINC000189</t>
  </si>
  <si>
    <t>EINC000190</t>
  </si>
  <si>
    <t>EINC000191</t>
  </si>
  <si>
    <t>EINC000192</t>
  </si>
  <si>
    <t>EINC000193</t>
  </si>
  <si>
    <t>EINC000194</t>
  </si>
  <si>
    <t>EINC000195</t>
  </si>
  <si>
    <t>EINC000196</t>
  </si>
  <si>
    <t>EINC000197</t>
  </si>
  <si>
    <t>EINC000198</t>
  </si>
  <si>
    <t>EINC000199</t>
  </si>
  <si>
    <t>EINC000200</t>
  </si>
  <si>
    <t>EINC000201</t>
  </si>
  <si>
    <t>EINC000202</t>
  </si>
  <si>
    <t>EINC000203</t>
  </si>
  <si>
    <t>EINC000204</t>
  </si>
  <si>
    <t>EINC000205</t>
  </si>
  <si>
    <t>EINC000206</t>
  </si>
  <si>
    <t>EINC000207</t>
  </si>
  <si>
    <t>EINC000208</t>
  </si>
  <si>
    <t>EINC000209</t>
  </si>
  <si>
    <t>EINC000210</t>
  </si>
  <si>
    <t>EINC000211</t>
  </si>
  <si>
    <t>EINC000212</t>
  </si>
  <si>
    <t>EINC000213</t>
  </si>
  <si>
    <t>EINC000214</t>
  </si>
  <si>
    <t>EINC000215</t>
  </si>
  <si>
    <t>EINC000216</t>
  </si>
  <si>
    <t>EINC000217</t>
  </si>
  <si>
    <t>EINC000218</t>
  </si>
  <si>
    <t>EINC000219</t>
  </si>
  <si>
    <t>EINC000220</t>
  </si>
  <si>
    <t>EINC000221</t>
  </si>
  <si>
    <t>EINC000222</t>
  </si>
  <si>
    <t>EINC000223</t>
  </si>
  <si>
    <t>EINC000224</t>
  </si>
  <si>
    <t>EINC000225</t>
  </si>
  <si>
    <t>EINC000226</t>
  </si>
  <si>
    <t>EINC000227</t>
  </si>
  <si>
    <t>EINC000228</t>
  </si>
  <si>
    <t>EINC000229</t>
  </si>
  <si>
    <t>EINC000230</t>
  </si>
  <si>
    <t>EINC000231</t>
  </si>
  <si>
    <t>EINC000232</t>
  </si>
  <si>
    <t>EINC000233</t>
  </si>
  <si>
    <t>EINC000234</t>
  </si>
  <si>
    <t>EINC000235</t>
  </si>
  <si>
    <t>EINC000236</t>
  </si>
  <si>
    <t>EINC000237</t>
  </si>
  <si>
    <t>EINC000238</t>
  </si>
  <si>
    <t>EINC000239</t>
  </si>
  <si>
    <t>EINC000240</t>
  </si>
  <si>
    <t>EINC000241</t>
  </si>
  <si>
    <t>EINC000242</t>
  </si>
  <si>
    <t>EINC000243</t>
  </si>
  <si>
    <t>EINC000244</t>
  </si>
  <si>
    <t>EINC000245</t>
  </si>
  <si>
    <t>EINC000246</t>
  </si>
  <si>
    <t>EINC000247</t>
  </si>
  <si>
    <t>EINC000248</t>
  </si>
  <si>
    <t>EINC000249</t>
  </si>
  <si>
    <t>EINC000250</t>
  </si>
  <si>
    <t>EINC000251</t>
  </si>
  <si>
    <t>EINC000252</t>
  </si>
  <si>
    <t>EINC000253</t>
  </si>
  <si>
    <t>EINC000254</t>
  </si>
  <si>
    <t>EINC000255</t>
  </si>
  <si>
    <t>EINC000256</t>
  </si>
  <si>
    <t>EINC000257</t>
  </si>
  <si>
    <t>EINC000258</t>
  </si>
  <si>
    <t>EINC000259</t>
  </si>
  <si>
    <t>EINC000260</t>
  </si>
  <si>
    <t>EINC000261</t>
  </si>
  <si>
    <t>EINC000262</t>
  </si>
  <si>
    <t>EINC000263</t>
  </si>
  <si>
    <t>EINC000264</t>
  </si>
  <si>
    <t>EINC000265</t>
  </si>
  <si>
    <t>EINC000266</t>
  </si>
  <si>
    <t>EINC000267</t>
  </si>
  <si>
    <t>EINC000268</t>
  </si>
  <si>
    <t>EINC000269</t>
  </si>
  <si>
    <t>Print Group</t>
  </si>
  <si>
    <t>Geneva Investment Type</t>
  </si>
  <si>
    <t>GVINVTYP</t>
  </si>
  <si>
    <t>GVPRNTGR</t>
  </si>
  <si>
    <t>GVASTTYP01</t>
  </si>
  <si>
    <t>GVPRNTGR01</t>
  </si>
  <si>
    <t>GVPRNTGR02</t>
  </si>
  <si>
    <t>GVPRNTGR03</t>
  </si>
  <si>
    <t>GVPRNTGR04</t>
  </si>
  <si>
    <t>GVPRNTGR05</t>
  </si>
  <si>
    <t>GVPRNTGR06</t>
  </si>
  <si>
    <t>GVPRNTGR07</t>
  </si>
  <si>
    <t>GVPRNTGR08</t>
  </si>
  <si>
    <t>GVPRNTGR09</t>
  </si>
  <si>
    <t>GVPRNTGR10</t>
  </si>
  <si>
    <t>GVPRNTGR11</t>
  </si>
  <si>
    <t>GVPRNTGR12</t>
  </si>
  <si>
    <t>GVINVTYP01</t>
  </si>
  <si>
    <t>GVINVTYP02</t>
  </si>
  <si>
    <t>GVINVTYP03</t>
  </si>
  <si>
    <t>GVINVTYP04</t>
  </si>
  <si>
    <t>GVINVTYP05</t>
  </si>
  <si>
    <t>GVINVTYP06</t>
  </si>
  <si>
    <t>GVINVTYP07</t>
  </si>
  <si>
    <t>GVINVTYP08</t>
  </si>
  <si>
    <t>GVINVTYP09</t>
  </si>
  <si>
    <t>GVINVTYP10</t>
  </si>
  <si>
    <t>GVINVTYP11</t>
  </si>
  <si>
    <t>GVINVTYP12</t>
  </si>
  <si>
    <t>GVINVTYP13</t>
  </si>
  <si>
    <t>GVINVTYP14</t>
  </si>
  <si>
    <t>GVINVTYP15</t>
  </si>
  <si>
    <t>GVINVTYP16</t>
  </si>
  <si>
    <t>GVINVTYP17</t>
  </si>
  <si>
    <t>EINC000270</t>
  </si>
  <si>
    <t>EINC000271</t>
  </si>
  <si>
    <t>EINC000272</t>
  </si>
  <si>
    <t>EINC000273</t>
  </si>
  <si>
    <t>EINC000274</t>
  </si>
  <si>
    <t>EINC000275</t>
  </si>
  <si>
    <t>EINC000276</t>
  </si>
  <si>
    <t>EINC000277</t>
  </si>
  <si>
    <t>EINC000278</t>
  </si>
  <si>
    <t>EINC000279</t>
  </si>
  <si>
    <t>EINC000280</t>
  </si>
  <si>
    <t>EINC000281</t>
  </si>
  <si>
    <t>EINC000282</t>
  </si>
  <si>
    <t>EINC000283</t>
  </si>
  <si>
    <t>EINC000284</t>
  </si>
  <si>
    <t>EINC000285</t>
  </si>
  <si>
    <t>EINC000286</t>
  </si>
  <si>
    <t>EINC000287</t>
  </si>
  <si>
    <t>EINC000288</t>
  </si>
  <si>
    <t>EINC000289</t>
  </si>
  <si>
    <t>EINC000290</t>
  </si>
  <si>
    <t>EINC000291</t>
  </si>
  <si>
    <t>EINC000292</t>
  </si>
  <si>
    <t>EINC000293</t>
  </si>
  <si>
    <t>EINC000294</t>
  </si>
  <si>
    <t>EINC000295</t>
  </si>
  <si>
    <t>EINC000296</t>
  </si>
  <si>
    <t>EINC000297</t>
  </si>
  <si>
    <t>EINC000298</t>
  </si>
  <si>
    <t>EINC000299</t>
  </si>
  <si>
    <t>EINC000300</t>
  </si>
  <si>
    <t>EINC000301</t>
  </si>
  <si>
    <t>EINC000302</t>
  </si>
  <si>
    <t>EINC000303</t>
  </si>
  <si>
    <t>EINC000304</t>
  </si>
  <si>
    <t>EINC000305</t>
  </si>
  <si>
    <t>EINC000306</t>
  </si>
  <si>
    <t>EINC000307</t>
  </si>
  <si>
    <t>EINC000308</t>
  </si>
  <si>
    <t>EINC000309</t>
  </si>
  <si>
    <t>EINC000310</t>
  </si>
  <si>
    <t>EINC000311</t>
  </si>
  <si>
    <t>EINC000312</t>
  </si>
  <si>
    <t>EINC000313</t>
  </si>
  <si>
    <t>EINC000314</t>
  </si>
  <si>
    <t>EINC000315</t>
  </si>
  <si>
    <t>EINC000316</t>
  </si>
  <si>
    <t>EINC000317</t>
  </si>
  <si>
    <t>EINC000318</t>
  </si>
  <si>
    <t>EINC000319</t>
  </si>
  <si>
    <t>EINC000320</t>
  </si>
  <si>
    <t>EINC000321</t>
  </si>
  <si>
    <t>EINC000322</t>
  </si>
  <si>
    <t>EINC000323</t>
  </si>
  <si>
    <t>EINC000324</t>
  </si>
  <si>
    <t>EINC000325</t>
  </si>
  <si>
    <t>EINC000326</t>
  </si>
  <si>
    <t>EINC000327</t>
  </si>
  <si>
    <t>EINC000328</t>
  </si>
  <si>
    <t>EINC000329</t>
  </si>
  <si>
    <t>EINC000330</t>
  </si>
  <si>
    <t>EINC000331</t>
  </si>
  <si>
    <t>EINC000332</t>
  </si>
  <si>
    <t>EINC000333</t>
  </si>
  <si>
    <t>EINC000334</t>
  </si>
  <si>
    <t>EINC000335</t>
  </si>
  <si>
    <t>EINC000336</t>
  </si>
  <si>
    <t>EINC000337</t>
  </si>
  <si>
    <t>EINC000338</t>
  </si>
  <si>
    <t>EINC000339</t>
  </si>
  <si>
    <t>EINC000340</t>
  </si>
  <si>
    <t>EINC000341</t>
  </si>
  <si>
    <t>EINC000342</t>
  </si>
  <si>
    <t>EINC000343</t>
  </si>
  <si>
    <t>EINC000344</t>
  </si>
  <si>
    <t>EINC000345</t>
  </si>
  <si>
    <t>EINC000346</t>
  </si>
  <si>
    <t>EINC000347</t>
  </si>
  <si>
    <t>EINC000348</t>
  </si>
  <si>
    <t>EINC000349</t>
  </si>
  <si>
    <t>EINC000350</t>
  </si>
  <si>
    <t>EINC000351</t>
  </si>
  <si>
    <t>EINC000352</t>
  </si>
  <si>
    <t>EINC000353</t>
  </si>
  <si>
    <t>EINC000354</t>
  </si>
  <si>
    <t>EINC000355</t>
  </si>
  <si>
    <t>EINC000356</t>
  </si>
  <si>
    <t>EINC000357</t>
  </si>
  <si>
    <t>EINC000358</t>
  </si>
  <si>
    <t>EINC000359</t>
  </si>
  <si>
    <t>EINC000360</t>
  </si>
  <si>
    <t>EINC000361</t>
  </si>
  <si>
    <t>EINC000362</t>
  </si>
  <si>
    <t>EINC000363</t>
  </si>
  <si>
    <t>EINC000364</t>
  </si>
  <si>
    <t>EINC000365</t>
  </si>
  <si>
    <t>EINC000366</t>
  </si>
  <si>
    <t>EINC000367</t>
  </si>
  <si>
    <t>EINC000368</t>
  </si>
  <si>
    <t>EINC000369</t>
  </si>
  <si>
    <t>EINC000370</t>
  </si>
  <si>
    <t>EINC000371</t>
  </si>
  <si>
    <t>EINC000372</t>
  </si>
  <si>
    <t>EINC000373</t>
  </si>
  <si>
    <t>EINC000374</t>
  </si>
  <si>
    <t>EINC000375</t>
  </si>
  <si>
    <t>EINC000376</t>
  </si>
  <si>
    <t>EINC000377</t>
  </si>
  <si>
    <t>EINC000378</t>
  </si>
  <si>
    <t>EINC000379</t>
  </si>
  <si>
    <t>EINC000380</t>
  </si>
  <si>
    <t>EINC000381</t>
  </si>
  <si>
    <t>EINC000382</t>
  </si>
  <si>
    <t>EINC000383</t>
  </si>
  <si>
    <t>EINC000384</t>
  </si>
  <si>
    <t>EINC000385</t>
  </si>
  <si>
    <t>EINC000386</t>
  </si>
  <si>
    <t>EINC000387</t>
  </si>
  <si>
    <t>EINC000388</t>
  </si>
  <si>
    <t>EINC000389</t>
  </si>
  <si>
    <t>EINC000390</t>
  </si>
  <si>
    <t>EINC000391</t>
  </si>
  <si>
    <t>EINC000392</t>
  </si>
  <si>
    <t>EINC000393</t>
  </si>
  <si>
    <t>EINC000394</t>
  </si>
  <si>
    <t>EINC000395</t>
  </si>
  <si>
    <t>EINC000396</t>
  </si>
  <si>
    <t>EINC000397</t>
  </si>
  <si>
    <t>EINC000398</t>
  </si>
  <si>
    <t>EINC000399</t>
  </si>
  <si>
    <t>EINC000400</t>
  </si>
  <si>
    <t>EINC000401</t>
  </si>
  <si>
    <t>EINC000402</t>
  </si>
  <si>
    <t>EINC000403</t>
  </si>
  <si>
    <t>EINC000404</t>
  </si>
  <si>
    <t>EINC000405</t>
  </si>
  <si>
    <t>EINC000406</t>
  </si>
  <si>
    <t>EINC000407</t>
  </si>
  <si>
    <t>EINC000408</t>
  </si>
  <si>
    <t>EINC000409</t>
  </si>
  <si>
    <t>EINC000410</t>
  </si>
  <si>
    <t>EINC000411</t>
  </si>
  <si>
    <t>EINC000412</t>
  </si>
  <si>
    <t>EINC000413</t>
  </si>
  <si>
    <t>EINC000414</t>
  </si>
  <si>
    <t>EINC000415</t>
  </si>
  <si>
    <t>EINC000416</t>
  </si>
  <si>
    <t>EINC000417</t>
  </si>
  <si>
    <t>EINC000418</t>
  </si>
  <si>
    <t>EINC000419</t>
  </si>
  <si>
    <t>EINC000420</t>
  </si>
  <si>
    <t>EINC000421</t>
  </si>
  <si>
    <t>EINC000422</t>
  </si>
  <si>
    <t>EINC000423</t>
  </si>
  <si>
    <t>EINC000424</t>
  </si>
  <si>
    <t>EINC000425</t>
  </si>
  <si>
    <t>EINC000426</t>
  </si>
  <si>
    <t>EINC000427</t>
  </si>
  <si>
    <t>EINC000428</t>
  </si>
  <si>
    <t>EINC000429</t>
  </si>
  <si>
    <t>EINC000430</t>
  </si>
  <si>
    <t>EINC000431</t>
  </si>
  <si>
    <t>EINC000432</t>
  </si>
  <si>
    <t>EINC000433</t>
  </si>
  <si>
    <t>EINC000434</t>
  </si>
  <si>
    <t>EINC000435</t>
  </si>
  <si>
    <t>EINC000436</t>
  </si>
  <si>
    <t>EINC000437</t>
  </si>
  <si>
    <t>EINC000438</t>
  </si>
  <si>
    <t>EINC000439</t>
  </si>
  <si>
    <t>EINC000440</t>
  </si>
  <si>
    <t>EINC000441</t>
  </si>
  <si>
    <t>EINC000442</t>
  </si>
  <si>
    <t>EINC000443</t>
  </si>
  <si>
    <t>EINC000444</t>
  </si>
  <si>
    <t>EINC000445</t>
  </si>
  <si>
    <t>EINC000446</t>
  </si>
  <si>
    <t>EINC000447</t>
  </si>
  <si>
    <t>EINC000448</t>
  </si>
  <si>
    <t>EINC000449</t>
  </si>
  <si>
    <t>EINC000450</t>
  </si>
  <si>
    <t>EINC000451</t>
  </si>
  <si>
    <t>EINC000452</t>
  </si>
  <si>
    <t>EINC000453</t>
  </si>
  <si>
    <t>EINC000454</t>
  </si>
  <si>
    <t>EINC000455</t>
  </si>
  <si>
    <t>EINC000456</t>
  </si>
  <si>
    <t>EINC000457</t>
  </si>
  <si>
    <t>EINC000458</t>
  </si>
  <si>
    <t>EINC000459</t>
  </si>
  <si>
    <t>EINC000460</t>
  </si>
  <si>
    <t>EINC000461</t>
  </si>
  <si>
    <t>EINC000462</t>
  </si>
  <si>
    <t>EINC000463</t>
  </si>
  <si>
    <t>EINC000464</t>
  </si>
  <si>
    <t>EINC000465</t>
  </si>
  <si>
    <t>EINC000466</t>
  </si>
  <si>
    <t>EINC000467</t>
  </si>
  <si>
    <t>EINC000468</t>
  </si>
  <si>
    <t>EINC000469</t>
  </si>
  <si>
    <t>EINC000470</t>
  </si>
  <si>
    <t>EINC000471</t>
  </si>
  <si>
    <t>EINC000472</t>
  </si>
  <si>
    <t>EINC000473</t>
  </si>
  <si>
    <t>EINC000474</t>
  </si>
  <si>
    <t>EINC000475</t>
  </si>
  <si>
    <t>EINC000476</t>
  </si>
  <si>
    <t>EINC000477</t>
  </si>
  <si>
    <t>EINC000478</t>
  </si>
  <si>
    <t>EINC000479</t>
  </si>
  <si>
    <t>IDMV001016</t>
  </si>
  <si>
    <t>P72BBGTICK</t>
  </si>
  <si>
    <t>P72 BLOOMBERG Ticker</t>
  </si>
  <si>
    <t>IDMV001009</t>
  </si>
  <si>
    <t>IDMV001010</t>
  </si>
  <si>
    <t>IDMV001011</t>
  </si>
  <si>
    <t>IDMV001012</t>
  </si>
  <si>
    <t>IDMV001013</t>
  </si>
  <si>
    <t>GVUNDLPOSID</t>
  </si>
  <si>
    <t>GV Underlying</t>
  </si>
  <si>
    <t>IDMV001014</t>
  </si>
  <si>
    <t>IDMV001015</t>
  </si>
  <si>
    <t>IDMV001017</t>
  </si>
  <si>
    <t>ULTUNDLPOSID</t>
  </si>
  <si>
    <t>P72 Ultimate Underlying</t>
  </si>
  <si>
    <t>IDMV001018</t>
  </si>
  <si>
    <t>IDMV001019</t>
  </si>
  <si>
    <t>IDMV001020</t>
  </si>
  <si>
    <t>IDMV001021</t>
  </si>
  <si>
    <t>PANORISKPOSID</t>
  </si>
  <si>
    <t>Pano Risk Underlying</t>
  </si>
  <si>
    <t>IDMV001022</t>
  </si>
  <si>
    <t>IDMV001023</t>
  </si>
  <si>
    <t>IDMV001024</t>
  </si>
  <si>
    <t>IDMV001025</t>
  </si>
  <si>
    <t>ICSMAPPING</t>
  </si>
  <si>
    <t>ICS Mapping</t>
  </si>
  <si>
    <t>IDMV001026</t>
  </si>
  <si>
    <t>IDMV001027</t>
  </si>
  <si>
    <t>IDMV001028</t>
  </si>
  <si>
    <t xml:space="preserve">Pano Investment Category </t>
  </si>
  <si>
    <t>PANOINCT</t>
  </si>
  <si>
    <t>Pano Security Type For Assignment</t>
  </si>
  <si>
    <t>PANOSECTYP</t>
  </si>
  <si>
    <t>PANOSECT</t>
  </si>
  <si>
    <t>IDMV001029</t>
  </si>
  <si>
    <t>00101581</t>
  </si>
  <si>
    <t>SAC</t>
  </si>
  <si>
    <t>Sacramento Tech Exchange</t>
  </si>
  <si>
    <t>China Share Class</t>
  </si>
  <si>
    <t>CHINASC</t>
  </si>
  <si>
    <t>CHAR</t>
  </si>
  <si>
    <t>Scaling Factor</t>
  </si>
  <si>
    <t>SCFACT</t>
  </si>
  <si>
    <t>AMNT/DEC</t>
  </si>
  <si>
    <t>SAC ADR Underlying CCY</t>
  </si>
  <si>
    <t>SACADRCY</t>
  </si>
  <si>
    <t>SAC Currency</t>
  </si>
  <si>
    <t>SACCRNCY</t>
  </si>
  <si>
    <t>SAC Default Region</t>
  </si>
  <si>
    <t>SACDEFRG</t>
  </si>
  <si>
    <t>SAC Exchange</t>
  </si>
  <si>
    <t>SACEXCH</t>
  </si>
  <si>
    <t>PANOINCT1</t>
  </si>
  <si>
    <t>EQT:US Preferred Stock</t>
  </si>
  <si>
    <t>PANOINCT2</t>
  </si>
  <si>
    <t>EQT:Fr Preferred Stock</t>
  </si>
  <si>
    <t>PANOINCT3</t>
  </si>
  <si>
    <t>EQT:US Common Stock</t>
  </si>
  <si>
    <t>PANOINCT4</t>
  </si>
  <si>
    <t>EQT:Fr Common Stock</t>
  </si>
  <si>
    <t>SPAC</t>
  </si>
  <si>
    <t>PANOSTA001</t>
  </si>
  <si>
    <t>PANOSTA002</t>
  </si>
  <si>
    <t>PANOSTA003</t>
  </si>
  <si>
    <t>PANOSTA004</t>
  </si>
  <si>
    <t>PANOSTA005</t>
  </si>
  <si>
    <t>PANOSTA006</t>
  </si>
  <si>
    <t>PANOSTA007</t>
  </si>
  <si>
    <t>PANOSTA008</t>
  </si>
  <si>
    <t>PANOSTA009</t>
  </si>
  <si>
    <t>PANOSTA010</t>
  </si>
  <si>
    <t>PANOSTA011</t>
  </si>
  <si>
    <t>PANOSTA012</t>
  </si>
  <si>
    <t>PANOSTA013</t>
  </si>
  <si>
    <t>PANOSTA014</t>
  </si>
  <si>
    <t>PANOSTA015</t>
  </si>
  <si>
    <t>PANOSTA016</t>
  </si>
  <si>
    <t>PANOSTA017</t>
  </si>
  <si>
    <t>PANOSTA018</t>
  </si>
  <si>
    <t>PANOSTA019</t>
  </si>
  <si>
    <t>PANOSTA020</t>
  </si>
  <si>
    <t>PANOSTA021</t>
  </si>
  <si>
    <t>PANOSTA022</t>
  </si>
  <si>
    <t>PANOSTA023</t>
  </si>
  <si>
    <t>PANOSTA024</t>
  </si>
  <si>
    <t>PANOSTA025</t>
  </si>
  <si>
    <t>PANOSTA026</t>
  </si>
  <si>
    <t>PANOSTA027</t>
  </si>
  <si>
    <t>PANOSTA028</t>
  </si>
  <si>
    <t>CAPCOID</t>
  </si>
  <si>
    <t>CAPCO Identifier</t>
  </si>
  <si>
    <t>00164025</t>
  </si>
  <si>
    <t>IDMV001030</t>
  </si>
  <si>
    <t>HasDividends</t>
  </si>
  <si>
    <t>HASDIVDN</t>
  </si>
  <si>
    <t>CHARACT</t>
  </si>
  <si>
    <t>TOTEXPRT</t>
  </si>
  <si>
    <t>TotalExpenseRatio</t>
  </si>
  <si>
    <t>CONSTCNT</t>
  </si>
  <si>
    <t>ConstituentCount</t>
  </si>
  <si>
    <t>AMOUNT</t>
  </si>
  <si>
    <t>BNPT</t>
  </si>
  <si>
    <t>PRNT_BNCH_OID</t>
  </si>
  <si>
    <t>INSTR_ID</t>
  </si>
  <si>
    <t>BNPT_CSTM_MATCH_1</t>
  </si>
  <si>
    <t>BNCHMRK_SEC_TYP</t>
  </si>
  <si>
    <t>ORG_ID</t>
  </si>
  <si>
    <t>END_TMS</t>
  </si>
  <si>
    <t>INDX_MLTPLR_CRTE</t>
  </si>
  <si>
    <t>DEC_PREC_NUM</t>
  </si>
  <si>
    <t>BNCHMRK_SEC_TYP_NME</t>
  </si>
  <si>
    <t>BNCHMRK_SEC_TYP_DESC</t>
  </si>
  <si>
    <t>NULL</t>
  </si>
  <si>
    <t>0.000000000000</t>
  </si>
  <si>
    <t>P72:CSTM</t>
  </si>
  <si>
    <t>TBL_NME</t>
  </si>
  <si>
    <t>TBL_DESC</t>
  </si>
  <si>
    <t>SEGMENT_ID</t>
  </si>
  <si>
    <t>SEGMENT_NME</t>
  </si>
  <si>
    <t>Sr. No.</t>
  </si>
  <si>
    <t>FLD_IF</t>
  </si>
  <si>
    <t>COL_NAME</t>
  </si>
  <si>
    <t>COL_REQ</t>
  </si>
  <si>
    <t>DATA</t>
  </si>
  <si>
    <t>DATA TYPE</t>
  </si>
  <si>
    <t>DATA_LENGTH</t>
  </si>
  <si>
    <t>DATA_PRECISION</t>
  </si>
  <si>
    <t>DATA_SCALE</t>
  </si>
  <si>
    <t>FLD_DATA_CL_ID</t>
  </si>
  <si>
    <t>FLD_NME</t>
  </si>
  <si>
    <t>FLD_DECS</t>
  </si>
  <si>
    <t>00003325</t>
  </si>
  <si>
    <t>Y</t>
  </si>
  <si>
    <t>VARCHAR</t>
  </si>
  <si>
    <t>USER</t>
  </si>
  <si>
    <t>Last Change User ID</t>
  </si>
  <si>
    <t>This field contains the identifier of the last person or application that changed the values of the table occurrence on which this field resides.</t>
  </si>
  <si>
    <t>00003320</t>
  </si>
  <si>
    <t>LSTCHGDT</t>
  </si>
  <si>
    <t>Last Change Date/Time</t>
  </si>
  <si>
    <t>This field contains the latest date and time that the values of the table occurrence on which this field resides were changed.</t>
  </si>
  <si>
    <t>00161255</t>
  </si>
  <si>
    <t>DSTATTYP</t>
  </si>
  <si>
    <t>Data Status</t>
  </si>
  <si>
    <t>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t>
  </si>
  <si>
    <t>00007490</t>
  </si>
  <si>
    <t>DATETIME</t>
  </si>
  <si>
    <t>Start Date/Time</t>
  </si>
  <si>
    <t>This field specifies the date and time from which the table occurrence is active.  In conjunction with the End Date/Time field, it determines the period when the table occurrence is active.</t>
  </si>
  <si>
    <t>00007450</t>
  </si>
  <si>
    <t>End Date/Time</t>
  </si>
  <si>
    <t>This field specifies the date and time after which the table occurrence is no longer active.  A value of "null" in this field indicates that an End Date/Time is not given and that the table occurrence is active.  The End Date/Time is used in conjunction w</t>
  </si>
  <si>
    <t>00161254</t>
  </si>
  <si>
    <t>DSRCID</t>
  </si>
  <si>
    <t>Data Source ID</t>
  </si>
  <si>
    <t>This field uniquely identifies the source that provided the data.  This is typically a vendor.  It is recommended that a unique mnemonic be supplied (for example, "TELEKURS" and "EXTEL") in order to facilitate the identification of the data provider.</t>
  </si>
  <si>
    <t>01871128</t>
  </si>
  <si>
    <t>ACCT_OID</t>
  </si>
  <si>
    <t>CHAR(10)</t>
  </si>
  <si>
    <t>OID</t>
  </si>
  <si>
    <t>VARCHAR(40)</t>
  </si>
  <si>
    <t>DTYPV40</t>
  </si>
  <si>
    <t>NUMERIC(31,11)</t>
  </si>
  <si>
    <t>NUMBER</t>
  </si>
  <si>
    <t>QUANTITY</t>
  </si>
  <si>
    <t>TXT1024</t>
  </si>
  <si>
    <t>DTYPV20</t>
  </si>
  <si>
    <t>TBDF Table Entries</t>
  </si>
  <si>
    <t>SQL Statement</t>
  </si>
  <si>
    <t>FLDF Table Entries</t>
  </si>
  <si>
    <t>CLDF Table Entries</t>
  </si>
  <si>
    <t>TBRL Table Entries</t>
  </si>
  <si>
    <t>Insert SQL</t>
  </si>
  <si>
    <t>TBRL_OID</t>
  </si>
  <si>
    <t>TBL_FGN_KEY_ID</t>
  </si>
  <si>
    <t>REF_TBL_ID</t>
  </si>
  <si>
    <t>LOGL_ONLY_IND</t>
  </si>
  <si>
    <t>CHILD_TO_PRNT_TXT</t>
  </si>
  <si>
    <t>CHILD_TO_PRNT_REQ_IND</t>
  </si>
  <si>
    <t>CHILD_TO_PRNT_CARD_TYP</t>
  </si>
  <si>
    <t>PRNT_TO_CHILD_REQ_IND</t>
  </si>
  <si>
    <t>PRNT_TO_CHILD_CARD_TYP</t>
  </si>
  <si>
    <t>ACCT</t>
  </si>
  <si>
    <t>represents</t>
  </si>
  <si>
    <t>0,1</t>
  </si>
  <si>
    <t>TBRN Table Entries</t>
  </si>
  <si>
    <t>TBRN_OID</t>
  </si>
  <si>
    <t>REF_COL_ID</t>
  </si>
  <si>
    <t>COL_SEQ</t>
  </si>
  <si>
    <t>TIDX Table Entries</t>
  </si>
  <si>
    <t>TIDX_OID</t>
  </si>
  <si>
    <t>TBL_INDEX_NME</t>
  </si>
  <si>
    <t>TBL_INDEX_TYP</t>
  </si>
  <si>
    <t>P</t>
  </si>
  <si>
    <t>U</t>
  </si>
  <si>
    <t>TIDC Table Entries</t>
  </si>
  <si>
    <t>TIDC_OID</t>
  </si>
  <si>
    <t>XSEG Table Entries</t>
  </si>
  <si>
    <t>XSTO Table Entries</t>
  </si>
  <si>
    <t>PRNT_TBL_ID</t>
  </si>
  <si>
    <t>CLSF_TYP</t>
  </si>
  <si>
    <t>CLMI Table Entries</t>
  </si>
  <si>
    <t>SRC_TBL_ID</t>
  </si>
  <si>
    <t>SRC_COL_NME</t>
  </si>
  <si>
    <t>TRGT_COL_NME</t>
  </si>
  <si>
    <t>DATA TYP</t>
  </si>
  <si>
    <t>STRING</t>
  </si>
  <si>
    <t>XELM Table Entries</t>
  </si>
  <si>
    <t>BAT1_OID</t>
  </si>
  <si>
    <t>BAT10001</t>
  </si>
  <si>
    <t>EMPL_OID</t>
  </si>
  <si>
    <t>00100667</t>
  </si>
  <si>
    <t>00008090</t>
  </si>
  <si>
    <t>EFF_TMS</t>
  </si>
  <si>
    <t>TIMESTAMP(0)</t>
  </si>
  <si>
    <t>00068115</t>
  </si>
  <si>
    <t>EXP_TMS</t>
  </si>
  <si>
    <t>BAT10002</t>
  </si>
  <si>
    <t>BAT1_KEY</t>
  </si>
  <si>
    <t>BAT10003</t>
  </si>
  <si>
    <t>BAT1_VAL_TXT</t>
  </si>
  <si>
    <t>VARCHAR(1024)</t>
  </si>
  <si>
    <t>BAT10004</t>
  </si>
  <si>
    <t>BAT1_VAL_DTE</t>
  </si>
  <si>
    <t>BAT10005</t>
  </si>
  <si>
    <t>BAT1_VAL_NUM</t>
  </si>
  <si>
    <t>BAT1</t>
  </si>
  <si>
    <t>Bitemporal Attributes Table</t>
  </si>
  <si>
    <t>Each occurrence of the Bi-Temporal Attributes Table records the data for a bi-temporal attribute for a Portfolio/Sub-Book</t>
  </si>
  <si>
    <t>10000002</t>
  </si>
  <si>
    <t>AcctBiTemporalAttributes</t>
  </si>
  <si>
    <t>BAT1ACCT01</t>
  </si>
  <si>
    <t>BAT1F001</t>
  </si>
  <si>
    <t>BAT1F00101</t>
  </si>
  <si>
    <t>BAT1EMPL01</t>
  </si>
  <si>
    <t>BAT1F002</t>
  </si>
  <si>
    <t>EMPL</t>
  </si>
  <si>
    <t>BAT1F00201</t>
  </si>
  <si>
    <t>BAT1P001==</t>
  </si>
  <si>
    <t>FT_T_BAT1_PK</t>
  </si>
  <si>
    <t>BAT1U001==</t>
  </si>
  <si>
    <t>FT_T_BAT1_U001</t>
  </si>
  <si>
    <t>BAT1P00101</t>
  </si>
  <si>
    <t>BAT1U00101</t>
  </si>
  <si>
    <t>BAT1U00102</t>
  </si>
  <si>
    <t>BAT1U00103</t>
  </si>
  <si>
    <t>BAT1U00104</t>
  </si>
  <si>
    <t>BAT1U00105</t>
  </si>
  <si>
    <t>Each occurrence of the Account/Employee Group Participant records a relation between ACCT and EMGP</t>
  </si>
  <si>
    <t>10000003</t>
  </si>
  <si>
    <t>VARCHAR(20)</t>
  </si>
  <si>
    <t>IDMV001031</t>
  </si>
  <si>
    <t>IDMV001032</t>
  </si>
  <si>
    <t>CNTRPRIMID</t>
  </si>
  <si>
    <t>GSPOSITIONID</t>
  </si>
  <si>
    <t>GS Position Id</t>
  </si>
  <si>
    <t>Country Primary Id</t>
  </si>
  <si>
    <t>GUID000295</t>
  </si>
  <si>
    <t>UH</t>
  </si>
  <si>
    <t>AV</t>
  </si>
  <si>
    <t>BX</t>
  </si>
  <si>
    <t>BU</t>
  </si>
  <si>
    <t>BI</t>
  </si>
  <si>
    <t>VB</t>
  </si>
  <si>
    <t>SW</t>
  </si>
  <si>
    <t>IA</t>
  </si>
  <si>
    <t>EY</t>
  </si>
  <si>
    <t>SM</t>
  </si>
  <si>
    <t>GO</t>
  </si>
  <si>
    <t>LN</t>
  </si>
  <si>
    <t>GN</t>
  </si>
  <si>
    <t>HB</t>
  </si>
  <si>
    <t>IJ</t>
  </si>
  <si>
    <t xml:space="preserve">IM </t>
  </si>
  <si>
    <t>JA</t>
  </si>
  <si>
    <t>SL</t>
  </si>
  <si>
    <t>LH</t>
  </si>
  <si>
    <t>MC</t>
  </si>
  <si>
    <t>MV</t>
  </si>
  <si>
    <t>MP</t>
  </si>
  <si>
    <t>MM</t>
  </si>
  <si>
    <t>MK</t>
  </si>
  <si>
    <t>NW</t>
  </si>
  <si>
    <t>PP</t>
  </si>
  <si>
    <t>PM</t>
  </si>
  <si>
    <t>PW</t>
  </si>
  <si>
    <t>SB</t>
  </si>
  <si>
    <t>SP</t>
  </si>
  <si>
    <t>TB</t>
  </si>
  <si>
    <t>TU</t>
  </si>
  <si>
    <t>TI</t>
  </si>
  <si>
    <t>TP</t>
  </si>
  <si>
    <t>VC</t>
  </si>
  <si>
    <t>SJ</t>
  </si>
  <si>
    <t>ZL</t>
  </si>
  <si>
    <t>ZH</t>
  </si>
  <si>
    <t>GUID000296</t>
  </si>
  <si>
    <t>GUID000297</t>
  </si>
  <si>
    <t>GUID000298</t>
  </si>
  <si>
    <t>GUID000299</t>
  </si>
  <si>
    <t>GUID000300</t>
  </si>
  <si>
    <t>GUID000301</t>
  </si>
  <si>
    <t>GUID000302</t>
  </si>
  <si>
    <t>GUID000303</t>
  </si>
  <si>
    <t>GUID000304</t>
  </si>
  <si>
    <t>GUID000305</t>
  </si>
  <si>
    <t>GUID000306</t>
  </si>
  <si>
    <t>GUID000307</t>
  </si>
  <si>
    <t>GUID000308</t>
  </si>
  <si>
    <t>GUID000309</t>
  </si>
  <si>
    <t>GUID000310</t>
  </si>
  <si>
    <t>GUID000311</t>
  </si>
  <si>
    <t>GUID000312</t>
  </si>
  <si>
    <t>GUID000313</t>
  </si>
  <si>
    <t>GUID000314</t>
  </si>
  <si>
    <t>GUID000315</t>
  </si>
  <si>
    <t>GUID000316</t>
  </si>
  <si>
    <t>GUID000317</t>
  </si>
  <si>
    <t>GUID000318</t>
  </si>
  <si>
    <t>GUID000319</t>
  </si>
  <si>
    <t>GUID000320</t>
  </si>
  <si>
    <t>GUID000321</t>
  </si>
  <si>
    <t>GUID000322</t>
  </si>
  <si>
    <t>GUID000323</t>
  </si>
  <si>
    <t>GUID000324</t>
  </si>
  <si>
    <t>GUID000325</t>
  </si>
  <si>
    <t>GUID000326</t>
  </si>
  <si>
    <t>GUID000327</t>
  </si>
  <si>
    <t>GUID000328</t>
  </si>
  <si>
    <t>GUID000329</t>
  </si>
  <si>
    <t>GUID000330</t>
  </si>
  <si>
    <t>GUID000331</t>
  </si>
  <si>
    <t>GUID000332</t>
  </si>
  <si>
    <t>GUID000333</t>
  </si>
  <si>
    <t>GUID000334</t>
  </si>
  <si>
    <t>GUID000335</t>
  </si>
  <si>
    <t>GUID000336</t>
  </si>
  <si>
    <t>GUID000337</t>
  </si>
  <si>
    <t>GUID000338</t>
  </si>
  <si>
    <t>GUID000339</t>
  </si>
  <si>
    <t>GUID000340</t>
  </si>
  <si>
    <t>GUID000341</t>
  </si>
  <si>
    <t>GUID000342</t>
  </si>
  <si>
    <t>GUID000343</t>
  </si>
  <si>
    <t>GUID000344</t>
  </si>
  <si>
    <t>GUID000345</t>
  </si>
  <si>
    <t>GUID000346</t>
  </si>
  <si>
    <t>GUID000347</t>
  </si>
  <si>
    <t>GUID000348</t>
  </si>
  <si>
    <t>GUID000349</t>
  </si>
  <si>
    <t>GUID000350</t>
  </si>
  <si>
    <t>GUID000351</t>
  </si>
  <si>
    <t>GUID000352</t>
  </si>
  <si>
    <t>GUID000353</t>
  </si>
  <si>
    <t>GUID000354</t>
  </si>
  <si>
    <t>GUID000355</t>
  </si>
  <si>
    <t>GUID000356</t>
  </si>
  <si>
    <t>GUID000357</t>
  </si>
  <si>
    <t>GUID000358</t>
  </si>
  <si>
    <t>GUID000359</t>
  </si>
  <si>
    <t>GUID000360</t>
  </si>
  <si>
    <t>GUID000361</t>
  </si>
  <si>
    <t>GUID000362</t>
  </si>
  <si>
    <t>GUID000363</t>
  </si>
  <si>
    <t>GUID000364</t>
  </si>
  <si>
    <t>GUID000365</t>
  </si>
  <si>
    <t>GUID000366</t>
  </si>
  <si>
    <t>GUID000367</t>
  </si>
  <si>
    <t>GUID000368</t>
  </si>
  <si>
    <t>GUID000369</t>
  </si>
  <si>
    <t>GUID000370</t>
  </si>
  <si>
    <t>GUID000371</t>
  </si>
  <si>
    <t>GUID000372</t>
  </si>
  <si>
    <t>GUID000373</t>
  </si>
  <si>
    <t>GUID000374</t>
  </si>
  <si>
    <t>GUID000375</t>
  </si>
  <si>
    <t>GUID000376</t>
  </si>
  <si>
    <t>GUID000377</t>
  </si>
  <si>
    <t>GUID000378</t>
  </si>
  <si>
    <t>GUID000379</t>
  </si>
  <si>
    <t>GUID000380</t>
  </si>
  <si>
    <t>GUID000381</t>
  </si>
  <si>
    <t>GUID000382</t>
  </si>
  <si>
    <t>GUID000383</t>
  </si>
  <si>
    <t>GUID000384</t>
  </si>
  <si>
    <t>GUID000385</t>
  </si>
  <si>
    <t>GUID000386</t>
  </si>
  <si>
    <t>GUID000387</t>
  </si>
  <si>
    <t>GUID000388</t>
  </si>
  <si>
    <t>GUID000389</t>
  </si>
  <si>
    <t>GUID000390</t>
  </si>
  <si>
    <t>GUID000391</t>
  </si>
  <si>
    <t>GUID000392</t>
  </si>
  <si>
    <t>GUID000393</t>
  </si>
  <si>
    <t>GUID000394</t>
  </si>
  <si>
    <t>GUID000395</t>
  </si>
  <si>
    <t>GUID000396</t>
  </si>
  <si>
    <t>GUID000397</t>
  </si>
  <si>
    <t>GUID000398</t>
  </si>
  <si>
    <t>GUID000399</t>
  </si>
  <si>
    <t>GUID000400</t>
  </si>
  <si>
    <t>GUID000401</t>
  </si>
  <si>
    <t>GUID000402</t>
  </si>
  <si>
    <t>GUID000403</t>
  </si>
  <si>
    <t>GUID000404</t>
  </si>
  <si>
    <t>GUID000405</t>
  </si>
  <si>
    <t>GUID000406</t>
  </si>
  <si>
    <t>GUID000407</t>
  </si>
  <si>
    <t>GUID000408</t>
  </si>
  <si>
    <t>GUNT310===</t>
  </si>
  <si>
    <t>GUNT260===</t>
  </si>
  <si>
    <t>GUNT42F===</t>
  </si>
  <si>
    <t>GUNT452===</t>
  </si>
  <si>
    <t>GUNT1DE===</t>
  </si>
  <si>
    <t>GUNT368===</t>
  </si>
  <si>
    <t>STARMINE01</t>
  </si>
  <si>
    <t>Right Adj Factor</t>
  </si>
  <si>
    <t>Right Ratio</t>
  </si>
  <si>
    <t>RGTRATIO</t>
  </si>
  <si>
    <t>RGTADJFT</t>
  </si>
  <si>
    <t>SYSDATE()</t>
  </si>
  <si>
    <t>SYDATE()</t>
  </si>
  <si>
    <t>Account/Party Group Participant</t>
  </si>
  <si>
    <t>APG1</t>
  </si>
  <si>
    <t>AccountPartyGroupParticipant</t>
  </si>
  <si>
    <t>APG1_PART_PURP_TYP</t>
  </si>
  <si>
    <t>APG1_PART_DESC</t>
  </si>
  <si>
    <t>APG1_OID</t>
  </si>
  <si>
    <t>APG1ACCT01</t>
  </si>
  <si>
    <t>APG1EMGP01</t>
  </si>
  <si>
    <t>APG1F001</t>
  </si>
  <si>
    <t>APG1F002</t>
  </si>
  <si>
    <t>PAGP</t>
  </si>
  <si>
    <t>APG1F00101</t>
  </si>
  <si>
    <t>APG1F00201</t>
  </si>
  <si>
    <t>PAGP_OID</t>
  </si>
  <si>
    <t>APG1P001==</t>
  </si>
  <si>
    <t>FT_T_APG1_PK</t>
  </si>
  <si>
    <t>APG1U001==</t>
  </si>
  <si>
    <t>FT_T_APG1_U001</t>
  </si>
  <si>
    <t>APG1P00101</t>
  </si>
  <si>
    <t>APG1U00101</t>
  </si>
  <si>
    <t>APG1U00102</t>
  </si>
  <si>
    <t>APG1U00103</t>
  </si>
  <si>
    <t>APG1U00104</t>
  </si>
  <si>
    <t>APG1U00105</t>
  </si>
  <si>
    <t>01872040</t>
  </si>
  <si>
    <t>APG10001</t>
  </si>
  <si>
    <t>APG10002</t>
  </si>
  <si>
    <t>APG10003</t>
  </si>
  <si>
    <t>00183312</t>
  </si>
  <si>
    <t>new_oid()</t>
  </si>
  <si>
    <t>3rd Party Managed Account</t>
  </si>
  <si>
    <t>Cash Management</t>
  </si>
  <si>
    <t>Cross Book Hedging</t>
  </si>
  <si>
    <t>Wind Down</t>
  </si>
  <si>
    <t>Internal Accounting</t>
  </si>
  <si>
    <t>Historical Retention (e.g. illiquid positions)</t>
  </si>
  <si>
    <t>Launchpoint Practice</t>
  </si>
  <si>
    <t>Launchpoint Paper</t>
  </si>
  <si>
    <t>PM Practice</t>
  </si>
  <si>
    <t>Testing</t>
  </si>
  <si>
    <t>Risk Management</t>
  </si>
  <si>
    <t>Idea Ranking</t>
  </si>
  <si>
    <t>3RDPRTYACCT</t>
  </si>
  <si>
    <t>CASHMGMT</t>
  </si>
  <si>
    <t>WINDDOWN</t>
  </si>
  <si>
    <t>INTACCTING</t>
  </si>
  <si>
    <t>HISTRETN</t>
  </si>
  <si>
    <t>LAUNCHPOINTPRAC</t>
  </si>
  <si>
    <t>PMPRAC</t>
  </si>
  <si>
    <t>LAUNCHPOINTPPR</t>
  </si>
  <si>
    <t>TESTING</t>
  </si>
  <si>
    <t>RSKMGMT</t>
  </si>
  <si>
    <t>IDEARNKING</t>
  </si>
  <si>
    <t>CROSSBKHDGING</t>
  </si>
  <si>
    <t>01872126</t>
  </si>
  <si>
    <t>Energy</t>
  </si>
  <si>
    <t>Financials</t>
  </si>
  <si>
    <t>HealthCare</t>
  </si>
  <si>
    <t>Consumer Discretionary</t>
  </si>
  <si>
    <t>Consumer Staples</t>
  </si>
  <si>
    <t>Information Technology</t>
  </si>
  <si>
    <t>Communications Services</t>
  </si>
  <si>
    <t>Utilities</t>
  </si>
  <si>
    <t>Industrials</t>
  </si>
  <si>
    <t>Materials</t>
  </si>
  <si>
    <t>Other</t>
  </si>
  <si>
    <t>Generalist</t>
  </si>
  <si>
    <t>ENERGY</t>
  </si>
  <si>
    <t>FINANCIALS</t>
  </si>
  <si>
    <t>HEALTHCARE</t>
  </si>
  <si>
    <t>UTILITIES</t>
  </si>
  <si>
    <t>INDUSTRIALS</t>
  </si>
  <si>
    <t>MATERIALS</t>
  </si>
  <si>
    <t>OTHER</t>
  </si>
  <si>
    <t>GENERALIST</t>
  </si>
  <si>
    <t>CONSUMERDSCRTN</t>
  </si>
  <si>
    <t>CONSUMERSTAPLES</t>
  </si>
  <si>
    <t>INFORMTECH</t>
  </si>
  <si>
    <t>COMMSSRVCS</t>
  </si>
  <si>
    <t>REALESTATE</t>
  </si>
  <si>
    <t>01872125</t>
  </si>
  <si>
    <t>Asia</t>
  </si>
  <si>
    <t>Axis</t>
  </si>
  <si>
    <t>Basic Materials</t>
  </si>
  <si>
    <t>Big Data</t>
  </si>
  <si>
    <t>Canada</t>
  </si>
  <si>
    <t>Central Book</t>
  </si>
  <si>
    <t>Co-CIO Account</t>
  </si>
  <si>
    <t>Cohen Account</t>
  </si>
  <si>
    <t>Commodities</t>
  </si>
  <si>
    <t>Consumer</t>
  </si>
  <si>
    <t>Convert</t>
  </si>
  <si>
    <t>DESKMACRO</t>
  </si>
  <si>
    <t>Directional CTA</t>
  </si>
  <si>
    <t>Europe</t>
  </si>
  <si>
    <t>Events</t>
  </si>
  <si>
    <t>External Fund</t>
  </si>
  <si>
    <t>G7 Liquidity</t>
  </si>
  <si>
    <t>Healthcare</t>
  </si>
  <si>
    <t>Hedge</t>
  </si>
  <si>
    <t>High Return Strategy</t>
  </si>
  <si>
    <t>Internal Alpha Capture</t>
  </si>
  <si>
    <t>IPO</t>
  </si>
  <si>
    <t>IPO Related</t>
  </si>
  <si>
    <t>Japan</t>
  </si>
  <si>
    <t>Latin America</t>
  </si>
  <si>
    <t>Latitude</t>
  </si>
  <si>
    <t>London</t>
  </si>
  <si>
    <t>Low Frequency Strategy</t>
  </si>
  <si>
    <t>Macro</t>
  </si>
  <si>
    <t>Macro PMs</t>
  </si>
  <si>
    <t>Managed</t>
  </si>
  <si>
    <t>Managed Investments</t>
  </si>
  <si>
    <t>Melvin Investment</t>
  </si>
  <si>
    <t>Mid Frequency Strategy</t>
  </si>
  <si>
    <t>Middle East / Africa</t>
  </si>
  <si>
    <t>Old Economy</t>
  </si>
  <si>
    <t>Quant Macro</t>
  </si>
  <si>
    <t>Quantitative Macro</t>
  </si>
  <si>
    <t>Special Situations</t>
  </si>
  <si>
    <t>StatArb</t>
  </si>
  <si>
    <t>Tech/Media/Telecom</t>
  </si>
  <si>
    <t>UK</t>
  </si>
  <si>
    <t>ASIA</t>
  </si>
  <si>
    <t>AXIS</t>
  </si>
  <si>
    <t>CANADA</t>
  </si>
  <si>
    <t>COMMODITIES</t>
  </si>
  <si>
    <t>CONSUMER</t>
  </si>
  <si>
    <t>CONVERT</t>
  </si>
  <si>
    <t>EUROPE</t>
  </si>
  <si>
    <t>EVENTS</t>
  </si>
  <si>
    <t>HEDGE</t>
  </si>
  <si>
    <t>BASICMATERIALS</t>
  </si>
  <si>
    <t>BIGDATA</t>
  </si>
  <si>
    <t>CNTRLBOOK</t>
  </si>
  <si>
    <t>COCIOACCT</t>
  </si>
  <si>
    <t>COHENACCT</t>
  </si>
  <si>
    <t>DIRECTIONALCTA</t>
  </si>
  <si>
    <t>EXTERNALFUND</t>
  </si>
  <si>
    <t>G7LIQUIDITY</t>
  </si>
  <si>
    <t>HIGHRETSTRATEGY</t>
  </si>
  <si>
    <t>INTALPHACAPTURE</t>
  </si>
  <si>
    <t>IPORELATED</t>
  </si>
  <si>
    <t>JAPAN</t>
  </si>
  <si>
    <t>LATINAMERICA</t>
  </si>
  <si>
    <t>LATITUDE</t>
  </si>
  <si>
    <t>LONDON</t>
  </si>
  <si>
    <t>LOWFREQSTRATEGY</t>
  </si>
  <si>
    <t>MACRO</t>
  </si>
  <si>
    <t>MACROPMS</t>
  </si>
  <si>
    <t>MANAGED</t>
  </si>
  <si>
    <t>MNGDINVESTMENTS</t>
  </si>
  <si>
    <t>MELVININVESTMENTS</t>
  </si>
  <si>
    <t>MIDFREQSTRATEGY</t>
  </si>
  <si>
    <t>MIDEASTAFRICA</t>
  </si>
  <si>
    <t>OLDECONOMY</t>
  </si>
  <si>
    <t>QUANTMACRO</t>
  </si>
  <si>
    <t>QUANTTIVEMACRO</t>
  </si>
  <si>
    <t>SPECSITUATIONS</t>
  </si>
  <si>
    <t>STATARB</t>
  </si>
  <si>
    <t>TECHMEDTELECOM</t>
  </si>
  <si>
    <t>01871946</t>
  </si>
  <si>
    <t>All ex HRS</t>
  </si>
  <si>
    <t>All Strategies</t>
  </si>
  <si>
    <t>HRS</t>
  </si>
  <si>
    <t>HRS-CTA</t>
  </si>
  <si>
    <t>HRS-EQ</t>
  </si>
  <si>
    <t>LFS</t>
  </si>
  <si>
    <t>MFS</t>
  </si>
  <si>
    <t>MFS-CTA</t>
  </si>
  <si>
    <t>MFS-EQ</t>
  </si>
  <si>
    <t>Multi-Strategies</t>
  </si>
  <si>
    <t>Quant-Macro</t>
  </si>
  <si>
    <t>Signal Generation</t>
  </si>
  <si>
    <t>Spin-Outs</t>
  </si>
  <si>
    <t>White Space</t>
  </si>
  <si>
    <t>01872133</t>
  </si>
  <si>
    <t>Credit</t>
  </si>
  <si>
    <t>Distressed</t>
  </si>
  <si>
    <t>Funding</t>
  </si>
  <si>
    <t>Lending</t>
  </si>
  <si>
    <t>LongShort</t>
  </si>
  <si>
    <t>Mortgage</t>
  </si>
  <si>
    <t>Quant</t>
  </si>
  <si>
    <t>TestLSBI</t>
  </si>
  <si>
    <t>TestLSSP</t>
  </si>
  <si>
    <t>Velocity_Celerity</t>
  </si>
  <si>
    <t>COMMODITY</t>
  </si>
  <si>
    <t>CREDIT</t>
  </si>
  <si>
    <t>DISTRESSED</t>
  </si>
  <si>
    <t>FUNDING</t>
  </si>
  <si>
    <t>LENDING</t>
  </si>
  <si>
    <t>LONGSHORT</t>
  </si>
  <si>
    <t>QUANT</t>
  </si>
  <si>
    <t>TESTLSBI</t>
  </si>
  <si>
    <t>TESTLSSP</t>
  </si>
  <si>
    <t>MELVININVESTMENT</t>
  </si>
  <si>
    <t>PRIVATEEQUITY</t>
  </si>
  <si>
    <t>VELOCITYCELERITY</t>
  </si>
  <si>
    <t>00010755</t>
  </si>
  <si>
    <t>Risk Manaagement</t>
  </si>
  <si>
    <t>Market Intelligence</t>
  </si>
  <si>
    <t>MKTINTLG</t>
  </si>
  <si>
    <t>APG1_PERF_PERIOD</t>
  </si>
  <si>
    <t>APG10004</t>
  </si>
  <si>
    <t>Calendar</t>
  </si>
  <si>
    <t>Fiscal</t>
  </si>
  <si>
    <t>SUBBKID</t>
  </si>
  <si>
    <t>Sub Book ID</t>
  </si>
  <si>
    <t>00100059</t>
  </si>
  <si>
    <t>01881127</t>
  </si>
  <si>
    <t>PORTTEAM</t>
  </si>
  <si>
    <t>Portfolio Team</t>
  </si>
  <si>
    <t>SBKOWNER</t>
  </si>
  <si>
    <t>Sub Book Owner</t>
  </si>
  <si>
    <t>00005105</t>
  </si>
  <si>
    <t>BUSUNIT</t>
  </si>
  <si>
    <t>Business Unit</t>
  </si>
  <si>
    <t>SACR</t>
  </si>
  <si>
    <t>RL_TYP</t>
  </si>
  <si>
    <t>00008410</t>
  </si>
  <si>
    <t>REGSTRGY</t>
  </si>
  <si>
    <t>Regional Strategy</t>
  </si>
  <si>
    <t>GRID</t>
  </si>
  <si>
    <t>Grid</t>
  </si>
  <si>
    <t>ACCR</t>
  </si>
  <si>
    <t>MASTER</t>
  </si>
  <si>
    <t>Master</t>
  </si>
  <si>
    <t>SHRTSTAT</t>
  </si>
  <si>
    <t>Short State</t>
  </si>
  <si>
    <t>COMMENT</t>
  </si>
  <si>
    <t>Comment</t>
  </si>
  <si>
    <t>ACCM</t>
  </si>
  <si>
    <t>CMNT_REAS_TYP</t>
  </si>
  <si>
    <t>00100029</t>
  </si>
  <si>
    <t>PRTTRGT</t>
  </si>
  <si>
    <t>Portfolio Target</t>
  </si>
  <si>
    <t>SBKTRGT</t>
  </si>
  <si>
    <t>Sub Book Target</t>
  </si>
  <si>
    <t>CAPALLOC</t>
  </si>
  <si>
    <t>REVALLOC</t>
  </si>
  <si>
    <t>RSKALLOC</t>
  </si>
  <si>
    <t>Capital Allocation</t>
  </si>
  <si>
    <t>Revenue Allocation</t>
  </si>
  <si>
    <t>Risk Allocation</t>
  </si>
  <si>
    <t>ACCGRP</t>
  </si>
  <si>
    <t>Accounting Group</t>
  </si>
  <si>
    <t>PLENTITY</t>
  </si>
  <si>
    <t>PL Entity</t>
  </si>
  <si>
    <t>01872011</t>
  </si>
  <si>
    <t>NTWKUID</t>
  </si>
  <si>
    <t>Network User ID</t>
  </si>
  <si>
    <t>01881125</t>
  </si>
  <si>
    <t>INVMNGR</t>
  </si>
  <si>
    <t>Investment Manager</t>
  </si>
  <si>
    <t>01881123</t>
  </si>
  <si>
    <t>LOCATION</t>
  </si>
  <si>
    <t>Location</t>
  </si>
  <si>
    <t>ORGGRP</t>
  </si>
  <si>
    <t>Organization Group</t>
  </si>
  <si>
    <t>00004180</t>
  </si>
  <si>
    <t>SENREXEC</t>
  </si>
  <si>
    <t>Senior Executive</t>
  </si>
  <si>
    <t>HOME</t>
  </si>
  <si>
    <t>Home</t>
  </si>
  <si>
    <t>ADDITIONAL</t>
  </si>
  <si>
    <t>Additional</t>
  </si>
  <si>
    <t>00005430</t>
  </si>
  <si>
    <t>COSTCNTR</t>
  </si>
  <si>
    <t>Cost Center</t>
  </si>
  <si>
    <t>DMN_VAL_PURP_TYP 
(Opt - VARCHAR(8))</t>
  </si>
  <si>
    <t>PORTFLIO</t>
  </si>
  <si>
    <t>Portfolio</t>
  </si>
  <si>
    <t>ACCTGRP</t>
  </si>
  <si>
    <t>SUBD</t>
  </si>
  <si>
    <t>SUBDIV_TYP</t>
  </si>
  <si>
    <t>SECSTRGY</t>
  </si>
  <si>
    <t>Sector Strategy</t>
  </si>
  <si>
    <t>PMMANDTE</t>
  </si>
  <si>
    <t>PM Mandate</t>
  </si>
  <si>
    <t>TRDSTRGY</t>
  </si>
  <si>
    <t>Trading Strategy</t>
  </si>
  <si>
    <t>INVSTYLE</t>
  </si>
  <si>
    <t>Investment Style</t>
  </si>
  <si>
    <t>BUSSTRGY</t>
  </si>
  <si>
    <t>Business Unit Strategy</t>
  </si>
  <si>
    <t>ASSTCLS</t>
  </si>
  <si>
    <t>Asset Class</t>
  </si>
  <si>
    <t>BDV1</t>
  </si>
  <si>
    <t>Bitemporal Attributes Domain Values</t>
  </si>
  <si>
    <t>Each occurrence of the Bi-Temporal Attributes Domain values Table records the domains that exist for a particular attribute key</t>
  </si>
  <si>
    <t>10000004</t>
  </si>
  <si>
    <t>TIMESTAMP</t>
  </si>
  <si>
    <t>BDV1_OID</t>
  </si>
  <si>
    <t>BDV10001</t>
  </si>
  <si>
    <t>BAT1_DOMAIN_VAL</t>
  </si>
  <si>
    <t>BDV10003</t>
  </si>
  <si>
    <t>BDV10002</t>
  </si>
  <si>
    <t>BAT1_DOMAIN_VAL_NME</t>
  </si>
  <si>
    <t>BAT1_KEY
(Req - VARCHAR(40))</t>
  </si>
  <si>
    <t>BDV1_OID
(Req - PrmKey)</t>
  </si>
  <si>
    <t>BAT1_DOMAIN_VAL
(Req - VARCHAR(1024))</t>
  </si>
  <si>
    <t>BAT1_DOMAIN_VAL_NME
(Req - VARCHAR(1024)</t>
  </si>
  <si>
    <t>Mid-Frequency Strategy</t>
  </si>
  <si>
    <t>General</t>
  </si>
  <si>
    <t>Futures</t>
  </si>
  <si>
    <t>Equities</t>
  </si>
  <si>
    <t>00000165</t>
  </si>
  <si>
    <t>DESK</t>
  </si>
  <si>
    <t>Desk</t>
  </si>
  <si>
    <t>DATE</t>
  </si>
  <si>
    <t>Portfolio Management</t>
  </si>
  <si>
    <t>Firm Hold Positions</t>
  </si>
  <si>
    <t>Firm Unwind</t>
  </si>
  <si>
    <t>Illiquid Retention</t>
  </si>
  <si>
    <t>Cash Management-General</t>
  </si>
  <si>
    <t>Cash Management-Tri-Party Repo</t>
  </si>
  <si>
    <t>Cash Management-UMR</t>
  </si>
  <si>
    <t>Equity Capital Markets</t>
  </si>
  <si>
    <t>Exchange Seats</t>
  </si>
  <si>
    <t>OMNI</t>
  </si>
  <si>
    <t>Historical Economics</t>
  </si>
  <si>
    <t>The Academy</t>
  </si>
  <si>
    <t>Test</t>
  </si>
  <si>
    <t>PORTMNGMT</t>
  </si>
  <si>
    <t>FIRMHLDPOS</t>
  </si>
  <si>
    <t>FIRMUNWIND</t>
  </si>
  <si>
    <t>ILLQUDRETN</t>
  </si>
  <si>
    <t>CASHMGMTGEN</t>
  </si>
  <si>
    <t>CASHMGMTTRIPRTY</t>
  </si>
  <si>
    <t>CASHMGMTUMR</t>
  </si>
  <si>
    <t>EQTYCAPMKT</t>
  </si>
  <si>
    <t>EXCHSEATS</t>
  </si>
  <si>
    <t>HISTECONOMICS</t>
  </si>
  <si>
    <t>THEACADEMY</t>
  </si>
  <si>
    <t>TEST</t>
  </si>
  <si>
    <t>RISKMNGMT</t>
  </si>
  <si>
    <t>Derivatives</t>
  </si>
  <si>
    <t>BAD1</t>
  </si>
  <si>
    <t>Bitemporal Attributes Definitions</t>
  </si>
  <si>
    <t>Each occurrence of the Bi-Temporal Attributes Definition Table records the definition for a particular attribute key</t>
  </si>
  <si>
    <t>10000005</t>
  </si>
  <si>
    <t>BitemporalAttributeDefinition</t>
  </si>
  <si>
    <t>BAD1_OID</t>
  </si>
  <si>
    <t>BAD10001</t>
  </si>
  <si>
    <t>BAD1_KEY_ATTR</t>
  </si>
  <si>
    <t>BAD10002</t>
  </si>
  <si>
    <t>BAD1_KEY_ATTR_NME</t>
  </si>
  <si>
    <t>BAD10003</t>
  </si>
  <si>
    <t>BDV1BAD101</t>
  </si>
  <si>
    <t>BDV1F001</t>
  </si>
  <si>
    <t>BDV1F00101</t>
  </si>
  <si>
    <t>BAD1P001==</t>
  </si>
  <si>
    <t>BAD1U001==</t>
  </si>
  <si>
    <t>FT_T_BAD1_PK</t>
  </si>
  <si>
    <t>FT_T_BAD1_U001</t>
  </si>
  <si>
    <t>BDV1P001==</t>
  </si>
  <si>
    <t>BDV1U001==</t>
  </si>
  <si>
    <t>FT_T_BDV1_PK</t>
  </si>
  <si>
    <t>FT_T_BDV1_U001</t>
  </si>
  <si>
    <t>BDV1P00101</t>
  </si>
  <si>
    <t>BDV1U00101</t>
  </si>
  <si>
    <t>BDV1U00102</t>
  </si>
  <si>
    <t>BDV1U00103</t>
  </si>
  <si>
    <t>BAD1BitemporalDomainValues</t>
  </si>
  <si>
    <t>BAD1P00101</t>
  </si>
  <si>
    <t>BAD1U00101</t>
  </si>
  <si>
    <t>BAD1_KEY_ATTR
(Req - VARCHAR(40))</t>
  </si>
  <si>
    <t>BAD1_OID
(Req - PrmKey)</t>
  </si>
  <si>
    <t>BAD1_KEY_ATTR_NME
(Req - VARCHAR(1024))</t>
  </si>
  <si>
    <t>Business Strategy</t>
  </si>
  <si>
    <t>BUSSTRGY01</t>
  </si>
  <si>
    <t>Domestic L/S</t>
  </si>
  <si>
    <t>High Return Strategy-CTA</t>
  </si>
  <si>
    <t>High Return Strategy-EQ</t>
  </si>
  <si>
    <t>Mid Frequency Strategy-CTA</t>
  </si>
  <si>
    <t>Mid Frequency Strategy-EQ</t>
  </si>
  <si>
    <t>Low Frequency Strategy (Polisher)</t>
  </si>
  <si>
    <t>Multi-Strategies (Directional Strategy)</t>
  </si>
  <si>
    <t>Global Macro</t>
  </si>
  <si>
    <t>Managed Investment</t>
  </si>
  <si>
    <t>Office of the CIO</t>
  </si>
  <si>
    <t>BUSSTRGY02</t>
  </si>
  <si>
    <t>BUSSTRGY03</t>
  </si>
  <si>
    <t>BUSSTRGY04</t>
  </si>
  <si>
    <t>BUSSTRGY05</t>
  </si>
  <si>
    <t>BUSSTRGY06</t>
  </si>
  <si>
    <t>BUSSTRGY07</t>
  </si>
  <si>
    <t>BUSSTRGY08</t>
  </si>
  <si>
    <t>BUSSTRGY09</t>
  </si>
  <si>
    <t>BUSSTRGY10</t>
  </si>
  <si>
    <t>BUSSTRGY11</t>
  </si>
  <si>
    <t>BUSSTRGY12</t>
  </si>
  <si>
    <t>BUSSTRGY13</t>
  </si>
  <si>
    <t>BUSSTRGY14</t>
  </si>
  <si>
    <t>BUSSTRGY15</t>
  </si>
  <si>
    <t>BUSSTRGY16</t>
  </si>
  <si>
    <t>BUSSTRGY17</t>
  </si>
  <si>
    <t>BUSSTRGY18</t>
  </si>
  <si>
    <t>BUSSTRGY19</t>
  </si>
  <si>
    <t>BUSSTRGY20</t>
  </si>
  <si>
    <t>BUSSTRGY21</t>
  </si>
  <si>
    <t>BUSSTRGY22</t>
  </si>
  <si>
    <t>BUSSTRGY23</t>
  </si>
  <si>
    <t>BUSSTRGY24</t>
  </si>
  <si>
    <t>BUSSTRGY25</t>
  </si>
  <si>
    <t>BUSSTRGY26</t>
  </si>
  <si>
    <t>BUSSTRGY27</t>
  </si>
  <si>
    <t>BUSSTRGY28</t>
  </si>
  <si>
    <t>BUSSTRGY29</t>
  </si>
  <si>
    <t>BUSSTRGY30</t>
  </si>
  <si>
    <t>BUSSTRGY31</t>
  </si>
  <si>
    <t>BUSSTRGY32</t>
  </si>
  <si>
    <t>PANOSTA029</t>
  </si>
  <si>
    <t>PANOSTA030</t>
  </si>
  <si>
    <t>PANOSTA031</t>
  </si>
  <si>
    <t>PANOSTA032</t>
  </si>
  <si>
    <t>PANOSTA033</t>
  </si>
  <si>
    <t>PANOSTA034</t>
  </si>
  <si>
    <t>PANOSTA035</t>
  </si>
  <si>
    <t>PANOSTA036</t>
  </si>
  <si>
    <t>PANOSTA037</t>
  </si>
  <si>
    <t>PANOSTA038</t>
  </si>
  <si>
    <t>PANOSTA039</t>
  </si>
  <si>
    <t>PANOSTA040</t>
  </si>
  <si>
    <t>PANOSTA041</t>
  </si>
  <si>
    <t>PANOSTA042</t>
  </si>
  <si>
    <t>ETP</t>
  </si>
  <si>
    <t>PANOSTA043</t>
  </si>
  <si>
    <t>PANOSTA044</t>
  </si>
  <si>
    <t>PANOSTA045</t>
  </si>
  <si>
    <t>PANOSTA046</t>
  </si>
  <si>
    <t>PANOSTA047</t>
  </si>
  <si>
    <t>PANOSTA048</t>
  </si>
  <si>
    <t>PANOSTA049</t>
  </si>
  <si>
    <t>PANOSTA050</t>
  </si>
  <si>
    <t>PANOSTA051</t>
  </si>
  <si>
    <t>Unit-Unit-NUS-NA</t>
  </si>
  <si>
    <t>Unit-Unit-US-NA</t>
  </si>
  <si>
    <t>00382120</t>
  </si>
  <si>
    <t>TRDRESEARCH</t>
  </si>
  <si>
    <t>Trading Research</t>
  </si>
  <si>
    <t>RESEARCHANLYST</t>
  </si>
  <si>
    <t>Research Analyst</t>
  </si>
  <si>
    <t>TRADER</t>
  </si>
  <si>
    <t>Trader</t>
  </si>
  <si>
    <t>PORTMNGR</t>
  </si>
  <si>
    <t>Portfolio Manager</t>
  </si>
  <si>
    <t>TRDASSTNT</t>
  </si>
  <si>
    <t>Trading Assistant</t>
  </si>
  <si>
    <t>ADMINSUPPRT</t>
  </si>
  <si>
    <t>Administrative Support</t>
  </si>
  <si>
    <t>SNRMNGMT</t>
  </si>
  <si>
    <t>Senior Management</t>
  </si>
  <si>
    <t>IAC</t>
  </si>
  <si>
    <t>RESEARCHTRDR</t>
  </si>
  <si>
    <t>Research Trader</t>
  </si>
  <si>
    <t>PORTMNGRLANCPNT</t>
  </si>
  <si>
    <t>Portfolio Manager, LaunchPoint</t>
  </si>
  <si>
    <t>PORTMNGR2</t>
  </si>
  <si>
    <t>Portfolio Manager II</t>
  </si>
  <si>
    <t>MACROMNGMT</t>
  </si>
  <si>
    <t>Macro Management</t>
  </si>
  <si>
    <t>EQTMGMTTRD</t>
  </si>
  <si>
    <t>Equities Management - Trading</t>
  </si>
  <si>
    <t>EQTMGMT</t>
  </si>
  <si>
    <t>Equities Management</t>
  </si>
  <si>
    <t>CUBISTRESEARCH</t>
  </si>
  <si>
    <t>Cubist Research</t>
  </si>
  <si>
    <t>CUBIST</t>
  </si>
  <si>
    <t>Cubist</t>
  </si>
  <si>
    <t>QUAL_VAL_TXT
(Opt-VARCHAR(40))</t>
  </si>
  <si>
    <t>Live</t>
  </si>
  <si>
    <t>Not Live</t>
  </si>
  <si>
    <t>FILE_NME</t>
  </si>
  <si>
    <t>FILEID</t>
  </si>
  <si>
    <t>File Name</t>
  </si>
  <si>
    <t>This field identifies the file name created by the Positions engine, and should be processed by the Workflow.</t>
  </si>
  <si>
    <t>00180306</t>
  </si>
  <si>
    <t>1000010</t>
  </si>
  <si>
    <t>P72 CAPCO PreProcessing</t>
  </si>
  <si>
    <t>Custom table used for storing files names of CAPCO files</t>
  </si>
  <si>
    <t>CPC1</t>
  </si>
  <si>
    <t>CPC1_OID</t>
  </si>
  <si>
    <t>CPC10001</t>
  </si>
  <si>
    <t>CPC1P001==</t>
  </si>
  <si>
    <t>CPC1U001==</t>
  </si>
  <si>
    <t>FT_T_CPC1_PK</t>
  </si>
  <si>
    <t>FT_T_CPC1_U001</t>
  </si>
  <si>
    <t>CPC1P00101</t>
  </si>
  <si>
    <t>CPC1U00101</t>
  </si>
  <si>
    <t>CHAR(8)</t>
  </si>
  <si>
    <t>P72CAPCOPreProcessing</t>
  </si>
  <si>
    <t>01871797</t>
  </si>
  <si>
    <t>SHRSUBBK</t>
  </si>
  <si>
    <t>Shared Sub Book</t>
  </si>
  <si>
    <t>GUNT_OID
(Req - CHAR(10))</t>
  </si>
  <si>
    <t>GU_ID
(Opt - CHAR(8))</t>
  </si>
  <si>
    <t>GU_CNT
(Opt - NUMBER(10))</t>
  </si>
  <si>
    <t>GU_TYP
(Opt - CHAR(8))</t>
  </si>
  <si>
    <t>North America</t>
  </si>
  <si>
    <t>China</t>
  </si>
  <si>
    <t>Hong Kong</t>
  </si>
  <si>
    <t>Tokyo</t>
  </si>
  <si>
    <t>Korea and Japan</t>
  </si>
  <si>
    <t>Singapore</t>
  </si>
  <si>
    <t>South East Asia and Taiwan</t>
  </si>
  <si>
    <t>Taiwan and Korea</t>
  </si>
  <si>
    <t>Australia</t>
  </si>
  <si>
    <t>Sydney</t>
  </si>
  <si>
    <t>Emerging Market</t>
  </si>
  <si>
    <t>International</t>
  </si>
  <si>
    <t>Middle East /Africa</t>
  </si>
  <si>
    <t>Chicago</t>
  </si>
  <si>
    <t>Connecticut</t>
  </si>
  <si>
    <t>New York</t>
  </si>
  <si>
    <t>New York and Connecticut</t>
  </si>
  <si>
    <t>South America</t>
  </si>
  <si>
    <t>Global</t>
  </si>
  <si>
    <t>REGSTRGY01</t>
  </si>
  <si>
    <t>REGSTRGY02</t>
  </si>
  <si>
    <t>REGSTRGY03</t>
  </si>
  <si>
    <t>REGSTRGY04</t>
  </si>
  <si>
    <t>REGSTRGY05</t>
  </si>
  <si>
    <t>REGSTRGY06</t>
  </si>
  <si>
    <t>REGSTRGY07</t>
  </si>
  <si>
    <t>REGSTRGY08</t>
  </si>
  <si>
    <t>REGSTRGY09</t>
  </si>
  <si>
    <t>REGSTRGY10</t>
  </si>
  <si>
    <t>REGSTRGY11</t>
  </si>
  <si>
    <t>REGSTRGY12</t>
  </si>
  <si>
    <t>REGSTRGY13</t>
  </si>
  <si>
    <t>REGSTRGY14</t>
  </si>
  <si>
    <t>REGSTRGY15</t>
  </si>
  <si>
    <t>REGSTRGY16</t>
  </si>
  <si>
    <t>REGSTRGY17</t>
  </si>
  <si>
    <t>REGSTRGY18</t>
  </si>
  <si>
    <t>REGSTRGY19</t>
  </si>
  <si>
    <t>REGSTRGY20</t>
  </si>
  <si>
    <t>REGSTRGY21</t>
  </si>
  <si>
    <t>REGSTRGY22</t>
  </si>
  <si>
    <t>REGSTRGY23</t>
  </si>
  <si>
    <t>REGSTRGY24</t>
  </si>
  <si>
    <t>REGSTRGY25</t>
  </si>
  <si>
    <t>REGSTRGY26</t>
  </si>
  <si>
    <t>REGSTRGY27</t>
  </si>
  <si>
    <t>REGSTRGY28</t>
  </si>
  <si>
    <t>REGSTRGY29</t>
  </si>
  <si>
    <t>REGSTRGY30</t>
  </si>
  <si>
    <t>REGSTRGY31</t>
  </si>
  <si>
    <t>REGSTRGY32</t>
  </si>
  <si>
    <t>REGSTRGY33</t>
  </si>
  <si>
    <t>MNGCOMP</t>
  </si>
  <si>
    <t>Company</t>
  </si>
  <si>
    <t>EINC000601</t>
  </si>
  <si>
    <t>EINC000602</t>
  </si>
  <si>
    <t>EINC000603</t>
  </si>
  <si>
    <t>EINC000604</t>
  </si>
  <si>
    <t>EINC000605</t>
  </si>
  <si>
    <t>EINC000606</t>
  </si>
  <si>
    <t>EINC000607</t>
  </si>
  <si>
    <t>EINC000608</t>
  </si>
  <si>
    <t>EINC000609</t>
  </si>
  <si>
    <t>EINC000610</t>
  </si>
  <si>
    <t>ETFC</t>
  </si>
  <si>
    <t>ETFA</t>
  </si>
  <si>
    <t>ETFE</t>
  </si>
  <si>
    <t>ETFO</t>
  </si>
  <si>
    <t>ETFR</t>
  </si>
  <si>
    <t>ETFX</t>
  </si>
  <si>
    <t>ETFB</t>
  </si>
  <si>
    <t>ETFM</t>
  </si>
  <si>
    <t>Rest</t>
  </si>
  <si>
    <t>Commodity ETFs</t>
  </si>
  <si>
    <t>Exchange Traded Fund</t>
  </si>
  <si>
    <t>Alternative ETFs</t>
  </si>
  <si>
    <t>Equity ETFs</t>
  </si>
  <si>
    <t>Other ETFs</t>
  </si>
  <si>
    <t>Real Estate ETFs</t>
  </si>
  <si>
    <t>Mixed Asset ETFs</t>
  </si>
  <si>
    <t>Fixed Income ETFs</t>
  </si>
  <si>
    <t>Money Market ETFs</t>
  </si>
  <si>
    <t>SUB</t>
  </si>
  <si>
    <t>Sub</t>
  </si>
  <si>
    <t>01830396</t>
  </si>
  <si>
    <t>Mutual Fund-A/T Unit-NUS</t>
  </si>
  <si>
    <t>Mutual Fund-Closed-End Fund-NUS</t>
  </si>
  <si>
    <t>Mutual Fund-ETP-NUS</t>
  </si>
  <si>
    <t>Mutual Fund-Fund of Funds-NUS</t>
  </si>
  <si>
    <t>Mutual Fund-Hedge Fund-NUS</t>
  </si>
  <si>
    <t>Mutual Fund-Mutual Fund-NUS</t>
  </si>
  <si>
    <t>Mutual Fund-Open-End Fund-NUS</t>
  </si>
  <si>
    <t>Mutual Fund-Pvt Eqty Fund-NUS</t>
  </si>
  <si>
    <t>Mutual Fund-Royalty Trst-NUS</t>
  </si>
  <si>
    <t>Mutual Fund-UIT-NUS</t>
  </si>
  <si>
    <t>Mutual Fund-A/T Unit-US</t>
  </si>
  <si>
    <t>Mutual Fund-Closed-End Fund-US</t>
  </si>
  <si>
    <t>Mutual Fund-ETP-US</t>
  </si>
  <si>
    <t>Mutual Fund-Fund of Funds-US</t>
  </si>
  <si>
    <t>Mutual Fund-Hedge Fund-US</t>
  </si>
  <si>
    <t>Mutual Fund-Mutual Fund-US</t>
  </si>
  <si>
    <t>Mutual Fund-Open-End Fund-US</t>
  </si>
  <si>
    <t>Mutual Fund-Pvt Eqty Fund-US</t>
  </si>
  <si>
    <t>Mutual Fund-Royalty Trst-US</t>
  </si>
  <si>
    <t>Mutual Fund-UIT-US</t>
  </si>
  <si>
    <t>ETFM-NUS</t>
  </si>
  <si>
    <t>other-NUS</t>
  </si>
  <si>
    <t>ETFM-US</t>
  </si>
  <si>
    <t>other-US</t>
  </si>
  <si>
    <t>P72BBGLOBAL</t>
  </si>
  <si>
    <t>P72 BBGLOBAL</t>
  </si>
  <si>
    <t>P72UNDRC</t>
  </si>
  <si>
    <t>P72 Underlying risk Class</t>
  </si>
  <si>
    <t>P72UNDRC01</t>
  </si>
  <si>
    <t>P72UNDRC02</t>
  </si>
  <si>
    <t>P72UNDRC03</t>
  </si>
  <si>
    <t>P72UNDRC04</t>
  </si>
  <si>
    <t>Hybrid</t>
  </si>
  <si>
    <t>Unknown</t>
  </si>
  <si>
    <t>P72UNDRC05</t>
  </si>
  <si>
    <t>EINC00611</t>
  </si>
  <si>
    <t>EINC00612</t>
  </si>
  <si>
    <t>EINC00613</t>
  </si>
  <si>
    <t>EINC00614</t>
  </si>
  <si>
    <t>EINC00615</t>
  </si>
  <si>
    <t>EINC00616</t>
  </si>
  <si>
    <t>EINC00617</t>
  </si>
  <si>
    <t>EINC00618</t>
  </si>
  <si>
    <t>EINC00619</t>
  </si>
  <si>
    <t>EINC00620</t>
  </si>
  <si>
    <t>EINC00480</t>
  </si>
  <si>
    <t>EINC00481</t>
  </si>
  <si>
    <t>EINC00482</t>
  </si>
  <si>
    <t>EINC00483</t>
  </si>
  <si>
    <t>EINC00484</t>
  </si>
  <si>
    <t>EINC00485</t>
  </si>
  <si>
    <t>EINC00486</t>
  </si>
  <si>
    <t>EINC00487</t>
  </si>
  <si>
    <t>EINC00488</t>
  </si>
  <si>
    <t>EINC00489</t>
  </si>
  <si>
    <t>EINC00490</t>
  </si>
  <si>
    <t>EINC00491</t>
  </si>
  <si>
    <t>EINC00492</t>
  </si>
  <si>
    <t>EINC00493</t>
  </si>
  <si>
    <t>EINC00494</t>
  </si>
  <si>
    <t>EINC00495</t>
  </si>
  <si>
    <t>EINC00496</t>
  </si>
  <si>
    <t>EINC00497</t>
  </si>
  <si>
    <t>EINC00498</t>
  </si>
  <si>
    <t>EINC00499</t>
  </si>
  <si>
    <t>EINC00500</t>
  </si>
  <si>
    <t>EINC00501</t>
  </si>
  <si>
    <t>EINC00502</t>
  </si>
  <si>
    <t>EINC00503</t>
  </si>
  <si>
    <t>EINC00504</t>
  </si>
  <si>
    <t>EINC00505</t>
  </si>
  <si>
    <t>EINC00506</t>
  </si>
  <si>
    <t>EINC00507</t>
  </si>
  <si>
    <t>EINC00508</t>
  </si>
  <si>
    <t>EINC00509</t>
  </si>
  <si>
    <t>EINC00510</t>
  </si>
  <si>
    <t>EINC00511</t>
  </si>
  <si>
    <t>EINC00512</t>
  </si>
  <si>
    <t>EINC00513</t>
  </si>
  <si>
    <t>EINC00514</t>
  </si>
  <si>
    <t>EINC00515</t>
  </si>
  <si>
    <t>EINC00516</t>
  </si>
  <si>
    <t>EINC00517</t>
  </si>
  <si>
    <t>EINC00518</t>
  </si>
  <si>
    <t>EINC00519</t>
  </si>
  <si>
    <t>EINC00520</t>
  </si>
  <si>
    <t>EINC00521</t>
  </si>
  <si>
    <t>EINC00523</t>
  </si>
  <si>
    <t>EINC00524</t>
  </si>
  <si>
    <t>EINC00525</t>
  </si>
  <si>
    <t>EINC00526</t>
  </si>
  <si>
    <t>EINC00527</t>
  </si>
  <si>
    <t>EINC00528</t>
  </si>
  <si>
    <t>EINC00532</t>
  </si>
  <si>
    <t>EINC00533</t>
  </si>
  <si>
    <t>EINC00534</t>
  </si>
  <si>
    <t>EINC00535</t>
  </si>
  <si>
    <t>EINC00536</t>
  </si>
  <si>
    <t>EINC00537</t>
  </si>
  <si>
    <t>EINC00538</t>
  </si>
  <si>
    <t>EINC00539</t>
  </si>
  <si>
    <t>EINC00540</t>
  </si>
  <si>
    <t>ETC</t>
  </si>
  <si>
    <t>CEF</t>
  </si>
  <si>
    <t>CRTTRACK</t>
  </si>
  <si>
    <t>DRC</t>
  </si>
  <si>
    <t>ETN</t>
  </si>
  <si>
    <t>ETV</t>
  </si>
  <si>
    <t>INVCERT</t>
  </si>
  <si>
    <t>RBDR</t>
  </si>
  <si>
    <t>EINC00621</t>
  </si>
  <si>
    <t>EINC00622</t>
  </si>
  <si>
    <t>EINC00623</t>
  </si>
  <si>
    <t>EINC00624</t>
  </si>
  <si>
    <t>EINC00625</t>
  </si>
  <si>
    <t>EINC00626</t>
  </si>
  <si>
    <t>EINC00627</t>
  </si>
  <si>
    <t>EINC00628</t>
  </si>
  <si>
    <t>EINC00629</t>
  </si>
  <si>
    <t>EINC000631</t>
  </si>
  <si>
    <t>EINC000632</t>
  </si>
  <si>
    <t>EINC000633</t>
  </si>
  <si>
    <t>EINC000634</t>
  </si>
  <si>
    <t>EINC000635</t>
  </si>
  <si>
    <t>EINC000636</t>
  </si>
  <si>
    <t>EINC000637</t>
  </si>
  <si>
    <t>EINC000638</t>
  </si>
  <si>
    <t>EINC000639</t>
  </si>
  <si>
    <t>RFTDSP</t>
  </si>
  <si>
    <t>Bond</t>
  </si>
  <si>
    <t>Cmdt Fut WRT</t>
  </si>
  <si>
    <t>Commodity Index</t>
  </si>
  <si>
    <t>Conv Bond</t>
  </si>
  <si>
    <t>Equity Index</t>
  </si>
  <si>
    <t>FIDC</t>
  </si>
  <si>
    <t>Fixed Income Index</t>
  </si>
  <si>
    <t>Index</t>
  </si>
  <si>
    <t>Index WRT</t>
  </si>
  <si>
    <t>Physical index future.</t>
  </si>
  <si>
    <t>Sec Lending</t>
  </si>
  <si>
    <t>SPOT</t>
  </si>
  <si>
    <t>Spot index.</t>
  </si>
  <si>
    <t>PANOSTA052</t>
  </si>
  <si>
    <t>PANOSTA053</t>
  </si>
  <si>
    <t>PANOSTA054</t>
  </si>
  <si>
    <t>PANOSTA055</t>
  </si>
  <si>
    <t>PANOSTA056</t>
  </si>
  <si>
    <t>PANOSTA057</t>
  </si>
  <si>
    <t>PANOSTA058</t>
  </si>
  <si>
    <t>PANOSTA059</t>
  </si>
  <si>
    <t>PANOSTA060</t>
  </si>
  <si>
    <t>PANOSTA061</t>
  </si>
  <si>
    <t>PANOSTA062</t>
  </si>
  <si>
    <t>PANOSTA063</t>
  </si>
  <si>
    <t>PANOSTA064</t>
  </si>
  <si>
    <t>PANOSTA065</t>
  </si>
  <si>
    <t>EINC000640</t>
  </si>
  <si>
    <t>EINC00641</t>
  </si>
  <si>
    <t>Mutual Fund-FIDC-NUS</t>
  </si>
  <si>
    <t>Mutual Fund-FIDC-US</t>
  </si>
  <si>
    <t>EINC000642</t>
  </si>
  <si>
    <t>Common Stock-Savings Share-US-NA</t>
  </si>
  <si>
    <t>Common Stock-Savings Share-NUS-NA</t>
  </si>
  <si>
    <t>EINC000643</t>
  </si>
  <si>
    <t>EINC000644</t>
  </si>
  <si>
    <t>EINC000645</t>
  </si>
  <si>
    <t>EINC000646</t>
  </si>
  <si>
    <t>EINC000647</t>
  </si>
  <si>
    <t>Options</t>
  </si>
  <si>
    <t>INSTYPG151</t>
  </si>
  <si>
    <t>INSTYPG152</t>
  </si>
  <si>
    <t>Equity Options</t>
  </si>
  <si>
    <t>Index Options</t>
  </si>
  <si>
    <t>Future Options</t>
  </si>
  <si>
    <t>Currency Options</t>
  </si>
  <si>
    <t>INSTYPG153</t>
  </si>
  <si>
    <t>INSTYPG154</t>
  </si>
  <si>
    <t>INSTYPG155</t>
  </si>
  <si>
    <t>INSTYPG156</t>
  </si>
  <si>
    <t>INSTYPG157</t>
  </si>
  <si>
    <t>INSTYPG158</t>
  </si>
  <si>
    <t>INSTYPG159</t>
  </si>
  <si>
    <t>INSTYPG160</t>
  </si>
  <si>
    <t>INSTYPG161</t>
  </si>
  <si>
    <t>INSTYPG162</t>
  </si>
  <si>
    <t>INSTYPG163</t>
  </si>
  <si>
    <t>INSTYPG164</t>
  </si>
  <si>
    <t>INSTYPG165</t>
  </si>
  <si>
    <t>INSTYPG166</t>
  </si>
  <si>
    <t>INSTYPG167</t>
  </si>
  <si>
    <t>INSTYPG168</t>
  </si>
  <si>
    <t>INSTYPG169</t>
  </si>
  <si>
    <t>INSTYPG170</t>
  </si>
  <si>
    <t>INSTYPG171</t>
  </si>
  <si>
    <t>INSTYPG172</t>
  </si>
  <si>
    <t>INSTYPG173</t>
  </si>
  <si>
    <t>INSTYPG174</t>
  </si>
  <si>
    <t>Currency Future Option</t>
  </si>
  <si>
    <t>Vanilla Currency Option</t>
  </si>
  <si>
    <t>Commodity ETF Option</t>
  </si>
  <si>
    <t>Non-Commodity ETF Option</t>
  </si>
  <si>
    <t>Common Stock Option</t>
  </si>
  <si>
    <t>Bond Future Option</t>
  </si>
  <si>
    <t>Interest Rate Future Option</t>
  </si>
  <si>
    <t>Financial Index Future Option</t>
  </si>
  <si>
    <t>Equity Index Options</t>
  </si>
  <si>
    <t>Volatility Future Option</t>
  </si>
  <si>
    <t>Equity Future Option</t>
  </si>
  <si>
    <t>Commodity Future Option</t>
  </si>
  <si>
    <t>EINC000701</t>
  </si>
  <si>
    <t>EINC000702</t>
  </si>
  <si>
    <t>EINC000703</t>
  </si>
  <si>
    <t>EINC000704</t>
  </si>
  <si>
    <t>EINC000705</t>
  </si>
  <si>
    <t>EINC000706</t>
  </si>
  <si>
    <t>EINC000707</t>
  </si>
  <si>
    <t>EINC000708</t>
  </si>
  <si>
    <t>EINC000709</t>
  </si>
  <si>
    <t>EINC000710</t>
  </si>
  <si>
    <t>EINC000711</t>
  </si>
  <si>
    <t>EINC000712</t>
  </si>
  <si>
    <t>EINC000713</t>
  </si>
  <si>
    <t>EINC000714</t>
  </si>
  <si>
    <t>EINC000715</t>
  </si>
  <si>
    <t>EINC000716</t>
  </si>
  <si>
    <t>CO-CFO-NA</t>
  </si>
  <si>
    <t>CO-VCO-NA</t>
  </si>
  <si>
    <t>EO-EO-CE</t>
  </si>
  <si>
    <t>EO-EO-NCE</t>
  </si>
  <si>
    <t>FCO-B-NA</t>
  </si>
  <si>
    <t>FCO-IR-NA</t>
  </si>
  <si>
    <t>FCO-WBO-NA</t>
  </si>
  <si>
    <t>FIO-NA-NA</t>
  </si>
  <si>
    <t>IO-EISO-NA</t>
  </si>
  <si>
    <t>IO-EVIO-NA</t>
  </si>
  <si>
    <t>IO-NEI-NA</t>
  </si>
  <si>
    <t>IO-WIO-NA</t>
  </si>
  <si>
    <t>OEF-OEF-NA</t>
  </si>
  <si>
    <t>PCO-NA-NA</t>
  </si>
  <si>
    <t>PIO-NA-NA</t>
  </si>
  <si>
    <t>Bond Options</t>
  </si>
  <si>
    <t>Swap Options</t>
  </si>
  <si>
    <t>Interest Rate Swap Option</t>
  </si>
  <si>
    <t>EINC000717</t>
  </si>
  <si>
    <t>EINC000718</t>
  </si>
  <si>
    <t>EINC000719</t>
  </si>
  <si>
    <t>EINC000720</t>
  </si>
  <si>
    <t>EINC000721</t>
  </si>
  <si>
    <t>EINC000722</t>
  </si>
  <si>
    <t>EINC000723</t>
  </si>
  <si>
    <t>EINC000724</t>
  </si>
  <si>
    <t>EINC000725</t>
  </si>
  <si>
    <t>EINC000726</t>
  </si>
  <si>
    <t>BOP</t>
  </si>
  <si>
    <t>CMO</t>
  </si>
  <si>
    <t>COP</t>
  </si>
  <si>
    <t>EIO</t>
  </si>
  <si>
    <t>IRO</t>
  </si>
  <si>
    <t>OPT</t>
  </si>
  <si>
    <t>OPTEQ</t>
  </si>
  <si>
    <t>TOP</t>
  </si>
  <si>
    <t>WOP</t>
  </si>
  <si>
    <t>Bond Future</t>
  </si>
  <si>
    <t>Commodity Future</t>
  </si>
  <si>
    <t>Currency Future</t>
  </si>
  <si>
    <t>Financial Index Future</t>
  </si>
  <si>
    <t>Interest Rate Future</t>
  </si>
  <si>
    <t>Single Name Equity Future</t>
  </si>
  <si>
    <t>EINC000727</t>
  </si>
  <si>
    <t>EINC000728</t>
  </si>
  <si>
    <t>EINC000729</t>
  </si>
  <si>
    <t>EINC000730</t>
  </si>
  <si>
    <t>EINC000731</t>
  </si>
  <si>
    <t>EINC000732</t>
  </si>
  <si>
    <t>Bond Futures</t>
  </si>
  <si>
    <t>Commodity Futures</t>
  </si>
  <si>
    <t>Interest Rate Futures</t>
  </si>
  <si>
    <t>INSTYPG175</t>
  </si>
  <si>
    <t>Currency Futures</t>
  </si>
  <si>
    <t>Single Name Equity Futures</t>
  </si>
  <si>
    <t>INSTYPG176</t>
  </si>
  <si>
    <t>INSTYPG177</t>
  </si>
  <si>
    <t>INSTYPG178</t>
  </si>
  <si>
    <t>INSTYPG179</t>
  </si>
  <si>
    <t>INSTYPG180</t>
  </si>
  <si>
    <t>INSTYPG181</t>
  </si>
  <si>
    <t>INSTYPG182</t>
  </si>
  <si>
    <t>INSTYPG183</t>
  </si>
  <si>
    <t>INSTYPG184</t>
  </si>
  <si>
    <t>GVINVTYP61</t>
  </si>
  <si>
    <t>Bond Option</t>
  </si>
  <si>
    <t>INSERT INTO ft_t_incl (clsf_oid, cl_value, indus_cl_set_id, level_num, start_tms, last_chg_tms, last_chg_usr_id, cl_nme, cl_desc,data_src_id)  SELECT 'GVINVTYP61','Bond Option','GVINVTYP',1,SYSDATE(),SYSDATE(),'GS:PSG:P72','Bond Option','Bond Option',''     FROM DUAL WHERE NOT EXISTS (SELECT 1 FROM ft_t_incl WHERE cl_value = 'Bond Option' AND indus_cl_set_id = 'GVINVTYP');</t>
  </si>
  <si>
    <t>GVINVTYP62</t>
  </si>
  <si>
    <t>Currency Option</t>
  </si>
  <si>
    <t>INSERT INTO ft_t_incl (clsf_oid, cl_value, indus_cl_set_id, level_num, start_tms, last_chg_tms, last_chg_usr_id, cl_nme, cl_desc,data_src_id)  SELECT 'GVINVTYP62','Currency Option','GVINVTYP',1,SYSDATE(),SYSDATE(),'GS:PSG:P72','Currency Option','Currency Option',''     FROM DUAL WHERE NOT EXISTS (SELECT 1 FROM ft_t_incl WHERE cl_value = 'Currency Option' AND indus_cl_set_id = 'GVINVTYP');</t>
  </si>
  <si>
    <t>GVINVTYP63</t>
  </si>
  <si>
    <t>Equity Option</t>
  </si>
  <si>
    <t>INSERT INTO ft_t_incl (clsf_oid, cl_value, indus_cl_set_id, level_num, start_tms, last_chg_tms, last_chg_usr_id, cl_nme, cl_desc,data_src_id)  SELECT 'GVINVTYP63','Equity Option','GVINVTYP',1,SYSDATE(),SYSDATE(),'GS:PSG:P72','Equity Option','Equity Option',''     FROM DUAL WHERE NOT EXISTS (SELECT 1 FROM ft_t_incl WHERE cl_value = 'Equity Option' AND indus_cl_set_id = 'GVINVTYP');</t>
  </si>
  <si>
    <t>GVINVTYP64</t>
  </si>
  <si>
    <t>Index Option</t>
  </si>
  <si>
    <t>INSERT INTO ft_t_incl (clsf_oid, cl_value, indus_cl_set_id, level_num, start_tms, last_chg_tms, last_chg_usr_id, cl_nme, cl_desc,data_src_id)  SELECT 'GVINVTYP64','Index Option','GVINVTYP',1,SYSDATE(),SYSDATE(),'GS:PSG:P72','Index Option','Index Option',''     FROM DUAL WHERE NOT EXISTS (SELECT 1 FROM ft_t_incl WHERE cl_value = 'Index Option' AND indus_cl_set_id = 'GVINVTYP');</t>
  </si>
  <si>
    <t>GVINVTYP65</t>
  </si>
  <si>
    <t>INSERT INTO ft_t_incl (clsf_oid, cl_value, indus_cl_set_id, level_num, start_tms, last_chg_tms, last_chg_usr_id, cl_nme, cl_desc,data_src_id)  SELECT 'GVINVTYP65','Commodity Future Option','GVINVTYP',1,SYSDATE(),SYSDATE(),'GS:PSG:P72','Commodity Future Option','Commodity Future Option',''     FROM DUAL WHERE NOT EXISTS (SELECT 1 FROM ft_t_incl WHERE cl_value = 'Commodity Future Option' AND indus_cl_set_id = 'GVINVTYP');</t>
  </si>
  <si>
    <t>GVINVTYP66</t>
  </si>
  <si>
    <t>Index Future Option</t>
  </si>
  <si>
    <t>INSERT INTO ft_t_incl (clsf_oid, cl_value, indus_cl_set_id, level_num, start_tms, last_chg_tms, last_chg_usr_id, cl_nme, cl_desc,data_src_id)  SELECT 'GVINVTYP66','Index Future Option','GVINVTYP',1,SYSDATE(),SYSDATE(),'GS:PSG:P72','Index Future Option','Index Future Option',''     FROM DUAL WHERE NOT EXISTS (SELECT 1 FROM ft_t_incl WHERE cl_value = 'Index Future Option' AND indus_cl_set_id = 'GVINVTYP');</t>
  </si>
  <si>
    <t>GVINVTYP67</t>
  </si>
  <si>
    <t>INSERT INTO ft_t_incl (clsf_oid, cl_value, indus_cl_set_id, level_num, start_tms, last_chg_tms, last_chg_usr_id, cl_nme, cl_desc,data_src_id)  SELECT 'GVINVTYP67','Interest Rate Future Option','GVINVTYP',1,SYSDATE(),SYSDATE(),'GS:PSG:P72','Interest Rate Future Option','Interest Rate Future Option',''     FROM DUAL WHERE NOT EXISTS (SELECT 1 FROM ft_t_incl WHERE cl_value = 'Interest Rate Future Option' AND indus_cl_set_id = 'GVINVTYP');</t>
  </si>
  <si>
    <t>GVINVTYP68</t>
  </si>
  <si>
    <t>OTC Option - Equity Underlying</t>
  </si>
  <si>
    <t>INSERT INTO ft_t_incl (clsf_oid, cl_value, indus_cl_set_id, level_num, start_tms, last_chg_tms, last_chg_usr_id, cl_nme, cl_desc,data_src_id)  SELECT 'GVINVTYP68','OTC Option - Equity Underlying','GVINVTYP',1,SYSDATE(),SYSDATE(),'GS:PSG:P72','OTC Option - Equity Underlying','OTC Option - Equity Underlying',''     FROM DUAL WHERE NOT EXISTS (SELECT 1 FROM ft_t_incl WHERE cl_value = 'OTC Option - Equity Underlying' AND indus_cl_set_id = 'GVINVTYP');</t>
  </si>
  <si>
    <t>PANOINCT7</t>
  </si>
  <si>
    <t>FUT:NonReg Eqt Futures</t>
  </si>
  <si>
    <t xml:space="preserve"> FUT:NonReg Eqt Futures</t>
  </si>
  <si>
    <t>PANOINCT8</t>
  </si>
  <si>
    <t>FUT:Fr NonReg Eqt</t>
  </si>
  <si>
    <t>GVPRNTGR54</t>
  </si>
  <si>
    <t>Bond Option Non-regulated</t>
  </si>
  <si>
    <t>GVPRNTGR55</t>
  </si>
  <si>
    <t>Bond Option Regulated</t>
  </si>
  <si>
    <t>GVPRNTGR56</t>
  </si>
  <si>
    <t>Currency Option Non-regulated</t>
  </si>
  <si>
    <t>GVPRNTGR57</t>
  </si>
  <si>
    <t>Currency Option Regulated</t>
  </si>
  <si>
    <t>GVPRNTGR58</t>
  </si>
  <si>
    <t>Equity Option Non-regulated</t>
  </si>
  <si>
    <t>GVPRNTGR59</t>
  </si>
  <si>
    <t>Equity Option Regulated</t>
  </si>
  <si>
    <t>GVPRNTGR62</t>
  </si>
  <si>
    <t>Index Option Non-regulated</t>
  </si>
  <si>
    <t>GVPRNTGR60</t>
  </si>
  <si>
    <t>Index Option Regulated</t>
  </si>
  <si>
    <t>GVPRNTGR61</t>
  </si>
  <si>
    <t>Commodity Future Option Non-regulated</t>
  </si>
  <si>
    <t>GVPRNTGR63</t>
  </si>
  <si>
    <t>Commodity Future Option Regulated</t>
  </si>
  <si>
    <t>GVPRNTGR64</t>
  </si>
  <si>
    <t>Index Future Option Non-regulated</t>
  </si>
  <si>
    <t>GVPRNTGR65</t>
  </si>
  <si>
    <t>Index Future Option Regulated</t>
  </si>
  <si>
    <t>GVPRNTGR66</t>
  </si>
  <si>
    <t>Interest Rate Future Option Non-regulated</t>
  </si>
  <si>
    <t>GVPRNTGR67</t>
  </si>
  <si>
    <t>Interest Rate Future Option Regulated</t>
  </si>
  <si>
    <t>GVPRNTGR68</t>
  </si>
  <si>
    <t>Single Stock Future Option Non-Regulated</t>
  </si>
  <si>
    <t>GVPRNTGR69</t>
  </si>
  <si>
    <t>Single Stock Future Option Regulated</t>
  </si>
  <si>
    <t>BOP-N</t>
  </si>
  <si>
    <t>BOP-Y</t>
  </si>
  <si>
    <t>COP-N</t>
  </si>
  <si>
    <t>COP-Y</t>
  </si>
  <si>
    <t>OPT-N</t>
  </si>
  <si>
    <t>OPT-Y</t>
  </si>
  <si>
    <t>EIO-N</t>
  </si>
  <si>
    <t>GVINVTYP69</t>
  </si>
  <si>
    <t>GVINVTYP70</t>
  </si>
  <si>
    <t>GVINVTYP71</t>
  </si>
  <si>
    <t>GVINVTYP72</t>
  </si>
  <si>
    <t>EIO-Y</t>
  </si>
  <si>
    <t>EINC000733</t>
  </si>
  <si>
    <t>EINC000734</t>
  </si>
  <si>
    <t>EINC000735</t>
  </si>
  <si>
    <t>EINC000736</t>
  </si>
  <si>
    <t>EINC000737</t>
  </si>
  <si>
    <t>EINC000738</t>
  </si>
  <si>
    <t>EINC000739</t>
  </si>
  <si>
    <t>EINC000740</t>
  </si>
  <si>
    <t>EINC000741</t>
  </si>
  <si>
    <t>EINC000742</t>
  </si>
  <si>
    <t>EINC000743</t>
  </si>
  <si>
    <t>EINC000744</t>
  </si>
  <si>
    <t>EINC000745</t>
  </si>
  <si>
    <t>EINC000746</t>
  </si>
  <si>
    <t>EINC000747</t>
  </si>
  <si>
    <t>EINC000748</t>
  </si>
  <si>
    <t>EINC000749</t>
  </si>
  <si>
    <t>EINC000750</t>
  </si>
  <si>
    <t>EINC000751</t>
  </si>
  <si>
    <t>EINC000752</t>
  </si>
  <si>
    <t>EINC000753</t>
  </si>
  <si>
    <t>EINC000754</t>
  </si>
  <si>
    <t>EINC000755</t>
  </si>
  <si>
    <t>EINC000756</t>
  </si>
  <si>
    <t>Bond Option-N</t>
  </si>
  <si>
    <t>Bond Option-Y</t>
  </si>
  <si>
    <t>Commodity Future Option-N</t>
  </si>
  <si>
    <t>Commodity Future Option-Y</t>
  </si>
  <si>
    <t>Currency Option-N</t>
  </si>
  <si>
    <t>Currency Option-Y</t>
  </si>
  <si>
    <t>Equity Option-N</t>
  </si>
  <si>
    <t>Equity Option-Y</t>
  </si>
  <si>
    <t>Index Future Option-N</t>
  </si>
  <si>
    <t>Index Future Option-Y</t>
  </si>
  <si>
    <t>Index Option-N</t>
  </si>
  <si>
    <t>Index Option-Y</t>
  </si>
  <si>
    <t>Interest Rate Future Option-N</t>
  </si>
  <si>
    <t>Interest Rate Future Option-Y</t>
  </si>
  <si>
    <t>OTC Option - Equity Underlying-N</t>
  </si>
  <si>
    <t>OTC Option - Equity Underlying-Y</t>
  </si>
  <si>
    <t>Index Future</t>
  </si>
  <si>
    <t>Actively Traded Equity Swap</t>
  </si>
  <si>
    <t>EINC000758</t>
  </si>
  <si>
    <t>EINC000759</t>
  </si>
  <si>
    <t>EINC000760</t>
  </si>
  <si>
    <t>EINC000761</t>
  </si>
  <si>
    <t>EINC000762</t>
  </si>
  <si>
    <t>EINC000763</t>
  </si>
  <si>
    <t>GVINVTYP73</t>
  </si>
  <si>
    <t>GVINVTYP74</t>
  </si>
  <si>
    <t>GVASTTYP03</t>
  </si>
  <si>
    <t>GVASTTYP04</t>
  </si>
  <si>
    <t>Option</t>
  </si>
  <si>
    <t>Future</t>
  </si>
  <si>
    <t>Bond Future-N</t>
  </si>
  <si>
    <t>Commodity Future-N</t>
  </si>
  <si>
    <t>Currency Future-N</t>
  </si>
  <si>
    <t>Index Future-N</t>
  </si>
  <si>
    <t>Interest Rate Future-N</t>
  </si>
  <si>
    <t>Actively Traded Equity Swap-N</t>
  </si>
  <si>
    <t>Bond Future-Y</t>
  </si>
  <si>
    <t>Commodity Future-Y</t>
  </si>
  <si>
    <t>Currency Future-Y</t>
  </si>
  <si>
    <t>Index Future-Y</t>
  </si>
  <si>
    <t>Interest Rate Future-Y</t>
  </si>
  <si>
    <t>Actively Traded Equity Swap-Y</t>
  </si>
  <si>
    <t>Single Stock Futures Non-Regulated</t>
  </si>
  <si>
    <t>Single Stock Futures Regulated</t>
  </si>
  <si>
    <t>Bond Future Non-regulated</t>
  </si>
  <si>
    <t>Bond Future Regulated</t>
  </si>
  <si>
    <t>Commodity Future Non-regulated</t>
  </si>
  <si>
    <t>Commodity Future Regulated</t>
  </si>
  <si>
    <t>Currency Future Non-regulated</t>
  </si>
  <si>
    <t>Currency Future Regulated</t>
  </si>
  <si>
    <t>Index Future Non-regulated</t>
  </si>
  <si>
    <t>Index Future Regulated</t>
  </si>
  <si>
    <t>Interest Rate Future Non-regulated</t>
  </si>
  <si>
    <t>Interest Rate Future Regulated</t>
  </si>
  <si>
    <t>Currency Future-NEI</t>
  </si>
  <si>
    <t>Currency Future-NEI-N</t>
  </si>
  <si>
    <t>Currency Future-NEI-Y</t>
  </si>
  <si>
    <t>Virtual Currency Future Regulated</t>
  </si>
  <si>
    <t>Virtual Currency Future Non-regulated</t>
  </si>
  <si>
    <t>GVPRNTGR70</t>
  </si>
  <si>
    <t>GVPRNTGR71</t>
  </si>
  <si>
    <t>GVPRNTGR72</t>
  </si>
  <si>
    <t>GVPRNTGR73</t>
  </si>
  <si>
    <t>GVPRNTGR74</t>
  </si>
  <si>
    <t>EINC000764</t>
  </si>
  <si>
    <t>EINC000765</t>
  </si>
  <si>
    <t>EINC000766</t>
  </si>
  <si>
    <t>EINC000767</t>
  </si>
  <si>
    <t>EINC000768</t>
  </si>
  <si>
    <t>EINC000769</t>
  </si>
  <si>
    <t>EINC000770</t>
  </si>
  <si>
    <t>EINC000771</t>
  </si>
  <si>
    <t>EINC000772</t>
  </si>
  <si>
    <t>EINC000773</t>
  </si>
  <si>
    <t>EINC000774</t>
  </si>
  <si>
    <t>EINC000775</t>
  </si>
  <si>
    <t>EINC000776</t>
  </si>
  <si>
    <t>EINC000777</t>
  </si>
  <si>
    <t>EINC000757</t>
  </si>
  <si>
    <t>GVPRNTGR75</t>
  </si>
  <si>
    <t>GVPRNTGR76</t>
  </si>
  <si>
    <t>GVPRNTGR77</t>
  </si>
  <si>
    <t>GVPRNTGR78</t>
  </si>
  <si>
    <t>GVPRNTGR79</t>
  </si>
  <si>
    <t>GVPRNTGR80</t>
  </si>
  <si>
    <t>GVPRNTGR81</t>
  </si>
  <si>
    <t>GVPRNTGR82</t>
  </si>
  <si>
    <t>GVPRNTGR83</t>
  </si>
  <si>
    <t>GVPRNTGR84</t>
  </si>
  <si>
    <t>PANOSTA068</t>
  </si>
  <si>
    <t>SINGLE STOCK FUTURE</t>
  </si>
  <si>
    <t>PANOSTA069</t>
  </si>
  <si>
    <t>BASIS TRADE ON CLOSE</t>
  </si>
  <si>
    <t>PANOSTA070</t>
  </si>
  <si>
    <t>DIVIDEND NEUTRAL STOCK FUTURE</t>
  </si>
  <si>
    <t>PANOSTA071</t>
  </si>
  <si>
    <t>SINGLE STOCK DIVIDEND FUTURE</t>
  </si>
  <si>
    <t>PANOSTA072</t>
  </si>
  <si>
    <t>Financial commodity future.</t>
  </si>
  <si>
    <t>PANOSTA073</t>
  </si>
  <si>
    <t>Physical commodity future.</t>
  </si>
  <si>
    <t>PANOSTA074</t>
  </si>
  <si>
    <t>Physical commodity spot.</t>
  </si>
  <si>
    <t>PANOSTA075</t>
  </si>
  <si>
    <t>Financial commodity spot.</t>
  </si>
  <si>
    <t>PANOSTA076</t>
  </si>
  <si>
    <t>Currency future.</t>
  </si>
  <si>
    <t>PANOSTA077</t>
  </si>
  <si>
    <t>Financial index future.</t>
  </si>
  <si>
    <t>EO-EO-NA</t>
  </si>
  <si>
    <t>INSTYPG185</t>
  </si>
  <si>
    <t>INSTYPG186</t>
  </si>
  <si>
    <t>INSTYPG187</t>
  </si>
  <si>
    <t>INSTYPG188</t>
  </si>
  <si>
    <t>Specified Purpose Acquis</t>
  </si>
  <si>
    <t>EINC000778</t>
  </si>
  <si>
    <t>EINC000779</t>
  </si>
  <si>
    <t>SPAC Warrants</t>
  </si>
  <si>
    <t>SPAC Common Stock</t>
  </si>
  <si>
    <t>SPAC Unit</t>
  </si>
  <si>
    <t>INSTYPG189</t>
  </si>
  <si>
    <t>INSTYPG190</t>
  </si>
  <si>
    <t>EINC000780</t>
  </si>
  <si>
    <t>Specified Purpose Acquis-Warrants</t>
  </si>
  <si>
    <t>Specified Purpose Acquis-Common Stock</t>
  </si>
  <si>
    <t>Specified Purpose Acquis-Unit</t>
  </si>
  <si>
    <t>P72 User Comments</t>
  </si>
  <si>
    <t>P72USRCMNTS</t>
  </si>
  <si>
    <t>IACM</t>
  </si>
  <si>
    <t>EINC000781</t>
  </si>
  <si>
    <t>BFU</t>
  </si>
  <si>
    <t>CFU</t>
  </si>
  <si>
    <t>EFU</t>
  </si>
  <si>
    <t>EIF</t>
  </si>
  <si>
    <t>IRF</t>
  </si>
  <si>
    <t>TFU</t>
  </si>
  <si>
    <t>EINC000782</t>
  </si>
  <si>
    <t>EINC000783</t>
  </si>
  <si>
    <t>EINC000784</t>
  </si>
  <si>
    <t>EINC000785</t>
  </si>
  <si>
    <t>EINC000786</t>
  </si>
  <si>
    <t>EINC000787</t>
  </si>
  <si>
    <t>EINC000788</t>
  </si>
  <si>
    <t>BFU-N</t>
  </si>
  <si>
    <t>BFU-Y</t>
  </si>
  <si>
    <t>EIF-N</t>
  </si>
  <si>
    <t>EIF-Y</t>
  </si>
  <si>
    <t>CMF-Y</t>
  </si>
  <si>
    <t>CMF-N</t>
  </si>
  <si>
    <t>CFU-N</t>
  </si>
  <si>
    <t>CFU-Y</t>
  </si>
  <si>
    <t>IRF-N</t>
  </si>
  <si>
    <t>IRF-Y</t>
  </si>
  <si>
    <t>EINC000789</t>
  </si>
  <si>
    <t>EINC000790</t>
  </si>
  <si>
    <t>EINC000791</t>
  </si>
  <si>
    <t>EINC000792</t>
  </si>
  <si>
    <t>EINC000793</t>
  </si>
  <si>
    <t>EINC000794</t>
  </si>
  <si>
    <t>EINC000795</t>
  </si>
  <si>
    <t>Financial Index Futures</t>
  </si>
  <si>
    <t>.</t>
  </si>
  <si>
    <t>EINC000796</t>
  </si>
  <si>
    <t>FXF</t>
  </si>
  <si>
    <t>CST</t>
  </si>
  <si>
    <t>EST</t>
  </si>
  <si>
    <t>EINC000797</t>
  </si>
  <si>
    <t>EINC000798</t>
  </si>
  <si>
    <t>EINC000799</t>
  </si>
  <si>
    <t>EINC000800</t>
  </si>
  <si>
    <t>EINC000801</t>
  </si>
  <si>
    <t>EINC000802</t>
  </si>
  <si>
    <t>EINC000803</t>
  </si>
  <si>
    <t>EINC000804</t>
  </si>
  <si>
    <t>EINC000805</t>
  </si>
  <si>
    <t>EINC000806</t>
  </si>
  <si>
    <t>EINC000807</t>
  </si>
  <si>
    <t>EINC000808</t>
  </si>
  <si>
    <t>EINC000809</t>
  </si>
  <si>
    <t>EINC000810</t>
  </si>
  <si>
    <t>EINC000811</t>
  </si>
  <si>
    <t>EINC000812</t>
  </si>
  <si>
    <t>EINC000813</t>
  </si>
  <si>
    <t>EINC000814</t>
  </si>
  <si>
    <t>EINC000815</t>
  </si>
  <si>
    <t>CST-N</t>
  </si>
  <si>
    <t>CST-Y</t>
  </si>
  <si>
    <t>EFU-N</t>
  </si>
  <si>
    <t>EFU-Y</t>
  </si>
  <si>
    <t>EST-N</t>
  </si>
  <si>
    <t>EST-Y</t>
  </si>
  <si>
    <t>ECS-N</t>
  </si>
  <si>
    <t>ECS-Y</t>
  </si>
  <si>
    <t>CCS-N</t>
  </si>
  <si>
    <t>CCS-Y</t>
  </si>
  <si>
    <t>EINC000816</t>
  </si>
  <si>
    <t>EINC000817</t>
  </si>
  <si>
    <t>TFU-N</t>
  </si>
  <si>
    <t>TFU-Y</t>
  </si>
  <si>
    <t>EINC000818</t>
  </si>
  <si>
    <t>EINC000819</t>
  </si>
  <si>
    <t>EINC000820</t>
  </si>
  <si>
    <t>EINC000821</t>
  </si>
  <si>
    <t>EINC000822</t>
  </si>
  <si>
    <t>EINC000823</t>
  </si>
  <si>
    <t>EINC000824</t>
  </si>
  <si>
    <t>EINC000825</t>
  </si>
  <si>
    <t>EINC000826</t>
  </si>
  <si>
    <t>EINC000827</t>
  </si>
  <si>
    <t>EINC000828</t>
  </si>
  <si>
    <t>EIFI-N</t>
  </si>
  <si>
    <t>EIFI-Y</t>
  </si>
  <si>
    <t>EIFI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</si>
</sst>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_ ;_ * \-#,##0_ ;_ * &quot;-&quot;_ ;_ @_ "/>
    <numFmt numFmtId="165" formatCode="_ * #,##0.00_ ;_ * \-#,##0.00_ ;_ * &quot;-&quot;??_ ;_ @_ "/>
    <numFmt numFmtId="166" formatCode="_-* #,##0_-;\-* #,##0_-;_-* &quot;-&quot;_-;_-@_-"/>
    <numFmt numFmtId="167" formatCode="yyyy\-mm\-dd\ hh:mm:ss"/>
    <numFmt numFmtId="168" formatCode="###,###,##0"/>
    <numFmt numFmtId="169" formatCode="&quot;¥&quot;#,##0;[Red]&quot;¥&quot;\-#,##0"/>
    <numFmt numFmtId="170" formatCode="&quot;¥&quot;#,##0.00;[Red]&quot;¥&quot;\-#,##0.00"/>
    <numFmt numFmtId="171" formatCode="_ &quot;¥&quot;* #,##0_ ;_ &quot;¥&quot;* \-#,##0_ ;_ &quot;¥&quot;* &quot;-&quot;_ ;_ @_ "/>
    <numFmt numFmtId="172" formatCode="_ &quot;¥&quot;* #,##0.00_ ;_ &quot;¥&quot;* \-#,##0.00_ ;_ &quot;¥&quot;* &quot;-&quot;??_ ;_ @_ "/>
    <numFmt numFmtId="173" formatCode="mm/dd/yyyy"/>
    <numFmt numFmtId="174" formatCode="@&quot; ($)&quot;"/>
    <numFmt numFmtId="175" formatCode="@&quot; (%)&quot;"/>
    <numFmt numFmtId="176" formatCode="@&quot; (£)&quot;"/>
    <numFmt numFmtId="177" formatCode="@&quot; (¥)&quot;"/>
    <numFmt numFmtId="178" formatCode="@&quot; (€)&quot;"/>
    <numFmt numFmtId="179" formatCode="@&quot; (x)&quot;"/>
    <numFmt numFmtId="180" formatCode="0.0_)\%;\(0.0\)\%;0.0_)\%;@_)_%"/>
    <numFmt numFmtId="181" formatCode="#,##0.0_)_%;\(#,##0.0\)_%;0.0_)_%;@_)_%"/>
    <numFmt numFmtId="182" formatCode="#,##0.0_x;\(#,##0.0\)_x;0.0_x;@_x"/>
    <numFmt numFmtId="183" formatCode="#,##0.0_x_x;\(#,##0.0\)_x_x;0.0_x_x;@_x_x"/>
    <numFmt numFmtId="184" formatCode="#,##0.0_x_x_x;\(#,##0.0\)_x_x_x;0.0_x_x_x;@_x_x_x"/>
    <numFmt numFmtId="185" formatCode="#,##0.0_x_x_x_x;\(#,##0.0\)_x_x_x_x;0.0_x_x_x_x;@_x_x_x_x"/>
    <numFmt numFmtId="186" formatCode="#,##0.00_x;\(#,##0.00\)_x;0.00_x;@_x"/>
    <numFmt numFmtId="187" formatCode="#,##0.00_x_x;\(#,##0.00\)_x_x;0_x_x;@_x_x"/>
    <numFmt numFmtId="188" formatCode="#,##0.00_x_x_x;\(#,##0.00\)_x_x_x;0.00_x_x_x;@_x_x_x"/>
    <numFmt numFmtId="189" formatCode="#,##0.00_x_x_x_x;\(#,##0.00\)_x_x_x_x;0.00_x_x_x_x;@_x_x_x_x"/>
    <numFmt numFmtId="190" formatCode="#,##0_x;\(#,##0\)_x;0_x;@_x"/>
    <numFmt numFmtId="191" formatCode="#,##0_x_x;\(#,##0\)_x_x;0_x_x;@_x_x"/>
    <numFmt numFmtId="192" formatCode="#,##0_x_x_x;\(#,##0\)_x_x_x;0_x_x_x;@_x_x_x"/>
    <numFmt numFmtId="193" formatCode="#,##0_x_x_x_x;\(#,##0\)_x_x_x_x;0_x_x_x_x;@_x_x_x_x"/>
    <numFmt numFmtId="194" formatCode="#,##0.0_);\(#,##0.0\)"/>
    <numFmt numFmtId="195" formatCode="#,##0.0_);\(#,##0.0\);#,##0.0_);@_)"/>
    <numFmt numFmtId="196" formatCode="&quot;$&quot;_(#,##0.00_);&quot;$&quot;\(#,##0.00\)"/>
    <numFmt numFmtId="197" formatCode="&quot;£&quot;_(#,##0.00_);&quot;£&quot;\(#,##0.00\)"/>
    <numFmt numFmtId="198" formatCode="&quot;$&quot;_(#,##0.00_);&quot;$&quot;\(#,##0.00\);&quot;$&quot;_(0.00_);@_)"/>
    <numFmt numFmtId="199" formatCode="#,##0.00_);\(#,##0.00\);0.00_);@_)"/>
    <numFmt numFmtId="200" formatCode="\€_(#,##0.00_);\€\(#,##0.00\);\€_(0.00_);@_)"/>
    <numFmt numFmtId="201" formatCode="#,##0.0_)\x;\(#,##0.0\)\x"/>
    <numFmt numFmtId="202" formatCode="#,##0_)\x;\(#,##0\)\x;0_)\x;@_)_x"/>
    <numFmt numFmtId="203" formatCode="#,##0.0_)_x;\(#,##0.0\)_x"/>
    <numFmt numFmtId="204" formatCode="#,##0_)_x;\(#,##0\)_x;0_)_x;@_)_x"/>
    <numFmt numFmtId="205" formatCode="0.0_)\%;\(0.0\)\%"/>
    <numFmt numFmtId="206" formatCode="#,##0.0_)_%;\(#,##0.0\)_%"/>
    <numFmt numFmtId="207" formatCode="&quot;$&quot;#,##0_);[Red]\(&quot;$&quot;#,##0\);&quot;-&quot;"/>
    <numFmt numFmtId="208" formatCode="#,##0;\-#,##0;&quot;-&quot;"/>
    <numFmt numFmtId="209" formatCode="0.000"/>
    <numFmt numFmtId="210" formatCode="0.0000000"/>
    <numFmt numFmtId="211" formatCode="_([$€-2]* #,##0.00_);_([$€-2]* \(#,##0.00\);_([$€-2]* &quot;-&quot;??_)"/>
    <numFmt numFmtId="212" formatCode="[Red]&quot;stale hdle&quot;;[Red]\-0;[Red]&quot;stale hdle&quot;"/>
    <numFmt numFmtId="213" formatCode="00"/>
    <numFmt numFmtId="214" formatCode="#,##0.0000000000;\-#,##0.0000000000"/>
    <numFmt numFmtId="215" formatCode="#,##0.0;\-#,##0.0"/>
    <numFmt numFmtId="216" formatCode="#,##0.000;\-#,##0.000"/>
    <numFmt numFmtId="217" formatCode="#,##0.0000;\-#,##0.0000"/>
    <numFmt numFmtId="218" formatCode="#,##0.00000;\-#,##0.00000"/>
    <numFmt numFmtId="219" formatCode="#,##0.000000;\-#,##0.000000"/>
    <numFmt numFmtId="220" formatCode="#,##0.0000000;\-#,##0.0000000"/>
    <numFmt numFmtId="221" formatCode="#,##0.00000000;\-#,##0.00000000"/>
    <numFmt numFmtId="222" formatCode="#,##0.000000000;\-#,##0.000000000"/>
    <numFmt numFmtId="223" formatCode="0.0"/>
    <numFmt numFmtId="224" formatCode="0.0%"/>
    <numFmt numFmtId="225" formatCode="#,##0;&quot;(&quot;#,##0&quot;)&quot;"/>
    <numFmt numFmtId="226" formatCode="yy/mm/dd"/>
    <numFmt numFmtId="227" formatCode="_-[$€-2]\ * #,##0.00_-;_-[$€-2]\ * #,##0.00\-;_-[$€-2]\ * &quot;-&quot;??_-"/>
    <numFmt numFmtId="228" formatCode="[$-F800]dddd\,\ mmmm\ dd\,\ yyyy"/>
  </numFmts>
  <fonts count="192">
    <font>
      <sz val="11"/>
      <color theme="1"/>
      <name val="Calibri"/>
      <family val="2"/>
      <scheme val="minor"/>
    </font>
    <font>
      <sz val="8"/>
      <color theme="1"/>
      <name val="Arial"/>
      <family val="2"/>
    </font>
    <font>
      <b/>
      <sz val="8"/>
      <color theme="1"/>
      <name val="Arial"/>
      <family val="2"/>
    </font>
    <font>
      <sz val="10"/>
      <name val="Arial"/>
      <family val="2"/>
    </font>
    <font>
      <sz val="10"/>
      <color indexed="8"/>
      <name val="Arial"/>
      <family val="2"/>
    </font>
    <font>
      <sz val="8"/>
      <color indexed="8"/>
      <name val="Arial"/>
      <family val="2"/>
    </font>
    <font>
      <sz val="8"/>
      <name val="Arial"/>
      <family val="2"/>
    </font>
    <font>
      <sz val="9"/>
      <color theme="1"/>
      <name val="Calibri"/>
      <family val="2"/>
      <scheme val="minor"/>
    </font>
    <font>
      <sz val="11"/>
      <color theme="1"/>
      <name val="Calibri"/>
      <family val="2"/>
      <scheme val="minor"/>
    </font>
    <font>
      <sz val="10"/>
      <name val="MS Sans Serif"/>
      <family val="2"/>
    </font>
    <font>
      <sz val="11"/>
      <color indexed="8"/>
      <name val="ＭＳ Ｐゴシック"/>
      <family val="3"/>
      <charset val="128"/>
    </font>
    <font>
      <sz val="11"/>
      <color indexed="8"/>
      <name val="Calibri"/>
      <family val="2"/>
    </font>
    <font>
      <sz val="11"/>
      <name val="ＭＳ Ｐゴシック"/>
      <family val="3"/>
      <charset val="128"/>
    </font>
    <font>
      <sz val="10"/>
      <color indexed="10"/>
      <name val="Arial"/>
      <family val="2"/>
    </font>
    <font>
      <b/>
      <sz val="10"/>
      <name val="Arial"/>
      <family val="2"/>
    </font>
    <font>
      <sz val="11"/>
      <name val="Arial"/>
      <family val="2"/>
    </font>
    <font>
      <u/>
      <sz val="10"/>
      <color indexed="12"/>
      <name val="Arial"/>
      <family val="2"/>
    </font>
    <font>
      <sz val="11"/>
      <color theme="1"/>
      <name val="ＭＳ Ｐゴシック"/>
      <family val="3"/>
      <charset val="128"/>
    </font>
    <font>
      <sz val="11"/>
      <color theme="0"/>
      <name val="ＭＳ Ｐゴシック"/>
      <family val="3"/>
      <charset val="128"/>
    </font>
    <font>
      <sz val="11"/>
      <color rgb="FF9C0006"/>
      <name val="ＭＳ Ｐゴシック"/>
      <family val="3"/>
      <charset val="128"/>
    </font>
    <font>
      <b/>
      <sz val="11"/>
      <color rgb="FFFA7D00"/>
      <name val="ＭＳ Ｐゴシック"/>
      <family val="3"/>
      <charset val="128"/>
    </font>
    <font>
      <b/>
      <sz val="11"/>
      <color theme="0"/>
      <name val="ＭＳ Ｐゴシック"/>
      <family val="3"/>
      <charset val="128"/>
    </font>
    <font>
      <i/>
      <sz val="11"/>
      <color rgb="FF7F7F7F"/>
      <name val="ＭＳ Ｐゴシック"/>
      <family val="3"/>
      <charset val="128"/>
    </font>
    <font>
      <sz val="11"/>
      <color rgb="FF006100"/>
      <name val="ＭＳ Ｐゴシック"/>
      <family val="3"/>
      <charset val="128"/>
    </font>
    <font>
      <b/>
      <sz val="15"/>
      <color theme="3"/>
      <name val="ＭＳ Ｐゴシック"/>
      <family val="3"/>
      <charset val="128"/>
    </font>
    <font>
      <b/>
      <sz val="13"/>
      <color theme="3"/>
      <name val="ＭＳ Ｐゴシック"/>
      <family val="3"/>
      <charset val="128"/>
    </font>
    <font>
      <b/>
      <sz val="11"/>
      <color theme="3"/>
      <name val="ＭＳ Ｐゴシック"/>
      <family val="3"/>
      <charset val="128"/>
    </font>
    <font>
      <u/>
      <sz val="11"/>
      <color theme="10"/>
      <name val="Calibri"/>
      <family val="2"/>
    </font>
    <font>
      <sz val="11"/>
      <color rgb="FF3F3F76"/>
      <name val="ＭＳ Ｐゴシック"/>
      <family val="3"/>
      <charset val="128"/>
    </font>
    <font>
      <sz val="11"/>
      <color rgb="FFFA7D00"/>
      <name val="ＭＳ Ｐゴシック"/>
      <family val="3"/>
      <charset val="128"/>
    </font>
    <font>
      <sz val="11"/>
      <color rgb="FF9C6500"/>
      <name val="ＭＳ Ｐゴシック"/>
      <family val="3"/>
      <charset val="128"/>
    </font>
    <font>
      <b/>
      <sz val="11"/>
      <color rgb="FF3F3F3F"/>
      <name val="ＭＳ Ｐゴシック"/>
      <family val="3"/>
      <charset val="128"/>
    </font>
    <font>
      <b/>
      <sz val="18"/>
      <color theme="3"/>
      <name val="ＭＳ Ｐゴシック"/>
      <family val="3"/>
      <charset val="128"/>
    </font>
    <font>
      <b/>
      <sz val="11"/>
      <color theme="1"/>
      <name val="ＭＳ Ｐゴシック"/>
      <family val="3"/>
      <charset val="128"/>
    </font>
    <font>
      <sz val="11"/>
      <color rgb="FFFF0000"/>
      <name val="ＭＳ Ｐゴシック"/>
      <family val="3"/>
      <charset val="128"/>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ＭＳ 明朝"/>
      <family val="1"/>
      <charset val="128"/>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10"/>
      <name val="–¾’©"/>
      <family val="3"/>
      <charset val="128"/>
    </font>
    <font>
      <sz val="10"/>
      <color indexed="9"/>
      <name val="Arial"/>
      <family val="2"/>
    </font>
    <font>
      <sz val="11"/>
      <color indexed="9"/>
      <name val="ＭＳ Ｐゴシック"/>
      <family val="3"/>
      <charset val="128"/>
    </font>
    <font>
      <sz val="8"/>
      <color indexed="16"/>
      <name val="Helv"/>
      <family val="2"/>
    </font>
    <font>
      <sz val="8"/>
      <color indexed="12"/>
      <name val="Helv"/>
      <family val="2"/>
    </font>
    <font>
      <sz val="10"/>
      <color indexed="20"/>
      <name val="Arial"/>
      <family val="2"/>
    </font>
    <font>
      <sz val="10"/>
      <color indexed="8"/>
      <name val="Tms Rmn"/>
      <family val="1"/>
    </font>
    <font>
      <sz val="10"/>
      <name val="Times New Roman"/>
      <family val="1"/>
    </font>
    <font>
      <sz val="12"/>
      <name val="Tms Rmn"/>
      <family val="1"/>
    </font>
    <font>
      <sz val="10"/>
      <name val="Palatino"/>
      <family val="1"/>
    </font>
    <font>
      <b/>
      <sz val="8"/>
      <color indexed="15"/>
      <name val="ZapfDingbats"/>
      <family val="2"/>
    </font>
    <font>
      <b/>
      <sz val="10"/>
      <color indexed="52"/>
      <name val="Arial"/>
      <family val="2"/>
    </font>
    <font>
      <b/>
      <sz val="10"/>
      <color indexed="9"/>
      <name val="Arial"/>
      <family val="2"/>
    </font>
    <font>
      <sz val="10"/>
      <name val="Helv"/>
      <family val="2"/>
    </font>
    <font>
      <sz val="11"/>
      <color theme="1"/>
      <name val="Calibri"/>
      <family val="2"/>
      <charset val="128"/>
      <scheme val="minor"/>
    </font>
    <font>
      <sz val="8"/>
      <name val="Palatino"/>
      <family val="1"/>
    </font>
    <font>
      <sz val="10"/>
      <color indexed="40"/>
      <name val="Arial"/>
      <family val="2"/>
    </font>
    <font>
      <i/>
      <sz val="6"/>
      <name val="Helv"/>
      <family val="2"/>
    </font>
    <font>
      <b/>
      <sz val="16"/>
      <color indexed="16"/>
      <name val="Helv"/>
      <family val="2"/>
    </font>
    <font>
      <sz val="9"/>
      <name val="Courier New"/>
      <family val="3"/>
    </font>
    <font>
      <sz val="10"/>
      <name val="Tms Rmn"/>
      <family val="1"/>
    </font>
    <font>
      <b/>
      <sz val="10"/>
      <name val="Times New Roman"/>
      <family val="1"/>
    </font>
    <font>
      <i/>
      <sz val="10"/>
      <color indexed="23"/>
      <name val="Arial"/>
      <family val="2"/>
    </font>
    <font>
      <u/>
      <sz val="7.7"/>
      <color indexed="36"/>
      <name val="?? ?????"/>
      <family val="2"/>
    </font>
    <font>
      <sz val="8"/>
      <name val="Times New Roman"/>
      <family val="1"/>
    </font>
    <font>
      <b/>
      <sz val="10"/>
      <name val="Palatino"/>
      <family val="1"/>
    </font>
    <font>
      <sz val="10"/>
      <color indexed="17"/>
      <name val="Arial"/>
      <family val="2"/>
    </font>
    <font>
      <sz val="6"/>
      <color indexed="16"/>
      <name val="Palatino"/>
      <family val="1"/>
    </font>
    <font>
      <b/>
      <sz val="12"/>
      <name val="Arial"/>
      <family val="2"/>
    </font>
    <font>
      <b/>
      <sz val="15"/>
      <color indexed="56"/>
      <name val="Arial"/>
      <family val="2"/>
    </font>
    <font>
      <b/>
      <sz val="13"/>
      <color indexed="56"/>
      <name val="Arial"/>
      <family val="2"/>
    </font>
    <font>
      <b/>
      <sz val="11"/>
      <color indexed="56"/>
      <name val="Arial"/>
      <family val="2"/>
    </font>
    <font>
      <sz val="10"/>
      <color indexed="63"/>
      <name val="Arial"/>
      <family val="2"/>
    </font>
    <font>
      <sz val="8"/>
      <color indexed="17"/>
      <name val="Arial"/>
      <family val="2"/>
    </font>
    <font>
      <sz val="10"/>
      <color indexed="12"/>
      <name val="Times New Roman"/>
      <family val="1"/>
    </font>
    <font>
      <sz val="10"/>
      <color indexed="62"/>
      <name val="Arial"/>
      <family val="2"/>
    </font>
    <font>
      <b/>
      <i/>
      <sz val="10"/>
      <name val="Times New Roman"/>
      <family val="1"/>
    </font>
    <font>
      <b/>
      <sz val="8"/>
      <color indexed="14"/>
      <name val="Arial"/>
      <family val="2"/>
    </font>
    <font>
      <sz val="10"/>
      <color indexed="52"/>
      <name val="Arial"/>
      <family val="2"/>
    </font>
    <font>
      <b/>
      <sz val="8"/>
      <color indexed="18"/>
      <name val="Arial"/>
      <family val="2"/>
    </font>
    <font>
      <b/>
      <sz val="8"/>
      <name val="Arial"/>
      <family val="2"/>
    </font>
    <font>
      <sz val="8"/>
      <color indexed="8"/>
      <name val="Helv"/>
      <family val="2"/>
    </font>
    <font>
      <sz val="8"/>
      <color indexed="18"/>
      <name val="Arial"/>
      <family val="2"/>
    </font>
    <font>
      <sz val="10"/>
      <color indexed="60"/>
      <name val="Arial"/>
      <family val="2"/>
    </font>
    <font>
      <b/>
      <sz val="11"/>
      <color indexed="39"/>
      <name val="Arial"/>
      <family val="2"/>
    </font>
    <font>
      <sz val="7"/>
      <name val="Small Fonts"/>
      <family val="2"/>
    </font>
    <font>
      <sz val="8"/>
      <name val="Courier New"/>
      <family val="3"/>
    </font>
    <font>
      <sz val="10"/>
      <color indexed="8"/>
      <name val="MS Sans Serif"/>
      <family val="2"/>
    </font>
    <font>
      <i/>
      <sz val="10"/>
      <name val="Helv"/>
      <family val="2"/>
    </font>
    <font>
      <sz val="12"/>
      <name val="Times New Roman"/>
      <family val="1"/>
    </font>
    <font>
      <b/>
      <sz val="10"/>
      <color indexed="22"/>
      <name val="Arial"/>
      <family val="2"/>
    </font>
    <font>
      <b/>
      <sz val="9"/>
      <name val="Arial"/>
      <family val="2"/>
    </font>
    <font>
      <b/>
      <sz val="18"/>
      <color indexed="56"/>
      <name val="Cambria"/>
      <family val="1"/>
    </font>
    <font>
      <b/>
      <sz val="10"/>
      <color indexed="63"/>
      <name val="Arial"/>
      <family val="2"/>
    </font>
    <font>
      <sz val="10"/>
      <color indexed="16"/>
      <name val="Helvetica-Black"/>
      <family val="2"/>
    </font>
    <font>
      <sz val="9"/>
      <name val="Arial"/>
      <family val="2"/>
    </font>
    <font>
      <sz val="8"/>
      <name val="Arial Narrow"/>
      <family val="2"/>
    </font>
    <font>
      <i/>
      <sz val="9"/>
      <name val="Arial"/>
      <family val="2"/>
    </font>
    <font>
      <b/>
      <i/>
      <sz val="8"/>
      <name val="Helv"/>
      <family val="2"/>
    </font>
    <font>
      <sz val="8"/>
      <color indexed="10"/>
      <name val="Helv"/>
      <family val="2"/>
    </font>
    <font>
      <sz val="8"/>
      <color indexed="18"/>
      <name val="Helvetica"/>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name val="Times New Roman"/>
      <family val="1"/>
    </font>
    <font>
      <b/>
      <sz val="9"/>
      <name val="Palatino"/>
      <family val="1"/>
    </font>
    <font>
      <sz val="9"/>
      <color indexed="21"/>
      <name val="Helvetica-Black"/>
      <family val="2"/>
    </font>
    <font>
      <sz val="9"/>
      <name val="Helvetica-Black"/>
      <family val="2"/>
    </font>
    <font>
      <sz val="7"/>
      <name val="Palatino"/>
      <family val="1"/>
    </font>
    <font>
      <b/>
      <sz val="14"/>
      <name val="Palatino"/>
      <family val="1"/>
    </font>
    <font>
      <b/>
      <sz val="12"/>
      <name val="Palatino"/>
      <family val="1"/>
    </font>
    <font>
      <b/>
      <sz val="20"/>
      <name val="Palatino"/>
      <family val="1"/>
    </font>
    <font>
      <sz val="8"/>
      <name val="Helv"/>
      <family val="2"/>
    </font>
    <font>
      <sz val="10"/>
      <color indexed="11"/>
      <name val="Arial"/>
      <family val="2"/>
    </font>
    <font>
      <sz val="12"/>
      <name val="ｹﾙﾅﾁﾃｼ"/>
      <family val="1"/>
      <charset val="128"/>
    </font>
    <font>
      <b/>
      <i/>
      <sz val="20"/>
      <name val="Arial"/>
      <family val="2"/>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sz val="11"/>
      <name val="?? ?????"/>
      <family val="2"/>
    </font>
    <font>
      <u/>
      <sz val="7.7"/>
      <color indexed="12"/>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sz val="18"/>
      <name val="Helvetica-Black"/>
      <family val="2"/>
    </font>
    <font>
      <b/>
      <sz val="13"/>
      <color indexed="56"/>
      <name val="ＭＳ Ｐゴシック"/>
      <family val="3"/>
      <charset val="128"/>
    </font>
    <font>
      <i/>
      <sz val="14"/>
      <name val="Palatino"/>
      <family val="1"/>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7.7"/>
      <color rgb="FF0000FF"/>
      <name val="?? ?????"/>
      <family val="2"/>
    </font>
    <font>
      <u/>
      <sz val="8.8000000000000007"/>
      <color theme="10"/>
      <name val="Calibri"/>
      <family val="2"/>
    </font>
    <font>
      <sz val="10"/>
      <color indexed="18"/>
      <name val="Arial"/>
      <family val="2"/>
    </font>
    <font>
      <sz val="11"/>
      <name val="?? ?????"/>
      <family val="3"/>
      <charset val="128"/>
    </font>
    <font>
      <sz val="11"/>
      <color theme="1"/>
      <name val="Calibri"/>
      <family val="3"/>
      <charset val="128"/>
      <scheme val="minor"/>
    </font>
    <font>
      <sz val="11"/>
      <name val="Book Antiqua"/>
      <family val="1"/>
    </font>
    <font>
      <u/>
      <sz val="7.7"/>
      <color rgb="FF0000FF"/>
      <name val="?? ?????"/>
      <family val="3"/>
      <charset val="128"/>
    </font>
    <font>
      <sz val="11"/>
      <color rgb="FF9C6500"/>
      <name val="Calibri"/>
      <family val="3"/>
      <charset val="128"/>
      <scheme val="minor"/>
    </font>
    <font>
      <sz val="10"/>
      <color theme="1"/>
      <name val="Calibri"/>
      <family val="2"/>
      <scheme val="minor"/>
    </font>
    <font>
      <sz val="11"/>
      <color rgb="FFFF0000"/>
      <name val="Calibri"/>
      <family val="2"/>
      <scheme val="minor"/>
    </font>
    <font>
      <sz val="11"/>
      <color rgb="FF000000"/>
      <name val="Calibri"/>
      <family val="2"/>
    </font>
    <font>
      <sz val="11"/>
      <color theme="1"/>
      <name val="Segoe UI"/>
      <family val="2"/>
    </font>
    <font>
      <sz val="8"/>
      <name val="Calibri"/>
      <family val="2"/>
      <scheme val="minor"/>
    </font>
    <font>
      <sz val="10"/>
      <color rgb="FF444444"/>
      <name val="Calibri"/>
      <family val="2"/>
      <scheme val="minor"/>
    </font>
    <font>
      <sz val="10"/>
      <color theme="1"/>
      <name val="Segoe UI"/>
      <family val="2"/>
    </font>
    <font>
      <sz val="11"/>
      <color rgb="FF1F497D"/>
      <name val="Calibri"/>
      <family val="2"/>
      <scheme val="minor"/>
    </font>
    <font>
      <sz val="10"/>
      <color rgb="FF000000"/>
      <name val="Calibri"/>
      <family val="2"/>
      <scheme val="minor"/>
    </font>
    <font>
      <strike/>
      <sz val="11"/>
      <color theme="1"/>
      <name val="Calibri"/>
      <family val="2"/>
      <scheme val="minor"/>
    </font>
    <font>
      <sz val="10"/>
      <name val="Arial"/>
      <family val="2"/>
    </font>
    <font>
      <sz val="10"/>
      <name val="Calibri"/>
      <family val="2"/>
      <scheme val="minor"/>
    </font>
    <font>
      <b/>
      <sz val="10"/>
      <name val="Calibri"/>
      <family val="2"/>
      <scheme val="minor"/>
    </font>
    <font>
      <b/>
      <sz val="11"/>
      <color theme="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9"/>
      <color indexed="81"/>
      <name val="Tahoma"/>
      <family val="2"/>
    </font>
    <font>
      <b/>
      <sz val="9"/>
      <color indexed="81"/>
      <name val="Tahoma"/>
      <family val="2"/>
    </font>
    <font>
      <sz val="7"/>
      <color rgb="FF000000"/>
      <name val="Segoe UI"/>
      <family val="2"/>
    </font>
    <font>
      <sz val="10"/>
      <name val="Arial"/>
      <family val="2"/>
    </font>
    <font>
      <sz val="10"/>
      <color rgb="FF000000"/>
      <name val="Calibri"/>
      <family val="2"/>
    </font>
    <font>
      <strike/>
      <sz val="10"/>
      <name val="Calibri"/>
      <family val="2"/>
      <scheme val="minor"/>
    </font>
    <font>
      <strike/>
      <sz val="10"/>
      <color theme="1"/>
      <name val="Calibri"/>
      <family val="2"/>
      <scheme val="minor"/>
    </font>
    <font>
      <b/>
      <sz val="10"/>
      <color theme="1"/>
      <name val="Calibri"/>
      <family val="2"/>
      <scheme val="minor"/>
    </font>
    <font>
      <sz val="10"/>
      <color indexed="8"/>
      <name val="Calibri"/>
      <family val="2"/>
      <scheme val="minor"/>
    </font>
    <font>
      <strike/>
      <sz val="10"/>
      <color indexed="8"/>
      <name val="Calibri"/>
      <family val="2"/>
      <scheme val="minor"/>
    </font>
    <font>
      <sz val="10"/>
      <name val="Arial"/>
      <family val="2"/>
    </font>
    <font>
      <strike/>
      <sz val="11"/>
      <color rgb="FFFF0000"/>
      <name val="Calibri"/>
      <family val="2"/>
      <scheme val="minor"/>
    </font>
  </fonts>
  <fills count="130">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26"/>
        <bgColor indexed="64"/>
      </patternFill>
    </fill>
    <fill>
      <patternFill patternType="solid">
        <fgColor indexed="47"/>
        <bgColor indexed="64"/>
      </patternFill>
    </fill>
    <fill>
      <patternFill patternType="solid">
        <fgColor indexed="42"/>
        <bgColor indexed="64"/>
      </patternFill>
    </fill>
    <fill>
      <patternFill patternType="solid">
        <fgColor indexed="1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0"/>
        <bgColor indexed="64"/>
      </patternFill>
    </fill>
    <fill>
      <patternFill patternType="solid">
        <fgColor indexed="55"/>
        <bgColor indexed="64"/>
      </patternFill>
    </fill>
    <fill>
      <patternFill patternType="solid">
        <fgColor indexed="10"/>
        <bgColor indexed="64"/>
      </patternFill>
    </fill>
    <fill>
      <patternFill patternType="solid">
        <fgColor indexed="3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8"/>
        <bgColor indexed="16"/>
      </patternFill>
    </fill>
    <fill>
      <patternFill patternType="solid">
        <fgColor indexed="32"/>
        <bgColor indexed="18"/>
      </patternFill>
    </fill>
    <fill>
      <patternFill patternType="solid">
        <fgColor indexed="8"/>
        <bgColor indexed="9"/>
      </patternFill>
    </fill>
    <fill>
      <patternFill patternType="gray0625"/>
    </fill>
    <fill>
      <patternFill patternType="solid">
        <fgColor indexed="22"/>
        <bgColor indexed="22"/>
      </patternFill>
    </fill>
    <fill>
      <patternFill patternType="solid">
        <fgColor indexed="41"/>
        <bgColor indexed="64"/>
      </patternFill>
    </fill>
    <fill>
      <patternFill patternType="solid">
        <fgColor indexed="27"/>
        <bgColor indexed="64"/>
      </patternFill>
    </fill>
    <fill>
      <patternFill patternType="solid">
        <fgColor indexed="43"/>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15"/>
      </patternFill>
    </fill>
    <fill>
      <patternFill patternType="solid">
        <fgColor indexed="62"/>
        <bgColor indexed="64"/>
      </patternFill>
    </fill>
    <fill>
      <patternFill patternType="solid">
        <fgColor indexed="61"/>
        <bgColor indexed="64"/>
      </patternFill>
    </fill>
    <fill>
      <patternFill patternType="solid">
        <fgColor indexed="29"/>
        <bgColor indexed="64"/>
      </patternFill>
    </fill>
    <fill>
      <patternFill patternType="solid">
        <fgColor indexed="16"/>
        <bgColor indexed="64"/>
      </patternFill>
    </fill>
    <fill>
      <patternFill patternType="solid">
        <fgColor indexed="8"/>
        <bgColor indexed="64"/>
      </patternFill>
    </fill>
    <fill>
      <patternFill patternType="solid">
        <fgColor indexed="23"/>
        <bgColor indexed="8"/>
      </patternFill>
    </fill>
    <fill>
      <patternFill patternType="lightGray">
        <fgColor indexed="13"/>
        <bgColor indexed="9"/>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59999389629810485"/>
        <bgColor indexed="64"/>
      </patternFill>
    </fill>
    <fill>
      <patternFill patternType="solid">
        <fgColor rgb="FFFFFF9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rgb="FFE6B8B7"/>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D5FF"/>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2" tint="-0.249977111117893"/>
        <bgColor indexed="64"/>
      </patternFill>
    </fill>
  </fills>
  <borders count="6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top style="hair">
        <color indexed="8"/>
      </top>
      <bottom style="hair">
        <color indexed="8"/>
      </bottom>
      <diagonal/>
    </border>
    <border>
      <left/>
      <right/>
      <top/>
      <bottom style="medium">
        <color indexed="18"/>
      </bottom>
      <diagonal/>
    </border>
    <border>
      <left/>
      <right style="thin">
        <color indexed="8"/>
      </right>
      <top/>
      <bottom/>
      <diagonal/>
    </border>
    <border>
      <left/>
      <right/>
      <top/>
      <bottom style="dotted">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55"/>
      </left>
      <right style="thin">
        <color indexed="55"/>
      </right>
      <top style="thin">
        <color indexed="55"/>
      </top>
      <bottom style="thin">
        <color indexed="55"/>
      </bottom>
      <diagonal/>
    </border>
    <border>
      <left style="thin">
        <color indexed="55"/>
      </left>
      <right style="hair">
        <color indexed="64"/>
      </right>
      <top style="hair">
        <color indexed="64"/>
      </top>
      <bottom style="hair">
        <color indexed="64"/>
      </bottom>
      <diagonal/>
    </border>
    <border>
      <left style="thin">
        <color indexed="64"/>
      </left>
      <right style="thin">
        <color indexed="64"/>
      </right>
      <top style="thin">
        <color indexed="23"/>
      </top>
      <bottom style="thin">
        <color indexed="23"/>
      </bottom>
      <diagonal/>
    </border>
    <border>
      <left style="thin">
        <color indexed="39"/>
      </left>
      <right style="thin">
        <color indexed="39"/>
      </right>
      <top style="thin">
        <color indexed="18"/>
      </top>
      <bottom style="thin">
        <color indexed="39"/>
      </bottom>
      <diagonal/>
    </border>
    <border>
      <left/>
      <right style="hair">
        <color indexed="64"/>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4"/>
      </top>
      <bottom style="double">
        <color indexed="64"/>
      </bottom>
      <diagonal/>
    </border>
    <border>
      <left/>
      <right/>
      <top style="medium">
        <color indexed="64"/>
      </top>
      <bottom style="thin">
        <color indexed="64"/>
      </bottom>
      <diagonal/>
    </border>
    <border>
      <left style="thin">
        <color indexed="23"/>
      </left>
      <right style="thin">
        <color indexed="23"/>
      </right>
      <top style="thin">
        <color indexed="23"/>
      </top>
      <bottom/>
      <diagonal/>
    </border>
    <border>
      <left style="medium">
        <color rgb="FFD1D1D1"/>
      </left>
      <right style="medium">
        <color rgb="FFD1D1D1"/>
      </right>
      <top style="medium">
        <color rgb="FFD1D1D1"/>
      </top>
      <bottom style="medium">
        <color rgb="FFD1D1D1"/>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5291">
    <xf numFmtId="0" fontId="0" fillId="0" borderId="0"/>
    <xf numFmtId="0" fontId="3" fillId="0" borderId="0"/>
    <xf numFmtId="0" fontId="9" fillId="0" borderId="0"/>
    <xf numFmtId="211" fontId="17" fillId="16" borderId="0" applyNumberFormat="0" applyBorder="0" applyAlignment="0" applyProtection="0"/>
    <xf numFmtId="211" fontId="17" fillId="20" borderId="0" applyNumberFormat="0" applyBorder="0" applyAlignment="0" applyProtection="0"/>
    <xf numFmtId="211" fontId="17" fillId="24" borderId="0" applyNumberFormat="0" applyBorder="0" applyAlignment="0" applyProtection="0"/>
    <xf numFmtId="211" fontId="17" fillId="28" borderId="0" applyNumberFormat="0" applyBorder="0" applyAlignment="0" applyProtection="0"/>
    <xf numFmtId="211" fontId="17" fillId="32" borderId="0" applyNumberFormat="0" applyBorder="0" applyAlignment="0" applyProtection="0"/>
    <xf numFmtId="211" fontId="17" fillId="36" borderId="0" applyNumberFormat="0" applyBorder="0" applyAlignment="0" applyProtection="0"/>
    <xf numFmtId="211" fontId="17" fillId="17" borderId="0" applyNumberFormat="0" applyBorder="0" applyAlignment="0" applyProtection="0"/>
    <xf numFmtId="211" fontId="17" fillId="21" borderId="0" applyNumberFormat="0" applyBorder="0" applyAlignment="0" applyProtection="0"/>
    <xf numFmtId="211" fontId="17" fillId="25" borderId="0" applyNumberFormat="0" applyBorder="0" applyAlignment="0" applyProtection="0"/>
    <xf numFmtId="211" fontId="17" fillId="29" borderId="0" applyNumberFormat="0" applyBorder="0" applyAlignment="0" applyProtection="0"/>
    <xf numFmtId="211" fontId="17" fillId="33" borderId="0" applyNumberFormat="0" applyBorder="0" applyAlignment="0" applyProtection="0"/>
    <xf numFmtId="211" fontId="17" fillId="37" borderId="0" applyNumberFormat="0" applyBorder="0" applyAlignment="0" applyProtection="0"/>
    <xf numFmtId="211" fontId="18" fillId="18" borderId="0" applyNumberFormat="0" applyBorder="0" applyAlignment="0" applyProtection="0"/>
    <xf numFmtId="211" fontId="18" fillId="22" borderId="0" applyNumberFormat="0" applyBorder="0" applyAlignment="0" applyProtection="0"/>
    <xf numFmtId="211" fontId="18" fillId="26" borderId="0" applyNumberFormat="0" applyBorder="0" applyAlignment="0" applyProtection="0"/>
    <xf numFmtId="211" fontId="18" fillId="30" borderId="0" applyNumberFormat="0" applyBorder="0" applyAlignment="0" applyProtection="0"/>
    <xf numFmtId="211" fontId="18" fillId="34" borderId="0" applyNumberFormat="0" applyBorder="0" applyAlignment="0" applyProtection="0"/>
    <xf numFmtId="211" fontId="18" fillId="38" borderId="0" applyNumberFormat="0" applyBorder="0" applyAlignment="0" applyProtection="0"/>
    <xf numFmtId="211" fontId="18" fillId="15" borderId="0" applyNumberFormat="0" applyBorder="0" applyAlignment="0" applyProtection="0"/>
    <xf numFmtId="211" fontId="18" fillId="19" borderId="0" applyNumberFormat="0" applyBorder="0" applyAlignment="0" applyProtection="0"/>
    <xf numFmtId="211" fontId="18" fillId="23" borderId="0" applyNumberFormat="0" applyBorder="0" applyAlignment="0" applyProtection="0"/>
    <xf numFmtId="211" fontId="18" fillId="27" borderId="0" applyNumberFormat="0" applyBorder="0" applyAlignment="0" applyProtection="0"/>
    <xf numFmtId="211" fontId="18" fillId="31" borderId="0" applyNumberFormat="0" applyBorder="0" applyAlignment="0" applyProtection="0"/>
    <xf numFmtId="211" fontId="18" fillId="35" borderId="0" applyNumberFormat="0" applyBorder="0" applyAlignment="0" applyProtection="0"/>
    <xf numFmtId="211" fontId="19" fillId="9" borderId="0" applyNumberFormat="0" applyBorder="0" applyAlignment="0" applyProtection="0"/>
    <xf numFmtId="211" fontId="20" fillId="12" borderId="23" applyNumberFormat="0" applyAlignment="0" applyProtection="0"/>
    <xf numFmtId="211" fontId="21" fillId="13" borderId="26" applyNumberFormat="0" applyAlignment="0" applyProtection="0"/>
    <xf numFmtId="211" fontId="22" fillId="0" borderId="0" applyNumberFormat="0" applyFill="0" applyBorder="0" applyAlignment="0" applyProtection="0"/>
    <xf numFmtId="211" fontId="23" fillId="8" borderId="0" applyNumberFormat="0" applyBorder="0" applyAlignment="0" applyProtection="0"/>
    <xf numFmtId="211" fontId="24" fillId="0" borderId="20" applyNumberFormat="0" applyFill="0" applyAlignment="0" applyProtection="0"/>
    <xf numFmtId="211" fontId="25" fillId="0" borderId="21" applyNumberFormat="0" applyFill="0" applyAlignment="0" applyProtection="0"/>
    <xf numFmtId="211" fontId="26" fillId="0" borderId="22" applyNumberFormat="0" applyFill="0" applyAlignment="0" applyProtection="0"/>
    <xf numFmtId="211" fontId="26" fillId="0" borderId="0" applyNumberFormat="0" applyFill="0" applyBorder="0" applyAlignment="0" applyProtection="0"/>
    <xf numFmtId="211" fontId="27" fillId="0" borderId="0" applyNumberFormat="0" applyFill="0" applyBorder="0" applyAlignment="0" applyProtection="0">
      <alignment vertical="top"/>
      <protection locked="0"/>
    </xf>
    <xf numFmtId="211" fontId="28" fillId="11" borderId="23" applyNumberFormat="0" applyAlignment="0" applyProtection="0"/>
    <xf numFmtId="211" fontId="29" fillId="0" borderId="25" applyNumberFormat="0" applyFill="0" applyAlignment="0" applyProtection="0"/>
    <xf numFmtId="211" fontId="30" fillId="10" borderId="0" applyNumberFormat="0" applyBorder="0" applyAlignment="0" applyProtection="0"/>
    <xf numFmtId="211" fontId="17" fillId="0" borderId="0"/>
    <xf numFmtId="211" fontId="8" fillId="0" borderId="0"/>
    <xf numFmtId="211" fontId="12"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17" fillId="0" borderId="0"/>
    <xf numFmtId="211" fontId="17" fillId="0" borderId="0"/>
    <xf numFmtId="211" fontId="17" fillId="0" borderId="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31" fillId="12" borderId="24" applyNumberFormat="0" applyAlignment="0" applyProtection="0"/>
    <xf numFmtId="9" fontId="11" fillId="0" borderId="0" applyFont="0" applyFill="0" applyBorder="0" applyAlignment="0" applyProtection="0"/>
    <xf numFmtId="211" fontId="32" fillId="0" borderId="0" applyNumberFormat="0" applyFill="0" applyBorder="0" applyAlignment="0" applyProtection="0"/>
    <xf numFmtId="211" fontId="33" fillId="0" borderId="28" applyNumberFormat="0" applyFill="0" applyAlignment="0" applyProtection="0"/>
    <xf numFmtId="211" fontId="34" fillId="0" borderId="0" applyNumberFormat="0" applyFill="0" applyBorder="0" applyAlignment="0" applyProtection="0"/>
    <xf numFmtId="211" fontId="3" fillId="0" borderId="0" applyNumberFormat="0" applyFill="0" applyBorder="0" applyAlignment="0" applyProtection="0">
      <alignment horizontal="left" wrapText="1"/>
    </xf>
    <xf numFmtId="211" fontId="8" fillId="0" borderId="0"/>
    <xf numFmtId="211" fontId="8" fillId="0" borderId="0"/>
    <xf numFmtId="211" fontId="3" fillId="0" borderId="0"/>
    <xf numFmtId="211" fontId="11" fillId="43" borderId="0" applyNumberFormat="0" applyBorder="0" applyAlignment="0" applyProtection="0"/>
    <xf numFmtId="211" fontId="11" fillId="44" borderId="0" applyNumberFormat="0" applyBorder="0" applyAlignment="0" applyProtection="0"/>
    <xf numFmtId="211" fontId="11" fillId="45" borderId="0" applyNumberFormat="0" applyBorder="0" applyAlignment="0" applyProtection="0"/>
    <xf numFmtId="211" fontId="11" fillId="46" borderId="0" applyNumberFormat="0" applyBorder="0" applyAlignment="0" applyProtection="0"/>
    <xf numFmtId="211" fontId="11" fillId="47" borderId="0" applyNumberFormat="0" applyBorder="0" applyAlignment="0" applyProtection="0"/>
    <xf numFmtId="211" fontId="11" fillId="48" borderId="0" applyNumberFormat="0" applyBorder="0" applyAlignment="0" applyProtection="0"/>
    <xf numFmtId="211" fontId="11" fillId="49" borderId="0" applyNumberFormat="0" applyBorder="0" applyAlignment="0" applyProtection="0"/>
    <xf numFmtId="211" fontId="11" fillId="50" borderId="0" applyNumberFormat="0" applyBorder="0" applyAlignment="0" applyProtection="0"/>
    <xf numFmtId="211" fontId="11" fillId="51" borderId="0" applyNumberFormat="0" applyBorder="0" applyAlignment="0" applyProtection="0"/>
    <xf numFmtId="211" fontId="11" fillId="46" borderId="0" applyNumberFormat="0" applyBorder="0" applyAlignment="0" applyProtection="0"/>
    <xf numFmtId="211" fontId="11" fillId="49" borderId="0" applyNumberFormat="0" applyBorder="0" applyAlignment="0" applyProtection="0"/>
    <xf numFmtId="211" fontId="11" fillId="52" borderId="0" applyNumberFormat="0" applyBorder="0" applyAlignment="0" applyProtection="0"/>
    <xf numFmtId="211" fontId="35" fillId="53" borderId="0" applyNumberFormat="0" applyBorder="0" applyAlignment="0" applyProtection="0"/>
    <xf numFmtId="211" fontId="35" fillId="50" borderId="0" applyNumberFormat="0" applyBorder="0" applyAlignment="0" applyProtection="0"/>
    <xf numFmtId="211" fontId="35" fillId="51"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56" borderId="0" applyNumberFormat="0" applyBorder="0" applyAlignment="0" applyProtection="0"/>
    <xf numFmtId="211" fontId="35" fillId="57" borderId="0" applyNumberFormat="0" applyBorder="0" applyAlignment="0" applyProtection="0"/>
    <xf numFmtId="211" fontId="35" fillId="58" borderId="0" applyNumberFormat="0" applyBorder="0" applyAlignment="0" applyProtection="0"/>
    <xf numFmtId="211" fontId="35" fillId="59"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60" borderId="0" applyNumberFormat="0" applyBorder="0" applyAlignment="0" applyProtection="0"/>
    <xf numFmtId="211" fontId="36" fillId="44" borderId="0" applyNumberFormat="0" applyBorder="0" applyAlignment="0" applyProtection="0"/>
    <xf numFmtId="211" fontId="37" fillId="61" borderId="35" applyNumberFormat="0" applyAlignment="0" applyProtection="0"/>
    <xf numFmtId="211" fontId="38" fillId="62" borderId="36" applyNumberFormat="0" applyAlignment="0" applyProtection="0"/>
    <xf numFmtId="211" fontId="39" fillId="0" borderId="0" applyNumberFormat="0" applyFill="0" applyBorder="0" applyAlignment="0" applyProtection="0"/>
    <xf numFmtId="211" fontId="40" fillId="45" borderId="0" applyNumberFormat="0" applyBorder="0" applyAlignment="0" applyProtection="0"/>
    <xf numFmtId="211" fontId="41" fillId="0" borderId="37" applyNumberFormat="0" applyFill="0" applyAlignment="0" applyProtection="0"/>
    <xf numFmtId="211" fontId="42" fillId="0" borderId="38" applyNumberFormat="0" applyFill="0" applyAlignment="0" applyProtection="0"/>
    <xf numFmtId="211" fontId="43" fillId="0" borderId="39" applyNumberFormat="0" applyFill="0" applyAlignment="0" applyProtection="0"/>
    <xf numFmtId="211" fontId="43" fillId="0" borderId="0" applyNumberFormat="0" applyFill="0" applyBorder="0" applyAlignment="0" applyProtection="0"/>
    <xf numFmtId="211" fontId="44" fillId="48" borderId="35" applyNumberFormat="0" applyAlignment="0" applyProtection="0"/>
    <xf numFmtId="211" fontId="45" fillId="0" borderId="40" applyNumberFormat="0" applyFill="0" applyAlignment="0" applyProtection="0"/>
    <xf numFmtId="211" fontId="46" fillId="63" borderId="0" applyNumberFormat="0" applyBorder="0" applyAlignment="0" applyProtection="0"/>
    <xf numFmtId="211" fontId="3" fillId="64" borderId="41" applyNumberFormat="0" applyFont="0" applyAlignment="0" applyProtection="0"/>
    <xf numFmtId="211" fontId="47" fillId="61" borderId="42" applyNumberFormat="0" applyAlignment="0" applyProtection="0"/>
    <xf numFmtId="211" fontId="48" fillId="0" borderId="0" applyNumberFormat="0" applyFill="0" applyBorder="0" applyAlignment="0" applyProtection="0"/>
    <xf numFmtId="211" fontId="49" fillId="0" borderId="43" applyNumberFormat="0" applyFill="0" applyAlignment="0" applyProtection="0"/>
    <xf numFmtId="211" fontId="50" fillId="0" borderId="0" applyNumberFormat="0" applyFill="0" applyBorder="0" applyAlignment="0" applyProtection="0"/>
    <xf numFmtId="211" fontId="3" fillId="64" borderId="41" applyNumberFormat="0" applyFont="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10" fillId="0" borderId="0"/>
    <xf numFmtId="211" fontId="17" fillId="0" borderId="0"/>
    <xf numFmtId="211" fontId="51" fillId="0" borderId="0">
      <alignment vertical="top"/>
    </xf>
    <xf numFmtId="174" fontId="3" fillId="0" borderId="0" applyFont="0" applyFill="0" applyBorder="0" applyProtection="0">
      <alignment wrapText="1"/>
    </xf>
    <xf numFmtId="174" fontId="3" fillId="0" borderId="0" applyFont="0" applyFill="0" applyBorder="0" applyProtection="0">
      <alignment wrapText="1"/>
    </xf>
    <xf numFmtId="174" fontId="3" fillId="0" borderId="0" applyFont="0" applyFill="0" applyBorder="0" applyProtection="0">
      <alignment wrapText="1"/>
    </xf>
    <xf numFmtId="175" fontId="3" fillId="0" borderId="0" applyFont="0" applyFill="0" applyBorder="0" applyProtection="0">
      <alignment horizontal="left" wrapText="1"/>
    </xf>
    <xf numFmtId="175" fontId="3" fillId="0" borderId="0" applyFont="0" applyFill="0" applyBorder="0" applyProtection="0">
      <alignment horizontal="left" wrapText="1"/>
    </xf>
    <xf numFmtId="175" fontId="3" fillId="0" borderId="0" applyFont="0" applyFill="0" applyBorder="0" applyProtection="0">
      <alignment horizontal="left" wrapText="1"/>
    </xf>
    <xf numFmtId="176" fontId="3" fillId="0" borderId="0" applyFont="0" applyFill="0" applyBorder="0" applyProtection="0">
      <alignment wrapText="1"/>
    </xf>
    <xf numFmtId="176" fontId="3" fillId="0" borderId="0" applyFont="0" applyFill="0" applyBorder="0" applyProtection="0">
      <alignment wrapText="1"/>
    </xf>
    <xf numFmtId="176" fontId="3" fillId="0" borderId="0" applyFont="0" applyFill="0" applyBorder="0" applyProtection="0">
      <alignment wrapText="1"/>
    </xf>
    <xf numFmtId="177" fontId="3" fillId="0" borderId="0" applyFont="0" applyFill="0" applyBorder="0" applyProtection="0">
      <alignment wrapText="1"/>
    </xf>
    <xf numFmtId="177" fontId="3" fillId="0" borderId="0" applyFont="0" applyFill="0" applyBorder="0" applyProtection="0">
      <alignment wrapText="1"/>
    </xf>
    <xf numFmtId="177" fontId="3" fillId="0" borderId="0" applyFont="0" applyFill="0" applyBorder="0" applyProtection="0">
      <alignment wrapText="1"/>
    </xf>
    <xf numFmtId="178" fontId="3" fillId="0" borderId="0" applyFont="0" applyFill="0" applyBorder="0" applyProtection="0">
      <alignment wrapText="1"/>
    </xf>
    <xf numFmtId="178" fontId="3" fillId="0" borderId="0" applyFont="0" applyFill="0" applyBorder="0" applyProtection="0">
      <alignment wrapText="1"/>
    </xf>
    <xf numFmtId="178" fontId="3" fillId="0" borderId="0" applyFont="0" applyFill="0" applyBorder="0" applyProtection="0">
      <alignment wrapText="1"/>
    </xf>
    <xf numFmtId="179" fontId="3" fillId="0" borderId="0" applyFont="0" applyFill="0" applyBorder="0" applyProtection="0">
      <alignment wrapText="1"/>
    </xf>
    <xf numFmtId="179" fontId="3" fillId="0" borderId="0" applyFont="0" applyFill="0" applyBorder="0" applyProtection="0">
      <alignment wrapText="1"/>
    </xf>
    <xf numFmtId="179" fontId="3" fillId="0" borderId="0" applyFont="0" applyFill="0" applyBorder="0" applyProtection="0">
      <alignment wrapText="1"/>
    </xf>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1" fontId="15" fillId="0" borderId="0" applyFont="0" applyFill="0" applyBorder="0" applyAlignment="0" applyProtection="0"/>
    <xf numFmtId="181" fontId="15" fillId="0" borderId="0" applyFont="0" applyFill="0" applyBorder="0" applyAlignment="0" applyProtection="0"/>
    <xf numFmtId="181" fontId="15" fillId="0" borderId="0" applyFont="0" applyFill="0" applyBorder="0" applyAlignment="0" applyProtection="0"/>
    <xf numFmtId="182" fontId="3" fillId="0" borderId="0" applyFont="0" applyFill="0" applyBorder="0" applyProtection="0">
      <alignment horizontal="right"/>
    </xf>
    <xf numFmtId="182" fontId="3" fillId="0" borderId="0" applyFont="0" applyFill="0" applyBorder="0" applyProtection="0">
      <alignment horizontal="right"/>
    </xf>
    <xf numFmtId="182" fontId="3" fillId="0" borderId="0" applyFont="0" applyFill="0" applyBorder="0" applyProtection="0">
      <alignment horizontal="right"/>
    </xf>
    <xf numFmtId="183" fontId="3" fillId="0" borderId="0" applyFont="0" applyFill="0" applyBorder="0" applyProtection="0">
      <alignment horizontal="right"/>
    </xf>
    <xf numFmtId="183" fontId="3" fillId="0" borderId="0" applyFont="0" applyFill="0" applyBorder="0" applyProtection="0">
      <alignment horizontal="right"/>
    </xf>
    <xf numFmtId="183" fontId="3" fillId="0" borderId="0" applyFont="0" applyFill="0" applyBorder="0" applyProtection="0">
      <alignment horizontal="right"/>
    </xf>
    <xf numFmtId="184" fontId="3" fillId="0" borderId="0" applyFont="0" applyFill="0" applyBorder="0" applyProtection="0">
      <alignment horizontal="right"/>
    </xf>
    <xf numFmtId="184" fontId="3" fillId="0" borderId="0" applyFont="0" applyFill="0" applyBorder="0" applyProtection="0">
      <alignment horizontal="right"/>
    </xf>
    <xf numFmtId="184" fontId="3" fillId="0" borderId="0" applyFont="0" applyFill="0" applyBorder="0" applyProtection="0">
      <alignment horizontal="right"/>
    </xf>
    <xf numFmtId="185" fontId="3" fillId="0" borderId="0" applyFont="0" applyFill="0" applyBorder="0" applyProtection="0">
      <alignment horizontal="right"/>
    </xf>
    <xf numFmtId="185" fontId="3" fillId="0" borderId="0" applyFont="0" applyFill="0" applyBorder="0" applyProtection="0">
      <alignment horizontal="right"/>
    </xf>
    <xf numFmtId="185" fontId="3" fillId="0" borderId="0" applyFont="0" applyFill="0" applyBorder="0" applyProtection="0">
      <alignment horizontal="right"/>
    </xf>
    <xf numFmtId="186" fontId="3" fillId="0" borderId="0" applyFont="0" applyFill="0" applyBorder="0" applyProtection="0">
      <alignment horizontal="right"/>
    </xf>
    <xf numFmtId="186" fontId="3" fillId="0" borderId="0" applyFont="0" applyFill="0" applyBorder="0" applyProtection="0">
      <alignment horizontal="right"/>
    </xf>
    <xf numFmtId="186" fontId="3" fillId="0" borderId="0" applyFont="0" applyFill="0" applyBorder="0" applyProtection="0">
      <alignment horizontal="right"/>
    </xf>
    <xf numFmtId="187" fontId="3" fillId="0" borderId="0" applyFont="0" applyFill="0" applyBorder="0" applyProtection="0">
      <alignment horizontal="right"/>
    </xf>
    <xf numFmtId="187" fontId="3" fillId="0" borderId="0" applyFont="0" applyFill="0" applyBorder="0" applyProtection="0">
      <alignment horizontal="right"/>
    </xf>
    <xf numFmtId="187" fontId="3" fillId="0" borderId="0" applyFont="0" applyFill="0" applyBorder="0" applyProtection="0">
      <alignment horizontal="right"/>
    </xf>
    <xf numFmtId="188" fontId="3" fillId="0" borderId="0" applyFont="0" applyFill="0" applyBorder="0" applyProtection="0">
      <alignment horizontal="right"/>
    </xf>
    <xf numFmtId="188" fontId="3" fillId="0" borderId="0" applyFont="0" applyFill="0" applyBorder="0" applyProtection="0">
      <alignment horizontal="right"/>
    </xf>
    <xf numFmtId="188" fontId="3" fillId="0" borderId="0" applyFont="0" applyFill="0" applyBorder="0" applyProtection="0">
      <alignment horizontal="right"/>
    </xf>
    <xf numFmtId="189" fontId="3" fillId="0" borderId="0" applyFont="0" applyFill="0" applyBorder="0" applyProtection="0">
      <alignment horizontal="right"/>
    </xf>
    <xf numFmtId="189" fontId="3" fillId="0" borderId="0" applyFont="0" applyFill="0" applyBorder="0" applyProtection="0">
      <alignment horizontal="right"/>
    </xf>
    <xf numFmtId="189" fontId="3" fillId="0" borderId="0" applyFont="0" applyFill="0" applyBorder="0" applyProtection="0">
      <alignment horizontal="right"/>
    </xf>
    <xf numFmtId="190" fontId="3" fillId="0" borderId="0" applyFont="0" applyFill="0" applyBorder="0" applyProtection="0">
      <alignment horizontal="right"/>
    </xf>
    <xf numFmtId="191" fontId="3" fillId="0" borderId="0" applyFont="0" applyFill="0" applyBorder="0" applyProtection="0">
      <alignment horizontal="right"/>
    </xf>
    <xf numFmtId="192" fontId="3" fillId="0" borderId="0" applyFont="0" applyFill="0" applyBorder="0" applyProtection="0">
      <alignment horizontal="right"/>
    </xf>
    <xf numFmtId="193" fontId="3" fillId="0" borderId="0" applyFont="0" applyFill="0" applyBorder="0" applyProtection="0">
      <alignment horizontal="right"/>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194" fontId="3" fillId="0" borderId="0" applyFont="0" applyFill="0" applyBorder="0" applyAlignment="0" applyProtection="0"/>
    <xf numFmtId="194" fontId="3" fillId="0" borderId="0" applyFont="0" applyFill="0" applyBorder="0" applyAlignment="0" applyProtection="0"/>
    <xf numFmtId="194" fontId="3" fillId="0" borderId="0" applyFont="0" applyFill="0" applyBorder="0" applyAlignment="0" applyProtection="0"/>
    <xf numFmtId="195" fontId="15" fillId="0" borderId="0" applyFont="0" applyFill="0" applyBorder="0" applyAlignment="0" applyProtection="0"/>
    <xf numFmtId="195" fontId="15" fillId="0" borderId="0" applyFont="0" applyFill="0" applyBorder="0" applyAlignment="0" applyProtection="0"/>
    <xf numFmtId="195" fontId="15" fillId="0" borderId="0" applyFont="0" applyFill="0" applyBorder="0" applyAlignment="0" applyProtection="0"/>
    <xf numFmtId="195" fontId="15" fillId="0" borderId="0" applyFont="0" applyFill="0" applyBorder="0" applyAlignment="0" applyProtection="0"/>
    <xf numFmtId="195" fontId="15" fillId="0" borderId="0" applyFont="0" applyFill="0" applyBorder="0" applyAlignment="0" applyProtection="0"/>
    <xf numFmtId="195" fontId="15" fillId="0" borderId="0" applyFont="0" applyFill="0" applyBorder="0" applyAlignment="0" applyProtection="0"/>
    <xf numFmtId="211" fontId="3" fillId="0" borderId="0">
      <alignment horizontal="left" wrapText="1"/>
    </xf>
    <xf numFmtId="211" fontId="3" fillId="0" borderId="0">
      <alignment horizontal="left" wrapText="1"/>
    </xf>
    <xf numFmtId="211" fontId="3" fillId="0" borderId="0">
      <alignment horizontal="left" wrapText="1"/>
    </xf>
    <xf numFmtId="196" fontId="3" fillId="0" borderId="0" applyFont="0" applyFill="0" applyBorder="0" applyAlignment="0" applyProtection="0"/>
    <xf numFmtId="196" fontId="3" fillId="0" borderId="0" applyFont="0" applyFill="0" applyBorder="0" applyAlignment="0" applyProtection="0"/>
    <xf numFmtId="196" fontId="3" fillId="0" borderId="0" applyFont="0" applyFill="0" applyBorder="0" applyAlignment="0" applyProtection="0"/>
    <xf numFmtId="197" fontId="15" fillId="0" borderId="0" applyFont="0" applyFill="0" applyBorder="0" applyAlignment="0" applyProtection="0"/>
    <xf numFmtId="197" fontId="15" fillId="0" borderId="0" applyFont="0" applyFill="0" applyBorder="0" applyAlignment="0" applyProtection="0"/>
    <xf numFmtId="197" fontId="15" fillId="0" borderId="0" applyFont="0" applyFill="0" applyBorder="0" applyAlignment="0" applyProtection="0"/>
    <xf numFmtId="198" fontId="15" fillId="0" borderId="0" applyFont="0" applyFill="0" applyBorder="0" applyAlignment="0" applyProtection="0"/>
    <xf numFmtId="198" fontId="15" fillId="0" borderId="0" applyFont="0" applyFill="0" applyBorder="0" applyAlignment="0" applyProtection="0"/>
    <xf numFmtId="198" fontId="15" fillId="0" borderId="0" applyFont="0" applyFill="0" applyBorder="0" applyAlignment="0" applyProtection="0"/>
    <xf numFmtId="198" fontId="15" fillId="0" borderId="0" applyFont="0" applyFill="0" applyBorder="0" applyAlignment="0" applyProtection="0"/>
    <xf numFmtId="198" fontId="15" fillId="0" borderId="0" applyFont="0" applyFill="0" applyBorder="0" applyAlignment="0" applyProtection="0"/>
    <xf numFmtId="198" fontId="15" fillId="0" borderId="0" applyFont="0" applyFill="0" applyBorder="0" applyAlignment="0" applyProtection="0"/>
    <xf numFmtId="39" fontId="3" fillId="0" borderId="0" applyFont="0" applyFill="0" applyBorder="0" applyAlignment="0" applyProtection="0"/>
    <xf numFmtId="39" fontId="3" fillId="0" borderId="0" applyFont="0" applyFill="0" applyBorder="0" applyAlignment="0" applyProtection="0"/>
    <xf numFmtId="39" fontId="3" fillId="0" borderId="0" applyFont="0" applyFill="0" applyBorder="0" applyAlignment="0" applyProtection="0"/>
    <xf numFmtId="199" fontId="15" fillId="0" borderId="0" applyFont="0" applyFill="0" applyBorder="0" applyAlignment="0" applyProtection="0"/>
    <xf numFmtId="199" fontId="15" fillId="0" borderId="0" applyFont="0" applyFill="0" applyBorder="0" applyAlignment="0" applyProtection="0"/>
    <xf numFmtId="199" fontId="15" fillId="0" borderId="0" applyFont="0" applyFill="0" applyBorder="0" applyAlignment="0" applyProtection="0"/>
    <xf numFmtId="199" fontId="15" fillId="0" borderId="0" applyFont="0" applyFill="0" applyBorder="0" applyAlignment="0" applyProtection="0"/>
    <xf numFmtId="199" fontId="15" fillId="0" borderId="0" applyFont="0" applyFill="0" applyBorder="0" applyAlignment="0" applyProtection="0"/>
    <xf numFmtId="199" fontId="15" fillId="0" borderId="0" applyFont="0" applyFill="0" applyBorder="0" applyAlignment="0" applyProtection="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6" fillId="0" borderId="0">
      <alignment horizontal="left"/>
    </xf>
    <xf numFmtId="211" fontId="6" fillId="0" borderId="0">
      <alignment horizontal="left"/>
    </xf>
    <xf numFmtId="211" fontId="6" fillId="0" borderId="0">
      <alignment horizontal="left"/>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6" fillId="0" borderId="0">
      <alignment horizontal="left"/>
    </xf>
    <xf numFmtId="211" fontId="6" fillId="0" borderId="0">
      <alignment horizontal="left" wrapText="1"/>
    </xf>
    <xf numFmtId="211" fontId="6" fillId="0" borderId="0">
      <alignment horizontal="left"/>
    </xf>
    <xf numFmtId="200" fontId="15" fillId="0" borderId="0" applyFont="0" applyFill="0" applyBorder="0" applyAlignment="0" applyProtection="0"/>
    <xf numFmtId="200" fontId="15" fillId="0" borderId="0" applyFont="0" applyFill="0" applyBorder="0" applyAlignment="0" applyProtection="0"/>
    <xf numFmtId="200" fontId="15" fillId="0" borderId="0" applyFont="0" applyFill="0" applyBorder="0" applyAlignment="0" applyProtection="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52" fillId="0" borderId="0" applyNumberFormat="0" applyFill="0" applyBorder="0" applyAlignment="0" applyProtection="0"/>
    <xf numFmtId="211" fontId="15" fillId="63" borderId="0" applyNumberFormat="0" applyFont="0" applyAlignment="0" applyProtection="0"/>
    <xf numFmtId="211" fontId="15" fillId="63" borderId="0" applyNumberFormat="0" applyFont="0" applyAlignment="0" applyProtection="0"/>
    <xf numFmtId="211" fontId="15" fillId="63" borderId="0" applyNumberFormat="0" applyFont="0" applyAlignment="0" applyProtection="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xf numFmtId="211" fontId="3" fillId="0" borderId="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01" fontId="3" fillId="0" borderId="0" applyFont="0" applyFill="0" applyBorder="0" applyAlignment="0" applyProtection="0"/>
    <xf numFmtId="201" fontId="3" fillId="0" borderId="0" applyFont="0" applyFill="0" applyBorder="0" applyAlignment="0" applyProtection="0"/>
    <xf numFmtId="201" fontId="3" fillId="0" borderId="0" applyFont="0" applyFill="0" applyBorder="0" applyAlignment="0" applyProtection="0"/>
    <xf numFmtId="202" fontId="15" fillId="0" borderId="0" applyFont="0" applyFill="0" applyBorder="0" applyAlignment="0" applyProtection="0"/>
    <xf numFmtId="202" fontId="15" fillId="0" borderId="0" applyFont="0" applyFill="0" applyBorder="0" applyAlignment="0" applyProtection="0"/>
    <xf numFmtId="202" fontId="15" fillId="0" borderId="0" applyFont="0" applyFill="0" applyBorder="0" applyAlignment="0" applyProtection="0"/>
    <xf numFmtId="202" fontId="15" fillId="0" borderId="0" applyFont="0" applyFill="0" applyBorder="0" applyAlignment="0" applyProtection="0"/>
    <xf numFmtId="202" fontId="15" fillId="0" borderId="0" applyFont="0" applyFill="0" applyBorder="0" applyAlignment="0" applyProtection="0"/>
    <xf numFmtId="202" fontId="15" fillId="0" borderId="0" applyFont="0" applyFill="0" applyBorder="0" applyAlignment="0" applyProtection="0"/>
    <xf numFmtId="203" fontId="3" fillId="0" borderId="0" applyFont="0" applyFill="0" applyBorder="0" applyAlignment="0" applyProtection="0"/>
    <xf numFmtId="203" fontId="3" fillId="0" borderId="0" applyFont="0" applyFill="0" applyBorder="0" applyAlignment="0" applyProtection="0"/>
    <xf numFmtId="203" fontId="3" fillId="0" borderId="0" applyFont="0" applyFill="0" applyBorder="0" applyAlignment="0" applyProtection="0"/>
    <xf numFmtId="204" fontId="15" fillId="0" borderId="0" applyFont="0" applyFill="0" applyBorder="0" applyProtection="0">
      <alignment horizontal="right"/>
    </xf>
    <xf numFmtId="204" fontId="15" fillId="0" borderId="0" applyFont="0" applyFill="0" applyBorder="0" applyProtection="0">
      <alignment horizontal="right"/>
    </xf>
    <xf numFmtId="204" fontId="15" fillId="0" borderId="0" applyFont="0" applyFill="0" applyBorder="0" applyProtection="0">
      <alignment horizontal="right"/>
    </xf>
    <xf numFmtId="204" fontId="15" fillId="0" borderId="0" applyFont="0" applyFill="0" applyBorder="0" applyProtection="0">
      <alignment horizontal="right"/>
    </xf>
    <xf numFmtId="204" fontId="15" fillId="0" borderId="0" applyFont="0" applyFill="0" applyBorder="0" applyProtection="0">
      <alignment horizontal="right"/>
    </xf>
    <xf numFmtId="204" fontId="15" fillId="0" borderId="0" applyFont="0" applyFill="0" applyBorder="0" applyProtection="0">
      <alignment horizontal="right"/>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05" fontId="3" fillId="0" borderId="0" applyFont="0" applyFill="0" applyBorder="0" applyAlignment="0" applyProtection="0"/>
    <xf numFmtId="205" fontId="3" fillId="0" borderId="0" applyFont="0" applyFill="0" applyBorder="0" applyAlignment="0" applyProtection="0"/>
    <xf numFmtId="205" fontId="3" fillId="0" borderId="0" applyFont="0" applyFill="0" applyBorder="0" applyAlignment="0" applyProtection="0"/>
    <xf numFmtId="206" fontId="3" fillId="0" borderId="0" applyFont="0" applyFill="0" applyBorder="0" applyAlignment="0" applyProtection="0"/>
    <xf numFmtId="206" fontId="3" fillId="0" borderId="0" applyFont="0" applyFill="0" applyBorder="0" applyAlignment="0" applyProtection="0"/>
    <xf numFmtId="206" fontId="3" fillId="0" borderId="0" applyFont="0" applyFill="0" applyBorder="0" applyAlignment="0" applyProtection="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xf numFmtId="211" fontId="3" fillId="0" borderId="0"/>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53" fillId="0" borderId="0" applyNumberFormat="0" applyFill="0" applyBorder="0" applyProtection="0">
      <alignment vertical="top"/>
    </xf>
    <xf numFmtId="211" fontId="3" fillId="0" borderId="0">
      <alignment horizontal="left" wrapText="1"/>
    </xf>
    <xf numFmtId="211" fontId="54" fillId="0" borderId="45" applyNumberFormat="0" applyFill="0" applyAlignment="0" applyProtection="0"/>
    <xf numFmtId="211" fontId="55" fillId="0" borderId="46" applyNumberFormat="0" applyFill="0" applyProtection="0">
      <alignment horizontal="center"/>
    </xf>
    <xf numFmtId="211" fontId="55" fillId="0" borderId="0" applyNumberFormat="0" applyFill="0" applyBorder="0" applyProtection="0">
      <alignment horizontal="left"/>
    </xf>
    <xf numFmtId="211" fontId="6" fillId="0" borderId="0">
      <alignment horizontal="left"/>
    </xf>
    <xf numFmtId="211" fontId="56" fillId="0" borderId="0" applyNumberFormat="0" applyFill="0" applyBorder="0" applyProtection="0">
      <alignment horizontal="centerContinuous"/>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xf numFmtId="211" fontId="57" fillId="0" borderId="0"/>
    <xf numFmtId="211" fontId="11" fillId="43" borderId="0" applyNumberFormat="0" applyBorder="0" applyAlignment="0" applyProtection="0"/>
    <xf numFmtId="211" fontId="11" fillId="44" borderId="0" applyNumberFormat="0" applyBorder="0" applyAlignment="0" applyProtection="0"/>
    <xf numFmtId="211" fontId="11" fillId="45" borderId="0" applyNumberFormat="0" applyBorder="0" applyAlignment="0" applyProtection="0"/>
    <xf numFmtId="211" fontId="11" fillId="46" borderId="0" applyNumberFormat="0" applyBorder="0" applyAlignment="0" applyProtection="0"/>
    <xf numFmtId="211" fontId="11" fillId="47" borderId="0" applyNumberFormat="0" applyBorder="0" applyAlignment="0" applyProtection="0"/>
    <xf numFmtId="211" fontId="11" fillId="48" borderId="0" applyNumberFormat="0" applyBorder="0" applyAlignment="0" applyProtection="0"/>
    <xf numFmtId="211" fontId="11" fillId="43" borderId="0" applyNumberFormat="0" applyBorder="0" applyAlignment="0" applyProtection="0"/>
    <xf numFmtId="211" fontId="11" fillId="44" borderId="0" applyNumberFormat="0" applyBorder="0" applyAlignment="0" applyProtection="0"/>
    <xf numFmtId="211" fontId="11" fillId="45" borderId="0" applyNumberFormat="0" applyBorder="0" applyAlignment="0" applyProtection="0"/>
    <xf numFmtId="211" fontId="11" fillId="46" borderId="0" applyNumberFormat="0" applyBorder="0" applyAlignment="0" applyProtection="0"/>
    <xf numFmtId="211" fontId="11" fillId="47" borderId="0" applyNumberFormat="0" applyBorder="0" applyAlignment="0" applyProtection="0"/>
    <xf numFmtId="211" fontId="11" fillId="48" borderId="0" applyNumberFormat="0" applyBorder="0" applyAlignment="0" applyProtection="0"/>
    <xf numFmtId="211" fontId="4" fillId="43" borderId="0" applyNumberFormat="0" applyBorder="0" applyAlignment="0" applyProtection="0"/>
    <xf numFmtId="211" fontId="4" fillId="43" borderId="0" applyNumberFormat="0" applyBorder="0" applyAlignment="0" applyProtection="0"/>
    <xf numFmtId="211" fontId="4" fillId="43" borderId="0" applyNumberFormat="0" applyBorder="0" applyAlignment="0" applyProtection="0"/>
    <xf numFmtId="211" fontId="4" fillId="43" borderId="0" applyNumberFormat="0" applyBorder="0" applyAlignment="0" applyProtection="0"/>
    <xf numFmtId="211" fontId="4" fillId="43" borderId="0" applyNumberFormat="0" applyBorder="0" applyAlignment="0" applyProtection="0"/>
    <xf numFmtId="211" fontId="4" fillId="44" borderId="0" applyNumberFormat="0" applyBorder="0" applyAlignment="0" applyProtection="0"/>
    <xf numFmtId="211" fontId="4" fillId="44" borderId="0" applyNumberFormat="0" applyBorder="0" applyAlignment="0" applyProtection="0"/>
    <xf numFmtId="211" fontId="4" fillId="44" borderId="0" applyNumberFormat="0" applyBorder="0" applyAlignment="0" applyProtection="0"/>
    <xf numFmtId="211" fontId="4" fillId="44" borderId="0" applyNumberFormat="0" applyBorder="0" applyAlignment="0" applyProtection="0"/>
    <xf numFmtId="211" fontId="4" fillId="44" borderId="0" applyNumberFormat="0" applyBorder="0" applyAlignment="0" applyProtection="0"/>
    <xf numFmtId="211" fontId="4" fillId="45" borderId="0" applyNumberFormat="0" applyBorder="0" applyAlignment="0" applyProtection="0"/>
    <xf numFmtId="211" fontId="4" fillId="45" borderId="0" applyNumberFormat="0" applyBorder="0" applyAlignment="0" applyProtection="0"/>
    <xf numFmtId="211" fontId="4" fillId="45" borderId="0" applyNumberFormat="0" applyBorder="0" applyAlignment="0" applyProtection="0"/>
    <xf numFmtId="211" fontId="4" fillId="45" borderId="0" applyNumberFormat="0" applyBorder="0" applyAlignment="0" applyProtection="0"/>
    <xf numFmtId="211" fontId="4" fillId="45"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7" borderId="0" applyNumberFormat="0" applyBorder="0" applyAlignment="0" applyProtection="0"/>
    <xf numFmtId="211" fontId="4" fillId="47" borderId="0" applyNumberFormat="0" applyBorder="0" applyAlignment="0" applyProtection="0"/>
    <xf numFmtId="211" fontId="4" fillId="47" borderId="0" applyNumberFormat="0" applyBorder="0" applyAlignment="0" applyProtection="0"/>
    <xf numFmtId="211" fontId="4" fillId="47" borderId="0" applyNumberFormat="0" applyBorder="0" applyAlignment="0" applyProtection="0"/>
    <xf numFmtId="211" fontId="4" fillId="47" borderId="0" applyNumberFormat="0" applyBorder="0" applyAlignment="0" applyProtection="0"/>
    <xf numFmtId="211" fontId="4" fillId="48" borderId="0" applyNumberFormat="0" applyBorder="0" applyAlignment="0" applyProtection="0"/>
    <xf numFmtId="211" fontId="4" fillId="48" borderId="0" applyNumberFormat="0" applyBorder="0" applyAlignment="0" applyProtection="0"/>
    <xf numFmtId="211" fontId="4" fillId="48" borderId="0" applyNumberFormat="0" applyBorder="0" applyAlignment="0" applyProtection="0"/>
    <xf numFmtId="211" fontId="4" fillId="48" borderId="0" applyNumberFormat="0" applyBorder="0" applyAlignment="0" applyProtection="0"/>
    <xf numFmtId="211" fontId="4" fillId="48" borderId="0" applyNumberFormat="0" applyBorder="0" applyAlignment="0" applyProtection="0"/>
    <xf numFmtId="211" fontId="11" fillId="43" borderId="0" applyNumberFormat="0" applyBorder="0" applyAlignment="0" applyProtection="0"/>
    <xf numFmtId="211" fontId="11" fillId="44" borderId="0" applyNumberFormat="0" applyBorder="0" applyAlignment="0" applyProtection="0"/>
    <xf numFmtId="211" fontId="11" fillId="45" borderId="0" applyNumberFormat="0" applyBorder="0" applyAlignment="0" applyProtection="0"/>
    <xf numFmtId="211" fontId="11" fillId="46" borderId="0" applyNumberFormat="0" applyBorder="0" applyAlignment="0" applyProtection="0"/>
    <xf numFmtId="211" fontId="11" fillId="47" borderId="0" applyNumberFormat="0" applyBorder="0" applyAlignment="0" applyProtection="0"/>
    <xf numFmtId="211" fontId="11" fillId="48" borderId="0" applyNumberFormat="0" applyBorder="0" applyAlignment="0" applyProtection="0"/>
    <xf numFmtId="211" fontId="10" fillId="43" borderId="0" applyNumberFormat="0" applyBorder="0" applyAlignment="0" applyProtection="0">
      <alignment vertical="center"/>
    </xf>
    <xf numFmtId="211" fontId="10" fillId="44" borderId="0" applyNumberFormat="0" applyBorder="0" applyAlignment="0" applyProtection="0">
      <alignment vertical="center"/>
    </xf>
    <xf numFmtId="211" fontId="10" fillId="45" borderId="0" applyNumberFormat="0" applyBorder="0" applyAlignment="0" applyProtection="0">
      <alignment vertical="center"/>
    </xf>
    <xf numFmtId="211" fontId="10" fillId="46" borderId="0" applyNumberFormat="0" applyBorder="0" applyAlignment="0" applyProtection="0">
      <alignment vertical="center"/>
    </xf>
    <xf numFmtId="211" fontId="10" fillId="47" borderId="0" applyNumberFormat="0" applyBorder="0" applyAlignment="0" applyProtection="0">
      <alignment vertical="center"/>
    </xf>
    <xf numFmtId="211" fontId="10" fillId="48" borderId="0" applyNumberFormat="0" applyBorder="0" applyAlignment="0" applyProtection="0">
      <alignment vertical="center"/>
    </xf>
    <xf numFmtId="211" fontId="11" fillId="49" borderId="0" applyNumberFormat="0" applyBorder="0" applyAlignment="0" applyProtection="0"/>
    <xf numFmtId="211" fontId="11" fillId="50" borderId="0" applyNumberFormat="0" applyBorder="0" applyAlignment="0" applyProtection="0"/>
    <xf numFmtId="211" fontId="11" fillId="51" borderId="0" applyNumberFormat="0" applyBorder="0" applyAlignment="0" applyProtection="0"/>
    <xf numFmtId="211" fontId="11" fillId="46" borderId="0" applyNumberFormat="0" applyBorder="0" applyAlignment="0" applyProtection="0"/>
    <xf numFmtId="211" fontId="11" fillId="49" borderId="0" applyNumberFormat="0" applyBorder="0" applyAlignment="0" applyProtection="0"/>
    <xf numFmtId="211" fontId="11" fillId="52" borderId="0" applyNumberFormat="0" applyBorder="0" applyAlignment="0" applyProtection="0"/>
    <xf numFmtId="211" fontId="11" fillId="49" borderId="0" applyNumberFormat="0" applyBorder="0" applyAlignment="0" applyProtection="0"/>
    <xf numFmtId="211" fontId="11" fillId="50" borderId="0" applyNumberFormat="0" applyBorder="0" applyAlignment="0" applyProtection="0"/>
    <xf numFmtId="211" fontId="11" fillId="51" borderId="0" applyNumberFormat="0" applyBorder="0" applyAlignment="0" applyProtection="0"/>
    <xf numFmtId="211" fontId="11" fillId="46" borderId="0" applyNumberFormat="0" applyBorder="0" applyAlignment="0" applyProtection="0"/>
    <xf numFmtId="211" fontId="11" fillId="49" borderId="0" applyNumberFormat="0" applyBorder="0" applyAlignment="0" applyProtection="0"/>
    <xf numFmtId="211" fontId="11" fillId="52"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50" borderId="0" applyNumberFormat="0" applyBorder="0" applyAlignment="0" applyProtection="0"/>
    <xf numFmtId="211" fontId="4" fillId="50" borderId="0" applyNumberFormat="0" applyBorder="0" applyAlignment="0" applyProtection="0"/>
    <xf numFmtId="211" fontId="4" fillId="50" borderId="0" applyNumberFormat="0" applyBorder="0" applyAlignment="0" applyProtection="0"/>
    <xf numFmtId="211" fontId="4" fillId="50" borderId="0" applyNumberFormat="0" applyBorder="0" applyAlignment="0" applyProtection="0"/>
    <xf numFmtId="211" fontId="4" fillId="50" borderId="0" applyNumberFormat="0" applyBorder="0" applyAlignment="0" applyProtection="0"/>
    <xf numFmtId="211" fontId="4" fillId="51" borderId="0" applyNumberFormat="0" applyBorder="0" applyAlignment="0" applyProtection="0"/>
    <xf numFmtId="211" fontId="4" fillId="51" borderId="0" applyNumberFormat="0" applyBorder="0" applyAlignment="0" applyProtection="0"/>
    <xf numFmtId="211" fontId="4" fillId="51" borderId="0" applyNumberFormat="0" applyBorder="0" applyAlignment="0" applyProtection="0"/>
    <xf numFmtId="211" fontId="4" fillId="51" borderId="0" applyNumberFormat="0" applyBorder="0" applyAlignment="0" applyProtection="0"/>
    <xf numFmtId="211" fontId="4" fillId="51"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6"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49" borderId="0" applyNumberFormat="0" applyBorder="0" applyAlignment="0" applyProtection="0"/>
    <xf numFmtId="211" fontId="4" fillId="52" borderId="0" applyNumberFormat="0" applyBorder="0" applyAlignment="0" applyProtection="0"/>
    <xf numFmtId="211" fontId="4" fillId="52" borderId="0" applyNumberFormat="0" applyBorder="0" applyAlignment="0" applyProtection="0"/>
    <xf numFmtId="211" fontId="4" fillId="52" borderId="0" applyNumberFormat="0" applyBorder="0" applyAlignment="0" applyProtection="0"/>
    <xf numFmtId="211" fontId="4" fillId="52" borderId="0" applyNumberFormat="0" applyBorder="0" applyAlignment="0" applyProtection="0"/>
    <xf numFmtId="211" fontId="4" fillId="52" borderId="0" applyNumberFormat="0" applyBorder="0" applyAlignment="0" applyProtection="0"/>
    <xf numFmtId="211" fontId="11" fillId="49" borderId="0" applyNumberFormat="0" applyBorder="0" applyAlignment="0" applyProtection="0"/>
    <xf numFmtId="211" fontId="11" fillId="50" borderId="0" applyNumberFormat="0" applyBorder="0" applyAlignment="0" applyProtection="0"/>
    <xf numFmtId="211" fontId="11" fillId="51" borderId="0" applyNumberFormat="0" applyBorder="0" applyAlignment="0" applyProtection="0"/>
    <xf numFmtId="211" fontId="11" fillId="46" borderId="0" applyNumberFormat="0" applyBorder="0" applyAlignment="0" applyProtection="0"/>
    <xf numFmtId="211" fontId="11" fillId="49" borderId="0" applyNumberFormat="0" applyBorder="0" applyAlignment="0" applyProtection="0"/>
    <xf numFmtId="211" fontId="11" fillId="52" borderId="0" applyNumberFormat="0" applyBorder="0" applyAlignment="0" applyProtection="0"/>
    <xf numFmtId="211" fontId="10" fillId="49" borderId="0" applyNumberFormat="0" applyBorder="0" applyAlignment="0" applyProtection="0">
      <alignment vertical="center"/>
    </xf>
    <xf numFmtId="211" fontId="10" fillId="50" borderId="0" applyNumberFormat="0" applyBorder="0" applyAlignment="0" applyProtection="0">
      <alignment vertical="center"/>
    </xf>
    <xf numFmtId="211" fontId="10" fillId="51" borderId="0" applyNumberFormat="0" applyBorder="0" applyAlignment="0" applyProtection="0">
      <alignment vertical="center"/>
    </xf>
    <xf numFmtId="211" fontId="10" fillId="46" borderId="0" applyNumberFormat="0" applyBorder="0" applyAlignment="0" applyProtection="0">
      <alignment vertical="center"/>
    </xf>
    <xf numFmtId="211" fontId="10" fillId="49" borderId="0" applyNumberFormat="0" applyBorder="0" applyAlignment="0" applyProtection="0">
      <alignment vertical="center"/>
    </xf>
    <xf numFmtId="211" fontId="10" fillId="52" borderId="0" applyNumberFormat="0" applyBorder="0" applyAlignment="0" applyProtection="0">
      <alignment vertical="center"/>
    </xf>
    <xf numFmtId="211" fontId="35" fillId="53" borderId="0" applyNumberFormat="0" applyBorder="0" applyAlignment="0" applyProtection="0"/>
    <xf numFmtId="211" fontId="35" fillId="50" borderId="0" applyNumberFormat="0" applyBorder="0" applyAlignment="0" applyProtection="0"/>
    <xf numFmtId="211" fontId="35" fillId="51"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56" borderId="0" applyNumberFormat="0" applyBorder="0" applyAlignment="0" applyProtection="0"/>
    <xf numFmtId="211" fontId="35" fillId="53" borderId="0" applyNumberFormat="0" applyBorder="0" applyAlignment="0" applyProtection="0"/>
    <xf numFmtId="211" fontId="35" fillId="50" borderId="0" applyNumberFormat="0" applyBorder="0" applyAlignment="0" applyProtection="0"/>
    <xf numFmtId="211" fontId="35" fillId="51"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56" borderId="0" applyNumberFormat="0" applyBorder="0" applyAlignment="0" applyProtection="0"/>
    <xf numFmtId="211" fontId="58" fillId="53" borderId="0" applyNumberFormat="0" applyBorder="0" applyAlignment="0" applyProtection="0"/>
    <xf numFmtId="211" fontId="58" fillId="53" borderId="0" applyNumberFormat="0" applyBorder="0" applyAlignment="0" applyProtection="0"/>
    <xf numFmtId="211" fontId="58" fillId="53" borderId="0" applyNumberFormat="0" applyBorder="0" applyAlignment="0" applyProtection="0"/>
    <xf numFmtId="211" fontId="58" fillId="53" borderId="0" applyNumberFormat="0" applyBorder="0" applyAlignment="0" applyProtection="0"/>
    <xf numFmtId="211" fontId="58" fillId="53" borderId="0" applyNumberFormat="0" applyBorder="0" applyAlignment="0" applyProtection="0"/>
    <xf numFmtId="211" fontId="58" fillId="50" borderId="0" applyNumberFormat="0" applyBorder="0" applyAlignment="0" applyProtection="0"/>
    <xf numFmtId="211" fontId="58" fillId="50" borderId="0" applyNumberFormat="0" applyBorder="0" applyAlignment="0" applyProtection="0"/>
    <xf numFmtId="211" fontId="58" fillId="50" borderId="0" applyNumberFormat="0" applyBorder="0" applyAlignment="0" applyProtection="0"/>
    <xf numFmtId="211" fontId="58" fillId="50" borderId="0" applyNumberFormat="0" applyBorder="0" applyAlignment="0" applyProtection="0"/>
    <xf numFmtId="211" fontId="58" fillId="50" borderId="0" applyNumberFormat="0" applyBorder="0" applyAlignment="0" applyProtection="0"/>
    <xf numFmtId="211" fontId="58" fillId="51" borderId="0" applyNumberFormat="0" applyBorder="0" applyAlignment="0" applyProtection="0"/>
    <xf numFmtId="211" fontId="58" fillId="51" borderId="0" applyNumberFormat="0" applyBorder="0" applyAlignment="0" applyProtection="0"/>
    <xf numFmtId="211" fontId="58" fillId="51" borderId="0" applyNumberFormat="0" applyBorder="0" applyAlignment="0" applyProtection="0"/>
    <xf numFmtId="211" fontId="58" fillId="51" borderId="0" applyNumberFormat="0" applyBorder="0" applyAlignment="0" applyProtection="0"/>
    <xf numFmtId="211" fontId="58" fillId="51"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6" borderId="0" applyNumberFormat="0" applyBorder="0" applyAlignment="0" applyProtection="0"/>
    <xf numFmtId="211" fontId="58" fillId="56" borderId="0" applyNumberFormat="0" applyBorder="0" applyAlignment="0" applyProtection="0"/>
    <xf numFmtId="211" fontId="58" fillId="56" borderId="0" applyNumberFormat="0" applyBorder="0" applyAlignment="0" applyProtection="0"/>
    <xf numFmtId="211" fontId="58" fillId="56" borderId="0" applyNumberFormat="0" applyBorder="0" applyAlignment="0" applyProtection="0"/>
    <xf numFmtId="211" fontId="58" fillId="56" borderId="0" applyNumberFormat="0" applyBorder="0" applyAlignment="0" applyProtection="0"/>
    <xf numFmtId="211" fontId="35" fillId="53" borderId="0" applyNumberFormat="0" applyBorder="0" applyAlignment="0" applyProtection="0"/>
    <xf numFmtId="211" fontId="35" fillId="50" borderId="0" applyNumberFormat="0" applyBorder="0" applyAlignment="0" applyProtection="0"/>
    <xf numFmtId="211" fontId="35" fillId="51"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56" borderId="0" applyNumberFormat="0" applyBorder="0" applyAlignment="0" applyProtection="0"/>
    <xf numFmtId="211" fontId="59" fillId="53" borderId="0" applyNumberFormat="0" applyBorder="0" applyAlignment="0" applyProtection="0">
      <alignment vertical="center"/>
    </xf>
    <xf numFmtId="211" fontId="59" fillId="50" borderId="0" applyNumberFormat="0" applyBorder="0" applyAlignment="0" applyProtection="0">
      <alignment vertical="center"/>
    </xf>
    <xf numFmtId="211" fontId="59" fillId="51" borderId="0" applyNumberFormat="0" applyBorder="0" applyAlignment="0" applyProtection="0">
      <alignment vertical="center"/>
    </xf>
    <xf numFmtId="211" fontId="59" fillId="54" borderId="0" applyNumberFormat="0" applyBorder="0" applyAlignment="0" applyProtection="0">
      <alignment vertical="center"/>
    </xf>
    <xf numFmtId="211" fontId="59" fillId="55" borderId="0" applyNumberFormat="0" applyBorder="0" applyAlignment="0" applyProtection="0">
      <alignment vertical="center"/>
    </xf>
    <xf numFmtId="211" fontId="59" fillId="56" borderId="0" applyNumberFormat="0" applyBorder="0" applyAlignment="0" applyProtection="0">
      <alignment vertical="center"/>
    </xf>
    <xf numFmtId="211" fontId="58" fillId="57" borderId="0" applyNumberFormat="0" applyBorder="0" applyAlignment="0" applyProtection="0"/>
    <xf numFmtId="211" fontId="58" fillId="57" borderId="0" applyNumberFormat="0" applyBorder="0" applyAlignment="0" applyProtection="0"/>
    <xf numFmtId="211" fontId="58" fillId="57" borderId="0" applyNumberFormat="0" applyBorder="0" applyAlignment="0" applyProtection="0"/>
    <xf numFmtId="211" fontId="58" fillId="57" borderId="0" applyNumberFormat="0" applyBorder="0" applyAlignment="0" applyProtection="0"/>
    <xf numFmtId="211" fontId="58" fillId="57" borderId="0" applyNumberFormat="0" applyBorder="0" applyAlignment="0" applyProtection="0"/>
    <xf numFmtId="211" fontId="58" fillId="58" borderId="0" applyNumberFormat="0" applyBorder="0" applyAlignment="0" applyProtection="0"/>
    <xf numFmtId="211" fontId="58" fillId="58" borderId="0" applyNumberFormat="0" applyBorder="0" applyAlignment="0" applyProtection="0"/>
    <xf numFmtId="211" fontId="58" fillId="58" borderId="0" applyNumberFormat="0" applyBorder="0" applyAlignment="0" applyProtection="0"/>
    <xf numFmtId="211" fontId="58" fillId="58" borderId="0" applyNumberFormat="0" applyBorder="0" applyAlignment="0" applyProtection="0"/>
    <xf numFmtId="211" fontId="58" fillId="58" borderId="0" applyNumberFormat="0" applyBorder="0" applyAlignment="0" applyProtection="0"/>
    <xf numFmtId="211" fontId="58" fillId="59" borderId="0" applyNumberFormat="0" applyBorder="0" applyAlignment="0" applyProtection="0"/>
    <xf numFmtId="211" fontId="58" fillId="59" borderId="0" applyNumberFormat="0" applyBorder="0" applyAlignment="0" applyProtection="0"/>
    <xf numFmtId="211" fontId="58" fillId="59" borderId="0" applyNumberFormat="0" applyBorder="0" applyAlignment="0" applyProtection="0"/>
    <xf numFmtId="211" fontId="58" fillId="59" borderId="0" applyNumberFormat="0" applyBorder="0" applyAlignment="0" applyProtection="0"/>
    <xf numFmtId="211" fontId="58" fillId="59"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4"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55" borderId="0" applyNumberFormat="0" applyBorder="0" applyAlignment="0" applyProtection="0"/>
    <xf numFmtId="211" fontId="58" fillId="60" borderId="0" applyNumberFormat="0" applyBorder="0" applyAlignment="0" applyProtection="0"/>
    <xf numFmtId="211" fontId="58" fillId="60" borderId="0" applyNumberFormat="0" applyBorder="0" applyAlignment="0" applyProtection="0"/>
    <xf numFmtId="211" fontId="58" fillId="60" borderId="0" applyNumberFormat="0" applyBorder="0" applyAlignment="0" applyProtection="0"/>
    <xf numFmtId="211" fontId="58" fillId="60" borderId="0" applyNumberFormat="0" applyBorder="0" applyAlignment="0" applyProtection="0"/>
    <xf numFmtId="211" fontId="58" fillId="60" borderId="0" applyNumberFormat="0" applyBorder="0" applyAlignment="0" applyProtection="0"/>
    <xf numFmtId="211" fontId="3" fillId="0" borderId="0"/>
    <xf numFmtId="211" fontId="35" fillId="57" borderId="0" applyNumberFormat="0" applyBorder="0" applyAlignment="0" applyProtection="0"/>
    <xf numFmtId="211" fontId="35" fillId="58" borderId="0" applyNumberFormat="0" applyBorder="0" applyAlignment="0" applyProtection="0"/>
    <xf numFmtId="211" fontId="35" fillId="59"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60" borderId="0" applyNumberFormat="0" applyBorder="0" applyAlignment="0" applyProtection="0"/>
    <xf numFmtId="211" fontId="60" fillId="0" borderId="34" applyNumberFormat="0" applyFill="0" applyAlignment="0" applyProtection="0">
      <alignment horizontal="left"/>
    </xf>
    <xf numFmtId="211" fontId="60" fillId="0" borderId="34" applyNumberFormat="0" applyFill="0" applyAlignment="0" applyProtection="0">
      <alignment horizontal="left"/>
    </xf>
    <xf numFmtId="211" fontId="60" fillId="0" borderId="34" applyNumberFormat="0" applyFill="0" applyAlignment="0" applyProtection="0">
      <alignment horizontal="left"/>
    </xf>
    <xf numFmtId="37" fontId="3" fillId="0" borderId="0"/>
    <xf numFmtId="211" fontId="61" fillId="0" borderId="34">
      <protection hidden="1"/>
    </xf>
    <xf numFmtId="211" fontId="61" fillId="0" borderId="34">
      <protection hidden="1"/>
    </xf>
    <xf numFmtId="211" fontId="61" fillId="0" borderId="34">
      <protection hidden="1"/>
    </xf>
    <xf numFmtId="211" fontId="50" fillId="0" borderId="0" applyNumberFormat="0" applyFill="0" applyBorder="0" applyAlignment="0" applyProtection="0"/>
    <xf numFmtId="211" fontId="62" fillId="44" borderId="0" applyNumberFormat="0" applyBorder="0" applyAlignment="0" applyProtection="0"/>
    <xf numFmtId="211" fontId="62" fillId="44" borderId="0" applyNumberFormat="0" applyBorder="0" applyAlignment="0" applyProtection="0"/>
    <xf numFmtId="211" fontId="62" fillId="44" borderId="0" applyNumberFormat="0" applyBorder="0" applyAlignment="0" applyProtection="0"/>
    <xf numFmtId="211" fontId="62" fillId="44" borderId="0" applyNumberFormat="0" applyBorder="0" applyAlignment="0" applyProtection="0"/>
    <xf numFmtId="211" fontId="62" fillId="44" borderId="0" applyNumberFormat="0" applyBorder="0" applyAlignment="0" applyProtection="0"/>
    <xf numFmtId="211" fontId="63" fillId="0" borderId="0" applyNumberFormat="0" applyFill="0" applyBorder="0" applyAlignment="0" applyProtection="0"/>
    <xf numFmtId="211" fontId="63" fillId="0" borderId="0" applyNumberFormat="0" applyFill="0" applyBorder="0" applyAlignment="0" applyProtection="0"/>
    <xf numFmtId="211" fontId="63" fillId="0" borderId="0" applyNumberFormat="0" applyFill="0" applyBorder="0" applyAlignment="0" applyProtection="0"/>
    <xf numFmtId="207" fontId="64" fillId="0" borderId="0" applyFont="0" applyFill="0" applyBorder="0" applyAlignment="0" applyProtection="0"/>
    <xf numFmtId="211" fontId="65" fillId="0" borderId="0" applyNumberFormat="0" applyFill="0" applyBorder="0" applyAlignment="0" applyProtection="0"/>
    <xf numFmtId="211" fontId="66" fillId="65" borderId="0" applyNumberFormat="0" applyFont="0" applyBorder="0" applyAlignment="0" applyProtection="0">
      <alignment horizontal="center"/>
    </xf>
    <xf numFmtId="211" fontId="66" fillId="65" borderId="0" applyNumberFormat="0" applyFont="0" applyBorder="0" applyAlignment="0" applyProtection="0">
      <alignment horizontal="center"/>
    </xf>
    <xf numFmtId="211" fontId="66" fillId="65" borderId="0" applyNumberFormat="0" applyFont="0" applyBorder="0" applyAlignment="0" applyProtection="0">
      <alignment horizontal="center"/>
    </xf>
    <xf numFmtId="211" fontId="67" fillId="0" borderId="0">
      <alignment horizontal="right"/>
    </xf>
    <xf numFmtId="211" fontId="67" fillId="0" borderId="0">
      <alignment horizontal="right"/>
    </xf>
    <xf numFmtId="211" fontId="67" fillId="0" borderId="0">
      <alignment horizontal="right"/>
    </xf>
    <xf numFmtId="208" fontId="4" fillId="0" borderId="0" applyFill="0" applyBorder="0" applyAlignment="0"/>
    <xf numFmtId="211" fontId="37" fillId="61" borderId="35" applyNumberFormat="0" applyAlignment="0" applyProtection="0"/>
    <xf numFmtId="211" fontId="37" fillId="61" borderId="35" applyNumberFormat="0" applyAlignment="0" applyProtection="0"/>
    <xf numFmtId="211" fontId="68" fillId="61" borderId="35" applyNumberFormat="0" applyAlignment="0" applyProtection="0"/>
    <xf numFmtId="211" fontId="68" fillId="61" borderId="35" applyNumberFormat="0" applyAlignment="0" applyProtection="0"/>
    <xf numFmtId="211" fontId="68" fillId="61" borderId="35" applyNumberFormat="0" applyAlignment="0" applyProtection="0"/>
    <xf numFmtId="211" fontId="68" fillId="61" borderId="35" applyNumberFormat="0" applyAlignment="0" applyProtection="0"/>
    <xf numFmtId="211" fontId="68" fillId="61" borderId="35" applyNumberFormat="0" applyAlignment="0" applyProtection="0"/>
    <xf numFmtId="211" fontId="58" fillId="66" borderId="0" applyNumberFormat="0" applyAlignment="0" applyProtection="0"/>
    <xf numFmtId="211" fontId="45" fillId="0" borderId="40" applyNumberFormat="0" applyFill="0" applyAlignment="0" applyProtection="0"/>
    <xf numFmtId="211" fontId="38" fillId="62" borderId="36" applyNumberFormat="0" applyAlignment="0" applyProtection="0"/>
    <xf numFmtId="211" fontId="45" fillId="0" borderId="40" applyNumberFormat="0" applyFill="0" applyAlignment="0" applyProtection="0"/>
    <xf numFmtId="211" fontId="69" fillId="62" borderId="36" applyNumberFormat="0" applyAlignment="0" applyProtection="0"/>
    <xf numFmtId="211" fontId="69" fillId="62" borderId="36" applyNumberFormat="0" applyAlignment="0" applyProtection="0"/>
    <xf numFmtId="211" fontId="69" fillId="62" borderId="36" applyNumberFormat="0" applyAlignment="0" applyProtection="0"/>
    <xf numFmtId="211" fontId="69" fillId="62" borderId="36" applyNumberFormat="0" applyAlignment="0" applyProtection="0"/>
    <xf numFmtId="211" fontId="69" fillId="62" borderId="36" applyNumberFormat="0" applyAlignment="0" applyProtection="0"/>
    <xf numFmtId="211" fontId="70" fillId="0" borderId="34" applyNumberFormat="0" applyBorder="0" applyAlignment="0" applyProtection="0">
      <alignment horizontal="left"/>
    </xf>
    <xf numFmtId="211" fontId="70" fillId="0" borderId="34" applyNumberFormat="0" applyBorder="0" applyAlignment="0" applyProtection="0">
      <alignment horizontal="left"/>
    </xf>
    <xf numFmtId="211" fontId="70" fillId="0" borderId="34" applyNumberFormat="0" applyBorder="0" applyAlignment="0" applyProtection="0">
      <alignment horizontal="left"/>
    </xf>
    <xf numFmtId="211" fontId="35" fillId="57" borderId="0" applyNumberFormat="0" applyBorder="0" applyAlignment="0" applyProtection="0"/>
    <xf numFmtId="211" fontId="35" fillId="58" borderId="0" applyNumberFormat="0" applyBorder="0" applyAlignment="0" applyProtection="0"/>
    <xf numFmtId="211" fontId="35" fillId="59" borderId="0" applyNumberFormat="0" applyBorder="0" applyAlignment="0" applyProtection="0"/>
    <xf numFmtId="211" fontId="35" fillId="54" borderId="0" applyNumberFormat="0" applyBorder="0" applyAlignment="0" applyProtection="0"/>
    <xf numFmtId="211" fontId="35" fillId="55" borderId="0" applyNumberFormat="0" applyBorder="0" applyAlignment="0" applyProtection="0"/>
    <xf numFmtId="211" fontId="35" fillId="60" borderId="0" applyNumberFormat="0" applyBorder="0" applyAlignment="0" applyProtection="0"/>
    <xf numFmtId="211" fontId="70" fillId="0" borderId="47"/>
    <xf numFmtId="38" fontId="8" fillId="0" borderId="0" applyFont="0" applyFill="0" applyBorder="0" applyAlignment="0" applyProtection="0">
      <alignment vertical="center"/>
    </xf>
    <xf numFmtId="38" fontId="10" fillId="0" borderId="0" applyFont="0" applyFill="0" applyBorder="0" applyAlignment="0" applyProtection="0">
      <alignment vertical="center"/>
    </xf>
    <xf numFmtId="38" fontId="71"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211" fontId="72" fillId="0" borderId="0" applyFont="0" applyFill="0" applyBorder="0" applyAlignment="0" applyProtection="0">
      <alignment horizontal="right"/>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211" fontId="72" fillId="0" borderId="0" applyFont="0" applyFill="0" applyBorder="0" applyAlignment="0" applyProtection="0">
      <alignment horizontal="right"/>
    </xf>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11"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211" fontId="73" fillId="67" borderId="0" applyNumberFormat="0" applyBorder="0">
      <alignment horizontal="left"/>
    </xf>
    <xf numFmtId="211" fontId="3" fillId="64" borderId="41" applyNumberFormat="0" applyFont="0" applyAlignment="0" applyProtection="0"/>
    <xf numFmtId="211" fontId="74" fillId="0" borderId="0"/>
    <xf numFmtId="211" fontId="74" fillId="0" borderId="0"/>
    <xf numFmtId="211" fontId="74" fillId="0" borderId="0"/>
    <xf numFmtId="10" fontId="3" fillId="0" borderId="0"/>
    <xf numFmtId="10" fontId="3" fillId="0" borderId="0"/>
    <xf numFmtId="10" fontId="3" fillId="0" borderId="0"/>
    <xf numFmtId="10" fontId="3" fillId="0" borderId="0"/>
    <xf numFmtId="10" fontId="3" fillId="0" borderId="0"/>
    <xf numFmtId="211" fontId="70" fillId="0" borderId="47"/>
    <xf numFmtId="211" fontId="72" fillId="0" borderId="0" applyFont="0" applyFill="0" applyBorder="0" applyAlignment="0" applyProtection="0">
      <alignment horizontal="right"/>
    </xf>
    <xf numFmtId="211" fontId="72"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11" fontId="75" fillId="0" borderId="0">
      <alignment horizontal="right"/>
    </xf>
    <xf numFmtId="211" fontId="75" fillId="0" borderId="0">
      <alignment horizontal="right"/>
    </xf>
    <xf numFmtId="211" fontId="75" fillId="0" borderId="0">
      <alignment horizontal="right"/>
    </xf>
    <xf numFmtId="3" fontId="76" fillId="0" borderId="34" applyBorder="0">
      <alignment vertical="center"/>
      <protection locked="0"/>
    </xf>
    <xf numFmtId="15" fontId="58" fillId="67" borderId="0" applyBorder="0" applyAlignment="0" applyProtection="0"/>
    <xf numFmtId="14" fontId="77" fillId="0" borderId="0"/>
    <xf numFmtId="14" fontId="77" fillId="0" borderId="0"/>
    <xf numFmtId="14" fontId="77" fillId="0" borderId="0"/>
    <xf numFmtId="14" fontId="78" fillId="0" borderId="0"/>
    <xf numFmtId="14" fontId="77" fillId="0" borderId="0"/>
    <xf numFmtId="14" fontId="77" fillId="0" borderId="0"/>
    <xf numFmtId="14" fontId="77" fillId="0" borderId="0"/>
    <xf numFmtId="14" fontId="78" fillId="0" borderId="0"/>
    <xf numFmtId="14" fontId="77" fillId="0" borderId="0"/>
    <xf numFmtId="14" fontId="77" fillId="0" borderId="0"/>
    <xf numFmtId="14" fontId="77" fillId="0" borderId="0"/>
    <xf numFmtId="14" fontId="78" fillId="0" borderId="0"/>
    <xf numFmtId="14" fontId="77" fillId="0" borderId="0"/>
    <xf numFmtId="14" fontId="78" fillId="0" borderId="0"/>
    <xf numFmtId="211" fontId="72" fillId="0" borderId="0" applyFont="0" applyFill="0" applyBorder="0" applyAlignment="0" applyProtection="0"/>
    <xf numFmtId="14" fontId="78" fillId="0" borderId="0"/>
    <xf numFmtId="14" fontId="3" fillId="0" borderId="0"/>
    <xf numFmtId="41" fontId="4" fillId="0" borderId="0" applyFont="0" applyFill="0" applyBorder="0" applyAlignment="0" applyProtection="0"/>
    <xf numFmtId="43" fontId="4" fillId="0" borderId="0" applyFont="0" applyFill="0" applyBorder="0" applyAlignment="0" applyProtection="0"/>
    <xf numFmtId="211" fontId="6" fillId="1" borderId="3"/>
    <xf numFmtId="211" fontId="6" fillId="1" borderId="3"/>
    <xf numFmtId="211" fontId="6" fillId="1" borderId="3"/>
    <xf numFmtId="211" fontId="6" fillId="1" borderId="3"/>
    <xf numFmtId="211" fontId="72" fillId="0" borderId="48" applyNumberFormat="0" applyFont="0" applyFill="0" applyAlignment="0" applyProtection="0"/>
    <xf numFmtId="209" fontId="3" fillId="0" borderId="0">
      <alignment horizontal="right"/>
    </xf>
    <xf numFmtId="209" fontId="3" fillId="0" borderId="0">
      <alignment horizontal="right"/>
    </xf>
    <xf numFmtId="209" fontId="3" fillId="0" borderId="0">
      <alignment horizontal="right"/>
    </xf>
    <xf numFmtId="209" fontId="3" fillId="0" borderId="0">
      <alignment horizontal="right"/>
    </xf>
    <xf numFmtId="1" fontId="3" fillId="0" borderId="0">
      <alignment horizontal="right"/>
    </xf>
    <xf numFmtId="1" fontId="3" fillId="0" borderId="0">
      <alignment horizontal="right"/>
    </xf>
    <xf numFmtId="1" fontId="3" fillId="0" borderId="0">
      <alignment horizontal="right"/>
    </xf>
    <xf numFmtId="1" fontId="3" fillId="0" borderId="0">
      <alignment horizontal="right"/>
    </xf>
    <xf numFmtId="1" fontId="3" fillId="0" borderId="0">
      <alignment horizontal="right"/>
    </xf>
    <xf numFmtId="1" fontId="3" fillId="0" borderId="0">
      <alignment horizontal="right"/>
    </xf>
    <xf numFmtId="1" fontId="3" fillId="0" borderId="0">
      <alignment horizontal="right"/>
    </xf>
    <xf numFmtId="1" fontId="3" fillId="0" borderId="0">
      <alignment horizontal="right"/>
    </xf>
    <xf numFmtId="210" fontId="3" fillId="0" borderId="0">
      <alignment horizontal="right"/>
    </xf>
    <xf numFmtId="210" fontId="3" fillId="0" borderId="0">
      <alignment horizontal="right"/>
    </xf>
    <xf numFmtId="210" fontId="3" fillId="0" borderId="0">
      <alignment horizontal="right"/>
    </xf>
    <xf numFmtId="210" fontId="3" fillId="0" borderId="0">
      <alignment horizontal="right"/>
    </xf>
    <xf numFmtId="49" fontId="3" fillId="0" borderId="0">
      <alignment horizontal="left"/>
    </xf>
    <xf numFmtId="49" fontId="3" fillId="0" borderId="0">
      <alignment horizontal="left"/>
    </xf>
    <xf numFmtId="49" fontId="3" fillId="0" borderId="0">
      <alignment horizontal="left"/>
    </xf>
    <xf numFmtId="49" fontId="3" fillId="0" borderId="0">
      <alignment horizontal="left"/>
    </xf>
    <xf numFmtId="49" fontId="3" fillId="0" borderId="0">
      <alignment horizontal="right"/>
    </xf>
    <xf numFmtId="49" fontId="3" fillId="0" borderId="0">
      <alignment horizontal="right"/>
    </xf>
    <xf numFmtId="49" fontId="3" fillId="0" borderId="0">
      <alignment horizontal="right"/>
    </xf>
    <xf numFmtId="49" fontId="3" fillId="0" borderId="0">
      <alignment horizontal="right"/>
    </xf>
    <xf numFmtId="173" fontId="3" fillId="0" borderId="0">
      <alignment horizontal="left"/>
    </xf>
    <xf numFmtId="173" fontId="3" fillId="0" borderId="0">
      <alignment horizontal="left"/>
    </xf>
    <xf numFmtId="173" fontId="3" fillId="0" borderId="0">
      <alignment horizontal="left"/>
    </xf>
    <xf numFmtId="173" fontId="3" fillId="0" borderId="0">
      <alignment horizontal="left"/>
    </xf>
    <xf numFmtId="211" fontId="3" fillId="68" borderId="34" applyBorder="0"/>
    <xf numFmtId="211" fontId="3" fillId="68" borderId="34" applyBorder="0"/>
    <xf numFmtId="211" fontId="3" fillId="68" borderId="34" applyBorder="0"/>
    <xf numFmtId="211" fontId="44" fillId="48" borderId="35" applyNumberFormat="0" applyAlignment="0" applyProtection="0"/>
    <xf numFmtId="211" fontId="3" fillId="0" borderId="0" applyFont="0" applyFill="0" applyBorder="0" applyAlignment="0" applyProtection="0"/>
    <xf numFmtId="211" fontId="6" fillId="0" borderId="0" applyFont="0" applyFill="0" applyBorder="0" applyAlignment="0" applyProtection="0"/>
    <xf numFmtId="211" fontId="6" fillId="0" borderId="0" applyFont="0" applyFill="0" applyBorder="0" applyAlignment="0" applyProtection="0"/>
    <xf numFmtId="211" fontId="6" fillId="0" borderId="0" applyFont="0" applyFill="0" applyBorder="0" applyAlignment="0" applyProtection="0"/>
    <xf numFmtId="211" fontId="6" fillId="0" borderId="0" applyFont="0" applyFill="0" applyBorder="0" applyAlignment="0" applyProtection="0"/>
    <xf numFmtId="211" fontId="3" fillId="0" borderId="0" applyFont="0" applyFill="0" applyBorder="0" applyAlignment="0" applyProtection="0"/>
    <xf numFmtId="211" fontId="79" fillId="0" borderId="0" applyNumberFormat="0" applyFill="0" applyBorder="0" applyAlignment="0" applyProtection="0"/>
    <xf numFmtId="211" fontId="79" fillId="0" borderId="0" applyNumberFormat="0" applyFill="0" applyBorder="0" applyAlignment="0" applyProtection="0"/>
    <xf numFmtId="211" fontId="79" fillId="0" borderId="0" applyNumberFormat="0" applyFill="0" applyBorder="0" applyAlignment="0" applyProtection="0"/>
    <xf numFmtId="211" fontId="79" fillId="0" borderId="0" applyNumberFormat="0" applyFill="0" applyBorder="0" applyAlignment="0" applyProtection="0"/>
    <xf numFmtId="211" fontId="79" fillId="0" borderId="0" applyNumberFormat="0" applyFill="0" applyBorder="0" applyAlignment="0" applyProtection="0"/>
    <xf numFmtId="211" fontId="80" fillId="0" borderId="0" applyNumberFormat="0" applyFill="0" applyBorder="0" applyAlignment="0" applyProtection="0">
      <alignment vertical="top"/>
      <protection locked="0"/>
    </xf>
    <xf numFmtId="211" fontId="81" fillId="0" borderId="0" applyFill="0" applyBorder="0" applyProtection="0">
      <alignment horizontal="left"/>
    </xf>
    <xf numFmtId="211" fontId="72" fillId="0" borderId="0"/>
    <xf numFmtId="211" fontId="72" fillId="0" borderId="0"/>
    <xf numFmtId="211" fontId="72" fillId="0" borderId="0"/>
    <xf numFmtId="211" fontId="72" fillId="0" borderId="0"/>
    <xf numFmtId="211" fontId="72" fillId="0" borderId="0"/>
    <xf numFmtId="211" fontId="72" fillId="0" borderId="0"/>
    <xf numFmtId="211" fontId="72" fillId="0" borderId="0"/>
    <xf numFmtId="211" fontId="72" fillId="0" borderId="0"/>
    <xf numFmtId="211" fontId="72" fillId="0" borderId="0"/>
    <xf numFmtId="211" fontId="72" fillId="0" borderId="0"/>
    <xf numFmtId="211" fontId="82" fillId="0" borderId="0" applyNumberFormat="0" applyFill="0" applyBorder="0" applyAlignment="0" applyProtection="0"/>
    <xf numFmtId="211" fontId="82" fillId="0" borderId="0" applyNumberFormat="0" applyFill="0" applyBorder="0" applyAlignment="0" applyProtection="0"/>
    <xf numFmtId="211" fontId="82" fillId="0" borderId="0" applyNumberFormat="0" applyFill="0" applyBorder="0" applyAlignment="0" applyProtection="0"/>
    <xf numFmtId="211" fontId="3" fillId="2" borderId="0" applyNumberFormat="0" applyFont="0"/>
    <xf numFmtId="211" fontId="83" fillId="45" borderId="0" applyNumberFormat="0" applyBorder="0" applyAlignment="0" applyProtection="0"/>
    <xf numFmtId="211" fontId="83" fillId="45" borderId="0" applyNumberFormat="0" applyBorder="0" applyAlignment="0" applyProtection="0"/>
    <xf numFmtId="211" fontId="83" fillId="45" borderId="0" applyNumberFormat="0" applyBorder="0" applyAlignment="0" applyProtection="0"/>
    <xf numFmtId="211" fontId="83" fillId="45" borderId="0" applyNumberFormat="0" applyBorder="0" applyAlignment="0" applyProtection="0"/>
    <xf numFmtId="211" fontId="83" fillId="45" borderId="0" applyNumberFormat="0" applyBorder="0" applyAlignment="0" applyProtection="0"/>
    <xf numFmtId="38" fontId="6" fillId="2" borderId="0" applyNumberFormat="0" applyBorder="0" applyAlignment="0" applyProtection="0"/>
    <xf numFmtId="211" fontId="14" fillId="40" borderId="33" applyAlignment="0" applyProtection="0"/>
    <xf numFmtId="211" fontId="6" fillId="2" borderId="0"/>
    <xf numFmtId="212" fontId="58" fillId="67" borderId="0" applyBorder="0" applyAlignment="0"/>
    <xf numFmtId="211" fontId="72" fillId="0" borderId="0" applyFont="0" applyFill="0" applyBorder="0" applyAlignment="0" applyProtection="0">
      <alignment horizontal="right"/>
    </xf>
    <xf numFmtId="211" fontId="84" fillId="0" borderId="0" applyProtection="0">
      <alignment horizontal="right"/>
    </xf>
    <xf numFmtId="211" fontId="85" fillId="0" borderId="49" applyNumberFormat="0" applyAlignment="0" applyProtection="0">
      <alignment horizontal="left" vertical="center"/>
    </xf>
    <xf numFmtId="211" fontId="85" fillId="0" borderId="33">
      <alignment horizontal="left" vertical="center"/>
    </xf>
    <xf numFmtId="211" fontId="86" fillId="0" borderId="37" applyNumberFormat="0" applyFill="0" applyAlignment="0" applyProtection="0"/>
    <xf numFmtId="211" fontId="86" fillId="0" borderId="37" applyNumberFormat="0" applyFill="0" applyAlignment="0" applyProtection="0"/>
    <xf numFmtId="211" fontId="86" fillId="0" borderId="37" applyNumberFormat="0" applyFill="0" applyAlignment="0" applyProtection="0"/>
    <xf numFmtId="211" fontId="86" fillId="0" borderId="37" applyNumberFormat="0" applyFill="0" applyAlignment="0" applyProtection="0"/>
    <xf numFmtId="211" fontId="86" fillId="0" borderId="37" applyNumberFormat="0" applyFill="0" applyAlignment="0" applyProtection="0"/>
    <xf numFmtId="211" fontId="87" fillId="0" borderId="38" applyNumberFormat="0" applyFill="0" applyAlignment="0" applyProtection="0"/>
    <xf numFmtId="211" fontId="87" fillId="0" borderId="38" applyNumberFormat="0" applyFill="0" applyAlignment="0" applyProtection="0"/>
    <xf numFmtId="211" fontId="87" fillId="0" borderId="38" applyNumberFormat="0" applyFill="0" applyAlignment="0" applyProtection="0"/>
    <xf numFmtId="211" fontId="87" fillId="0" borderId="38" applyNumberFormat="0" applyFill="0" applyAlignment="0" applyProtection="0"/>
    <xf numFmtId="211" fontId="87" fillId="0" borderId="38" applyNumberFormat="0" applyFill="0" applyAlignment="0" applyProtection="0"/>
    <xf numFmtId="211" fontId="88" fillId="0" borderId="39" applyNumberFormat="0" applyFill="0" applyAlignment="0" applyProtection="0"/>
    <xf numFmtId="211" fontId="88" fillId="0" borderId="39" applyNumberFormat="0" applyFill="0" applyAlignment="0" applyProtection="0"/>
    <xf numFmtId="211" fontId="88" fillId="0" borderId="39" applyNumberFormat="0" applyFill="0" applyAlignment="0" applyProtection="0"/>
    <xf numFmtId="211" fontId="88" fillId="0" borderId="39" applyNumberFormat="0" applyFill="0" applyAlignment="0" applyProtection="0"/>
    <xf numFmtId="211" fontId="88" fillId="0" borderId="39" applyNumberFormat="0" applyFill="0" applyAlignment="0" applyProtection="0"/>
    <xf numFmtId="211" fontId="88" fillId="0" borderId="0" applyNumberFormat="0" applyFill="0" applyBorder="0" applyAlignment="0" applyProtection="0"/>
    <xf numFmtId="211" fontId="88" fillId="0" borderId="0" applyNumberFormat="0" applyFill="0" applyBorder="0" applyAlignment="0" applyProtection="0"/>
    <xf numFmtId="211" fontId="88" fillId="0" borderId="0" applyNumberFormat="0" applyFill="0" applyBorder="0" applyAlignment="0" applyProtection="0"/>
    <xf numFmtId="211" fontId="88" fillId="0" borderId="0" applyNumberFormat="0" applyFill="0" applyBorder="0" applyAlignment="0" applyProtection="0"/>
    <xf numFmtId="211" fontId="88" fillId="0" borderId="0" applyNumberFormat="0" applyFill="0" applyBorder="0" applyAlignment="0" applyProtection="0"/>
    <xf numFmtId="211" fontId="89" fillId="67" borderId="0" applyNumberFormat="0" applyBorder="0" applyAlignment="0"/>
    <xf numFmtId="37" fontId="14" fillId="0" borderId="0"/>
    <xf numFmtId="211" fontId="11" fillId="64" borderId="41" applyNumberFormat="0" applyFont="0" applyAlignment="0" applyProtection="0"/>
    <xf numFmtId="211" fontId="36" fillId="44" borderId="0" applyNumberFormat="0" applyBorder="0" applyAlignment="0" applyProtection="0"/>
    <xf numFmtId="211" fontId="40" fillId="45" borderId="0" applyNumberFormat="0" applyBorder="0" applyAlignment="0" applyProtection="0"/>
    <xf numFmtId="211" fontId="90" fillId="0" borderId="0"/>
    <xf numFmtId="211" fontId="90" fillId="0" borderId="0"/>
    <xf numFmtId="211" fontId="90" fillId="0" borderId="0"/>
    <xf numFmtId="10" fontId="6" fillId="4" borderId="3" applyNumberFormat="0" applyBorder="0" applyAlignment="0" applyProtection="0"/>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2" fillId="48" borderId="35" applyNumberFormat="0" applyAlignment="0" applyProtection="0"/>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91" fillId="0" borderId="0" applyNumberFormat="0" applyFill="0" applyBorder="0" applyAlignment="0">
      <protection locked="0"/>
    </xf>
    <xf numFmtId="211" fontId="36" fillId="44" borderId="0" applyNumberFormat="0" applyBorder="0" applyAlignment="0" applyProtection="0"/>
    <xf numFmtId="211" fontId="93" fillId="0" borderId="0"/>
    <xf numFmtId="211" fontId="94" fillId="0" borderId="34" applyNumberFormat="0" applyFill="0" applyBorder="0" applyAlignment="0" applyProtection="0"/>
    <xf numFmtId="211" fontId="94" fillId="0" borderId="34" applyNumberFormat="0" applyFill="0" applyBorder="0" applyAlignment="0" applyProtection="0"/>
    <xf numFmtId="211" fontId="94" fillId="0" borderId="34" applyNumberFormat="0" applyFill="0" applyBorder="0" applyAlignment="0" applyProtection="0"/>
    <xf numFmtId="211" fontId="37" fillId="61" borderId="35" applyNumberFormat="0" applyAlignment="0" applyProtection="0"/>
    <xf numFmtId="211" fontId="95" fillId="0" borderId="40" applyNumberFormat="0" applyFill="0" applyAlignment="0" applyProtection="0"/>
    <xf numFmtId="211" fontId="95" fillId="0" borderId="40" applyNumberFormat="0" applyFill="0" applyAlignment="0" applyProtection="0"/>
    <xf numFmtId="211" fontId="95" fillId="0" borderId="40" applyNumberFormat="0" applyFill="0" applyAlignment="0" applyProtection="0"/>
    <xf numFmtId="211" fontId="95" fillId="0" borderId="40" applyNumberFormat="0" applyFill="0" applyAlignment="0" applyProtection="0"/>
    <xf numFmtId="211" fontId="95" fillId="0" borderId="40" applyNumberFormat="0" applyFill="0" applyAlignment="0" applyProtection="0"/>
    <xf numFmtId="211" fontId="45" fillId="0" borderId="40" applyNumberFormat="0" applyFill="0" applyAlignment="0" applyProtection="0"/>
    <xf numFmtId="211" fontId="96" fillId="2" borderId="0"/>
    <xf numFmtId="211" fontId="97" fillId="0" borderId="50"/>
    <xf numFmtId="211" fontId="97" fillId="0" borderId="50"/>
    <xf numFmtId="211" fontId="97" fillId="0" borderId="50"/>
    <xf numFmtId="211" fontId="6" fillId="0" borderId="0"/>
    <xf numFmtId="211" fontId="6" fillId="0" borderId="0"/>
    <xf numFmtId="211" fontId="6" fillId="0" borderId="0"/>
    <xf numFmtId="211" fontId="6" fillId="0" borderId="0"/>
    <xf numFmtId="211" fontId="98" fillId="0" borderId="34">
      <alignment horizontal="left"/>
      <protection locked="0"/>
    </xf>
    <xf numFmtId="211" fontId="98" fillId="0" borderId="34">
      <alignment horizontal="left"/>
      <protection locked="0"/>
    </xf>
    <xf numFmtId="211" fontId="98" fillId="0" borderId="34">
      <alignment horizontal="left"/>
      <protection locked="0"/>
    </xf>
    <xf numFmtId="211" fontId="6" fillId="2" borderId="0" applyNumberFormat="0"/>
    <xf numFmtId="211" fontId="6" fillId="0" borderId="0"/>
    <xf numFmtId="211" fontId="90" fillId="0" borderId="41"/>
    <xf numFmtId="211" fontId="6" fillId="0" borderId="41">
      <alignment horizontal="left"/>
    </xf>
    <xf numFmtId="211" fontId="99" fillId="0" borderId="51">
      <alignment horizontal="left"/>
    </xf>
    <xf numFmtId="211" fontId="4" fillId="0" borderId="52">
      <alignment horizontal="center"/>
    </xf>
    <xf numFmtId="211" fontId="99" fillId="0" borderId="41"/>
    <xf numFmtId="211" fontId="6" fillId="2" borderId="0"/>
    <xf numFmtId="166" fontId="3" fillId="0" borderId="0" applyFont="0" applyFill="0" applyBorder="0" applyAlignment="0" applyProtection="0"/>
    <xf numFmtId="211" fontId="3" fillId="0" borderId="0" applyFont="0" applyFill="0" applyBorder="0" applyAlignment="0" applyProtection="0"/>
    <xf numFmtId="211" fontId="3" fillId="0" borderId="0" applyFont="0" applyFill="0" applyBorder="0" applyAlignment="0" applyProtection="0"/>
    <xf numFmtId="211" fontId="3" fillId="0" borderId="0" applyFont="0" applyFill="0" applyBorder="0" applyAlignment="0" applyProtection="0"/>
    <xf numFmtId="211" fontId="3" fillId="0" borderId="0" applyFont="0" applyFill="0" applyBorder="0" applyAlignment="0" applyProtection="0"/>
    <xf numFmtId="38" fontId="58" fillId="67" borderId="0" applyBorder="0" applyAlignment="0"/>
    <xf numFmtId="211" fontId="14" fillId="0" borderId="0" applyNumberFormat="0" applyFill="0" applyBorder="0" applyAlignment="0" applyProtection="0"/>
    <xf numFmtId="211" fontId="72" fillId="0" borderId="0" applyFont="0" applyFill="0" applyBorder="0" applyAlignment="0" applyProtection="0">
      <alignment horizontal="right"/>
    </xf>
    <xf numFmtId="211" fontId="46" fillId="63" borderId="0" applyNumberFormat="0" applyBorder="0" applyAlignment="0" applyProtection="0"/>
    <xf numFmtId="211" fontId="100" fillId="63" borderId="0" applyNumberFormat="0" applyBorder="0" applyAlignment="0" applyProtection="0"/>
    <xf numFmtId="211" fontId="100" fillId="63" borderId="0" applyNumberFormat="0" applyBorder="0" applyAlignment="0" applyProtection="0"/>
    <xf numFmtId="211" fontId="30" fillId="10" borderId="0" applyNumberFormat="0" applyBorder="0" applyAlignment="0" applyProtection="0"/>
    <xf numFmtId="211" fontId="100" fillId="63" borderId="0" applyNumberFormat="0" applyBorder="0" applyAlignment="0" applyProtection="0"/>
    <xf numFmtId="211" fontId="100" fillId="63" borderId="0" applyNumberFormat="0" applyBorder="0" applyAlignment="0" applyProtection="0"/>
    <xf numFmtId="211" fontId="46" fillId="63" borderId="0" applyNumberFormat="0" applyBorder="0" applyAlignment="0" applyProtection="0"/>
    <xf numFmtId="211" fontId="46" fillId="63" borderId="0" applyNumberFormat="0" applyBorder="0" applyAlignment="0" applyProtection="0"/>
    <xf numFmtId="211" fontId="101" fillId="2" borderId="29" applyNumberFormat="0" applyFont="0" applyFill="0" applyAlignment="0" applyProtection="0">
      <alignment horizontal="center"/>
    </xf>
    <xf numFmtId="37" fontId="102" fillId="0" borderId="0"/>
    <xf numFmtId="213" fontId="103" fillId="0" borderId="5" applyBorder="0">
      <alignment horizontal="center" vertical="center" wrapText="1"/>
    </xf>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71" fillId="0" borderId="0">
      <alignment vertical="center"/>
    </xf>
    <xf numFmtId="211" fontId="12" fillId="0" borderId="0" applyNumberFormat="0" applyFill="0" applyBorder="0" applyAlignment="0" applyProtection="0">
      <alignment horizontal="left" wrapText="1"/>
    </xf>
    <xf numFmtId="211" fontId="12" fillId="0" borderId="0">
      <alignment vertical="center"/>
    </xf>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8"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8"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12"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3"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12" fillId="0" borderId="0"/>
    <xf numFmtId="211" fontId="12" fillId="0" borderId="0"/>
    <xf numFmtId="211" fontId="12"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12" fillId="0" borderId="0"/>
    <xf numFmtId="211" fontId="12" fillId="0" borderId="0"/>
    <xf numFmtId="211" fontId="9" fillId="0" borderId="0"/>
    <xf numFmtId="211" fontId="9" fillId="0" borderId="0"/>
    <xf numFmtId="211" fontId="12" fillId="0" borderId="0"/>
    <xf numFmtId="211" fontId="12" fillId="0" borderId="0"/>
    <xf numFmtId="211" fontId="12"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12" fillId="0" borderId="0"/>
    <xf numFmtId="211" fontId="12" fillId="0" borderId="0"/>
    <xf numFmtId="211" fontId="12" fillId="0" borderId="0"/>
    <xf numFmtId="211" fontId="12" fillId="0" borderId="0"/>
    <xf numFmtId="211" fontId="9" fillId="0" borderId="0"/>
    <xf numFmtId="211" fontId="9" fillId="0" borderId="0"/>
    <xf numFmtId="211" fontId="12" fillId="0" borderId="0"/>
    <xf numFmtId="211" fontId="12"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12" fillId="0" borderId="0"/>
    <xf numFmtId="211" fontId="12" fillId="0" borderId="0"/>
    <xf numFmtId="211" fontId="12" fillId="0" borderId="0"/>
    <xf numFmtId="211" fontId="12" fillId="0" borderId="0"/>
    <xf numFmtId="211" fontId="12" fillId="0" borderId="0"/>
    <xf numFmtId="211" fontId="12" fillId="0" borderId="0"/>
    <xf numFmtId="211" fontId="12" fillId="0" borderId="0"/>
    <xf numFmtId="211" fontId="12" fillId="0" borderId="0"/>
    <xf numFmtId="211" fontId="12" fillId="0" borderId="0"/>
    <xf numFmtId="211" fontId="3"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3" fillId="0" borderId="0"/>
    <xf numFmtId="211" fontId="3" fillId="0" borderId="0"/>
    <xf numFmtId="211" fontId="3" fillId="0" borderId="0"/>
    <xf numFmtId="211" fontId="3" fillId="0" borderId="0"/>
    <xf numFmtId="211" fontId="3" fillId="0" borderId="0"/>
    <xf numFmtId="211" fontId="9" fillId="0" borderId="0"/>
    <xf numFmtId="211" fontId="12" fillId="0" borderId="0"/>
    <xf numFmtId="211" fontId="12" fillId="0" borderId="0"/>
    <xf numFmtId="211" fontId="12" fillId="0" borderId="0"/>
    <xf numFmtId="211" fontId="12" fillId="0" borderId="0"/>
    <xf numFmtId="211" fontId="104" fillId="0" borderId="0"/>
    <xf numFmtId="211" fontId="3" fillId="64" borderId="41"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11" fillId="14" borderId="27" applyNumberFormat="0" applyFont="0" applyAlignment="0" applyProtection="0"/>
    <xf numFmtId="211" fontId="3" fillId="64" borderId="41" applyNumberFormat="0" applyFont="0" applyAlignment="0" applyProtection="0"/>
    <xf numFmtId="211" fontId="3" fillId="64" borderId="41" applyNumberFormat="0" applyFont="0" applyAlignment="0" applyProtection="0"/>
    <xf numFmtId="211" fontId="3" fillId="64" borderId="41" applyNumberFormat="0" applyFont="0" applyAlignment="0" applyProtection="0"/>
    <xf numFmtId="211" fontId="105" fillId="0" borderId="34" applyNumberFormat="0" applyFill="0" applyBorder="0" applyAlignment="0" applyProtection="0">
      <alignment horizontal="left"/>
      <protection locked="0"/>
    </xf>
    <xf numFmtId="211" fontId="105" fillId="0" borderId="34" applyNumberFormat="0" applyFill="0" applyBorder="0" applyAlignment="0" applyProtection="0">
      <alignment horizontal="left"/>
      <protection locked="0"/>
    </xf>
    <xf numFmtId="211" fontId="105" fillId="0" borderId="34" applyNumberFormat="0" applyFill="0" applyBorder="0" applyAlignment="0" applyProtection="0">
      <alignment horizontal="left"/>
      <protection locked="0"/>
    </xf>
    <xf numFmtId="37" fontId="106" fillId="0" borderId="0"/>
    <xf numFmtId="214" fontId="106" fillId="0" borderId="0"/>
    <xf numFmtId="215" fontId="106" fillId="0" borderId="0"/>
    <xf numFmtId="39" fontId="106" fillId="0" borderId="0"/>
    <xf numFmtId="216" fontId="106" fillId="0" borderId="0"/>
    <xf numFmtId="217" fontId="106" fillId="0" borderId="0"/>
    <xf numFmtId="218" fontId="106" fillId="0" borderId="0"/>
    <xf numFmtId="219" fontId="106" fillId="0" borderId="0"/>
    <xf numFmtId="220" fontId="106" fillId="0" borderId="0"/>
    <xf numFmtId="221" fontId="106" fillId="0" borderId="0"/>
    <xf numFmtId="222" fontId="106" fillId="0" borderId="0"/>
    <xf numFmtId="37" fontId="3" fillId="0" borderId="0"/>
    <xf numFmtId="37" fontId="3" fillId="0" borderId="0"/>
    <xf numFmtId="211" fontId="107" fillId="69" borderId="53" applyNumberFormat="0" applyBorder="0" applyAlignment="0">
      <alignment horizontal="center"/>
      <protection hidden="1"/>
    </xf>
    <xf numFmtId="211" fontId="107" fillId="69" borderId="53" applyNumberFormat="0" applyBorder="0" applyAlignment="0">
      <alignment horizontal="center"/>
      <protection hidden="1"/>
    </xf>
    <xf numFmtId="211" fontId="108" fillId="0" borderId="53" applyNumberFormat="0" applyBorder="0" applyAlignment="0">
      <alignment horizontal="center"/>
      <protection locked="0"/>
    </xf>
    <xf numFmtId="211" fontId="108" fillId="0" borderId="53" applyNumberFormat="0" applyBorder="0" applyAlignment="0">
      <alignment horizontal="center"/>
      <protection locked="0"/>
    </xf>
    <xf numFmtId="211" fontId="109" fillId="0" borderId="0" applyNumberFormat="0" applyFill="0" applyBorder="0" applyAlignment="0" applyProtection="0"/>
    <xf numFmtId="211" fontId="41" fillId="0" borderId="37" applyNumberFormat="0" applyFill="0" applyAlignment="0" applyProtection="0"/>
    <xf numFmtId="211" fontId="42" fillId="0" borderId="38" applyNumberFormat="0" applyFill="0" applyAlignment="0" applyProtection="0"/>
    <xf numFmtId="211" fontId="43" fillId="0" borderId="39" applyNumberFormat="0" applyFill="0" applyAlignment="0" applyProtection="0"/>
    <xf numFmtId="211" fontId="43" fillId="0" borderId="0" applyNumberFormat="0" applyFill="0" applyBorder="0" applyAlignment="0" applyProtection="0"/>
    <xf numFmtId="211" fontId="110" fillId="61" borderId="42" applyNumberFormat="0" applyAlignment="0" applyProtection="0"/>
    <xf numFmtId="211" fontId="110" fillId="61" borderId="42" applyNumberFormat="0" applyAlignment="0" applyProtection="0"/>
    <xf numFmtId="211" fontId="110" fillId="61" borderId="42" applyNumberFormat="0" applyAlignment="0" applyProtection="0"/>
    <xf numFmtId="211" fontId="110" fillId="61" borderId="42" applyNumberFormat="0" applyAlignment="0" applyProtection="0"/>
    <xf numFmtId="211" fontId="110" fillId="61" borderId="42" applyNumberFormat="0" applyAlignment="0" applyProtection="0"/>
    <xf numFmtId="1" fontId="111" fillId="0" borderId="0" applyProtection="0">
      <alignment horizontal="right" vertical="center"/>
    </xf>
    <xf numFmtId="1" fontId="111" fillId="0" borderId="0" applyProtection="0">
      <alignment horizontal="right" vertical="center"/>
    </xf>
    <xf numFmtId="1" fontId="111" fillId="0" borderId="0" applyProtection="0">
      <alignment horizontal="right" vertical="center"/>
    </xf>
    <xf numFmtId="10" fontId="3" fillId="0" borderId="0" applyFont="0" applyFill="0" applyBorder="0" applyAlignment="0" applyProtection="0"/>
    <xf numFmtId="10" fontId="3" fillId="0" borderId="0" applyFont="0" applyFill="0" applyBorder="0" applyAlignment="0" applyProtection="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9" fontId="11" fillId="0" borderId="0" applyFont="0" applyFill="0" applyBorder="0" applyAlignment="0" applyProtection="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9" fontId="3" fillId="0" borderId="0" applyFont="0" applyFill="0" applyBorder="0" applyAlignment="0" applyProtection="0"/>
    <xf numFmtId="9" fontId="11" fillId="0" borderId="0" applyFont="0" applyFill="0" applyBorder="0" applyAlignment="0" applyProtection="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211" fontId="9" fillId="0" borderId="0"/>
    <xf numFmtId="9" fontId="76" fillId="0" borderId="3">
      <alignment vertical="center"/>
    </xf>
    <xf numFmtId="9" fontId="3" fillId="0" borderId="0" applyFont="0" applyFill="0" applyBorder="0" applyAlignment="0" applyProtection="0"/>
    <xf numFmtId="211" fontId="112" fillId="4" borderId="0" applyNumberFormat="0" applyBorder="0">
      <alignment horizontal="right"/>
      <protection locked="0"/>
    </xf>
    <xf numFmtId="211" fontId="3" fillId="68" borderId="0" applyNumberFormat="0" applyFont="0" applyBorder="0" applyAlignment="0"/>
    <xf numFmtId="211" fontId="3" fillId="70" borderId="0" applyNumberFormat="0" applyBorder="0">
      <alignment horizontal="center" vertical="center" wrapText="1"/>
    </xf>
    <xf numFmtId="223" fontId="112" fillId="71" borderId="3" applyNumberFormat="0" applyBorder="0" applyAlignment="0">
      <alignment horizontal="right"/>
      <protection locked="0"/>
    </xf>
    <xf numFmtId="211" fontId="3" fillId="5" borderId="0" applyNumberFormat="0" applyFont="0" applyBorder="0" applyAlignment="0"/>
    <xf numFmtId="211" fontId="113" fillId="0" borderId="34" applyFill="0" applyBorder="0">
      <alignment horizontal="center" vertical="center"/>
    </xf>
    <xf numFmtId="10" fontId="114" fillId="0" borderId="32" applyNumberFormat="0" applyBorder="0" applyAlignment="0"/>
    <xf numFmtId="211" fontId="3" fillId="6" borderId="3">
      <alignment horizontal="center" wrapText="1"/>
    </xf>
    <xf numFmtId="211" fontId="3" fillId="6" borderId="3">
      <alignment horizontal="left"/>
    </xf>
    <xf numFmtId="3" fontId="3" fillId="71" borderId="3">
      <alignment horizontal="right"/>
      <protection locked="0"/>
    </xf>
    <xf numFmtId="224" fontId="3" fillId="71" borderId="3">
      <alignment horizontal="right"/>
      <protection locked="0"/>
    </xf>
    <xf numFmtId="211" fontId="115" fillId="0" borderId="44" applyBorder="0"/>
    <xf numFmtId="211" fontId="115" fillId="0" borderId="44" applyBorder="0"/>
    <xf numFmtId="211" fontId="115" fillId="0" borderId="44" applyBorder="0"/>
    <xf numFmtId="211" fontId="116" fillId="0" borderId="0"/>
    <xf numFmtId="211" fontId="116" fillId="0" borderId="0"/>
    <xf numFmtId="211" fontId="116" fillId="0" borderId="0"/>
    <xf numFmtId="211" fontId="3" fillId="41" borderId="54"/>
    <xf numFmtId="3" fontId="117" fillId="0" borderId="55">
      <alignment horizontal="center"/>
      <protection locked="0"/>
    </xf>
    <xf numFmtId="3" fontId="117" fillId="0" borderId="55">
      <alignment horizontal="center"/>
      <protection locked="0"/>
    </xf>
    <xf numFmtId="211" fontId="58" fillId="67" borderId="0" applyBorder="0" applyAlignment="0"/>
    <xf numFmtId="4" fontId="118" fillId="63" borderId="56" applyNumberFormat="0" applyProtection="0">
      <alignment vertical="center"/>
    </xf>
    <xf numFmtId="4" fontId="119" fillId="72" borderId="56" applyNumberFormat="0" applyProtection="0">
      <alignment vertical="center"/>
    </xf>
    <xf numFmtId="4" fontId="118" fillId="72" borderId="56" applyNumberFormat="0" applyProtection="0">
      <alignment horizontal="left" vertical="center"/>
    </xf>
    <xf numFmtId="211" fontId="118" fillId="72" borderId="56" applyNumberFormat="0" applyProtection="0">
      <alignment horizontal="left" vertical="top"/>
    </xf>
    <xf numFmtId="4" fontId="118" fillId="39" borderId="0" applyNumberFormat="0" applyProtection="0">
      <alignment horizontal="left" vertical="center"/>
    </xf>
    <xf numFmtId="4" fontId="4" fillId="44" borderId="56" applyNumberFormat="0" applyProtection="0">
      <alignment horizontal="right" vertical="center"/>
    </xf>
    <xf numFmtId="4" fontId="4" fillId="50" borderId="56" applyNumberFormat="0" applyProtection="0">
      <alignment horizontal="right" vertical="center"/>
    </xf>
    <xf numFmtId="4" fontId="4" fillId="58" borderId="56" applyNumberFormat="0" applyProtection="0">
      <alignment horizontal="right" vertical="center"/>
    </xf>
    <xf numFmtId="4" fontId="4" fillId="52" borderId="56" applyNumberFormat="0" applyProtection="0">
      <alignment horizontal="right" vertical="center"/>
    </xf>
    <xf numFmtId="4" fontId="4" fillId="56" borderId="56" applyNumberFormat="0" applyProtection="0">
      <alignment horizontal="right" vertical="center"/>
    </xf>
    <xf numFmtId="4" fontId="4" fillId="60" borderId="56" applyNumberFormat="0" applyProtection="0">
      <alignment horizontal="right" vertical="center"/>
    </xf>
    <xf numFmtId="4" fontId="4" fillId="59" borderId="56" applyNumberFormat="0" applyProtection="0">
      <alignment horizontal="right" vertical="center"/>
    </xf>
    <xf numFmtId="4" fontId="4" fillId="73" borderId="56" applyNumberFormat="0" applyProtection="0">
      <alignment horizontal="right" vertical="center"/>
    </xf>
    <xf numFmtId="4" fontId="4" fillId="51" borderId="56" applyNumberFormat="0" applyProtection="0">
      <alignment horizontal="right" vertical="center"/>
    </xf>
    <xf numFmtId="4" fontId="118" fillId="74" borderId="57" applyNumberFormat="0" applyProtection="0">
      <alignment horizontal="left" vertical="center"/>
    </xf>
    <xf numFmtId="4" fontId="4" fillId="75" borderId="0" applyNumberFormat="0" applyProtection="0">
      <alignment horizontal="left" vertical="center"/>
    </xf>
    <xf numFmtId="4" fontId="120" fillId="76" borderId="0" applyNumberFormat="0" applyProtection="0">
      <alignment horizontal="left" vertical="center"/>
    </xf>
    <xf numFmtId="4" fontId="4" fillId="77" borderId="56" applyNumberFormat="0" applyProtection="0">
      <alignment horizontal="right" vertical="center"/>
    </xf>
    <xf numFmtId="4" fontId="4" fillId="75" borderId="0" applyNumberFormat="0" applyProtection="0">
      <alignment horizontal="left" vertical="center"/>
    </xf>
    <xf numFmtId="4" fontId="4" fillId="39" borderId="0" applyNumberFormat="0" applyProtection="0">
      <alignment horizontal="left" vertical="center"/>
    </xf>
    <xf numFmtId="211" fontId="3" fillId="76" borderId="56" applyNumberFormat="0" applyProtection="0">
      <alignment horizontal="left" vertical="center"/>
    </xf>
    <xf numFmtId="211" fontId="3" fillId="76" borderId="56" applyNumberFormat="0" applyProtection="0">
      <alignment horizontal="left" vertical="top"/>
    </xf>
    <xf numFmtId="211" fontId="3" fillId="39" borderId="56" applyNumberFormat="0" applyProtection="0">
      <alignment horizontal="left" vertical="center"/>
    </xf>
    <xf numFmtId="211" fontId="3" fillId="39" borderId="56" applyNumberFormat="0" applyProtection="0">
      <alignment horizontal="left" vertical="top"/>
    </xf>
    <xf numFmtId="211" fontId="3" fillId="78" borderId="56" applyNumberFormat="0" applyProtection="0">
      <alignment horizontal="left" vertical="center"/>
    </xf>
    <xf numFmtId="211" fontId="3" fillId="78" borderId="56" applyNumberFormat="0" applyProtection="0">
      <alignment horizontal="left" vertical="top"/>
    </xf>
    <xf numFmtId="211" fontId="3" fillId="70" borderId="56" applyNumberFormat="0" applyProtection="0">
      <alignment horizontal="left" vertical="center"/>
    </xf>
    <xf numFmtId="211" fontId="3" fillId="70" borderId="56" applyNumberFormat="0" applyProtection="0">
      <alignment horizontal="left" vertical="top"/>
    </xf>
    <xf numFmtId="4" fontId="4" fillId="4" borderId="56" applyNumberFormat="0" applyProtection="0">
      <alignment vertical="center"/>
    </xf>
    <xf numFmtId="4" fontId="121" fillId="4" borderId="56" applyNumberFormat="0" applyProtection="0">
      <alignment vertical="center"/>
    </xf>
    <xf numFmtId="4" fontId="4" fillId="4" borderId="56" applyNumberFormat="0" applyProtection="0">
      <alignment horizontal="left" vertical="center"/>
    </xf>
    <xf numFmtId="211" fontId="4" fillId="4" borderId="56" applyNumberFormat="0" applyProtection="0">
      <alignment horizontal="left" vertical="top"/>
    </xf>
    <xf numFmtId="4" fontId="4" fillId="75" borderId="56" applyNumberFormat="0" applyProtection="0">
      <alignment horizontal="right" vertical="center"/>
    </xf>
    <xf numFmtId="4" fontId="121" fillId="75" borderId="56" applyNumberFormat="0" applyProtection="0">
      <alignment horizontal="right" vertical="center"/>
    </xf>
    <xf numFmtId="4" fontId="4" fillId="77" borderId="56" applyNumberFormat="0" applyProtection="0">
      <alignment horizontal="left" vertical="center"/>
    </xf>
    <xf numFmtId="211" fontId="4" fillId="39" borderId="56" applyNumberFormat="0" applyProtection="0">
      <alignment horizontal="left" vertical="top"/>
    </xf>
    <xf numFmtId="225" fontId="4" fillId="0" borderId="33">
      <alignment horizontal="right" vertical="center"/>
      <protection locked="0"/>
    </xf>
    <xf numFmtId="4" fontId="122" fillId="79" borderId="0" applyNumberFormat="0" applyProtection="0">
      <alignment horizontal="left" vertical="center"/>
    </xf>
    <xf numFmtId="225" fontId="4" fillId="0" borderId="58">
      <alignment horizontal="right" vertical="center"/>
      <protection locked="0"/>
    </xf>
    <xf numFmtId="4" fontId="13" fillId="75" borderId="56" applyNumberFormat="0" applyProtection="0">
      <alignment horizontal="right" vertical="center"/>
    </xf>
    <xf numFmtId="211" fontId="40" fillId="45" borderId="0" applyNumberFormat="0" applyBorder="0" applyAlignment="0" applyProtection="0"/>
    <xf numFmtId="211" fontId="77" fillId="0" borderId="59"/>
    <xf numFmtId="211" fontId="77" fillId="0" borderId="59"/>
    <xf numFmtId="211" fontId="77" fillId="0" borderId="59"/>
    <xf numFmtId="211" fontId="77" fillId="0" borderId="59"/>
    <xf numFmtId="211" fontId="39" fillId="0" borderId="0" applyNumberFormat="0" applyFill="0" applyBorder="0" applyAlignment="0" applyProtection="0"/>
    <xf numFmtId="211" fontId="47" fillId="61" borderId="42" applyNumberFormat="0" applyAlignment="0" applyProtection="0"/>
    <xf numFmtId="211" fontId="58" fillId="80" borderId="0" applyNumberFormat="0" applyBorder="0" applyAlignment="0" applyProtection="0"/>
    <xf numFmtId="211" fontId="58" fillId="80" borderId="0" applyNumberFormat="0" applyBorder="0" applyAlignment="0" applyProtection="0"/>
    <xf numFmtId="211" fontId="3" fillId="0" borderId="0" applyNumberFormat="0" applyFont="0" applyFill="0" applyBorder="0" applyAlignment="0" applyProtection="0"/>
    <xf numFmtId="211" fontId="3" fillId="0" borderId="0" applyNumberFormat="0" applyFont="0" applyFill="0" applyBorder="0" applyAlignment="0" applyProtection="0"/>
    <xf numFmtId="211" fontId="3" fillId="0" borderId="0" applyNumberFormat="0" applyFont="0" applyFill="0" applyBorder="0" applyAlignment="0" applyProtection="0"/>
    <xf numFmtId="211" fontId="58" fillId="80" borderId="0" applyNumberFormat="0" applyBorder="0" applyAlignment="0" applyProtection="0"/>
    <xf numFmtId="211" fontId="58" fillId="80" borderId="0" applyNumberFormat="0" applyBorder="0" applyAlignment="0" applyProtection="0"/>
    <xf numFmtId="211" fontId="3" fillId="4" borderId="0" applyNumberFormat="0" applyAlignment="0" applyProtection="0"/>
    <xf numFmtId="211" fontId="3" fillId="4" borderId="0" applyNumberFormat="0" applyAlignment="0" applyProtection="0"/>
    <xf numFmtId="3" fontId="3" fillId="0" borderId="0" applyNumberFormat="0" applyFont="0" applyFill="0" applyBorder="0" applyAlignment="0" applyProtection="0"/>
    <xf numFmtId="3" fontId="3" fillId="0" borderId="0" applyNumberFormat="0" applyFont="0" applyFill="0" applyBorder="0" applyAlignment="0" applyProtection="0"/>
    <xf numFmtId="211" fontId="58" fillId="80" borderId="0" applyNumberFormat="0" applyBorder="0" applyAlignment="0" applyProtection="0"/>
    <xf numFmtId="211" fontId="58" fillId="80" borderId="0" applyNumberFormat="0" applyBorder="0" applyAlignment="0" applyProtection="0"/>
    <xf numFmtId="211" fontId="3" fillId="4" borderId="0" applyNumberFormat="0" applyBorder="0" applyAlignment="0" applyProtection="0"/>
    <xf numFmtId="211" fontId="3" fillId="4" borderId="0" applyNumberFormat="0" applyBorder="0" applyAlignment="0" applyProtection="0"/>
    <xf numFmtId="3" fontId="3" fillId="0" borderId="0" applyNumberFormat="0" applyFont="0" applyFill="0" applyBorder="0" applyAlignment="0" applyProtection="0"/>
    <xf numFmtId="3" fontId="3" fillId="0" borderId="0" applyNumberFormat="0" applyFont="0" applyFill="0" applyBorder="0" applyAlignment="0" applyProtection="0"/>
    <xf numFmtId="211" fontId="3" fillId="42" borderId="0" applyNumberFormat="0" applyBorder="0" applyAlignment="0" applyProtection="0"/>
    <xf numFmtId="211" fontId="3" fillId="42" borderId="0" applyNumberFormat="0" applyBorder="0" applyAlignment="0" applyProtection="0"/>
    <xf numFmtId="211" fontId="58" fillId="42" borderId="0" applyNumberFormat="0" applyBorder="0" applyAlignment="0" applyProtection="0"/>
    <xf numFmtId="211" fontId="58" fillId="42" borderId="0" applyNumberFormat="0" applyBorder="0" applyAlignment="0" applyProtection="0"/>
    <xf numFmtId="3" fontId="3" fillId="0" borderId="0" applyNumberFormat="0" applyFont="0" applyFill="0" applyBorder="0" applyAlignment="0" applyProtection="0"/>
    <xf numFmtId="3" fontId="3" fillId="0" borderId="0" applyNumberFormat="0" applyFont="0" applyFill="0" applyBorder="0" applyAlignment="0" applyProtection="0"/>
    <xf numFmtId="3" fontId="58" fillId="81" borderId="0" applyNumberFormat="0" applyBorder="0" applyAlignment="0" applyProtection="0"/>
    <xf numFmtId="3" fontId="58" fillId="81" borderId="0" applyNumberFormat="0" applyBorder="0" applyAlignment="0" applyProtection="0"/>
    <xf numFmtId="3" fontId="58" fillId="81" borderId="0" applyNumberFormat="0" applyBorder="0" applyAlignment="0" applyProtection="0"/>
    <xf numFmtId="3" fontId="58" fillId="81" borderId="0" applyNumberFormat="0" applyBorder="0" applyAlignment="0" applyProtection="0"/>
    <xf numFmtId="3" fontId="3" fillId="0" borderId="0" applyNumberFormat="0" applyFont="0" applyFill="0" applyBorder="0" applyAlignment="0" applyProtection="0"/>
    <xf numFmtId="3" fontId="3" fillId="0" borderId="0" applyNumberFormat="0" applyFont="0" applyFill="0" applyBorder="0" applyAlignment="0" applyProtection="0"/>
    <xf numFmtId="3" fontId="58" fillId="82" borderId="0" applyNumberFormat="0" applyBorder="0" applyAlignment="0" applyProtection="0"/>
    <xf numFmtId="3" fontId="58" fillId="82" borderId="0" applyNumberFormat="0" applyBorder="0" applyAlignment="0" applyProtection="0"/>
    <xf numFmtId="3" fontId="58" fillId="82" borderId="0" applyNumberFormat="0" applyBorder="0" applyAlignment="0" applyProtection="0"/>
    <xf numFmtId="3" fontId="58" fillId="82" borderId="0" applyNumberFormat="0" applyBorder="0" applyAlignment="0" applyProtection="0"/>
    <xf numFmtId="211" fontId="3" fillId="0" borderId="0" applyFont="0" applyFill="0" applyBorder="0" applyAlignment="0" applyProtection="0"/>
    <xf numFmtId="211" fontId="3" fillId="0" borderId="0" applyFont="0" applyFill="0" applyBorder="0" applyAlignment="0" applyProtection="0"/>
    <xf numFmtId="211" fontId="3" fillId="0" borderId="0" applyFont="0" applyFill="0" applyBorder="0" applyAlignment="0" applyProtection="0"/>
    <xf numFmtId="3" fontId="3" fillId="2" borderId="0" applyFont="0" applyBorder="0" applyAlignment="0" applyProtection="0"/>
    <xf numFmtId="3" fontId="3" fillId="2" borderId="0" applyFont="0" applyBorder="0" applyAlignment="0" applyProtection="0"/>
    <xf numFmtId="3" fontId="3" fillId="2" borderId="0" applyFont="0" applyBorder="0" applyAlignment="0" applyProtection="0"/>
    <xf numFmtId="211" fontId="3" fillId="82" borderId="0" applyNumberFormat="0" applyFont="0" applyBorder="0" applyAlignment="0" applyProtection="0"/>
    <xf numFmtId="211" fontId="3" fillId="82" borderId="0" applyNumberFormat="0" applyFont="0" applyBorder="0" applyAlignment="0" applyProtection="0"/>
    <xf numFmtId="211" fontId="3" fillId="82" borderId="0" applyNumberFormat="0" applyFont="0" applyBorder="0" applyAlignment="0" applyProtection="0"/>
    <xf numFmtId="4" fontId="3" fillId="2" borderId="0" applyFont="0" applyBorder="0" applyAlignment="0" applyProtection="0"/>
    <xf numFmtId="4" fontId="3" fillId="2" borderId="0" applyFont="0" applyBorder="0" applyAlignment="0" applyProtection="0"/>
    <xf numFmtId="4" fontId="3" fillId="2" borderId="0" applyFont="0" applyBorder="0" applyAlignment="0" applyProtection="0"/>
    <xf numFmtId="211" fontId="104" fillId="0" borderId="0"/>
    <xf numFmtId="211" fontId="6" fillId="2" borderId="0"/>
    <xf numFmtId="211" fontId="6" fillId="2" borderId="0"/>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3" fillId="0" borderId="0">
      <alignment horizontal="left" wrapText="1"/>
    </xf>
    <xf numFmtId="211" fontId="99" fillId="0" borderId="41"/>
    <xf numFmtId="211" fontId="99" fillId="0" borderId="41"/>
    <xf numFmtId="211" fontId="96" fillId="2" borderId="0"/>
    <xf numFmtId="211" fontId="96" fillId="2" borderId="0"/>
    <xf numFmtId="211" fontId="99" fillId="0" borderId="41"/>
    <xf numFmtId="211" fontId="99" fillId="0" borderId="41"/>
    <xf numFmtId="211" fontId="96" fillId="0" borderId="0"/>
    <xf numFmtId="211" fontId="96" fillId="0" borderId="0"/>
    <xf numFmtId="211" fontId="123" fillId="0" borderId="0"/>
    <xf numFmtId="211" fontId="123" fillId="0" borderId="0"/>
    <xf numFmtId="211" fontId="123" fillId="0" borderId="0"/>
    <xf numFmtId="211" fontId="49" fillId="0" borderId="43" applyNumberFormat="0" applyFill="0" applyAlignment="0" applyProtection="0"/>
    <xf numFmtId="211" fontId="44" fillId="48" borderId="35" applyNumberFormat="0" applyAlignment="0" applyProtection="0"/>
    <xf numFmtId="211" fontId="124" fillId="0" borderId="0" applyBorder="0" applyProtection="0">
      <alignment vertical="center"/>
    </xf>
    <xf numFmtId="211" fontId="124" fillId="0" borderId="0" applyBorder="0" applyProtection="0">
      <alignment vertical="center"/>
    </xf>
    <xf numFmtId="211" fontId="124" fillId="0" borderId="31" applyBorder="0" applyProtection="0">
      <alignment horizontal="right" vertical="center"/>
    </xf>
    <xf numFmtId="211" fontId="124" fillId="0" borderId="31" applyBorder="0" applyProtection="0">
      <alignment horizontal="right" vertical="center"/>
    </xf>
    <xf numFmtId="211" fontId="125" fillId="83" borderId="0" applyBorder="0" applyProtection="0">
      <alignment horizontal="centerContinuous" vertical="center"/>
    </xf>
    <xf numFmtId="211" fontId="125" fillId="83" borderId="0" applyBorder="0" applyProtection="0">
      <alignment horizontal="centerContinuous" vertical="center"/>
    </xf>
    <xf numFmtId="211" fontId="125" fillId="83" borderId="0" applyBorder="0" applyProtection="0">
      <alignment horizontal="centerContinuous" vertical="center"/>
    </xf>
    <xf numFmtId="211" fontId="125" fillId="84" borderId="31" applyBorder="0" applyProtection="0">
      <alignment horizontal="centerContinuous" vertical="center"/>
    </xf>
    <xf numFmtId="211" fontId="125" fillId="84" borderId="31" applyBorder="0" applyProtection="0">
      <alignment horizontal="centerContinuous" vertical="center"/>
    </xf>
    <xf numFmtId="211" fontId="125" fillId="84" borderId="31" applyBorder="0" applyProtection="0">
      <alignment horizontal="centerContinuous" vertical="center"/>
    </xf>
    <xf numFmtId="211" fontId="97" fillId="0" borderId="0" applyBorder="0" applyProtection="0">
      <alignment horizontal="left"/>
    </xf>
    <xf numFmtId="211" fontId="97" fillId="0" borderId="0" applyBorder="0" applyProtection="0">
      <alignment horizontal="left"/>
    </xf>
    <xf numFmtId="211" fontId="108"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26" fillId="0" borderId="0" applyFill="0" applyBorder="0" applyProtection="0">
      <alignment horizontal="left"/>
    </xf>
    <xf numFmtId="211" fontId="108" fillId="0" borderId="0" applyFill="0" applyBorder="0" applyProtection="0">
      <alignment horizontal="left"/>
    </xf>
    <xf numFmtId="211" fontId="6"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127" fillId="0" borderId="44" applyFill="0" applyBorder="0" applyProtection="0">
      <alignment horizontal="left" vertical="top"/>
    </xf>
    <xf numFmtId="211" fontId="6" fillId="0" borderId="44" applyFill="0" applyBorder="0" applyProtection="0">
      <alignment horizontal="left" vertical="top"/>
    </xf>
    <xf numFmtId="15" fontId="112" fillId="0" borderId="0">
      <alignment horizontal="center"/>
    </xf>
    <xf numFmtId="15" fontId="112" fillId="0" borderId="0">
      <alignment horizontal="center"/>
    </xf>
    <xf numFmtId="211" fontId="112" fillId="0" borderId="0">
      <alignment horizontal="left"/>
    </xf>
    <xf numFmtId="211" fontId="112" fillId="0" borderId="0">
      <alignment horizontal="left"/>
    </xf>
    <xf numFmtId="211" fontId="38" fillId="62" borderId="36" applyNumberFormat="0" applyAlignment="0" applyProtection="0"/>
    <xf numFmtId="211" fontId="50" fillId="0" borderId="0" applyNumberFormat="0" applyFill="0" applyBorder="0" applyAlignment="0" applyProtection="0"/>
    <xf numFmtId="211" fontId="39" fillId="0" borderId="0" applyNumberFormat="0" applyFill="0" applyBorder="0" applyAlignment="0" applyProtection="0"/>
    <xf numFmtId="211" fontId="128" fillId="0" borderId="0"/>
    <xf numFmtId="211" fontId="128" fillId="0" borderId="0"/>
    <xf numFmtId="211" fontId="128" fillId="0" borderId="0"/>
    <xf numFmtId="211" fontId="129" fillId="0" borderId="0"/>
    <xf numFmtId="211" fontId="129" fillId="0" borderId="0"/>
    <xf numFmtId="211" fontId="129" fillId="0" borderId="0"/>
    <xf numFmtId="211" fontId="39" fillId="0" borderId="0" applyNumberFormat="0" applyFill="0" applyBorder="0" applyAlignment="0" applyProtection="0"/>
    <xf numFmtId="49" fontId="106" fillId="0" borderId="0"/>
    <xf numFmtId="211" fontId="58" fillId="85" borderId="0" applyNumberFormat="0" applyBorder="0"/>
    <xf numFmtId="211" fontId="58" fillId="85" borderId="0" applyNumberFormat="0" applyBorder="0"/>
    <xf numFmtId="211" fontId="58" fillId="85" borderId="0" applyNumberFormat="0" applyBorder="0"/>
    <xf numFmtId="211" fontId="109" fillId="0" borderId="0" applyNumberFormat="0" applyFill="0" applyBorder="0" applyAlignment="0" applyProtection="0"/>
    <xf numFmtId="211" fontId="130" fillId="0" borderId="0">
      <alignment horizontal="center"/>
    </xf>
    <xf numFmtId="211" fontId="130" fillId="0" borderId="0">
      <alignment horizontal="center"/>
    </xf>
    <xf numFmtId="211" fontId="130" fillId="0" borderId="0">
      <alignment horizontal="center"/>
    </xf>
    <xf numFmtId="211" fontId="109" fillId="0" borderId="0" applyNumberFormat="0" applyFill="0" applyBorder="0" applyAlignment="0" applyProtection="0"/>
    <xf numFmtId="211" fontId="41" fillId="0" borderId="37" applyNumberFormat="0" applyFill="0" applyAlignment="0" applyProtection="0"/>
    <xf numFmtId="211" fontId="42" fillId="0" borderId="38" applyNumberFormat="0" applyFill="0" applyAlignment="0" applyProtection="0"/>
    <xf numFmtId="211" fontId="43" fillId="0" borderId="39" applyNumberFormat="0" applyFill="0" applyAlignment="0" applyProtection="0"/>
    <xf numFmtId="211" fontId="43" fillId="0" borderId="0" applyNumberFormat="0" applyFill="0" applyBorder="0" applyAlignment="0" applyProtection="0"/>
    <xf numFmtId="211" fontId="109" fillId="0" borderId="0" applyNumberFormat="0" applyFill="0" applyBorder="0" applyAlignment="0" applyProtection="0"/>
    <xf numFmtId="211" fontId="41" fillId="0" borderId="37" applyNumberFormat="0" applyFill="0" applyAlignment="0" applyProtection="0"/>
    <xf numFmtId="211" fontId="42" fillId="0" borderId="38" applyNumberFormat="0" applyFill="0" applyAlignment="0" applyProtection="0"/>
    <xf numFmtId="211" fontId="43" fillId="0" borderId="39" applyNumberFormat="0" applyFill="0" applyAlignment="0" applyProtection="0"/>
    <xf numFmtId="211" fontId="43" fillId="0" borderId="0" applyNumberFormat="0" applyFill="0" applyBorder="0" applyAlignment="0" applyProtection="0"/>
    <xf numFmtId="211" fontId="109" fillId="0" borderId="0" applyNumberFormat="0" applyFill="0" applyBorder="0" applyAlignment="0" applyProtection="0"/>
    <xf numFmtId="211" fontId="131" fillId="61" borderId="34"/>
    <xf numFmtId="211" fontId="131" fillId="61" borderId="34"/>
    <xf numFmtId="211" fontId="131" fillId="61" borderId="34"/>
    <xf numFmtId="211" fontId="118" fillId="0" borderId="43" applyNumberFormat="0" applyFill="0" applyAlignment="0" applyProtection="0"/>
    <xf numFmtId="211" fontId="118" fillId="0" borderId="43" applyNumberFormat="0" applyFill="0" applyAlignment="0" applyProtection="0"/>
    <xf numFmtId="211" fontId="118" fillId="0" borderId="43" applyNumberFormat="0" applyFill="0" applyAlignment="0" applyProtection="0"/>
    <xf numFmtId="211" fontId="118" fillId="0" borderId="43" applyNumberFormat="0" applyFill="0" applyAlignment="0" applyProtection="0"/>
    <xf numFmtId="211" fontId="118" fillId="0" borderId="43" applyNumberFormat="0" applyFill="0" applyAlignment="0" applyProtection="0"/>
    <xf numFmtId="211" fontId="49" fillId="0" borderId="43" applyNumberFormat="0" applyFill="0" applyAlignment="0" applyProtection="0"/>
    <xf numFmtId="211" fontId="47" fillId="61" borderId="42" applyNumberFormat="0" applyAlignment="0" applyProtection="0"/>
    <xf numFmtId="211" fontId="132" fillId="67" borderId="0" applyNumberFormat="0" applyBorder="0" applyAlignment="0"/>
    <xf numFmtId="211" fontId="36" fillId="44" borderId="0" applyNumberFormat="0" applyBorder="0" applyAlignment="0" applyProtection="0"/>
    <xf numFmtId="211" fontId="40" fillId="45" borderId="0" applyNumberFormat="0" applyBorder="0" applyAlignment="0" applyProtection="0"/>
    <xf numFmtId="211" fontId="50" fillId="0" borderId="0" applyNumberFormat="0" applyFill="0" applyBorder="0" applyAlignment="0" applyProtection="0"/>
    <xf numFmtId="211" fontId="38" fillId="62" borderId="36" applyNumberFormat="0" applyAlignment="0" applyProtection="0"/>
    <xf numFmtId="211" fontId="3" fillId="0" borderId="0"/>
    <xf numFmtId="42" fontId="4" fillId="0" borderId="0" applyFont="0" applyFill="0" applyBorder="0" applyAlignment="0" applyProtection="0"/>
    <xf numFmtId="44" fontId="4" fillId="0" borderId="0" applyFont="0" applyFill="0" applyBorder="0" applyAlignment="0" applyProtection="0"/>
    <xf numFmtId="211" fontId="13" fillId="0" borderId="0" applyNumberFormat="0" applyFill="0" applyBorder="0" applyAlignment="0" applyProtection="0"/>
    <xf numFmtId="211" fontId="13" fillId="0" borderId="0" applyNumberFormat="0" applyFill="0" applyBorder="0" applyAlignment="0" applyProtection="0"/>
    <xf numFmtId="211" fontId="13" fillId="0" borderId="0" applyNumberFormat="0" applyFill="0" applyBorder="0" applyAlignment="0" applyProtection="0"/>
    <xf numFmtId="211" fontId="13" fillId="0" borderId="0" applyNumberFormat="0" applyFill="0" applyBorder="0" applyAlignment="0" applyProtection="0"/>
    <xf numFmtId="211" fontId="13" fillId="0" borderId="0" applyNumberFormat="0" applyFill="0" applyBorder="0" applyAlignment="0" applyProtection="0"/>
    <xf numFmtId="211" fontId="112" fillId="2" borderId="0"/>
    <xf numFmtId="211" fontId="112" fillId="2" borderId="0"/>
    <xf numFmtId="14" fontId="64" fillId="0" borderId="0" applyFont="0" applyFill="0" applyBorder="0" applyProtection="0"/>
    <xf numFmtId="14" fontId="64" fillId="0" borderId="0" applyFont="0" applyFill="0" applyBorder="0" applyProtection="0"/>
    <xf numFmtId="211" fontId="9" fillId="0" borderId="0"/>
    <xf numFmtId="211" fontId="59" fillId="57" borderId="0" applyNumberFormat="0" applyBorder="0" applyAlignment="0" applyProtection="0">
      <alignment vertical="center"/>
    </xf>
    <xf numFmtId="211" fontId="9" fillId="0" borderId="0"/>
    <xf numFmtId="211" fontId="59" fillId="58" borderId="0" applyNumberFormat="0" applyBorder="0" applyAlignment="0" applyProtection="0">
      <alignment vertical="center"/>
    </xf>
    <xf numFmtId="211" fontId="9" fillId="0" borderId="0"/>
    <xf numFmtId="211" fontId="59" fillId="59" borderId="0" applyNumberFormat="0" applyBorder="0" applyAlignment="0" applyProtection="0">
      <alignment vertical="center"/>
    </xf>
    <xf numFmtId="211" fontId="9" fillId="0" borderId="0"/>
    <xf numFmtId="211" fontId="59" fillId="54" borderId="0" applyNumberFormat="0" applyBorder="0" applyAlignment="0" applyProtection="0">
      <alignment vertical="center"/>
    </xf>
    <xf numFmtId="211" fontId="9" fillId="0" borderId="0"/>
    <xf numFmtId="211" fontId="59" fillId="55" borderId="0" applyNumberFormat="0" applyBorder="0" applyAlignment="0" applyProtection="0">
      <alignment vertical="center"/>
    </xf>
    <xf numFmtId="211" fontId="9" fillId="0" borderId="0"/>
    <xf numFmtId="211" fontId="59" fillId="60" borderId="0" applyNumberFormat="0" applyBorder="0" applyAlignment="0" applyProtection="0">
      <alignment vertical="center"/>
    </xf>
    <xf numFmtId="9" fontId="133" fillId="0" borderId="0" applyFont="0" applyFill="0" applyBorder="0" applyAlignment="0" applyProtection="0"/>
    <xf numFmtId="211" fontId="3" fillId="0" borderId="0" applyNumberFormat="0" applyFill="0" applyBorder="0" applyAlignment="0" applyProtection="0">
      <alignment horizontal="left" wrapText="1"/>
    </xf>
    <xf numFmtId="211" fontId="3" fillId="0" borderId="0" applyNumberFormat="0" applyFill="0" applyBorder="0" applyAlignment="0" applyProtection="0">
      <alignment horizontal="left" wrapText="1"/>
    </xf>
    <xf numFmtId="211" fontId="9" fillId="0" borderId="0"/>
    <xf numFmtId="211" fontId="134" fillId="0" borderId="0"/>
    <xf numFmtId="211" fontId="134" fillId="0" borderId="0"/>
    <xf numFmtId="211" fontId="134" fillId="0" borderId="0"/>
    <xf numFmtId="211" fontId="134" fillId="0" borderId="0"/>
    <xf numFmtId="211" fontId="134" fillId="0" borderId="0"/>
    <xf numFmtId="211" fontId="134" fillId="0" borderId="0"/>
    <xf numFmtId="211" fontId="134" fillId="0" borderId="0"/>
    <xf numFmtId="211" fontId="134" fillId="0" borderId="0"/>
    <xf numFmtId="211" fontId="135" fillId="0" borderId="0" applyNumberFormat="0" applyFill="0" applyBorder="0" applyAlignment="0" applyProtection="0">
      <alignment vertical="center"/>
    </xf>
    <xf numFmtId="211" fontId="9" fillId="0" borderId="0"/>
    <xf numFmtId="211" fontId="136" fillId="62" borderId="36" applyNumberFormat="0" applyAlignment="0" applyProtection="0">
      <alignment vertical="center"/>
    </xf>
    <xf numFmtId="164" fontId="137" fillId="0" borderId="0" applyFont="0" applyFill="0" applyBorder="0" applyAlignment="0" applyProtection="0"/>
    <xf numFmtId="165" fontId="137" fillId="0" borderId="0" applyFont="0" applyFill="0" applyBorder="0" applyAlignment="0" applyProtection="0"/>
    <xf numFmtId="211" fontId="138" fillId="63" borderId="0" applyNumberFormat="0" applyBorder="0" applyAlignment="0" applyProtection="0">
      <alignment vertical="center"/>
    </xf>
    <xf numFmtId="171" fontId="137" fillId="0" borderId="0" applyFont="0" applyFill="0" applyBorder="0" applyAlignment="0" applyProtection="0"/>
    <xf numFmtId="172" fontId="137" fillId="0" borderId="0" applyFont="0" applyFill="0" applyBorder="0" applyAlignment="0" applyProtection="0"/>
    <xf numFmtId="211" fontId="137"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211" fontId="140" fillId="0" borderId="0" applyNumberFormat="0" applyFill="0" applyBorder="0" applyAlignment="0" applyProtection="0">
      <alignment vertical="top"/>
      <protection locked="0"/>
    </xf>
    <xf numFmtId="211" fontId="140" fillId="0" borderId="0" applyNumberFormat="0" applyFill="0" applyBorder="0" applyAlignment="0" applyProtection="0">
      <alignment vertical="top"/>
      <protection locked="0"/>
    </xf>
    <xf numFmtId="211" fontId="140" fillId="0" borderId="0" applyNumberFormat="0" applyFill="0" applyBorder="0" applyAlignment="0" applyProtection="0">
      <alignment vertical="top"/>
      <protection locked="0"/>
    </xf>
    <xf numFmtId="211" fontId="140" fillId="0" borderId="0" applyNumberFormat="0" applyFill="0" applyBorder="0" applyAlignment="0" applyProtection="0">
      <alignment vertical="top"/>
      <protection locked="0"/>
    </xf>
    <xf numFmtId="211" fontId="140" fillId="0" borderId="0" applyNumberFormat="0" applyFill="0" applyBorder="0" applyAlignment="0" applyProtection="0">
      <alignment vertical="top"/>
      <protection locked="0"/>
    </xf>
    <xf numFmtId="211" fontId="140" fillId="0" borderId="0" applyNumberFormat="0" applyFill="0" applyBorder="0" applyAlignment="0" applyProtection="0">
      <alignment vertical="top"/>
      <protection locked="0"/>
    </xf>
    <xf numFmtId="211" fontId="9" fillId="0" borderId="0"/>
    <xf numFmtId="211" fontId="10" fillId="64" borderId="41" applyNumberFormat="0" applyFont="0" applyAlignment="0" applyProtection="0">
      <alignment vertical="center"/>
    </xf>
    <xf numFmtId="211" fontId="9" fillId="0" borderId="0"/>
    <xf numFmtId="211" fontId="141" fillId="0" borderId="40" applyNumberFormat="0" applyFill="0" applyAlignment="0" applyProtection="0">
      <alignment vertical="center"/>
    </xf>
    <xf numFmtId="211" fontId="9" fillId="0" borderId="0"/>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70" fillId="86" borderId="30" applyNumberFormat="0" applyFont="0" applyBorder="0" applyAlignment="0">
      <protection locked="0"/>
    </xf>
    <xf numFmtId="211" fontId="142" fillId="48" borderId="35" applyNumberFormat="0" applyAlignment="0" applyProtection="0">
      <alignment vertical="center"/>
    </xf>
    <xf numFmtId="211" fontId="9" fillId="0" borderId="0"/>
    <xf numFmtId="211" fontId="143" fillId="61" borderId="42" applyNumberFormat="0" applyAlignment="0" applyProtection="0">
      <alignment vertical="center"/>
    </xf>
    <xf numFmtId="211" fontId="9" fillId="0" borderId="0"/>
    <xf numFmtId="211" fontId="144" fillId="44" borderId="0" applyNumberFormat="0" applyBorder="0" applyAlignment="0" applyProtection="0">
      <alignment vertical="center"/>
    </xf>
    <xf numFmtId="226" fontId="51" fillId="0" borderId="0" applyFont="0" applyFill="0" applyBorder="0" applyAlignment="0" applyProtection="0"/>
    <xf numFmtId="226" fontId="51"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alignment vertical="center"/>
    </xf>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39"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38" fontId="12" fillId="0" borderId="0" applyFont="0" applyFill="0" applyBorder="0" applyAlignment="0" applyProtection="0"/>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1" fillId="0" borderId="0">
      <alignment vertical="center"/>
    </xf>
    <xf numFmtId="211" fontId="3" fillId="0" borderId="0"/>
    <xf numFmtId="211" fontId="11" fillId="0" borderId="0">
      <alignment vertical="center"/>
    </xf>
    <xf numFmtId="211" fontId="11" fillId="0" borderId="0">
      <alignment vertical="center"/>
    </xf>
    <xf numFmtId="211" fontId="11" fillId="0" borderId="0">
      <alignment vertical="center"/>
    </xf>
    <xf numFmtId="211" fontId="10" fillId="0" borderId="0">
      <alignment vertical="center"/>
    </xf>
    <xf numFmtId="211" fontId="3" fillId="0" borderId="0"/>
    <xf numFmtId="211" fontId="12" fillId="0" borderId="0">
      <alignment vertical="center"/>
    </xf>
    <xf numFmtId="211" fontId="10" fillId="0" borderId="0">
      <alignment vertical="center"/>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39"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3" fillId="0" borderId="0">
      <alignment vertical="center"/>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1" fillId="0" borderId="0"/>
    <xf numFmtId="211" fontId="10" fillId="0" borderId="0"/>
    <xf numFmtId="211" fontId="12" fillId="0" borderId="0"/>
    <xf numFmtId="211" fontId="12" fillId="0" borderId="0" applyNumberFormat="0" applyFill="0" applyBorder="0" applyAlignment="0" applyProtection="0">
      <alignment horizontal="left" wrapText="1"/>
    </xf>
    <xf numFmtId="211" fontId="71" fillId="0" borderId="0">
      <alignment vertical="center"/>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1" fillId="0" borderId="0">
      <alignment vertical="center"/>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12" fillId="0" borderId="0" applyNumberFormat="0" applyFill="0" applyBorder="0" applyAlignment="0" applyProtection="0">
      <alignment horizontal="left" wrapText="1"/>
    </xf>
    <xf numFmtId="211" fontId="9" fillId="0" borderId="0"/>
    <xf numFmtId="211" fontId="145" fillId="45" borderId="0" applyNumberFormat="0" applyBorder="0" applyAlignment="0" applyProtection="0">
      <alignment vertical="center"/>
    </xf>
    <xf numFmtId="211" fontId="9" fillId="0" borderId="0"/>
    <xf numFmtId="211" fontId="146" fillId="0" borderId="37" applyNumberFormat="0" applyFill="0" applyAlignment="0" applyProtection="0">
      <alignment vertical="center"/>
    </xf>
    <xf numFmtId="211" fontId="9" fillId="0" borderId="0"/>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7" fillId="0" borderId="0" applyProtection="0">
      <alignment horizontal="left"/>
    </xf>
    <xf numFmtId="211" fontId="148" fillId="0" borderId="38" applyNumberFormat="0" applyFill="0" applyAlignment="0" applyProtection="0">
      <alignment vertical="center"/>
    </xf>
    <xf numFmtId="211" fontId="9" fillId="0" borderId="0"/>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49" fillId="0" borderId="0" applyProtection="0">
      <alignment horizontal="left"/>
    </xf>
    <xf numFmtId="211" fontId="150" fillId="0" borderId="39" applyNumberFormat="0" applyFill="0" applyAlignment="0" applyProtection="0">
      <alignment vertical="center"/>
    </xf>
    <xf numFmtId="211" fontId="9" fillId="0" borderId="0"/>
    <xf numFmtId="211" fontId="150" fillId="0" borderId="0" applyNumberFormat="0" applyFill="0" applyBorder="0" applyAlignment="0" applyProtection="0">
      <alignment vertical="center"/>
    </xf>
    <xf numFmtId="211" fontId="9" fillId="0" borderId="0"/>
    <xf numFmtId="211" fontId="151" fillId="61" borderId="35" applyNumberFormat="0" applyAlignment="0" applyProtection="0">
      <alignment vertical="center"/>
    </xf>
    <xf numFmtId="211" fontId="9" fillId="0" borderId="0"/>
    <xf numFmtId="211" fontId="152" fillId="0" borderId="0" applyNumberFormat="0" applyFill="0" applyBorder="0" applyAlignment="0" applyProtection="0">
      <alignment vertical="center"/>
    </xf>
    <xf numFmtId="211" fontId="9" fillId="0" borderId="0"/>
    <xf numFmtId="211" fontId="153" fillId="0" borderId="0" applyNumberFormat="0" applyFill="0" applyBorder="0" applyAlignment="0" applyProtection="0">
      <alignment vertical="center"/>
    </xf>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69" fontId="12" fillId="0" borderId="0" applyFont="0" applyFill="0" applyBorder="0" applyAlignment="0" applyProtection="0"/>
    <xf numFmtId="211" fontId="9" fillId="0" borderId="0"/>
    <xf numFmtId="211" fontId="154" fillId="0" borderId="43" applyNumberFormat="0" applyFill="0" applyAlignment="0" applyProtection="0">
      <alignment vertical="center"/>
    </xf>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9" fontId="11" fillId="0" borderId="0" applyFont="0" applyFill="0" applyBorder="0" applyAlignment="0" applyProtection="0"/>
    <xf numFmtId="211" fontId="8" fillId="0" borderId="0"/>
    <xf numFmtId="211" fontId="8" fillId="0" borderId="0"/>
    <xf numFmtId="9" fontId="11" fillId="0" borderId="0" applyFont="0" applyFill="0" applyBorder="0" applyAlignment="0" applyProtection="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3" fillId="0" borderId="0"/>
    <xf numFmtId="211" fontId="3" fillId="64" borderId="41" applyNumberFormat="0" applyFont="0" applyAlignment="0" applyProtection="0"/>
    <xf numFmtId="211" fontId="3" fillId="0" borderId="0"/>
    <xf numFmtId="211" fontId="8" fillId="0" borderId="0"/>
    <xf numFmtId="211" fontId="8" fillId="0" borderId="0"/>
    <xf numFmtId="211" fontId="3"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10" fillId="0" borderId="0"/>
    <xf numFmtId="211" fontId="30" fillId="10" borderId="0" applyNumberFormat="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12" fillId="0" borderId="0"/>
    <xf numFmtId="211" fontId="8" fillId="0" borderId="0"/>
    <xf numFmtId="211" fontId="155" fillId="0" borderId="0" applyNumberFormat="0" applyFill="0" applyBorder="0" applyAlignment="0" applyProtection="0">
      <alignment vertical="top"/>
      <protection locked="0"/>
    </xf>
    <xf numFmtId="211" fontId="17" fillId="16" borderId="0" applyNumberFormat="0" applyBorder="0" applyAlignment="0" applyProtection="0"/>
    <xf numFmtId="211" fontId="17" fillId="20" borderId="0" applyNumberFormat="0" applyBorder="0" applyAlignment="0" applyProtection="0"/>
    <xf numFmtId="211" fontId="17" fillId="24" borderId="0" applyNumberFormat="0" applyBorder="0" applyAlignment="0" applyProtection="0"/>
    <xf numFmtId="211" fontId="17" fillId="28" borderId="0" applyNumberFormat="0" applyBorder="0" applyAlignment="0" applyProtection="0"/>
    <xf numFmtId="211" fontId="17" fillId="32" borderId="0" applyNumberFormat="0" applyBorder="0" applyAlignment="0" applyProtection="0"/>
    <xf numFmtId="211" fontId="17" fillId="36" borderId="0" applyNumberFormat="0" applyBorder="0" applyAlignment="0" applyProtection="0"/>
    <xf numFmtId="211" fontId="17" fillId="17" borderId="0" applyNumberFormat="0" applyBorder="0" applyAlignment="0" applyProtection="0"/>
    <xf numFmtId="211" fontId="17" fillId="25" borderId="0" applyNumberFormat="0" applyBorder="0" applyAlignment="0" applyProtection="0"/>
    <xf numFmtId="211" fontId="17" fillId="37" borderId="0" applyNumberFormat="0" applyBorder="0" applyAlignment="0" applyProtection="0"/>
    <xf numFmtId="211" fontId="17" fillId="29" borderId="0" applyNumberFormat="0" applyBorder="0" applyAlignment="0" applyProtection="0"/>
    <xf numFmtId="211" fontId="17" fillId="21" borderId="0" applyNumberFormat="0" applyBorder="0" applyAlignment="0" applyProtection="0"/>
    <xf numFmtId="211" fontId="18" fillId="22" borderId="0" applyNumberFormat="0" applyBorder="0" applyAlignment="0" applyProtection="0"/>
    <xf numFmtId="211" fontId="18" fillId="18" borderId="0" applyNumberFormat="0" applyBorder="0" applyAlignment="0" applyProtection="0"/>
    <xf numFmtId="211" fontId="17" fillId="33" borderId="0" applyNumberFormat="0" applyBorder="0" applyAlignment="0" applyProtection="0"/>
    <xf numFmtId="211" fontId="18" fillId="26" borderId="0" applyNumberFormat="0" applyBorder="0" applyAlignment="0" applyProtection="0"/>
    <xf numFmtId="211" fontId="18" fillId="30" borderId="0" applyNumberFormat="0" applyBorder="0" applyAlignment="0" applyProtection="0"/>
    <xf numFmtId="211" fontId="18" fillId="34" borderId="0" applyNumberFormat="0" applyBorder="0" applyAlignment="0" applyProtection="0"/>
    <xf numFmtId="211" fontId="18" fillId="38" borderId="0" applyNumberFormat="0" applyBorder="0" applyAlignment="0" applyProtection="0"/>
    <xf numFmtId="211" fontId="18" fillId="15" borderId="0" applyNumberFormat="0" applyBorder="0" applyAlignment="0" applyProtection="0"/>
    <xf numFmtId="211" fontId="18" fillId="19" borderId="0" applyNumberFormat="0" applyBorder="0" applyAlignment="0" applyProtection="0"/>
    <xf numFmtId="211" fontId="18" fillId="23" borderId="0" applyNumberFormat="0" applyBorder="0" applyAlignment="0" applyProtection="0"/>
    <xf numFmtId="211" fontId="18" fillId="27" borderId="0" applyNumberFormat="0" applyBorder="0" applyAlignment="0" applyProtection="0"/>
    <xf numFmtId="211" fontId="18" fillId="31" borderId="0" applyNumberFormat="0" applyBorder="0" applyAlignment="0" applyProtection="0"/>
    <xf numFmtId="211" fontId="18" fillId="35" borderId="0" applyNumberFormat="0" applyBorder="0" applyAlignment="0" applyProtection="0"/>
    <xf numFmtId="211" fontId="19" fillId="9" borderId="0" applyNumberFormat="0" applyBorder="0" applyAlignment="0" applyProtection="0"/>
    <xf numFmtId="211" fontId="20" fillId="12" borderId="23" applyNumberFormat="0" applyAlignment="0" applyProtection="0"/>
    <xf numFmtId="211" fontId="21" fillId="13" borderId="26" applyNumberFormat="0" applyAlignment="0" applyProtection="0"/>
    <xf numFmtId="211" fontId="22" fillId="0" borderId="0" applyNumberFormat="0" applyFill="0" applyBorder="0" applyAlignment="0" applyProtection="0"/>
    <xf numFmtId="211" fontId="23" fillId="8" borderId="0" applyNumberFormat="0" applyBorder="0" applyAlignment="0" applyProtection="0"/>
    <xf numFmtId="211" fontId="24" fillId="0" borderId="20" applyNumberFormat="0" applyFill="0" applyAlignment="0" applyProtection="0"/>
    <xf numFmtId="211" fontId="25" fillId="0" borderId="21" applyNumberFormat="0" applyFill="0" applyAlignment="0" applyProtection="0"/>
    <xf numFmtId="211" fontId="26" fillId="0" borderId="22" applyNumberFormat="0" applyFill="0" applyAlignment="0" applyProtection="0"/>
    <xf numFmtId="211" fontId="26" fillId="0" borderId="0" applyNumberFormat="0" applyFill="0" applyBorder="0" applyAlignment="0" applyProtection="0"/>
    <xf numFmtId="211" fontId="28" fillId="11" borderId="23" applyNumberFormat="0" applyAlignment="0" applyProtection="0"/>
    <xf numFmtId="211" fontId="29" fillId="0" borderId="25" applyNumberFormat="0" applyFill="0" applyAlignment="0" applyProtection="0"/>
    <xf numFmtId="211" fontId="30" fillId="10" borderId="0" applyNumberFormat="0" applyBorder="0" applyAlignment="0" applyProtection="0"/>
    <xf numFmtId="211" fontId="11" fillId="14" borderId="27" applyNumberFormat="0" applyFont="0" applyAlignment="0" applyProtection="0"/>
    <xf numFmtId="211" fontId="11" fillId="14" borderId="27" applyNumberFormat="0" applyFont="0" applyAlignment="0" applyProtection="0"/>
    <xf numFmtId="211" fontId="31" fillId="12" borderId="24" applyNumberFormat="0" applyAlignment="0" applyProtection="0"/>
    <xf numFmtId="211" fontId="32" fillId="0" borderId="0" applyNumberFormat="0" applyFill="0" applyBorder="0" applyAlignment="0" applyProtection="0"/>
    <xf numFmtId="211" fontId="33" fillId="0" borderId="28" applyNumberFormat="0" applyFill="0" applyAlignment="0" applyProtection="0"/>
    <xf numFmtId="211" fontId="34" fillId="0" borderId="0" applyNumberForma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38" fontId="8" fillId="0" borderId="0" applyFont="0" applyFill="0" applyBorder="0" applyAlignment="0" applyProtection="0">
      <alignment vertical="center"/>
    </xf>
    <xf numFmtId="211" fontId="8" fillId="0" borderId="0"/>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156" fillId="0" borderId="0" applyNumberFormat="0" applyFill="0" applyBorder="0" applyAlignment="0" applyProtection="0">
      <alignment vertical="top"/>
      <protection locked="0"/>
    </xf>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9" fontId="11" fillId="0" borderId="0" applyFont="0" applyFill="0" applyBorder="0" applyAlignment="0" applyProtection="0"/>
    <xf numFmtId="38" fontId="8" fillId="0" borderId="0" applyFont="0" applyFill="0" applyBorder="0" applyAlignment="0" applyProtection="0">
      <alignment vertical="center"/>
    </xf>
    <xf numFmtId="211" fontId="8" fillId="0" borderId="0"/>
    <xf numFmtId="211" fontId="8" fillId="0" borderId="0"/>
    <xf numFmtId="9" fontId="11" fillId="0" borderId="0" applyFont="0" applyFill="0" applyBorder="0" applyAlignment="0" applyProtection="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0" fontId="8" fillId="0" borderId="0"/>
    <xf numFmtId="211" fontId="10" fillId="0" borderId="0"/>
    <xf numFmtId="211" fontId="30" fillId="10" borderId="0" applyNumberFormat="0" applyBorder="0" applyAlignment="0" applyProtection="0"/>
    <xf numFmtId="211" fontId="8" fillId="0" borderId="0"/>
    <xf numFmtId="9" fontId="11"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0" fontId="8" fillId="0" borderId="0"/>
    <xf numFmtId="0" fontId="8" fillId="0" borderId="0"/>
    <xf numFmtId="38" fontId="8" fillId="0" borderId="0" applyFont="0" applyFill="0" applyBorder="0" applyAlignment="0" applyProtection="0">
      <alignment vertical="center"/>
    </xf>
    <xf numFmtId="0" fontId="8" fillId="0" borderId="0"/>
    <xf numFmtId="0" fontId="8" fillId="0" borderId="0"/>
    <xf numFmtId="0" fontId="8" fillId="0" borderId="0"/>
    <xf numFmtId="211" fontId="8" fillId="0" borderId="0"/>
    <xf numFmtId="211"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38" fontId="8" fillId="0" borderId="0" applyFont="0" applyFill="0" applyBorder="0" applyAlignment="0" applyProtection="0">
      <alignment vertical="center"/>
    </xf>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44" fontId="8" fillId="0" borderId="0" applyFont="0" applyFill="0" applyBorder="0" applyAlignment="0" applyProtection="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8" fillId="0" borderId="0"/>
    <xf numFmtId="211" fontId="10" fillId="0" borderId="0"/>
    <xf numFmtId="9" fontId="11" fillId="0" borderId="0" applyFont="0" applyFill="0" applyBorder="0" applyAlignment="0" applyProtection="0"/>
    <xf numFmtId="0" fontId="11" fillId="88" borderId="0" applyNumberFormat="0" applyBorder="0" applyAlignment="0" applyProtection="0"/>
    <xf numFmtId="0" fontId="3" fillId="0" borderId="0">
      <alignment horizontal="left" wrapText="1"/>
    </xf>
    <xf numFmtId="227" fontId="3" fillId="0" borderId="0" applyFont="0" applyFill="0" applyBorder="0" applyAlignment="0" applyProtection="0"/>
    <xf numFmtId="0" fontId="11" fillId="90" borderId="0" applyNumberFormat="0" applyBorder="0" applyAlignment="0" applyProtection="0"/>
    <xf numFmtId="0" fontId="11" fillId="44" borderId="0" applyNumberFormat="0" applyBorder="0" applyAlignment="0" applyProtection="0"/>
    <xf numFmtId="0" fontId="4" fillId="51" borderId="0" applyNumberFormat="0" applyBorder="0" applyAlignment="0" applyProtection="0"/>
    <xf numFmtId="0" fontId="3" fillId="0" borderId="0"/>
    <xf numFmtId="0" fontId="72" fillId="0" borderId="0" applyFont="0" applyFill="0" applyBorder="0" applyAlignment="0" applyProtection="0">
      <alignment horizontal="right"/>
    </xf>
    <xf numFmtId="0" fontId="3" fillId="0" borderId="0">
      <alignment horizontal="left" wrapText="1"/>
    </xf>
    <xf numFmtId="0" fontId="68" fillId="61" borderId="35" applyNumberFormat="0" applyAlignment="0" applyProtection="0"/>
    <xf numFmtId="0" fontId="74" fillId="0" borderId="0"/>
    <xf numFmtId="0" fontId="3" fillId="0" borderId="0">
      <alignment horizontal="left" wrapText="1"/>
    </xf>
    <xf numFmtId="0" fontId="3" fillId="0" borderId="0">
      <alignment horizontal="left" wrapText="1"/>
    </xf>
    <xf numFmtId="0" fontId="11" fillId="51" borderId="0" applyNumberFormat="0" applyBorder="0" applyAlignment="0" applyProtection="0"/>
    <xf numFmtId="0" fontId="3" fillId="0" borderId="0">
      <alignment horizontal="left" wrapText="1"/>
    </xf>
    <xf numFmtId="0" fontId="3" fillId="0" borderId="0" applyNumberFormat="0" applyFill="0" applyBorder="0" applyAlignment="0" applyProtection="0">
      <alignment horizontal="left" wrapText="1"/>
    </xf>
    <xf numFmtId="0" fontId="105" fillId="0" borderId="34" applyNumberFormat="0" applyFill="0" applyBorder="0" applyAlignment="0" applyProtection="0">
      <alignment horizontal="left"/>
      <protection locked="0"/>
    </xf>
    <xf numFmtId="0" fontId="3" fillId="0" borderId="0">
      <alignment horizontal="left" wrapText="1"/>
    </xf>
    <xf numFmtId="0" fontId="4" fillId="48" borderId="0" applyNumberFormat="0" applyBorder="0" applyAlignment="0" applyProtection="0"/>
    <xf numFmtId="0" fontId="3" fillId="0" borderId="0">
      <alignment horizontal="left" wrapText="1"/>
    </xf>
    <xf numFmtId="0" fontId="3" fillId="0" borderId="0">
      <alignment horizontal="left" wrapText="1"/>
    </xf>
    <xf numFmtId="0" fontId="131" fillId="61" borderId="34"/>
    <xf numFmtId="0" fontId="74" fillId="0" borderId="0"/>
    <xf numFmtId="0" fontId="67" fillId="0" borderId="0">
      <alignment horizontal="right"/>
    </xf>
    <xf numFmtId="211" fontId="10" fillId="0" borderId="0"/>
    <xf numFmtId="0" fontId="3" fillId="0" borderId="0"/>
    <xf numFmtId="0" fontId="3" fillId="0" borderId="0"/>
    <xf numFmtId="0" fontId="3" fillId="0" borderId="0"/>
    <xf numFmtId="0" fontId="45" fillId="0" borderId="40" applyNumberFormat="0" applyFill="0" applyAlignment="0" applyProtection="0"/>
    <xf numFmtId="0" fontId="11" fillId="47" borderId="0" applyNumberFormat="0" applyBorder="0" applyAlignment="0" applyProtection="0"/>
    <xf numFmtId="0" fontId="11" fillId="48" borderId="0" applyNumberFormat="0" applyBorder="0" applyAlignment="0" applyProtection="0"/>
    <xf numFmtId="0" fontId="35" fillId="59" borderId="0" applyNumberFormat="0" applyBorder="0" applyAlignment="0" applyProtection="0"/>
    <xf numFmtId="0" fontId="3" fillId="0" borderId="0">
      <alignment horizontal="left" wrapText="1"/>
    </xf>
    <xf numFmtId="9" fontId="11" fillId="0" borderId="0" applyFont="0" applyFill="0" applyBorder="0" applyAlignment="0" applyProtection="0"/>
    <xf numFmtId="0" fontId="3" fillId="0" borderId="0">
      <alignment horizontal="left" wrapText="1"/>
    </xf>
    <xf numFmtId="0" fontId="3" fillId="0" borderId="0"/>
    <xf numFmtId="0" fontId="3" fillId="0" borderId="0"/>
    <xf numFmtId="0" fontId="44" fillId="92" borderId="35" applyNumberFormat="0" applyAlignment="0" applyProtection="0"/>
    <xf numFmtId="0" fontId="11" fillId="49" borderId="0" applyNumberFormat="0" applyBorder="0" applyAlignment="0" applyProtection="0"/>
    <xf numFmtId="0" fontId="6" fillId="1" borderId="3"/>
    <xf numFmtId="0" fontId="54" fillId="0" borderId="45" applyNumberFormat="0" applyFill="0" applyAlignment="0" applyProtection="0"/>
    <xf numFmtId="0" fontId="4" fillId="47" borderId="0" applyNumberFormat="0" applyBorder="0" applyAlignment="0" applyProtection="0"/>
    <xf numFmtId="0" fontId="3" fillId="0" borderId="0" applyNumberFormat="0" applyFill="0" applyBorder="0" applyAlignment="0" applyProtection="0">
      <alignment horizontal="left" wrapText="1"/>
    </xf>
    <xf numFmtId="0" fontId="94" fillId="0" borderId="34" applyNumberFormat="0" applyFill="0" applyBorder="0" applyAlignment="0" applyProtection="0"/>
    <xf numFmtId="0" fontId="3" fillId="0" borderId="0">
      <alignment horizontal="left" wrapText="1"/>
    </xf>
    <xf numFmtId="0" fontId="12" fillId="0" borderId="0" applyNumberFormat="0" applyFill="0" applyBorder="0" applyAlignment="0" applyProtection="0">
      <alignment horizontal="left" wrapText="1"/>
    </xf>
    <xf numFmtId="0" fontId="79"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0" fillId="0" borderId="0" applyNumberFormat="0" applyFill="0" applyBorder="0" applyAlignment="0" applyProtection="0"/>
    <xf numFmtId="0" fontId="3" fillId="0" borderId="0">
      <alignment horizontal="left" wrapText="1"/>
    </xf>
    <xf numFmtId="0" fontId="15" fillId="63" borderId="0" applyNumberFormat="0" applyFont="0" applyAlignment="0" applyProtection="0"/>
    <xf numFmtId="0" fontId="3" fillId="0" borderId="0" applyNumberFormat="0" applyFill="0" applyBorder="0" applyAlignment="0" applyProtection="0">
      <alignment horizontal="left" wrapText="1"/>
    </xf>
    <xf numFmtId="0" fontId="3" fillId="0" borderId="0">
      <alignment horizontal="left" wrapText="1"/>
    </xf>
    <xf numFmtId="0" fontId="35" fillId="104" borderId="0" applyNumberFormat="0" applyBorder="0" applyAlignment="0" applyProtection="0"/>
    <xf numFmtId="0" fontId="3" fillId="108" borderId="41" applyNumberFormat="0" applyAlignment="0" applyProtection="0"/>
    <xf numFmtId="0" fontId="48" fillId="0" borderId="0" applyNumberFormat="0" applyFill="0" applyBorder="0" applyAlignment="0" applyProtection="0"/>
    <xf numFmtId="0" fontId="43" fillId="0" borderId="0" applyNumberFormat="0" applyFill="0" applyBorder="0" applyAlignment="0" applyProtection="0"/>
    <xf numFmtId="0" fontId="35" fillId="99" borderId="0" applyNumberFormat="0" applyBorder="0" applyAlignment="0" applyProtection="0"/>
    <xf numFmtId="0" fontId="35" fillId="100" borderId="0" applyNumberFormat="0" applyBorder="0" applyAlignment="0" applyProtection="0"/>
    <xf numFmtId="0" fontId="35" fillId="98" borderId="0" applyNumberFormat="0" applyBorder="0" applyAlignment="0" applyProtection="0"/>
    <xf numFmtId="0" fontId="11" fillId="93" borderId="0" applyNumberFormat="0" applyBorder="0" applyAlignment="0" applyProtection="0"/>
    <xf numFmtId="0" fontId="49" fillId="0" borderId="43" applyNumberFormat="0" applyFill="0" applyAlignment="0" applyProtection="0"/>
    <xf numFmtId="0" fontId="35" fillId="102" borderId="0" applyNumberFormat="0" applyBorder="0" applyAlignment="0" applyProtection="0"/>
    <xf numFmtId="0" fontId="11" fillId="94" borderId="0" applyNumberFormat="0" applyBorder="0" applyAlignment="0" applyProtection="0"/>
    <xf numFmtId="0" fontId="11" fillId="91" borderId="0" applyNumberFormat="0" applyBorder="0" applyAlignment="0" applyProtection="0"/>
    <xf numFmtId="0" fontId="11" fillId="89" borderId="0" applyNumberFormat="0" applyBorder="0" applyAlignment="0" applyProtection="0"/>
    <xf numFmtId="0" fontId="11" fillId="87" borderId="0" applyNumberFormat="0" applyBorder="0" applyAlignment="0" applyProtection="0"/>
    <xf numFmtId="0" fontId="11"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4" borderId="41" applyNumberFormat="0" applyFont="0" applyAlignment="0" applyProtection="0"/>
    <xf numFmtId="0" fontId="3" fillId="64" borderId="41" applyNumberFormat="0" applyFont="0" applyAlignment="0" applyProtection="0"/>
    <xf numFmtId="0" fontId="3" fillId="64" borderId="41" applyNumberFormat="0" applyFont="0" applyAlignment="0" applyProtection="0"/>
    <xf numFmtId="0" fontId="47" fillId="61" borderId="42" applyNumberFormat="0" applyAlignment="0" applyProtection="0"/>
    <xf numFmtId="0" fontId="3" fillId="0" borderId="0"/>
    <xf numFmtId="0" fontId="49" fillId="0" borderId="43" applyNumberFormat="0" applyFill="0" applyAlignment="0" applyProtection="0"/>
    <xf numFmtId="0" fontId="3" fillId="0" borderId="0"/>
    <xf numFmtId="0" fontId="3" fillId="0" borderId="0"/>
    <xf numFmtId="0" fontId="8" fillId="0" borderId="0"/>
    <xf numFmtId="0" fontId="8" fillId="0" borderId="0"/>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6" fillId="0" borderId="0">
      <alignment horizontal="left"/>
    </xf>
    <xf numFmtId="0" fontId="6" fillId="0" borderId="0">
      <alignment horizontal="left"/>
    </xf>
    <xf numFmtId="0" fontId="6" fillId="0" borderId="0">
      <alignment horizontal="left"/>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6" fillId="0" borderId="0">
      <alignment horizontal="left"/>
    </xf>
    <xf numFmtId="0" fontId="6" fillId="0" borderId="0">
      <alignment horizontal="left" wrapText="1"/>
    </xf>
    <xf numFmtId="0" fontId="6" fillId="0" borderId="0">
      <alignment horizontal="left"/>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52" fillId="0" borderId="0" applyNumberFormat="0" applyFill="0" applyBorder="0" applyAlignment="0" applyProtection="0"/>
    <xf numFmtId="0" fontId="15" fillId="63" borderId="0" applyNumberFormat="0" applyFont="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53" fillId="0" borderId="0" applyNumberFormat="0" applyFill="0" applyBorder="0" applyProtection="0">
      <alignment vertical="top"/>
    </xf>
    <xf numFmtId="0" fontId="3" fillId="0" borderId="0">
      <alignment horizontal="left" wrapText="1"/>
    </xf>
    <xf numFmtId="0" fontId="55" fillId="0" borderId="46" applyNumberFormat="0" applyFill="0" applyProtection="0">
      <alignment horizontal="center"/>
    </xf>
    <xf numFmtId="0" fontId="55" fillId="0" borderId="0" applyNumberFormat="0" applyFill="0" applyBorder="0" applyProtection="0">
      <alignment horizontal="left"/>
    </xf>
    <xf numFmtId="0" fontId="4" fillId="46"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11" fillId="49"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11" fillId="46" borderId="0" applyNumberFormat="0" applyBorder="0" applyAlignment="0" applyProtection="0"/>
    <xf numFmtId="0" fontId="11" fillId="49" borderId="0" applyNumberFormat="0" applyBorder="0" applyAlignment="0" applyProtection="0"/>
    <xf numFmtId="0" fontId="11" fillId="52"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46" borderId="0" applyNumberFormat="0" applyBorder="0" applyAlignment="0" applyProtection="0"/>
    <xf numFmtId="0" fontId="4" fillId="49" borderId="0" applyNumberFormat="0" applyBorder="0" applyAlignment="0" applyProtection="0"/>
    <xf numFmtId="0" fontId="4" fillId="52"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35" fillId="53" borderId="0" applyNumberFormat="0" applyBorder="0" applyAlignment="0" applyProtection="0"/>
    <xf numFmtId="0" fontId="35" fillId="50" borderId="0" applyNumberFormat="0" applyBorder="0" applyAlignment="0" applyProtection="0"/>
    <xf numFmtId="0" fontId="35" fillId="51" borderId="0" applyNumberFormat="0" applyBorder="0" applyAlignment="0" applyProtection="0"/>
    <xf numFmtId="0" fontId="35" fillId="54" borderId="0" applyNumberFormat="0" applyBorder="0" applyAlignment="0" applyProtection="0"/>
    <xf numFmtId="0" fontId="35" fillId="55" borderId="0" applyNumberFormat="0" applyBorder="0" applyAlignment="0" applyProtection="0"/>
    <xf numFmtId="0" fontId="35" fillId="56"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4"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 fillId="1" borderId="3"/>
    <xf numFmtId="0" fontId="6" fillId="1" borderId="3"/>
    <xf numFmtId="0" fontId="72" fillId="0" borderId="48" applyNumberFormat="0" applyFon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Fill="0" applyBorder="0" applyProtection="0">
      <alignment horizontal="left"/>
    </xf>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3" fillId="2" borderId="0" applyNumberFormat="0" applyFont="0"/>
    <xf numFmtId="0" fontId="83" fillId="45" borderId="0" applyNumberFormat="0" applyBorder="0" applyAlignment="0" applyProtection="0"/>
    <xf numFmtId="0" fontId="83" fillId="45" borderId="0" applyNumberFormat="0" applyBorder="0" applyAlignment="0" applyProtection="0"/>
    <xf numFmtId="0" fontId="83" fillId="45" borderId="0" applyNumberFormat="0" applyBorder="0" applyAlignment="0" applyProtection="0"/>
    <xf numFmtId="0" fontId="83" fillId="45" borderId="0" applyNumberFormat="0" applyBorder="0" applyAlignment="0" applyProtection="0"/>
    <xf numFmtId="0" fontId="83" fillId="45" borderId="0" applyNumberFormat="0" applyBorder="0" applyAlignment="0" applyProtection="0"/>
    <xf numFmtId="0" fontId="83" fillId="45" borderId="0" applyNumberFormat="0" applyBorder="0" applyAlignment="0" applyProtection="0"/>
    <xf numFmtId="0" fontId="14" fillId="40" borderId="33" applyAlignment="0" applyProtection="0"/>
    <xf numFmtId="0" fontId="6" fillId="2" borderId="0"/>
    <xf numFmtId="0" fontId="72" fillId="0" borderId="0" applyFont="0" applyFill="0" applyBorder="0" applyAlignment="0" applyProtection="0">
      <alignment horizontal="right"/>
    </xf>
    <xf numFmtId="0" fontId="84" fillId="0" borderId="0" applyProtection="0">
      <alignment horizontal="right"/>
    </xf>
    <xf numFmtId="0" fontId="85" fillId="0" borderId="49" applyNumberFormat="0" applyAlignment="0" applyProtection="0">
      <alignment horizontal="left" vertical="center"/>
    </xf>
    <xf numFmtId="0" fontId="85" fillId="0" borderId="33">
      <alignment horizontal="left" vertical="center"/>
    </xf>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7" fillId="0" borderId="38" applyNumberFormat="0" applyFill="0" applyAlignment="0" applyProtection="0"/>
    <xf numFmtId="0" fontId="87" fillId="0" borderId="38" applyNumberFormat="0" applyFill="0" applyAlignment="0" applyProtection="0"/>
    <xf numFmtId="0" fontId="87" fillId="0" borderId="38" applyNumberFormat="0" applyFill="0" applyAlignment="0" applyProtection="0"/>
    <xf numFmtId="0" fontId="87" fillId="0" borderId="38" applyNumberFormat="0" applyFill="0" applyAlignment="0" applyProtection="0"/>
    <xf numFmtId="0" fontId="87" fillId="0" borderId="38" applyNumberFormat="0" applyFill="0" applyAlignment="0" applyProtection="0"/>
    <xf numFmtId="0" fontId="91" fillId="0" borderId="0" applyNumberFormat="0" applyFill="0" applyBorder="0" applyAlignment="0">
      <protection locked="0"/>
    </xf>
    <xf numFmtId="0" fontId="36" fillId="44" borderId="0" applyNumberFormat="0" applyBorder="0" applyAlignment="0" applyProtection="0"/>
    <xf numFmtId="0" fontId="93" fillId="0" borderId="0"/>
    <xf numFmtId="0" fontId="94" fillId="0" borderId="34" applyNumberFormat="0" applyFill="0" applyBorder="0" applyAlignment="0" applyProtection="0"/>
    <xf numFmtId="0" fontId="94" fillId="0" borderId="34" applyNumberFormat="0" applyFill="0" applyBorder="0" applyAlignment="0" applyProtection="0"/>
    <xf numFmtId="0" fontId="37" fillId="61" borderId="35" applyNumberFormat="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95" fillId="0" borderId="40" applyNumberFormat="0" applyFill="0" applyAlignment="0" applyProtection="0"/>
    <xf numFmtId="0" fontId="45" fillId="0" borderId="40" applyNumberFormat="0" applyFill="0" applyAlignment="0" applyProtection="0"/>
    <xf numFmtId="0" fontId="96" fillId="2" borderId="0"/>
    <xf numFmtId="0" fontId="97" fillId="0" borderId="50"/>
    <xf numFmtId="0" fontId="97" fillId="0" borderId="50"/>
    <xf numFmtId="0" fontId="97" fillId="0" borderId="50"/>
    <xf numFmtId="0" fontId="6" fillId="0" borderId="0"/>
    <xf numFmtId="0" fontId="6" fillId="0" borderId="0"/>
    <xf numFmtId="0" fontId="6" fillId="0" borderId="0"/>
    <xf numFmtId="0" fontId="98" fillId="0" borderId="34">
      <alignment horizontal="left"/>
      <protection locked="0"/>
    </xf>
    <xf numFmtId="0" fontId="98" fillId="0" borderId="34">
      <alignment horizontal="left"/>
      <protection locked="0"/>
    </xf>
    <xf numFmtId="0" fontId="98" fillId="0" borderId="34">
      <alignment horizontal="left"/>
      <protection locked="0"/>
    </xf>
    <xf numFmtId="0" fontId="6" fillId="2" borderId="0" applyNumberFormat="0"/>
    <xf numFmtId="0" fontId="6" fillId="0" borderId="0"/>
    <xf numFmtId="0" fontId="90" fillId="0" borderId="41"/>
    <xf numFmtId="0" fontId="6" fillId="0" borderId="41">
      <alignment horizontal="left"/>
    </xf>
    <xf numFmtId="0" fontId="99" fillId="0" borderId="51">
      <alignment horizontal="left"/>
    </xf>
    <xf numFmtId="0" fontId="4" fillId="0" borderId="52">
      <alignment horizontal="center"/>
    </xf>
    <xf numFmtId="0" fontId="99" fillId="0" borderId="41"/>
    <xf numFmtId="0" fontId="6" fillId="2" borderId="0"/>
    <xf numFmtId="0" fontId="72" fillId="0" borderId="0" applyFont="0" applyFill="0" applyBorder="0" applyAlignment="0" applyProtection="0">
      <alignment horizontal="right"/>
    </xf>
    <xf numFmtId="0" fontId="46" fillId="63" borderId="0" applyNumberFormat="0" applyBorder="0" applyAlignment="0" applyProtection="0"/>
    <xf numFmtId="0" fontId="100" fillId="63" borderId="0" applyNumberFormat="0" applyBorder="0" applyAlignment="0" applyProtection="0"/>
    <xf numFmtId="0" fontId="100" fillId="63" borderId="0" applyNumberFormat="0" applyBorder="0" applyAlignment="0" applyProtection="0"/>
    <xf numFmtId="0" fontId="100" fillId="63" borderId="0" applyNumberFormat="0" applyBorder="0" applyAlignment="0" applyProtection="0"/>
    <xf numFmtId="0" fontId="100" fillId="63" borderId="0" applyNumberFormat="0" applyBorder="0" applyAlignment="0" applyProtection="0"/>
    <xf numFmtId="0" fontId="100" fillId="63" borderId="0" applyNumberFormat="0" applyBorder="0" applyAlignment="0" applyProtection="0"/>
    <xf numFmtId="0" fontId="100" fillId="63" borderId="0" applyNumberFormat="0" applyBorder="0" applyAlignment="0" applyProtection="0"/>
    <xf numFmtId="0" fontId="46" fillId="63" borderId="0" applyNumberFormat="0" applyBorder="0" applyAlignment="0" applyProtection="0"/>
    <xf numFmtId="0" fontId="46" fillId="63" borderId="0" applyNumberFormat="0" applyBorder="0" applyAlignment="0" applyProtection="0"/>
    <xf numFmtId="0" fontId="101" fillId="2" borderId="29" applyNumberFormat="0" applyFont="0" applyFill="0" applyAlignment="0" applyProtection="0">
      <alignment horizontal="center"/>
    </xf>
    <xf numFmtId="0" fontId="3" fillId="0" borderId="0"/>
    <xf numFmtId="0" fontId="158" fillId="0" borderId="0" applyNumberFormat="0" applyFill="0" applyBorder="0" applyAlignment="0" applyProtection="0">
      <alignment horizontal="left" wrapText="1"/>
    </xf>
    <xf numFmtId="0" fontId="3" fillId="0" borderId="0"/>
    <xf numFmtId="0" fontId="3" fillId="0" borderId="0"/>
    <xf numFmtId="0" fontId="3" fillId="0" borderId="0"/>
    <xf numFmtId="0" fontId="6" fillId="0" borderId="0"/>
    <xf numFmtId="0" fontId="3" fillId="0" borderId="0"/>
    <xf numFmtId="0" fontId="3" fillId="0" borderId="0"/>
    <xf numFmtId="0" fontId="6" fillId="0" borderId="0"/>
    <xf numFmtId="0" fontId="6" fillId="0" borderId="0"/>
    <xf numFmtId="0" fontId="3" fillId="0" borderId="0"/>
    <xf numFmtId="0" fontId="110" fillId="61" borderId="42" applyNumberFormat="0" applyAlignment="0" applyProtection="0"/>
    <xf numFmtId="9" fontId="15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12" fillId="4" borderId="0" applyNumberFormat="0" applyBorder="0">
      <alignment horizontal="right"/>
      <protection locked="0"/>
    </xf>
    <xf numFmtId="0" fontId="3" fillId="68" borderId="0" applyNumberFormat="0" applyFont="0" applyBorder="0" applyAlignment="0"/>
    <xf numFmtId="0" fontId="3" fillId="70" borderId="0" applyNumberFormat="0" applyBorder="0">
      <alignment horizontal="center" vertical="center" wrapText="1"/>
    </xf>
    <xf numFmtId="0" fontId="3" fillId="5" borderId="0" applyNumberFormat="0" applyFont="0" applyBorder="0" applyAlignment="0"/>
    <xf numFmtId="0" fontId="113" fillId="0" borderId="34" applyFill="0" applyBorder="0">
      <alignment horizontal="center" vertical="center"/>
    </xf>
    <xf numFmtId="0" fontId="3" fillId="6" borderId="3">
      <alignment horizontal="center" wrapText="1"/>
    </xf>
    <xf numFmtId="0" fontId="3" fillId="6" borderId="3">
      <alignment horizontal="left"/>
    </xf>
    <xf numFmtId="0" fontId="115" fillId="0" borderId="44" applyBorder="0"/>
    <xf numFmtId="0" fontId="115" fillId="0" borderId="44" applyBorder="0"/>
    <xf numFmtId="0" fontId="115" fillId="0" borderId="44" applyBorder="0"/>
    <xf numFmtId="0" fontId="116" fillId="0" borderId="0"/>
    <xf numFmtId="0" fontId="116" fillId="0" borderId="0"/>
    <xf numFmtId="0" fontId="116" fillId="0" borderId="0"/>
    <xf numFmtId="0" fontId="40" fillId="45" borderId="0" applyNumberFormat="0" applyBorder="0" applyAlignment="0" applyProtection="0"/>
    <xf numFmtId="0" fontId="77" fillId="0" borderId="59"/>
    <xf numFmtId="0" fontId="77" fillId="0" borderId="59"/>
    <xf numFmtId="0" fontId="77" fillId="0" borderId="59"/>
    <xf numFmtId="0" fontId="39" fillId="0" borderId="0" applyNumberFormat="0" applyFill="0" applyBorder="0" applyAlignment="0" applyProtection="0"/>
    <xf numFmtId="0" fontId="47" fillId="61" borderId="42" applyNumberFormat="0" applyAlignment="0" applyProtection="0"/>
    <xf numFmtId="0" fontId="58" fillId="80" borderId="0" applyNumberFormat="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58" fillId="80" borderId="0" applyNumberFormat="0" applyBorder="0" applyAlignment="0" applyProtection="0"/>
    <xf numFmtId="0" fontId="3" fillId="4" borderId="0" applyNumberFormat="0" applyAlignment="0" applyProtection="0"/>
    <xf numFmtId="0" fontId="147" fillId="0" borderId="0" applyProtection="0">
      <alignment horizontal="left"/>
    </xf>
    <xf numFmtId="0" fontId="88" fillId="0" borderId="39" applyNumberFormat="0" applyFill="0" applyAlignment="0" applyProtection="0"/>
    <xf numFmtId="0" fontId="149" fillId="0" borderId="0" applyProtection="0">
      <alignment horizontal="left"/>
    </xf>
    <xf numFmtId="0" fontId="149" fillId="0" borderId="0" applyProtection="0">
      <alignment horizontal="left"/>
    </xf>
    <xf numFmtId="0" fontId="149" fillId="0" borderId="0" applyProtection="0">
      <alignment horizontal="left"/>
    </xf>
    <xf numFmtId="0" fontId="149" fillId="0" borderId="0" applyProtection="0">
      <alignment horizontal="left"/>
    </xf>
    <xf numFmtId="0" fontId="88" fillId="0" borderId="0" applyNumberFormat="0" applyFill="0" applyBorder="0" applyAlignment="0" applyProtection="0"/>
    <xf numFmtId="0" fontId="68" fillId="61" borderId="35" applyNumberFormat="0" applyAlignment="0" applyProtection="0"/>
    <xf numFmtId="0" fontId="79" fillId="0" borderId="0" applyNumberFormat="0" applyFill="0" applyBorder="0" applyAlignment="0" applyProtection="0"/>
    <xf numFmtId="0" fontId="13" fillId="0" borderId="0" applyNumberFormat="0" applyFill="0" applyBorder="0" applyAlignment="0" applyProtection="0"/>
    <xf numFmtId="0" fontId="118" fillId="0" borderId="4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81" fillId="0" borderId="0" applyFill="0" applyBorder="0" applyProtection="0">
      <alignment horizontal="left"/>
    </xf>
    <xf numFmtId="0" fontId="3" fillId="0" borderId="0">
      <alignment horizontal="left" wrapText="1"/>
    </xf>
    <xf numFmtId="0" fontId="81" fillId="0" borderId="0" applyFill="0" applyBorder="0" applyProtection="0">
      <alignment horizontal="left"/>
    </xf>
    <xf numFmtId="0" fontId="3" fillId="0" borderId="0"/>
    <xf numFmtId="0" fontId="3" fillId="0" borderId="0">
      <alignment horizontal="left" wrapText="1"/>
    </xf>
    <xf numFmtId="0" fontId="81" fillId="0" borderId="0" applyFill="0" applyBorder="0" applyProtection="0">
      <alignment horizontal="left"/>
    </xf>
    <xf numFmtId="0" fontId="3" fillId="0" borderId="0">
      <alignment horizontal="left" wrapText="1"/>
    </xf>
    <xf numFmtId="0" fontId="3" fillId="0" borderId="0"/>
    <xf numFmtId="0" fontId="81" fillId="0" borderId="0" applyFill="0" applyBorder="0" applyProtection="0">
      <alignment horizontal="left"/>
    </xf>
    <xf numFmtId="0" fontId="3" fillId="0" borderId="0">
      <alignment horizontal="left" wrapText="1"/>
    </xf>
    <xf numFmtId="0" fontId="3" fillId="0" borderId="0"/>
    <xf numFmtId="0" fontId="3" fillId="0" borderId="0">
      <alignment horizontal="left" wrapText="1"/>
    </xf>
    <xf numFmtId="0" fontId="3" fillId="0" borderId="0"/>
    <xf numFmtId="0" fontId="3" fillId="0" borderId="0"/>
    <xf numFmtId="0" fontId="3" fillId="0" borderId="0">
      <alignment horizontal="left" wrapText="1"/>
    </xf>
    <xf numFmtId="0" fontId="3" fillId="0" borderId="0"/>
    <xf numFmtId="0" fontId="3" fillId="0" borderId="0"/>
    <xf numFmtId="0" fontId="118" fillId="0" borderId="43" applyNumberFormat="0" applyFill="0" applyAlignment="0" applyProtection="0"/>
    <xf numFmtId="0" fontId="15" fillId="63" borderId="0" applyNumberFormat="0" applyFont="0" applyAlignment="0" applyProtection="0"/>
    <xf numFmtId="0" fontId="3" fillId="0" borderId="0">
      <alignment horizontal="left" wrapText="1"/>
    </xf>
    <xf numFmtId="0" fontId="3" fillId="0" borderId="0" applyNumberFormat="0" applyFill="0" applyBorder="0" applyAlignment="0" applyProtection="0">
      <alignment horizontal="left" wrapText="1"/>
    </xf>
    <xf numFmtId="9" fontId="11" fillId="0" borderId="0" applyFont="0" applyFill="0" applyBorder="0" applyAlignment="0" applyProtection="0"/>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35" fillId="59" borderId="0" applyNumberFormat="0" applyBorder="0" applyAlignment="0" applyProtection="0"/>
    <xf numFmtId="0" fontId="118" fillId="0" borderId="43" applyNumberFormat="0" applyFill="0" applyAlignment="0" applyProtection="0"/>
    <xf numFmtId="211" fontId="10" fillId="0" borderId="0"/>
    <xf numFmtId="0" fontId="62" fillId="44" borderId="0" applyNumberFormat="0" applyBorder="0" applyAlignment="0" applyProtection="0"/>
    <xf numFmtId="0" fontId="3" fillId="0" borderId="0">
      <alignment horizontal="left" wrapText="1"/>
    </xf>
    <xf numFmtId="0" fontId="13" fillId="0" borderId="0" applyNumberFormat="0" applyFill="0" applyBorder="0" applyAlignment="0" applyProtection="0"/>
    <xf numFmtId="0" fontId="88" fillId="0" borderId="39" applyNumberFormat="0" applyFill="0" applyAlignment="0" applyProtection="0"/>
    <xf numFmtId="0" fontId="4" fillId="46" borderId="0" applyNumberFormat="0" applyBorder="0" applyAlignment="0" applyProtection="0"/>
    <xf numFmtId="0" fontId="35" fillId="53" borderId="0" applyNumberFormat="0" applyBorder="0" applyAlignment="0" applyProtection="0"/>
    <xf numFmtId="0" fontId="3" fillId="0" borderId="0">
      <alignment horizontal="left" wrapText="1"/>
    </xf>
    <xf numFmtId="0" fontId="3" fillId="64" borderId="41" applyNumberFormat="0" applyFont="0" applyAlignment="0" applyProtection="0"/>
    <xf numFmtId="0" fontId="3" fillId="0" borderId="0">
      <alignment horizontal="left" wrapText="1"/>
    </xf>
    <xf numFmtId="0" fontId="58" fillId="60" borderId="0" applyNumberFormat="0" applyBorder="0" applyAlignment="0" applyProtection="0"/>
    <xf numFmtId="0" fontId="43" fillId="0" borderId="0" applyNumberFormat="0" applyFill="0" applyBorder="0" applyAlignment="0" applyProtection="0"/>
    <xf numFmtId="0" fontId="3" fillId="0" borderId="0">
      <alignment horizontal="left" wrapText="1"/>
    </xf>
    <xf numFmtId="0" fontId="38" fillId="62" borderId="36" applyNumberFormat="0" applyAlignment="0" applyProtection="0"/>
    <xf numFmtId="0" fontId="3" fillId="0" borderId="0">
      <alignment horizontal="left" wrapText="1"/>
    </xf>
    <xf numFmtId="0" fontId="35" fillId="58" borderId="0" applyNumberFormat="0" applyBorder="0" applyAlignment="0" applyProtection="0"/>
    <xf numFmtId="0" fontId="69" fillId="62" borderId="36" applyNumberFormat="0" applyAlignment="0" applyProtection="0"/>
    <xf numFmtId="0" fontId="3" fillId="0" borderId="0">
      <alignment horizontal="left" wrapText="1"/>
    </xf>
    <xf numFmtId="0" fontId="70" fillId="0" borderId="47"/>
    <xf numFmtId="14" fontId="78" fillId="0" borderId="0"/>
    <xf numFmtId="0" fontId="58" fillId="55" borderId="0" applyNumberFormat="0" applyBorder="0" applyAlignment="0" applyProtection="0"/>
    <xf numFmtId="0" fontId="12" fillId="0" borderId="0" applyNumberFormat="0" applyFill="0" applyBorder="0" applyAlignment="0" applyProtection="0">
      <alignment horizontal="left" wrapText="1"/>
    </xf>
    <xf numFmtId="0" fontId="17" fillId="0" borderId="0"/>
    <xf numFmtId="0" fontId="3" fillId="0" borderId="0"/>
    <xf numFmtId="0" fontId="134" fillId="0" borderId="0"/>
    <xf numFmtId="0" fontId="12" fillId="0" borderId="0" applyNumberFormat="0" applyFill="0" applyBorder="0" applyAlignment="0" applyProtection="0">
      <alignment horizontal="left" wrapText="1"/>
    </xf>
    <xf numFmtId="0" fontId="70" fillId="86" borderId="30" applyNumberFormat="0" applyFont="0" applyBorder="0" applyAlignment="0">
      <protection locked="0"/>
    </xf>
    <xf numFmtId="0" fontId="36" fillId="44" borderId="0" applyNumberFormat="0" applyBorder="0" applyAlignment="0" applyProtection="0"/>
    <xf numFmtId="0" fontId="61" fillId="0" borderId="34">
      <protection hidden="1"/>
    </xf>
    <xf numFmtId="0" fontId="11" fillId="49" borderId="0" applyNumberFormat="0" applyBorder="0" applyAlignment="0" applyProtection="0"/>
    <xf numFmtId="0" fontId="3" fillId="0" borderId="0">
      <alignment horizontal="left" wrapText="1"/>
    </xf>
    <xf numFmtId="0" fontId="3" fillId="0" borderId="0" applyNumberFormat="0" applyFill="0" applyBorder="0" applyAlignment="0" applyProtection="0">
      <alignment horizontal="left" wrapText="1"/>
    </xf>
    <xf numFmtId="0" fontId="4" fillId="45" borderId="0" applyNumberFormat="0" applyBorder="0" applyAlignment="0" applyProtection="0"/>
    <xf numFmtId="0" fontId="3" fillId="0" borderId="0">
      <alignment horizontal="left" wrapText="1"/>
    </xf>
    <xf numFmtId="0" fontId="35" fillId="53" borderId="0" applyNumberFormat="0" applyBorder="0" applyAlignment="0" applyProtection="0"/>
    <xf numFmtId="0" fontId="87" fillId="0" borderId="38" applyNumberFormat="0" applyFill="0" applyAlignment="0" applyProtection="0"/>
    <xf numFmtId="0" fontId="11" fillId="0" borderId="0"/>
    <xf numFmtId="0" fontId="3" fillId="0" borderId="0"/>
    <xf numFmtId="0" fontId="35" fillId="95" borderId="0" applyNumberFormat="0" applyBorder="0" applyAlignment="0" applyProtection="0"/>
    <xf numFmtId="0" fontId="3" fillId="0" borderId="0"/>
    <xf numFmtId="0" fontId="3" fillId="0" borderId="0">
      <alignment horizontal="left" wrapText="1"/>
    </xf>
    <xf numFmtId="0" fontId="3" fillId="0" borderId="0">
      <alignment horizontal="left" wrapText="1"/>
    </xf>
    <xf numFmtId="0" fontId="90" fillId="0" borderId="0"/>
    <xf numFmtId="0" fontId="4" fillId="48" borderId="0" applyNumberFormat="0" applyBorder="0" applyAlignment="0" applyProtection="0"/>
    <xf numFmtId="0" fontId="58" fillId="50" borderId="0" applyNumberFormat="0" applyBorder="0" applyAlignment="0" applyProtection="0"/>
    <xf numFmtId="0" fontId="3" fillId="0" borderId="0">
      <alignment horizontal="left" wrapText="1"/>
    </xf>
    <xf numFmtId="0" fontId="110" fillId="61" borderId="42" applyNumberFormat="0" applyAlignment="0" applyProtection="0"/>
    <xf numFmtId="0" fontId="3" fillId="0" borderId="0">
      <alignment horizontal="left" wrapText="1"/>
    </xf>
    <xf numFmtId="0" fontId="35" fillId="60" borderId="0" applyNumberFormat="0" applyBorder="0" applyAlignment="0" applyProtection="0"/>
    <xf numFmtId="0" fontId="118" fillId="0" borderId="43" applyNumberFormat="0" applyFill="0" applyAlignment="0" applyProtection="0"/>
    <xf numFmtId="0" fontId="62" fillId="44" borderId="0" applyNumberFormat="0" applyBorder="0" applyAlignment="0" applyProtection="0"/>
    <xf numFmtId="0" fontId="88" fillId="0" borderId="0" applyNumberFormat="0" applyFill="0" applyBorder="0" applyAlignment="0" applyProtection="0"/>
    <xf numFmtId="0" fontId="4" fillId="47" borderId="0" applyNumberFormat="0" applyBorder="0" applyAlignment="0" applyProtection="0"/>
    <xf numFmtId="0" fontId="35" fillId="50" borderId="0" applyNumberFormat="0" applyBorder="0" applyAlignment="0" applyProtection="0"/>
    <xf numFmtId="0" fontId="3" fillId="0" borderId="0">
      <alignment horizontal="left" wrapText="1"/>
    </xf>
    <xf numFmtId="0" fontId="35" fillId="57" borderId="0" applyNumberFormat="0" applyBorder="0" applyAlignment="0" applyProtection="0"/>
    <xf numFmtId="0" fontId="45" fillId="0" borderId="40" applyNumberFormat="0" applyFill="0" applyAlignment="0" applyProtection="0"/>
    <xf numFmtId="0" fontId="69" fillId="62" borderId="36" applyNumberFormat="0" applyAlignment="0" applyProtection="0"/>
    <xf numFmtId="0" fontId="68" fillId="61" borderId="35" applyNumberFormat="0" applyAlignment="0" applyProtection="0"/>
    <xf numFmtId="0" fontId="3" fillId="0" borderId="0">
      <alignment horizontal="left" wrapText="1"/>
    </xf>
    <xf numFmtId="0" fontId="72" fillId="0" borderId="0" applyFont="0" applyFill="0" applyBorder="0" applyAlignment="0" applyProtection="0">
      <alignment horizontal="right"/>
    </xf>
    <xf numFmtId="0" fontId="3" fillId="0" borderId="0">
      <alignment horizontal="left" wrapText="1"/>
    </xf>
    <xf numFmtId="0" fontId="67" fillId="0" borderId="0">
      <alignment horizontal="right"/>
    </xf>
    <xf numFmtId="0" fontId="3" fillId="0" borderId="0">
      <alignment horizontal="left" wrapText="1"/>
    </xf>
    <xf numFmtId="14" fontId="78" fillId="0" borderId="0"/>
    <xf numFmtId="0" fontId="72" fillId="0" borderId="0" applyFont="0" applyFill="0" applyBorder="0" applyAlignment="0" applyProtection="0">
      <alignment horizontal="right"/>
    </xf>
    <xf numFmtId="0" fontId="58" fillId="60" borderId="0" applyNumberFormat="0" applyBorder="0" applyAlignment="0" applyProtection="0"/>
    <xf numFmtId="0" fontId="159" fillId="0" borderId="0"/>
    <xf numFmtId="0" fontId="139" fillId="0" borderId="0" applyNumberFormat="0" applyFill="0" applyBorder="0" applyAlignment="0" applyProtection="0">
      <alignment horizontal="left" wrapText="1"/>
    </xf>
    <xf numFmtId="0" fontId="70" fillId="86" borderId="30" applyNumberFormat="0" applyFont="0" applyBorder="0" applyAlignment="0">
      <protection locked="0"/>
    </xf>
    <xf numFmtId="0" fontId="159" fillId="0" borderId="0"/>
    <xf numFmtId="0" fontId="134" fillId="0" borderId="0"/>
    <xf numFmtId="0" fontId="3" fillId="0" borderId="0"/>
    <xf numFmtId="0" fontId="70" fillId="86" borderId="30" applyNumberFormat="0" applyFont="0" applyBorder="0" applyAlignment="0">
      <protection locked="0"/>
    </xf>
    <xf numFmtId="0" fontId="40" fillId="45" borderId="0" applyNumberFormat="0" applyBorder="0" applyAlignment="0" applyProtection="0"/>
    <xf numFmtId="0" fontId="61" fillId="0" borderId="34">
      <protection hidden="1"/>
    </xf>
    <xf numFmtId="0" fontId="4" fillId="46" borderId="0" applyNumberFormat="0" applyBorder="0" applyAlignment="0" applyProtection="0"/>
    <xf numFmtId="0" fontId="3" fillId="0" borderId="0">
      <alignment horizontal="left" wrapText="1"/>
    </xf>
    <xf numFmtId="0" fontId="35" fillId="50" borderId="0" applyNumberFormat="0" applyBorder="0" applyAlignment="0" applyProtection="0"/>
    <xf numFmtId="0" fontId="88" fillId="0" borderId="39" applyNumberFormat="0" applyFill="0" applyAlignment="0" applyProtection="0"/>
    <xf numFmtId="0" fontId="11" fillId="0" borderId="0"/>
    <xf numFmtId="0" fontId="65"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109" fillId="0" borderId="0" applyNumberFormat="0" applyFill="0" applyBorder="0" applyAlignment="0" applyProtection="0"/>
    <xf numFmtId="0" fontId="3" fillId="0" borderId="0" applyNumberFormat="0" applyFill="0" applyBorder="0" applyAlignment="0" applyProtection="0">
      <alignment horizontal="left" wrapText="1"/>
    </xf>
    <xf numFmtId="0" fontId="72" fillId="0" borderId="0" applyFont="0" applyFill="0" applyBorder="0" applyAlignment="0" applyProtection="0"/>
    <xf numFmtId="0" fontId="83" fillId="45" borderId="0" applyNumberFormat="0" applyBorder="0" applyAlignment="0" applyProtection="0"/>
    <xf numFmtId="0" fontId="3" fillId="0" borderId="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11" fillId="46" borderId="0" applyNumberFormat="0" applyBorder="0" applyAlignment="0" applyProtection="0"/>
    <xf numFmtId="0" fontId="3" fillId="0" borderId="0">
      <alignment horizontal="left" wrapText="1"/>
    </xf>
    <xf numFmtId="0" fontId="58" fillId="50" borderId="0" applyNumberFormat="0" applyBorder="0" applyAlignment="0" applyProtection="0"/>
    <xf numFmtId="0" fontId="91" fillId="0" borderId="0" applyNumberFormat="0" applyFill="0" applyBorder="0" applyAlignment="0">
      <protection locked="0"/>
    </xf>
    <xf numFmtId="0" fontId="3" fillId="68" borderId="34" applyBorder="0"/>
    <xf numFmtId="0" fontId="110" fillId="61" borderId="42" applyNumberFormat="0" applyAlignment="0" applyProtection="0"/>
    <xf numFmtId="0" fontId="3" fillId="0" borderId="0" applyNumberFormat="0" applyFill="0" applyBorder="0" applyAlignment="0" applyProtection="0">
      <alignment horizontal="left" wrapText="1"/>
    </xf>
    <xf numFmtId="0" fontId="3" fillId="0" borderId="0"/>
    <xf numFmtId="0" fontId="3" fillId="0" borderId="0">
      <alignment horizontal="left" wrapText="1"/>
    </xf>
    <xf numFmtId="0" fontId="58" fillId="51" borderId="0" applyNumberFormat="0" applyBorder="0" applyAlignment="0" applyProtection="0"/>
    <xf numFmtId="0" fontId="3" fillId="0" borderId="0">
      <alignment horizontal="left" wrapText="1"/>
    </xf>
    <xf numFmtId="0" fontId="44" fillId="48" borderId="35" applyNumberFormat="0" applyAlignment="0" applyProtection="0"/>
    <xf numFmtId="0" fontId="147" fillId="0" borderId="0" applyProtection="0">
      <alignment horizontal="left"/>
    </xf>
    <xf numFmtId="0" fontId="60" fillId="0" borderId="34" applyNumberFormat="0" applyFill="0" applyAlignment="0" applyProtection="0">
      <alignment horizontal="left"/>
    </xf>
    <xf numFmtId="0" fontId="49" fillId="0" borderId="43" applyNumberFormat="0" applyFill="0" applyAlignment="0" applyProtection="0"/>
    <xf numFmtId="0" fontId="13" fillId="0" borderId="0" applyNumberFormat="0" applyFill="0" applyBorder="0" applyAlignment="0" applyProtection="0"/>
    <xf numFmtId="0" fontId="88" fillId="0" borderId="0" applyNumberFormat="0" applyFill="0" applyBorder="0" applyAlignment="0" applyProtection="0"/>
    <xf numFmtId="0" fontId="4" fillId="47" borderId="0" applyNumberFormat="0" applyBorder="0" applyAlignment="0" applyProtection="0"/>
    <xf numFmtId="0" fontId="35" fillId="55" borderId="0" applyNumberFormat="0" applyBorder="0" applyAlignment="0" applyProtection="0"/>
    <xf numFmtId="0" fontId="3" fillId="0" borderId="0">
      <alignment horizontal="left" wrapText="1"/>
    </xf>
    <xf numFmtId="0" fontId="35" fillId="54" borderId="0" applyNumberFormat="0" applyBorder="0" applyAlignment="0" applyProtection="0"/>
    <xf numFmtId="0" fontId="3" fillId="0" borderId="0">
      <alignment horizontal="left" wrapText="1"/>
    </xf>
    <xf numFmtId="0" fontId="70" fillId="0" borderId="47"/>
    <xf numFmtId="0" fontId="70" fillId="0" borderId="34" applyNumberFormat="0" applyBorder="0" applyAlignment="0" applyProtection="0">
      <alignment horizontal="left"/>
    </xf>
    <xf numFmtId="0" fontId="58" fillId="66" borderId="0" applyNumberFormat="0" applyAlignment="0" applyProtection="0"/>
    <xf numFmtId="0" fontId="3" fillId="0" borderId="0">
      <alignment horizontal="left" wrapText="1"/>
    </xf>
    <xf numFmtId="0" fontId="68" fillId="61" borderId="35" applyNumberFormat="0" applyAlignment="0" applyProtection="0"/>
    <xf numFmtId="0" fontId="3" fillId="0" borderId="0">
      <alignment horizontal="left" wrapText="1"/>
    </xf>
    <xf numFmtId="0" fontId="75" fillId="0" borderId="0">
      <alignment horizontal="right"/>
    </xf>
    <xf numFmtId="14" fontId="78" fillId="0" borderId="0"/>
    <xf numFmtId="0" fontId="134" fillId="0" borderId="0"/>
    <xf numFmtId="0" fontId="12" fillId="0" borderId="0" applyNumberFormat="0" applyFill="0" applyBorder="0" applyAlignment="0" applyProtection="0">
      <alignment horizontal="left" wrapText="1"/>
    </xf>
    <xf numFmtId="0" fontId="4" fillId="64" borderId="41" applyNumberFormat="0" applyFont="0" applyAlignment="0" applyProtection="0"/>
    <xf numFmtId="0" fontId="12"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0" fontId="70" fillId="86" borderId="30" applyNumberFormat="0" applyFont="0" applyBorder="0" applyAlignment="0">
      <protection locked="0"/>
    </xf>
    <xf numFmtId="9" fontId="10" fillId="0" borderId="0" applyFont="0" applyFill="0" applyBorder="0" applyAlignment="0" applyProtection="0">
      <alignment vertical="center"/>
    </xf>
    <xf numFmtId="0" fontId="11" fillId="0" borderId="0">
      <alignment vertical="center"/>
    </xf>
    <xf numFmtId="0" fontId="62" fillId="44" borderId="0" applyNumberFormat="0" applyBorder="0" applyAlignment="0" applyProtection="0"/>
    <xf numFmtId="0" fontId="62" fillId="44" borderId="0" applyNumberFormat="0" applyBorder="0" applyAlignment="0" applyProtection="0"/>
    <xf numFmtId="0" fontId="3" fillId="0" borderId="0">
      <alignment horizontal="left" wrapText="1"/>
    </xf>
    <xf numFmtId="0" fontId="3" fillId="0" borderId="0">
      <alignment horizontal="left" wrapText="1"/>
    </xf>
    <xf numFmtId="0" fontId="4" fillId="46" borderId="0" applyNumberFormat="0" applyBorder="0" applyAlignment="0" applyProtection="0"/>
    <xf numFmtId="0" fontId="3" fillId="0" borderId="0">
      <alignment horizontal="left" wrapText="1"/>
    </xf>
    <xf numFmtId="0" fontId="35" fillId="55" borderId="0" applyNumberFormat="0" applyBorder="0" applyAlignment="0" applyProtection="0"/>
    <xf numFmtId="0" fontId="88" fillId="0" borderId="39" applyNumberFormat="0" applyFill="0" applyAlignment="0" applyProtection="0"/>
    <xf numFmtId="0" fontId="3" fillId="64" borderId="41" applyNumberFormat="0" applyFont="0" applyAlignment="0" applyProtection="0"/>
    <xf numFmtId="0" fontId="3" fillId="0" borderId="0">
      <alignment horizontal="left" wrapText="1"/>
    </xf>
    <xf numFmtId="0" fontId="58" fillId="59" borderId="0" applyNumberFormat="0" applyBorder="0" applyAlignment="0" applyProtection="0"/>
    <xf numFmtId="0" fontId="66" fillId="65" borderId="0" applyNumberFormat="0" applyFont="0" applyBorder="0" applyAlignment="0" applyProtection="0">
      <alignment horizontal="center"/>
    </xf>
    <xf numFmtId="0" fontId="3" fillId="0" borderId="0">
      <alignment horizontal="left" wrapText="1"/>
    </xf>
    <xf numFmtId="0" fontId="3" fillId="0" borderId="0" applyNumberFormat="0" applyFill="0" applyBorder="0" applyAlignment="0" applyProtection="0">
      <alignment horizontal="left" wrapText="1"/>
    </xf>
    <xf numFmtId="0" fontId="4" fillId="48" borderId="0" applyNumberFormat="0" applyBorder="0" applyAlignment="0" applyProtection="0"/>
    <xf numFmtId="0" fontId="3" fillId="0" borderId="0">
      <alignment horizontal="left" wrapText="1"/>
    </xf>
    <xf numFmtId="0" fontId="58" fillId="53" borderId="0" applyNumberFormat="0" applyBorder="0" applyAlignment="0" applyProtection="0"/>
    <xf numFmtId="0" fontId="40" fillId="45" borderId="0" applyNumberFormat="0" applyBorder="0" applyAlignment="0" applyProtection="0"/>
    <xf numFmtId="0" fontId="43" fillId="0" borderId="39" applyNumberFormat="0" applyFill="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90" fillId="0" borderId="0"/>
    <xf numFmtId="0" fontId="11" fillId="43" borderId="0" applyNumberFormat="0" applyBorder="0" applyAlignment="0" applyProtection="0"/>
    <xf numFmtId="0" fontId="58" fillId="50" borderId="0" applyNumberFormat="0" applyBorder="0" applyAlignment="0" applyProtection="0"/>
    <xf numFmtId="0" fontId="3" fillId="0" borderId="0"/>
    <xf numFmtId="0" fontId="110" fillId="61" borderId="42" applyNumberFormat="0" applyAlignment="0" applyProtection="0"/>
    <xf numFmtId="0" fontId="3" fillId="0" borderId="0">
      <alignment horizontal="left" wrapText="1"/>
    </xf>
    <xf numFmtId="0" fontId="3" fillId="0" borderId="0">
      <alignment horizontal="left" wrapText="1"/>
    </xf>
    <xf numFmtId="0" fontId="60" fillId="0" borderId="34" applyNumberFormat="0" applyFill="0" applyAlignment="0" applyProtection="0">
      <alignment horizontal="left"/>
    </xf>
    <xf numFmtId="0" fontId="118" fillId="0" borderId="43" applyNumberFormat="0" applyFill="0" applyAlignment="0" applyProtection="0"/>
    <xf numFmtId="0" fontId="62" fillId="44" borderId="0" applyNumberFormat="0" applyBorder="0" applyAlignment="0" applyProtection="0"/>
    <xf numFmtId="0" fontId="3" fillId="0" borderId="0">
      <alignment horizontal="left" wrapText="1"/>
    </xf>
    <xf numFmtId="0" fontId="13" fillId="0" borderId="0" applyNumberFormat="0" applyFill="0" applyBorder="0" applyAlignment="0" applyProtection="0"/>
    <xf numFmtId="0" fontId="88" fillId="0" borderId="0" applyNumberFormat="0" applyFill="0" applyBorder="0" applyAlignment="0" applyProtection="0"/>
    <xf numFmtId="0" fontId="4" fillId="47" borderId="0" applyNumberFormat="0" applyBorder="0" applyAlignment="0" applyProtection="0"/>
    <xf numFmtId="0" fontId="35" fillId="51" borderId="0" applyNumberFormat="0" applyBorder="0" applyAlignment="0" applyProtection="0"/>
    <xf numFmtId="0" fontId="3" fillId="0" borderId="0">
      <alignment horizontal="left" wrapText="1"/>
    </xf>
    <xf numFmtId="0" fontId="105" fillId="0" borderId="34" applyNumberFormat="0" applyFill="0" applyBorder="0" applyAlignment="0" applyProtection="0">
      <alignment horizontal="left"/>
      <protection locked="0"/>
    </xf>
    <xf numFmtId="0" fontId="3" fillId="0" borderId="0">
      <alignment horizontal="left" wrapText="1"/>
    </xf>
    <xf numFmtId="0" fontId="3" fillId="0" borderId="0">
      <alignment horizontal="left" wrapText="1"/>
    </xf>
    <xf numFmtId="0" fontId="35" fillId="58" borderId="0" applyNumberFormat="0" applyBorder="0" applyAlignment="0" applyProtection="0"/>
    <xf numFmtId="0" fontId="131" fillId="61" borderId="34"/>
    <xf numFmtId="0" fontId="3" fillId="0" borderId="0">
      <alignment horizontal="left" wrapText="1"/>
    </xf>
    <xf numFmtId="0" fontId="69" fillId="62" borderId="36" applyNumberFormat="0" applyAlignment="0" applyProtection="0"/>
    <xf numFmtId="0" fontId="3" fillId="0" borderId="0">
      <alignment horizontal="left" wrapText="1"/>
    </xf>
    <xf numFmtId="0" fontId="35" fillId="55" borderId="0" applyNumberFormat="0" applyBorder="0" applyAlignment="0" applyProtection="0"/>
    <xf numFmtId="0" fontId="70" fillId="0" borderId="34" applyNumberFormat="0" applyBorder="0" applyAlignment="0" applyProtection="0">
      <alignment horizontal="left"/>
    </xf>
    <xf numFmtId="0" fontId="68" fillId="61" borderId="35" applyNumberFormat="0" applyAlignment="0" applyProtection="0"/>
    <xf numFmtId="0" fontId="3" fillId="0" borderId="0">
      <alignment horizontal="left" wrapText="1"/>
    </xf>
    <xf numFmtId="4" fontId="157" fillId="0" borderId="0"/>
    <xf numFmtId="0" fontId="3" fillId="0" borderId="0">
      <alignment horizontal="left" wrapText="1"/>
    </xf>
    <xf numFmtId="0" fontId="3" fillId="0" borderId="0">
      <alignment horizontal="left" wrapText="1"/>
    </xf>
    <xf numFmtId="0" fontId="37" fillId="61" borderId="35" applyNumberFormat="0" applyAlignment="0" applyProtection="0"/>
    <xf numFmtId="0" fontId="3" fillId="0" borderId="0">
      <alignment horizontal="left" wrapText="1"/>
    </xf>
    <xf numFmtId="14" fontId="78" fillId="0" borderId="0"/>
    <xf numFmtId="0" fontId="72" fillId="0" borderId="0" applyFont="0" applyFill="0" applyBorder="0" applyAlignment="0" applyProtection="0">
      <alignment horizontal="right"/>
    </xf>
    <xf numFmtId="0" fontId="3"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0" fontId="8" fillId="0" borderId="0"/>
    <xf numFmtId="0" fontId="12" fillId="0" borderId="0" applyNumberFormat="0" applyFill="0" applyBorder="0" applyAlignment="0" applyProtection="0">
      <alignment horizontal="left" wrapText="1"/>
    </xf>
    <xf numFmtId="0" fontId="139" fillId="0" borderId="0" applyNumberFormat="0" applyFill="0" applyBorder="0" applyAlignment="0" applyProtection="0">
      <alignment horizontal="left" wrapText="1"/>
    </xf>
    <xf numFmtId="0" fontId="70" fillId="86" borderId="30" applyNumberFormat="0" applyFont="0" applyBorder="0" applyAlignment="0">
      <protection locked="0"/>
    </xf>
    <xf numFmtId="0" fontId="69" fillId="62" borderId="36" applyNumberFormat="0" applyAlignment="0" applyProtection="0"/>
    <xf numFmtId="0" fontId="11" fillId="0" borderId="0">
      <alignment vertical="center"/>
    </xf>
    <xf numFmtId="0" fontId="70" fillId="86" borderId="30" applyNumberFormat="0" applyFont="0" applyBorder="0" applyAlignment="0">
      <protection locked="0"/>
    </xf>
    <xf numFmtId="0" fontId="50" fillId="0" borderId="0" applyNumberFormat="0" applyFill="0" applyBorder="0" applyAlignment="0" applyProtection="0"/>
    <xf numFmtId="0" fontId="50" fillId="0" borderId="0" applyNumberFormat="0" applyFill="0" applyBorder="0" applyAlignment="0" applyProtection="0"/>
    <xf numFmtId="0" fontId="3" fillId="0" borderId="0">
      <alignment horizontal="left" wrapText="1"/>
    </xf>
    <xf numFmtId="0" fontId="3" fillId="0" borderId="0">
      <alignment horizontal="left" wrapText="1"/>
    </xf>
    <xf numFmtId="0" fontId="4" fillId="46" borderId="0" applyNumberFormat="0" applyBorder="0" applyAlignment="0" applyProtection="0"/>
    <xf numFmtId="0" fontId="3" fillId="0" borderId="0">
      <alignment horizontal="left" wrapText="1"/>
    </xf>
    <xf numFmtId="0" fontId="35" fillId="51" borderId="0" applyNumberFormat="0" applyBorder="0" applyAlignment="0" applyProtection="0"/>
    <xf numFmtId="0" fontId="88" fillId="0" borderId="39" applyNumberFormat="0" applyFill="0" applyAlignment="0" applyProtection="0"/>
    <xf numFmtId="0" fontId="58" fillId="57" borderId="0" applyNumberFormat="0" applyBorder="0" applyAlignment="0" applyProtection="0"/>
    <xf numFmtId="0" fontId="66" fillId="65" borderId="0" applyNumberFormat="0" applyFont="0" applyBorder="0" applyAlignment="0" applyProtection="0">
      <alignment horizontal="center"/>
    </xf>
    <xf numFmtId="0" fontId="3" fillId="0" borderId="0">
      <alignment horizontal="left" wrapText="1"/>
    </xf>
    <xf numFmtId="0" fontId="3" fillId="0" borderId="0">
      <alignment horizontal="left" wrapText="1"/>
    </xf>
    <xf numFmtId="0" fontId="4" fillId="48" borderId="0" applyNumberFormat="0" applyBorder="0" applyAlignment="0" applyProtection="0"/>
    <xf numFmtId="0" fontId="3" fillId="0" borderId="0">
      <alignment horizontal="left" wrapText="1"/>
    </xf>
    <xf numFmtId="0" fontId="58" fillId="53" borderId="0" applyNumberFormat="0" applyBorder="0" applyAlignment="0" applyProtection="0"/>
    <xf numFmtId="0" fontId="11" fillId="64" borderId="41" applyNumberFormat="0" applyFont="0" applyAlignment="0" applyProtection="0"/>
    <xf numFmtId="0" fontId="41" fillId="0" borderId="37" applyNumberFormat="0" applyFill="0" applyAlignment="0" applyProtection="0"/>
    <xf numFmtId="0" fontId="3" fillId="0" borderId="0" applyNumberFormat="0" applyFill="0" applyBorder="0" applyAlignment="0" applyProtection="0">
      <alignment horizontal="left" wrapText="1"/>
    </xf>
    <xf numFmtId="0" fontId="86" fillId="0" borderId="37" applyNumberFormat="0" applyFill="0" applyAlignment="0" applyProtection="0"/>
    <xf numFmtId="0" fontId="3" fillId="0" borderId="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11" fillId="47" borderId="0" applyNumberFormat="0" applyBorder="0" applyAlignment="0" applyProtection="0"/>
    <xf numFmtId="0" fontId="3" fillId="0" borderId="0">
      <alignment horizontal="left" wrapText="1"/>
    </xf>
    <xf numFmtId="0" fontId="58" fillId="50" borderId="0" applyNumberFormat="0" applyBorder="0" applyAlignment="0" applyProtection="0"/>
    <xf numFmtId="0" fontId="91" fillId="0" borderId="0" applyNumberFormat="0" applyFill="0" applyBorder="0" applyAlignment="0">
      <protection locked="0"/>
    </xf>
    <xf numFmtId="0" fontId="3" fillId="68" borderId="34" applyBorder="0"/>
    <xf numFmtId="0" fontId="110" fillId="61" borderId="42" applyNumberFormat="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91" fillId="0" borderId="0" applyNumberFormat="0" applyFill="0" applyBorder="0" applyAlignment="0">
      <protection locked="0"/>
    </xf>
    <xf numFmtId="0" fontId="4" fillId="44" borderId="0" applyNumberFormat="0" applyBorder="0" applyAlignment="0" applyProtection="0"/>
    <xf numFmtId="0" fontId="58" fillId="51" borderId="0" applyNumberFormat="0" applyBorder="0" applyAlignment="0" applyProtection="0"/>
    <xf numFmtId="0" fontId="3" fillId="0" borderId="0">
      <alignment horizontal="left" wrapText="1"/>
    </xf>
    <xf numFmtId="0" fontId="3" fillId="0" borderId="0">
      <alignment horizontal="left" wrapText="1"/>
    </xf>
    <xf numFmtId="0" fontId="3" fillId="0" borderId="0" applyNumberFormat="0" applyFill="0" applyBorder="0" applyAlignment="0" applyProtection="0">
      <alignment horizontal="left" wrapText="1"/>
    </xf>
    <xf numFmtId="0" fontId="61" fillId="0" borderId="34">
      <protection hidden="1"/>
    </xf>
    <xf numFmtId="0" fontId="47" fillId="61" borderId="42" applyNumberFormat="0" applyAlignment="0" applyProtection="0"/>
    <xf numFmtId="0" fontId="63" fillId="0" borderId="0" applyNumberFormat="0" applyFill="0" applyBorder="0" applyAlignment="0" applyProtection="0"/>
    <xf numFmtId="0" fontId="3" fillId="0" borderId="0">
      <alignment horizontal="left" wrapText="1"/>
    </xf>
    <xf numFmtId="0" fontId="13" fillId="0" borderId="0" applyNumberFormat="0" applyFill="0" applyBorder="0" applyAlignment="0" applyProtection="0"/>
    <xf numFmtId="0" fontId="88" fillId="0" borderId="0" applyNumberFormat="0" applyFill="0" applyBorder="0" applyAlignment="0" applyProtection="0"/>
    <xf numFmtId="0" fontId="4" fillId="47" borderId="0" applyNumberFormat="0" applyBorder="0" applyAlignment="0" applyProtection="0"/>
    <xf numFmtId="0" fontId="35" fillId="56" borderId="0" applyNumberFormat="0" applyBorder="0" applyAlignment="0" applyProtection="0"/>
    <xf numFmtId="0" fontId="3" fillId="0" borderId="0">
      <alignment horizontal="left" wrapText="1"/>
    </xf>
    <xf numFmtId="0" fontId="107" fillId="69" borderId="53" applyNumberFormat="0" applyBorder="0" applyAlignment="0">
      <alignment horizontal="center"/>
      <protection hidden="1"/>
    </xf>
    <xf numFmtId="0" fontId="3" fillId="0" borderId="0">
      <alignment horizontal="left" wrapText="1"/>
    </xf>
    <xf numFmtId="0" fontId="3" fillId="0" borderId="0">
      <alignment horizontal="left" wrapText="1"/>
    </xf>
    <xf numFmtId="0" fontId="35" fillId="55" borderId="0" applyNumberFormat="0" applyBorder="0" applyAlignment="0" applyProtection="0"/>
    <xf numFmtId="0" fontId="118" fillId="0" borderId="43" applyNumberFormat="0" applyFill="0" applyAlignment="0" applyProtection="0"/>
    <xf numFmtId="0" fontId="3" fillId="0" borderId="0">
      <alignment horizontal="left" wrapText="1"/>
    </xf>
    <xf numFmtId="0" fontId="69" fillId="62" borderId="36" applyNumberFormat="0" applyAlignment="0" applyProtection="0"/>
    <xf numFmtId="0" fontId="3" fillId="0" borderId="0">
      <alignment horizontal="left" wrapText="1"/>
    </xf>
    <xf numFmtId="38" fontId="12" fillId="0" borderId="0" applyFont="0" applyFill="0" applyBorder="0" applyAlignment="0" applyProtection="0"/>
    <xf numFmtId="0" fontId="35" fillId="57" borderId="0" applyNumberFormat="0" applyBorder="0" applyAlignment="0" applyProtection="0"/>
    <xf numFmtId="0" fontId="45" fillId="0" borderId="40" applyNumberFormat="0" applyFill="0" applyAlignment="0" applyProtection="0"/>
    <xf numFmtId="0" fontId="3" fillId="0" borderId="0">
      <alignment horizontal="left" wrapText="1"/>
    </xf>
    <xf numFmtId="0" fontId="74" fillId="0" borderId="0"/>
    <xf numFmtId="0" fontId="3" fillId="0" borderId="0">
      <alignment horizontal="left" wrapText="1"/>
    </xf>
    <xf numFmtId="0" fontId="3" fillId="0" borderId="0">
      <alignment horizontal="left" wrapText="1"/>
    </xf>
    <xf numFmtId="0" fontId="68" fillId="61" borderId="35" applyNumberFormat="0" applyAlignment="0" applyProtection="0"/>
    <xf numFmtId="0" fontId="3" fillId="0" borderId="0">
      <alignment horizontal="left" wrapText="1"/>
    </xf>
    <xf numFmtId="0" fontId="75" fillId="0" borderId="0">
      <alignment horizontal="right"/>
    </xf>
    <xf numFmtId="0" fontId="134" fillId="0" borderId="0"/>
    <xf numFmtId="0" fontId="12" fillId="0" borderId="0" applyNumberFormat="0" applyFill="0" applyBorder="0" applyAlignment="0" applyProtection="0">
      <alignment horizontal="left" wrapText="1"/>
    </xf>
    <xf numFmtId="0" fontId="95" fillId="0" borderId="40" applyNumberFormat="0" applyFill="0" applyAlignment="0" applyProtection="0"/>
    <xf numFmtId="0" fontId="12"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0" fontId="70" fillId="86" borderId="30" applyNumberFormat="0" applyFont="0" applyBorder="0" applyAlignment="0">
      <protection locked="0"/>
    </xf>
    <xf numFmtId="0" fontId="17" fillId="0" borderId="0"/>
    <xf numFmtId="0" fontId="10" fillId="0" borderId="0"/>
    <xf numFmtId="0" fontId="62" fillId="44" borderId="0" applyNumberFormat="0" applyBorder="0" applyAlignment="0" applyProtection="0"/>
    <xf numFmtId="0" fontId="3" fillId="0" borderId="0">
      <alignment horizontal="left" wrapText="1"/>
    </xf>
    <xf numFmtId="0" fontId="3" fillId="0" borderId="0">
      <alignment horizontal="left" wrapText="1"/>
    </xf>
    <xf numFmtId="0" fontId="4" fillId="46" borderId="0" applyNumberFormat="0" applyBorder="0" applyAlignment="0" applyProtection="0"/>
    <xf numFmtId="0" fontId="3" fillId="0" borderId="0">
      <alignment horizontal="left" wrapText="1"/>
    </xf>
    <xf numFmtId="0" fontId="35" fillId="56" borderId="0" applyNumberFormat="0" applyBorder="0" applyAlignment="0" applyProtection="0"/>
    <xf numFmtId="0" fontId="88" fillId="0" borderId="39" applyNumberFormat="0" applyFill="0" applyAlignment="0" applyProtection="0"/>
    <xf numFmtId="0" fontId="3" fillId="64" borderId="41" applyNumberFormat="0" applyFont="0" applyAlignment="0" applyProtection="0"/>
    <xf numFmtId="0" fontId="3" fillId="0" borderId="0" applyNumberFormat="0" applyFill="0" applyBorder="0" applyAlignment="0" applyProtection="0">
      <alignment horizontal="left" wrapText="1"/>
    </xf>
    <xf numFmtId="0" fontId="58" fillId="54" borderId="0" applyNumberFormat="0" applyBorder="0" applyAlignment="0" applyProtection="0"/>
    <xf numFmtId="0" fontId="67" fillId="0" borderId="0">
      <alignment horizontal="right"/>
    </xf>
    <xf numFmtId="0" fontId="3" fillId="0" borderId="0">
      <alignment horizontal="left" wrapText="1"/>
    </xf>
    <xf numFmtId="0" fontId="3" fillId="0" borderId="0" applyNumberFormat="0" applyFill="0" applyBorder="0" applyAlignment="0" applyProtection="0">
      <alignment horizontal="left" wrapText="1"/>
    </xf>
    <xf numFmtId="0" fontId="4" fillId="48" borderId="0" applyNumberFormat="0" applyBorder="0" applyAlignment="0" applyProtection="0"/>
    <xf numFmtId="0" fontId="3" fillId="0" borderId="0">
      <alignment horizontal="left" wrapText="1"/>
    </xf>
    <xf numFmtId="0" fontId="58" fillId="53" borderId="0" applyNumberFormat="0" applyBorder="0" applyAlignment="0" applyProtection="0"/>
    <xf numFmtId="0" fontId="90" fillId="0" borderId="0"/>
    <xf numFmtId="0" fontId="43" fillId="0" borderId="0" applyNumberFormat="0" applyFill="0" applyBorder="0" applyAlignment="0" applyProtection="0"/>
    <xf numFmtId="0" fontId="3" fillId="0" borderId="0" applyNumberFormat="0" applyFill="0" applyBorder="0" applyAlignment="0" applyProtection="0">
      <alignment horizontal="left" wrapText="1"/>
    </xf>
    <xf numFmtId="0" fontId="3" fillId="0" borderId="0">
      <alignment horizontal="left" wrapText="1"/>
    </xf>
    <xf numFmtId="0" fontId="3" fillId="0" borderId="0">
      <alignment horizontal="left" wrapText="1"/>
    </xf>
    <xf numFmtId="0" fontId="11" fillId="44" borderId="0" applyNumberFormat="0" applyBorder="0" applyAlignment="0" applyProtection="0"/>
    <xf numFmtId="0" fontId="58" fillId="50" borderId="0" applyNumberFormat="0" applyBorder="0" applyAlignment="0" applyProtection="0"/>
    <xf numFmtId="0" fontId="3" fillId="0" borderId="0"/>
    <xf numFmtId="0" fontId="110" fillId="61" borderId="42" applyNumberFormat="0" applyAlignment="0" applyProtection="0"/>
    <xf numFmtId="0" fontId="3" fillId="0" borderId="0">
      <alignment horizontal="left" wrapText="1"/>
    </xf>
    <xf numFmtId="0" fontId="3" fillId="0" borderId="0">
      <alignment horizontal="left" wrapText="1"/>
    </xf>
    <xf numFmtId="0" fontId="60" fillId="0" borderId="34" applyNumberFormat="0" applyFill="0" applyAlignment="0" applyProtection="0">
      <alignment horizontal="left"/>
    </xf>
    <xf numFmtId="0" fontId="118" fillId="0" borderId="43" applyNumberFormat="0" applyFill="0" applyAlignment="0" applyProtection="0"/>
    <xf numFmtId="0" fontId="63" fillId="0" borderId="0" applyNumberFormat="0" applyFill="0" applyBorder="0" applyAlignment="0" applyProtection="0"/>
    <xf numFmtId="0" fontId="3" fillId="0" borderId="0">
      <alignment horizontal="left" wrapText="1"/>
    </xf>
    <xf numFmtId="0" fontId="13" fillId="0" borderId="0" applyNumberFormat="0" applyFill="0" applyBorder="0" applyAlignment="0" applyProtection="0"/>
    <xf numFmtId="0" fontId="88" fillId="0" borderId="0" applyNumberFormat="0" applyFill="0" applyBorder="0" applyAlignment="0" applyProtection="0"/>
    <xf numFmtId="0" fontId="4" fillId="47" borderId="0" applyNumberFormat="0" applyBorder="0" applyAlignment="0" applyProtection="0"/>
    <xf numFmtId="0" fontId="35" fillId="54" borderId="0" applyNumberFormat="0" applyBorder="0" applyAlignment="0" applyProtection="0"/>
    <xf numFmtId="0" fontId="3" fillId="0" borderId="0">
      <alignment horizontal="left" wrapText="1"/>
    </xf>
    <xf numFmtId="0" fontId="105" fillId="0" borderId="34" applyNumberFormat="0" applyFill="0" applyBorder="0" applyAlignment="0" applyProtection="0">
      <alignment horizontal="left"/>
      <protection locked="0"/>
    </xf>
    <xf numFmtId="0" fontId="3" fillId="0" borderId="0">
      <alignment horizontal="left" wrapText="1"/>
    </xf>
    <xf numFmtId="0" fontId="3" fillId="0" borderId="0">
      <alignment horizontal="left" wrapText="1"/>
    </xf>
    <xf numFmtId="0" fontId="35" fillId="59" borderId="0" applyNumberFormat="0" applyBorder="0" applyAlignment="0" applyProtection="0"/>
    <xf numFmtId="0" fontId="131" fillId="61" borderId="34"/>
    <xf numFmtId="0" fontId="3" fillId="0" borderId="0">
      <alignment horizontal="left" wrapText="1"/>
    </xf>
    <xf numFmtId="0" fontId="69" fillId="62" borderId="36" applyNumberFormat="0" applyAlignment="0" applyProtection="0"/>
    <xf numFmtId="0" fontId="3" fillId="0" borderId="0">
      <alignment horizontal="left" wrapText="1"/>
    </xf>
    <xf numFmtId="0" fontId="35" fillId="60" borderId="0" applyNumberFormat="0" applyBorder="0" applyAlignment="0" applyProtection="0"/>
    <xf numFmtId="0" fontId="70" fillId="0" borderId="34" applyNumberFormat="0" applyBorder="0" applyAlignment="0" applyProtection="0">
      <alignment horizontal="left"/>
    </xf>
    <xf numFmtId="0" fontId="68" fillId="61" borderId="35" applyNumberFormat="0" applyAlignment="0" applyProtection="0"/>
    <xf numFmtId="0" fontId="3" fillId="0" borderId="0">
      <alignment horizontal="left" wrapText="1"/>
    </xf>
    <xf numFmtId="0" fontId="3" fillId="64" borderId="41" applyNumberFormat="0" applyFont="0" applyAlignment="0" applyProtection="0"/>
    <xf numFmtId="0" fontId="3" fillId="0" borderId="0">
      <alignment horizontal="left" wrapText="1"/>
    </xf>
    <xf numFmtId="0" fontId="3" fillId="0" borderId="0">
      <alignment horizontal="left" wrapText="1"/>
    </xf>
    <xf numFmtId="0" fontId="37" fillId="61" borderId="35" applyNumberFormat="0" applyAlignment="0" applyProtection="0"/>
    <xf numFmtId="0" fontId="3" fillId="0" borderId="0">
      <alignment horizontal="left" wrapText="1"/>
    </xf>
    <xf numFmtId="0" fontId="75" fillId="0" borderId="0">
      <alignment horizontal="right"/>
    </xf>
    <xf numFmtId="0" fontId="135" fillId="0" borderId="0" applyNumberFormat="0" applyFill="0" applyBorder="0" applyAlignment="0" applyProtection="0"/>
    <xf numFmtId="0" fontId="12" fillId="0" borderId="0" applyNumberFormat="0" applyFill="0" applyBorder="0" applyAlignment="0" applyProtection="0">
      <alignment horizontal="left" wrapText="1"/>
    </xf>
    <xf numFmtId="0" fontId="159" fillId="0" borderId="0"/>
    <xf numFmtId="0" fontId="12" fillId="0" borderId="0" applyNumberFormat="0" applyFill="0" applyBorder="0" applyAlignment="0" applyProtection="0">
      <alignment horizontal="left" wrapText="1"/>
    </xf>
    <xf numFmtId="0" fontId="139" fillId="0" borderId="0" applyNumberFormat="0" applyFill="0" applyBorder="0" applyAlignment="0" applyProtection="0">
      <alignment horizontal="left" wrapText="1"/>
    </xf>
    <xf numFmtId="0" fontId="70" fillId="86" borderId="30" applyNumberFormat="0" applyFont="0" applyBorder="0" applyAlignment="0">
      <protection locked="0"/>
    </xf>
    <xf numFmtId="0" fontId="3" fillId="0" borderId="0"/>
    <xf numFmtId="0" fontId="110" fillId="61" borderId="42" applyNumberFormat="0" applyAlignment="0" applyProtection="0"/>
    <xf numFmtId="0" fontId="38" fillId="62" borderId="36" applyNumberFormat="0" applyAlignment="0" applyProtection="0"/>
    <xf numFmtId="0" fontId="62" fillId="44" borderId="0" applyNumberFormat="0" applyBorder="0" applyAlignment="0" applyProtection="0"/>
    <xf numFmtId="0" fontId="3" fillId="0" borderId="0">
      <alignment horizontal="left" wrapText="1"/>
    </xf>
    <xf numFmtId="0" fontId="3" fillId="0" borderId="0">
      <alignment horizontal="left" wrapText="1"/>
    </xf>
    <xf numFmtId="0" fontId="4" fillId="46" borderId="0" applyNumberFormat="0" applyBorder="0" applyAlignment="0" applyProtection="0"/>
    <xf numFmtId="0" fontId="3" fillId="0" borderId="0">
      <alignment horizontal="left" wrapText="1"/>
    </xf>
    <xf numFmtId="0" fontId="35" fillId="54" borderId="0" applyNumberFormat="0" applyBorder="0" applyAlignment="0" applyProtection="0"/>
    <xf numFmtId="0" fontId="88" fillId="0" borderId="39" applyNumberFormat="0" applyFill="0" applyAlignment="0" applyProtection="0"/>
    <xf numFmtId="0" fontId="3" fillId="64" borderId="41" applyNumberFormat="0" applyFont="0" applyAlignment="0" applyProtection="0"/>
    <xf numFmtId="0" fontId="6" fillId="2" borderId="0"/>
    <xf numFmtId="0" fontId="58" fillId="58" borderId="0" applyNumberFormat="0" applyBorder="0" applyAlignment="0" applyProtection="0"/>
    <xf numFmtId="0" fontId="66" fillId="65" borderId="0" applyNumberFormat="0" applyFont="0" applyBorder="0" applyAlignment="0" applyProtection="0">
      <alignment horizontal="center"/>
    </xf>
    <xf numFmtId="0" fontId="3" fillId="0" borderId="0">
      <alignment horizontal="left" wrapText="1"/>
    </xf>
    <xf numFmtId="0" fontId="3" fillId="0" borderId="0">
      <alignment horizontal="left" wrapText="1"/>
    </xf>
    <xf numFmtId="0" fontId="4" fillId="48" borderId="0" applyNumberFormat="0" applyBorder="0" applyAlignment="0" applyProtection="0"/>
    <xf numFmtId="0" fontId="3" fillId="0" borderId="0">
      <alignment horizontal="left" wrapText="1"/>
    </xf>
    <xf numFmtId="0" fontId="58" fillId="53" borderId="0" applyNumberFormat="0" applyBorder="0" applyAlignment="0" applyProtection="0"/>
    <xf numFmtId="0" fontId="36" fillId="44" borderId="0" applyNumberFormat="0" applyBorder="0" applyAlignment="0" applyProtection="0"/>
    <xf numFmtId="0" fontId="42" fillId="0" borderId="38" applyNumberFormat="0" applyFill="0" applyAlignment="0" applyProtection="0"/>
    <xf numFmtId="0" fontId="3" fillId="0" borderId="0">
      <alignment horizontal="left" wrapText="1"/>
    </xf>
    <xf numFmtId="0" fontId="3" fillId="0" borderId="0">
      <alignment horizontal="left" wrapText="1"/>
    </xf>
    <xf numFmtId="0" fontId="4" fillId="47" borderId="0" applyNumberFormat="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2" fillId="0" borderId="0" applyNumberFormat="0" applyFill="0" applyBorder="0" applyAlignment="0" applyProtection="0">
      <alignment horizontal="left" wrapText="1"/>
    </xf>
    <xf numFmtId="0" fontId="3" fillId="0" borderId="0">
      <alignment horizontal="left" wrapText="1"/>
    </xf>
    <xf numFmtId="0" fontId="58" fillId="53" borderId="0" applyNumberFormat="0" applyBorder="0" applyAlignment="0" applyProtection="0"/>
    <xf numFmtId="0" fontId="91" fillId="0" borderId="0" applyNumberFormat="0" applyFill="0" applyBorder="0" applyAlignment="0">
      <protection locked="0"/>
    </xf>
    <xf numFmtId="0" fontId="3" fillId="0" borderId="0" applyNumberFormat="0" applyFill="0" applyBorder="0" applyAlignment="0" applyProtection="0">
      <alignment horizontal="left" wrapText="1"/>
    </xf>
    <xf numFmtId="0" fontId="63" fillId="0" borderId="0" applyNumberFormat="0" applyFill="0" applyBorder="0" applyAlignment="0" applyProtection="0"/>
    <xf numFmtId="0" fontId="69" fillId="62" borderId="36" applyNumberFormat="0" applyAlignment="0" applyProtection="0"/>
    <xf numFmtId="0" fontId="3" fillId="0" borderId="0">
      <alignment horizontal="left" wrapText="1"/>
    </xf>
    <xf numFmtId="9" fontId="11" fillId="0" borderId="0" applyFont="0" applyFill="0" applyBorder="0" applyAlignment="0" applyProtection="0"/>
    <xf numFmtId="0" fontId="3" fillId="0" borderId="0"/>
    <xf numFmtId="0" fontId="3" fillId="0" borderId="0">
      <alignment horizontal="left" wrapText="1"/>
    </xf>
    <xf numFmtId="0" fontId="127" fillId="0" borderId="44" applyFill="0" applyBorder="0" applyProtection="0">
      <alignment horizontal="left" vertical="top"/>
    </xf>
    <xf numFmtId="0" fontId="127" fillId="0" borderId="44" applyFill="0" applyBorder="0" applyProtection="0">
      <alignment horizontal="left" vertical="top"/>
    </xf>
    <xf numFmtId="0" fontId="3" fillId="0" borderId="0"/>
    <xf numFmtId="0" fontId="112" fillId="2" borderId="0"/>
    <xf numFmtId="0" fontId="3" fillId="0" borderId="0">
      <alignment horizontal="left" wrapText="1"/>
    </xf>
    <xf numFmtId="0" fontId="3" fillId="0" borderId="0">
      <alignment horizontal="left" wrapText="1"/>
    </xf>
    <xf numFmtId="0" fontId="13" fillId="0" borderId="0" applyNumberFormat="0" applyFill="0" applyBorder="0" applyAlignment="0" applyProtection="0"/>
    <xf numFmtId="0" fontId="35" fillId="54" borderId="0" applyNumberFormat="0" applyBorder="0" applyAlignment="0" applyProtection="0"/>
    <xf numFmtId="0" fontId="71" fillId="0" borderId="0">
      <alignment vertical="center"/>
    </xf>
    <xf numFmtId="0" fontId="3" fillId="0" borderId="0">
      <alignment horizontal="left" wrapText="1"/>
    </xf>
    <xf numFmtId="0" fontId="4" fillId="43" borderId="0" applyNumberFormat="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211" fontId="10" fillId="0" borderId="0"/>
    <xf numFmtId="0" fontId="12" fillId="0" borderId="0" applyNumberFormat="0" applyFill="0" applyBorder="0" applyAlignment="0" applyProtection="0">
      <alignment horizontal="left" wrapText="1"/>
    </xf>
    <xf numFmtId="0" fontId="3" fillId="0" borderId="0">
      <alignment horizontal="left" wrapText="1"/>
    </xf>
    <xf numFmtId="0" fontId="35" fillId="50" borderId="0" applyNumberFormat="0" applyBorder="0" applyAlignment="0" applyProtection="0"/>
    <xf numFmtId="0" fontId="3" fillId="0" borderId="0"/>
    <xf numFmtId="0" fontId="6" fillId="0" borderId="0">
      <alignment horizontal="left"/>
    </xf>
    <xf numFmtId="0" fontId="92" fillId="48" borderId="35" applyNumberFormat="0" applyAlignment="0" applyProtection="0"/>
    <xf numFmtId="0" fontId="3" fillId="0" borderId="0"/>
    <xf numFmtId="0" fontId="3" fillId="0" borderId="0"/>
    <xf numFmtId="0" fontId="3" fillId="0" borderId="0"/>
    <xf numFmtId="0" fontId="3" fillId="0" borderId="0"/>
    <xf numFmtId="0" fontId="3" fillId="0" borderId="0"/>
    <xf numFmtId="0" fontId="46" fillId="107" borderId="0" applyNumberFormat="0" applyBorder="0" applyAlignment="0" applyProtection="0"/>
    <xf numFmtId="0" fontId="3" fillId="0" borderId="0"/>
    <xf numFmtId="0" fontId="40" fillId="89" borderId="0" applyNumberFormat="0" applyBorder="0" applyAlignment="0" applyProtection="0"/>
    <xf numFmtId="0" fontId="11" fillId="45" borderId="0" applyNumberFormat="0" applyBorder="0" applyAlignment="0" applyProtection="0"/>
    <xf numFmtId="0" fontId="4" fillId="50" borderId="0" applyNumberFormat="0" applyBorder="0" applyAlignment="0" applyProtection="0"/>
    <xf numFmtId="0" fontId="4" fillId="44" borderId="0" applyNumberFormat="0" applyBorder="0" applyAlignment="0" applyProtection="0"/>
    <xf numFmtId="0" fontId="11" fillId="52" borderId="0" applyNumberFormat="0" applyBorder="0" applyAlignment="0" applyProtection="0"/>
    <xf numFmtId="0" fontId="4" fillId="49" borderId="0" applyNumberFormat="0" applyBorder="0" applyAlignment="0" applyProtection="0"/>
    <xf numFmtId="0" fontId="4" fillId="45" borderId="0" applyNumberFormat="0" applyBorder="0" applyAlignment="0" applyProtection="0"/>
    <xf numFmtId="0" fontId="123" fillId="0" borderId="0"/>
    <xf numFmtId="0" fontId="4" fillId="43" borderId="0" applyNumberFormat="0" applyBorder="0" applyAlignment="0" applyProtection="0"/>
    <xf numFmtId="0" fontId="3" fillId="0" borderId="0" applyNumberFormat="0" applyFill="0" applyBorder="0" applyAlignment="0" applyProtection="0">
      <alignment horizontal="left" wrapText="1"/>
    </xf>
    <xf numFmtId="0" fontId="126" fillId="0" borderId="0" applyFill="0" applyBorder="0" applyProtection="0">
      <alignment horizontal="left"/>
    </xf>
    <xf numFmtId="0" fontId="124" fillId="0" borderId="31" applyBorder="0" applyProtection="0">
      <alignment horizontal="right" vertical="center"/>
    </xf>
    <xf numFmtId="0" fontId="11" fillId="45" borderId="0" applyNumberFormat="0" applyBorder="0" applyAlignment="0" applyProtection="0"/>
    <xf numFmtId="0" fontId="109" fillId="0" borderId="0" applyNumberFormat="0" applyFill="0" applyBorder="0" applyAlignment="0" applyProtection="0"/>
    <xf numFmtId="0" fontId="11" fillId="52" borderId="0" applyNumberFormat="0" applyBorder="0" applyAlignment="0" applyProtection="0"/>
    <xf numFmtId="0" fontId="4" fillId="48" borderId="0" applyNumberFormat="0" applyBorder="0" applyAlignment="0" applyProtection="0"/>
    <xf numFmtId="0" fontId="50" fillId="0" borderId="0" applyNumberFormat="0" applyFill="0" applyBorder="0" applyAlignment="0" applyProtection="0"/>
    <xf numFmtId="0" fontId="125" fillId="84" borderId="31" applyBorder="0" applyProtection="0">
      <alignment horizontal="centerContinuous" vertical="center"/>
    </xf>
    <xf numFmtId="0" fontId="129" fillId="0" borderId="0"/>
    <xf numFmtId="0" fontId="43" fillId="0" borderId="0" applyNumberFormat="0" applyFill="0" applyBorder="0" applyAlignment="0" applyProtection="0"/>
    <xf numFmtId="0" fontId="3" fillId="0" borderId="0">
      <alignment horizontal="left" wrapText="1"/>
    </xf>
    <xf numFmtId="0" fontId="11" fillId="45" borderId="0" applyNumberFormat="0" applyBorder="0" applyAlignment="0" applyProtection="0"/>
    <xf numFmtId="0" fontId="147" fillId="0" borderId="0" applyProtection="0">
      <alignment horizontal="left"/>
    </xf>
    <xf numFmtId="0" fontId="3" fillId="0" borderId="0">
      <alignment horizontal="left" wrapText="1"/>
    </xf>
    <xf numFmtId="0" fontId="3" fillId="0" borderId="0" applyFont="0" applyFill="0" applyBorder="0" applyAlignment="0" applyProtection="0"/>
    <xf numFmtId="0" fontId="35" fillId="58" borderId="0" applyNumberFormat="0" applyBorder="0" applyAlignment="0" applyProtection="0"/>
    <xf numFmtId="0" fontId="11" fillId="90" borderId="0" applyNumberFormat="0" applyBorder="0" applyAlignment="0" applyProtection="0"/>
    <xf numFmtId="0" fontId="38" fillId="62" borderId="36" applyNumberFormat="0" applyAlignment="0" applyProtection="0"/>
    <xf numFmtId="0" fontId="3" fillId="82" borderId="0" applyNumberFormat="0" applyFont="0" applyBorder="0" applyAlignment="0" applyProtection="0"/>
    <xf numFmtId="0" fontId="3" fillId="0" borderId="0">
      <alignment horizontal="left" wrapText="1"/>
    </xf>
    <xf numFmtId="0" fontId="3" fillId="0" borderId="0">
      <alignment horizontal="left" wrapText="1"/>
    </xf>
    <xf numFmtId="0" fontId="35" fillId="51" borderId="0" applyNumberFormat="0" applyBorder="0" applyAlignment="0" applyProtection="0"/>
    <xf numFmtId="0" fontId="56" fillId="0" borderId="0" applyNumberFormat="0" applyFill="0" applyBorder="0" applyProtection="0">
      <alignment horizontal="centerContinuous"/>
    </xf>
    <xf numFmtId="0" fontId="3" fillId="0" borderId="0"/>
    <xf numFmtId="0" fontId="3" fillId="0" borderId="0"/>
    <xf numFmtId="0" fontId="3" fillId="0" borderId="0"/>
    <xf numFmtId="0" fontId="3" fillId="0" borderId="0"/>
    <xf numFmtId="0" fontId="3" fillId="0" borderId="0"/>
    <xf numFmtId="0" fontId="3" fillId="0" borderId="0"/>
    <xf numFmtId="0" fontId="16" fillId="0" borderId="0" applyNumberFormat="0" applyFill="0" applyBorder="0" applyAlignment="0" applyProtection="0"/>
    <xf numFmtId="0" fontId="3" fillId="0" borderId="0"/>
    <xf numFmtId="0" fontId="39" fillId="0" borderId="0" applyNumberFormat="0" applyFill="0" applyBorder="0" applyAlignment="0" applyProtection="0"/>
    <xf numFmtId="0" fontId="11" fillId="46" borderId="0" applyNumberFormat="0" applyBorder="0" applyAlignment="0" applyProtection="0"/>
    <xf numFmtId="0" fontId="4" fillId="51" borderId="0" applyNumberFormat="0" applyBorder="0" applyAlignment="0" applyProtection="0"/>
    <xf numFmtId="0" fontId="4" fillId="44" borderId="0" applyNumberFormat="0" applyBorder="0" applyAlignment="0" applyProtection="0"/>
    <xf numFmtId="0" fontId="11" fillId="49" borderId="0" applyNumberFormat="0" applyBorder="0" applyAlignment="0" applyProtection="0"/>
    <xf numFmtId="0" fontId="4" fillId="50" borderId="0" applyNumberFormat="0" applyBorder="0" applyAlignment="0" applyProtection="0"/>
    <xf numFmtId="0" fontId="4" fillId="45" borderId="0" applyNumberFormat="0" applyBorder="0" applyAlignment="0" applyProtection="0"/>
    <xf numFmtId="0" fontId="123" fillId="0" borderId="0"/>
    <xf numFmtId="0" fontId="3" fillId="0" borderId="0" applyNumberFormat="0" applyFill="0" applyBorder="0" applyAlignment="0" applyProtection="0">
      <alignment horizontal="left" wrapText="1"/>
    </xf>
    <xf numFmtId="0" fontId="4" fillId="43" borderId="0" applyNumberFormat="0" applyBorder="0" applyAlignment="0" applyProtection="0"/>
    <xf numFmtId="0" fontId="126" fillId="0" borderId="0" applyFill="0" applyBorder="0" applyProtection="0">
      <alignment horizontal="left"/>
    </xf>
    <xf numFmtId="0" fontId="125" fillId="83" borderId="0" applyBorder="0" applyProtection="0">
      <alignment horizontal="centerContinuous" vertical="center"/>
    </xf>
    <xf numFmtId="0" fontId="11" fillId="46" borderId="0" applyNumberFormat="0" applyBorder="0" applyAlignment="0" applyProtection="0"/>
    <xf numFmtId="0" fontId="109" fillId="0" borderId="0" applyNumberFormat="0" applyFill="0" applyBorder="0" applyAlignment="0" applyProtection="0"/>
    <xf numFmtId="0" fontId="4" fillId="49" borderId="0" applyNumberFormat="0" applyBorder="0" applyAlignment="0" applyProtection="0"/>
    <xf numFmtId="0" fontId="11" fillId="49" borderId="0" applyNumberFormat="0" applyBorder="0" applyAlignment="0" applyProtection="0"/>
    <xf numFmtId="0" fontId="39" fillId="0" borderId="0" applyNumberFormat="0" applyFill="0" applyBorder="0" applyAlignment="0" applyProtection="0"/>
    <xf numFmtId="0" fontId="97" fillId="0" borderId="0" applyBorder="0" applyProtection="0">
      <alignment horizontal="left"/>
    </xf>
    <xf numFmtId="0" fontId="129" fillId="0" borderId="0"/>
    <xf numFmtId="0" fontId="109" fillId="0" borderId="0" applyNumberFormat="0" applyFill="0" applyBorder="0" applyAlignment="0" applyProtection="0"/>
    <xf numFmtId="0" fontId="3" fillId="0" borderId="0">
      <alignment horizontal="left" wrapText="1"/>
    </xf>
    <xf numFmtId="0" fontId="58" fillId="80" borderId="0" applyNumberFormat="0" applyBorder="0" applyAlignment="0" applyProtection="0"/>
    <xf numFmtId="0" fontId="11" fillId="46" borderId="0" applyNumberFormat="0" applyBorder="0" applyAlignment="0" applyProtection="0"/>
    <xf numFmtId="0" fontId="3" fillId="0" borderId="0">
      <alignment horizontal="left" wrapText="1"/>
    </xf>
    <xf numFmtId="0" fontId="3" fillId="0" borderId="0">
      <alignment horizontal="left" wrapText="1"/>
    </xf>
    <xf numFmtId="0" fontId="3" fillId="0" borderId="0" applyFont="0" applyFill="0" applyBorder="0" applyAlignment="0" applyProtection="0"/>
    <xf numFmtId="0" fontId="35" fillId="54" borderId="0" applyNumberFormat="0" applyBorder="0" applyAlignment="0" applyProtection="0"/>
    <xf numFmtId="0" fontId="35" fillId="101" borderId="0" applyNumberFormat="0" applyBorder="0" applyAlignment="0" applyProtection="0"/>
    <xf numFmtId="0" fontId="4" fillId="46" borderId="0" applyNumberFormat="0" applyBorder="0" applyAlignment="0" applyProtection="0"/>
    <xf numFmtId="0" fontId="46" fillId="63" borderId="0" applyNumberFormat="0" applyBorder="0" applyAlignment="0" applyProtection="0"/>
    <xf numFmtId="0" fontId="3" fillId="0" borderId="0">
      <alignment horizontal="left" wrapText="1"/>
    </xf>
    <xf numFmtId="0" fontId="130" fillId="0" borderId="0">
      <alignment horizontal="center"/>
    </xf>
    <xf numFmtId="0" fontId="3" fillId="0" borderId="0">
      <alignment horizontal="left" wrapText="1"/>
    </xf>
    <xf numFmtId="0" fontId="127" fillId="0" borderId="44" applyFill="0" applyBorder="0" applyProtection="0">
      <alignment horizontal="left" vertical="top"/>
    </xf>
    <xf numFmtId="0" fontId="3" fillId="0" borderId="0">
      <alignment horizontal="left" wrapText="1"/>
    </xf>
    <xf numFmtId="0" fontId="11" fillId="96" borderId="0" applyNumberFormat="0" applyBorder="0" applyAlignment="0" applyProtection="0"/>
    <xf numFmtId="0" fontId="3" fillId="0" borderId="0">
      <alignment horizontal="left" wrapText="1"/>
    </xf>
    <xf numFmtId="0" fontId="3" fillId="0" borderId="0"/>
    <xf numFmtId="0" fontId="4" fillId="46" borderId="0" applyNumberFormat="0" applyBorder="0" applyAlignment="0" applyProtection="0"/>
    <xf numFmtId="0" fontId="88" fillId="0" borderId="0" applyNumberFormat="0" applyFill="0" applyBorder="0" applyAlignment="0" applyProtection="0"/>
    <xf numFmtId="0" fontId="3" fillId="0" borderId="0">
      <alignment horizontal="left" wrapText="1"/>
    </xf>
    <xf numFmtId="0" fontId="108" fillId="0" borderId="53" applyNumberFormat="0" applyBorder="0" applyAlignment="0">
      <alignment horizontal="center"/>
      <protection locked="0"/>
    </xf>
    <xf numFmtId="0" fontId="58" fillId="53" borderId="0" applyNumberFormat="0" applyBorder="0" applyAlignment="0" applyProtection="0"/>
    <xf numFmtId="0" fontId="3" fillId="0" borderId="0">
      <alignment horizontal="left" wrapText="1"/>
    </xf>
    <xf numFmtId="0" fontId="35" fillId="56" borderId="0" applyNumberFormat="0" applyBorder="0" applyAlignment="0" applyProtection="0"/>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42" fillId="0" borderId="38" applyNumberFormat="0" applyFill="0" applyAlignment="0" applyProtection="0"/>
    <xf numFmtId="0" fontId="35" fillId="103" borderId="0" applyNumberFormat="0" applyBorder="0" applyAlignment="0" applyProtection="0"/>
    <xf numFmtId="0" fontId="36" fillId="88" borderId="0" applyNumberFormat="0" applyBorder="0" applyAlignment="0" applyProtection="0"/>
    <xf numFmtId="0" fontId="11" fillId="43" borderId="0" applyNumberFormat="0" applyBorder="0" applyAlignment="0" applyProtection="0"/>
    <xf numFmtId="0" fontId="4" fillId="51" borderId="0" applyNumberFormat="0" applyBorder="0" applyAlignment="0" applyProtection="0"/>
    <xf numFmtId="0" fontId="4" fillId="45" borderId="0" applyNumberFormat="0" applyBorder="0" applyAlignment="0" applyProtection="0"/>
    <xf numFmtId="0" fontId="11" fillId="46" borderId="0" applyNumberFormat="0" applyBorder="0" applyAlignment="0" applyProtection="0"/>
    <xf numFmtId="0" fontId="4" fillId="50" borderId="0" applyNumberFormat="0" applyBorder="0" applyAlignment="0" applyProtection="0"/>
    <xf numFmtId="0" fontId="4" fillId="45" borderId="0" applyNumberFormat="0" applyBorder="0" applyAlignment="0" applyProtection="0"/>
    <xf numFmtId="0" fontId="44" fillId="48" borderId="35" applyNumberFormat="0" applyAlignment="0" applyProtection="0"/>
    <xf numFmtId="0" fontId="3" fillId="0" borderId="0" applyNumberFormat="0" applyFill="0" applyBorder="0" applyAlignment="0" applyProtection="0">
      <alignment horizontal="left" wrapText="1"/>
    </xf>
    <xf numFmtId="0" fontId="4" fillId="44" borderId="0" applyNumberFormat="0" applyBorder="0" applyAlignment="0" applyProtection="0"/>
    <xf numFmtId="0" fontId="99" fillId="0" borderId="41"/>
    <xf numFmtId="0" fontId="112" fillId="0" borderId="0">
      <alignment horizontal="left"/>
    </xf>
    <xf numFmtId="0" fontId="125" fillId="84" borderId="31" applyBorder="0" applyProtection="0">
      <alignment horizontal="centerContinuous" vertical="center"/>
    </xf>
    <xf numFmtId="0" fontId="4" fillId="43" borderId="0" applyNumberFormat="0" applyBorder="0" applyAlignment="0" applyProtection="0"/>
    <xf numFmtId="0" fontId="42" fillId="0" borderId="38" applyNumberFormat="0" applyFill="0" applyAlignment="0" applyProtection="0"/>
    <xf numFmtId="0" fontId="4" fillId="49" borderId="0" applyNumberFormat="0" applyBorder="0" applyAlignment="0" applyProtection="0"/>
    <xf numFmtId="0" fontId="11" fillId="46" borderId="0" applyNumberFormat="0" applyBorder="0" applyAlignment="0" applyProtection="0"/>
    <xf numFmtId="0" fontId="128" fillId="0" borderId="0"/>
    <xf numFmtId="0" fontId="126" fillId="0" borderId="0" applyFill="0" applyBorder="0" applyProtection="0">
      <alignment horizontal="left"/>
    </xf>
    <xf numFmtId="0" fontId="109" fillId="0" borderId="0" applyNumberFormat="0" applyFill="0" applyBorder="0" applyAlignment="0" applyProtection="0"/>
    <xf numFmtId="0" fontId="43" fillId="0" borderId="39" applyNumberFormat="0" applyFill="0" applyAlignment="0" applyProtection="0"/>
    <xf numFmtId="0" fontId="3" fillId="0" borderId="0">
      <alignment horizontal="left" wrapText="1"/>
    </xf>
    <xf numFmtId="0" fontId="3" fillId="42" borderId="0" applyNumberFormat="0" applyBorder="0" applyAlignment="0" applyProtection="0"/>
    <xf numFmtId="0" fontId="11" fillId="52" borderId="0" applyNumberFormat="0" applyBorder="0" applyAlignment="0" applyProtection="0"/>
    <xf numFmtId="0" fontId="11" fillId="43" borderId="0" applyNumberFormat="0" applyBorder="0" applyAlignment="0" applyProtection="0"/>
    <xf numFmtId="0" fontId="3" fillId="0" borderId="0"/>
    <xf numFmtId="0" fontId="36" fillId="44" borderId="0" applyNumberFormat="0" applyBorder="0" applyAlignment="0" applyProtection="0"/>
    <xf numFmtId="0" fontId="3" fillId="0" borderId="0">
      <alignment horizontal="left" wrapText="1"/>
    </xf>
    <xf numFmtId="0" fontId="47" fillId="105" borderId="42" applyNumberFormat="0" applyAlignment="0" applyProtection="0"/>
    <xf numFmtId="0" fontId="40" fillId="45" borderId="0" applyNumberFormat="0" applyBorder="0" applyAlignment="0" applyProtection="0"/>
    <xf numFmtId="0" fontId="3" fillId="82" borderId="0" applyNumberFormat="0" applyFont="0" applyBorder="0" applyAlignment="0" applyProtection="0"/>
    <xf numFmtId="0" fontId="3" fillId="0" borderId="0">
      <alignment horizontal="left" wrapText="1"/>
    </xf>
    <xf numFmtId="0" fontId="3" fillId="0" borderId="0">
      <alignment horizontal="left" wrapText="1"/>
    </xf>
    <xf numFmtId="0" fontId="35" fillId="54" borderId="0" applyNumberFormat="0" applyBorder="0" applyAlignment="0" applyProtection="0"/>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5" fillId="94" borderId="0" applyNumberFormat="0" applyBorder="0" applyAlignment="0" applyProtection="0"/>
    <xf numFmtId="0" fontId="3" fillId="0" borderId="0"/>
    <xf numFmtId="0" fontId="38" fillId="106" borderId="36" applyNumberFormat="0" applyAlignment="0" applyProtection="0"/>
    <xf numFmtId="0" fontId="11" fillId="47" borderId="0" applyNumberFormat="0" applyBorder="0" applyAlignment="0" applyProtection="0"/>
    <xf numFmtId="0" fontId="4" fillId="51" borderId="0" applyNumberFormat="0" applyBorder="0" applyAlignment="0" applyProtection="0"/>
    <xf numFmtId="0" fontId="4" fillId="44" borderId="0" applyNumberFormat="0" applyBorder="0" applyAlignment="0" applyProtection="0"/>
    <xf numFmtId="0" fontId="11" fillId="50" borderId="0" applyNumberFormat="0" applyBorder="0" applyAlignment="0" applyProtection="0"/>
    <xf numFmtId="0" fontId="4" fillId="50" borderId="0" applyNumberFormat="0" applyBorder="0" applyAlignment="0" applyProtection="0"/>
    <xf numFmtId="0" fontId="4" fillId="45" borderId="0" applyNumberFormat="0" applyBorder="0" applyAlignment="0" applyProtection="0"/>
    <xf numFmtId="0" fontId="123" fillId="0" borderId="0"/>
    <xf numFmtId="0" fontId="4" fillId="43" borderId="0" applyNumberFormat="0" applyBorder="0" applyAlignment="0" applyProtection="0"/>
    <xf numFmtId="0" fontId="99" fillId="0" borderId="41"/>
    <xf numFmtId="0" fontId="126" fillId="0" borderId="0" applyFill="0" applyBorder="0" applyProtection="0">
      <alignment horizontal="left"/>
    </xf>
    <xf numFmtId="0" fontId="125" fillId="83" borderId="0" applyBorder="0" applyProtection="0">
      <alignment horizontal="centerContinuous" vertical="center"/>
    </xf>
    <xf numFmtId="0" fontId="11" fillId="47" borderId="0" applyNumberFormat="0" applyBorder="0" applyAlignment="0" applyProtection="0"/>
    <xf numFmtId="0" fontId="130" fillId="0" borderId="0">
      <alignment horizontal="center"/>
    </xf>
    <xf numFmtId="0" fontId="4" fillId="49" borderId="0" applyNumberFormat="0" applyBorder="0" applyAlignment="0" applyProtection="0"/>
    <xf numFmtId="0" fontId="11" fillId="50" borderId="0" applyNumberFormat="0" applyBorder="0" applyAlignment="0" applyProtection="0"/>
    <xf numFmtId="0" fontId="128" fillId="0" borderId="0"/>
    <xf numFmtId="0" fontId="108" fillId="0" borderId="0" applyFill="0" applyBorder="0" applyProtection="0">
      <alignment horizontal="left"/>
    </xf>
    <xf numFmtId="0" fontId="39" fillId="0" borderId="0" applyNumberFormat="0" applyFill="0" applyBorder="0" applyAlignment="0" applyProtection="0"/>
    <xf numFmtId="0" fontId="41" fillId="0" borderId="37" applyNumberFormat="0" applyFill="0" applyAlignment="0" applyProtection="0"/>
    <xf numFmtId="0" fontId="3" fillId="0" borderId="0">
      <alignment horizontal="left" wrapText="1"/>
    </xf>
    <xf numFmtId="0" fontId="3" fillId="4" borderId="0" applyNumberFormat="0" applyBorder="0" applyAlignment="0" applyProtection="0"/>
    <xf numFmtId="0" fontId="11" fillId="50" borderId="0" applyNumberFormat="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Font="0" applyFill="0" applyBorder="0" applyAlignment="0" applyProtection="0"/>
    <xf numFmtId="0" fontId="35" fillId="55" borderId="0" applyNumberFormat="0" applyBorder="0" applyAlignment="0" applyProtection="0"/>
    <xf numFmtId="0" fontId="3" fillId="0" borderId="0">
      <alignment horizontal="left" wrapText="1"/>
    </xf>
    <xf numFmtId="0" fontId="11" fillId="95" borderId="0" applyNumberFormat="0" applyBorder="0" applyAlignment="0" applyProtection="0"/>
    <xf numFmtId="0" fontId="4" fillId="46" borderId="0" applyNumberFormat="0" applyBorder="0" applyAlignment="0" applyProtection="0"/>
    <xf numFmtId="0" fontId="3" fillId="0" borderId="0"/>
    <xf numFmtId="0" fontId="3" fillId="0" borderId="0">
      <alignment horizontal="left" wrapText="1"/>
    </xf>
    <xf numFmtId="0" fontId="109" fillId="0" borderId="0" applyNumberFormat="0" applyFill="0" applyBorder="0" applyAlignment="0" applyProtection="0"/>
    <xf numFmtId="0" fontId="3" fillId="0" borderId="0" applyNumberFormat="0" applyFill="0" applyBorder="0" applyAlignment="0" applyProtection="0">
      <alignment horizontal="left" wrapText="1"/>
    </xf>
    <xf numFmtId="0" fontId="127" fillId="0" borderId="44" applyFill="0" applyBorder="0" applyProtection="0">
      <alignment horizontal="left" vertical="top"/>
    </xf>
    <xf numFmtId="0" fontId="11" fillId="93" borderId="0" applyNumberFormat="0" applyBorder="0" applyAlignment="0" applyProtection="0"/>
    <xf numFmtId="0" fontId="3" fillId="0" borderId="0">
      <alignment horizontal="left" wrapText="1"/>
    </xf>
    <xf numFmtId="0" fontId="3" fillId="0" borderId="0"/>
    <xf numFmtId="0" fontId="4" fillId="46" borderId="0" applyNumberFormat="0" applyBorder="0" applyAlignment="0" applyProtection="0"/>
    <xf numFmtId="0" fontId="3" fillId="0" borderId="0">
      <alignment horizontal="left" wrapText="1"/>
    </xf>
    <xf numFmtId="0" fontId="3" fillId="0" borderId="0">
      <alignment horizontal="left" wrapText="1"/>
    </xf>
    <xf numFmtId="0" fontId="35" fillId="57" borderId="0" applyNumberFormat="0" applyBorder="0" applyAlignment="0" applyProtection="0"/>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41" fillId="0" borderId="37" applyNumberFormat="0" applyFill="0" applyAlignment="0" applyProtection="0"/>
    <xf numFmtId="0" fontId="11" fillId="92" borderId="0" applyNumberFormat="0" applyBorder="0" applyAlignment="0" applyProtection="0"/>
    <xf numFmtId="0" fontId="43" fillId="0" borderId="39" applyNumberFormat="0" applyFill="0" applyAlignment="0" applyProtection="0"/>
    <xf numFmtId="0" fontId="11" fillId="44" borderId="0" applyNumberFormat="0" applyBorder="0" applyAlignment="0" applyProtection="0"/>
    <xf numFmtId="0" fontId="4" fillId="51" borderId="0" applyNumberFormat="0" applyBorder="0" applyAlignment="0" applyProtection="0"/>
    <xf numFmtId="0" fontId="4" fillId="45" borderId="0" applyNumberFormat="0" applyBorder="0" applyAlignment="0" applyProtection="0"/>
    <xf numFmtId="0" fontId="11" fillId="49" borderId="0" applyNumberFormat="0" applyBorder="0" applyAlignment="0" applyProtection="0"/>
    <xf numFmtId="0" fontId="4" fillId="50" borderId="0" applyNumberFormat="0" applyBorder="0" applyAlignment="0" applyProtection="0"/>
    <xf numFmtId="0" fontId="4" fillId="46" borderId="0" applyNumberFormat="0" applyBorder="0" applyAlignment="0" applyProtection="0"/>
    <xf numFmtId="0" fontId="124" fillId="0" borderId="0" applyBorder="0" applyProtection="0">
      <alignment vertical="center"/>
    </xf>
    <xf numFmtId="0" fontId="3" fillId="0" borderId="0" applyNumberFormat="0" applyFill="0" applyBorder="0" applyAlignment="0" applyProtection="0">
      <alignment horizontal="left" wrapText="1"/>
    </xf>
    <xf numFmtId="0" fontId="4" fillId="44" borderId="0" applyNumberFormat="0" applyBorder="0" applyAlignment="0" applyProtection="0"/>
    <xf numFmtId="0" fontId="96" fillId="0" borderId="0"/>
    <xf numFmtId="0" fontId="38" fillId="62" borderId="36" applyNumberFormat="0" applyAlignment="0" applyProtection="0"/>
    <xf numFmtId="0" fontId="125" fillId="84" borderId="31" applyBorder="0" applyProtection="0">
      <alignment horizontal="centerContinuous" vertical="center"/>
    </xf>
    <xf numFmtId="0" fontId="4" fillId="43" borderId="0" applyNumberFormat="0" applyBorder="0" applyAlignment="0" applyProtection="0"/>
    <xf numFmtId="0" fontId="43" fillId="0" borderId="39" applyNumberFormat="0" applyFill="0" applyAlignment="0" applyProtection="0"/>
    <xf numFmtId="0" fontId="4" fillId="49" borderId="0" applyNumberFormat="0" applyBorder="0" applyAlignment="0" applyProtection="0"/>
    <xf numFmtId="0" fontId="11" fillId="49" borderId="0" applyNumberFormat="0" applyBorder="0" applyAlignment="0" applyProtection="0"/>
    <xf numFmtId="0" fontId="129" fillId="0" borderId="0"/>
    <xf numFmtId="0" fontId="126" fillId="0" borderId="0" applyFill="0" applyBorder="0" applyProtection="0">
      <alignment horizontal="left"/>
    </xf>
    <xf numFmtId="0" fontId="109" fillId="0" borderId="0" applyNumberFormat="0" applyFill="0" applyBorder="0" applyAlignment="0" applyProtection="0"/>
    <xf numFmtId="0" fontId="147" fillId="0" borderId="0" applyProtection="0">
      <alignment horizontal="left"/>
    </xf>
    <xf numFmtId="0" fontId="3" fillId="0" borderId="0">
      <alignment horizontal="left" wrapText="1"/>
    </xf>
    <xf numFmtId="0" fontId="58" fillId="42" borderId="0" applyNumberFormat="0" applyBorder="0" applyAlignment="0" applyProtection="0"/>
    <xf numFmtId="0" fontId="35" fillId="53" borderId="0" applyNumberFormat="0" applyBorder="0" applyAlignment="0" applyProtection="0"/>
    <xf numFmtId="0" fontId="11" fillId="44" borderId="0" applyNumberFormat="0" applyBorder="0" applyAlignment="0" applyProtection="0"/>
    <xf numFmtId="0" fontId="37" fillId="61" borderId="35" applyNumberFormat="0" applyAlignment="0" applyProtection="0"/>
    <xf numFmtId="0" fontId="3" fillId="0" borderId="0">
      <alignment horizontal="left" wrapText="1"/>
    </xf>
    <xf numFmtId="0" fontId="35" fillId="98" borderId="0" applyNumberFormat="0" applyBorder="0" applyAlignment="0" applyProtection="0"/>
    <xf numFmtId="0" fontId="44" fillId="48" borderId="35" applyNumberFormat="0" applyAlignment="0" applyProtection="0"/>
    <xf numFmtId="0" fontId="3" fillId="82" borderId="0" applyNumberFormat="0" applyFont="0" applyBorder="0" applyAlignment="0" applyProtection="0"/>
    <xf numFmtId="0" fontId="3" fillId="0" borderId="0">
      <alignment horizontal="left" wrapText="1"/>
    </xf>
    <xf numFmtId="0" fontId="3" fillId="0" borderId="0">
      <alignment horizontal="left" wrapText="1"/>
    </xf>
    <xf numFmtId="0" fontId="35" fillId="55" borderId="0" applyNumberFormat="0" applyBorder="0" applyAlignment="0" applyProtection="0"/>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5" fillId="99" borderId="0" applyNumberFormat="0" applyBorder="0" applyAlignment="0" applyProtection="0"/>
    <xf numFmtId="0" fontId="3" fillId="0" borderId="0"/>
    <xf numFmtId="0" fontId="37" fillId="105" borderId="35" applyNumberFormat="0" applyAlignment="0" applyProtection="0"/>
    <xf numFmtId="0" fontId="11" fillId="48" borderId="0" applyNumberFormat="0" applyBorder="0" applyAlignment="0" applyProtection="0"/>
    <xf numFmtId="0" fontId="4" fillId="51" borderId="0" applyNumberFormat="0" applyBorder="0" applyAlignment="0" applyProtection="0"/>
    <xf numFmtId="0" fontId="4" fillId="44" borderId="0" applyNumberFormat="0" applyBorder="0" applyAlignment="0" applyProtection="0"/>
    <xf numFmtId="0" fontId="11" fillId="51" borderId="0" applyNumberFormat="0" applyBorder="0" applyAlignment="0" applyProtection="0"/>
    <xf numFmtId="0" fontId="4" fillId="50" borderId="0" applyNumberFormat="0" applyBorder="0" applyAlignment="0" applyProtection="0"/>
    <xf numFmtId="0" fontId="11" fillId="45" borderId="0" applyNumberFormat="0" applyBorder="0" applyAlignment="0" applyProtection="0"/>
    <xf numFmtId="0" fontId="49" fillId="0" borderId="43" applyNumberFormat="0" applyFill="0" applyAlignment="0" applyProtection="0"/>
    <xf numFmtId="0" fontId="3" fillId="0" borderId="0" applyNumberFormat="0" applyFill="0" applyBorder="0" applyAlignment="0" applyProtection="0">
      <alignment horizontal="left" wrapText="1"/>
    </xf>
    <xf numFmtId="0" fontId="4" fillId="43" borderId="0" applyNumberFormat="0" applyBorder="0" applyAlignment="0" applyProtection="0"/>
    <xf numFmtId="0" fontId="96" fillId="2" borderId="0"/>
    <xf numFmtId="0" fontId="6" fillId="0" borderId="44" applyFill="0" applyBorder="0" applyProtection="0">
      <alignment horizontal="left" vertical="top"/>
    </xf>
    <xf numFmtId="0" fontId="125" fillId="83" borderId="0" applyBorder="0" applyProtection="0">
      <alignment horizontal="centerContinuous" vertical="center"/>
    </xf>
    <xf numFmtId="0" fontId="11" fillId="48" borderId="0" applyNumberFormat="0" applyBorder="0" applyAlignment="0" applyProtection="0"/>
    <xf numFmtId="0" fontId="130" fillId="0" borderId="0">
      <alignment horizontal="center"/>
    </xf>
    <xf numFmtId="0" fontId="4" fillId="49" borderId="0" applyNumberFormat="0" applyBorder="0" applyAlignment="0" applyProtection="0"/>
    <xf numFmtId="0" fontId="11" fillId="51" borderId="0" applyNumberFormat="0" applyBorder="0" applyAlignment="0" applyProtection="0"/>
    <xf numFmtId="0" fontId="128" fillId="0" borderId="0"/>
    <xf numFmtId="0" fontId="126" fillId="0" borderId="0" applyFill="0" applyBorder="0" applyProtection="0">
      <alignment horizontal="left"/>
    </xf>
    <xf numFmtId="0" fontId="109" fillId="0" borderId="0" applyNumberFormat="0" applyFill="0" applyBorder="0" applyAlignment="0" applyProtection="0"/>
    <xf numFmtId="0" fontId="42" fillId="0" borderId="38" applyNumberFormat="0" applyFill="0" applyAlignment="0" applyProtection="0"/>
    <xf numFmtId="0" fontId="3" fillId="0" borderId="0">
      <alignment horizontal="left" wrapText="1"/>
    </xf>
    <xf numFmtId="0" fontId="11" fillId="46" borderId="0" applyNumberFormat="0" applyBorder="0" applyAlignment="0" applyProtection="0"/>
    <xf numFmtId="0" fontId="3" fillId="0" borderId="0">
      <alignment horizontal="left" wrapText="1"/>
    </xf>
    <xf numFmtId="0" fontId="35" fillId="60" borderId="0" applyNumberFormat="0" applyBorder="0" applyAlignment="0" applyProtection="0"/>
    <xf numFmtId="0" fontId="3" fillId="0" borderId="0">
      <alignment horizontal="left" wrapText="1"/>
    </xf>
    <xf numFmtId="0" fontId="35" fillId="97" borderId="0" applyNumberFormat="0" applyBorder="0" applyAlignment="0" applyProtection="0"/>
    <xf numFmtId="0" fontId="4" fillId="46" borderId="0" applyNumberFormat="0" applyBorder="0" applyAlignment="0" applyProtection="0"/>
    <xf numFmtId="0" fontId="3" fillId="0" borderId="0"/>
    <xf numFmtId="0" fontId="3" fillId="0" borderId="0">
      <alignment horizontal="left" wrapText="1"/>
    </xf>
    <xf numFmtId="0" fontId="41" fillId="0" borderId="37" applyNumberFormat="0" applyFill="0" applyAlignment="0" applyProtection="0"/>
    <xf numFmtId="0" fontId="3" fillId="0" borderId="0" applyNumberFormat="0" applyFill="0" applyBorder="0" applyAlignment="0" applyProtection="0">
      <alignment horizontal="left" wrapText="1"/>
    </xf>
    <xf numFmtId="0" fontId="87" fillId="0" borderId="38" applyNumberFormat="0" applyFill="0" applyAlignment="0" applyProtection="0"/>
    <xf numFmtId="0" fontId="3" fillId="0" borderId="0">
      <alignment horizontal="left" wrapText="1"/>
    </xf>
    <xf numFmtId="0" fontId="3" fillId="0" borderId="0" applyNumberFormat="0" applyFill="0" applyBorder="0" applyAlignment="0" applyProtection="0">
      <alignment horizontal="left" wrapText="1"/>
    </xf>
    <xf numFmtId="0" fontId="3" fillId="0" borderId="0">
      <alignment horizontal="left" wrapText="1"/>
    </xf>
    <xf numFmtId="0" fontId="11" fillId="48" borderId="0" applyNumberFormat="0" applyBorder="0" applyAlignment="0" applyProtection="0"/>
    <xf numFmtId="0" fontId="3" fillId="0" borderId="0">
      <alignment horizontal="left" wrapText="1"/>
    </xf>
    <xf numFmtId="0" fontId="58" fillId="51" borderId="0" applyNumberFormat="0" applyBorder="0" applyAlignment="0" applyProtection="0"/>
    <xf numFmtId="0" fontId="91" fillId="0" borderId="0" applyNumberFormat="0" applyFill="0" applyBorder="0" applyAlignment="0">
      <protection locked="0"/>
    </xf>
    <xf numFmtId="0" fontId="3" fillId="0" borderId="0" applyNumberFormat="0" applyFill="0" applyBorder="0" applyAlignment="0" applyProtection="0">
      <alignment horizontal="left"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211" fontId="9" fillId="0" borderId="0"/>
    <xf numFmtId="0" fontId="159" fillId="0" borderId="0"/>
    <xf numFmtId="44" fontId="3" fillId="0" borderId="0" applyFont="0" applyFill="0" applyBorder="0" applyAlignment="0" applyProtection="0"/>
    <xf numFmtId="0" fontId="10" fillId="0" borderId="0">
      <alignment vertical="center"/>
    </xf>
    <xf numFmtId="0" fontId="3" fillId="0" borderId="0"/>
    <xf numFmtId="0" fontId="10" fillId="0" borderId="0">
      <alignment vertical="center"/>
    </xf>
    <xf numFmtId="0" fontId="10" fillId="0" borderId="0">
      <alignment vertical="center"/>
    </xf>
    <xf numFmtId="0" fontId="10" fillId="0" borderId="0">
      <alignment vertical="center"/>
    </xf>
    <xf numFmtId="0" fontId="3" fillId="0" borderId="0">
      <alignment horizontal="left" wrapText="1"/>
    </xf>
    <xf numFmtId="0" fontId="17" fillId="16"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7" fillId="32" borderId="0" applyNumberFormat="0" applyBorder="0" applyAlignment="0" applyProtection="0"/>
    <xf numFmtId="0" fontId="17" fillId="36"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7" fillId="36" borderId="0" applyNumberFormat="0" applyBorder="0" applyAlignment="0" applyProtection="0"/>
    <xf numFmtId="0" fontId="17" fillId="1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1" fillId="51" borderId="0" applyNumberFormat="0" applyBorder="0" applyAlignment="0" applyProtection="0"/>
    <xf numFmtId="0" fontId="11" fillId="5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7" fillId="33" borderId="0" applyNumberFormat="0" applyBorder="0" applyAlignment="0" applyProtection="0"/>
    <xf numFmtId="0" fontId="17" fillId="37"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7" fillId="37" borderId="0" applyNumberFormat="0" applyBorder="0" applyAlignment="0" applyProtection="0"/>
    <xf numFmtId="0" fontId="18" fillId="18" borderId="0" applyNumberFormat="0" applyBorder="0" applyAlignment="0" applyProtection="0"/>
    <xf numFmtId="0" fontId="35" fillId="53"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35" fillId="50"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35" fillId="51"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35" fillId="54"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35" fillId="55" borderId="0" applyNumberFormat="0" applyBorder="0" applyAlignment="0" applyProtection="0"/>
    <xf numFmtId="0" fontId="18" fillId="34" borderId="0" applyNumberFormat="0" applyBorder="0" applyAlignment="0" applyProtection="0"/>
    <xf numFmtId="0" fontId="18" fillId="38" borderId="0" applyNumberFormat="0" applyBorder="0" applyAlignment="0" applyProtection="0"/>
    <xf numFmtId="0" fontId="35" fillId="56" borderId="0" applyNumberFormat="0" applyBorder="0" applyAlignment="0" applyProtection="0"/>
    <xf numFmtId="0" fontId="18" fillId="38" borderId="0" applyNumberFormat="0" applyBorder="0" applyAlignment="0" applyProtection="0"/>
    <xf numFmtId="0" fontId="18" fillId="15" borderId="0" applyNumberFormat="0" applyBorder="0" applyAlignment="0" applyProtection="0"/>
    <xf numFmtId="0" fontId="35" fillId="57"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35" fillId="58"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35" fillId="5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35" fillId="54"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35" fillId="55"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35" fillId="60" borderId="0" applyNumberFormat="0" applyBorder="0" applyAlignment="0" applyProtection="0"/>
    <xf numFmtId="0" fontId="18" fillId="35" borderId="0" applyNumberFormat="0" applyBorder="0" applyAlignment="0" applyProtection="0"/>
    <xf numFmtId="0" fontId="19" fillId="9" borderId="0" applyNumberFormat="0" applyBorder="0" applyAlignment="0" applyProtection="0"/>
    <xf numFmtId="0" fontId="36" fillId="44" borderId="0" applyNumberFormat="0" applyBorder="0" applyAlignment="0" applyProtection="0"/>
    <xf numFmtId="0" fontId="19" fillId="9" borderId="0" applyNumberFormat="0" applyBorder="0" applyAlignment="0" applyProtection="0"/>
    <xf numFmtId="0" fontId="20" fillId="12" borderId="23" applyNumberFormat="0" applyAlignment="0" applyProtection="0"/>
    <xf numFmtId="0" fontId="37" fillId="61" borderId="35" applyNumberFormat="0" applyAlignment="0" applyProtection="0"/>
    <xf numFmtId="0" fontId="20" fillId="12" borderId="23" applyNumberFormat="0" applyAlignment="0" applyProtection="0"/>
    <xf numFmtId="0" fontId="21" fillId="13" borderId="26" applyNumberFormat="0" applyAlignment="0" applyProtection="0"/>
    <xf numFmtId="0" fontId="38" fillId="62" borderId="36" applyNumberFormat="0" applyAlignment="0" applyProtection="0"/>
    <xf numFmtId="0" fontId="21" fillId="13" borderId="26" applyNumberFormat="0" applyAlignment="0" applyProtection="0"/>
    <xf numFmtId="38" fontId="12" fillId="0" borderId="0" applyFont="0" applyFill="0" applyBorder="0" applyAlignment="0" applyProtection="0"/>
    <xf numFmtId="38" fontId="159" fillId="0" borderId="0" applyFont="0" applyFill="0" applyBorder="0" applyAlignment="0" applyProtection="0">
      <alignment vertical="center"/>
    </xf>
    <xf numFmtId="38" fontId="159" fillId="0" borderId="0" applyFont="0" applyFill="0" applyBorder="0" applyAlignment="0" applyProtection="0">
      <alignment vertical="center"/>
    </xf>
    <xf numFmtId="0" fontId="72" fillId="0" borderId="0" applyFont="0" applyFill="0" applyBorder="0" applyAlignment="0" applyProtection="0">
      <alignment horizontal="right"/>
    </xf>
    <xf numFmtId="0" fontId="22" fillId="0" borderId="0" applyNumberFormat="0" applyFill="0" applyBorder="0" applyAlignment="0" applyProtection="0"/>
    <xf numFmtId="0" fontId="39" fillId="0" borderId="0" applyNumberFormat="0" applyFill="0" applyBorder="0" applyAlignment="0" applyProtection="0"/>
    <xf numFmtId="0" fontId="22" fillId="0" borderId="0" applyNumberFormat="0" applyFill="0" applyBorder="0" applyAlignment="0" applyProtection="0"/>
    <xf numFmtId="0" fontId="23" fillId="8" borderId="0" applyNumberFormat="0" applyBorder="0" applyAlignment="0" applyProtection="0"/>
    <xf numFmtId="0" fontId="40" fillId="45" borderId="0" applyNumberFormat="0" applyBorder="0" applyAlignment="0" applyProtection="0"/>
    <xf numFmtId="0" fontId="23" fillId="8" borderId="0" applyNumberFormat="0" applyBorder="0" applyAlignment="0" applyProtection="0"/>
    <xf numFmtId="0" fontId="24" fillId="0" borderId="20" applyNumberFormat="0" applyFill="0" applyAlignment="0" applyProtection="0"/>
    <xf numFmtId="0" fontId="41" fillId="0" borderId="37" applyNumberFormat="0" applyFill="0" applyAlignment="0" applyProtection="0"/>
    <xf numFmtId="0" fontId="24" fillId="0" borderId="20" applyNumberFormat="0" applyFill="0" applyAlignment="0" applyProtection="0"/>
    <xf numFmtId="0" fontId="3" fillId="0" borderId="0">
      <alignment horizontal="left" wrapText="1"/>
    </xf>
    <xf numFmtId="0" fontId="25" fillId="0" borderId="21" applyNumberFormat="0" applyFill="0" applyAlignment="0" applyProtection="0"/>
    <xf numFmtId="0" fontId="42" fillId="0" borderId="38" applyNumberFormat="0" applyFill="0" applyAlignment="0" applyProtection="0"/>
    <xf numFmtId="0" fontId="25" fillId="0" borderId="21" applyNumberFormat="0" applyFill="0" applyAlignment="0" applyProtection="0"/>
    <xf numFmtId="0" fontId="26" fillId="0" borderId="22" applyNumberFormat="0" applyFill="0" applyAlignment="0" applyProtection="0"/>
    <xf numFmtId="0" fontId="43" fillId="0" borderId="39" applyNumberFormat="0" applyFill="0" applyAlignment="0" applyProtection="0"/>
    <xf numFmtId="0" fontId="26" fillId="0" borderId="22" applyNumberFormat="0" applyFill="0" applyAlignment="0" applyProtection="0"/>
    <xf numFmtId="0" fontId="26" fillId="0" borderId="0" applyNumberFormat="0" applyFill="0" applyBorder="0" applyAlignment="0" applyProtection="0"/>
    <xf numFmtId="0" fontId="43"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28" fillId="11" borderId="23" applyNumberFormat="0" applyAlignment="0" applyProtection="0"/>
    <xf numFmtId="0" fontId="44" fillId="48" borderId="35" applyNumberFormat="0" applyAlignment="0" applyProtection="0"/>
    <xf numFmtId="0" fontId="28" fillId="11" borderId="23" applyNumberFormat="0" applyAlignment="0" applyProtection="0"/>
    <xf numFmtId="0" fontId="29" fillId="0" borderId="25" applyNumberFormat="0" applyFill="0" applyAlignment="0" applyProtection="0"/>
    <xf numFmtId="0" fontId="45" fillId="0" borderId="40" applyNumberFormat="0" applyFill="0" applyAlignment="0" applyProtection="0"/>
    <xf numFmtId="0" fontId="29" fillId="0" borderId="25" applyNumberFormat="0" applyFill="0" applyAlignment="0" applyProtection="0"/>
    <xf numFmtId="0" fontId="30" fillId="10" borderId="0" applyNumberFormat="0" applyBorder="0" applyAlignment="0" applyProtection="0"/>
    <xf numFmtId="0" fontId="46" fillId="63"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162" fillId="10" borderId="0" applyNumberFormat="0" applyBorder="0" applyAlignment="0" applyProtection="0"/>
    <xf numFmtId="0" fontId="17"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3"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3"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0"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211" fontId="159" fillId="0" borderId="0"/>
    <xf numFmtId="211"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159" fillId="0" borderId="0"/>
    <xf numFmtId="211" fontId="159" fillId="0" borderId="0"/>
    <xf numFmtId="0"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0" fillId="0" borderId="0"/>
    <xf numFmtId="0" fontId="3"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211" fontId="159" fillId="0" borderId="0"/>
    <xf numFmtId="0" fontId="159" fillId="0" borderId="0"/>
    <xf numFmtId="0" fontId="104" fillId="0" borderId="0"/>
    <xf numFmtId="0" fontId="160" fillId="0" borderId="0"/>
    <xf numFmtId="0" fontId="104" fillId="0" borderId="0"/>
    <xf numFmtId="0" fontId="159" fillId="0" borderId="0"/>
    <xf numFmtId="0" fontId="12" fillId="0" borderId="0"/>
    <xf numFmtId="0" fontId="6" fillId="0" borderId="0" applyAlignment="0">
      <alignment vertical="top" wrapText="1"/>
      <protection locked="0"/>
    </xf>
    <xf numFmtId="0" fontId="159" fillId="0" borderId="0"/>
    <xf numFmtId="0" fontId="159" fillId="0" borderId="0"/>
    <xf numFmtId="0" fontId="3" fillId="0" borderId="0"/>
    <xf numFmtId="0" fontId="11" fillId="0" borderId="0"/>
    <xf numFmtId="0" fontId="104" fillId="0" borderId="0"/>
    <xf numFmtId="0" fontId="10" fillId="0" borderId="0">
      <alignment vertical="center"/>
    </xf>
    <xf numFmtId="0" fontId="3" fillId="0" borderId="0"/>
    <xf numFmtId="211" fontId="3" fillId="0" borderId="0"/>
    <xf numFmtId="0" fontId="104" fillId="0" borderId="0"/>
    <xf numFmtId="211" fontId="3" fillId="0" borderId="0"/>
    <xf numFmtId="0" fontId="159" fillId="0" borderId="0"/>
    <xf numFmtId="0" fontId="159" fillId="0" borderId="0"/>
    <xf numFmtId="0" fontId="159" fillId="0" borderId="0"/>
    <xf numFmtId="0" fontId="159" fillId="0" borderId="0"/>
    <xf numFmtId="0" fontId="159" fillId="0" borderId="0"/>
    <xf numFmtId="0" fontId="159" fillId="0" borderId="0"/>
    <xf numFmtId="211" fontId="9" fillId="0" borderId="0"/>
    <xf numFmtId="211" fontId="9" fillId="0" borderId="0"/>
    <xf numFmtId="0" fontId="159" fillId="0" borderId="0"/>
    <xf numFmtId="0" fontId="159" fillId="0" borderId="0"/>
    <xf numFmtId="0" fontId="3"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59" fillId="0" borderId="0"/>
    <xf numFmtId="0" fontId="104" fillId="0" borderId="0"/>
    <xf numFmtId="0" fontId="104" fillId="0" borderId="0"/>
    <xf numFmtId="0" fontId="159" fillId="0" borderId="0"/>
    <xf numFmtId="0" fontId="159" fillId="0" borderId="0"/>
    <xf numFmtId="0" fontId="10" fillId="0" borderId="0"/>
    <xf numFmtId="0" fontId="17" fillId="0" borderId="0"/>
    <xf numFmtId="0" fontId="17" fillId="0" borderId="0"/>
    <xf numFmtId="0" fontId="17" fillId="0" borderId="0"/>
    <xf numFmtId="0" fontId="11" fillId="0" borderId="0"/>
    <xf numFmtId="0" fontId="11" fillId="14" borderId="27" applyNumberFormat="0" applyFont="0" applyAlignment="0" applyProtection="0"/>
    <xf numFmtId="0" fontId="11" fillId="14" borderId="27" applyNumberFormat="0" applyFont="0" applyAlignment="0" applyProtection="0"/>
    <xf numFmtId="0" fontId="3" fillId="64" borderId="41"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64" borderId="41"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3" fillId="64" borderId="41"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11" fillId="14" borderId="27" applyNumberFormat="0" applyFont="0" applyAlignment="0" applyProtection="0"/>
    <xf numFmtId="0" fontId="31" fillId="12" borderId="24" applyNumberFormat="0" applyAlignment="0" applyProtection="0"/>
    <xf numFmtId="0" fontId="47" fillId="61" borderId="42" applyNumberFormat="0" applyAlignment="0" applyProtection="0"/>
    <xf numFmtId="0" fontId="31" fillId="12" borderId="24" applyNumberFormat="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59" fillId="0" borderId="0" applyFont="0" applyFill="0" applyBorder="0" applyAlignment="0" applyProtection="0">
      <alignment vertical="center"/>
    </xf>
    <xf numFmtId="9" fontId="11" fillId="0" borderId="0" applyFont="0" applyFill="0" applyBorder="0" applyAlignment="0" applyProtection="0"/>
    <xf numFmtId="9" fontId="159" fillId="0" borderId="0" applyFont="0" applyFill="0" applyBorder="0" applyAlignment="0" applyProtection="0">
      <alignment vertical="center"/>
    </xf>
    <xf numFmtId="9" fontId="159" fillId="0" borderId="0" applyFont="0" applyFill="0" applyBorder="0" applyAlignment="0" applyProtection="0"/>
    <xf numFmtId="9" fontId="159" fillId="0" borderId="0" applyFont="0" applyFill="0" applyBorder="0" applyAlignment="0" applyProtection="0"/>
    <xf numFmtId="9" fontId="159"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09" fillId="0" borderId="0" applyNumberFormat="0" applyFill="0" applyBorder="0" applyAlignment="0" applyProtection="0"/>
    <xf numFmtId="0" fontId="33" fillId="0" borderId="28" applyNumberFormat="0" applyFill="0" applyAlignment="0" applyProtection="0"/>
    <xf numFmtId="0" fontId="49" fillId="0" borderId="43" applyNumberFormat="0" applyFill="0" applyAlignment="0" applyProtection="0"/>
    <xf numFmtId="0" fontId="33" fillId="0" borderId="28" applyNumberFormat="0" applyFill="0" applyAlignment="0" applyProtection="0"/>
    <xf numFmtId="0" fontId="34" fillId="0" borderId="0" applyNumberFormat="0" applyFill="0" applyBorder="0" applyAlignment="0" applyProtection="0"/>
    <xf numFmtId="0" fontId="50" fillId="0" borderId="0" applyNumberFormat="0" applyFill="0" applyBorder="0" applyAlignment="0" applyProtection="0"/>
    <xf numFmtId="0" fontId="34" fillId="0" borderId="0" applyNumberFormat="0" applyFill="0" applyBorder="0" applyAlignment="0" applyProtection="0"/>
    <xf numFmtId="175" fontId="159" fillId="0" borderId="0" applyFont="0" applyFill="0" applyBorder="0" applyAlignment="0" applyProtection="0"/>
    <xf numFmtId="0" fontId="159" fillId="0" borderId="0"/>
    <xf numFmtId="0" fontId="11" fillId="0" borderId="0">
      <alignment vertical="center"/>
    </xf>
    <xf numFmtId="0" fontId="10" fillId="0" borderId="0">
      <alignment vertical="center"/>
    </xf>
    <xf numFmtId="0" fontId="10" fillId="0" borderId="0">
      <alignment vertical="center"/>
    </xf>
    <xf numFmtId="0" fontId="159" fillId="0" borderId="0"/>
    <xf numFmtId="228" fontId="165" fillId="0" borderId="0"/>
    <xf numFmtId="0" fontId="173" fillId="0" borderId="0"/>
    <xf numFmtId="0" fontId="3" fillId="0" borderId="0"/>
    <xf numFmtId="0" fontId="3" fillId="0" borderId="0"/>
    <xf numFmtId="0" fontId="183" fillId="0" borderId="0"/>
    <xf numFmtId="0" fontId="190" fillId="0" borderId="0"/>
    <xf numFmtId="0" fontId="4" fillId="0" borderId="0"/>
  </cellStyleXfs>
  <cellXfs count="281">
    <xf numFmtId="0" fontId="0" fillId="0" borderId="0" xfId="0"/>
    <xf numFmtId="167" fontId="1" fillId="0" borderId="0" xfId="0" applyNumberFormat="1" applyFont="1" applyAlignment="1">
      <alignment horizontal="center"/>
    </xf>
    <xf numFmtId="49" fontId="1" fillId="0" borderId="4" xfId="0" applyNumberFormat="1" applyFont="1" applyBorder="1" applyAlignment="1">
      <alignment horizontal="center" vertical="top"/>
    </xf>
    <xf numFmtId="49" fontId="1" fillId="0" borderId="5" xfId="0" applyNumberFormat="1" applyFont="1" applyBorder="1" applyAlignment="1">
      <alignment horizontal="center" vertical="top"/>
    </xf>
    <xf numFmtId="49" fontId="1" fillId="0" borderId="5" xfId="0" applyNumberFormat="1" applyFont="1" applyBorder="1" applyAlignment="1">
      <alignment horizontal="left" vertical="top" wrapText="1"/>
    </xf>
    <xf numFmtId="167" fontId="1" fillId="0" borderId="5" xfId="0" applyNumberFormat="1" applyFont="1" applyBorder="1" applyAlignment="1">
      <alignment horizontal="center" vertical="top"/>
    </xf>
    <xf numFmtId="49" fontId="1" fillId="0" borderId="9" xfId="0" applyNumberFormat="1" applyFont="1" applyBorder="1" applyAlignment="1">
      <alignment horizontal="center" vertical="top"/>
    </xf>
    <xf numFmtId="49" fontId="1" fillId="0" borderId="10" xfId="0" applyNumberFormat="1" applyFont="1" applyBorder="1" applyAlignment="1">
      <alignment horizontal="center" vertical="top"/>
    </xf>
    <xf numFmtId="49" fontId="1" fillId="0" borderId="10" xfId="0" applyNumberFormat="1" applyFont="1" applyBorder="1" applyAlignment="1">
      <alignment horizontal="left" vertical="top" wrapText="1"/>
    </xf>
    <xf numFmtId="167" fontId="1" fillId="0" borderId="10" xfId="0" applyNumberFormat="1" applyFont="1" applyBorder="1" applyAlignment="1">
      <alignment horizontal="center" vertical="top"/>
    </xf>
    <xf numFmtId="49" fontId="2" fillId="3" borderId="11" xfId="0" applyNumberFormat="1" applyFont="1" applyFill="1" applyBorder="1" applyAlignment="1">
      <alignment horizontal="center" textRotation="45"/>
    </xf>
    <xf numFmtId="49" fontId="1" fillId="3" borderId="13" xfId="0" applyNumberFormat="1" applyFont="1" applyFill="1" applyBorder="1" applyAlignment="1">
      <alignment horizontal="center" vertical="top"/>
    </xf>
    <xf numFmtId="49" fontId="1" fillId="3" borderId="14" xfId="0" applyNumberFormat="1" applyFont="1" applyFill="1" applyBorder="1" applyAlignment="1">
      <alignment horizontal="center" vertical="top"/>
    </xf>
    <xf numFmtId="49" fontId="2" fillId="3" borderId="15" xfId="0" applyNumberFormat="1" applyFont="1" applyFill="1" applyBorder="1" applyAlignment="1">
      <alignment horizontal="center" textRotation="45"/>
    </xf>
    <xf numFmtId="49" fontId="2" fillId="4" borderId="6" xfId="0" applyNumberFormat="1" applyFont="1" applyFill="1" applyBorder="1" applyAlignment="1">
      <alignment horizontal="center" textRotation="45" wrapText="1"/>
    </xf>
    <xf numFmtId="167" fontId="2" fillId="2" borderId="7" xfId="0" applyNumberFormat="1" applyFont="1" applyFill="1" applyBorder="1" applyAlignment="1">
      <alignment horizontal="center" textRotation="45" wrapText="1"/>
    </xf>
    <xf numFmtId="49" fontId="2" fillId="2" borderId="7" xfId="0" applyNumberFormat="1" applyFont="1" applyFill="1" applyBorder="1" applyAlignment="1">
      <alignment horizontal="center" textRotation="45" wrapText="1"/>
    </xf>
    <xf numFmtId="49" fontId="2" fillId="2" borderId="8" xfId="0" applyNumberFormat="1" applyFont="1" applyFill="1" applyBorder="1" applyAlignment="1">
      <alignment horizontal="center" textRotation="45" wrapText="1"/>
    </xf>
    <xf numFmtId="49" fontId="1" fillId="0" borderId="1" xfId="0" applyNumberFormat="1" applyFont="1" applyBorder="1" applyAlignment="1">
      <alignment horizontal="center" vertical="top"/>
    </xf>
    <xf numFmtId="49" fontId="1" fillId="3" borderId="12" xfId="0" applyNumberFormat="1" applyFont="1" applyFill="1" applyBorder="1" applyAlignment="1">
      <alignment horizontal="center" vertical="top"/>
    </xf>
    <xf numFmtId="49" fontId="2" fillId="3" borderId="16" xfId="0" applyNumberFormat="1" applyFont="1" applyFill="1" applyBorder="1" applyAlignment="1">
      <alignment horizontal="center" textRotation="45"/>
    </xf>
    <xf numFmtId="49" fontId="2" fillId="4" borderId="17" xfId="0" applyNumberFormat="1" applyFont="1" applyFill="1" applyBorder="1" applyAlignment="1">
      <alignment horizontal="center" textRotation="45" wrapText="1"/>
    </xf>
    <xf numFmtId="49" fontId="2" fillId="6" borderId="18" xfId="0" applyNumberFormat="1" applyFont="1" applyFill="1" applyBorder="1" applyAlignment="1">
      <alignment horizontal="center" textRotation="45" wrapText="1"/>
    </xf>
    <xf numFmtId="167" fontId="2" fillId="2" borderId="18" xfId="0" applyNumberFormat="1" applyFont="1" applyFill="1" applyBorder="1" applyAlignment="1">
      <alignment horizontal="center" textRotation="45" wrapText="1"/>
    </xf>
    <xf numFmtId="49" fontId="1" fillId="0" borderId="0" xfId="0" applyNumberFormat="1" applyFont="1" applyFill="1" applyAlignment="1">
      <alignment horizontal="left" wrapText="1"/>
    </xf>
    <xf numFmtId="49" fontId="6" fillId="0" borderId="2" xfId="0" applyNumberFormat="1" applyFont="1" applyFill="1" applyBorder="1" applyAlignment="1">
      <alignment horizontal="left" vertical="top" wrapText="1"/>
    </xf>
    <xf numFmtId="49" fontId="2" fillId="5" borderId="18" xfId="0" applyNumberFormat="1" applyFont="1" applyFill="1" applyBorder="1" applyAlignment="1">
      <alignment horizontal="center" textRotation="45" wrapText="1"/>
    </xf>
    <xf numFmtId="0" fontId="5" fillId="0" borderId="3" xfId="0" applyFont="1" applyBorder="1" applyAlignment="1">
      <alignment vertical="top"/>
    </xf>
    <xf numFmtId="0" fontId="1" fillId="0" borderId="0" xfId="0" applyFont="1"/>
    <xf numFmtId="49" fontId="1" fillId="0" borderId="0" xfId="0" applyNumberFormat="1" applyFont="1" applyAlignment="1">
      <alignment horizontal="center"/>
    </xf>
    <xf numFmtId="49" fontId="1" fillId="0" borderId="0" xfId="0" applyNumberFormat="1" applyFont="1" applyAlignment="1">
      <alignment horizontal="left" wrapText="1"/>
    </xf>
    <xf numFmtId="49" fontId="1" fillId="0" borderId="3" xfId="0" applyNumberFormat="1" applyFont="1" applyBorder="1" applyAlignment="1">
      <alignment horizontal="center" vertical="top"/>
    </xf>
    <xf numFmtId="49" fontId="1" fillId="0" borderId="3" xfId="0" applyNumberFormat="1" applyFont="1" applyBorder="1" applyAlignment="1">
      <alignment horizontal="left" vertical="top" wrapText="1"/>
    </xf>
    <xf numFmtId="49" fontId="1" fillId="0" borderId="2" xfId="0" applyNumberFormat="1" applyFont="1" applyBorder="1" applyAlignment="1">
      <alignment horizontal="center" vertical="top"/>
    </xf>
    <xf numFmtId="167" fontId="1" fillId="0" borderId="2" xfId="0" applyNumberFormat="1" applyFont="1" applyBorder="1" applyAlignment="1">
      <alignment horizontal="center" vertical="top"/>
    </xf>
    <xf numFmtId="49" fontId="1" fillId="0" borderId="2" xfId="0" applyNumberFormat="1" applyFont="1" applyBorder="1" applyAlignment="1">
      <alignment horizontal="left" vertical="top" wrapText="1"/>
    </xf>
    <xf numFmtId="49" fontId="2" fillId="2" borderId="18" xfId="0" applyNumberFormat="1" applyFont="1" applyFill="1" applyBorder="1" applyAlignment="1">
      <alignment horizontal="center" textRotation="45" wrapText="1"/>
    </xf>
    <xf numFmtId="49" fontId="2" fillId="2" borderId="19" xfId="0" applyNumberFormat="1" applyFont="1" applyFill="1" applyBorder="1" applyAlignment="1">
      <alignment horizontal="center" textRotation="45" wrapText="1"/>
    </xf>
    <xf numFmtId="49" fontId="1" fillId="0" borderId="0" xfId="0" applyNumberFormat="1" applyFont="1" applyBorder="1" applyAlignment="1">
      <alignment horizontal="center" vertical="top"/>
    </xf>
    <xf numFmtId="0" fontId="7" fillId="0" borderId="0" xfId="0" applyFont="1"/>
    <xf numFmtId="49" fontId="1" fillId="0" borderId="0" xfId="0" applyNumberFormat="1" applyFont="1" applyAlignment="1">
      <alignment horizontal="left"/>
    </xf>
    <xf numFmtId="49" fontId="1" fillId="0" borderId="3" xfId="0" applyNumberFormat="1" applyFont="1" applyBorder="1" applyAlignment="1">
      <alignment horizontal="center" vertical="top"/>
    </xf>
    <xf numFmtId="49" fontId="1" fillId="0" borderId="3" xfId="0" applyNumberFormat="1" applyFont="1" applyBorder="1" applyAlignment="1">
      <alignment horizontal="left" vertical="top" wrapText="1"/>
    </xf>
    <xf numFmtId="167" fontId="1" fillId="0" borderId="3" xfId="0" applyNumberFormat="1" applyFont="1" applyBorder="1" applyAlignment="1">
      <alignment horizontal="center" vertical="top"/>
    </xf>
    <xf numFmtId="49" fontId="1" fillId="0" borderId="1" xfId="0" applyNumberFormat="1" applyFont="1" applyBorder="1" applyAlignment="1">
      <alignment horizontal="center" vertical="top"/>
    </xf>
    <xf numFmtId="49" fontId="1" fillId="0" borderId="2" xfId="0" applyNumberFormat="1" applyFont="1" applyBorder="1" applyAlignment="1">
      <alignment horizontal="center" vertical="top"/>
    </xf>
    <xf numFmtId="167" fontId="1" fillId="0" borderId="2" xfId="0" applyNumberFormat="1" applyFont="1" applyBorder="1" applyAlignment="1">
      <alignment horizontal="center" vertical="top"/>
    </xf>
    <xf numFmtId="49" fontId="1" fillId="0" borderId="2" xfId="0" applyNumberFormat="1" applyFont="1" applyBorder="1" applyAlignment="1">
      <alignment horizontal="left" vertical="top" wrapText="1"/>
    </xf>
    <xf numFmtId="49" fontId="1" fillId="3" borderId="12" xfId="0" applyNumberFormat="1" applyFont="1" applyFill="1" applyBorder="1" applyAlignment="1">
      <alignment horizontal="center" vertical="top"/>
    </xf>
    <xf numFmtId="49" fontId="1" fillId="3" borderId="3" xfId="0" applyNumberFormat="1" applyFont="1" applyFill="1" applyBorder="1" applyAlignment="1">
      <alignment horizontal="center" vertical="top"/>
    </xf>
    <xf numFmtId="0" fontId="7" fillId="0" borderId="3" xfId="0" applyFont="1" applyBorder="1"/>
    <xf numFmtId="0" fontId="0" fillId="0" borderId="0" xfId="0"/>
    <xf numFmtId="0" fontId="163" fillId="0" borderId="0" xfId="0" applyFont="1"/>
    <xf numFmtId="49" fontId="2" fillId="3" borderId="17" xfId="0" applyNumberFormat="1" applyFont="1" applyFill="1" applyBorder="1" applyAlignment="1">
      <alignment horizontal="center" textRotation="45"/>
    </xf>
    <xf numFmtId="167" fontId="1" fillId="0" borderId="3" xfId="0" applyNumberFormat="1" applyFont="1" applyBorder="1" applyAlignment="1">
      <alignment horizontal="left"/>
    </xf>
    <xf numFmtId="49" fontId="2" fillId="4" borderId="17" xfId="0" applyNumberFormat="1" applyFont="1" applyFill="1" applyBorder="1" applyAlignment="1">
      <alignment horizontal="left" textRotation="45" wrapText="1"/>
    </xf>
    <xf numFmtId="167" fontId="1" fillId="0" borderId="3" xfId="0" applyNumberFormat="1" applyFont="1" applyBorder="1" applyAlignment="1">
      <alignment horizontal="left" vertical="top"/>
    </xf>
    <xf numFmtId="0" fontId="0" fillId="0" borderId="0" xfId="0" applyFont="1"/>
    <xf numFmtId="49" fontId="2" fillId="6" borderId="17" xfId="0" applyNumberFormat="1" applyFont="1" applyFill="1" applyBorder="1" applyAlignment="1">
      <alignment horizontal="center" textRotation="45" wrapText="1"/>
    </xf>
    <xf numFmtId="167" fontId="2" fillId="2" borderId="18" xfId="0" applyNumberFormat="1" applyFont="1" applyFill="1" applyBorder="1" applyAlignment="1">
      <alignment horizontal="left" textRotation="45" wrapText="1"/>
    </xf>
    <xf numFmtId="0" fontId="0" fillId="0" borderId="0" xfId="0" applyAlignment="1">
      <alignment horizontal="left"/>
    </xf>
    <xf numFmtId="0" fontId="164" fillId="0" borderId="0" xfId="0" applyFont="1" applyBorder="1" applyAlignment="1">
      <alignment vertical="top"/>
    </xf>
    <xf numFmtId="0" fontId="164" fillId="0" borderId="0" xfId="0" applyFont="1" applyBorder="1" applyAlignment="1">
      <alignment vertical="top" wrapText="1"/>
    </xf>
    <xf numFmtId="0" fontId="166" fillId="0" borderId="0" xfId="0" applyFont="1" applyAlignment="1">
      <alignment vertical="center" wrapText="1"/>
    </xf>
    <xf numFmtId="0" fontId="168" fillId="0" borderId="0" xfId="0" applyFont="1" applyAlignment="1">
      <alignment vertical="center"/>
    </xf>
    <xf numFmtId="0" fontId="8" fillId="0" borderId="0" xfId="0" applyFont="1"/>
    <xf numFmtId="0" fontId="168" fillId="0" borderId="0" xfId="0" applyFont="1" applyBorder="1" applyAlignment="1">
      <alignment vertical="center"/>
    </xf>
    <xf numFmtId="0" fontId="163" fillId="109" borderId="3" xfId="0" applyFont="1" applyFill="1" applyBorder="1" applyAlignment="1">
      <alignment textRotation="45"/>
    </xf>
    <xf numFmtId="0" fontId="163" fillId="110" borderId="3" xfId="0" applyFont="1" applyFill="1" applyBorder="1" applyAlignment="1">
      <alignment textRotation="45"/>
    </xf>
    <xf numFmtId="0" fontId="0" fillId="110" borderId="0" xfId="0" applyFill="1"/>
    <xf numFmtId="0" fontId="169" fillId="0" borderId="0" xfId="0" applyFont="1" applyAlignment="1">
      <alignment vertical="center" wrapText="1"/>
    </xf>
    <xf numFmtId="49" fontId="1" fillId="0" borderId="32" xfId="0" applyNumberFormat="1" applyFont="1" applyFill="1" applyBorder="1" applyAlignment="1">
      <alignment horizontal="center" vertical="top"/>
    </xf>
    <xf numFmtId="0" fontId="0" fillId="0" borderId="0" xfId="0"/>
    <xf numFmtId="0" fontId="171" fillId="0" borderId="0" xfId="0" applyFont="1"/>
    <xf numFmtId="0" fontId="3" fillId="0" borderId="0" xfId="0" applyFont="1"/>
    <xf numFmtId="0" fontId="0" fillId="0" borderId="0" xfId="0" quotePrefix="1"/>
    <xf numFmtId="0" fontId="165" fillId="0" borderId="0" xfId="0" applyFont="1" applyAlignment="1">
      <alignment vertical="center"/>
    </xf>
    <xf numFmtId="0" fontId="168" fillId="0" borderId="0" xfId="0" applyFont="1" applyFill="1" applyBorder="1" applyAlignment="1">
      <alignment vertical="center"/>
    </xf>
    <xf numFmtId="0" fontId="164" fillId="0" borderId="0" xfId="0" applyFont="1"/>
    <xf numFmtId="49" fontId="2" fillId="3" borderId="6" xfId="0" applyNumberFormat="1" applyFont="1" applyFill="1" applyBorder="1" applyAlignment="1">
      <alignment horizontal="center" textRotation="45"/>
    </xf>
    <xf numFmtId="49" fontId="1" fillId="3" borderId="1" xfId="0" applyNumberFormat="1" applyFont="1" applyFill="1" applyBorder="1" applyAlignment="1">
      <alignment horizontal="center" vertical="top"/>
    </xf>
    <xf numFmtId="49" fontId="1" fillId="3" borderId="4" xfId="0" applyNumberFormat="1" applyFont="1" applyFill="1" applyBorder="1" applyAlignment="1">
      <alignment horizontal="center" vertical="top"/>
    </xf>
    <xf numFmtId="49" fontId="1" fillId="3" borderId="9" xfId="0" applyNumberFormat="1" applyFont="1" applyFill="1" applyBorder="1" applyAlignment="1">
      <alignment horizontal="center" vertical="top"/>
    </xf>
    <xf numFmtId="0" fontId="172" fillId="0" borderId="0" xfId="0" applyFont="1"/>
    <xf numFmtId="0" fontId="0" fillId="111" borderId="0" xfId="0" applyFill="1"/>
    <xf numFmtId="0" fontId="8" fillId="111" borderId="0" xfId="0" applyFont="1" applyFill="1"/>
    <xf numFmtId="0" fontId="170" fillId="111" borderId="0" xfId="0" applyFont="1" applyFill="1"/>
    <xf numFmtId="0" fontId="0" fillId="111" borderId="0" xfId="0" quotePrefix="1" applyFill="1"/>
    <xf numFmtId="0" fontId="0" fillId="112" borderId="0" xfId="0" applyFill="1"/>
    <xf numFmtId="0" fontId="174" fillId="0" borderId="0" xfId="15285" applyFont="1"/>
    <xf numFmtId="0" fontId="175" fillId="109" borderId="3" xfId="15285" applyFont="1" applyFill="1" applyBorder="1"/>
    <xf numFmtId="0" fontId="175" fillId="109" borderId="0" xfId="15285" applyFont="1" applyFill="1"/>
    <xf numFmtId="0" fontId="174" fillId="0" borderId="3" xfId="15285" applyFont="1" applyBorder="1"/>
    <xf numFmtId="0" fontId="0" fillId="0" borderId="0" xfId="0" applyFont="1" applyFill="1" applyBorder="1"/>
    <xf numFmtId="0" fontId="177" fillId="0" borderId="60" xfId="0" applyFont="1" applyBorder="1" applyAlignment="1">
      <alignment vertical="top" wrapText="1"/>
    </xf>
    <xf numFmtId="49" fontId="176" fillId="3" borderId="11" xfId="0" applyNumberFormat="1" applyFont="1" applyFill="1" applyBorder="1" applyAlignment="1">
      <alignment horizontal="center" textRotation="45"/>
    </xf>
    <xf numFmtId="49" fontId="176" fillId="4" borderId="6" xfId="0" applyNumberFormat="1" applyFont="1" applyFill="1" applyBorder="1" applyAlignment="1">
      <alignment horizontal="center" textRotation="45" wrapText="1"/>
    </xf>
    <xf numFmtId="49" fontId="176" fillId="7" borderId="7" xfId="0" applyNumberFormat="1" applyFont="1" applyFill="1" applyBorder="1" applyAlignment="1">
      <alignment horizontal="center" textRotation="45" wrapText="1"/>
    </xf>
    <xf numFmtId="167" fontId="176" fillId="5" borderId="7" xfId="0" applyNumberFormat="1" applyFont="1" applyFill="1" applyBorder="1" applyAlignment="1">
      <alignment horizontal="center" textRotation="45" wrapText="1"/>
    </xf>
    <xf numFmtId="167" fontId="176" fillId="2" borderId="7" xfId="0" applyNumberFormat="1" applyFont="1" applyFill="1" applyBorder="1" applyAlignment="1">
      <alignment horizontal="center" textRotation="45" wrapText="1"/>
    </xf>
    <xf numFmtId="49" fontId="176" fillId="2" borderId="7" xfId="0" applyNumberFormat="1" applyFont="1" applyFill="1" applyBorder="1" applyAlignment="1">
      <alignment horizontal="center" textRotation="45" wrapText="1"/>
    </xf>
    <xf numFmtId="49" fontId="176" fillId="5" borderId="7" xfId="0" applyNumberFormat="1" applyFont="1" applyFill="1" applyBorder="1" applyAlignment="1">
      <alignment horizontal="center" textRotation="45" wrapText="1"/>
    </xf>
    <xf numFmtId="49" fontId="176" fillId="2" borderId="3" xfId="0" applyNumberFormat="1" applyFont="1" applyFill="1" applyBorder="1" applyAlignment="1">
      <alignment horizontal="center" textRotation="45" wrapText="1"/>
    </xf>
    <xf numFmtId="49" fontId="0" fillId="0" borderId="0" xfId="0" applyNumberFormat="1" applyFont="1" applyAlignment="1">
      <alignment horizontal="center"/>
    </xf>
    <xf numFmtId="0" fontId="178" fillId="0" borderId="0" xfId="0" applyFont="1"/>
    <xf numFmtId="0" fontId="178" fillId="0" borderId="0" xfId="0" quotePrefix="1" applyFont="1"/>
    <xf numFmtId="49" fontId="0" fillId="0" borderId="0" xfId="0" applyNumberFormat="1" applyFont="1" applyAlignment="1">
      <alignment horizontal="left" wrapText="1"/>
    </xf>
    <xf numFmtId="49" fontId="0" fillId="0" borderId="0" xfId="0" applyNumberFormat="1" applyFont="1" applyAlignment="1">
      <alignment horizontal="left"/>
    </xf>
    <xf numFmtId="167" fontId="0" fillId="0" borderId="0" xfId="0" applyNumberFormat="1" applyFont="1" applyAlignment="1">
      <alignment horizontal="center"/>
    </xf>
    <xf numFmtId="1" fontId="0" fillId="0" borderId="0" xfId="0" applyNumberFormat="1" applyFont="1" applyAlignment="1">
      <alignment horizontal="center"/>
    </xf>
    <xf numFmtId="0" fontId="0" fillId="111" borderId="0" xfId="0" applyFont="1" applyFill="1"/>
    <xf numFmtId="0" fontId="0" fillId="0" borderId="0" xfId="0" applyFont="1" applyAlignment="1">
      <alignment vertical="top"/>
    </xf>
    <xf numFmtId="49" fontId="0" fillId="0" borderId="0" xfId="0" applyNumberFormat="1" applyFont="1" applyAlignment="1">
      <alignment horizontal="center" vertical="top"/>
    </xf>
    <xf numFmtId="167" fontId="0" fillId="0" borderId="0" xfId="0" applyNumberFormat="1" applyFont="1" applyAlignment="1">
      <alignment horizontal="center" vertical="top"/>
    </xf>
    <xf numFmtId="49" fontId="0" fillId="0" borderId="0" xfId="0" applyNumberFormat="1" applyFont="1" applyAlignment="1">
      <alignment horizontal="left" vertical="top" wrapText="1"/>
    </xf>
    <xf numFmtId="0" fontId="0" fillId="0" borderId="0" xfId="0" applyFont="1" applyBorder="1" applyAlignment="1">
      <alignment vertical="top"/>
    </xf>
    <xf numFmtId="0" fontId="0" fillId="0" borderId="0" xfId="0" applyFont="1" applyBorder="1" applyAlignment="1">
      <alignment vertical="top" wrapText="1"/>
    </xf>
    <xf numFmtId="0" fontId="178" fillId="0" borderId="0" xfId="0" applyFont="1" applyBorder="1"/>
    <xf numFmtId="0" fontId="0" fillId="0" borderId="0" xfId="0" applyFont="1" applyBorder="1"/>
    <xf numFmtId="49" fontId="0" fillId="0" borderId="0" xfId="0" applyNumberFormat="1" applyFont="1" applyBorder="1" applyAlignment="1">
      <alignment horizontal="center"/>
    </xf>
    <xf numFmtId="167" fontId="0" fillId="0" borderId="0" xfId="0" applyNumberFormat="1" applyFont="1" applyBorder="1" applyAlignment="1">
      <alignment horizontal="center"/>
    </xf>
    <xf numFmtId="49" fontId="0" fillId="0" borderId="0" xfId="0" applyNumberFormat="1" applyFont="1" applyBorder="1" applyAlignment="1">
      <alignment horizontal="left" wrapText="1"/>
    </xf>
    <xf numFmtId="49" fontId="176" fillId="3" borderId="0" xfId="0" applyNumberFormat="1" applyFont="1" applyFill="1" applyBorder="1" applyAlignment="1">
      <alignment horizontal="center" textRotation="45"/>
    </xf>
    <xf numFmtId="49" fontId="176" fillId="4" borderId="0" xfId="0" applyNumberFormat="1" applyFont="1" applyFill="1" applyBorder="1" applyAlignment="1">
      <alignment horizontal="center" textRotation="45" wrapText="1"/>
    </xf>
    <xf numFmtId="49" fontId="176" fillId="5" borderId="0" xfId="0" applyNumberFormat="1" applyFont="1" applyFill="1" applyBorder="1" applyAlignment="1">
      <alignment horizontal="center" textRotation="45" wrapText="1"/>
    </xf>
    <xf numFmtId="167" fontId="176" fillId="2" borderId="0" xfId="0" applyNumberFormat="1" applyFont="1" applyFill="1" applyBorder="1" applyAlignment="1">
      <alignment horizontal="center" textRotation="45" wrapText="1"/>
    </xf>
    <xf numFmtId="49" fontId="176" fillId="2" borderId="0" xfId="0" applyNumberFormat="1" applyFont="1" applyFill="1" applyBorder="1" applyAlignment="1">
      <alignment horizontal="center" textRotation="45" wrapText="1"/>
    </xf>
    <xf numFmtId="49" fontId="0" fillId="3" borderId="0" xfId="0" applyNumberFormat="1" applyFont="1" applyFill="1" applyBorder="1" applyAlignment="1">
      <alignment horizontal="center" vertical="top"/>
    </xf>
    <xf numFmtId="49" fontId="0" fillId="0" borderId="0" xfId="0" applyNumberFormat="1" applyFont="1" applyBorder="1" applyAlignment="1">
      <alignment horizontal="left" vertical="top"/>
    </xf>
    <xf numFmtId="168" fontId="176" fillId="0" borderId="0" xfId="0" applyNumberFormat="1" applyFont="1" applyFill="1" applyBorder="1" applyAlignment="1">
      <alignment horizontal="center" textRotation="45" wrapText="1"/>
    </xf>
    <xf numFmtId="49" fontId="176" fillId="7" borderId="0" xfId="0" applyNumberFormat="1" applyFont="1" applyFill="1" applyBorder="1" applyAlignment="1">
      <alignment horizontal="center" textRotation="45" wrapText="1"/>
    </xf>
    <xf numFmtId="168" fontId="176" fillId="5" borderId="0" xfId="0" applyNumberFormat="1" applyFont="1" applyFill="1" applyBorder="1" applyAlignment="1">
      <alignment horizontal="center" textRotation="45" wrapText="1"/>
    </xf>
    <xf numFmtId="167" fontId="176" fillId="5" borderId="0" xfId="0" applyNumberFormat="1" applyFont="1" applyFill="1" applyBorder="1" applyAlignment="1">
      <alignment horizontal="center" textRotation="45" wrapText="1"/>
    </xf>
    <xf numFmtId="3" fontId="0" fillId="0" borderId="0" xfId="0" applyNumberFormat="1" applyFont="1" applyBorder="1"/>
    <xf numFmtId="49" fontId="0" fillId="0" borderId="0" xfId="0" applyNumberFormat="1" applyFont="1" applyBorder="1" applyAlignment="1">
      <alignment horizontal="center" vertical="top"/>
    </xf>
    <xf numFmtId="168" fontId="0" fillId="0" borderId="0" xfId="0" applyNumberFormat="1" applyFont="1" applyBorder="1" applyAlignment="1">
      <alignment horizontal="center" wrapText="1"/>
    </xf>
    <xf numFmtId="49" fontId="176" fillId="0" borderId="0" xfId="0" applyNumberFormat="1" applyFont="1" applyBorder="1" applyAlignment="1">
      <alignment horizontal="left" textRotation="45" wrapText="1"/>
    </xf>
    <xf numFmtId="49" fontId="176" fillId="0" borderId="0" xfId="0" applyNumberFormat="1" applyFont="1" applyFill="1" applyBorder="1" applyAlignment="1">
      <alignment horizontal="center" textRotation="45" wrapText="1"/>
    </xf>
    <xf numFmtId="0" fontId="176" fillId="0" borderId="0" xfId="0" applyFont="1" applyFill="1" applyBorder="1"/>
    <xf numFmtId="49" fontId="0" fillId="0" borderId="0" xfId="0" applyNumberFormat="1" applyFont="1" applyFill="1" applyBorder="1" applyAlignment="1">
      <alignment horizontal="left" wrapText="1"/>
    </xf>
    <xf numFmtId="49" fontId="0" fillId="0" borderId="0" xfId="0" applyNumberFormat="1" applyFont="1" applyFill="1" applyBorder="1" applyAlignment="1">
      <alignment horizontal="center" vertical="top"/>
    </xf>
    <xf numFmtId="0" fontId="178" fillId="0" borderId="0" xfId="0" applyFont="1" applyFill="1" applyBorder="1"/>
    <xf numFmtId="49" fontId="176" fillId="6" borderId="0" xfId="0" applyNumberFormat="1" applyFont="1" applyFill="1" applyBorder="1" applyAlignment="1">
      <alignment horizontal="center" textRotation="45" wrapText="1"/>
    </xf>
    <xf numFmtId="168" fontId="176" fillId="2" borderId="0" xfId="0" applyNumberFormat="1" applyFont="1" applyFill="1" applyBorder="1" applyAlignment="1">
      <alignment horizontal="center" textRotation="45" wrapText="1"/>
    </xf>
    <xf numFmtId="49" fontId="0" fillId="0" borderId="0" xfId="0" applyNumberFormat="1" applyFont="1" applyBorder="1" applyAlignment="1">
      <alignment horizontal="left" vertical="top" wrapText="1"/>
    </xf>
    <xf numFmtId="167" fontId="0" fillId="0" borderId="0" xfId="0" applyNumberFormat="1" applyFont="1" applyBorder="1" applyAlignment="1">
      <alignment horizontal="center" vertical="top"/>
    </xf>
    <xf numFmtId="168" fontId="0" fillId="0" borderId="0" xfId="0" applyNumberFormat="1" applyFont="1" applyBorder="1" applyAlignment="1">
      <alignment horizontal="center" vertical="top" wrapText="1"/>
    </xf>
    <xf numFmtId="0" fontId="177" fillId="0" borderId="0" xfId="0" applyFont="1" applyBorder="1"/>
    <xf numFmtId="168" fontId="0" fillId="0" borderId="0" xfId="0" applyNumberFormat="1" applyFont="1" applyFill="1" applyBorder="1" applyAlignment="1">
      <alignment horizontal="center" vertical="top" wrapText="1"/>
    </xf>
    <xf numFmtId="167" fontId="0" fillId="0" borderId="0" xfId="0" applyNumberFormat="1" applyFont="1" applyFill="1" applyBorder="1" applyAlignment="1">
      <alignment horizontal="center" vertical="top"/>
    </xf>
    <xf numFmtId="49" fontId="0" fillId="0" borderId="0" xfId="0" applyNumberFormat="1" applyFont="1" applyFill="1" applyBorder="1" applyAlignment="1">
      <alignment horizontal="left" vertical="top" wrapText="1"/>
    </xf>
    <xf numFmtId="167" fontId="176" fillId="113" borderId="0" xfId="0" applyNumberFormat="1" applyFont="1" applyFill="1" applyBorder="1" applyAlignment="1">
      <alignment horizontal="center" textRotation="45" wrapText="1"/>
    </xf>
    <xf numFmtId="49" fontId="176" fillId="0" borderId="0" xfId="0" applyNumberFormat="1" applyFont="1" applyFill="1" applyBorder="1" applyAlignment="1">
      <alignment horizontal="center" textRotation="45"/>
    </xf>
    <xf numFmtId="0" fontId="0" fillId="0" borderId="0" xfId="0" applyFont="1" applyFill="1" applyBorder="1" applyAlignment="1"/>
    <xf numFmtId="49" fontId="0" fillId="0" borderId="0" xfId="0" applyNumberFormat="1" applyFont="1" applyFill="1" applyBorder="1" applyAlignment="1">
      <alignment horizontal="left"/>
    </xf>
    <xf numFmtId="0" fontId="179" fillId="0" borderId="0" xfId="0" applyFont="1"/>
    <xf numFmtId="0" fontId="0" fillId="114" borderId="0" xfId="0" applyFill="1"/>
    <xf numFmtId="49" fontId="179" fillId="114" borderId="0" xfId="0" applyNumberFormat="1" applyFont="1" applyFill="1"/>
    <xf numFmtId="49" fontId="0" fillId="114" borderId="0" xfId="0" applyNumberFormat="1" applyFill="1"/>
    <xf numFmtId="0" fontId="0" fillId="0" borderId="0" xfId="0" applyFill="1"/>
    <xf numFmtId="49" fontId="0" fillId="0" borderId="0" xfId="0" applyNumberFormat="1" applyFont="1" applyFill="1" applyBorder="1" applyAlignment="1">
      <alignment horizontal="left" vertical="top"/>
    </xf>
    <xf numFmtId="49" fontId="0" fillId="0" borderId="0" xfId="0" applyNumberFormat="1" applyFont="1" applyBorder="1" applyAlignment="1">
      <alignment horizontal="left"/>
    </xf>
    <xf numFmtId="49" fontId="0" fillId="3" borderId="0" xfId="0" applyNumberFormat="1" applyFont="1" applyFill="1" applyBorder="1" applyAlignment="1">
      <alignment horizontal="left" vertical="top"/>
    </xf>
    <xf numFmtId="0" fontId="174" fillId="0" borderId="3" xfId="15286" applyFont="1" applyBorder="1"/>
    <xf numFmtId="0" fontId="174" fillId="0" borderId="0" xfId="15286" applyFont="1"/>
    <xf numFmtId="0" fontId="175" fillId="109" borderId="3" xfId="15285" applyFont="1" applyFill="1" applyBorder="1" applyAlignment="1">
      <alignment textRotation="45"/>
    </xf>
    <xf numFmtId="0" fontId="175" fillId="109" borderId="0" xfId="15285" applyFont="1" applyFill="1" applyAlignment="1">
      <alignment textRotation="45"/>
    </xf>
    <xf numFmtId="0" fontId="182" fillId="115" borderId="61" xfId="0" applyFont="1" applyFill="1" applyBorder="1" applyAlignment="1">
      <alignment horizontal="left" vertical="center" wrapText="1"/>
    </xf>
    <xf numFmtId="49" fontId="0" fillId="0" borderId="0" xfId="0" applyNumberFormat="1"/>
    <xf numFmtId="0" fontId="174" fillId="0" borderId="0" xfId="15287" applyFont="1"/>
    <xf numFmtId="49" fontId="174" fillId="0" borderId="0" xfId="15287" applyNumberFormat="1" applyFont="1"/>
    <xf numFmtId="0" fontId="184" fillId="0" borderId="0" xfId="15288" applyFont="1"/>
    <xf numFmtId="0" fontId="0" fillId="0" borderId="0" xfId="0" applyFont="1" applyAlignment="1">
      <alignment horizontal="left" vertical="top"/>
    </xf>
    <xf numFmtId="0" fontId="175" fillId="109" borderId="3" xfId="15285" applyFont="1" applyFill="1" applyBorder="1" applyAlignment="1">
      <alignment textRotation="45" wrapText="1"/>
    </xf>
    <xf numFmtId="0" fontId="163" fillId="0" borderId="3" xfId="0" applyFont="1" applyBorder="1" applyAlignment="1">
      <alignment horizontal="left"/>
    </xf>
    <xf numFmtId="0" fontId="163" fillId="0" borderId="3" xfId="0" applyFont="1" applyBorder="1"/>
    <xf numFmtId="0" fontId="172" fillId="0" borderId="0" xfId="0" applyFont="1" applyAlignment="1">
      <alignment horizontal="left" vertical="top"/>
    </xf>
    <xf numFmtId="0" fontId="185" fillId="0" borderId="3" xfId="15286" applyFont="1" applyBorder="1"/>
    <xf numFmtId="0" fontId="185" fillId="0" borderId="3" xfId="15285" applyFont="1" applyBorder="1"/>
    <xf numFmtId="0" fontId="186" fillId="0" borderId="3" xfId="0" applyFont="1" applyBorder="1"/>
    <xf numFmtId="0" fontId="185" fillId="0" borderId="0" xfId="15285" applyFont="1"/>
    <xf numFmtId="49" fontId="187" fillId="3" borderId="3" xfId="0" applyNumberFormat="1" applyFont="1" applyFill="1" applyBorder="1" applyAlignment="1">
      <alignment horizontal="center" vertical="top" textRotation="45"/>
    </xf>
    <xf numFmtId="49" fontId="187" fillId="4" borderId="3" xfId="0" applyNumberFormat="1" applyFont="1" applyFill="1" applyBorder="1" applyAlignment="1">
      <alignment horizontal="center" vertical="top" textRotation="45" wrapText="1"/>
    </xf>
    <xf numFmtId="49" fontId="187" fillId="7" borderId="3" xfId="0" applyNumberFormat="1" applyFont="1" applyFill="1" applyBorder="1" applyAlignment="1">
      <alignment horizontal="center" vertical="top" textRotation="45" wrapText="1"/>
    </xf>
    <xf numFmtId="167" fontId="187" fillId="2" borderId="3" xfId="0" applyNumberFormat="1" applyFont="1" applyFill="1" applyBorder="1" applyAlignment="1">
      <alignment horizontal="center" vertical="top" textRotation="45" wrapText="1"/>
    </xf>
    <xf numFmtId="49" fontId="187" fillId="2" borderId="3" xfId="0" applyNumberFormat="1" applyFont="1" applyFill="1" applyBorder="1" applyAlignment="1">
      <alignment horizontal="center" vertical="top" textRotation="45" wrapText="1"/>
    </xf>
    <xf numFmtId="49" fontId="163" fillId="0" borderId="3" xfId="0" applyNumberFormat="1" applyFont="1" applyBorder="1" applyAlignment="1">
      <alignment horizontal="center" vertical="top"/>
    </xf>
    <xf numFmtId="49" fontId="163" fillId="0" borderId="3" xfId="0" applyNumberFormat="1" applyFont="1" applyBorder="1"/>
    <xf numFmtId="0" fontId="188" fillId="0" borderId="3" xfId="0" applyFont="1" applyBorder="1"/>
    <xf numFmtId="0" fontId="163" fillId="0" borderId="3" xfId="0" applyFont="1" applyBorder="1" applyAlignment="1">
      <alignment vertical="top"/>
    </xf>
    <xf numFmtId="49" fontId="163" fillId="0" borderId="3" xfId="0" applyNumberFormat="1" applyFont="1" applyBorder="1" applyAlignment="1">
      <alignment horizontal="left" vertical="top" wrapText="1"/>
    </xf>
    <xf numFmtId="49" fontId="163" fillId="0" borderId="3" xfId="0" applyNumberFormat="1" applyFont="1" applyBorder="1" applyAlignment="1">
      <alignment horizontal="left" vertical="top"/>
    </xf>
    <xf numFmtId="49" fontId="163" fillId="114" borderId="3" xfId="0" applyNumberFormat="1" applyFont="1" applyFill="1" applyBorder="1" applyAlignment="1">
      <alignment horizontal="center" vertical="top"/>
    </xf>
    <xf numFmtId="0" fontId="163" fillId="114" borderId="3" xfId="0" applyFont="1" applyFill="1" applyBorder="1"/>
    <xf numFmtId="49" fontId="163" fillId="114" borderId="3" xfId="0" applyNumberFormat="1" applyFont="1" applyFill="1" applyBorder="1" applyAlignment="1">
      <alignment horizontal="left" vertical="top"/>
    </xf>
    <xf numFmtId="49" fontId="163" fillId="114" borderId="3" xfId="0" applyNumberFormat="1" applyFont="1" applyFill="1" applyBorder="1" applyAlignment="1">
      <alignment horizontal="left" vertical="top" wrapText="1"/>
    </xf>
    <xf numFmtId="0" fontId="188" fillId="114" borderId="3" xfId="0" applyFont="1" applyFill="1" applyBorder="1"/>
    <xf numFmtId="49" fontId="163" fillId="114" borderId="3" xfId="0" applyNumberFormat="1" applyFont="1" applyFill="1" applyBorder="1"/>
    <xf numFmtId="0" fontId="188" fillId="0" borderId="3" xfId="0" applyFont="1" applyBorder="1" applyAlignment="1">
      <alignment horizontal="left"/>
    </xf>
    <xf numFmtId="167" fontId="163" fillId="0" borderId="3" xfId="0" applyNumberFormat="1" applyFont="1" applyBorder="1" applyAlignment="1">
      <alignment horizontal="left" vertical="top"/>
    </xf>
    <xf numFmtId="49" fontId="186" fillId="0" borderId="3" xfId="0" applyNumberFormat="1" applyFont="1" applyBorder="1" applyAlignment="1">
      <alignment horizontal="left" vertical="top"/>
    </xf>
    <xf numFmtId="167" fontId="186" fillId="0" borderId="3" xfId="0" applyNumberFormat="1" applyFont="1" applyBorder="1" applyAlignment="1">
      <alignment horizontal="left" vertical="top"/>
    </xf>
    <xf numFmtId="49" fontId="186" fillId="0" borderId="3" xfId="0" applyNumberFormat="1" applyFont="1" applyBorder="1" applyAlignment="1">
      <alignment horizontal="left" vertical="top" wrapText="1"/>
    </xf>
    <xf numFmtId="0" fontId="189" fillId="0" borderId="3" xfId="0" applyFont="1" applyBorder="1"/>
    <xf numFmtId="49" fontId="0" fillId="0" borderId="3" xfId="0" applyNumberFormat="1" applyFont="1" applyBorder="1" applyAlignment="1">
      <alignment horizontal="center" vertical="top"/>
    </xf>
    <xf numFmtId="49" fontId="0" fillId="0" borderId="3" xfId="0" applyNumberFormat="1" applyFont="1" applyBorder="1" applyAlignment="1">
      <alignment horizontal="left" vertical="top" wrapText="1"/>
    </xf>
    <xf numFmtId="0" fontId="175" fillId="109" borderId="3" xfId="15289" applyFont="1" applyFill="1" applyBorder="1"/>
    <xf numFmtId="0" fontId="175" fillId="109" borderId="3" xfId="15289" applyFont="1" applyFill="1" applyBorder="1" applyAlignment="1">
      <alignment wrapText="1"/>
    </xf>
    <xf numFmtId="0" fontId="175" fillId="109" borderId="0" xfId="15289" applyFont="1" applyFill="1"/>
    <xf numFmtId="0" fontId="174" fillId="0" borderId="3" xfId="15289" applyFont="1" applyBorder="1"/>
    <xf numFmtId="0" fontId="174" fillId="0" borderId="0" xfId="15289" applyFont="1"/>
    <xf numFmtId="0" fontId="163" fillId="0" borderId="3" xfId="0" applyFont="1" applyFill="1" applyBorder="1" applyAlignment="1">
      <alignment horizontal="left"/>
    </xf>
    <xf numFmtId="0" fontId="0" fillId="111" borderId="0" xfId="0" applyFont="1" applyFill="1" applyBorder="1"/>
    <xf numFmtId="49" fontId="0" fillId="111" borderId="0" xfId="0" applyNumberFormat="1" applyFont="1" applyFill="1" applyBorder="1" applyAlignment="1">
      <alignment horizontal="left" vertical="top"/>
    </xf>
    <xf numFmtId="49" fontId="191" fillId="0" borderId="0" xfId="0" applyNumberFormat="1" applyFont="1" applyFill="1" applyBorder="1" applyAlignment="1">
      <alignment horizontal="left" vertical="top"/>
    </xf>
    <xf numFmtId="0" fontId="191" fillId="0" borderId="0" xfId="0" applyFont="1" applyFill="1" applyBorder="1"/>
    <xf numFmtId="49" fontId="172" fillId="0" borderId="0" xfId="0" applyNumberFormat="1" applyFont="1" applyFill="1" applyBorder="1" applyAlignment="1">
      <alignment horizontal="left" vertical="top"/>
    </xf>
    <xf numFmtId="0" fontId="0" fillId="0" borderId="0" xfId="0"/>
    <xf numFmtId="0" fontId="0" fillId="117" borderId="0" xfId="0" applyFont="1" applyFill="1" applyBorder="1"/>
    <xf numFmtId="0" fontId="0" fillId="114" borderId="0" xfId="0" applyFont="1" applyFill="1" applyBorder="1"/>
    <xf numFmtId="0" fontId="0" fillId="114" borderId="62" xfId="0" applyFill="1" applyBorder="1"/>
    <xf numFmtId="0" fontId="0" fillId="118" borderId="0" xfId="0" applyFont="1" applyFill="1" applyBorder="1"/>
    <xf numFmtId="0" fontId="0" fillId="118" borderId="62" xfId="0" applyFill="1" applyBorder="1"/>
    <xf numFmtId="0" fontId="0" fillId="119" borderId="0" xfId="0" applyFont="1" applyFill="1" applyBorder="1"/>
    <xf numFmtId="49" fontId="0" fillId="120" borderId="0" xfId="0" applyNumberFormat="1" applyFont="1" applyFill="1" applyBorder="1" applyAlignment="1">
      <alignment horizontal="left" vertical="top"/>
    </xf>
    <xf numFmtId="0" fontId="0" fillId="120" borderId="0" xfId="0" applyFill="1"/>
    <xf numFmtId="0" fontId="0" fillId="120" borderId="0" xfId="0" applyFont="1" applyFill="1" applyBorder="1"/>
    <xf numFmtId="0" fontId="0" fillId="120" borderId="62" xfId="0" applyFill="1" applyBorder="1"/>
    <xf numFmtId="49" fontId="0" fillId="121" borderId="0" xfId="0" applyNumberFormat="1" applyFont="1" applyFill="1" applyBorder="1" applyAlignment="1">
      <alignment horizontal="left" vertical="top"/>
    </xf>
    <xf numFmtId="0" fontId="0" fillId="121" borderId="0" xfId="0" applyFill="1"/>
    <xf numFmtId="0" fontId="0" fillId="121" borderId="0" xfId="0" applyFont="1" applyFill="1" applyBorder="1"/>
    <xf numFmtId="0" fontId="0" fillId="122" borderId="0" xfId="0" applyFill="1"/>
    <xf numFmtId="49" fontId="0" fillId="122" borderId="0" xfId="0" applyNumberFormat="1" applyFill="1" applyAlignment="1">
      <alignment horizontal="left"/>
    </xf>
    <xf numFmtId="3" fontId="0" fillId="122" borderId="0" xfId="0" applyNumberFormat="1" applyFill="1"/>
    <xf numFmtId="49" fontId="0" fillId="122" borderId="0" xfId="0" applyNumberFormat="1" applyFill="1" applyAlignment="1">
      <alignment horizontal="left" wrapText="1"/>
    </xf>
    <xf numFmtId="167" fontId="0" fillId="122" borderId="0" xfId="0" applyNumberFormat="1" applyFill="1" applyAlignment="1">
      <alignment horizontal="center"/>
    </xf>
    <xf numFmtId="0" fontId="0" fillId="123" borderId="0" xfId="0" applyFill="1"/>
    <xf numFmtId="49" fontId="0" fillId="122" borderId="0" xfId="0" applyNumberFormat="1" applyFill="1" applyAlignment="1">
      <alignment horizontal="left" vertical="top"/>
    </xf>
    <xf numFmtId="0" fontId="0" fillId="124" borderId="0" xfId="0" applyFill="1"/>
    <xf numFmtId="0" fontId="0" fillId="124" borderId="0" xfId="0" applyFont="1" applyFill="1" applyBorder="1"/>
    <xf numFmtId="49" fontId="0" fillId="124" borderId="0" xfId="0" applyNumberFormat="1" applyFill="1" applyBorder="1" applyAlignment="1">
      <alignment horizontal="left" vertical="top"/>
    </xf>
    <xf numFmtId="0" fontId="0" fillId="124" borderId="0" xfId="0" applyFill="1" applyBorder="1"/>
    <xf numFmtId="49" fontId="0" fillId="120" borderId="0" xfId="0" applyNumberFormat="1" applyFill="1" applyBorder="1" applyAlignment="1">
      <alignment horizontal="left" vertical="top"/>
    </xf>
    <xf numFmtId="0" fontId="165" fillId="116" borderId="0" xfId="0" applyFont="1" applyFill="1" applyBorder="1" applyAlignment="1">
      <alignment horizontal="left" vertical="center" readingOrder="1"/>
    </xf>
    <xf numFmtId="0" fontId="0" fillId="121" borderId="0" xfId="0" applyFill="1" applyBorder="1"/>
    <xf numFmtId="0" fontId="0" fillId="120" borderId="0" xfId="0" applyFill="1" applyBorder="1"/>
    <xf numFmtId="49" fontId="0" fillId="114" borderId="0" xfId="0" applyNumberFormat="1" applyFill="1" applyBorder="1" applyAlignment="1">
      <alignment horizontal="left" vertical="top"/>
    </xf>
    <xf numFmtId="0" fontId="0" fillId="114" borderId="0" xfId="0" applyFill="1" applyBorder="1"/>
    <xf numFmtId="49" fontId="0" fillId="114" borderId="0" xfId="0" applyNumberFormat="1" applyFont="1" applyFill="1" applyBorder="1" applyAlignment="1">
      <alignment horizontal="left" vertical="top"/>
    </xf>
    <xf numFmtId="0" fontId="0" fillId="0" borderId="0" xfId="0" applyBorder="1"/>
    <xf numFmtId="0" fontId="191" fillId="0" borderId="0" xfId="0" applyFont="1" applyBorder="1"/>
    <xf numFmtId="0" fontId="0" fillId="118" borderId="0" xfId="0" applyFill="1" applyBorder="1"/>
    <xf numFmtId="0" fontId="0" fillId="122" borderId="0" xfId="0" applyFill="1" applyBorder="1"/>
    <xf numFmtId="49" fontId="0" fillId="122" borderId="0" xfId="0" applyNumberFormat="1" applyFill="1" applyBorder="1" applyAlignment="1">
      <alignment horizontal="left" wrapText="1"/>
    </xf>
    <xf numFmtId="49" fontId="0" fillId="122" borderId="0" xfId="0" applyNumberFormat="1" applyFill="1" applyBorder="1" applyAlignment="1">
      <alignment horizontal="left" vertical="top"/>
    </xf>
    <xf numFmtId="0" fontId="0" fillId="118" borderId="63" xfId="0" applyFill="1" applyBorder="1"/>
    <xf numFmtId="0" fontId="0" fillId="125" borderId="0" xfId="0" applyFont="1" applyFill="1" applyBorder="1"/>
    <xf numFmtId="49" fontId="0" fillId="125" borderId="0" xfId="0" applyNumberFormat="1" applyFont="1" applyFill="1" applyBorder="1" applyAlignment="1">
      <alignment horizontal="left" vertical="top"/>
    </xf>
    <xf numFmtId="0" fontId="0" fillId="125" borderId="0" xfId="0" applyFill="1" applyBorder="1"/>
    <xf numFmtId="0" fontId="11" fillId="111" borderId="41" xfId="15290" applyFont="1" applyFill="1" applyBorder="1"/>
    <xf numFmtId="49" fontId="0" fillId="126" borderId="0" xfId="0" applyNumberFormat="1" applyFont="1" applyFill="1" applyBorder="1" applyAlignment="1">
      <alignment horizontal="left" vertical="top"/>
    </xf>
    <xf numFmtId="0" fontId="0" fillId="126" borderId="0" xfId="0" applyFill="1"/>
    <xf numFmtId="0" fontId="0" fillId="126" borderId="0" xfId="0" applyFont="1" applyFill="1" applyBorder="1"/>
    <xf numFmtId="0" fontId="0" fillId="126" borderId="0" xfId="0" applyFill="1" applyBorder="1"/>
    <xf numFmtId="0" fontId="11" fillId="111" borderId="0" xfId="15290" applyFont="1" applyFill="1" applyBorder="1"/>
    <xf numFmtId="49" fontId="0" fillId="126" borderId="0" xfId="0" applyNumberFormat="1" applyFill="1" applyBorder="1" applyAlignment="1">
      <alignment horizontal="left" vertical="top"/>
    </xf>
    <xf numFmtId="49" fontId="0" fillId="127" borderId="0" xfId="0" applyNumberFormat="1" applyFill="1" applyBorder="1" applyAlignment="1">
      <alignment horizontal="left" vertical="top"/>
    </xf>
    <xf numFmtId="0" fontId="0" fillId="127" borderId="0" xfId="0" applyFill="1"/>
    <xf numFmtId="0" fontId="0" fillId="127" borderId="0" xfId="0" applyFill="1" applyBorder="1"/>
    <xf numFmtId="49" fontId="0" fillId="127" borderId="0" xfId="0" applyNumberFormat="1" applyFont="1" applyFill="1" applyBorder="1" applyAlignment="1">
      <alignment horizontal="left" vertical="top"/>
    </xf>
    <xf numFmtId="0" fontId="0" fillId="127" borderId="0" xfId="0" applyFont="1" applyFill="1" applyBorder="1"/>
    <xf numFmtId="49" fontId="0" fillId="128" borderId="0" xfId="0" applyNumberFormat="1" applyFont="1" applyFill="1" applyBorder="1" applyAlignment="1">
      <alignment horizontal="left" vertical="top"/>
    </xf>
    <xf numFmtId="0" fontId="0" fillId="128" borderId="0" xfId="0" applyFill="1" applyBorder="1"/>
    <xf numFmtId="0" fontId="0" fillId="128" borderId="0" xfId="0" applyFont="1" applyFill="1" applyBorder="1"/>
    <xf numFmtId="49" fontId="0" fillId="128" borderId="0" xfId="0" applyNumberFormat="1" applyFill="1" applyBorder="1" applyAlignment="1">
      <alignment horizontal="left" vertical="top"/>
    </xf>
    <xf numFmtId="0" fontId="0" fillId="128" borderId="0" xfId="0" applyFill="1"/>
    <xf numFmtId="49" fontId="0" fillId="129" borderId="0" xfId="0" applyNumberFormat="1" applyFill="1" applyBorder="1" applyAlignment="1">
      <alignment horizontal="left" vertical="top"/>
    </xf>
    <xf numFmtId="0" fontId="0" fillId="129" borderId="0" xfId="0" applyFill="1"/>
    <xf numFmtId="0" fontId="0" fillId="129" borderId="0" xfId="0" applyFill="1" applyBorder="1"/>
    <xf numFmtId="49" fontId="0" fillId="129" borderId="0" xfId="0" applyNumberFormat="1" applyFont="1" applyFill="1" applyBorder="1" applyAlignment="1">
      <alignment horizontal="left" vertical="top"/>
    </xf>
    <xf numFmtId="0" fontId="0" fillId="129" borderId="0" xfId="0" applyFont="1" applyFill="1" applyBorder="1"/>
  </cellXfs>
  <cellStyles count="15291">
    <cellStyle name="_x0001__x0015_" xfId="120" xr:uid="{00000000-0005-0000-0000-000000000000}"/>
    <cellStyle name="_ heading$" xfId="121" xr:uid="{00000000-0005-0000-0000-000001000000}"/>
    <cellStyle name="_ heading$ 2" xfId="122" xr:uid="{00000000-0005-0000-0000-000002000000}"/>
    <cellStyle name="_ heading$ 3" xfId="123" xr:uid="{00000000-0005-0000-0000-000003000000}"/>
    <cellStyle name="_ heading%" xfId="124" xr:uid="{00000000-0005-0000-0000-000004000000}"/>
    <cellStyle name="_ heading% 2" xfId="125" xr:uid="{00000000-0005-0000-0000-000005000000}"/>
    <cellStyle name="_ heading% 3" xfId="126" xr:uid="{00000000-0005-0000-0000-000006000000}"/>
    <cellStyle name="_ heading£" xfId="127" xr:uid="{00000000-0005-0000-0000-000007000000}"/>
    <cellStyle name="_ heading£ 2" xfId="128" xr:uid="{00000000-0005-0000-0000-000008000000}"/>
    <cellStyle name="_ heading£ 3" xfId="129" xr:uid="{00000000-0005-0000-0000-000009000000}"/>
    <cellStyle name="_ heading¥" xfId="130" xr:uid="{00000000-0005-0000-0000-00000A000000}"/>
    <cellStyle name="_ heading¥ 2" xfId="131" xr:uid="{00000000-0005-0000-0000-00000B000000}"/>
    <cellStyle name="_ heading¥ 3" xfId="132" xr:uid="{00000000-0005-0000-0000-00000C000000}"/>
    <cellStyle name="_ heading€" xfId="133" xr:uid="{00000000-0005-0000-0000-00000D000000}"/>
    <cellStyle name="_ heading€ 2" xfId="134" xr:uid="{00000000-0005-0000-0000-00000E000000}"/>
    <cellStyle name="_ heading€ 3" xfId="135" xr:uid="{00000000-0005-0000-0000-00000F000000}"/>
    <cellStyle name="_ headingx" xfId="136" xr:uid="{00000000-0005-0000-0000-000010000000}"/>
    <cellStyle name="_ headingx 2" xfId="137" xr:uid="{00000000-0005-0000-0000-000011000000}"/>
    <cellStyle name="_ headingx 3" xfId="138" xr:uid="{00000000-0005-0000-0000-000012000000}"/>
    <cellStyle name="_%(SignOnly)" xfId="139" xr:uid="{00000000-0005-0000-0000-000013000000}"/>
    <cellStyle name="_%(SignOnly) 2" xfId="140" xr:uid="{00000000-0005-0000-0000-000014000000}"/>
    <cellStyle name="_%(SignOnly) 3" xfId="141" xr:uid="{00000000-0005-0000-0000-000015000000}"/>
    <cellStyle name="_%(SignSpaceOnly)" xfId="142" xr:uid="{00000000-0005-0000-0000-000016000000}"/>
    <cellStyle name="_%(SignSpaceOnly) 2" xfId="143" xr:uid="{00000000-0005-0000-0000-000017000000}"/>
    <cellStyle name="_%(SignSpaceOnly) 3" xfId="144" xr:uid="{00000000-0005-0000-0000-000018000000}"/>
    <cellStyle name="_0.0[1space]" xfId="145" xr:uid="{00000000-0005-0000-0000-000019000000}"/>
    <cellStyle name="_0.0[1space] 2" xfId="146" xr:uid="{00000000-0005-0000-0000-00001A000000}"/>
    <cellStyle name="_0.0[1space] 3" xfId="147" xr:uid="{00000000-0005-0000-0000-00001B000000}"/>
    <cellStyle name="_0.0[2space]" xfId="148" xr:uid="{00000000-0005-0000-0000-00001C000000}"/>
    <cellStyle name="_0.0[2space] 2" xfId="149" xr:uid="{00000000-0005-0000-0000-00001D000000}"/>
    <cellStyle name="_0.0[2space] 3" xfId="150" xr:uid="{00000000-0005-0000-0000-00001E000000}"/>
    <cellStyle name="_0.0[3space]" xfId="151" xr:uid="{00000000-0005-0000-0000-00001F000000}"/>
    <cellStyle name="_0.0[3space] 2" xfId="152" xr:uid="{00000000-0005-0000-0000-000020000000}"/>
    <cellStyle name="_0.0[3space] 3" xfId="153" xr:uid="{00000000-0005-0000-0000-000021000000}"/>
    <cellStyle name="_0.0[4space]" xfId="154" xr:uid="{00000000-0005-0000-0000-000022000000}"/>
    <cellStyle name="_0.0[4space] 2" xfId="155" xr:uid="{00000000-0005-0000-0000-000023000000}"/>
    <cellStyle name="_0.0[4space] 3" xfId="156" xr:uid="{00000000-0005-0000-0000-000024000000}"/>
    <cellStyle name="_0.00[1space]" xfId="157" xr:uid="{00000000-0005-0000-0000-000025000000}"/>
    <cellStyle name="_0.00[1space] 2" xfId="158" xr:uid="{00000000-0005-0000-0000-000026000000}"/>
    <cellStyle name="_0.00[1space] 3" xfId="159" xr:uid="{00000000-0005-0000-0000-000027000000}"/>
    <cellStyle name="_0.00[2space]" xfId="160" xr:uid="{00000000-0005-0000-0000-000028000000}"/>
    <cellStyle name="_0.00[2space] 2" xfId="161" xr:uid="{00000000-0005-0000-0000-000029000000}"/>
    <cellStyle name="_0.00[2space] 3" xfId="162" xr:uid="{00000000-0005-0000-0000-00002A000000}"/>
    <cellStyle name="_0.00[3space]" xfId="163" xr:uid="{00000000-0005-0000-0000-00002B000000}"/>
    <cellStyle name="_0.00[3space] 2" xfId="164" xr:uid="{00000000-0005-0000-0000-00002C000000}"/>
    <cellStyle name="_0.00[3space] 3" xfId="165" xr:uid="{00000000-0005-0000-0000-00002D000000}"/>
    <cellStyle name="_0.00[4space]" xfId="166" xr:uid="{00000000-0005-0000-0000-00002E000000}"/>
    <cellStyle name="_0.00[4space] 2" xfId="167" xr:uid="{00000000-0005-0000-0000-00002F000000}"/>
    <cellStyle name="_0.00[4space] 3" xfId="168" xr:uid="{00000000-0005-0000-0000-000030000000}"/>
    <cellStyle name="_0[1space]" xfId="169" xr:uid="{00000000-0005-0000-0000-000031000000}"/>
    <cellStyle name="_0[2space]" xfId="170" xr:uid="{00000000-0005-0000-0000-000032000000}"/>
    <cellStyle name="_0[3space]" xfId="171" xr:uid="{00000000-0005-0000-0000-000033000000}"/>
    <cellStyle name="_0[4space]" xfId="172" xr:uid="{00000000-0005-0000-0000-000034000000}"/>
    <cellStyle name="_20061117 Portfolio Information 10 Final (Revised)" xfId="173" xr:uid="{00000000-0005-0000-0000-000035000000}"/>
    <cellStyle name="_20061117 Portfolio Information 10 Final (Revised) 2" xfId="13613" xr:uid="{00000000-0005-0000-0000-000036000000}"/>
    <cellStyle name="_29" xfId="174" xr:uid="{00000000-0005-0000-0000-000037000000}"/>
    <cellStyle name="_29 2" xfId="13614" xr:uid="{00000000-0005-0000-0000-000038000000}"/>
    <cellStyle name="_3" xfId="175" xr:uid="{00000000-0005-0000-0000-000039000000}"/>
    <cellStyle name="_3 2" xfId="176" xr:uid="{00000000-0005-0000-0000-00003A000000}"/>
    <cellStyle name="_3 2 2" xfId="13616" xr:uid="{00000000-0005-0000-0000-00003B000000}"/>
    <cellStyle name="_3 3" xfId="177" xr:uid="{00000000-0005-0000-0000-00003C000000}"/>
    <cellStyle name="_3 3 2" xfId="13617" xr:uid="{00000000-0005-0000-0000-00003D000000}"/>
    <cellStyle name="_3 4" xfId="13615" xr:uid="{00000000-0005-0000-0000-00003E000000}"/>
    <cellStyle name="_3_Combined Data List_v7_final (2)" xfId="178" xr:uid="{00000000-0005-0000-0000-00003F000000}"/>
    <cellStyle name="_3_Combined Data List_v7_final (2) 2" xfId="13618" xr:uid="{00000000-0005-0000-0000-000040000000}"/>
    <cellStyle name="_4" xfId="179" xr:uid="{00000000-0005-0000-0000-000041000000}"/>
    <cellStyle name="_4 2" xfId="180" xr:uid="{00000000-0005-0000-0000-000042000000}"/>
    <cellStyle name="_4 2 2" xfId="13620" xr:uid="{00000000-0005-0000-0000-000043000000}"/>
    <cellStyle name="_4 3" xfId="181" xr:uid="{00000000-0005-0000-0000-000044000000}"/>
    <cellStyle name="_4 3 2" xfId="13621" xr:uid="{00000000-0005-0000-0000-000045000000}"/>
    <cellStyle name="_4 4" xfId="13619" xr:uid="{00000000-0005-0000-0000-000046000000}"/>
    <cellStyle name="_4_Combined Data List_v7_final (2)" xfId="182" xr:uid="{00000000-0005-0000-0000-000047000000}"/>
    <cellStyle name="_4_Combined Data List_v7_final (2) 2" xfId="13622" xr:uid="{00000000-0005-0000-0000-000048000000}"/>
    <cellStyle name="_5" xfId="183" xr:uid="{00000000-0005-0000-0000-000049000000}"/>
    <cellStyle name="_5 2" xfId="184" xr:uid="{00000000-0005-0000-0000-00004A000000}"/>
    <cellStyle name="_5 2 2" xfId="13624" xr:uid="{00000000-0005-0000-0000-00004B000000}"/>
    <cellStyle name="_5 3" xfId="185" xr:uid="{00000000-0005-0000-0000-00004C000000}"/>
    <cellStyle name="_5 3 2" xfId="13625" xr:uid="{00000000-0005-0000-0000-00004D000000}"/>
    <cellStyle name="_5 4" xfId="13623" xr:uid="{00000000-0005-0000-0000-00004E000000}"/>
    <cellStyle name="_5_Combined Data List_v7_final (2)" xfId="186" xr:uid="{00000000-0005-0000-0000-00004F000000}"/>
    <cellStyle name="_5_Combined Data List_v7_final (2) 2" xfId="13626" xr:uid="{00000000-0005-0000-0000-000050000000}"/>
    <cellStyle name="_7" xfId="187" xr:uid="{00000000-0005-0000-0000-000051000000}"/>
    <cellStyle name="_7 2" xfId="13627" xr:uid="{00000000-0005-0000-0000-000052000000}"/>
    <cellStyle name="_7_1" xfId="188" xr:uid="{00000000-0005-0000-0000-000053000000}"/>
    <cellStyle name="_7_1 2" xfId="189" xr:uid="{00000000-0005-0000-0000-000054000000}"/>
    <cellStyle name="_7_1 2 2" xfId="13629" xr:uid="{00000000-0005-0000-0000-000055000000}"/>
    <cellStyle name="_7_1 3" xfId="190" xr:uid="{00000000-0005-0000-0000-000056000000}"/>
    <cellStyle name="_7_1 3 2" xfId="13630" xr:uid="{00000000-0005-0000-0000-000057000000}"/>
    <cellStyle name="_7_1 4" xfId="13628" xr:uid="{00000000-0005-0000-0000-000058000000}"/>
    <cellStyle name="_7_1_Combined Data List_v7_final (2)" xfId="191" xr:uid="{00000000-0005-0000-0000-000059000000}"/>
    <cellStyle name="_7_1_Combined Data List_v7_final (2) 2" xfId="13631" xr:uid="{00000000-0005-0000-0000-00005A000000}"/>
    <cellStyle name="_Abracadabra &amp; Co." xfId="192" xr:uid="{00000000-0005-0000-0000-00005B000000}"/>
    <cellStyle name="_Abracadabra &amp; Co. 2" xfId="193" xr:uid="{00000000-0005-0000-0000-00005C000000}"/>
    <cellStyle name="_Abracadabra &amp; Co. 2 2" xfId="13633" xr:uid="{00000000-0005-0000-0000-00005D000000}"/>
    <cellStyle name="_Abracadabra &amp; Co. 3" xfId="194" xr:uid="{00000000-0005-0000-0000-00005E000000}"/>
    <cellStyle name="_Abracadabra &amp; Co. 3 2" xfId="13634" xr:uid="{00000000-0005-0000-0000-00005F000000}"/>
    <cellStyle name="_Abracadabra &amp; Co. 4" xfId="13632" xr:uid="{00000000-0005-0000-0000-000060000000}"/>
    <cellStyle name="_Abracadabra &amp; Co._Combined Data List_v7_final (2)" xfId="195" xr:uid="{00000000-0005-0000-0000-000061000000}"/>
    <cellStyle name="_Abracadabra &amp; Co._Combined Data List_v7_final (2) 2" xfId="13635" xr:uid="{00000000-0005-0000-0000-000062000000}"/>
    <cellStyle name="_AFLAC monthly rpt Mar07" xfId="196" xr:uid="{00000000-0005-0000-0000-000063000000}"/>
    <cellStyle name="_AFLAC monthly rpt Mar07 2" xfId="13636" xr:uid="{00000000-0005-0000-0000-000064000000}"/>
    <cellStyle name="_aflac_delta_31Nov2008" xfId="197" xr:uid="{00000000-0005-0000-0000-000065000000}"/>
    <cellStyle name="_aflac_delta_31Nov2008 2" xfId="13637" xr:uid="{00000000-0005-0000-0000-000066000000}"/>
    <cellStyle name="_AIOI_nov30" xfId="198" xr:uid="{00000000-0005-0000-0000-000067000000}"/>
    <cellStyle name="_AIOI_nov30 2" xfId="13638" xr:uid="{00000000-0005-0000-0000-000068000000}"/>
    <cellStyle name="_Assets" xfId="199" xr:uid="{00000000-0005-0000-0000-000069000000}"/>
    <cellStyle name="_Assets 2" xfId="13639" xr:uid="{00000000-0005-0000-0000-00006A000000}"/>
    <cellStyle name="_BaseCorrelation Config" xfId="200" xr:uid="{00000000-0005-0000-0000-00006B000000}"/>
    <cellStyle name="_BaseCorrelation Config 2" xfId="13640" xr:uid="{00000000-0005-0000-0000-00006C000000}"/>
    <cellStyle name="_BaseCorrelation Config_Tables" xfId="201" xr:uid="{00000000-0005-0000-0000-00006D000000}"/>
    <cellStyle name="_BaseCorrelation Config_Tables 2" xfId="13641" xr:uid="{00000000-0005-0000-0000-00006E000000}"/>
    <cellStyle name="_BC Base Pools" xfId="202" xr:uid="{00000000-0005-0000-0000-00006F000000}"/>
    <cellStyle name="_BC Base Pools 2" xfId="13642" xr:uid="{00000000-0005-0000-0000-000070000000}"/>
    <cellStyle name="_BC Base Pools_Tables" xfId="203" xr:uid="{00000000-0005-0000-0000-000071000000}"/>
    <cellStyle name="_BC Base Pools_Tables 2" xfId="13643" xr:uid="{00000000-0005-0000-0000-000072000000}"/>
    <cellStyle name="_CDO (E2)" xfId="204" xr:uid="{00000000-0005-0000-0000-000073000000}"/>
    <cellStyle name="_CDO (E2) 2" xfId="13644" xr:uid="{00000000-0005-0000-0000-000074000000}"/>
    <cellStyle name="_CDO^2 Evaluator" xfId="205" xr:uid="{00000000-0005-0000-0000-000075000000}"/>
    <cellStyle name="_CDO^2 Evaluator 2" xfId="13645" xr:uid="{00000000-0005-0000-0000-000076000000}"/>
    <cellStyle name="_CDOPricer Feeds" xfId="206" xr:uid="{00000000-0005-0000-0000-000077000000}"/>
    <cellStyle name="_CDOPricer Feeds 2" xfId="13646" xr:uid="{00000000-0005-0000-0000-000078000000}"/>
    <cellStyle name="_Comma" xfId="207" xr:uid="{00000000-0005-0000-0000-000079000000}"/>
    <cellStyle name="_Comma 2" xfId="208" xr:uid="{00000000-0005-0000-0000-00007A000000}"/>
    <cellStyle name="_Comma 3" xfId="209" xr:uid="{00000000-0005-0000-0000-00007B000000}"/>
    <cellStyle name="_Comma_Fortune 250 Porfolio" xfId="210" xr:uid="{00000000-0005-0000-0000-00007C000000}"/>
    <cellStyle name="_Comma_Fortune 250 Porfolio 2" xfId="211" xr:uid="{00000000-0005-0000-0000-00007D000000}"/>
    <cellStyle name="_Comma_Fortune 250 Porfolio 3" xfId="212" xr:uid="{00000000-0005-0000-0000-00007E000000}"/>
    <cellStyle name="_Comma_GetCurveDataByTicker" xfId="213" xr:uid="{00000000-0005-0000-0000-00007F000000}"/>
    <cellStyle name="_Comma_GetCurveDataByTicker 2" xfId="214" xr:uid="{00000000-0005-0000-0000-000080000000}"/>
    <cellStyle name="_Comma_GetCurveDataByTicker 3" xfId="215" xr:uid="{00000000-0005-0000-0000-000081000000}"/>
    <cellStyle name="_Correlation Matrix" xfId="216" xr:uid="{00000000-0005-0000-0000-000082000000}"/>
    <cellStyle name="_Correlation Matrix 2" xfId="14506" xr:uid="{00000000-0005-0000-0000-000083000000}"/>
    <cellStyle name="_Correlation Matrix_CDOOptimizer v1.5" xfId="217" xr:uid="{00000000-0005-0000-0000-000084000000}"/>
    <cellStyle name="_Correlation Matrix_CDOOptimizer v1.5 2" xfId="14603" xr:uid="{00000000-0005-0000-0000-000085000000}"/>
    <cellStyle name="_Correlation Matrix_Redback database" xfId="218" xr:uid="{00000000-0005-0000-0000-000086000000}"/>
    <cellStyle name="_Correlation Matrix_Redback database 2" xfId="14696" xr:uid="{00000000-0005-0000-0000-000087000000}"/>
    <cellStyle name="_Currency" xfId="219" xr:uid="{00000000-0005-0000-0000-000088000000}"/>
    <cellStyle name="_Currency 2" xfId="220" xr:uid="{00000000-0005-0000-0000-000089000000}"/>
    <cellStyle name="_Currency 3" xfId="221" xr:uid="{00000000-0005-0000-0000-00008A000000}"/>
    <cellStyle name="_Currency_All Transactions" xfId="222" xr:uid="{00000000-0005-0000-0000-00008B000000}"/>
    <cellStyle name="_Currency_All Transactions 2" xfId="223" xr:uid="{00000000-0005-0000-0000-00008C000000}"/>
    <cellStyle name="_Currency_All Transactions 3" xfId="224" xr:uid="{00000000-0005-0000-0000-00008D000000}"/>
    <cellStyle name="_Currency_Fortune 250 Porfolio" xfId="225" xr:uid="{00000000-0005-0000-0000-00008E000000}"/>
    <cellStyle name="_Currency_Fortune 250 Porfolio 2" xfId="226" xr:uid="{00000000-0005-0000-0000-00008F000000}"/>
    <cellStyle name="_Currency_Fortune 250 Porfolio 3" xfId="227" xr:uid="{00000000-0005-0000-0000-000090000000}"/>
    <cellStyle name="_Currency_GetCurveDataByTicker" xfId="228" xr:uid="{00000000-0005-0000-0000-000091000000}"/>
    <cellStyle name="_Currency_GetCurveDataByTicker 2" xfId="229" xr:uid="{00000000-0005-0000-0000-000092000000}"/>
    <cellStyle name="_Currency_GetCurveDataByTicker 3" xfId="230" xr:uid="{00000000-0005-0000-0000-000093000000}"/>
    <cellStyle name="_CurrencySpace" xfId="231" xr:uid="{00000000-0005-0000-0000-000094000000}"/>
    <cellStyle name="_CurrencySpace 2" xfId="232" xr:uid="{00000000-0005-0000-0000-000095000000}"/>
    <cellStyle name="_CurrencySpace 3" xfId="233" xr:uid="{00000000-0005-0000-0000-000096000000}"/>
    <cellStyle name="_CurrencySpace_Fortune 250 Porfolio" xfId="234" xr:uid="{00000000-0005-0000-0000-000097000000}"/>
    <cellStyle name="_CurrencySpace_Fortune 250 Porfolio 2" xfId="235" xr:uid="{00000000-0005-0000-0000-000098000000}"/>
    <cellStyle name="_CurrencySpace_Fortune 250 Porfolio 3" xfId="236" xr:uid="{00000000-0005-0000-0000-000099000000}"/>
    <cellStyle name="_CurrencySpace_GetCurveDataByTicker" xfId="237" xr:uid="{00000000-0005-0000-0000-00009A000000}"/>
    <cellStyle name="_CurrencySpace_GetCurveDataByTicker 2" xfId="238" xr:uid="{00000000-0005-0000-0000-00009B000000}"/>
    <cellStyle name="_CurrencySpace_GetCurveDataByTicker 3" xfId="239" xr:uid="{00000000-0005-0000-0000-00009C000000}"/>
    <cellStyle name="_DataLoader" xfId="240" xr:uid="{00000000-0005-0000-0000-00009D000000}"/>
    <cellStyle name="_DataLoader 2" xfId="14702" xr:uid="{00000000-0005-0000-0000-00009E000000}"/>
    <cellStyle name="_DB FEED" xfId="241" xr:uid="{00000000-0005-0000-0000-00009F000000}"/>
    <cellStyle name="_DB FEED 2" xfId="14519" xr:uid="{00000000-0005-0000-0000-0000A0000000}"/>
    <cellStyle name="_DB universe" xfId="242" xr:uid="{00000000-0005-0000-0000-0000A1000000}"/>
    <cellStyle name="_DB universe 2" xfId="14616" xr:uid="{00000000-0005-0000-0000-0000A2000000}"/>
    <cellStyle name="_DB universe_Sheet1" xfId="243" xr:uid="{00000000-0005-0000-0000-0000A3000000}"/>
    <cellStyle name="_DB universe_Sheet1 2" xfId="13647" xr:uid="{00000000-0005-0000-0000-0000A4000000}"/>
    <cellStyle name="_DB universe_universe" xfId="244" xr:uid="{00000000-0005-0000-0000-0000A5000000}"/>
    <cellStyle name="_DB universe_universe 2" xfId="13648" xr:uid="{00000000-0005-0000-0000-0000A6000000}"/>
    <cellStyle name="_DefaultCurveBuilder" xfId="245" xr:uid="{00000000-0005-0000-0000-0000A7000000}"/>
    <cellStyle name="_DefaultCurveBuilder 2" xfId="13649" xr:uid="{00000000-0005-0000-0000-0000A8000000}"/>
    <cellStyle name="_DefaultCurveBuilder_CDOOptimizer v1.5" xfId="246" xr:uid="{00000000-0005-0000-0000-0000A9000000}"/>
    <cellStyle name="_DefaultCurveBuilder_CDOOptimizer v1.5 2" xfId="13650" xr:uid="{00000000-0005-0000-0000-0000AA000000}"/>
    <cellStyle name="_DefaultCurveBuilder_Redback database" xfId="247" xr:uid="{00000000-0005-0000-0000-0000AB000000}"/>
    <cellStyle name="_DefaultCurveBuilder_Redback database 2" xfId="13651" xr:uid="{00000000-0005-0000-0000-0000AC000000}"/>
    <cellStyle name="_Disclaimers" xfId="248" xr:uid="{00000000-0005-0000-0000-0000AD000000}"/>
    <cellStyle name="_Disclaimers 2" xfId="249" xr:uid="{00000000-0005-0000-0000-0000AE000000}"/>
    <cellStyle name="_Disclaimers 2 2" xfId="13549" xr:uid="{00000000-0005-0000-0000-0000AF000000}"/>
    <cellStyle name="_Disclaimers 3" xfId="250" xr:uid="{00000000-0005-0000-0000-0000B0000000}"/>
    <cellStyle name="_Disclaimers 3 2" xfId="13653" xr:uid="{00000000-0005-0000-0000-0000B1000000}"/>
    <cellStyle name="_Disclaimers 4" xfId="13652" xr:uid="{00000000-0005-0000-0000-0000B2000000}"/>
    <cellStyle name="_Disclaimers_Combined Data List_v7_final (2)" xfId="251" xr:uid="{00000000-0005-0000-0000-0000B3000000}"/>
    <cellStyle name="_Disclaimers_Combined Data List_v7_final (2) 2" xfId="14032" xr:uid="{00000000-0005-0000-0000-0000B4000000}"/>
    <cellStyle name="_Doc Bucketing Sheet" xfId="252" xr:uid="{00000000-0005-0000-0000-0000B5000000}"/>
    <cellStyle name="_Doc Bucketing Sheet 050505" xfId="253" xr:uid="{00000000-0005-0000-0000-0000B6000000}"/>
    <cellStyle name="_Doc Bucketing Sheet 050505 2" xfId="254" xr:uid="{00000000-0005-0000-0000-0000B7000000}"/>
    <cellStyle name="_Doc Bucketing Sheet 050505 2 2" xfId="13655" xr:uid="{00000000-0005-0000-0000-0000B8000000}"/>
    <cellStyle name="_Doc Bucketing Sheet 050505 3" xfId="255" xr:uid="{00000000-0005-0000-0000-0000B9000000}"/>
    <cellStyle name="_Doc Bucketing Sheet 050505 3 2" xfId="13656" xr:uid="{00000000-0005-0000-0000-0000BA000000}"/>
    <cellStyle name="_Doc Bucketing Sheet 050505 4" xfId="13654" xr:uid="{00000000-0005-0000-0000-0000BB000000}"/>
    <cellStyle name="_Doc Bucketing Sheet 050505_Combined Data List_v7_final (2)" xfId="256" xr:uid="{00000000-0005-0000-0000-0000BC000000}"/>
    <cellStyle name="_Doc Bucketing Sheet 050505_Combined Data List_v7_final (2) 2" xfId="13657" xr:uid="{00000000-0005-0000-0000-0000BD000000}"/>
    <cellStyle name="_Doc Bucketing Sheet 2" xfId="257" xr:uid="{00000000-0005-0000-0000-0000BE000000}"/>
    <cellStyle name="_Doc Bucketing Sheet 2 2" xfId="13658" xr:uid="{00000000-0005-0000-0000-0000BF000000}"/>
    <cellStyle name="_Doc Bucketing Sheet 3" xfId="258" xr:uid="{00000000-0005-0000-0000-0000C0000000}"/>
    <cellStyle name="_Doc Bucketing Sheet 3 2" xfId="13659" xr:uid="{00000000-0005-0000-0000-0000C1000000}"/>
    <cellStyle name="_Doc Bucketing Sheet 4" xfId="14035" xr:uid="{00000000-0005-0000-0000-0000C2000000}"/>
    <cellStyle name="_Doc Bucketing Sheet_Combined Data List_v7_final (2)" xfId="259" xr:uid="{00000000-0005-0000-0000-0000C3000000}"/>
    <cellStyle name="_Doc Bucketing Sheet_Combined Data List_v7_final (2) 2" xfId="13660" xr:uid="{00000000-0005-0000-0000-0000C4000000}"/>
    <cellStyle name="_DV01" xfId="260" xr:uid="{00000000-0005-0000-0000-0000C5000000}"/>
    <cellStyle name="_DV01 2" xfId="13661" xr:uid="{00000000-0005-0000-0000-0000C6000000}"/>
    <cellStyle name="_EDS .08_AA" xfId="261" xr:uid="{00000000-0005-0000-0000-0000C7000000}"/>
    <cellStyle name="_EDS .08_AA 2" xfId="13662" xr:uid="{00000000-0005-0000-0000-0000C8000000}"/>
    <cellStyle name="_EDS combined" xfId="262" xr:uid="{00000000-0005-0000-0000-0000C9000000}"/>
    <cellStyle name="_EDS combined 2" xfId="13663" xr:uid="{00000000-0005-0000-0000-0000CA000000}"/>
    <cellStyle name="_EDS v0.2" xfId="263" xr:uid="{00000000-0005-0000-0000-0000CB000000}"/>
    <cellStyle name="_EDS v0.2 2" xfId="13664" xr:uid="{00000000-0005-0000-0000-0000CC000000}"/>
    <cellStyle name="_Euro" xfId="264" xr:uid="{00000000-0005-0000-0000-0000CD000000}"/>
    <cellStyle name="_Euro 2" xfId="265" xr:uid="{00000000-0005-0000-0000-0000CE000000}"/>
    <cellStyle name="_Euro 3" xfId="266" xr:uid="{00000000-0005-0000-0000-0000CF000000}"/>
    <cellStyle name="_Factor Exposure" xfId="267" xr:uid="{00000000-0005-0000-0000-0000D0000000}"/>
    <cellStyle name="_Factor Exposure 2" xfId="13665" xr:uid="{00000000-0005-0000-0000-0000D1000000}"/>
    <cellStyle name="_Factor Exposure_CDOOptimizer v1.5" xfId="268" xr:uid="{00000000-0005-0000-0000-0000D2000000}"/>
    <cellStyle name="_Factor Exposure_CDOOptimizer v1.5 2" xfId="13666" xr:uid="{00000000-0005-0000-0000-0000D3000000}"/>
    <cellStyle name="_Factor Exposure_Redback database" xfId="269" xr:uid="{00000000-0005-0000-0000-0000D4000000}"/>
    <cellStyle name="_Factor Exposure_Redback database 2" xfId="13667" xr:uid="{00000000-0005-0000-0000-0000D5000000}"/>
    <cellStyle name="_Fitch Output" xfId="270" xr:uid="{00000000-0005-0000-0000-0000D6000000}"/>
    <cellStyle name="_Fitch Output 2" xfId="13668" xr:uid="{00000000-0005-0000-0000-0000D7000000}"/>
    <cellStyle name="_Fitch_MATRIX" xfId="271" xr:uid="{00000000-0005-0000-0000-0000D8000000}"/>
    <cellStyle name="_Fitch_MATRIX 2" xfId="13669" xr:uid="{00000000-0005-0000-0000-0000D9000000}"/>
    <cellStyle name="_Fitch_VECTOR_Model" xfId="272" xr:uid="{00000000-0005-0000-0000-0000DA000000}"/>
    <cellStyle name="_Fitch_VECTOR_Model 2" xfId="13670" xr:uid="{00000000-0005-0000-0000-0000DB000000}"/>
    <cellStyle name="_Fitch_VECTOR_Model_Correlation Matrix" xfId="273" xr:uid="{00000000-0005-0000-0000-0000DC000000}"/>
    <cellStyle name="_Fitch_VECTOR_Model_Correlation Matrix 2" xfId="13671" xr:uid="{00000000-0005-0000-0000-0000DD000000}"/>
    <cellStyle name="_Fitch_VECTOR_Model_Factor Exposure" xfId="274" xr:uid="{00000000-0005-0000-0000-0000DE000000}"/>
    <cellStyle name="_Fitch_VECTOR_Model_Factor Exposure 2" xfId="13672" xr:uid="{00000000-0005-0000-0000-0000DF000000}"/>
    <cellStyle name="_Fitch_VECTOR_Model_Portfolio Definition" xfId="275" xr:uid="{00000000-0005-0000-0000-0000E0000000}"/>
    <cellStyle name="_Fitch_VECTOR_Model_Portfolio Definition 2" xfId="13673" xr:uid="{00000000-0005-0000-0000-0000E1000000}"/>
    <cellStyle name="_Fitch_VECTOR_Model_Recovery Rates" xfId="276" xr:uid="{00000000-0005-0000-0000-0000E2000000}"/>
    <cellStyle name="_Fitch_VECTOR_Model_Recovery Rates 2" xfId="13674" xr:uid="{00000000-0005-0000-0000-0000E3000000}"/>
    <cellStyle name="_Granite sample portfolio" xfId="277" xr:uid="{00000000-0005-0000-0000-0000E4000000}"/>
    <cellStyle name="_Granite sample portfolio 2" xfId="13675" xr:uid="{00000000-0005-0000-0000-0000E5000000}"/>
    <cellStyle name="_Greystone II" xfId="278" xr:uid="{00000000-0005-0000-0000-0000E6000000}"/>
    <cellStyle name="_Greystone II 2" xfId="13676" xr:uid="{00000000-0005-0000-0000-0000E7000000}"/>
    <cellStyle name="_Heading" xfId="279" xr:uid="{00000000-0005-0000-0000-0000E8000000}"/>
    <cellStyle name="_Heading 2" xfId="13677" xr:uid="{00000000-0005-0000-0000-0000E9000000}"/>
    <cellStyle name="_Highlight" xfId="280" xr:uid="{00000000-0005-0000-0000-0000EA000000}"/>
    <cellStyle name="_Highlight 2" xfId="281" xr:uid="{00000000-0005-0000-0000-0000EB000000}"/>
    <cellStyle name="_Highlight 2 2" xfId="13550" xr:uid="{00000000-0005-0000-0000-0000EC000000}"/>
    <cellStyle name="_Highlight 3" xfId="282" xr:uid="{00000000-0005-0000-0000-0000ED000000}"/>
    <cellStyle name="_Highlight 3 2" xfId="14031" xr:uid="{00000000-0005-0000-0000-0000EE000000}"/>
    <cellStyle name="_Highlight 4" xfId="13678" xr:uid="{00000000-0005-0000-0000-0000EF000000}"/>
    <cellStyle name="_IG and HY Portfolios" xfId="283" xr:uid="{00000000-0005-0000-0000-0000F0000000}"/>
    <cellStyle name="_IG and HY Portfolios 2" xfId="284" xr:uid="{00000000-0005-0000-0000-0000F1000000}"/>
    <cellStyle name="_IG and HY Portfolios 2 2" xfId="14036" xr:uid="{00000000-0005-0000-0000-0000F2000000}"/>
    <cellStyle name="_IG and HY Portfolios 3" xfId="285" xr:uid="{00000000-0005-0000-0000-0000F3000000}"/>
    <cellStyle name="_IG and HY Portfolios 3 2" xfId="13680" xr:uid="{00000000-0005-0000-0000-0000F4000000}"/>
    <cellStyle name="_IG and HY Portfolios 4" xfId="13679" xr:uid="{00000000-0005-0000-0000-0000F5000000}"/>
    <cellStyle name="_IG and HY Portfolios_Combined Data List_v7_final (2)" xfId="286" xr:uid="{00000000-0005-0000-0000-0000F6000000}"/>
    <cellStyle name="_IG and HY Portfolios_Combined Data List_v7_final (2) 2" xfId="13681" xr:uid="{00000000-0005-0000-0000-0000F7000000}"/>
    <cellStyle name="_input" xfId="287" xr:uid="{00000000-0005-0000-0000-0000F8000000}"/>
    <cellStyle name="_input 2" xfId="14037" xr:uid="{00000000-0005-0000-0000-0000F9000000}"/>
    <cellStyle name="_input_~7700983" xfId="288" xr:uid="{00000000-0005-0000-0000-0000FA000000}"/>
    <cellStyle name="_input_~7700983 2" xfId="14038" xr:uid="{00000000-0005-0000-0000-0000FB000000}"/>
    <cellStyle name="_input_~7700983_Sheet1" xfId="289" xr:uid="{00000000-0005-0000-0000-0000FC000000}"/>
    <cellStyle name="_input_~7700983_Sheet1 2" xfId="14039" xr:uid="{00000000-0005-0000-0000-0000FD000000}"/>
    <cellStyle name="_input_~7700983_universe" xfId="290" xr:uid="{00000000-0005-0000-0000-0000FE000000}"/>
    <cellStyle name="_input_~7700983_universe 2" xfId="13551" xr:uid="{00000000-0005-0000-0000-0000FF000000}"/>
    <cellStyle name="_input_08 Nov 04 Summary Sheet" xfId="291" xr:uid="{00000000-0005-0000-0000-000000010000}"/>
    <cellStyle name="_input_08 Nov 04 Summary Sheet 2" xfId="14033" xr:uid="{00000000-0005-0000-0000-000001010000}"/>
    <cellStyle name="_input_1" xfId="292" xr:uid="{00000000-0005-0000-0000-000002010000}"/>
    <cellStyle name="_input_1 2" xfId="13552" xr:uid="{00000000-0005-0000-0000-000003010000}"/>
    <cellStyle name="_input_1_Sheet1" xfId="293" xr:uid="{00000000-0005-0000-0000-000004010000}"/>
    <cellStyle name="_input_1_Sheet1 2" xfId="13682" xr:uid="{00000000-0005-0000-0000-000005010000}"/>
    <cellStyle name="_input_1_universe" xfId="294" xr:uid="{00000000-0005-0000-0000-000006010000}"/>
    <cellStyle name="_input_1_universe 2" xfId="14040" xr:uid="{00000000-0005-0000-0000-000007010000}"/>
    <cellStyle name="_input_Sheet1" xfId="295" xr:uid="{00000000-0005-0000-0000-000008010000}"/>
    <cellStyle name="_input_Sheet1 2" xfId="14041" xr:uid="{00000000-0005-0000-0000-000009010000}"/>
    <cellStyle name="_input_universe" xfId="296" xr:uid="{00000000-0005-0000-0000-00000A010000}"/>
    <cellStyle name="_input_universe 2" xfId="13683" xr:uid="{00000000-0005-0000-0000-00000B010000}"/>
    <cellStyle name="_Insurance policy source data_Oscar (version 1)" xfId="297" xr:uid="{00000000-0005-0000-0000-00000C010000}"/>
    <cellStyle name="_Insurance policy source data_Oscar (version 1) 2" xfId="13684" xr:uid="{00000000-0005-0000-0000-00000D010000}"/>
    <cellStyle name="_Iterations" xfId="298" xr:uid="{00000000-0005-0000-0000-00000E010000}"/>
    <cellStyle name="_Iterations 2" xfId="14042" xr:uid="{00000000-0005-0000-0000-00000F010000}"/>
    <cellStyle name="_Iterations_1" xfId="299" xr:uid="{00000000-0005-0000-0000-000010010000}"/>
    <cellStyle name="_Iterations_1 2" xfId="13685" xr:uid="{00000000-0005-0000-0000-000011010000}"/>
    <cellStyle name="_Iterations_CDOOptimizer v1.5" xfId="300" xr:uid="{00000000-0005-0000-0000-000012010000}"/>
    <cellStyle name="_Iterations_CDOOptimizer v1.5 2" xfId="13686" xr:uid="{00000000-0005-0000-0000-000013010000}"/>
    <cellStyle name="_Iterations_Redback database" xfId="301" xr:uid="{00000000-0005-0000-0000-000014010000}"/>
    <cellStyle name="_Iterations_Redback database 2" xfId="13687" xr:uid="{00000000-0005-0000-0000-000015010000}"/>
    <cellStyle name="_LiquidityDB" xfId="302" xr:uid="{00000000-0005-0000-0000-000016010000}"/>
    <cellStyle name="_LiquidityDB 2" xfId="13688" xr:uid="{00000000-0005-0000-0000-000017010000}"/>
    <cellStyle name="_LOOKUP" xfId="303" xr:uid="{00000000-0005-0000-0000-000018010000}"/>
    <cellStyle name="_LOOKUP 2" xfId="13689" xr:uid="{00000000-0005-0000-0000-000019010000}"/>
    <cellStyle name="_LOOKUP_20100630 AFLAC Monthly Report v ext" xfId="304" xr:uid="{00000000-0005-0000-0000-00001A010000}"/>
    <cellStyle name="_LOOKUP_20100630 AFLAC Monthly Report v ext 2" xfId="13690" xr:uid="{00000000-0005-0000-0000-00001B010000}"/>
    <cellStyle name="_McData" xfId="305" xr:uid="{00000000-0005-0000-0000-00001C010000}"/>
    <cellStyle name="_McData 2" xfId="13691" xr:uid="{00000000-0005-0000-0000-00001D010000}"/>
    <cellStyle name="_Moody's Bucketing" xfId="306" xr:uid="{00000000-0005-0000-0000-00001E010000}"/>
    <cellStyle name="_Moody's Bucketing 2" xfId="307" xr:uid="{00000000-0005-0000-0000-00001F010000}"/>
    <cellStyle name="_Moody's Bucketing 2 2" xfId="13693" xr:uid="{00000000-0005-0000-0000-000020010000}"/>
    <cellStyle name="_Moody's Bucketing 3" xfId="308" xr:uid="{00000000-0005-0000-0000-000021010000}"/>
    <cellStyle name="_Moody's Bucketing 3 2" xfId="13694" xr:uid="{00000000-0005-0000-0000-000022010000}"/>
    <cellStyle name="_Moody's Bucketing 4" xfId="13692" xr:uid="{00000000-0005-0000-0000-000023010000}"/>
    <cellStyle name="_Moody's Bucketing_Combined Data List_v7_final (2)" xfId="309" xr:uid="{00000000-0005-0000-0000-000024010000}"/>
    <cellStyle name="_Moody's Bucketing_Combined Data List_v7_final (2) 2" xfId="13695" xr:uid="{00000000-0005-0000-0000-000025010000}"/>
    <cellStyle name="_Morgan Stanley CDS Daily Run 01-24-05" xfId="310" xr:uid="{00000000-0005-0000-0000-000026010000}"/>
    <cellStyle name="_Morgan Stanley CDS Daily Run 01-24-05 2" xfId="13696" xr:uid="{00000000-0005-0000-0000-000027010000}"/>
    <cellStyle name="_MortalityTables" xfId="311" xr:uid="{00000000-0005-0000-0000-000028010000}"/>
    <cellStyle name="_MortalityTables 2" xfId="13697" xr:uid="{00000000-0005-0000-0000-000029010000}"/>
    <cellStyle name="_Multiple" xfId="312" xr:uid="{00000000-0005-0000-0000-00002A010000}"/>
    <cellStyle name="_Multiple 2" xfId="313" xr:uid="{00000000-0005-0000-0000-00002B010000}"/>
    <cellStyle name="_Multiple 3" xfId="314" xr:uid="{00000000-0005-0000-0000-00002C010000}"/>
    <cellStyle name="_Multiple_Fortune 250 Porfolio" xfId="315" xr:uid="{00000000-0005-0000-0000-00002D010000}"/>
    <cellStyle name="_Multiple_Fortune 250 Porfolio 2" xfId="316" xr:uid="{00000000-0005-0000-0000-00002E010000}"/>
    <cellStyle name="_Multiple_Fortune 250 Porfolio 3" xfId="317" xr:uid="{00000000-0005-0000-0000-00002F010000}"/>
    <cellStyle name="_Multiple_GetCurveDataByTicker" xfId="318" xr:uid="{00000000-0005-0000-0000-000030010000}"/>
    <cellStyle name="_Multiple_GetCurveDataByTicker 2" xfId="319" xr:uid="{00000000-0005-0000-0000-000031010000}"/>
    <cellStyle name="_Multiple_GetCurveDataByTicker 3" xfId="320" xr:uid="{00000000-0005-0000-0000-000032010000}"/>
    <cellStyle name="_MultipleSpace" xfId="321" xr:uid="{00000000-0005-0000-0000-000033010000}"/>
    <cellStyle name="_MultipleSpace 2" xfId="322" xr:uid="{00000000-0005-0000-0000-000034010000}"/>
    <cellStyle name="_MultipleSpace 3" xfId="323" xr:uid="{00000000-0005-0000-0000-000035010000}"/>
    <cellStyle name="_MultipleSpace_Fortune 250 Porfolio" xfId="324" xr:uid="{00000000-0005-0000-0000-000036010000}"/>
    <cellStyle name="_MultipleSpace_Fortune 250 Porfolio 2" xfId="325" xr:uid="{00000000-0005-0000-0000-000037010000}"/>
    <cellStyle name="_MultipleSpace_Fortune 250 Porfolio 3" xfId="326" xr:uid="{00000000-0005-0000-0000-000038010000}"/>
    <cellStyle name="_MultipleSpace_GetCurveDataByTicker" xfId="327" xr:uid="{00000000-0005-0000-0000-000039010000}"/>
    <cellStyle name="_MultipleSpace_GetCurveDataByTicker 2" xfId="328" xr:uid="{00000000-0005-0000-0000-00003A010000}"/>
    <cellStyle name="_MultipleSpace_GetCurveDataByTicker 3" xfId="329" xr:uid="{00000000-0005-0000-0000-00003B010000}"/>
    <cellStyle name="_not v optimal" xfId="330" xr:uid="{00000000-0005-0000-0000-00003C010000}"/>
    <cellStyle name="_not v optimal 2" xfId="14607" xr:uid="{00000000-0005-0000-0000-00003D010000}"/>
    <cellStyle name="_OptimizeSD1" xfId="331" xr:uid="{00000000-0005-0000-0000-00003E010000}"/>
    <cellStyle name="_OptimizeSD1 2" xfId="332" xr:uid="{00000000-0005-0000-0000-00003F010000}"/>
    <cellStyle name="_OptimizeSD1 2 2" xfId="14564" xr:uid="{00000000-0005-0000-0000-000040010000}"/>
    <cellStyle name="_OptimizeSD1 3" xfId="333" xr:uid="{00000000-0005-0000-0000-000041010000}"/>
    <cellStyle name="_OptimizeSD1 3 2" xfId="14657" xr:uid="{00000000-0005-0000-0000-000042010000}"/>
    <cellStyle name="_OptimizeSD1 4" xfId="14698" xr:uid="{00000000-0005-0000-0000-000043010000}"/>
    <cellStyle name="_OptimizeSD1_Combined Data List_v7_final (2)" xfId="334" xr:uid="{00000000-0005-0000-0000-000044010000}"/>
    <cellStyle name="_OptimizeSD1_Combined Data List_v7_final (2) 2" xfId="14513" xr:uid="{00000000-0005-0000-0000-000045010000}"/>
    <cellStyle name="_paste" xfId="335" xr:uid="{00000000-0005-0000-0000-000046010000}"/>
    <cellStyle name="_paste 2" xfId="14611" xr:uid="{00000000-0005-0000-0000-000047010000}"/>
    <cellStyle name="_Percent" xfId="336" xr:uid="{00000000-0005-0000-0000-000048010000}"/>
    <cellStyle name="_Percent 2" xfId="337" xr:uid="{00000000-0005-0000-0000-000049010000}"/>
    <cellStyle name="_Percent 3" xfId="338" xr:uid="{00000000-0005-0000-0000-00004A010000}"/>
    <cellStyle name="_PercentSpace" xfId="339" xr:uid="{00000000-0005-0000-0000-00004B010000}"/>
    <cellStyle name="_PercentSpace 2" xfId="340" xr:uid="{00000000-0005-0000-0000-00004C010000}"/>
    <cellStyle name="_PercentSpace 3" xfId="341" xr:uid="{00000000-0005-0000-0000-00004D010000}"/>
    <cellStyle name="_Policy Samples" xfId="342" xr:uid="{00000000-0005-0000-0000-00004E010000}"/>
    <cellStyle name="_Policy Samples 2" xfId="14216" xr:uid="{00000000-0005-0000-0000-00004F010000}"/>
    <cellStyle name="_Portfolio" xfId="343" xr:uid="{00000000-0005-0000-0000-000050010000}"/>
    <cellStyle name="_Portfolio 2" xfId="14352" xr:uid="{00000000-0005-0000-0000-000051010000}"/>
    <cellStyle name="_Portfolio Definition" xfId="344" xr:uid="{00000000-0005-0000-0000-000052010000}"/>
    <cellStyle name="_Portfolio Definition 2" xfId="14157" xr:uid="{00000000-0005-0000-0000-000053010000}"/>
    <cellStyle name="_Portfolio Definition_Correlation Matrix" xfId="345" xr:uid="{00000000-0005-0000-0000-000054010000}"/>
    <cellStyle name="_Portfolio Definition_Correlation Matrix 2" xfId="14290" xr:uid="{00000000-0005-0000-0000-000055010000}"/>
    <cellStyle name="_Portfolio Definition_Factor Exposure" xfId="346" xr:uid="{00000000-0005-0000-0000-000056010000}"/>
    <cellStyle name="_Portfolio Definition_Factor Exposure 2" xfId="14418" xr:uid="{00000000-0005-0000-0000-000057010000}"/>
    <cellStyle name="_Portfolio Definition_Portfolio Definition" xfId="347" xr:uid="{00000000-0005-0000-0000-000058010000}"/>
    <cellStyle name="_Portfolio Definition_Portfolio Definition 2" xfId="14204" xr:uid="{00000000-0005-0000-0000-000059010000}"/>
    <cellStyle name="_Portfolio Definition_Recovery Rates" xfId="348" xr:uid="{00000000-0005-0000-0000-00005A010000}"/>
    <cellStyle name="_Portfolio Definition_Recovery Rates 2" xfId="14340" xr:uid="{00000000-0005-0000-0000-00005B010000}"/>
    <cellStyle name="_Portfolios0503143" xfId="349" xr:uid="{00000000-0005-0000-0000-00005C010000}"/>
    <cellStyle name="_Portfolios0503143 2" xfId="350" xr:uid="{00000000-0005-0000-0000-00005D010000}"/>
    <cellStyle name="_Portfolios0503143 2 2" xfId="14278" xr:uid="{00000000-0005-0000-0000-00005E010000}"/>
    <cellStyle name="_Portfolios0503143 3" xfId="351" xr:uid="{00000000-0005-0000-0000-00005F010000}"/>
    <cellStyle name="_Portfolios0503143 3 2" xfId="13698" xr:uid="{00000000-0005-0000-0000-000060010000}"/>
    <cellStyle name="_Portfolios0503143 4" xfId="14406" xr:uid="{00000000-0005-0000-0000-000061010000}"/>
    <cellStyle name="_Portfolios0503143_Combined Data List_v7_final (2)" xfId="352" xr:uid="{00000000-0005-0000-0000-000062010000}"/>
    <cellStyle name="_Portfolios0503143_Combined Data List_v7_final (2) 2" xfId="13699" xr:uid="{00000000-0005-0000-0000-000063010000}"/>
    <cellStyle name="_PriceFile_20100331_QSPE" xfId="353" xr:uid="{00000000-0005-0000-0000-000064010000}"/>
    <cellStyle name="_RCDO_Rating _Simulation_05312009" xfId="354" xr:uid="{00000000-0005-0000-0000-000065010000}"/>
    <cellStyle name="_RCDO_Rating _Simulation_08132009_Thomson_CIT" xfId="355" xr:uid="{00000000-0005-0000-0000-000066010000}"/>
    <cellStyle name="_RiskMaster" xfId="356" xr:uid="{00000000-0005-0000-0000-000067010000}"/>
    <cellStyle name="_RiskMaster 2" xfId="14058" xr:uid="{00000000-0005-0000-0000-000068010000}"/>
    <cellStyle name="_RiskMaster_CDO (E2)" xfId="357" xr:uid="{00000000-0005-0000-0000-000069010000}"/>
    <cellStyle name="_RiskMaster_CDO (E2) 2" xfId="13512" xr:uid="{00000000-0005-0000-0000-00006A010000}"/>
    <cellStyle name="_RiskMaster_CDOPricer Feeds" xfId="358" xr:uid="{00000000-0005-0000-0000-00006B010000}"/>
    <cellStyle name="_RiskMaster_CDOPricer Feeds 2" xfId="14219" xr:uid="{00000000-0005-0000-0000-00006C010000}"/>
    <cellStyle name="_RiskMaster_DataLoader" xfId="359" xr:uid="{00000000-0005-0000-0000-00006D010000}"/>
    <cellStyle name="_RiskMaster_DataLoader 2" xfId="14355" xr:uid="{00000000-0005-0000-0000-00006E010000}"/>
    <cellStyle name="_RiskMaster_Iterations" xfId="360" xr:uid="{00000000-0005-0000-0000-00006F010000}"/>
    <cellStyle name="_RiskMaster_Iterations 2" xfId="14159" xr:uid="{00000000-0005-0000-0000-000070010000}"/>
    <cellStyle name="_RiskMaster_Iterations_CDOOptimizer v1.5" xfId="361" xr:uid="{00000000-0005-0000-0000-000071010000}"/>
    <cellStyle name="_RiskMaster_Iterations_CDOOptimizer v1.5 2" xfId="14293" xr:uid="{00000000-0005-0000-0000-000072010000}"/>
    <cellStyle name="_RiskMaster_Iterations_Redback database" xfId="362" xr:uid="{00000000-0005-0000-0000-000073010000}"/>
    <cellStyle name="_RiskMaster_Iterations_Redback database 2" xfId="13503" xr:uid="{00000000-0005-0000-0000-000074010000}"/>
    <cellStyle name="_RiskMaster_McData" xfId="363" xr:uid="{00000000-0005-0000-0000-000075010000}"/>
    <cellStyle name="_RiskMaster_McData 2" xfId="14401" xr:uid="{00000000-0005-0000-0000-000076010000}"/>
    <cellStyle name="_RiskMaster_paste" xfId="364" xr:uid="{00000000-0005-0000-0000-000077010000}"/>
    <cellStyle name="_RiskMaster_paste 2" xfId="14228" xr:uid="{00000000-0005-0000-0000-000078010000}"/>
    <cellStyle name="_RiskMaster_Universe Snapshot" xfId="365" xr:uid="{00000000-0005-0000-0000-000079010000}"/>
    <cellStyle name="_RiskMaster_Universe Snapshot 2" xfId="14364" xr:uid="{00000000-0005-0000-0000-00007A010000}"/>
    <cellStyle name="_RiskMaster_Universe Snapshot_CDOOptimizer v1.5" xfId="366" xr:uid="{00000000-0005-0000-0000-00007B010000}"/>
    <cellStyle name="_RiskMaster_Universe Snapshot_CDOOptimizer v1.5 2" xfId="14427" xr:uid="{00000000-0005-0000-0000-00007C010000}"/>
    <cellStyle name="_RiskMaster_Universe Snapshot_Redback database" xfId="367" xr:uid="{00000000-0005-0000-0000-00007D010000}"/>
    <cellStyle name="_RiskMaster_Universe Snapshot_Redback database 2" xfId="14302" xr:uid="{00000000-0005-0000-0000-00007E010000}"/>
    <cellStyle name="_RiskMaster4" xfId="368" xr:uid="{00000000-0005-0000-0000-00007F010000}"/>
    <cellStyle name="_RiskMaster4 2" xfId="14060" xr:uid="{00000000-0005-0000-0000-000080010000}"/>
    <cellStyle name="_RiskMaster4_CDO (E2)" xfId="369" xr:uid="{00000000-0005-0000-0000-000081010000}"/>
    <cellStyle name="_RiskMaster4_CDO (E2) 2" xfId="14400" xr:uid="{00000000-0005-0000-0000-000082010000}"/>
    <cellStyle name="_RiskMaster4_CDOPricer Feeds" xfId="370" xr:uid="{00000000-0005-0000-0000-000083010000}"/>
    <cellStyle name="_RiskMaster4_CDOPricer Feeds 2" xfId="14221" xr:uid="{00000000-0005-0000-0000-000084010000}"/>
    <cellStyle name="_RiskMaster4_DataLoader" xfId="371" xr:uid="{00000000-0005-0000-0000-000085010000}"/>
    <cellStyle name="_RiskMaster4_DataLoader 2" xfId="14357" xr:uid="{00000000-0005-0000-0000-000086010000}"/>
    <cellStyle name="_RiskMaster4_Iterations" xfId="372" xr:uid="{00000000-0005-0000-0000-000087010000}"/>
    <cellStyle name="_RiskMaster4_Iterations 2" xfId="14426" xr:uid="{00000000-0005-0000-0000-000088010000}"/>
    <cellStyle name="_RiskMaster4_Iterations_CDOOptimizer v1.5" xfId="373" xr:uid="{00000000-0005-0000-0000-000089010000}"/>
    <cellStyle name="_RiskMaster4_Iterations_CDOOptimizer v1.5 2" xfId="14295" xr:uid="{00000000-0005-0000-0000-00008A010000}"/>
    <cellStyle name="_RiskMaster4_Iterations_Redback database" xfId="374" xr:uid="{00000000-0005-0000-0000-00008B010000}"/>
    <cellStyle name="_RiskMaster4_Iterations_Redback database 2" xfId="13506" xr:uid="{00000000-0005-0000-0000-00008C010000}"/>
    <cellStyle name="_RiskMaster4_McData" xfId="375" xr:uid="{00000000-0005-0000-0000-00008D010000}"/>
    <cellStyle name="_RiskMaster4_McData 2" xfId="14105" xr:uid="{00000000-0005-0000-0000-00008E010000}"/>
    <cellStyle name="_RiskMaster4_paste" xfId="376" xr:uid="{00000000-0005-0000-0000-00008F010000}"/>
    <cellStyle name="_RiskMaster4_paste 2" xfId="14225" xr:uid="{00000000-0005-0000-0000-000090010000}"/>
    <cellStyle name="_RiskMaster4_Universe Snapshot" xfId="377" xr:uid="{00000000-0005-0000-0000-000091010000}"/>
    <cellStyle name="_RiskMaster4_Universe Snapshot 2" xfId="14361" xr:uid="{00000000-0005-0000-0000-000092010000}"/>
    <cellStyle name="_RiskMaster4_Universe Snapshot_CDOOptimizer v1.5" xfId="378" xr:uid="{00000000-0005-0000-0000-000093010000}"/>
    <cellStyle name="_RiskMaster4_Universe Snapshot_CDOOptimizer v1.5 2" xfId="14163" xr:uid="{00000000-0005-0000-0000-000094010000}"/>
    <cellStyle name="_RiskMaster4_Universe Snapshot_Redback database" xfId="379" xr:uid="{00000000-0005-0000-0000-000095010000}"/>
    <cellStyle name="_RiskMaster4_Universe Snapshot_Redback database 2" xfId="14299" xr:uid="{00000000-0005-0000-0000-000096010000}"/>
    <cellStyle name="_S&amp;P CDO Evaluator 3.2 Input" xfId="380" xr:uid="{00000000-0005-0000-0000-000097010000}"/>
    <cellStyle name="_S&amp;P CDO Evaluator 3.2 Input 2" xfId="13507" xr:uid="{00000000-0005-0000-0000-000098010000}"/>
    <cellStyle name="_sampo" xfId="381" xr:uid="{00000000-0005-0000-0000-000099010000}"/>
    <cellStyle name="_sampo 2" xfId="14107" xr:uid="{00000000-0005-0000-0000-00009A010000}"/>
    <cellStyle name="_sampo_CDO (E2)" xfId="382" xr:uid="{00000000-0005-0000-0000-00009B010000}"/>
    <cellStyle name="_sampo_CDO (E2) 2" xfId="14227" xr:uid="{00000000-0005-0000-0000-00009C010000}"/>
    <cellStyle name="_sampo_CDOPricer Feeds" xfId="383" xr:uid="{00000000-0005-0000-0000-00009D010000}"/>
    <cellStyle name="_sampo_CDOPricer Feeds 2" xfId="14363" xr:uid="{00000000-0005-0000-0000-00009E010000}"/>
    <cellStyle name="_sampo_DataLoader" xfId="384" xr:uid="{00000000-0005-0000-0000-00009F010000}"/>
    <cellStyle name="_sampo_DataLoader 2" xfId="14409" xr:uid="{00000000-0005-0000-0000-0000A0010000}"/>
    <cellStyle name="_sampo_input" xfId="385" xr:uid="{00000000-0005-0000-0000-0000A1010000}"/>
    <cellStyle name="_sampo_input 2" xfId="14301" xr:uid="{00000000-0005-0000-0000-0000A2010000}"/>
    <cellStyle name="_sampo_input_Sheet1" xfId="386" xr:uid="{00000000-0005-0000-0000-0000A3010000}"/>
    <cellStyle name="_sampo_input_Sheet1 2" xfId="14063" xr:uid="{00000000-0005-0000-0000-0000A4010000}"/>
    <cellStyle name="_sampo_Iterations" xfId="387" xr:uid="{00000000-0005-0000-0000-0000A5010000}"/>
    <cellStyle name="_sampo_Iterations 2" xfId="14109" xr:uid="{00000000-0005-0000-0000-0000A6010000}"/>
    <cellStyle name="_sampo_Iterations_CDOOptimizer v1.5" xfId="388" xr:uid="{00000000-0005-0000-0000-0000A7010000}"/>
    <cellStyle name="_sampo_Iterations_CDOOptimizer v1.5 2" xfId="14230" xr:uid="{00000000-0005-0000-0000-0000A8010000}"/>
    <cellStyle name="_sampo_Iterations_Redback database" xfId="389" xr:uid="{00000000-0005-0000-0000-0000A9010000}"/>
    <cellStyle name="_sampo_Iterations_Redback database 2" xfId="14366" xr:uid="{00000000-0005-0000-0000-0000AA010000}"/>
    <cellStyle name="_sampo_McData" xfId="390" xr:uid="{00000000-0005-0000-0000-0000AB010000}"/>
    <cellStyle name="_sampo_McData 2" xfId="14165" xr:uid="{00000000-0005-0000-0000-0000AC010000}"/>
    <cellStyle name="_sampo_Sheet1" xfId="391" xr:uid="{00000000-0005-0000-0000-0000AD010000}"/>
    <cellStyle name="_sampo_Sheet1 2" xfId="14304" xr:uid="{00000000-0005-0000-0000-0000AE010000}"/>
    <cellStyle name="_sampo_Sheet1_CDO (E2)" xfId="392" xr:uid="{00000000-0005-0000-0000-0000AF010000}"/>
    <cellStyle name="_sampo_Sheet1_CDO (E2) 2" xfId="13527" xr:uid="{00000000-0005-0000-0000-0000B0010000}"/>
    <cellStyle name="_sampo_Sheet1_CDOPricer Feeds" xfId="393" xr:uid="{00000000-0005-0000-0000-0000B1010000}"/>
    <cellStyle name="_sampo_Sheet1_CDOPricer Feeds 2" xfId="14086" xr:uid="{00000000-0005-0000-0000-0000B2010000}"/>
    <cellStyle name="_sampo_Sheet1_DataLoader" xfId="394" xr:uid="{00000000-0005-0000-0000-0000B3010000}"/>
    <cellStyle name="_sampo_Sheet1_DataLoader 2" xfId="14196" xr:uid="{00000000-0005-0000-0000-0000B4010000}"/>
    <cellStyle name="_sampo_Sheet1_input" xfId="395" xr:uid="{00000000-0005-0000-0000-0000B5010000}"/>
    <cellStyle name="_sampo_Sheet1_input 2" xfId="14333" xr:uid="{00000000-0005-0000-0000-0000B6010000}"/>
    <cellStyle name="_sampo_Sheet1_Iterations" xfId="396" xr:uid="{00000000-0005-0000-0000-0000B7010000}"/>
    <cellStyle name="_sampo_Sheet1_Iterations 2" xfId="14135" xr:uid="{00000000-0005-0000-0000-0000B8010000}"/>
    <cellStyle name="_sampo_Sheet1_Iterations_CDOOptimizer v1.5" xfId="397" xr:uid="{00000000-0005-0000-0000-0000B9010000}"/>
    <cellStyle name="_sampo_Sheet1_Iterations_CDOOptimizer v1.5 2" xfId="14261" xr:uid="{00000000-0005-0000-0000-0000BA010000}"/>
    <cellStyle name="_sampo_Sheet1_Iterations_Redback database" xfId="398" xr:uid="{00000000-0005-0000-0000-0000BB010000}"/>
    <cellStyle name="_sampo_Sheet1_Iterations_Redback database 2" xfId="14706" xr:uid="{00000000-0005-0000-0000-0000BC010000}"/>
    <cellStyle name="_sampo_Sheet1_McData" xfId="399" xr:uid="{00000000-0005-0000-0000-0000BD010000}"/>
    <cellStyle name="_sampo_Sheet1_McData 2" xfId="14146" xr:uid="{00000000-0005-0000-0000-0000BE010000}"/>
    <cellStyle name="_sampo_Sheet1_universe" xfId="400" xr:uid="{00000000-0005-0000-0000-0000BF010000}"/>
    <cellStyle name="_sampo_Sheet1_universe 2" xfId="14271" xr:uid="{00000000-0005-0000-0000-0000C0010000}"/>
    <cellStyle name="_sampo_Sheet1_universe_CDO (E2)" xfId="401" xr:uid="{00000000-0005-0000-0000-0000C1010000}"/>
    <cellStyle name="_sampo_Sheet1_universe_CDO (E2) 2" xfId="13529" xr:uid="{00000000-0005-0000-0000-0000C2010000}"/>
    <cellStyle name="_sampo_Sheet1_universe_CDOPricer Feeds" xfId="402" xr:uid="{00000000-0005-0000-0000-0000C3010000}"/>
    <cellStyle name="_sampo_Sheet1_universe_CDOPricer Feeds 2" xfId="13700" xr:uid="{00000000-0005-0000-0000-0000C4010000}"/>
    <cellStyle name="_sampo_Sheet1_universe_DataLoader" xfId="403" xr:uid="{00000000-0005-0000-0000-0000C5010000}"/>
    <cellStyle name="_sampo_Sheet1_universe_DataLoader 2" xfId="13701" xr:uid="{00000000-0005-0000-0000-0000C6010000}"/>
    <cellStyle name="_sampo_Sheet1_universe_Iterations" xfId="404" xr:uid="{00000000-0005-0000-0000-0000C7010000}"/>
    <cellStyle name="_sampo_Sheet1_universe_Iterations 2" xfId="13702" xr:uid="{00000000-0005-0000-0000-0000C8010000}"/>
    <cellStyle name="_sampo_Sheet1_universe_Iterations_CDOOptimizer v1.5" xfId="405" xr:uid="{00000000-0005-0000-0000-0000C9010000}"/>
    <cellStyle name="_sampo_Sheet1_universe_Iterations_CDOOptimizer v1.5 2" xfId="13703" xr:uid="{00000000-0005-0000-0000-0000CA010000}"/>
    <cellStyle name="_sampo_Sheet1_universe_Iterations_Redback database" xfId="406" xr:uid="{00000000-0005-0000-0000-0000CB010000}"/>
    <cellStyle name="_sampo_Sheet1_universe_Iterations_Redback database 2" xfId="13704" xr:uid="{00000000-0005-0000-0000-0000CC010000}"/>
    <cellStyle name="_sampo_Sheet1_universe_McData" xfId="407" xr:uid="{00000000-0005-0000-0000-0000CD010000}"/>
    <cellStyle name="_sampo_Sheet1_universe_McData 2" xfId="13705" xr:uid="{00000000-0005-0000-0000-0000CE010000}"/>
    <cellStyle name="_sampo_universe" xfId="408" xr:uid="{00000000-0005-0000-0000-0000CF010000}"/>
    <cellStyle name="_sampo_universe 2" xfId="13706" xr:uid="{00000000-0005-0000-0000-0000D0010000}"/>
    <cellStyle name="_Sheet1" xfId="409" xr:uid="{00000000-0005-0000-0000-0000D1010000}"/>
    <cellStyle name="_Sheet1 2" xfId="410" xr:uid="{00000000-0005-0000-0000-0000D2010000}"/>
    <cellStyle name="_Sheet1 2 2" xfId="13708" xr:uid="{00000000-0005-0000-0000-0000D3010000}"/>
    <cellStyle name="_Sheet1 3" xfId="411" xr:uid="{00000000-0005-0000-0000-0000D4010000}"/>
    <cellStyle name="_Sheet1 3 2" xfId="13709" xr:uid="{00000000-0005-0000-0000-0000D5010000}"/>
    <cellStyle name="_Sheet1 4" xfId="412" xr:uid="{00000000-0005-0000-0000-0000D6010000}"/>
    <cellStyle name="_Sheet1 4 2" xfId="13537" xr:uid="{00000000-0005-0000-0000-0000D7010000}"/>
    <cellStyle name="_Sheet1 5" xfId="413" xr:uid="{00000000-0005-0000-0000-0000D8010000}"/>
    <cellStyle name="_Sheet1 5 2" xfId="14077" xr:uid="{00000000-0005-0000-0000-0000D9010000}"/>
    <cellStyle name="_Sheet1 6" xfId="13707" xr:uid="{00000000-0005-0000-0000-0000DA010000}"/>
    <cellStyle name="_Sheet1_1" xfId="414" xr:uid="{00000000-0005-0000-0000-0000DB010000}"/>
    <cellStyle name="_Sheet1_1 2" xfId="14422" xr:uid="{00000000-0005-0000-0000-0000DC010000}"/>
    <cellStyle name="_Sheet1_1_CDO (E2)" xfId="415" xr:uid="{00000000-0005-0000-0000-0000DD010000}"/>
    <cellStyle name="_Sheet1_1_CDO (E2) 2" xfId="14245" xr:uid="{00000000-0005-0000-0000-0000DE010000}"/>
    <cellStyle name="_Sheet1_1_CDOPricer Feeds" xfId="416" xr:uid="{00000000-0005-0000-0000-0000DF010000}"/>
    <cellStyle name="_Sheet1_1_CDOPricer Feeds 2" xfId="14379" xr:uid="{00000000-0005-0000-0000-0000E0010000}"/>
    <cellStyle name="_Sheet1_1_DataLoader" xfId="417" xr:uid="{00000000-0005-0000-0000-0000E1010000}"/>
    <cellStyle name="_Sheet1_1_DataLoader 2" xfId="14179" xr:uid="{00000000-0005-0000-0000-0000E2010000}"/>
    <cellStyle name="_Sheet1_1_Iterations" xfId="418" xr:uid="{00000000-0005-0000-0000-0000E3010000}"/>
    <cellStyle name="_Sheet1_1_Iterations 2" xfId="14316" xr:uid="{00000000-0005-0000-0000-0000E4010000}"/>
    <cellStyle name="_Sheet1_1_Iterations_CDOOptimizer v1.5" xfId="419" xr:uid="{00000000-0005-0000-0000-0000E5010000}"/>
    <cellStyle name="_Sheet1_1_Iterations_CDOOptimizer v1.5 2" xfId="14053" xr:uid="{00000000-0005-0000-0000-0000E6010000}"/>
    <cellStyle name="_Sheet1_1_Iterations_Redback database" xfId="420" xr:uid="{00000000-0005-0000-0000-0000E7010000}"/>
    <cellStyle name="_Sheet1_1_Iterations_Redback database 2" xfId="14100" xr:uid="{00000000-0005-0000-0000-0000E8010000}"/>
    <cellStyle name="_Sheet1_1_McData" xfId="421" xr:uid="{00000000-0005-0000-0000-0000E9010000}"/>
    <cellStyle name="_Sheet1_1_McData 2" xfId="14213" xr:uid="{00000000-0005-0000-0000-0000EA010000}"/>
    <cellStyle name="_Sheet1_CDO (E2)" xfId="422" xr:uid="{00000000-0005-0000-0000-0000EB010000}"/>
    <cellStyle name="_Sheet1_CDO (E2) 2" xfId="14349" xr:uid="{00000000-0005-0000-0000-0000EC010000}"/>
    <cellStyle name="_Sheet1_CDOPricer Feeds" xfId="423" xr:uid="{00000000-0005-0000-0000-0000ED010000}"/>
    <cellStyle name="_Sheet1_CDOPricer Feeds 2" xfId="13515" xr:uid="{00000000-0005-0000-0000-0000EE010000}"/>
    <cellStyle name="_Sheet1_DataLoader" xfId="424" xr:uid="{00000000-0005-0000-0000-0000EF010000}"/>
    <cellStyle name="_Sheet1_DataLoader 2" xfId="14287" xr:uid="{00000000-0005-0000-0000-0000F0010000}"/>
    <cellStyle name="_Sheet1_input" xfId="425" xr:uid="{00000000-0005-0000-0000-0000F1010000}"/>
    <cellStyle name="_Sheet1_input 2" xfId="14517" xr:uid="{00000000-0005-0000-0000-0000F2010000}"/>
    <cellStyle name="_Sheet1_Iterations" xfId="426" xr:uid="{00000000-0005-0000-0000-0000F3010000}"/>
    <cellStyle name="_Sheet1_Iterations 2" xfId="14129" xr:uid="{00000000-0005-0000-0000-0000F4010000}"/>
    <cellStyle name="_Sheet1_Iterations_CDOOptimizer v1.5" xfId="427" xr:uid="{00000000-0005-0000-0000-0000F5010000}"/>
    <cellStyle name="_Sheet1_Iterations_CDOOptimizer v1.5 2" xfId="14253" xr:uid="{00000000-0005-0000-0000-0000F6010000}"/>
    <cellStyle name="_Sheet1_Iterations_Redback database" xfId="428" xr:uid="{00000000-0005-0000-0000-0000F7010000}"/>
    <cellStyle name="_Sheet1_Iterations_Redback database 2" xfId="14389" xr:uid="{00000000-0005-0000-0000-0000F8010000}"/>
    <cellStyle name="_Sheet1_May Terra 2007 -3 Monthly Report 05 29 09" xfId="429" xr:uid="{00000000-0005-0000-0000-0000F9010000}"/>
    <cellStyle name="_Sheet1_May Terra 2007 -3 Monthly Report 05 29 09 2" xfId="14189" xr:uid="{00000000-0005-0000-0000-0000FA010000}"/>
    <cellStyle name="_Sheet1_May Terra 2007 -3 Monthly Report 05 29 09_Combined Data List_v7_final (2)" xfId="430" xr:uid="{00000000-0005-0000-0000-0000FB010000}"/>
    <cellStyle name="_Sheet1_May Terra 2007 -3 Monthly Report 05 29 09_Combined Data List_v7_final (2) 2" xfId="14326" xr:uid="{00000000-0005-0000-0000-0000FC010000}"/>
    <cellStyle name="_Sheet1_McData" xfId="431" xr:uid="{00000000-0005-0000-0000-0000FD010000}"/>
    <cellStyle name="_Sheet1_McData 2" xfId="14091" xr:uid="{00000000-0005-0000-0000-0000FE010000}"/>
    <cellStyle name="_Sheet1_S&amp;P CDO Evaluator v3.3" xfId="432" xr:uid="{00000000-0005-0000-0000-0000FF010000}"/>
    <cellStyle name="_Sheet1_S&amp;P CDO Evaluator v3.3 2" xfId="14201" xr:uid="{00000000-0005-0000-0000-000000020000}"/>
    <cellStyle name="_Sheet1_S&amp;P CDO Evaluator v3.3_20100630 AFLAC Monthly Report v ext" xfId="433" xr:uid="{00000000-0005-0000-0000-000001020000}"/>
    <cellStyle name="_Sheet1_S&amp;P CDO Evaluator v3.3_20100630 AFLAC Monthly Report v ext 2" xfId="14337" xr:uid="{00000000-0005-0000-0000-000002020000}"/>
    <cellStyle name="_Sheet1_universe" xfId="434" xr:uid="{00000000-0005-0000-0000-000003020000}"/>
    <cellStyle name="_Sheet1_universe 2" xfId="14137" xr:uid="{00000000-0005-0000-0000-000004020000}"/>
    <cellStyle name="_Sheet1_universe_CDO (E2)" xfId="435" xr:uid="{00000000-0005-0000-0000-000005020000}"/>
    <cellStyle name="_Sheet1_universe_CDO (E2) 2" xfId="14263" xr:uid="{00000000-0005-0000-0000-000006020000}"/>
    <cellStyle name="_Sheet1_universe_CDOPricer Feeds" xfId="436" xr:uid="{00000000-0005-0000-0000-000007020000}"/>
    <cellStyle name="_Sheet1_universe_CDOPricer Feeds 2" xfId="14708" xr:uid="{00000000-0005-0000-0000-000008020000}"/>
    <cellStyle name="_Sheet1_universe_DataLoader" xfId="437" xr:uid="{00000000-0005-0000-0000-000009020000}"/>
    <cellStyle name="_Sheet1_universe_DataLoader 2" xfId="14148" xr:uid="{00000000-0005-0000-0000-00000A020000}"/>
    <cellStyle name="_Sheet1_universe_Iterations" xfId="438" xr:uid="{00000000-0005-0000-0000-00000B020000}"/>
    <cellStyle name="_Sheet1_universe_Iterations 2" xfId="14276" xr:uid="{00000000-0005-0000-0000-00000C020000}"/>
    <cellStyle name="_Sheet1_universe_Iterations_CDOOptimizer v1.5" xfId="439" xr:uid="{00000000-0005-0000-0000-00000D020000}"/>
    <cellStyle name="_Sheet1_universe_Iterations_CDOOptimizer v1.5 2" xfId="13710" xr:uid="{00000000-0005-0000-0000-00000E020000}"/>
    <cellStyle name="_Sheet1_universe_Iterations_Redback database" xfId="440" xr:uid="{00000000-0005-0000-0000-00000F020000}"/>
    <cellStyle name="_Sheet1_universe_Iterations_Redback database 2" xfId="13711" xr:uid="{00000000-0005-0000-0000-000010020000}"/>
    <cellStyle name="_Sheet1_universe_McData" xfId="441" xr:uid="{00000000-0005-0000-0000-000011020000}"/>
    <cellStyle name="_Sheet1_universe_McData 2" xfId="13712" xr:uid="{00000000-0005-0000-0000-000012020000}"/>
    <cellStyle name="_Sheet2" xfId="442" xr:uid="{00000000-0005-0000-0000-000013020000}"/>
    <cellStyle name="_Sheet2 2" xfId="13713" xr:uid="{00000000-0005-0000-0000-000014020000}"/>
    <cellStyle name="_Sheet2_AIOI_nov30" xfId="443" xr:uid="{00000000-0005-0000-0000-000015020000}"/>
    <cellStyle name="_Sheet2_AIOI_nov30 2" xfId="13714" xr:uid="{00000000-0005-0000-0000-000016020000}"/>
    <cellStyle name="_Sheet2_CDO (E2)" xfId="444" xr:uid="{00000000-0005-0000-0000-000017020000}"/>
    <cellStyle name="_Sheet2_CDO (E2) 2" xfId="13715" xr:uid="{00000000-0005-0000-0000-000018020000}"/>
    <cellStyle name="_Sheet2_CDOPricer Feeds" xfId="445" xr:uid="{00000000-0005-0000-0000-000019020000}"/>
    <cellStyle name="_Sheet2_CDOPricer Feeds 2" xfId="13716" xr:uid="{00000000-0005-0000-0000-00001A020000}"/>
    <cellStyle name="_Sheet2_DataLoader" xfId="446" xr:uid="{00000000-0005-0000-0000-00001B020000}"/>
    <cellStyle name="_Sheet2_DataLoader 2" xfId="13717" xr:uid="{00000000-0005-0000-0000-00001C020000}"/>
    <cellStyle name="_Sheet2_input" xfId="447" xr:uid="{00000000-0005-0000-0000-00001D020000}"/>
    <cellStyle name="_Sheet2_input 2" xfId="13718" xr:uid="{00000000-0005-0000-0000-00001E020000}"/>
    <cellStyle name="_Sheet2_input_Sheet1" xfId="448" xr:uid="{00000000-0005-0000-0000-00001F020000}"/>
    <cellStyle name="_Sheet2_input_Sheet1 2" xfId="13719" xr:uid="{00000000-0005-0000-0000-000020020000}"/>
    <cellStyle name="_Sheet2_Iterations" xfId="449" xr:uid="{00000000-0005-0000-0000-000021020000}"/>
    <cellStyle name="_Sheet2_Iterations 2" xfId="13720" xr:uid="{00000000-0005-0000-0000-000022020000}"/>
    <cellStyle name="_Sheet2_Iterations_CDOOptimizer v1.5" xfId="450" xr:uid="{00000000-0005-0000-0000-000023020000}"/>
    <cellStyle name="_Sheet2_Iterations_CDOOptimizer v1.5 2" xfId="13721" xr:uid="{00000000-0005-0000-0000-000024020000}"/>
    <cellStyle name="_Sheet2_Iterations_Redback database" xfId="451" xr:uid="{00000000-0005-0000-0000-000025020000}"/>
    <cellStyle name="_Sheet2_Iterations_Redback database 2" xfId="13722" xr:uid="{00000000-0005-0000-0000-000026020000}"/>
    <cellStyle name="_Sheet2_McData" xfId="452" xr:uid="{00000000-0005-0000-0000-000027020000}"/>
    <cellStyle name="_Sheet2_McData 2" xfId="13723" xr:uid="{00000000-0005-0000-0000-000028020000}"/>
    <cellStyle name="_Sheet2_Sheet1" xfId="453" xr:uid="{00000000-0005-0000-0000-000029020000}"/>
    <cellStyle name="_Sheet2_Sheet1 2" xfId="13724" xr:uid="{00000000-0005-0000-0000-00002A020000}"/>
    <cellStyle name="_Sheet2_Sheet1_CDO (E2)" xfId="454" xr:uid="{00000000-0005-0000-0000-00002B020000}"/>
    <cellStyle name="_Sheet2_Sheet1_CDO (E2) 2" xfId="13725" xr:uid="{00000000-0005-0000-0000-00002C020000}"/>
    <cellStyle name="_Sheet2_Sheet1_CDOPricer Feeds" xfId="455" xr:uid="{00000000-0005-0000-0000-00002D020000}"/>
    <cellStyle name="_Sheet2_Sheet1_CDOPricer Feeds 2" xfId="13726" xr:uid="{00000000-0005-0000-0000-00002E020000}"/>
    <cellStyle name="_Sheet2_Sheet1_DataLoader" xfId="456" xr:uid="{00000000-0005-0000-0000-00002F020000}"/>
    <cellStyle name="_Sheet2_Sheet1_DataLoader 2" xfId="13727" xr:uid="{00000000-0005-0000-0000-000030020000}"/>
    <cellStyle name="_Sheet2_Sheet1_input" xfId="457" xr:uid="{00000000-0005-0000-0000-000031020000}"/>
    <cellStyle name="_Sheet2_Sheet1_input 2" xfId="13728" xr:uid="{00000000-0005-0000-0000-000032020000}"/>
    <cellStyle name="_Sheet2_Sheet1_Iterations" xfId="458" xr:uid="{00000000-0005-0000-0000-000033020000}"/>
    <cellStyle name="_Sheet2_Sheet1_Iterations 2" xfId="13729" xr:uid="{00000000-0005-0000-0000-000034020000}"/>
    <cellStyle name="_Sheet2_Sheet1_Iterations_CDOOptimizer v1.5" xfId="459" xr:uid="{00000000-0005-0000-0000-000035020000}"/>
    <cellStyle name="_Sheet2_Sheet1_Iterations_CDOOptimizer v1.5 2" xfId="13730" xr:uid="{00000000-0005-0000-0000-000036020000}"/>
    <cellStyle name="_Sheet2_Sheet1_Iterations_Redback database" xfId="460" xr:uid="{00000000-0005-0000-0000-000037020000}"/>
    <cellStyle name="_Sheet2_Sheet1_Iterations_Redback database 2" xfId="13731" xr:uid="{00000000-0005-0000-0000-000038020000}"/>
    <cellStyle name="_Sheet2_Sheet1_McData" xfId="461" xr:uid="{00000000-0005-0000-0000-000039020000}"/>
    <cellStyle name="_Sheet2_Sheet1_McData 2" xfId="13732" xr:uid="{00000000-0005-0000-0000-00003A020000}"/>
    <cellStyle name="_Sheet2_Sheet1_Sheet2" xfId="462" xr:uid="{00000000-0005-0000-0000-00003B020000}"/>
    <cellStyle name="_Sheet2_Sheet1_Sheet2 2" xfId="13733" xr:uid="{00000000-0005-0000-0000-00003C020000}"/>
    <cellStyle name="_Sheet2_Sheet1_Sheet2_CDO (E2)" xfId="463" xr:uid="{00000000-0005-0000-0000-00003D020000}"/>
    <cellStyle name="_Sheet2_Sheet1_Sheet2_CDO (E2) 2" xfId="13734" xr:uid="{00000000-0005-0000-0000-00003E020000}"/>
    <cellStyle name="_Sheet2_Sheet1_Sheet2_CDOPricer Feeds" xfId="464" xr:uid="{00000000-0005-0000-0000-00003F020000}"/>
    <cellStyle name="_Sheet2_Sheet1_Sheet2_CDOPricer Feeds 2" xfId="13735" xr:uid="{00000000-0005-0000-0000-000040020000}"/>
    <cellStyle name="_Sheet2_Sheet1_Sheet2_DataLoader" xfId="465" xr:uid="{00000000-0005-0000-0000-000041020000}"/>
    <cellStyle name="_Sheet2_Sheet1_Sheet2_DataLoader 2" xfId="13736" xr:uid="{00000000-0005-0000-0000-000042020000}"/>
    <cellStyle name="_Sheet2_Sheet1_Sheet2_Iterations" xfId="466" xr:uid="{00000000-0005-0000-0000-000043020000}"/>
    <cellStyle name="_Sheet2_Sheet1_Sheet2_Iterations 2" xfId="13737" xr:uid="{00000000-0005-0000-0000-000044020000}"/>
    <cellStyle name="_Sheet2_Sheet1_Sheet2_Iterations_CDOOptimizer v1.5" xfId="467" xr:uid="{00000000-0005-0000-0000-000045020000}"/>
    <cellStyle name="_Sheet2_Sheet1_Sheet2_Iterations_CDOOptimizer v1.5 2" xfId="13738" xr:uid="{00000000-0005-0000-0000-000046020000}"/>
    <cellStyle name="_Sheet2_Sheet1_Sheet2_Iterations_Redback database" xfId="468" xr:uid="{00000000-0005-0000-0000-000047020000}"/>
    <cellStyle name="_Sheet2_Sheet1_Sheet2_Iterations_Redback database 2" xfId="13739" xr:uid="{00000000-0005-0000-0000-000048020000}"/>
    <cellStyle name="_Sheet2_Sheet1_Sheet2_McData" xfId="469" xr:uid="{00000000-0005-0000-0000-000049020000}"/>
    <cellStyle name="_Sheet2_Sheet1_Sheet2_McData 2" xfId="13740" xr:uid="{00000000-0005-0000-0000-00004A020000}"/>
    <cellStyle name="_Sheet2_Sheet1_universe" xfId="470" xr:uid="{00000000-0005-0000-0000-00004B020000}"/>
    <cellStyle name="_Sheet2_Sheet1_universe 2" xfId="13741" xr:uid="{00000000-0005-0000-0000-00004C020000}"/>
    <cellStyle name="_Sheet2_Sheet1_universe_CDO (E2)" xfId="471" xr:uid="{00000000-0005-0000-0000-00004D020000}"/>
    <cellStyle name="_Sheet2_Sheet1_universe_CDO (E2) 2" xfId="13742" xr:uid="{00000000-0005-0000-0000-00004E020000}"/>
    <cellStyle name="_Sheet2_Sheet1_universe_CDOPricer Feeds" xfId="472" xr:uid="{00000000-0005-0000-0000-00004F020000}"/>
    <cellStyle name="_Sheet2_Sheet1_universe_CDOPricer Feeds 2" xfId="13743" xr:uid="{00000000-0005-0000-0000-000050020000}"/>
    <cellStyle name="_Sheet2_Sheet1_universe_DataLoader" xfId="473" xr:uid="{00000000-0005-0000-0000-000051020000}"/>
    <cellStyle name="_Sheet2_Sheet1_universe_DataLoader 2" xfId="13744" xr:uid="{00000000-0005-0000-0000-000052020000}"/>
    <cellStyle name="_Sheet2_Sheet1_universe_Iterations" xfId="474" xr:uid="{00000000-0005-0000-0000-000053020000}"/>
    <cellStyle name="_Sheet2_Sheet1_universe_Iterations 2" xfId="13745" xr:uid="{00000000-0005-0000-0000-000054020000}"/>
    <cellStyle name="_Sheet2_Sheet1_universe_Iterations_CDOOptimizer v1.5" xfId="475" xr:uid="{00000000-0005-0000-0000-000055020000}"/>
    <cellStyle name="_Sheet2_Sheet1_universe_Iterations_CDOOptimizer v1.5 2" xfId="13746" xr:uid="{00000000-0005-0000-0000-000056020000}"/>
    <cellStyle name="_Sheet2_Sheet1_universe_Iterations_Redback database" xfId="476" xr:uid="{00000000-0005-0000-0000-000057020000}"/>
    <cellStyle name="_Sheet2_Sheet1_universe_Iterations_Redback database 2" xfId="13747" xr:uid="{00000000-0005-0000-0000-000058020000}"/>
    <cellStyle name="_Sheet2_Sheet1_universe_McData" xfId="477" xr:uid="{00000000-0005-0000-0000-000059020000}"/>
    <cellStyle name="_Sheet2_Sheet1_universe_McData 2" xfId="13748" xr:uid="{00000000-0005-0000-0000-00005A020000}"/>
    <cellStyle name="_Sheet2_universe" xfId="478" xr:uid="{00000000-0005-0000-0000-00005B020000}"/>
    <cellStyle name="_Sheet2_universe 2" xfId="13749" xr:uid="{00000000-0005-0000-0000-00005C020000}"/>
    <cellStyle name="_Sheet3" xfId="479" xr:uid="{00000000-0005-0000-0000-00005D020000}"/>
    <cellStyle name="_Sheet3 2" xfId="13750" xr:uid="{00000000-0005-0000-0000-00005E020000}"/>
    <cellStyle name="_Sheet4" xfId="480" xr:uid="{00000000-0005-0000-0000-00005F020000}"/>
    <cellStyle name="_Sheet4 2" xfId="13751" xr:uid="{00000000-0005-0000-0000-000060020000}"/>
    <cellStyle name="_Sheet6" xfId="481" xr:uid="{00000000-0005-0000-0000-000061020000}"/>
    <cellStyle name="_Sheet6 2" xfId="13752" xr:uid="{00000000-0005-0000-0000-000062020000}"/>
    <cellStyle name="_SMFM" xfId="482" xr:uid="{00000000-0005-0000-0000-000063020000}"/>
    <cellStyle name="_SMFM 2" xfId="13753" xr:uid="{00000000-0005-0000-0000-000064020000}"/>
    <cellStyle name="_SMFM_CDO (E2)" xfId="483" xr:uid="{00000000-0005-0000-0000-000065020000}"/>
    <cellStyle name="_SMFM_CDO (E2) 2" xfId="13754" xr:uid="{00000000-0005-0000-0000-000066020000}"/>
    <cellStyle name="_SMFM_CDOPricer Feeds" xfId="484" xr:uid="{00000000-0005-0000-0000-000067020000}"/>
    <cellStyle name="_SMFM_CDOPricer Feeds 2" xfId="13755" xr:uid="{00000000-0005-0000-0000-000068020000}"/>
    <cellStyle name="_SMFM_DataLoader" xfId="485" xr:uid="{00000000-0005-0000-0000-000069020000}"/>
    <cellStyle name="_SMFM_DataLoader 2" xfId="13756" xr:uid="{00000000-0005-0000-0000-00006A020000}"/>
    <cellStyle name="_SMFM_input" xfId="486" xr:uid="{00000000-0005-0000-0000-00006B020000}"/>
    <cellStyle name="_SMFM_input 2" xfId="13757" xr:uid="{00000000-0005-0000-0000-00006C020000}"/>
    <cellStyle name="_SMFM_input_Sheet1" xfId="487" xr:uid="{00000000-0005-0000-0000-00006D020000}"/>
    <cellStyle name="_SMFM_input_Sheet1 2" xfId="13758" xr:uid="{00000000-0005-0000-0000-00006E020000}"/>
    <cellStyle name="_SMFM_Iterations" xfId="488" xr:uid="{00000000-0005-0000-0000-00006F020000}"/>
    <cellStyle name="_SMFM_Iterations 2" xfId="13759" xr:uid="{00000000-0005-0000-0000-000070020000}"/>
    <cellStyle name="_SMFM_Iterations_CDOOptimizer v1.5" xfId="489" xr:uid="{00000000-0005-0000-0000-000071020000}"/>
    <cellStyle name="_SMFM_Iterations_CDOOptimizer v1.5 2" xfId="14076" xr:uid="{00000000-0005-0000-0000-000072020000}"/>
    <cellStyle name="_SMFM_Iterations_Redback database" xfId="490" xr:uid="{00000000-0005-0000-0000-000073020000}"/>
    <cellStyle name="_SMFM_Iterations_Redback database 2" xfId="14403" xr:uid="{00000000-0005-0000-0000-000074020000}"/>
    <cellStyle name="_SMFM_McData" xfId="491" xr:uid="{00000000-0005-0000-0000-000075020000}"/>
    <cellStyle name="_SMFM_McData 2" xfId="14244" xr:uid="{00000000-0005-0000-0000-000076020000}"/>
    <cellStyle name="_SMFM_Sheet1" xfId="492" xr:uid="{00000000-0005-0000-0000-000077020000}"/>
    <cellStyle name="_SMFM_Sheet1 2" xfId="14378" xr:uid="{00000000-0005-0000-0000-000078020000}"/>
    <cellStyle name="_SMFM_Sheet1_CDO (E2)" xfId="493" xr:uid="{00000000-0005-0000-0000-000079020000}"/>
    <cellStyle name="_SMFM_Sheet1_CDO (E2) 2" xfId="14178" xr:uid="{00000000-0005-0000-0000-00007A020000}"/>
    <cellStyle name="_SMFM_Sheet1_CDOPricer Feeds" xfId="494" xr:uid="{00000000-0005-0000-0000-00007B020000}"/>
    <cellStyle name="_SMFM_Sheet1_CDOPricer Feeds 2" xfId="14315" xr:uid="{00000000-0005-0000-0000-00007C020000}"/>
    <cellStyle name="_SMFM_Sheet1_DataLoader" xfId="495" xr:uid="{00000000-0005-0000-0000-00007D020000}"/>
    <cellStyle name="_SMFM_Sheet1_DataLoader 2" xfId="14048" xr:uid="{00000000-0005-0000-0000-00007E020000}"/>
    <cellStyle name="_SMFM_Sheet1_input" xfId="496" xr:uid="{00000000-0005-0000-0000-00007F020000}"/>
    <cellStyle name="_SMFM_Sheet1_input 2" xfId="14398" xr:uid="{00000000-0005-0000-0000-000080020000}"/>
    <cellStyle name="_SMFM_Sheet1_Iterations" xfId="497" xr:uid="{00000000-0005-0000-0000-000081020000}"/>
    <cellStyle name="_SMFM_Sheet1_Iterations 2" xfId="14208" xr:uid="{00000000-0005-0000-0000-000082020000}"/>
    <cellStyle name="_SMFM_Sheet1_Iterations_CDOOptimizer v1.5" xfId="498" xr:uid="{00000000-0005-0000-0000-000083020000}"/>
    <cellStyle name="_SMFM_Sheet1_Iterations_CDOOptimizer v1.5 2" xfId="14344" xr:uid="{00000000-0005-0000-0000-000084020000}"/>
    <cellStyle name="_SMFM_Sheet1_Iterations_Redback database" xfId="499" xr:uid="{00000000-0005-0000-0000-000085020000}"/>
    <cellStyle name="_SMFM_Sheet1_Iterations_Redback database 2" xfId="14424" xr:uid="{00000000-0005-0000-0000-000086020000}"/>
    <cellStyle name="_SMFM_Sheet1_McData" xfId="500" xr:uid="{00000000-0005-0000-0000-000087020000}"/>
    <cellStyle name="_SMFM_Sheet1_McData 2" xfId="14282" xr:uid="{00000000-0005-0000-0000-000088020000}"/>
    <cellStyle name="_SMFM_Sheet1_universe" xfId="501" xr:uid="{00000000-0005-0000-0000-000089020000}"/>
    <cellStyle name="_SMFM_Sheet1_universe 2" xfId="13509" xr:uid="{00000000-0005-0000-0000-00008A020000}"/>
    <cellStyle name="_SMFM_Sheet1_universe_CDO (E2)" xfId="502" xr:uid="{00000000-0005-0000-0000-00008B020000}"/>
    <cellStyle name="_SMFM_Sheet1_universe_CDO (E2) 2" xfId="14128" xr:uid="{00000000-0005-0000-0000-00008C020000}"/>
    <cellStyle name="_SMFM_Sheet1_universe_CDOPricer Feeds" xfId="503" xr:uid="{00000000-0005-0000-0000-00008D020000}"/>
    <cellStyle name="_SMFM_Sheet1_universe_CDOPricer Feeds 2" xfId="14252" xr:uid="{00000000-0005-0000-0000-00008E020000}"/>
    <cellStyle name="_SMFM_Sheet1_universe_DataLoader" xfId="504" xr:uid="{00000000-0005-0000-0000-00008F020000}"/>
    <cellStyle name="_SMFM_Sheet1_universe_DataLoader 2" xfId="14388" xr:uid="{00000000-0005-0000-0000-000090020000}"/>
    <cellStyle name="_SMFM_Sheet1_universe_Iterations" xfId="505" xr:uid="{00000000-0005-0000-0000-000091020000}"/>
    <cellStyle name="_SMFM_Sheet1_universe_Iterations 2" xfId="14188" xr:uid="{00000000-0005-0000-0000-000092020000}"/>
    <cellStyle name="_SMFM_Sheet1_universe_Iterations_CDOOptimizer v1.5" xfId="506" xr:uid="{00000000-0005-0000-0000-000093020000}"/>
    <cellStyle name="_SMFM_Sheet1_universe_Iterations_CDOOptimizer v1.5 2" xfId="14325" xr:uid="{00000000-0005-0000-0000-000094020000}"/>
    <cellStyle name="_SMFM_Sheet1_universe_Iterations_Redback database" xfId="507" xr:uid="{00000000-0005-0000-0000-000095020000}"/>
    <cellStyle name="_SMFM_Sheet1_universe_Iterations_Redback database 2" xfId="14087" xr:uid="{00000000-0005-0000-0000-000096020000}"/>
    <cellStyle name="_SMFM_Sheet1_universe_McData" xfId="508" xr:uid="{00000000-0005-0000-0000-000097020000}"/>
    <cellStyle name="_SMFM_Sheet1_universe_McData 2" xfId="14197" xr:uid="{00000000-0005-0000-0000-000098020000}"/>
    <cellStyle name="_SMFM_universe" xfId="509" xr:uid="{00000000-0005-0000-0000-000099020000}"/>
    <cellStyle name="_SMFM_universe 2" xfId="14334" xr:uid="{00000000-0005-0000-0000-00009A020000}"/>
    <cellStyle name="_SpreadAdjust" xfId="510" xr:uid="{00000000-0005-0000-0000-00009B020000}"/>
    <cellStyle name="_SpreadAdjust 2" xfId="511" xr:uid="{00000000-0005-0000-0000-00009C020000}"/>
    <cellStyle name="_SpreadAdjust 2 2" xfId="14136" xr:uid="{00000000-0005-0000-0000-00009D020000}"/>
    <cellStyle name="_SpreadAdjust 3" xfId="512" xr:uid="{00000000-0005-0000-0000-00009E020000}"/>
    <cellStyle name="_SpreadAdjust 3 2" xfId="14262" xr:uid="{00000000-0005-0000-0000-00009F020000}"/>
    <cellStyle name="_SpreadAdjust 4" xfId="13760" xr:uid="{00000000-0005-0000-0000-0000A0020000}"/>
    <cellStyle name="_SpreadAdjust_Combined Data List_v7_final (2)" xfId="513" xr:uid="{00000000-0005-0000-0000-0000A1020000}"/>
    <cellStyle name="_SpreadAdjust_Combined Data List_v7_final (2) 2" xfId="14707" xr:uid="{00000000-0005-0000-0000-0000A2020000}"/>
    <cellStyle name="_Struct RefData" xfId="514" xr:uid="{00000000-0005-0000-0000-0000A3020000}"/>
    <cellStyle name="_Struct RefData 2" xfId="13496" xr:uid="{00000000-0005-0000-0000-0000A4020000}"/>
    <cellStyle name="_Struct Universe" xfId="515" xr:uid="{00000000-0005-0000-0000-0000A5020000}"/>
    <cellStyle name="_Struct Universe 2" xfId="14272" xr:uid="{00000000-0005-0000-0000-0000A6020000}"/>
    <cellStyle name="_SubHeading" xfId="516" xr:uid="{00000000-0005-0000-0000-0000A7020000}"/>
    <cellStyle name="_SubHeading 2" xfId="13761" xr:uid="{00000000-0005-0000-0000-0000A8020000}"/>
    <cellStyle name="_Summary" xfId="517" xr:uid="{00000000-0005-0000-0000-0000A9020000}"/>
    <cellStyle name="_Summary 2" xfId="13762" xr:uid="{00000000-0005-0000-0000-0000AA020000}"/>
    <cellStyle name="_Table" xfId="518" xr:uid="{00000000-0005-0000-0000-0000AB020000}"/>
    <cellStyle name="_Table 2" xfId="13535" xr:uid="{00000000-0005-0000-0000-0000AC020000}"/>
    <cellStyle name="_TableHead" xfId="519" xr:uid="{00000000-0005-0000-0000-0000AD020000}"/>
    <cellStyle name="_TableHead 2" xfId="13763" xr:uid="{00000000-0005-0000-0000-0000AE020000}"/>
    <cellStyle name="_TableRowHead" xfId="520" xr:uid="{00000000-0005-0000-0000-0000AF020000}"/>
    <cellStyle name="_TableRowHead 2" xfId="13764" xr:uid="{00000000-0005-0000-0000-0000B0020000}"/>
    <cellStyle name="_Tables" xfId="521" xr:uid="{00000000-0005-0000-0000-0000B1020000}"/>
    <cellStyle name="_Tables 2" xfId="14433" xr:uid="{00000000-0005-0000-0000-0000B2020000}"/>
    <cellStyle name="_TableSuperHead" xfId="522" xr:uid="{00000000-0005-0000-0000-0000B3020000}"/>
    <cellStyle name="_TableSuperHead 2" xfId="14474" xr:uid="{00000000-0005-0000-0000-0000B4020000}"/>
    <cellStyle name="_TickerData Global v1.0" xfId="523" xr:uid="{00000000-0005-0000-0000-0000B5020000}"/>
    <cellStyle name="_TickerData Global v1.0 2" xfId="524" xr:uid="{00000000-0005-0000-0000-0000B6020000}"/>
    <cellStyle name="_TickerData Global v1.0 2 2" xfId="14664" xr:uid="{00000000-0005-0000-0000-0000B7020000}"/>
    <cellStyle name="_TickerData Global v1.0 3" xfId="525" xr:uid="{00000000-0005-0000-0000-0000B8020000}"/>
    <cellStyle name="_TickerData Global v1.0 3 2" xfId="14528" xr:uid="{00000000-0005-0000-0000-0000B9020000}"/>
    <cellStyle name="_TickerData Global v1.0 4" xfId="14571" xr:uid="{00000000-0005-0000-0000-0000BA020000}"/>
    <cellStyle name="_TickerData Global v1.0_Combined Data List_v7_final (2)" xfId="526" xr:uid="{00000000-0005-0000-0000-0000BB020000}"/>
    <cellStyle name="_TickerData Global v1.0_Combined Data List_v7_final (2) 2" xfId="14622" xr:uid="{00000000-0005-0000-0000-0000BC020000}"/>
    <cellStyle name="_Trade" xfId="527" xr:uid="{00000000-0005-0000-0000-0000BD020000}"/>
    <cellStyle name="_Trade 2" xfId="14471" xr:uid="{00000000-0005-0000-0000-0000BE020000}"/>
    <cellStyle name="_tranching" xfId="528" xr:uid="{00000000-0005-0000-0000-0000BF020000}"/>
    <cellStyle name="_tranching 2" xfId="14396" xr:uid="{00000000-0005-0000-0000-0000C0020000}"/>
    <cellStyle name="_tranching_CDO (E2)" xfId="529" xr:uid="{00000000-0005-0000-0000-0000C1020000}"/>
    <cellStyle name="_tranching_CDO (E2) 2" xfId="13539" xr:uid="{00000000-0005-0000-0000-0000C2020000}"/>
    <cellStyle name="_tranching_CDOPricer Feeds" xfId="530" xr:uid="{00000000-0005-0000-0000-0000C3020000}"/>
    <cellStyle name="_tranching_CDOPricer Feeds 2" xfId="14079" xr:uid="{00000000-0005-0000-0000-0000C4020000}"/>
    <cellStyle name="_tranching_DataLoader" xfId="531" xr:uid="{00000000-0005-0000-0000-0000C5020000}"/>
    <cellStyle name="_tranching_DataLoader 2" xfId="14123" xr:uid="{00000000-0005-0000-0000-0000C6020000}"/>
    <cellStyle name="_tranching_Iterations" xfId="532" xr:uid="{00000000-0005-0000-0000-0000C7020000}"/>
    <cellStyle name="_tranching_Iterations 2" xfId="14247" xr:uid="{00000000-0005-0000-0000-0000C8020000}"/>
    <cellStyle name="_tranching_Iterations_CDOOptimizer v1.5" xfId="533" xr:uid="{00000000-0005-0000-0000-0000C9020000}"/>
    <cellStyle name="_tranching_Iterations_CDOOptimizer v1.5 2" xfId="14381" xr:uid="{00000000-0005-0000-0000-0000CA020000}"/>
    <cellStyle name="_tranching_Iterations_Redback database" xfId="534" xr:uid="{00000000-0005-0000-0000-0000CB020000}"/>
    <cellStyle name="_tranching_Iterations_Redback database 2" xfId="14181" xr:uid="{00000000-0005-0000-0000-0000CC020000}"/>
    <cellStyle name="_tranching_McData" xfId="535" xr:uid="{00000000-0005-0000-0000-0000CD020000}"/>
    <cellStyle name="_tranching_McData 2" xfId="14318" xr:uid="{00000000-0005-0000-0000-0000CE020000}"/>
    <cellStyle name="_TRS" xfId="536" xr:uid="{00000000-0005-0000-0000-0000CF020000}"/>
    <cellStyle name="_TRS 2" xfId="14055" xr:uid="{00000000-0005-0000-0000-0000D0020000}"/>
    <cellStyle name="_universe" xfId="537" xr:uid="{00000000-0005-0000-0000-0000D1020000}"/>
    <cellStyle name="_Universe 041123 Develop MGB" xfId="538" xr:uid="{00000000-0005-0000-0000-0000D2020000}"/>
    <cellStyle name="_Universe 041123 Develop MGB 2" xfId="14215" xr:uid="{00000000-0005-0000-0000-0000D3020000}"/>
    <cellStyle name="_universe 10" xfId="14011" xr:uid="{00000000-0005-0000-0000-0000D4020000}"/>
    <cellStyle name="_universe 11" xfId="14024" xr:uid="{00000000-0005-0000-0000-0000D5020000}"/>
    <cellStyle name="_universe 12" xfId="14010" xr:uid="{00000000-0005-0000-0000-0000D6020000}"/>
    <cellStyle name="_universe 13" xfId="14738" xr:uid="{00000000-0005-0000-0000-0000D7020000}"/>
    <cellStyle name="_universe 14" xfId="14845" xr:uid="{00000000-0005-0000-0000-0000D8020000}"/>
    <cellStyle name="_universe 2" xfId="14399" xr:uid="{00000000-0005-0000-0000-0000D9020000}"/>
    <cellStyle name="_universe 3" xfId="14012" xr:uid="{00000000-0005-0000-0000-0000DA020000}"/>
    <cellStyle name="_universe 4" xfId="14019" xr:uid="{00000000-0005-0000-0000-0000DB020000}"/>
    <cellStyle name="_universe 5" xfId="14014" xr:uid="{00000000-0005-0000-0000-0000DC020000}"/>
    <cellStyle name="_universe 6" xfId="14017" xr:uid="{00000000-0005-0000-0000-0000DD020000}"/>
    <cellStyle name="_universe 7" xfId="14009" xr:uid="{00000000-0005-0000-0000-0000DE020000}"/>
    <cellStyle name="_universe 8" xfId="14022" xr:uid="{00000000-0005-0000-0000-0000DF020000}"/>
    <cellStyle name="_universe 9" xfId="14027" xr:uid="{00000000-0005-0000-0000-0000E0020000}"/>
    <cellStyle name="_Universe input" xfId="539" xr:uid="{00000000-0005-0000-0000-0000E1020000}"/>
    <cellStyle name="_Universe input 2" xfId="14351" xr:uid="{00000000-0005-0000-0000-0000E2020000}"/>
    <cellStyle name="_Universe input_CDOOptimizer v1.5" xfId="540" xr:uid="{00000000-0005-0000-0000-0000E3020000}"/>
    <cellStyle name="_Universe input_CDOOptimizer v1.5 2" xfId="14425" xr:uid="{00000000-0005-0000-0000-0000E4020000}"/>
    <cellStyle name="_Universe input_Redback database" xfId="541" xr:uid="{00000000-0005-0000-0000-0000E5020000}"/>
    <cellStyle name="_Universe input_Redback database 2" xfId="14289" xr:uid="{00000000-0005-0000-0000-0000E6020000}"/>
    <cellStyle name="_Universe Snapshot" xfId="542" xr:uid="{00000000-0005-0000-0000-0000E7020000}"/>
    <cellStyle name="_Universe Snapshot 2" xfId="14417" xr:uid="{00000000-0005-0000-0000-0000E8020000}"/>
    <cellStyle name="_Universe Snapshot_CDOOptimizer v1.5" xfId="543" xr:uid="{00000000-0005-0000-0000-0000E9020000}"/>
    <cellStyle name="_Universe Snapshot_CDOOptimizer v1.5 2" xfId="14130" xr:uid="{00000000-0005-0000-0000-0000EA020000}"/>
    <cellStyle name="_Universe Snapshot_Redback database" xfId="544" xr:uid="{00000000-0005-0000-0000-0000EB020000}"/>
    <cellStyle name="_Universe Snapshot_Redback database 2" xfId="14255" xr:uid="{00000000-0005-0000-0000-0000EC020000}"/>
    <cellStyle name="_universe_1" xfId="545" xr:uid="{00000000-0005-0000-0000-0000ED020000}"/>
    <cellStyle name="_universe_1 2" xfId="14391" xr:uid="{00000000-0005-0000-0000-0000EE020000}"/>
    <cellStyle name="_universe_CDO (E2)" xfId="546" xr:uid="{00000000-0005-0000-0000-0000EF020000}"/>
    <cellStyle name="_universe_CDO (E2) 2" xfId="14191" xr:uid="{00000000-0005-0000-0000-0000F0020000}"/>
    <cellStyle name="_universe_CDOPricer Feeds" xfId="547" xr:uid="{00000000-0005-0000-0000-0000F1020000}"/>
    <cellStyle name="_universe_CDOPricer Feeds 2" xfId="14328" xr:uid="{00000000-0005-0000-0000-0000F2020000}"/>
    <cellStyle name="_universe_DataLoader" xfId="548" xr:uid="{00000000-0005-0000-0000-0000F3020000}"/>
    <cellStyle name="_universe_DataLoader 2" xfId="14093" xr:uid="{00000000-0005-0000-0000-0000F4020000}"/>
    <cellStyle name="_universe_input" xfId="549" xr:uid="{00000000-0005-0000-0000-0000F5020000}"/>
    <cellStyle name="_universe_input 2" xfId="14203" xr:uid="{00000000-0005-0000-0000-0000F6020000}"/>
    <cellStyle name="_universe_input_Sheet1" xfId="550" xr:uid="{00000000-0005-0000-0000-0000F7020000}"/>
    <cellStyle name="_universe_input_Sheet1 2" xfId="14339" xr:uid="{00000000-0005-0000-0000-0000F8020000}"/>
    <cellStyle name="_universe_Iterations" xfId="551" xr:uid="{00000000-0005-0000-0000-0000F9020000}"/>
    <cellStyle name="_universe_Iterations 2" xfId="14139" xr:uid="{00000000-0005-0000-0000-0000FA020000}"/>
    <cellStyle name="_universe_Iterations_CDOOptimizer v1.5" xfId="552" xr:uid="{00000000-0005-0000-0000-0000FB020000}"/>
    <cellStyle name="_universe_Iterations_CDOOptimizer v1.5 2" xfId="14265" xr:uid="{00000000-0005-0000-0000-0000FC020000}"/>
    <cellStyle name="_universe_Iterations_Redback database" xfId="553" xr:uid="{00000000-0005-0000-0000-0000FD020000}"/>
    <cellStyle name="_universe_Iterations_Redback database 2" xfId="14710" xr:uid="{00000000-0005-0000-0000-0000FE020000}"/>
    <cellStyle name="_universe_McData" xfId="554" xr:uid="{00000000-0005-0000-0000-0000FF020000}"/>
    <cellStyle name="_universe_McData 2" xfId="13514" xr:uid="{00000000-0005-0000-0000-000000030000}"/>
    <cellStyle name="_universe_Sheet1" xfId="555" xr:uid="{00000000-0005-0000-0000-000001030000}"/>
    <cellStyle name="_universe_Sheet1 2" xfId="14277" xr:uid="{00000000-0005-0000-0000-000002030000}"/>
    <cellStyle name="_universe_Sheet1_CDO (E2)" xfId="556" xr:uid="{00000000-0005-0000-0000-000003030000}"/>
    <cellStyle name="_universe_Sheet1_CDO (E2) 2" xfId="14412" xr:uid="{00000000-0005-0000-0000-000004030000}"/>
    <cellStyle name="_universe_Sheet1_CDOPricer Feeds" xfId="557" xr:uid="{00000000-0005-0000-0000-000005030000}"/>
    <cellStyle name="_universe_Sheet1_CDOPricer Feeds 2" xfId="14568" xr:uid="{00000000-0005-0000-0000-000006030000}"/>
    <cellStyle name="_universe_Sheet1_DataLoader" xfId="558" xr:uid="{00000000-0005-0000-0000-000007030000}"/>
    <cellStyle name="_universe_Sheet1_DataLoader 2" xfId="14661" xr:uid="{00000000-0005-0000-0000-000008030000}"/>
    <cellStyle name="_universe_Sheet1_input" xfId="559" xr:uid="{00000000-0005-0000-0000-000009030000}"/>
    <cellStyle name="_universe_Sheet1_input 2" xfId="14523" xr:uid="{00000000-0005-0000-0000-00000A030000}"/>
    <cellStyle name="_universe_Sheet1_Iterations" xfId="560" xr:uid="{00000000-0005-0000-0000-00000B030000}"/>
    <cellStyle name="_universe_Sheet1_Iterations 2" xfId="14619" xr:uid="{00000000-0005-0000-0000-00000C030000}"/>
    <cellStyle name="_universe_Sheet1_Iterations_CDOOptimizer v1.5" xfId="561" xr:uid="{00000000-0005-0000-0000-00000D030000}"/>
    <cellStyle name="_universe_Sheet1_Iterations_CDOOptimizer v1.5 2" xfId="14462" xr:uid="{00000000-0005-0000-0000-00000E030000}"/>
    <cellStyle name="_universe_Sheet1_Iterations_Redback database" xfId="562" xr:uid="{00000000-0005-0000-0000-00000F030000}"/>
    <cellStyle name="_universe_Sheet1_Iterations_Redback database 2" xfId="14503" xr:uid="{00000000-0005-0000-0000-000010030000}"/>
    <cellStyle name="_universe_Sheet1_McData" xfId="563" xr:uid="{00000000-0005-0000-0000-000011030000}"/>
    <cellStyle name="_universe_Sheet1_McData 2" xfId="14600" xr:uid="{00000000-0005-0000-0000-000012030000}"/>
    <cellStyle name="_universe_Sheet1_universe" xfId="564" xr:uid="{00000000-0005-0000-0000-000013030000}"/>
    <cellStyle name="_universe_Sheet1_universe 2" xfId="14694" xr:uid="{00000000-0005-0000-0000-000014030000}"/>
    <cellStyle name="_universe_Sheet1_universe_CDO (E2)" xfId="565" xr:uid="{00000000-0005-0000-0000-000015030000}"/>
    <cellStyle name="_universe_Sheet1_universe_CDO (E2) 2" xfId="14558" xr:uid="{00000000-0005-0000-0000-000016030000}"/>
    <cellStyle name="_universe_Sheet1_universe_CDOPricer Feeds" xfId="566" xr:uid="{00000000-0005-0000-0000-000017030000}"/>
    <cellStyle name="_universe_Sheet1_universe_CDOPricer Feeds 2" xfId="14652" xr:uid="{00000000-0005-0000-0000-000018030000}"/>
    <cellStyle name="_universe_Sheet1_universe_DataLoader" xfId="567" xr:uid="{00000000-0005-0000-0000-000019030000}"/>
    <cellStyle name="_universe_Sheet1_universe_DataLoader 2" xfId="14430" xr:uid="{00000000-0005-0000-0000-00001A030000}"/>
    <cellStyle name="_universe_Sheet1_universe_Iterations" xfId="568" xr:uid="{00000000-0005-0000-0000-00001B030000}"/>
    <cellStyle name="_universe_Sheet1_universe_Iterations 2" xfId="14472" xr:uid="{00000000-0005-0000-0000-00001C030000}"/>
    <cellStyle name="_universe_Sheet1_universe_Iterations_CDOOptimizer v1.5" xfId="569" xr:uid="{00000000-0005-0000-0000-00001D030000}"/>
    <cellStyle name="_universe_Sheet1_universe_Iterations_CDOOptimizer v1.5 2" xfId="14569" xr:uid="{00000000-0005-0000-0000-00001E030000}"/>
    <cellStyle name="_universe_Sheet1_universe_Iterations_Redback database" xfId="570" xr:uid="{00000000-0005-0000-0000-00001F030000}"/>
    <cellStyle name="_universe_Sheet1_universe_Iterations_Redback database 2" xfId="14662" xr:uid="{00000000-0005-0000-0000-000020030000}"/>
    <cellStyle name="_universe_Sheet1_universe_McData" xfId="571" xr:uid="{00000000-0005-0000-0000-000021030000}"/>
    <cellStyle name="_universe_Sheet1_universe_McData 2" xfId="14526" xr:uid="{00000000-0005-0000-0000-000022030000}"/>
    <cellStyle name="_universe_universe" xfId="572" xr:uid="{00000000-0005-0000-0000-000023030000}"/>
    <cellStyle name="_universe_universe 2" xfId="14620" xr:uid="{00000000-0005-0000-0000-000024030000}"/>
    <cellStyle name="_vishal" xfId="573" xr:uid="{00000000-0005-0000-0000-000025030000}"/>
    <cellStyle name="_vishal 2" xfId="14043" xr:uid="{00000000-0005-0000-0000-000026030000}"/>
    <cellStyle name="_vishal_original" xfId="574" xr:uid="{00000000-0005-0000-0000-000027030000}"/>
    <cellStyle name="_vishal_original 2" xfId="14465" xr:uid="{00000000-0005-0000-0000-000028030000}"/>
    <cellStyle name="_vishal_original-1" xfId="575" xr:uid="{00000000-0005-0000-0000-000029030000}"/>
    <cellStyle name="_vishal_original-1 2" xfId="14507" xr:uid="{00000000-0005-0000-0000-00002A030000}"/>
    <cellStyle name="=C:\WINNT\SYSTEM32\COMMAND.COM" xfId="576" xr:uid="{00000000-0005-0000-0000-00002B030000}"/>
    <cellStyle name="=C:\WINNT\SYSTEM32\COMMAND.COM 2" xfId="14604" xr:uid="{00000000-0005-0000-0000-00002C030000}"/>
    <cellStyle name="•W€_NewOriginal100" xfId="577" xr:uid="{00000000-0005-0000-0000-00002D030000}"/>
    <cellStyle name="W_CONSOL" xfId="11459" xr:uid="{00000000-0005-0000-0000-00002E030000}"/>
    <cellStyle name="20 % - Aksentti1" xfId="578" xr:uid="{00000000-0005-0000-0000-00002F030000}"/>
    <cellStyle name="20 % - Aksentti1 2" xfId="14561" xr:uid="{00000000-0005-0000-0000-000030030000}"/>
    <cellStyle name="20 % - Aksentti2" xfId="579" xr:uid="{00000000-0005-0000-0000-000031030000}"/>
    <cellStyle name="20 % - Aksentti2 2" xfId="14655" xr:uid="{00000000-0005-0000-0000-000032030000}"/>
    <cellStyle name="20 % - Aksentti3" xfId="580" xr:uid="{00000000-0005-0000-0000-000033030000}"/>
    <cellStyle name="20 % - Aksentti3 2" xfId="14443" xr:uid="{00000000-0005-0000-0000-000034030000}"/>
    <cellStyle name="20 % - Aksentti4" xfId="581" xr:uid="{00000000-0005-0000-0000-000035030000}"/>
    <cellStyle name="20 % - Aksentti4 2" xfId="14484" xr:uid="{00000000-0005-0000-0000-000036030000}"/>
    <cellStyle name="20 % - Aksentti5" xfId="582" xr:uid="{00000000-0005-0000-0000-000037030000}"/>
    <cellStyle name="20 % - Aksentti5 2" xfId="14581" xr:uid="{00000000-0005-0000-0000-000038030000}"/>
    <cellStyle name="20 % - Aksentti6" xfId="583" xr:uid="{00000000-0005-0000-0000-000039030000}"/>
    <cellStyle name="20 % - Aksentti6 2" xfId="14674" xr:uid="{00000000-0005-0000-0000-00003A030000}"/>
    <cellStyle name="20 % - Accent1" xfId="584" xr:uid="{00000000-0005-0000-0000-00003B030000}"/>
    <cellStyle name="20 % - Accent1 2" xfId="14538" xr:uid="{00000000-0005-0000-0000-00003C030000}"/>
    <cellStyle name="20 % - Accent2" xfId="585" xr:uid="{00000000-0005-0000-0000-00003D030000}"/>
    <cellStyle name="20 % - Accent2 2" xfId="14632" xr:uid="{00000000-0005-0000-0000-00003E030000}"/>
    <cellStyle name="20 % - Accent3" xfId="586" xr:uid="{00000000-0005-0000-0000-00003F030000}"/>
    <cellStyle name="20 % - Accent3 2" xfId="14454" xr:uid="{00000000-0005-0000-0000-000040030000}"/>
    <cellStyle name="20 % - Accent4" xfId="587" xr:uid="{00000000-0005-0000-0000-000041030000}"/>
    <cellStyle name="20 % - Accent4 2" xfId="14495" xr:uid="{00000000-0005-0000-0000-000042030000}"/>
    <cellStyle name="20 % - Accent5" xfId="588" xr:uid="{00000000-0005-0000-0000-000043030000}"/>
    <cellStyle name="20 % - Accent5 2" xfId="14592" xr:uid="{00000000-0005-0000-0000-000044030000}"/>
    <cellStyle name="20 % - Accent6" xfId="589" xr:uid="{00000000-0005-0000-0000-000045030000}"/>
    <cellStyle name="20 % - Accent6 2" xfId="14686" xr:uid="{00000000-0005-0000-0000-000046030000}"/>
    <cellStyle name="20% - Accent1 2" xfId="3" xr:uid="{00000000-0005-0000-0000-000047030000}"/>
    <cellStyle name="20% - Accent1 2 2" xfId="67" xr:uid="{00000000-0005-0000-0000-000048030000}"/>
    <cellStyle name="20% - Accent1 2 2 2" xfId="14550" xr:uid="{00000000-0005-0000-0000-000049030000}"/>
    <cellStyle name="20% - Accent1 2 2 2 2" xfId="14741" xr:uid="{00000000-0005-0000-0000-00004A030000}"/>
    <cellStyle name="20% - Accent1 2 2 3" xfId="14740" xr:uid="{00000000-0005-0000-0000-00004B030000}"/>
    <cellStyle name="20% - Accent1 2 3" xfId="590" xr:uid="{00000000-0005-0000-0000-00004C030000}"/>
    <cellStyle name="20% - Accent1 2 3 2" xfId="11899" xr:uid="{00000000-0005-0000-0000-00004D030000}"/>
    <cellStyle name="20% - Accent1 2 3 3" xfId="14644" xr:uid="{00000000-0005-0000-0000-00004E030000}"/>
    <cellStyle name="20% - Accent1 2 3 4" xfId="14742" xr:uid="{00000000-0005-0000-0000-00004F030000}"/>
    <cellStyle name="20% - Accent1 2 4" xfId="13566" xr:uid="{00000000-0005-0000-0000-000050030000}"/>
    <cellStyle name="20% - Accent1 2 5" xfId="14739" xr:uid="{00000000-0005-0000-0000-000051030000}"/>
    <cellStyle name="20% - Accent1 3" xfId="591" xr:uid="{00000000-0005-0000-0000-000052030000}"/>
    <cellStyle name="20% - Accent1 3 2" xfId="14450" xr:uid="{00000000-0005-0000-0000-000053030000}"/>
    <cellStyle name="20% - Accent1 3 3" xfId="13567" xr:uid="{00000000-0005-0000-0000-000054030000}"/>
    <cellStyle name="20% - Accent1 4" xfId="592" xr:uid="{00000000-0005-0000-0000-000055030000}"/>
    <cellStyle name="20% - Accent1 4 2" xfId="14492" xr:uid="{00000000-0005-0000-0000-000056030000}"/>
    <cellStyle name="20% - Accent1 5" xfId="593" xr:uid="{00000000-0005-0000-0000-000057030000}"/>
    <cellStyle name="20% - Accent1 5 2" xfId="14588" xr:uid="{00000000-0005-0000-0000-000058030000}"/>
    <cellStyle name="20% - Accent1 6" xfId="594" xr:uid="{00000000-0005-0000-0000-000059030000}"/>
    <cellStyle name="20% - Accent1 6 2" xfId="14682" xr:uid="{00000000-0005-0000-0000-00005A030000}"/>
    <cellStyle name="20% - Accent2 2" xfId="4" xr:uid="{00000000-0005-0000-0000-00005B030000}"/>
    <cellStyle name="20% - Accent2 2 2" xfId="68" xr:uid="{00000000-0005-0000-0000-00005C030000}"/>
    <cellStyle name="20% - Accent2 2 2 2" xfId="14546" xr:uid="{00000000-0005-0000-0000-00005D030000}"/>
    <cellStyle name="20% - Accent2 2 2 2 2" xfId="14745" xr:uid="{00000000-0005-0000-0000-00005E030000}"/>
    <cellStyle name="20% - Accent2 2 2 3" xfId="14744" xr:uid="{00000000-0005-0000-0000-00005F030000}"/>
    <cellStyle name="20% - Accent2 2 3" xfId="595" xr:uid="{00000000-0005-0000-0000-000060030000}"/>
    <cellStyle name="20% - Accent2 2 3 2" xfId="11900" xr:uid="{00000000-0005-0000-0000-000061030000}"/>
    <cellStyle name="20% - Accent2 2 3 3" xfId="14640" xr:uid="{00000000-0005-0000-0000-000062030000}"/>
    <cellStyle name="20% - Accent2 2 3 4" xfId="14746" xr:uid="{00000000-0005-0000-0000-000063030000}"/>
    <cellStyle name="20% - Accent2 2 4" xfId="13495" xr:uid="{00000000-0005-0000-0000-000064030000}"/>
    <cellStyle name="20% - Accent2 2 5" xfId="14743" xr:uid="{00000000-0005-0000-0000-000065030000}"/>
    <cellStyle name="20% - Accent2 3" xfId="596" xr:uid="{00000000-0005-0000-0000-000066030000}"/>
    <cellStyle name="20% - Accent2 3 2" xfId="14445" xr:uid="{00000000-0005-0000-0000-000067030000}"/>
    <cellStyle name="20% - Accent2 3 3" xfId="13499" xr:uid="{00000000-0005-0000-0000-000068030000}"/>
    <cellStyle name="20% - Accent2 4" xfId="597" xr:uid="{00000000-0005-0000-0000-000069030000}"/>
    <cellStyle name="20% - Accent2 4 2" xfId="14486" xr:uid="{00000000-0005-0000-0000-00006A030000}"/>
    <cellStyle name="20% - Accent2 5" xfId="598" xr:uid="{00000000-0005-0000-0000-00006B030000}"/>
    <cellStyle name="20% - Accent2 5 2" xfId="14583" xr:uid="{00000000-0005-0000-0000-00006C030000}"/>
    <cellStyle name="20% - Accent2 6" xfId="599" xr:uid="{00000000-0005-0000-0000-00006D030000}"/>
    <cellStyle name="20% - Accent2 6 2" xfId="14676" xr:uid="{00000000-0005-0000-0000-00006E030000}"/>
    <cellStyle name="20% - Accent3 2" xfId="5" xr:uid="{00000000-0005-0000-0000-00006F030000}"/>
    <cellStyle name="20% - Accent3 2 2" xfId="69" xr:uid="{00000000-0005-0000-0000-000070030000}"/>
    <cellStyle name="20% - Accent3 2 2 2" xfId="14540" xr:uid="{00000000-0005-0000-0000-000071030000}"/>
    <cellStyle name="20% - Accent3 2 2 2 2" xfId="14749" xr:uid="{00000000-0005-0000-0000-000072030000}"/>
    <cellStyle name="20% - Accent3 2 2 3" xfId="14748" xr:uid="{00000000-0005-0000-0000-000073030000}"/>
    <cellStyle name="20% - Accent3 2 3" xfId="600" xr:uid="{00000000-0005-0000-0000-000074030000}"/>
    <cellStyle name="20% - Accent3 2 3 2" xfId="11901" xr:uid="{00000000-0005-0000-0000-000075030000}"/>
    <cellStyle name="20% - Accent3 2 3 3" xfId="14634" xr:uid="{00000000-0005-0000-0000-000076030000}"/>
    <cellStyle name="20% - Accent3 2 3 4" xfId="14750" xr:uid="{00000000-0005-0000-0000-000077030000}"/>
    <cellStyle name="20% - Accent3 2 4" xfId="13565" xr:uid="{00000000-0005-0000-0000-000078030000}"/>
    <cellStyle name="20% - Accent3 2 5" xfId="14747" xr:uid="{00000000-0005-0000-0000-000079030000}"/>
    <cellStyle name="20% - Accent3 3" xfId="601" xr:uid="{00000000-0005-0000-0000-00007A030000}"/>
    <cellStyle name="20% - Accent3 3 2" xfId="14448" xr:uid="{00000000-0005-0000-0000-00007B030000}"/>
    <cellStyle name="20% - Accent3 3 3" xfId="14463" xr:uid="{00000000-0005-0000-0000-00007C030000}"/>
    <cellStyle name="20% - Accent3 4" xfId="602" xr:uid="{00000000-0005-0000-0000-00007D030000}"/>
    <cellStyle name="20% - Accent3 4 2" xfId="14489" xr:uid="{00000000-0005-0000-0000-00007E030000}"/>
    <cellStyle name="20% - Accent3 5" xfId="603" xr:uid="{00000000-0005-0000-0000-00007F030000}"/>
    <cellStyle name="20% - Accent3 5 2" xfId="14586" xr:uid="{00000000-0005-0000-0000-000080030000}"/>
    <cellStyle name="20% - Accent3 6" xfId="604" xr:uid="{00000000-0005-0000-0000-000081030000}"/>
    <cellStyle name="20% - Accent3 6 2" xfId="14078" xr:uid="{00000000-0005-0000-0000-000082030000}"/>
    <cellStyle name="20% - Accent4 2" xfId="6" xr:uid="{00000000-0005-0000-0000-000083030000}"/>
    <cellStyle name="20% - Accent4 2 2" xfId="70" xr:uid="{00000000-0005-0000-0000-000084030000}"/>
    <cellStyle name="20% - Accent4 2 2 2" xfId="14122" xr:uid="{00000000-0005-0000-0000-000085030000}"/>
    <cellStyle name="20% - Accent4 2 2 2 2" xfId="14753" xr:uid="{00000000-0005-0000-0000-000086030000}"/>
    <cellStyle name="20% - Accent4 2 2 3" xfId="14752" xr:uid="{00000000-0005-0000-0000-000087030000}"/>
    <cellStyle name="20% - Accent4 2 3" xfId="605" xr:uid="{00000000-0005-0000-0000-000088030000}"/>
    <cellStyle name="20% - Accent4 2 3 2" xfId="11902" xr:uid="{00000000-0005-0000-0000-000089030000}"/>
    <cellStyle name="20% - Accent4 2 3 3" xfId="14246" xr:uid="{00000000-0005-0000-0000-00008A030000}"/>
    <cellStyle name="20% - Accent4 2 3 4" xfId="14754" xr:uid="{00000000-0005-0000-0000-00008B030000}"/>
    <cellStyle name="20% - Accent4 2 4" xfId="14468" xr:uid="{00000000-0005-0000-0000-00008C030000}"/>
    <cellStyle name="20% - Accent4 2 5" xfId="14751" xr:uid="{00000000-0005-0000-0000-00008D030000}"/>
    <cellStyle name="20% - Accent4 3" xfId="606" xr:uid="{00000000-0005-0000-0000-00008E030000}"/>
    <cellStyle name="20% - Accent4 3 2" xfId="14380" xr:uid="{00000000-0005-0000-0000-00008F030000}"/>
    <cellStyle name="20% - Accent4 3 3" xfId="14505" xr:uid="{00000000-0005-0000-0000-000090030000}"/>
    <cellStyle name="20% - Accent4 4" xfId="607" xr:uid="{00000000-0005-0000-0000-000091030000}"/>
    <cellStyle name="20% - Accent4 4 2" xfId="14180" xr:uid="{00000000-0005-0000-0000-000092030000}"/>
    <cellStyle name="20% - Accent4 5" xfId="608" xr:uid="{00000000-0005-0000-0000-000093030000}"/>
    <cellStyle name="20% - Accent4 5 2" xfId="14317" xr:uid="{00000000-0005-0000-0000-000094030000}"/>
    <cellStyle name="20% - Accent4 6" xfId="609" xr:uid="{00000000-0005-0000-0000-000095030000}"/>
    <cellStyle name="20% - Accent4 6 2" xfId="14051" xr:uid="{00000000-0005-0000-0000-000096030000}"/>
    <cellStyle name="20% - Accent5 2" xfId="7" xr:uid="{00000000-0005-0000-0000-000097030000}"/>
    <cellStyle name="20% - Accent5 2 2" xfId="71" xr:uid="{00000000-0005-0000-0000-000098030000}"/>
    <cellStyle name="20% - Accent5 2 2 2" xfId="14098" xr:uid="{00000000-0005-0000-0000-000099030000}"/>
    <cellStyle name="20% - Accent5 2 2 2 2" xfId="14757" xr:uid="{00000000-0005-0000-0000-00009A030000}"/>
    <cellStyle name="20% - Accent5 2 2 3" xfId="14756" xr:uid="{00000000-0005-0000-0000-00009B030000}"/>
    <cellStyle name="20% - Accent5 2 3" xfId="610" xr:uid="{00000000-0005-0000-0000-00009C030000}"/>
    <cellStyle name="20% - Accent5 2 3 2" xfId="11903" xr:uid="{00000000-0005-0000-0000-00009D030000}"/>
    <cellStyle name="20% - Accent5 2 3 3" xfId="14211" xr:uid="{00000000-0005-0000-0000-00009E030000}"/>
    <cellStyle name="20% - Accent5 2 3 4" xfId="14758" xr:uid="{00000000-0005-0000-0000-00009F030000}"/>
    <cellStyle name="20% - Accent5 2 4" xfId="13564" xr:uid="{00000000-0005-0000-0000-0000A0030000}"/>
    <cellStyle name="20% - Accent5 2 5" xfId="14755" xr:uid="{00000000-0005-0000-0000-0000A1030000}"/>
    <cellStyle name="20% - Accent5 3" xfId="611" xr:uid="{00000000-0005-0000-0000-0000A2030000}"/>
    <cellStyle name="20% - Accent5 3 2" xfId="14347" xr:uid="{00000000-0005-0000-0000-0000A3030000}"/>
    <cellStyle name="20% - Accent5 3 3" xfId="13524" xr:uid="{00000000-0005-0000-0000-0000A4030000}"/>
    <cellStyle name="20% - Accent5 4" xfId="612" xr:uid="{00000000-0005-0000-0000-0000A5030000}"/>
    <cellStyle name="20% - Accent5 4 2" xfId="14155" xr:uid="{00000000-0005-0000-0000-0000A6030000}"/>
    <cellStyle name="20% - Accent5 5" xfId="613" xr:uid="{00000000-0005-0000-0000-0000A7030000}"/>
    <cellStyle name="20% - Accent5 5 2" xfId="14285" xr:uid="{00000000-0005-0000-0000-0000A8030000}"/>
    <cellStyle name="20% - Accent5 6" xfId="614" xr:uid="{00000000-0005-0000-0000-0000A9030000}"/>
    <cellStyle name="20% - Accent5 6 2" xfId="14397" xr:uid="{00000000-0005-0000-0000-0000AA030000}"/>
    <cellStyle name="20% - Accent6 2" xfId="8" xr:uid="{00000000-0005-0000-0000-0000AB030000}"/>
    <cellStyle name="20% - Accent6 2 2" xfId="72" xr:uid="{00000000-0005-0000-0000-0000AC030000}"/>
    <cellStyle name="20% - Accent6 2 2 2" xfId="13513" xr:uid="{00000000-0005-0000-0000-0000AD030000}"/>
    <cellStyle name="20% - Accent6 2 2 2 2" xfId="14761" xr:uid="{00000000-0005-0000-0000-0000AE030000}"/>
    <cellStyle name="20% - Accent6 2 2 3" xfId="14760" xr:uid="{00000000-0005-0000-0000-0000AF030000}"/>
    <cellStyle name="20% - Accent6 2 3" xfId="615" xr:uid="{00000000-0005-0000-0000-0000B0030000}"/>
    <cellStyle name="20% - Accent6 2 3 2" xfId="11904" xr:uid="{00000000-0005-0000-0000-0000B1030000}"/>
    <cellStyle name="20% - Accent6 2 3 3" xfId="14254" xr:uid="{00000000-0005-0000-0000-0000B2030000}"/>
    <cellStyle name="20% - Accent6 2 3 4" xfId="14762" xr:uid="{00000000-0005-0000-0000-0000B3030000}"/>
    <cellStyle name="20% - Accent6 2 4" xfId="14630" xr:uid="{00000000-0005-0000-0000-0000B4030000}"/>
    <cellStyle name="20% - Accent6 2 5" xfId="14759" xr:uid="{00000000-0005-0000-0000-0000B5030000}"/>
    <cellStyle name="20% - Accent6 3" xfId="616" xr:uid="{00000000-0005-0000-0000-0000B6030000}"/>
    <cellStyle name="20% - Accent6 3 2" xfId="14390" xr:uid="{00000000-0005-0000-0000-0000B7030000}"/>
    <cellStyle name="20% - Accent6 3 3" xfId="13525" xr:uid="{00000000-0005-0000-0000-0000B8030000}"/>
    <cellStyle name="20% - Accent6 4" xfId="617" xr:uid="{00000000-0005-0000-0000-0000B9030000}"/>
    <cellStyle name="20% - Accent6 4 2" xfId="14190" xr:uid="{00000000-0005-0000-0000-0000BA030000}"/>
    <cellStyle name="20% - Accent6 5" xfId="618" xr:uid="{00000000-0005-0000-0000-0000BB030000}"/>
    <cellStyle name="20% - Accent6 5 2" xfId="14327" xr:uid="{00000000-0005-0000-0000-0000BC030000}"/>
    <cellStyle name="20% - Accent6 6" xfId="619" xr:uid="{00000000-0005-0000-0000-0000BD030000}"/>
    <cellStyle name="20% - Accent6 6 2" xfId="14089" xr:uid="{00000000-0005-0000-0000-0000BE030000}"/>
    <cellStyle name="20% - Colore 1" xfId="620" xr:uid="{00000000-0005-0000-0000-0000BF030000}"/>
    <cellStyle name="20% - Colore 1 2" xfId="14199" xr:uid="{00000000-0005-0000-0000-0000C0030000}"/>
    <cellStyle name="20% - Colore 2" xfId="621" xr:uid="{00000000-0005-0000-0000-0000C1030000}"/>
    <cellStyle name="20% - Colore 2 2" xfId="14335" xr:uid="{00000000-0005-0000-0000-0000C2030000}"/>
    <cellStyle name="20% - Colore 3" xfId="622" xr:uid="{00000000-0005-0000-0000-0000C3030000}"/>
    <cellStyle name="20% - Colore 3 2" xfId="14679" xr:uid="{00000000-0005-0000-0000-0000C4030000}"/>
    <cellStyle name="20% - Colore 4" xfId="623" xr:uid="{00000000-0005-0000-0000-0000C5030000}"/>
    <cellStyle name="20% - Colore 4 2" xfId="14138" xr:uid="{00000000-0005-0000-0000-0000C6030000}"/>
    <cellStyle name="20% - Colore 5" xfId="624" xr:uid="{00000000-0005-0000-0000-0000C7030000}"/>
    <cellStyle name="20% - Colore 5 2" xfId="14264" xr:uid="{00000000-0005-0000-0000-0000C8030000}"/>
    <cellStyle name="20% - Colore 6" xfId="625" xr:uid="{00000000-0005-0000-0000-0000C9030000}"/>
    <cellStyle name="20% - Colore 6 2" xfId="14709" xr:uid="{00000000-0005-0000-0000-0000CA030000}"/>
    <cellStyle name="20% - アクセント 1" xfId="626" xr:uid="{00000000-0005-0000-0000-0000CB030000}"/>
    <cellStyle name="20% - アクセント 1 2" xfId="14423" xr:uid="{00000000-0005-0000-0000-0000CC030000}"/>
    <cellStyle name="20% - アクセント 2" xfId="627" xr:uid="{00000000-0005-0000-0000-0000CD030000}"/>
    <cellStyle name="20% - アクセント 2 2" xfId="14274" xr:uid="{00000000-0005-0000-0000-0000CE030000}"/>
    <cellStyle name="20% - アクセント 3" xfId="628" xr:uid="{00000000-0005-0000-0000-0000CF030000}"/>
    <cellStyle name="20% - アクセント 3 2" xfId="14543" xr:uid="{00000000-0005-0000-0000-0000D0030000}"/>
    <cellStyle name="20% - アクセント 4" xfId="629" xr:uid="{00000000-0005-0000-0000-0000D1030000}"/>
    <cellStyle name="20% - アクセント 4 2" xfId="14637" xr:uid="{00000000-0005-0000-0000-0000D2030000}"/>
    <cellStyle name="20% - アクセント 5" xfId="630" xr:uid="{00000000-0005-0000-0000-0000D3030000}"/>
    <cellStyle name="20% - アクセント 5 2" xfId="13536" xr:uid="{00000000-0005-0000-0000-0000D4030000}"/>
    <cellStyle name="20% - アクセント 6" xfId="631" xr:uid="{00000000-0005-0000-0000-0000D5030000}"/>
    <cellStyle name="20% - アクセント 6 2" xfId="14457" xr:uid="{00000000-0005-0000-0000-0000D6030000}"/>
    <cellStyle name="40 % - Aksentti1" xfId="632" xr:uid="{00000000-0005-0000-0000-0000D7030000}"/>
    <cellStyle name="40 % - Aksentti1 2" xfId="14498" xr:uid="{00000000-0005-0000-0000-0000D8030000}"/>
    <cellStyle name="40 % - Aksentti2" xfId="633" xr:uid="{00000000-0005-0000-0000-0000D9030000}"/>
    <cellStyle name="40 % - Aksentti2 2" xfId="14595" xr:uid="{00000000-0005-0000-0000-0000DA030000}"/>
    <cellStyle name="40 % - Aksentti3" xfId="634" xr:uid="{00000000-0005-0000-0000-0000DB030000}"/>
    <cellStyle name="40 % - Aksentti3 2" xfId="14689" xr:uid="{00000000-0005-0000-0000-0000DC030000}"/>
    <cellStyle name="40 % - Aksentti4" xfId="635" xr:uid="{00000000-0005-0000-0000-0000DD030000}"/>
    <cellStyle name="40 % - Aksentti4 2" xfId="14553" xr:uid="{00000000-0005-0000-0000-0000DE030000}"/>
    <cellStyle name="40 % - Aksentti5" xfId="636" xr:uid="{00000000-0005-0000-0000-0000DF030000}"/>
    <cellStyle name="40 % - Aksentti5 2" xfId="14647" xr:uid="{00000000-0005-0000-0000-0000E0030000}"/>
    <cellStyle name="40 % - Aksentti6" xfId="637" xr:uid="{00000000-0005-0000-0000-0000E1030000}"/>
    <cellStyle name="40 % - Aksentti6 2" xfId="14446" xr:uid="{00000000-0005-0000-0000-0000E2030000}"/>
    <cellStyle name="40 % - Accent1" xfId="638" xr:uid="{00000000-0005-0000-0000-0000E3030000}"/>
    <cellStyle name="40 % - Accent1 2" xfId="14487" xr:uid="{00000000-0005-0000-0000-0000E4030000}"/>
    <cellStyle name="40 % - Accent2" xfId="639" xr:uid="{00000000-0005-0000-0000-0000E5030000}"/>
    <cellStyle name="40 % - Accent2 2" xfId="14584" xr:uid="{00000000-0005-0000-0000-0000E6030000}"/>
    <cellStyle name="40 % - Accent3" xfId="640" xr:uid="{00000000-0005-0000-0000-0000E7030000}"/>
    <cellStyle name="40 % - Accent3 2" xfId="14677" xr:uid="{00000000-0005-0000-0000-0000E8030000}"/>
    <cellStyle name="40 % - Accent4" xfId="641" xr:uid="{00000000-0005-0000-0000-0000E9030000}"/>
    <cellStyle name="40 % - Accent4 2" xfId="14541" xr:uid="{00000000-0005-0000-0000-0000EA030000}"/>
    <cellStyle name="40 % - Accent5" xfId="642" xr:uid="{00000000-0005-0000-0000-0000EB030000}"/>
    <cellStyle name="40 % - Accent5 2" xfId="14635" xr:uid="{00000000-0005-0000-0000-0000EC030000}"/>
    <cellStyle name="40 % - Accent6" xfId="643" xr:uid="{00000000-0005-0000-0000-0000ED030000}"/>
    <cellStyle name="40 % - Accent6 2" xfId="14456" xr:uid="{00000000-0005-0000-0000-0000EE030000}"/>
    <cellStyle name="40% - Accent1 2" xfId="9" xr:uid="{00000000-0005-0000-0000-0000EF030000}"/>
    <cellStyle name="40% - Accent1 2 2" xfId="73" xr:uid="{00000000-0005-0000-0000-0000F0030000}"/>
    <cellStyle name="40% - Accent1 2 2 2" xfId="14497" xr:uid="{00000000-0005-0000-0000-0000F1030000}"/>
    <cellStyle name="40% - Accent1 2 2 2 2" xfId="14765" xr:uid="{00000000-0005-0000-0000-0000F2030000}"/>
    <cellStyle name="40% - Accent1 2 2 3" xfId="14764" xr:uid="{00000000-0005-0000-0000-0000F3030000}"/>
    <cellStyle name="40% - Accent1 2 3" xfId="644" xr:uid="{00000000-0005-0000-0000-0000F4030000}"/>
    <cellStyle name="40% - Accent1 2 3 2" xfId="11905" xr:uid="{00000000-0005-0000-0000-0000F5030000}"/>
    <cellStyle name="40% - Accent1 2 3 3" xfId="14594" xr:uid="{00000000-0005-0000-0000-0000F6030000}"/>
    <cellStyle name="40% - Accent1 2 3 4" xfId="14766" xr:uid="{00000000-0005-0000-0000-0000F7030000}"/>
    <cellStyle name="40% - Accent1 2 4" xfId="13560" xr:uid="{00000000-0005-0000-0000-0000F8030000}"/>
    <cellStyle name="40% - Accent1 2 5" xfId="14763" xr:uid="{00000000-0005-0000-0000-0000F9030000}"/>
    <cellStyle name="40% - Accent1 3" xfId="645" xr:uid="{00000000-0005-0000-0000-0000FA030000}"/>
    <cellStyle name="40% - Accent1 3 2" xfId="14688" xr:uid="{00000000-0005-0000-0000-0000FB030000}"/>
    <cellStyle name="40% - Accent1 3 3" xfId="13533" xr:uid="{00000000-0005-0000-0000-0000FC030000}"/>
    <cellStyle name="40% - Accent1 4" xfId="646" xr:uid="{00000000-0005-0000-0000-0000FD030000}"/>
    <cellStyle name="40% - Accent1 4 2" xfId="14552" xr:uid="{00000000-0005-0000-0000-0000FE030000}"/>
    <cellStyle name="40% - Accent1 5" xfId="647" xr:uid="{00000000-0005-0000-0000-0000FF030000}"/>
    <cellStyle name="40% - Accent1 5 2" xfId="14646" xr:uid="{00000000-0005-0000-0000-000000040000}"/>
    <cellStyle name="40% - Accent1 6" xfId="648" xr:uid="{00000000-0005-0000-0000-000001040000}"/>
    <cellStyle name="40% - Accent1 6 2" xfId="14447" xr:uid="{00000000-0005-0000-0000-000002040000}"/>
    <cellStyle name="40% - Accent2 2" xfId="10" xr:uid="{00000000-0005-0000-0000-000003040000}"/>
    <cellStyle name="40% - Accent2 2 2" xfId="74" xr:uid="{00000000-0005-0000-0000-000004040000}"/>
    <cellStyle name="40% - Accent2 2 2 2" xfId="14488" xr:uid="{00000000-0005-0000-0000-000005040000}"/>
    <cellStyle name="40% - Accent2 2 2 2 2" xfId="14769" xr:uid="{00000000-0005-0000-0000-000006040000}"/>
    <cellStyle name="40% - Accent2 2 2 3" xfId="14768" xr:uid="{00000000-0005-0000-0000-000007040000}"/>
    <cellStyle name="40% - Accent2 2 3" xfId="649" xr:uid="{00000000-0005-0000-0000-000008040000}"/>
    <cellStyle name="40% - Accent2 2 3 2" xfId="11909" xr:uid="{00000000-0005-0000-0000-000009040000}"/>
    <cellStyle name="40% - Accent2 2 3 3" xfId="14585" xr:uid="{00000000-0005-0000-0000-00000A040000}"/>
    <cellStyle name="40% - Accent2 2 3 4" xfId="14770" xr:uid="{00000000-0005-0000-0000-00000B040000}"/>
    <cellStyle name="40% - Accent2 2 4" xfId="13563" xr:uid="{00000000-0005-0000-0000-00000C040000}"/>
    <cellStyle name="40% - Accent2 2 5" xfId="14767" xr:uid="{00000000-0005-0000-0000-00000D040000}"/>
    <cellStyle name="40% - Accent2 3" xfId="650" xr:uid="{00000000-0005-0000-0000-00000E040000}"/>
    <cellStyle name="40% - Accent2 3 2" xfId="14678" xr:uid="{00000000-0005-0000-0000-00000F040000}"/>
    <cellStyle name="40% - Accent2 3 3" xfId="14602" xr:uid="{00000000-0005-0000-0000-000010040000}"/>
    <cellStyle name="40% - Accent2 4" xfId="651" xr:uid="{00000000-0005-0000-0000-000011040000}"/>
    <cellStyle name="40% - Accent2 4 2" xfId="14542" xr:uid="{00000000-0005-0000-0000-000012040000}"/>
    <cellStyle name="40% - Accent2 5" xfId="652" xr:uid="{00000000-0005-0000-0000-000013040000}"/>
    <cellStyle name="40% - Accent2 5 2" xfId="14636" xr:uid="{00000000-0005-0000-0000-000014040000}"/>
    <cellStyle name="40% - Accent2 6" xfId="653" xr:uid="{00000000-0005-0000-0000-000015040000}"/>
    <cellStyle name="40% - Accent2 6 2" xfId="14444" xr:uid="{00000000-0005-0000-0000-000016040000}"/>
    <cellStyle name="40% - Accent3 2" xfId="11" xr:uid="{00000000-0005-0000-0000-000017040000}"/>
    <cellStyle name="40% - Accent3 2 2" xfId="75" xr:uid="{00000000-0005-0000-0000-000018040000}"/>
    <cellStyle name="40% - Accent3 2 2 2" xfId="14485" xr:uid="{00000000-0005-0000-0000-000019040000}"/>
    <cellStyle name="40% - Accent3 2 2 2 2" xfId="14773" xr:uid="{00000000-0005-0000-0000-00001A040000}"/>
    <cellStyle name="40% - Accent3 2 2 3" xfId="14772" xr:uid="{00000000-0005-0000-0000-00001B040000}"/>
    <cellStyle name="40% - Accent3 2 3" xfId="654" xr:uid="{00000000-0005-0000-0000-00001C040000}"/>
    <cellStyle name="40% - Accent3 2 3 2" xfId="11906" xr:uid="{00000000-0005-0000-0000-00001D040000}"/>
    <cellStyle name="40% - Accent3 2 3 3" xfId="14582" xr:uid="{00000000-0005-0000-0000-00001E040000}"/>
    <cellStyle name="40% - Accent3 2 3 4" xfId="14774" xr:uid="{00000000-0005-0000-0000-00001F040000}"/>
    <cellStyle name="40% - Accent3 2 4" xfId="14608" xr:uid="{00000000-0005-0000-0000-000020040000}"/>
    <cellStyle name="40% - Accent3 2 5" xfId="14771" xr:uid="{00000000-0005-0000-0000-000021040000}"/>
    <cellStyle name="40% - Accent3 3" xfId="655" xr:uid="{00000000-0005-0000-0000-000022040000}"/>
    <cellStyle name="40% - Accent3 3 2" xfId="14675" xr:uid="{00000000-0005-0000-0000-000023040000}"/>
    <cellStyle name="40% - Accent3 3 3" xfId="13508" xr:uid="{00000000-0005-0000-0000-000024040000}"/>
    <cellStyle name="40% - Accent3 4" xfId="656" xr:uid="{00000000-0005-0000-0000-000025040000}"/>
    <cellStyle name="40% - Accent3 4 2" xfId="14539" xr:uid="{00000000-0005-0000-0000-000026040000}"/>
    <cellStyle name="40% - Accent3 5" xfId="657" xr:uid="{00000000-0005-0000-0000-000027040000}"/>
    <cellStyle name="40% - Accent3 5 2" xfId="14633" xr:uid="{00000000-0005-0000-0000-000028040000}"/>
    <cellStyle name="40% - Accent3 6" xfId="658" xr:uid="{00000000-0005-0000-0000-000029040000}"/>
    <cellStyle name="40% - Accent3 6 2" xfId="13500" xr:uid="{00000000-0005-0000-0000-00002A040000}"/>
    <cellStyle name="40% - Accent4 2" xfId="12" xr:uid="{00000000-0005-0000-0000-00002B040000}"/>
    <cellStyle name="40% - Accent4 2 2" xfId="76" xr:uid="{00000000-0005-0000-0000-00002C040000}"/>
    <cellStyle name="40% - Accent4 2 2 2" xfId="14511" xr:uid="{00000000-0005-0000-0000-00002D040000}"/>
    <cellStyle name="40% - Accent4 2 2 2 2" xfId="14777" xr:uid="{00000000-0005-0000-0000-00002E040000}"/>
    <cellStyle name="40% - Accent4 2 2 3" xfId="14776" xr:uid="{00000000-0005-0000-0000-00002F040000}"/>
    <cellStyle name="40% - Accent4 2 3" xfId="659" xr:uid="{00000000-0005-0000-0000-000030040000}"/>
    <cellStyle name="40% - Accent4 2 3 2" xfId="11908" xr:uid="{00000000-0005-0000-0000-000031040000}"/>
    <cellStyle name="40% - Accent4 2 3 3" xfId="14609" xr:uid="{00000000-0005-0000-0000-000032040000}"/>
    <cellStyle name="40% - Accent4 2 3 4" xfId="14778" xr:uid="{00000000-0005-0000-0000-000033040000}"/>
    <cellStyle name="40% - Accent4 2 4" xfId="13498" xr:uid="{00000000-0005-0000-0000-000034040000}"/>
    <cellStyle name="40% - Accent4 2 5" xfId="14775" xr:uid="{00000000-0005-0000-0000-000035040000}"/>
    <cellStyle name="40% - Accent4 3" xfId="660" xr:uid="{00000000-0005-0000-0000-000036040000}"/>
    <cellStyle name="40% - Accent4 3 2" xfId="14700" xr:uid="{00000000-0005-0000-0000-000037040000}"/>
    <cellStyle name="40% - Accent4 3 3" xfId="14695" xr:uid="{00000000-0005-0000-0000-000038040000}"/>
    <cellStyle name="40% - Accent4 4" xfId="661" xr:uid="{00000000-0005-0000-0000-000039040000}"/>
    <cellStyle name="40% - Accent4 4 2" xfId="14521" xr:uid="{00000000-0005-0000-0000-00003A040000}"/>
    <cellStyle name="40% - Accent4 5" xfId="662" xr:uid="{00000000-0005-0000-0000-00003B040000}"/>
    <cellStyle name="40% - Accent4 5 2" xfId="14618" xr:uid="{00000000-0005-0000-0000-00003C040000}"/>
    <cellStyle name="40% - Accent4 6" xfId="663" xr:uid="{00000000-0005-0000-0000-00003D040000}"/>
    <cellStyle name="40% - Accent4 6 2" xfId="13765" xr:uid="{00000000-0005-0000-0000-00003E040000}"/>
    <cellStyle name="40% - Accent5 2" xfId="13" xr:uid="{00000000-0005-0000-0000-00003F040000}"/>
    <cellStyle name="40% - Accent5 2 2" xfId="77" xr:uid="{00000000-0005-0000-0000-000040040000}"/>
    <cellStyle name="40% - Accent5 2 2 2" xfId="13766" xr:uid="{00000000-0005-0000-0000-000041040000}"/>
    <cellStyle name="40% - Accent5 2 2 2 2" xfId="14781" xr:uid="{00000000-0005-0000-0000-000042040000}"/>
    <cellStyle name="40% - Accent5 2 2 3" xfId="14780" xr:uid="{00000000-0005-0000-0000-000043040000}"/>
    <cellStyle name="40% - Accent5 2 3" xfId="664" xr:uid="{00000000-0005-0000-0000-000044040000}"/>
    <cellStyle name="40% - Accent5 2 3 2" xfId="11912" xr:uid="{00000000-0005-0000-0000-000045040000}"/>
    <cellStyle name="40% - Accent5 2 3 3" xfId="13767" xr:uid="{00000000-0005-0000-0000-000046040000}"/>
    <cellStyle name="40% - Accent5 2 3 4" xfId="14782" xr:uid="{00000000-0005-0000-0000-000047040000}"/>
    <cellStyle name="40% - Accent5 2 4" xfId="14615" xr:uid="{00000000-0005-0000-0000-000048040000}"/>
    <cellStyle name="40% - Accent5 2 5" xfId="14779" xr:uid="{00000000-0005-0000-0000-000049040000}"/>
    <cellStyle name="40% - Accent5 3" xfId="665" xr:uid="{00000000-0005-0000-0000-00004A040000}"/>
    <cellStyle name="40% - Accent5 3 2" xfId="13768" xr:uid="{00000000-0005-0000-0000-00004B040000}"/>
    <cellStyle name="40% - Accent5 3 3" xfId="14075" xr:uid="{00000000-0005-0000-0000-00004C040000}"/>
    <cellStyle name="40% - Accent5 4" xfId="666" xr:uid="{00000000-0005-0000-0000-00004D040000}"/>
    <cellStyle name="40% - Accent5 4 2" xfId="13769" xr:uid="{00000000-0005-0000-0000-00004E040000}"/>
    <cellStyle name="40% - Accent5 5" xfId="667" xr:uid="{00000000-0005-0000-0000-00004F040000}"/>
    <cellStyle name="40% - Accent5 5 2" xfId="13770" xr:uid="{00000000-0005-0000-0000-000050040000}"/>
    <cellStyle name="40% - Accent5 6" xfId="668" xr:uid="{00000000-0005-0000-0000-000051040000}"/>
    <cellStyle name="40% - Accent5 6 2" xfId="13771" xr:uid="{00000000-0005-0000-0000-000052040000}"/>
    <cellStyle name="40% - Accent6 2" xfId="14" xr:uid="{00000000-0005-0000-0000-000053040000}"/>
    <cellStyle name="40% - Accent6 2 2" xfId="78" xr:uid="{00000000-0005-0000-0000-000054040000}"/>
    <cellStyle name="40% - Accent6 2 2 2" xfId="13772" xr:uid="{00000000-0005-0000-0000-000055040000}"/>
    <cellStyle name="40% - Accent6 2 2 2 2" xfId="14785" xr:uid="{00000000-0005-0000-0000-000056040000}"/>
    <cellStyle name="40% - Accent6 2 2 3" xfId="14784" xr:uid="{00000000-0005-0000-0000-000057040000}"/>
    <cellStyle name="40% - Accent6 2 3" xfId="669" xr:uid="{00000000-0005-0000-0000-000058040000}"/>
    <cellStyle name="40% - Accent6 2 3 2" xfId="11907" xr:uid="{00000000-0005-0000-0000-000059040000}"/>
    <cellStyle name="40% - Accent6 2 3 3" xfId="13773" xr:uid="{00000000-0005-0000-0000-00005A040000}"/>
    <cellStyle name="40% - Accent6 2 3 4" xfId="14786" xr:uid="{00000000-0005-0000-0000-00005B040000}"/>
    <cellStyle name="40% - Accent6 2 4" xfId="14518" xr:uid="{00000000-0005-0000-0000-00005C040000}"/>
    <cellStyle name="40% - Accent6 2 5" xfId="14783" xr:uid="{00000000-0005-0000-0000-00005D040000}"/>
    <cellStyle name="40% - Accent6 3" xfId="670" xr:uid="{00000000-0005-0000-0000-00005E040000}"/>
    <cellStyle name="40% - Accent6 3 2" xfId="13774" xr:uid="{00000000-0005-0000-0000-00005F040000}"/>
    <cellStyle name="40% - Accent6 3 3" xfId="14560" xr:uid="{00000000-0005-0000-0000-000060040000}"/>
    <cellStyle name="40% - Accent6 4" xfId="671" xr:uid="{00000000-0005-0000-0000-000061040000}"/>
    <cellStyle name="40% - Accent6 4 2" xfId="13775" xr:uid="{00000000-0005-0000-0000-000062040000}"/>
    <cellStyle name="40% - Accent6 5" xfId="672" xr:uid="{00000000-0005-0000-0000-000063040000}"/>
    <cellStyle name="40% - Accent6 5 2" xfId="13776" xr:uid="{00000000-0005-0000-0000-000064040000}"/>
    <cellStyle name="40% - Accent6 6" xfId="673" xr:uid="{00000000-0005-0000-0000-000065040000}"/>
    <cellStyle name="40% - Accent6 6 2" xfId="13777" xr:uid="{00000000-0005-0000-0000-000066040000}"/>
    <cellStyle name="40% - Colore 1" xfId="674" xr:uid="{00000000-0005-0000-0000-000067040000}"/>
    <cellStyle name="40% - Colore 1 2" xfId="13778" xr:uid="{00000000-0005-0000-0000-000068040000}"/>
    <cellStyle name="40% - Colore 2" xfId="675" xr:uid="{00000000-0005-0000-0000-000069040000}"/>
    <cellStyle name="40% - Colore 2 2" xfId="13779" xr:uid="{00000000-0005-0000-0000-00006A040000}"/>
    <cellStyle name="40% - Colore 3" xfId="676" xr:uid="{00000000-0005-0000-0000-00006B040000}"/>
    <cellStyle name="40% - Colore 3 2" xfId="13780" xr:uid="{00000000-0005-0000-0000-00006C040000}"/>
    <cellStyle name="40% - Colore 4" xfId="677" xr:uid="{00000000-0005-0000-0000-00006D040000}"/>
    <cellStyle name="40% - Colore 4 2" xfId="13781" xr:uid="{00000000-0005-0000-0000-00006E040000}"/>
    <cellStyle name="40% - Colore 5" xfId="678" xr:uid="{00000000-0005-0000-0000-00006F040000}"/>
    <cellStyle name="40% - Colore 5 2" xfId="13782" xr:uid="{00000000-0005-0000-0000-000070040000}"/>
    <cellStyle name="40% - Colore 6" xfId="679" xr:uid="{00000000-0005-0000-0000-000071040000}"/>
    <cellStyle name="40% - Colore 6 2" xfId="13783" xr:uid="{00000000-0005-0000-0000-000072040000}"/>
    <cellStyle name="40% - アクセント 1" xfId="680" xr:uid="{00000000-0005-0000-0000-000073040000}"/>
    <cellStyle name="40% - アクセント 1 2" xfId="13784" xr:uid="{00000000-0005-0000-0000-000074040000}"/>
    <cellStyle name="40% - アクセント 2" xfId="681" xr:uid="{00000000-0005-0000-0000-000075040000}"/>
    <cellStyle name="40% - アクセント 2 2" xfId="13785" xr:uid="{00000000-0005-0000-0000-000076040000}"/>
    <cellStyle name="40% - アクセント 3" xfId="682" xr:uid="{00000000-0005-0000-0000-000077040000}"/>
    <cellStyle name="40% - アクセント 3 2" xfId="13786" xr:uid="{00000000-0005-0000-0000-000078040000}"/>
    <cellStyle name="40% - アクセント 4" xfId="683" xr:uid="{00000000-0005-0000-0000-000079040000}"/>
    <cellStyle name="40% - アクセント 4 2" xfId="13787" xr:uid="{00000000-0005-0000-0000-00007A040000}"/>
    <cellStyle name="40% - アクセント 5" xfId="684" xr:uid="{00000000-0005-0000-0000-00007B040000}"/>
    <cellStyle name="40% - アクセント 5 2" xfId="13788" xr:uid="{00000000-0005-0000-0000-00007C040000}"/>
    <cellStyle name="40% - アクセント 6" xfId="685" xr:uid="{00000000-0005-0000-0000-00007D040000}"/>
    <cellStyle name="40% - アクセント 6 2" xfId="13789" xr:uid="{00000000-0005-0000-0000-00007E040000}"/>
    <cellStyle name="60 % - Aksentti1" xfId="686" xr:uid="{00000000-0005-0000-0000-00007F040000}"/>
    <cellStyle name="60 % - Aksentti1 2" xfId="14080" xr:uid="{00000000-0005-0000-0000-000080040000}"/>
    <cellStyle name="60 % - Aksentti2" xfId="687" xr:uid="{00000000-0005-0000-0000-000081040000}"/>
    <cellStyle name="60 % - Aksentti2 2" xfId="14124" xr:uid="{00000000-0005-0000-0000-000082040000}"/>
    <cellStyle name="60 % - Aksentti3" xfId="688" xr:uid="{00000000-0005-0000-0000-000083040000}"/>
    <cellStyle name="60 % - Aksentti3 2" xfId="14248" xr:uid="{00000000-0005-0000-0000-000084040000}"/>
    <cellStyle name="60 % - Aksentti4" xfId="689" xr:uid="{00000000-0005-0000-0000-000085040000}"/>
    <cellStyle name="60 % - Aksentti4 2" xfId="14382" xr:uid="{00000000-0005-0000-0000-000086040000}"/>
    <cellStyle name="60 % - Aksentti5" xfId="690" xr:uid="{00000000-0005-0000-0000-000087040000}"/>
    <cellStyle name="60 % - Aksentti5 2" xfId="14182" xr:uid="{00000000-0005-0000-0000-000088040000}"/>
    <cellStyle name="60 % - Aksentti6" xfId="691" xr:uid="{00000000-0005-0000-0000-000089040000}"/>
    <cellStyle name="60 % - Aksentti6 2" xfId="14319" xr:uid="{00000000-0005-0000-0000-00008A040000}"/>
    <cellStyle name="60 % - Accent1" xfId="692" xr:uid="{00000000-0005-0000-0000-00008B040000}"/>
    <cellStyle name="60 % - Accent1 2" xfId="14052" xr:uid="{00000000-0005-0000-0000-00008C040000}"/>
    <cellStyle name="60 % - Accent2" xfId="693" xr:uid="{00000000-0005-0000-0000-00008D040000}"/>
    <cellStyle name="60 % - Accent2 2" xfId="14099" xr:uid="{00000000-0005-0000-0000-00008E040000}"/>
    <cellStyle name="60 % - Accent3" xfId="694" xr:uid="{00000000-0005-0000-0000-00008F040000}"/>
    <cellStyle name="60 % - Accent3 2" xfId="14212" xr:uid="{00000000-0005-0000-0000-000090040000}"/>
    <cellStyle name="60 % - Accent4" xfId="695" xr:uid="{00000000-0005-0000-0000-000091040000}"/>
    <cellStyle name="60 % - Accent4 2" xfId="14348" xr:uid="{00000000-0005-0000-0000-000092040000}"/>
    <cellStyle name="60 % - Accent5" xfId="696" xr:uid="{00000000-0005-0000-0000-000093040000}"/>
    <cellStyle name="60 % - Accent5 2" xfId="14156" xr:uid="{00000000-0005-0000-0000-000094040000}"/>
    <cellStyle name="60 % - Accent6" xfId="697" xr:uid="{00000000-0005-0000-0000-000095040000}"/>
    <cellStyle name="60 % - Accent6 2" xfId="14286" xr:uid="{00000000-0005-0000-0000-000096040000}"/>
    <cellStyle name="60% - Accent1 2" xfId="15" xr:uid="{00000000-0005-0000-0000-000097040000}"/>
    <cellStyle name="60% - Accent1 2 2" xfId="79" xr:uid="{00000000-0005-0000-0000-000098040000}"/>
    <cellStyle name="60% - Accent1 2 2 2" xfId="14525" xr:uid="{00000000-0005-0000-0000-000099040000}"/>
    <cellStyle name="60% - Accent1 2 2 3" xfId="14788" xr:uid="{00000000-0005-0000-0000-00009A040000}"/>
    <cellStyle name="60% - Accent1 2 3" xfId="698" xr:uid="{00000000-0005-0000-0000-00009B040000}"/>
    <cellStyle name="60% - Accent1 2 3 2" xfId="11911" xr:uid="{00000000-0005-0000-0000-00009C040000}"/>
    <cellStyle name="60% - Accent1 2 3 3" xfId="14404" xr:uid="{00000000-0005-0000-0000-00009D040000}"/>
    <cellStyle name="60% - Accent1 2 3 4" xfId="14789" xr:uid="{00000000-0005-0000-0000-00009E040000}"/>
    <cellStyle name="60% - Accent1 2 4" xfId="14699" xr:uid="{00000000-0005-0000-0000-00009F040000}"/>
    <cellStyle name="60% - Accent1 2 5" xfId="14787" xr:uid="{00000000-0005-0000-0000-0000A0040000}"/>
    <cellStyle name="60% - Accent1 3" xfId="699" xr:uid="{00000000-0005-0000-0000-0000A1040000}"/>
    <cellStyle name="60% - Accent1 3 2" xfId="14256" xr:uid="{00000000-0005-0000-0000-0000A2040000}"/>
    <cellStyle name="60% - Accent1 3 3" xfId="14654" xr:uid="{00000000-0005-0000-0000-0000A3040000}"/>
    <cellStyle name="60% - Accent1 4" xfId="700" xr:uid="{00000000-0005-0000-0000-0000A4040000}"/>
    <cellStyle name="60% - Accent1 4 2" xfId="14392" xr:uid="{00000000-0005-0000-0000-0000A5040000}"/>
    <cellStyle name="60% - Accent1 5" xfId="701" xr:uid="{00000000-0005-0000-0000-0000A6040000}"/>
    <cellStyle name="60% - Accent1 5 2" xfId="14192" xr:uid="{00000000-0005-0000-0000-0000A7040000}"/>
    <cellStyle name="60% - Accent1 6" xfId="702" xr:uid="{00000000-0005-0000-0000-0000A8040000}"/>
    <cellStyle name="60% - Accent1 6 2" xfId="14329" xr:uid="{00000000-0005-0000-0000-0000A9040000}"/>
    <cellStyle name="60% - Accent2 2" xfId="16" xr:uid="{00000000-0005-0000-0000-0000AA040000}"/>
    <cellStyle name="60% - Accent2 2 2" xfId="80" xr:uid="{00000000-0005-0000-0000-0000AB040000}"/>
    <cellStyle name="60% - Accent2 2 2 2" xfId="14090" xr:uid="{00000000-0005-0000-0000-0000AC040000}"/>
    <cellStyle name="60% - Accent2 2 2 3" xfId="14791" xr:uid="{00000000-0005-0000-0000-0000AD040000}"/>
    <cellStyle name="60% - Accent2 2 3" xfId="703" xr:uid="{00000000-0005-0000-0000-0000AE040000}"/>
    <cellStyle name="60% - Accent2 2 3 2" xfId="11910" xr:uid="{00000000-0005-0000-0000-0000AF040000}"/>
    <cellStyle name="60% - Accent2 2 3 3" xfId="14200" xr:uid="{00000000-0005-0000-0000-0000B0040000}"/>
    <cellStyle name="60% - Accent2 2 3 4" xfId="14792" xr:uid="{00000000-0005-0000-0000-0000B1040000}"/>
    <cellStyle name="60% - Accent2 2 4" xfId="14578" xr:uid="{00000000-0005-0000-0000-0000B2040000}"/>
    <cellStyle name="60% - Accent2 2 5" xfId="14790" xr:uid="{00000000-0005-0000-0000-0000B3040000}"/>
    <cellStyle name="60% - Accent2 3" xfId="704" xr:uid="{00000000-0005-0000-0000-0000B4040000}"/>
    <cellStyle name="60% - Accent2 3 2" xfId="14336" xr:uid="{00000000-0005-0000-0000-0000B5040000}"/>
    <cellStyle name="60% - Accent2 3 3" xfId="14431" xr:uid="{00000000-0005-0000-0000-0000B6040000}"/>
    <cellStyle name="60% - Accent2 4" xfId="705" xr:uid="{00000000-0005-0000-0000-0000B7040000}"/>
    <cellStyle name="60% - Accent2 4 2" xfId="13790" xr:uid="{00000000-0005-0000-0000-0000B8040000}"/>
    <cellStyle name="60% - Accent2 5" xfId="706" xr:uid="{00000000-0005-0000-0000-0000B9040000}"/>
    <cellStyle name="60% - Accent2 5 2" xfId="14140" xr:uid="{00000000-0005-0000-0000-0000BA040000}"/>
    <cellStyle name="60% - Accent2 6" xfId="707" xr:uid="{00000000-0005-0000-0000-0000BB040000}"/>
    <cellStyle name="60% - Accent2 6 2" xfId="14266" xr:uid="{00000000-0005-0000-0000-0000BC040000}"/>
    <cellStyle name="60% - Accent3 2" xfId="17" xr:uid="{00000000-0005-0000-0000-0000BD040000}"/>
    <cellStyle name="60% - Accent3 2 2" xfId="81" xr:uid="{00000000-0005-0000-0000-0000BE040000}"/>
    <cellStyle name="60% - Accent3 2 2 2" xfId="14711" xr:uid="{00000000-0005-0000-0000-0000BF040000}"/>
    <cellStyle name="60% - Accent3 2 2 3" xfId="14794" xr:uid="{00000000-0005-0000-0000-0000C0040000}"/>
    <cellStyle name="60% - Accent3 2 3" xfId="708" xr:uid="{00000000-0005-0000-0000-0000C1040000}"/>
    <cellStyle name="60% - Accent3 2 3 2" xfId="11913" xr:uid="{00000000-0005-0000-0000-0000C2040000}"/>
    <cellStyle name="60% - Accent3 2 3 3" xfId="14147" xr:uid="{00000000-0005-0000-0000-0000C3040000}"/>
    <cellStyle name="60% - Accent3 2 3 4" xfId="14795" xr:uid="{00000000-0005-0000-0000-0000C4040000}"/>
    <cellStyle name="60% - Accent3 2 4" xfId="14084" xr:uid="{00000000-0005-0000-0000-0000C5040000}"/>
    <cellStyle name="60% - Accent3 2 5" xfId="14793" xr:uid="{00000000-0005-0000-0000-0000C6040000}"/>
    <cellStyle name="60% - Accent3 3" xfId="709" xr:uid="{00000000-0005-0000-0000-0000C7040000}"/>
    <cellStyle name="60% - Accent3 3 2" xfId="14275" xr:uid="{00000000-0005-0000-0000-0000C8040000}"/>
    <cellStyle name="60% - Accent3 3 3" xfId="14473" xr:uid="{00000000-0005-0000-0000-0000C9040000}"/>
    <cellStyle name="60% - Accent3 4" xfId="710" xr:uid="{00000000-0005-0000-0000-0000CA040000}"/>
    <cellStyle name="60% - Accent3 4 2" xfId="13791" xr:uid="{00000000-0005-0000-0000-0000CB040000}"/>
    <cellStyle name="60% - Accent3 5" xfId="711" xr:uid="{00000000-0005-0000-0000-0000CC040000}"/>
    <cellStyle name="60% - Accent3 5 2" xfId="13792" xr:uid="{00000000-0005-0000-0000-0000CD040000}"/>
    <cellStyle name="60% - Accent3 6" xfId="712" xr:uid="{00000000-0005-0000-0000-0000CE040000}"/>
    <cellStyle name="60% - Accent3 6 2" xfId="13793" xr:uid="{00000000-0005-0000-0000-0000CF040000}"/>
    <cellStyle name="60% - Accent4 2" xfId="18" xr:uid="{00000000-0005-0000-0000-0000D0040000}"/>
    <cellStyle name="60% - Accent4 2 2" xfId="82" xr:uid="{00000000-0005-0000-0000-0000D1040000}"/>
    <cellStyle name="60% - Accent4 2 2 2" xfId="13794" xr:uid="{00000000-0005-0000-0000-0000D2040000}"/>
    <cellStyle name="60% - Accent4 2 2 3" xfId="14797" xr:uid="{00000000-0005-0000-0000-0000D3040000}"/>
    <cellStyle name="60% - Accent4 2 3" xfId="713" xr:uid="{00000000-0005-0000-0000-0000D4040000}"/>
    <cellStyle name="60% - Accent4 2 3 2" xfId="11914" xr:uid="{00000000-0005-0000-0000-0000D5040000}"/>
    <cellStyle name="60% - Accent4 2 3 3" xfId="13795" xr:uid="{00000000-0005-0000-0000-0000D6040000}"/>
    <cellStyle name="60% - Accent4 2 3 4" xfId="14798" xr:uid="{00000000-0005-0000-0000-0000D7040000}"/>
    <cellStyle name="60% - Accent4 2 4" xfId="13559" xr:uid="{00000000-0005-0000-0000-0000D8040000}"/>
    <cellStyle name="60% - Accent4 2 5" xfId="14796" xr:uid="{00000000-0005-0000-0000-0000D9040000}"/>
    <cellStyle name="60% - Accent4 3" xfId="714" xr:uid="{00000000-0005-0000-0000-0000DA040000}"/>
    <cellStyle name="60% - Accent4 3 2" xfId="13796" xr:uid="{00000000-0005-0000-0000-0000DB040000}"/>
    <cellStyle name="60% - Accent4 3 3" xfId="14570" xr:uid="{00000000-0005-0000-0000-0000DC040000}"/>
    <cellStyle name="60% - Accent4 4" xfId="715" xr:uid="{00000000-0005-0000-0000-0000DD040000}"/>
    <cellStyle name="60% - Accent4 4 2" xfId="13797" xr:uid="{00000000-0005-0000-0000-0000DE040000}"/>
    <cellStyle name="60% - Accent4 5" xfId="716" xr:uid="{00000000-0005-0000-0000-0000DF040000}"/>
    <cellStyle name="60% - Accent4 5 2" xfId="13798" xr:uid="{00000000-0005-0000-0000-0000E0040000}"/>
    <cellStyle name="60% - Accent4 6" xfId="717" xr:uid="{00000000-0005-0000-0000-0000E1040000}"/>
    <cellStyle name="60% - Accent4 6 2" xfId="13799" xr:uid="{00000000-0005-0000-0000-0000E2040000}"/>
    <cellStyle name="60% - Accent5 2" xfId="19" xr:uid="{00000000-0005-0000-0000-0000E3040000}"/>
    <cellStyle name="60% - Accent5 2 2" xfId="83" xr:uid="{00000000-0005-0000-0000-0000E4040000}"/>
    <cellStyle name="60% - Accent5 2 2 2" xfId="13800" xr:uid="{00000000-0005-0000-0000-0000E5040000}"/>
    <cellStyle name="60% - Accent5 2 2 3" xfId="14800" xr:uid="{00000000-0005-0000-0000-0000E6040000}"/>
    <cellStyle name="60% - Accent5 2 3" xfId="718" xr:uid="{00000000-0005-0000-0000-0000E7040000}"/>
    <cellStyle name="60% - Accent5 2 3 2" xfId="11915" xr:uid="{00000000-0005-0000-0000-0000E8040000}"/>
    <cellStyle name="60% - Accent5 2 3 3" xfId="13801" xr:uid="{00000000-0005-0000-0000-0000E9040000}"/>
    <cellStyle name="60% - Accent5 2 3 4" xfId="14801" xr:uid="{00000000-0005-0000-0000-0000EA040000}"/>
    <cellStyle name="60% - Accent5 2 4" xfId="14671" xr:uid="{00000000-0005-0000-0000-0000EB040000}"/>
    <cellStyle name="60% - Accent5 2 5" xfId="14799" xr:uid="{00000000-0005-0000-0000-0000EC040000}"/>
    <cellStyle name="60% - Accent5 3" xfId="719" xr:uid="{00000000-0005-0000-0000-0000ED040000}"/>
    <cellStyle name="60% - Accent5 3 2" xfId="13802" xr:uid="{00000000-0005-0000-0000-0000EE040000}"/>
    <cellStyle name="60% - Accent5 3 3" xfId="14663" xr:uid="{00000000-0005-0000-0000-0000EF040000}"/>
    <cellStyle name="60% - Accent5 4" xfId="720" xr:uid="{00000000-0005-0000-0000-0000F0040000}"/>
    <cellStyle name="60% - Accent5 4 2" xfId="13803" xr:uid="{00000000-0005-0000-0000-0000F1040000}"/>
    <cellStyle name="60% - Accent5 5" xfId="721" xr:uid="{00000000-0005-0000-0000-0000F2040000}"/>
    <cellStyle name="60% - Accent5 5 2" xfId="13804" xr:uid="{00000000-0005-0000-0000-0000F3040000}"/>
    <cellStyle name="60% - Accent5 6" xfId="722" xr:uid="{00000000-0005-0000-0000-0000F4040000}"/>
    <cellStyle name="60% - Accent5 6 2" xfId="13805" xr:uid="{00000000-0005-0000-0000-0000F5040000}"/>
    <cellStyle name="60% - Accent6 2" xfId="20" xr:uid="{00000000-0005-0000-0000-0000F6040000}"/>
    <cellStyle name="60% - Accent6 2 2" xfId="84" xr:uid="{00000000-0005-0000-0000-0000F7040000}"/>
    <cellStyle name="60% - Accent6 2 2 2" xfId="13806" xr:uid="{00000000-0005-0000-0000-0000F8040000}"/>
    <cellStyle name="60% - Accent6 2 2 3" xfId="14803" xr:uid="{00000000-0005-0000-0000-0000F9040000}"/>
    <cellStyle name="60% - Accent6 2 3" xfId="723" xr:uid="{00000000-0005-0000-0000-0000FA040000}"/>
    <cellStyle name="60% - Accent6 2 3 2" xfId="11916" xr:uid="{00000000-0005-0000-0000-0000FB040000}"/>
    <cellStyle name="60% - Accent6 2 3 3" xfId="13807" xr:uid="{00000000-0005-0000-0000-0000FC040000}"/>
    <cellStyle name="60% - Accent6 2 3 4" xfId="14804" xr:uid="{00000000-0005-0000-0000-0000FD040000}"/>
    <cellStyle name="60% - Accent6 2 4" xfId="13558" xr:uid="{00000000-0005-0000-0000-0000FE040000}"/>
    <cellStyle name="60% - Accent6 2 5" xfId="14802" xr:uid="{00000000-0005-0000-0000-0000FF040000}"/>
    <cellStyle name="60% - Accent6 3" xfId="724" xr:uid="{00000000-0005-0000-0000-000000050000}"/>
    <cellStyle name="60% - Accent6 3 2" xfId="13808" xr:uid="{00000000-0005-0000-0000-000001050000}"/>
    <cellStyle name="60% - Accent6 3 3" xfId="14527" xr:uid="{00000000-0005-0000-0000-000002050000}"/>
    <cellStyle name="60% - Accent6 4" xfId="725" xr:uid="{00000000-0005-0000-0000-000003050000}"/>
    <cellStyle name="60% - Accent6 4 2" xfId="13809" xr:uid="{00000000-0005-0000-0000-000004050000}"/>
    <cellStyle name="60% - Accent6 5" xfId="726" xr:uid="{00000000-0005-0000-0000-000005050000}"/>
    <cellStyle name="60% - Accent6 5 2" xfId="13810" xr:uid="{00000000-0005-0000-0000-000006050000}"/>
    <cellStyle name="60% - Accent6 6" xfId="727" xr:uid="{00000000-0005-0000-0000-000007050000}"/>
    <cellStyle name="60% - Accent6 6 2" xfId="13811" xr:uid="{00000000-0005-0000-0000-000008050000}"/>
    <cellStyle name="60% - Colore 1" xfId="728" xr:uid="{00000000-0005-0000-0000-000009050000}"/>
    <cellStyle name="60% - Colore 1 2" xfId="13812" xr:uid="{00000000-0005-0000-0000-00000A050000}"/>
    <cellStyle name="60% - Colore 2" xfId="729" xr:uid="{00000000-0005-0000-0000-00000B050000}"/>
    <cellStyle name="60% - Colore 2 2" xfId="13813" xr:uid="{00000000-0005-0000-0000-00000C050000}"/>
    <cellStyle name="60% - Colore 3" xfId="730" xr:uid="{00000000-0005-0000-0000-00000D050000}"/>
    <cellStyle name="60% - Colore 3 2" xfId="13814" xr:uid="{00000000-0005-0000-0000-00000E050000}"/>
    <cellStyle name="60% - Colore 4" xfId="731" xr:uid="{00000000-0005-0000-0000-00000F050000}"/>
    <cellStyle name="60% - Colore 4 2" xfId="13815" xr:uid="{00000000-0005-0000-0000-000010050000}"/>
    <cellStyle name="60% - Colore 5" xfId="732" xr:uid="{00000000-0005-0000-0000-000011050000}"/>
    <cellStyle name="60% - Colore 5 2" xfId="13816" xr:uid="{00000000-0005-0000-0000-000012050000}"/>
    <cellStyle name="60% - Colore 6" xfId="733" xr:uid="{00000000-0005-0000-0000-000013050000}"/>
    <cellStyle name="60% - Colore 6 2" xfId="13817" xr:uid="{00000000-0005-0000-0000-000014050000}"/>
    <cellStyle name="60% - アクセント 1" xfId="734" xr:uid="{00000000-0005-0000-0000-000015050000}"/>
    <cellStyle name="60% - アクセント 1 2" xfId="13818" xr:uid="{00000000-0005-0000-0000-000016050000}"/>
    <cellStyle name="60% - アクセント 2" xfId="735" xr:uid="{00000000-0005-0000-0000-000017050000}"/>
    <cellStyle name="60% - アクセント 2 2" xfId="13819" xr:uid="{00000000-0005-0000-0000-000018050000}"/>
    <cellStyle name="60% - アクセント 3" xfId="736" xr:uid="{00000000-0005-0000-0000-000019050000}"/>
    <cellStyle name="60% - アクセント 3 2" xfId="13820" xr:uid="{00000000-0005-0000-0000-00001A050000}"/>
    <cellStyle name="60% - アクセント 4" xfId="737" xr:uid="{00000000-0005-0000-0000-00001B050000}"/>
    <cellStyle name="60% - アクセント 4 2" xfId="13821" xr:uid="{00000000-0005-0000-0000-00001C050000}"/>
    <cellStyle name="60% - アクセント 5" xfId="738" xr:uid="{00000000-0005-0000-0000-00001D050000}"/>
    <cellStyle name="60% - アクセント 5 2" xfId="13822" xr:uid="{00000000-0005-0000-0000-00001E050000}"/>
    <cellStyle name="60% - アクセント 6" xfId="739" xr:uid="{00000000-0005-0000-0000-00001F050000}"/>
    <cellStyle name="60% - アクセント 6 2" xfId="13823" xr:uid="{00000000-0005-0000-0000-000020050000}"/>
    <cellStyle name="Accent1 2" xfId="21" xr:uid="{00000000-0005-0000-0000-000021050000}"/>
    <cellStyle name="Accent1 2 2" xfId="85" xr:uid="{00000000-0005-0000-0000-000022050000}"/>
    <cellStyle name="Accent1 2 2 2" xfId="13824" xr:uid="{00000000-0005-0000-0000-000023050000}"/>
    <cellStyle name="Accent1 2 2 3" xfId="14806" xr:uid="{00000000-0005-0000-0000-000024050000}"/>
    <cellStyle name="Accent1 2 3" xfId="740" xr:uid="{00000000-0005-0000-0000-000025050000}"/>
    <cellStyle name="Accent1 2 3 2" xfId="11917" xr:uid="{00000000-0005-0000-0000-000026050000}"/>
    <cellStyle name="Accent1 2 3 3" xfId="13825" xr:uid="{00000000-0005-0000-0000-000027050000}"/>
    <cellStyle name="Accent1 2 3 4" xfId="14807" xr:uid="{00000000-0005-0000-0000-000028050000}"/>
    <cellStyle name="Accent1 2 4" xfId="14510" xr:uid="{00000000-0005-0000-0000-000029050000}"/>
    <cellStyle name="Accent1 2 5" xfId="14805" xr:uid="{00000000-0005-0000-0000-00002A050000}"/>
    <cellStyle name="Accent1 3" xfId="741" xr:uid="{00000000-0005-0000-0000-00002B050000}"/>
    <cellStyle name="Accent1 3 2" xfId="13826" xr:uid="{00000000-0005-0000-0000-00002C050000}"/>
    <cellStyle name="Accent1 3 3" xfId="14621" xr:uid="{00000000-0005-0000-0000-00002D050000}"/>
    <cellStyle name="Accent1 4" xfId="742" xr:uid="{00000000-0005-0000-0000-00002E050000}"/>
    <cellStyle name="Accent1 4 2" xfId="13827" xr:uid="{00000000-0005-0000-0000-00002F050000}"/>
    <cellStyle name="Accent1 5" xfId="743" xr:uid="{00000000-0005-0000-0000-000030050000}"/>
    <cellStyle name="Accent1 5 2" xfId="13828" xr:uid="{00000000-0005-0000-0000-000031050000}"/>
    <cellStyle name="Accent1 6" xfId="744" xr:uid="{00000000-0005-0000-0000-000032050000}"/>
    <cellStyle name="Accent1 6 2" xfId="13829" xr:uid="{00000000-0005-0000-0000-000033050000}"/>
    <cellStyle name="Accent2 2" xfId="22" xr:uid="{00000000-0005-0000-0000-000034050000}"/>
    <cellStyle name="Accent2 2 2" xfId="86" xr:uid="{00000000-0005-0000-0000-000035050000}"/>
    <cellStyle name="Accent2 2 2 2" xfId="13830" xr:uid="{00000000-0005-0000-0000-000036050000}"/>
    <cellStyle name="Accent2 2 2 3" xfId="14809" xr:uid="{00000000-0005-0000-0000-000037050000}"/>
    <cellStyle name="Accent2 2 3" xfId="745" xr:uid="{00000000-0005-0000-0000-000038050000}"/>
    <cellStyle name="Accent2 2 3 2" xfId="11918" xr:uid="{00000000-0005-0000-0000-000039050000}"/>
    <cellStyle name="Accent2 2 3 3" xfId="13831" xr:uid="{00000000-0005-0000-0000-00003A050000}"/>
    <cellStyle name="Accent2 2 3 4" xfId="14810" xr:uid="{00000000-0005-0000-0000-00003B050000}"/>
    <cellStyle name="Accent2 2 4" xfId="13562" xr:uid="{00000000-0005-0000-0000-00003C050000}"/>
    <cellStyle name="Accent2 2 5" xfId="14808" xr:uid="{00000000-0005-0000-0000-00003D050000}"/>
    <cellStyle name="Accent2 3" xfId="746" xr:uid="{00000000-0005-0000-0000-00003E050000}"/>
    <cellStyle name="Accent2 3 2" xfId="13832" xr:uid="{00000000-0005-0000-0000-00003F050000}"/>
    <cellStyle name="Accent2 3 3" xfId="14467" xr:uid="{00000000-0005-0000-0000-000040050000}"/>
    <cellStyle name="Accent2 4" xfId="747" xr:uid="{00000000-0005-0000-0000-000041050000}"/>
    <cellStyle name="Accent2 4 2" xfId="13833" xr:uid="{00000000-0005-0000-0000-000042050000}"/>
    <cellStyle name="Accent2 5" xfId="748" xr:uid="{00000000-0005-0000-0000-000043050000}"/>
    <cellStyle name="Accent2 5 2" xfId="13834" xr:uid="{00000000-0005-0000-0000-000044050000}"/>
    <cellStyle name="Accent2 6" xfId="749" xr:uid="{00000000-0005-0000-0000-000045050000}"/>
    <cellStyle name="Accent2 6 2" xfId="13835" xr:uid="{00000000-0005-0000-0000-000046050000}"/>
    <cellStyle name="Accent3 2" xfId="23" xr:uid="{00000000-0005-0000-0000-000047050000}"/>
    <cellStyle name="Accent3 2 2" xfId="87" xr:uid="{00000000-0005-0000-0000-000048050000}"/>
    <cellStyle name="Accent3 2 2 2" xfId="13836" xr:uid="{00000000-0005-0000-0000-000049050000}"/>
    <cellStyle name="Accent3 2 2 3" xfId="14812" xr:uid="{00000000-0005-0000-0000-00004A050000}"/>
    <cellStyle name="Accent3 2 3" xfId="750" xr:uid="{00000000-0005-0000-0000-00004B050000}"/>
    <cellStyle name="Accent3 2 3 2" xfId="11919" xr:uid="{00000000-0005-0000-0000-00004C050000}"/>
    <cellStyle name="Accent3 2 3 3" xfId="13837" xr:uid="{00000000-0005-0000-0000-00004D050000}"/>
    <cellStyle name="Accent3 2 3 4" xfId="14813" xr:uid="{00000000-0005-0000-0000-00004E050000}"/>
    <cellStyle name="Accent3 2 4" xfId="14536" xr:uid="{00000000-0005-0000-0000-00004F050000}"/>
    <cellStyle name="Accent3 2 5" xfId="14811" xr:uid="{00000000-0005-0000-0000-000050050000}"/>
    <cellStyle name="Accent3 3" xfId="751" xr:uid="{00000000-0005-0000-0000-000051050000}"/>
    <cellStyle name="Accent3 3 2" xfId="13838" xr:uid="{00000000-0005-0000-0000-000052050000}"/>
    <cellStyle name="Accent3 3 3" xfId="13526" xr:uid="{00000000-0005-0000-0000-000053050000}"/>
    <cellStyle name="Accent3 4" xfId="752" xr:uid="{00000000-0005-0000-0000-000054050000}"/>
    <cellStyle name="Accent3 4 2" xfId="13839" xr:uid="{00000000-0005-0000-0000-000055050000}"/>
    <cellStyle name="Accent3 5" xfId="753" xr:uid="{00000000-0005-0000-0000-000056050000}"/>
    <cellStyle name="Accent3 5 2" xfId="13840" xr:uid="{00000000-0005-0000-0000-000057050000}"/>
    <cellStyle name="Accent3 6" xfId="754" xr:uid="{00000000-0005-0000-0000-000058050000}"/>
    <cellStyle name="Accent3 6 2" xfId="13841" xr:uid="{00000000-0005-0000-0000-000059050000}"/>
    <cellStyle name="Accent4 2" xfId="24" xr:uid="{00000000-0005-0000-0000-00005A050000}"/>
    <cellStyle name="Accent4 2 2" xfId="88" xr:uid="{00000000-0005-0000-0000-00005B050000}"/>
    <cellStyle name="Accent4 2 2 2" xfId="13842" xr:uid="{00000000-0005-0000-0000-00005C050000}"/>
    <cellStyle name="Accent4 2 2 3" xfId="14815" xr:uid="{00000000-0005-0000-0000-00005D050000}"/>
    <cellStyle name="Accent4 2 3" xfId="755" xr:uid="{00000000-0005-0000-0000-00005E050000}"/>
    <cellStyle name="Accent4 2 3 2" xfId="11920" xr:uid="{00000000-0005-0000-0000-00005F050000}"/>
    <cellStyle name="Accent4 2 3 3" xfId="13843" xr:uid="{00000000-0005-0000-0000-000060050000}"/>
    <cellStyle name="Accent4 2 3 4" xfId="14816" xr:uid="{00000000-0005-0000-0000-000061050000}"/>
    <cellStyle name="Accent4 2 4" xfId="14658" xr:uid="{00000000-0005-0000-0000-000062050000}"/>
    <cellStyle name="Accent4 2 5" xfId="14814" xr:uid="{00000000-0005-0000-0000-000063050000}"/>
    <cellStyle name="Accent4 3" xfId="756" xr:uid="{00000000-0005-0000-0000-000064050000}"/>
    <cellStyle name="Accent4 3 2" xfId="13844" xr:uid="{00000000-0005-0000-0000-000065050000}"/>
    <cellStyle name="Accent4 3 3" xfId="14509" xr:uid="{00000000-0005-0000-0000-000066050000}"/>
    <cellStyle name="Accent4 4" xfId="757" xr:uid="{00000000-0005-0000-0000-000067050000}"/>
    <cellStyle name="Accent4 4 2" xfId="13845" xr:uid="{00000000-0005-0000-0000-000068050000}"/>
    <cellStyle name="Accent4 5" xfId="758" xr:uid="{00000000-0005-0000-0000-000069050000}"/>
    <cellStyle name="Accent4 5 2" xfId="13846" xr:uid="{00000000-0005-0000-0000-00006A050000}"/>
    <cellStyle name="Accent4 6" xfId="759" xr:uid="{00000000-0005-0000-0000-00006B050000}"/>
    <cellStyle name="Accent4 6 2" xfId="13847" xr:uid="{00000000-0005-0000-0000-00006C050000}"/>
    <cellStyle name="Accent5 2" xfId="25" xr:uid="{00000000-0005-0000-0000-00006D050000}"/>
    <cellStyle name="Accent5 2 2" xfId="89" xr:uid="{00000000-0005-0000-0000-00006E050000}"/>
    <cellStyle name="Accent5 2 2 2" xfId="13848" xr:uid="{00000000-0005-0000-0000-00006F050000}"/>
    <cellStyle name="Accent5 2 2 3" xfId="14818" xr:uid="{00000000-0005-0000-0000-000070050000}"/>
    <cellStyle name="Accent5 2 3" xfId="760" xr:uid="{00000000-0005-0000-0000-000071050000}"/>
    <cellStyle name="Accent5 2 3 2" xfId="11921" xr:uid="{00000000-0005-0000-0000-000072050000}"/>
    <cellStyle name="Accent5 2 3 3" xfId="13849" xr:uid="{00000000-0005-0000-0000-000073050000}"/>
    <cellStyle name="Accent5 2 3 4" xfId="14819" xr:uid="{00000000-0005-0000-0000-000074050000}"/>
    <cellStyle name="Accent5 2 4" xfId="13557" xr:uid="{00000000-0005-0000-0000-000075050000}"/>
    <cellStyle name="Accent5 2 5" xfId="14817" xr:uid="{00000000-0005-0000-0000-000076050000}"/>
    <cellStyle name="Accent5 3" xfId="761" xr:uid="{00000000-0005-0000-0000-000077050000}"/>
    <cellStyle name="Accent5 3 2" xfId="13850" xr:uid="{00000000-0005-0000-0000-000078050000}"/>
    <cellStyle name="Accent5 3 3" xfId="14606" xr:uid="{00000000-0005-0000-0000-000079050000}"/>
    <cellStyle name="Accent5 4" xfId="762" xr:uid="{00000000-0005-0000-0000-00007A050000}"/>
    <cellStyle name="Accent5 4 2" xfId="13851" xr:uid="{00000000-0005-0000-0000-00007B050000}"/>
    <cellStyle name="Accent5 5" xfId="763" xr:uid="{00000000-0005-0000-0000-00007C050000}"/>
    <cellStyle name="Accent5 5 2" xfId="13852" xr:uid="{00000000-0005-0000-0000-00007D050000}"/>
    <cellStyle name="Accent5 6" xfId="764" xr:uid="{00000000-0005-0000-0000-00007E050000}"/>
    <cellStyle name="Accent5 6 2" xfId="13853" xr:uid="{00000000-0005-0000-0000-00007F050000}"/>
    <cellStyle name="Accent6 2" xfId="26" xr:uid="{00000000-0005-0000-0000-000080050000}"/>
    <cellStyle name="Accent6 2 2" xfId="90" xr:uid="{00000000-0005-0000-0000-000081050000}"/>
    <cellStyle name="Accent6 2 2 2" xfId="13854" xr:uid="{00000000-0005-0000-0000-000082050000}"/>
    <cellStyle name="Accent6 2 2 3" xfId="14821" xr:uid="{00000000-0005-0000-0000-000083050000}"/>
    <cellStyle name="Accent6 2 3" xfId="765" xr:uid="{00000000-0005-0000-0000-000084050000}"/>
    <cellStyle name="Accent6 2 3 2" xfId="11922" xr:uid="{00000000-0005-0000-0000-000085050000}"/>
    <cellStyle name="Accent6 2 3 3" xfId="13855" xr:uid="{00000000-0005-0000-0000-000086050000}"/>
    <cellStyle name="Accent6 2 3 4" xfId="14822" xr:uid="{00000000-0005-0000-0000-000087050000}"/>
    <cellStyle name="Accent6 2 4" xfId="13553" xr:uid="{00000000-0005-0000-0000-000088050000}"/>
    <cellStyle name="Accent6 2 5" xfId="14820" xr:uid="{00000000-0005-0000-0000-000089050000}"/>
    <cellStyle name="Accent6 3" xfId="766" xr:uid="{00000000-0005-0000-0000-00008A050000}"/>
    <cellStyle name="Accent6 3 2" xfId="13856" xr:uid="{00000000-0005-0000-0000-00008B050000}"/>
    <cellStyle name="Accent6 3 3" xfId="14697" xr:uid="{00000000-0005-0000-0000-00008C050000}"/>
    <cellStyle name="Accent6 4" xfId="767" xr:uid="{00000000-0005-0000-0000-00008D050000}"/>
    <cellStyle name="Accent6 4 2" xfId="13857" xr:uid="{00000000-0005-0000-0000-00008E050000}"/>
    <cellStyle name="Accent6 5" xfId="768" xr:uid="{00000000-0005-0000-0000-00008F050000}"/>
    <cellStyle name="Accent6 5 2" xfId="13858" xr:uid="{00000000-0005-0000-0000-000090050000}"/>
    <cellStyle name="Accent6 6" xfId="769" xr:uid="{00000000-0005-0000-0000-000091050000}"/>
    <cellStyle name="Accent6 6 2" xfId="14056" xr:uid="{00000000-0005-0000-0000-000092050000}"/>
    <cellStyle name="AFE" xfId="770" xr:uid="{00000000-0005-0000-0000-000093050000}"/>
    <cellStyle name="Aksentti1" xfId="771" xr:uid="{00000000-0005-0000-0000-000094050000}"/>
    <cellStyle name="Aksentti1 2" xfId="14101" xr:uid="{00000000-0005-0000-0000-000095050000}"/>
    <cellStyle name="Aksentti2" xfId="772" xr:uid="{00000000-0005-0000-0000-000096050000}"/>
    <cellStyle name="Aksentti2 2" xfId="14217" xr:uid="{00000000-0005-0000-0000-000097050000}"/>
    <cellStyle name="Aksentti3" xfId="773" xr:uid="{00000000-0005-0000-0000-000098050000}"/>
    <cellStyle name="Aksentti3 2" xfId="14353" xr:uid="{00000000-0005-0000-0000-000099050000}"/>
    <cellStyle name="Aksentti4" xfId="774" xr:uid="{00000000-0005-0000-0000-00009A050000}"/>
    <cellStyle name="Aksentti4 2" xfId="14158" xr:uid="{00000000-0005-0000-0000-00009B050000}"/>
    <cellStyle name="Aksentti5" xfId="775" xr:uid="{00000000-0005-0000-0000-00009C050000}"/>
    <cellStyle name="Aksentti5 2" xfId="14291" xr:uid="{00000000-0005-0000-0000-00009D050000}"/>
    <cellStyle name="Aksentti6" xfId="776" xr:uid="{00000000-0005-0000-0000-00009E050000}"/>
    <cellStyle name="Aksentti6 2" xfId="14094" xr:uid="{00000000-0005-0000-0000-00009F050000}"/>
    <cellStyle name="AppSvrCode" xfId="777" xr:uid="{00000000-0005-0000-0000-0000A0050000}"/>
    <cellStyle name="AppSvrCode 2" xfId="778" xr:uid="{00000000-0005-0000-0000-0000A1050000}"/>
    <cellStyle name="AppSvrCode 2 2" xfId="14341" xr:uid="{00000000-0005-0000-0000-0000A2050000}"/>
    <cellStyle name="AppSvrCode 3" xfId="779" xr:uid="{00000000-0005-0000-0000-0000A3050000}"/>
    <cellStyle name="AppSvrCode 3 2" xfId="14151" xr:uid="{00000000-0005-0000-0000-0000A4050000}"/>
    <cellStyle name="AppSvrCode 4" xfId="14205" xr:uid="{00000000-0005-0000-0000-0000A5050000}"/>
    <cellStyle name="Arial" xfId="780" xr:uid="{00000000-0005-0000-0000-0000A6050000}"/>
    <cellStyle name="Array" xfId="781" xr:uid="{00000000-0005-0000-0000-0000A7050000}"/>
    <cellStyle name="Array 2" xfId="782" xr:uid="{00000000-0005-0000-0000-0000A8050000}"/>
    <cellStyle name="Array 2 2" xfId="14074" xr:uid="{00000000-0005-0000-0000-0000A9050000}"/>
    <cellStyle name="Array 3" xfId="783" xr:uid="{00000000-0005-0000-0000-0000AA050000}"/>
    <cellStyle name="Array 3 2" xfId="14121" xr:uid="{00000000-0005-0000-0000-0000AB050000}"/>
    <cellStyle name="Array 4" xfId="14279" xr:uid="{00000000-0005-0000-0000-0000AC050000}"/>
    <cellStyle name="Avertissement" xfId="784" xr:uid="{00000000-0005-0000-0000-0000AD050000}"/>
    <cellStyle name="Avertissement 2" xfId="14243" xr:uid="{00000000-0005-0000-0000-0000AE050000}"/>
    <cellStyle name="Bad 2" xfId="27" xr:uid="{00000000-0005-0000-0000-0000AF050000}"/>
    <cellStyle name="Bad 2 2" xfId="91" xr:uid="{00000000-0005-0000-0000-0000B0050000}"/>
    <cellStyle name="Bad 2 2 2" xfId="14377" xr:uid="{00000000-0005-0000-0000-0000B1050000}"/>
    <cellStyle name="Bad 2 2 3" xfId="14824" xr:uid="{00000000-0005-0000-0000-0000B2050000}"/>
    <cellStyle name="Bad 2 3" xfId="785" xr:uid="{00000000-0005-0000-0000-0000B3050000}"/>
    <cellStyle name="Bad 2 3 2" xfId="11923" xr:uid="{00000000-0005-0000-0000-0000B4050000}"/>
    <cellStyle name="Bad 2 3 3" xfId="14177" xr:uid="{00000000-0005-0000-0000-0000B5050000}"/>
    <cellStyle name="Bad 2 3 4" xfId="14825" xr:uid="{00000000-0005-0000-0000-0000B6050000}"/>
    <cellStyle name="Bad 2 4" xfId="14537" xr:uid="{00000000-0005-0000-0000-0000B7050000}"/>
    <cellStyle name="Bad 2 5" xfId="14823" xr:uid="{00000000-0005-0000-0000-0000B8050000}"/>
    <cellStyle name="Bad 3" xfId="786" xr:uid="{00000000-0005-0000-0000-0000B9050000}"/>
    <cellStyle name="Bad 3 2" xfId="14314" xr:uid="{00000000-0005-0000-0000-0000BA050000}"/>
    <cellStyle name="Bad 3 3" xfId="14563" xr:uid="{00000000-0005-0000-0000-0000BB050000}"/>
    <cellStyle name="Bad 4" xfId="787" xr:uid="{00000000-0005-0000-0000-0000BC050000}"/>
    <cellStyle name="Bad 4 2" xfId="14047" xr:uid="{00000000-0005-0000-0000-0000BD050000}"/>
    <cellStyle name="Bad 5" xfId="788" xr:uid="{00000000-0005-0000-0000-0000BE050000}"/>
    <cellStyle name="Bad 5 2" xfId="14096" xr:uid="{00000000-0005-0000-0000-0000BF050000}"/>
    <cellStyle name="Bad 6" xfId="789" xr:uid="{00000000-0005-0000-0000-0000C0050000}"/>
    <cellStyle name="Bad 6 2" xfId="14207" xr:uid="{00000000-0005-0000-0000-0000C1050000}"/>
    <cellStyle name="BLACK" xfId="790" xr:uid="{00000000-0005-0000-0000-0000C2050000}"/>
    <cellStyle name="BLACK 2" xfId="791" xr:uid="{00000000-0005-0000-0000-0000C3050000}"/>
    <cellStyle name="BLACK 2 2" xfId="14407" xr:uid="{00000000-0005-0000-0000-0000C4050000}"/>
    <cellStyle name="BLACK 3" xfId="792" xr:uid="{00000000-0005-0000-0000-0000C5050000}"/>
    <cellStyle name="BLACK 3 2" xfId="14281" xr:uid="{00000000-0005-0000-0000-0000C6050000}"/>
    <cellStyle name="BLACK 4" xfId="14343" xr:uid="{00000000-0005-0000-0000-0000C7050000}"/>
    <cellStyle name="BlankedZeros" xfId="793" xr:uid="{00000000-0005-0000-0000-0000C8050000}"/>
    <cellStyle name="Body" xfId="794" xr:uid="{00000000-0005-0000-0000-0000C9050000}"/>
    <cellStyle name="Body 2" xfId="14127" xr:uid="{00000000-0005-0000-0000-0000CA050000}"/>
    <cellStyle name="Border" xfId="795" xr:uid="{00000000-0005-0000-0000-0000CB050000}"/>
    <cellStyle name="Border 2" xfId="796" xr:uid="{00000000-0005-0000-0000-0000CC050000}"/>
    <cellStyle name="Border 2 2" xfId="14387" xr:uid="{00000000-0005-0000-0000-0000CD050000}"/>
    <cellStyle name="Border 3" xfId="797" xr:uid="{00000000-0005-0000-0000-0000CE050000}"/>
    <cellStyle name="Border 3 2" xfId="14187" xr:uid="{00000000-0005-0000-0000-0000CF050000}"/>
    <cellStyle name="Border 4" xfId="14251" xr:uid="{00000000-0005-0000-0000-0000D0050000}"/>
    <cellStyle name="bullet" xfId="798" xr:uid="{00000000-0005-0000-0000-0000D1050000}"/>
    <cellStyle name="bullet 2" xfId="799" xr:uid="{00000000-0005-0000-0000-0000D2050000}"/>
    <cellStyle name="bullet 2 2" xfId="13518" xr:uid="{00000000-0005-0000-0000-0000D3050000}"/>
    <cellStyle name="bullet 3" xfId="800" xr:uid="{00000000-0005-0000-0000-0000D4050000}"/>
    <cellStyle name="bullet 3 2" xfId="14108" xr:uid="{00000000-0005-0000-0000-0000D5050000}"/>
    <cellStyle name="bullet 4" xfId="14324" xr:uid="{00000000-0005-0000-0000-0000D6050000}"/>
    <cellStyle name="Calc Currency (0)" xfId="801" xr:uid="{00000000-0005-0000-0000-0000D7050000}"/>
    <cellStyle name="Calcolo" xfId="802" xr:uid="{00000000-0005-0000-0000-0000D8050000}"/>
    <cellStyle name="Calcolo 2" xfId="14229" xr:uid="{00000000-0005-0000-0000-0000D9050000}"/>
    <cellStyle name="Calcul" xfId="803" xr:uid="{00000000-0005-0000-0000-0000DA050000}"/>
    <cellStyle name="Calcul 2" xfId="14365" xr:uid="{00000000-0005-0000-0000-0000DB050000}"/>
    <cellStyle name="Calculation 2" xfId="28" xr:uid="{00000000-0005-0000-0000-0000DC050000}"/>
    <cellStyle name="Calculation 2 2" xfId="92" xr:uid="{00000000-0005-0000-0000-0000DD050000}"/>
    <cellStyle name="Calculation 2 2 2" xfId="14164" xr:uid="{00000000-0005-0000-0000-0000DE050000}"/>
    <cellStyle name="Calculation 2 2 3" xfId="14827" xr:uid="{00000000-0005-0000-0000-0000DF050000}"/>
    <cellStyle name="Calculation 2 3" xfId="804" xr:uid="{00000000-0005-0000-0000-0000E0050000}"/>
    <cellStyle name="Calculation 2 3 2" xfId="11924" xr:uid="{00000000-0005-0000-0000-0000E1050000}"/>
    <cellStyle name="Calculation 2 3 3" xfId="14303" xr:uid="{00000000-0005-0000-0000-0000E2050000}"/>
    <cellStyle name="Calculation 2 3 4" xfId="14828" xr:uid="{00000000-0005-0000-0000-0000E3050000}"/>
    <cellStyle name="Calculation 2 4" xfId="14673" xr:uid="{00000000-0005-0000-0000-0000E4050000}"/>
    <cellStyle name="Calculation 2 5" xfId="14826" xr:uid="{00000000-0005-0000-0000-0000E5050000}"/>
    <cellStyle name="Calculation 3" xfId="805" xr:uid="{00000000-0005-0000-0000-0000E6050000}"/>
    <cellStyle name="Calculation 3 2" xfId="13504" xr:uid="{00000000-0005-0000-0000-0000E7050000}"/>
    <cellStyle name="Calculation 3 3" xfId="14656" xr:uid="{00000000-0005-0000-0000-0000E8050000}"/>
    <cellStyle name="Calculation 4" xfId="806" xr:uid="{00000000-0005-0000-0000-0000E9050000}"/>
    <cellStyle name="Calculation 4 2" xfId="14104" xr:uid="{00000000-0005-0000-0000-0000EA050000}"/>
    <cellStyle name="Calculation 5" xfId="807" xr:uid="{00000000-0005-0000-0000-0000EB050000}"/>
    <cellStyle name="Calculation 5 2" xfId="14224" xr:uid="{00000000-0005-0000-0000-0000EC050000}"/>
    <cellStyle name="Calculation 6" xfId="808" xr:uid="{00000000-0005-0000-0000-0000ED050000}"/>
    <cellStyle name="Calculation 6 2" xfId="14360" xr:uid="{00000000-0005-0000-0000-0000EE050000}"/>
    <cellStyle name="Caroline" xfId="809" xr:uid="{00000000-0005-0000-0000-0000EF050000}"/>
    <cellStyle name="Caroline 2" xfId="14162" xr:uid="{00000000-0005-0000-0000-0000F0050000}"/>
    <cellStyle name="Cella collegata" xfId="810" xr:uid="{00000000-0005-0000-0000-0000F1050000}"/>
    <cellStyle name="Cella collegata 2" xfId="14298" xr:uid="{00000000-0005-0000-0000-0000F2050000}"/>
    <cellStyle name="Cella da controllare" xfId="811" xr:uid="{00000000-0005-0000-0000-0000F3050000}"/>
    <cellStyle name="Cella da controllare 2" xfId="14059" xr:uid="{00000000-0005-0000-0000-0000F4050000}"/>
    <cellStyle name="Cellule liée" xfId="812" xr:uid="{00000000-0005-0000-0000-0000F5050000}"/>
    <cellStyle name="Cellule liée 2" xfId="14102" xr:uid="{00000000-0005-0000-0000-0000F6050000}"/>
    <cellStyle name="Check Cell 2" xfId="29" xr:uid="{00000000-0005-0000-0000-0000F7050000}"/>
    <cellStyle name="Check Cell 2 2" xfId="93" xr:uid="{00000000-0005-0000-0000-0000F8050000}"/>
    <cellStyle name="Check Cell 2 2 2" xfId="14220" xr:uid="{00000000-0005-0000-0000-0000F9050000}"/>
    <cellStyle name="Check Cell 2 2 3" xfId="14830" xr:uid="{00000000-0005-0000-0000-0000FA050000}"/>
    <cellStyle name="Check Cell 2 3" xfId="813" xr:uid="{00000000-0005-0000-0000-0000FB050000}"/>
    <cellStyle name="Check Cell 2 3 2" xfId="11925" xr:uid="{00000000-0005-0000-0000-0000FC050000}"/>
    <cellStyle name="Check Cell 2 3 3" xfId="14356" xr:uid="{00000000-0005-0000-0000-0000FD050000}"/>
    <cellStyle name="Check Cell 2 3 4" xfId="14831" xr:uid="{00000000-0005-0000-0000-0000FE050000}"/>
    <cellStyle name="Check Cell 2 4" xfId="14580" xr:uid="{00000000-0005-0000-0000-0000FF050000}"/>
    <cellStyle name="Check Cell 2 5" xfId="14829" xr:uid="{00000000-0005-0000-0000-000000060000}"/>
    <cellStyle name="Check Cell 3" xfId="814" xr:uid="{00000000-0005-0000-0000-000001060000}"/>
    <cellStyle name="Check Cell 3 2" xfId="14408" xr:uid="{00000000-0005-0000-0000-000002060000}"/>
    <cellStyle name="Check Cell 3 3" xfId="14469" xr:uid="{00000000-0005-0000-0000-000003060000}"/>
    <cellStyle name="Check Cell 4" xfId="815" xr:uid="{00000000-0005-0000-0000-000004060000}"/>
    <cellStyle name="Check Cell 4 2" xfId="14294" xr:uid="{00000000-0005-0000-0000-000005060000}"/>
    <cellStyle name="Check Cell 5" xfId="816" xr:uid="{00000000-0005-0000-0000-000006060000}"/>
    <cellStyle name="Check Cell 5 2" xfId="14062" xr:uid="{00000000-0005-0000-0000-000007060000}"/>
    <cellStyle name="Check Cell 6" xfId="817" xr:uid="{00000000-0005-0000-0000-000008060000}"/>
    <cellStyle name="Check Cell 6 2" xfId="14103" xr:uid="{00000000-0005-0000-0000-000009060000}"/>
    <cellStyle name="code" xfId="818" xr:uid="{00000000-0005-0000-0000-00000A060000}"/>
    <cellStyle name="code 2" xfId="819" xr:uid="{00000000-0005-0000-0000-00000B060000}"/>
    <cellStyle name="code 2 2" xfId="14359" xr:uid="{00000000-0005-0000-0000-00000C060000}"/>
    <cellStyle name="code 3" xfId="820" xr:uid="{00000000-0005-0000-0000-00000D060000}"/>
    <cellStyle name="code 3 2" xfId="14161" xr:uid="{00000000-0005-0000-0000-00000E060000}"/>
    <cellStyle name="code 4" xfId="14223" xr:uid="{00000000-0005-0000-0000-00000F060000}"/>
    <cellStyle name="Colore 1" xfId="821" xr:uid="{00000000-0005-0000-0000-000010060000}"/>
    <cellStyle name="Colore 1 2" xfId="14297" xr:uid="{00000000-0005-0000-0000-000011060000}"/>
    <cellStyle name="Colore 2" xfId="822" xr:uid="{00000000-0005-0000-0000-000012060000}"/>
    <cellStyle name="Colore 2 2" xfId="14061" xr:uid="{00000000-0005-0000-0000-000013060000}"/>
    <cellStyle name="Colore 3" xfId="823" xr:uid="{00000000-0005-0000-0000-000014060000}"/>
    <cellStyle name="Colore 3 2" xfId="14044" xr:uid="{00000000-0005-0000-0000-000015060000}"/>
    <cellStyle name="Colore 4" xfId="824" xr:uid="{00000000-0005-0000-0000-000016060000}"/>
    <cellStyle name="Colore 4 2" xfId="14420" xr:uid="{00000000-0005-0000-0000-000017060000}"/>
    <cellStyle name="Colore 5" xfId="825" xr:uid="{00000000-0005-0000-0000-000018060000}"/>
    <cellStyle name="Colore 5 2" xfId="14222" xr:uid="{00000000-0005-0000-0000-000019060000}"/>
    <cellStyle name="Colore 6" xfId="826" xr:uid="{00000000-0005-0000-0000-00001A060000}"/>
    <cellStyle name="Colore 6 2" xfId="14358" xr:uid="{00000000-0005-0000-0000-00001B060000}"/>
    <cellStyle name="Comma  - Style1" xfId="827" xr:uid="{00000000-0005-0000-0000-00001C060000}"/>
    <cellStyle name="Comma  - Style1 2" xfId="14160" xr:uid="{00000000-0005-0000-0000-00001D060000}"/>
    <cellStyle name="Comma [0] 2" xfId="14832" xr:uid="{00000000-0005-0000-0000-00001E060000}"/>
    <cellStyle name="Comma [0] 2 2" xfId="828" xr:uid="{00000000-0005-0000-0000-00001F060000}"/>
    <cellStyle name="Comma [0] 2 2 2" xfId="11998" xr:uid="{00000000-0005-0000-0000-000020060000}"/>
    <cellStyle name="Comma [0] 2 2 2 2" xfId="12269" xr:uid="{00000000-0005-0000-0000-000021060000}"/>
    <cellStyle name="Comma [0] 2 2 2 2 2" xfId="13097" xr:uid="{00000000-0005-0000-0000-000022060000}"/>
    <cellStyle name="Comma [0] 2 2 2 3" xfId="12540" xr:uid="{00000000-0005-0000-0000-000023060000}"/>
    <cellStyle name="Comma [0] 2 2 2 3 2" xfId="13367" xr:uid="{00000000-0005-0000-0000-000024060000}"/>
    <cellStyle name="Comma [0] 2 2 2 4" xfId="12832" xr:uid="{00000000-0005-0000-0000-000025060000}"/>
    <cellStyle name="Comma [0] 2 2 3" xfId="12151" xr:uid="{00000000-0005-0000-0000-000026060000}"/>
    <cellStyle name="Comma [0] 2 2 3 2" xfId="12979" xr:uid="{00000000-0005-0000-0000-000027060000}"/>
    <cellStyle name="Comma [0] 2 2 4" xfId="12422" xr:uid="{00000000-0005-0000-0000-000028060000}"/>
    <cellStyle name="Comma [0] 2 2 4 2" xfId="13249" xr:uid="{00000000-0005-0000-0000-000029060000}"/>
    <cellStyle name="Comma [0] 2 2 5" xfId="12714" xr:uid="{00000000-0005-0000-0000-00002A060000}"/>
    <cellStyle name="Comma [0] 2 3" xfId="11982" xr:uid="{00000000-0005-0000-0000-00002B060000}"/>
    <cellStyle name="Comma [0] 2 3 2" xfId="12254" xr:uid="{00000000-0005-0000-0000-00002C060000}"/>
    <cellStyle name="Comma [0] 2 3 2 2" xfId="13082" xr:uid="{00000000-0005-0000-0000-00002D060000}"/>
    <cellStyle name="Comma [0] 2 3 3" xfId="12525" xr:uid="{00000000-0005-0000-0000-00002E060000}"/>
    <cellStyle name="Comma [0] 2 3 3 2" xfId="13352" xr:uid="{00000000-0005-0000-0000-00002F060000}"/>
    <cellStyle name="Comma [0] 2 3 4" xfId="12817" xr:uid="{00000000-0005-0000-0000-000030060000}"/>
    <cellStyle name="Comma [0] 2 4" xfId="12134" xr:uid="{00000000-0005-0000-0000-000031060000}"/>
    <cellStyle name="Comma [0] 2 4 2" xfId="12964" xr:uid="{00000000-0005-0000-0000-000032060000}"/>
    <cellStyle name="Comma [0] 2 5" xfId="12407" xr:uid="{00000000-0005-0000-0000-000033060000}"/>
    <cellStyle name="Comma [0] 2 5 2" xfId="13234" xr:uid="{00000000-0005-0000-0000-000034060000}"/>
    <cellStyle name="Comma [0] 2 6" xfId="14296" xr:uid="{00000000-0005-0000-0000-000035060000}"/>
    <cellStyle name="Comma [0] 2 7" xfId="12684" xr:uid="{00000000-0005-0000-0000-000036060000}"/>
    <cellStyle name="Comma [0] 3" xfId="829" xr:uid="{00000000-0005-0000-0000-000037060000}"/>
    <cellStyle name="Comma [0] 3 2" xfId="14833" xr:uid="{00000000-0005-0000-0000-000038060000}"/>
    <cellStyle name="Comma [0] 4" xfId="830" xr:uid="{00000000-0005-0000-0000-000039060000}"/>
    <cellStyle name="Comma [0] 4 2" xfId="14834" xr:uid="{00000000-0005-0000-0000-00003A060000}"/>
    <cellStyle name="Comma [0] 5" xfId="831" xr:uid="{00000000-0005-0000-0000-00003B060000}"/>
    <cellStyle name="Comma [0] 6" xfId="832" xr:uid="{00000000-0005-0000-0000-00003C060000}"/>
    <cellStyle name="Comma 0" xfId="833" xr:uid="{00000000-0005-0000-0000-00003D060000}"/>
    <cellStyle name="Comma 0 2" xfId="13502" xr:uid="{00000000-0005-0000-0000-00003E060000}"/>
    <cellStyle name="Comma 10" xfId="834" xr:uid="{00000000-0005-0000-0000-00003F060000}"/>
    <cellStyle name="Comma 10 2" xfId="835" xr:uid="{00000000-0005-0000-0000-000040060000}"/>
    <cellStyle name="Comma 11" xfId="836" xr:uid="{00000000-0005-0000-0000-000041060000}"/>
    <cellStyle name="Comma 11 2" xfId="837" xr:uid="{00000000-0005-0000-0000-000042060000}"/>
    <cellStyle name="Comma 12" xfId="838" xr:uid="{00000000-0005-0000-0000-000043060000}"/>
    <cellStyle name="Comma 12 2" xfId="839" xr:uid="{00000000-0005-0000-0000-000044060000}"/>
    <cellStyle name="Comma 13" xfId="840" xr:uid="{00000000-0005-0000-0000-000045060000}"/>
    <cellStyle name="Comma 13 2" xfId="841" xr:uid="{00000000-0005-0000-0000-000046060000}"/>
    <cellStyle name="Comma 14" xfId="842" xr:uid="{00000000-0005-0000-0000-000047060000}"/>
    <cellStyle name="Comma 14 2" xfId="843" xr:uid="{00000000-0005-0000-0000-000048060000}"/>
    <cellStyle name="Comma 15" xfId="844" xr:uid="{00000000-0005-0000-0000-000049060000}"/>
    <cellStyle name="Comma 15 2" xfId="845" xr:uid="{00000000-0005-0000-0000-00004A060000}"/>
    <cellStyle name="Comma 16" xfId="846" xr:uid="{00000000-0005-0000-0000-00004B060000}"/>
    <cellStyle name="Comma 17" xfId="847" xr:uid="{00000000-0005-0000-0000-00004C060000}"/>
    <cellStyle name="Comma 17 2" xfId="848" xr:uid="{00000000-0005-0000-0000-00004D060000}"/>
    <cellStyle name="Comma 18" xfId="849" xr:uid="{00000000-0005-0000-0000-00004E060000}"/>
    <cellStyle name="Comma 18 2" xfId="850" xr:uid="{00000000-0005-0000-0000-00004F060000}"/>
    <cellStyle name="Comma 19" xfId="851" xr:uid="{00000000-0005-0000-0000-000050060000}"/>
    <cellStyle name="Comma 19 2" xfId="852" xr:uid="{00000000-0005-0000-0000-000051060000}"/>
    <cellStyle name="Comma 2" xfId="853" xr:uid="{00000000-0005-0000-0000-000052060000}"/>
    <cellStyle name="Comma 2 10" xfId="854" xr:uid="{00000000-0005-0000-0000-000053060000}"/>
    <cellStyle name="Comma 2 11" xfId="855" xr:uid="{00000000-0005-0000-0000-000054060000}"/>
    <cellStyle name="Comma 2 12" xfId="856" xr:uid="{00000000-0005-0000-0000-000055060000}"/>
    <cellStyle name="Comma 2 13" xfId="857" xr:uid="{00000000-0005-0000-0000-000056060000}"/>
    <cellStyle name="Comma 2 14" xfId="858" xr:uid="{00000000-0005-0000-0000-000057060000}"/>
    <cellStyle name="Comma 2 15" xfId="859" xr:uid="{00000000-0005-0000-0000-000058060000}"/>
    <cellStyle name="Comma 2 16" xfId="860" xr:uid="{00000000-0005-0000-0000-000059060000}"/>
    <cellStyle name="Comma 2 17" xfId="861" xr:uid="{00000000-0005-0000-0000-00005A060000}"/>
    <cellStyle name="Comma 2 18" xfId="862" xr:uid="{00000000-0005-0000-0000-00005B060000}"/>
    <cellStyle name="Comma 2 19" xfId="863" xr:uid="{00000000-0005-0000-0000-00005C060000}"/>
    <cellStyle name="Comma 2 2" xfId="864" xr:uid="{00000000-0005-0000-0000-00005D060000}"/>
    <cellStyle name="Comma 2 20" xfId="865" xr:uid="{00000000-0005-0000-0000-00005E060000}"/>
    <cellStyle name="Comma 2 21" xfId="866" xr:uid="{00000000-0005-0000-0000-00005F060000}"/>
    <cellStyle name="Comma 2 22" xfId="867" xr:uid="{00000000-0005-0000-0000-000060060000}"/>
    <cellStyle name="Comma 2 23" xfId="868" xr:uid="{00000000-0005-0000-0000-000061060000}"/>
    <cellStyle name="Comma 2 24" xfId="869" xr:uid="{00000000-0005-0000-0000-000062060000}"/>
    <cellStyle name="Comma 2 25" xfId="870" xr:uid="{00000000-0005-0000-0000-000063060000}"/>
    <cellStyle name="Comma 2 26" xfId="871" xr:uid="{00000000-0005-0000-0000-000064060000}"/>
    <cellStyle name="Comma 2 27" xfId="872" xr:uid="{00000000-0005-0000-0000-000065060000}"/>
    <cellStyle name="Comma 2 28" xfId="873" xr:uid="{00000000-0005-0000-0000-000066060000}"/>
    <cellStyle name="Comma 2 29" xfId="874" xr:uid="{00000000-0005-0000-0000-000067060000}"/>
    <cellStyle name="Comma 2 3" xfId="875" xr:uid="{00000000-0005-0000-0000-000068060000}"/>
    <cellStyle name="Comma 2 30" xfId="876" xr:uid="{00000000-0005-0000-0000-000069060000}"/>
    <cellStyle name="Comma 2 31" xfId="877" xr:uid="{00000000-0005-0000-0000-00006A060000}"/>
    <cellStyle name="Comma 2 32" xfId="878" xr:uid="{00000000-0005-0000-0000-00006B060000}"/>
    <cellStyle name="Comma 2 33" xfId="879" xr:uid="{00000000-0005-0000-0000-00006C060000}"/>
    <cellStyle name="Comma 2 34" xfId="880" xr:uid="{00000000-0005-0000-0000-00006D060000}"/>
    <cellStyle name="Comma 2 35" xfId="881" xr:uid="{00000000-0005-0000-0000-00006E060000}"/>
    <cellStyle name="Comma 2 36" xfId="882" xr:uid="{00000000-0005-0000-0000-00006F060000}"/>
    <cellStyle name="Comma 2 37" xfId="883" xr:uid="{00000000-0005-0000-0000-000070060000}"/>
    <cellStyle name="Comma 2 38" xfId="884" xr:uid="{00000000-0005-0000-0000-000071060000}"/>
    <cellStyle name="Comma 2 39" xfId="885" xr:uid="{00000000-0005-0000-0000-000072060000}"/>
    <cellStyle name="Comma 2 4" xfId="886" xr:uid="{00000000-0005-0000-0000-000073060000}"/>
    <cellStyle name="Comma 2 40" xfId="887" xr:uid="{00000000-0005-0000-0000-000074060000}"/>
    <cellStyle name="Comma 2 41" xfId="888" xr:uid="{00000000-0005-0000-0000-000075060000}"/>
    <cellStyle name="Comma 2 42" xfId="889" xr:uid="{00000000-0005-0000-0000-000076060000}"/>
    <cellStyle name="Comma 2 43" xfId="890" xr:uid="{00000000-0005-0000-0000-000077060000}"/>
    <cellStyle name="Comma 2 44" xfId="891" xr:uid="{00000000-0005-0000-0000-000078060000}"/>
    <cellStyle name="Comma 2 45" xfId="892" xr:uid="{00000000-0005-0000-0000-000079060000}"/>
    <cellStyle name="Comma 2 46" xfId="893" xr:uid="{00000000-0005-0000-0000-00007A060000}"/>
    <cellStyle name="Comma 2 47" xfId="894" xr:uid="{00000000-0005-0000-0000-00007B060000}"/>
    <cellStyle name="Comma 2 48" xfId="895" xr:uid="{00000000-0005-0000-0000-00007C060000}"/>
    <cellStyle name="Comma 2 49" xfId="896" xr:uid="{00000000-0005-0000-0000-00007D060000}"/>
    <cellStyle name="Comma 2 5" xfId="897" xr:uid="{00000000-0005-0000-0000-00007E060000}"/>
    <cellStyle name="Comma 2 50" xfId="898" xr:uid="{00000000-0005-0000-0000-00007F060000}"/>
    <cellStyle name="Comma 2 51" xfId="899" xr:uid="{00000000-0005-0000-0000-000080060000}"/>
    <cellStyle name="Comma 2 52" xfId="900" xr:uid="{00000000-0005-0000-0000-000081060000}"/>
    <cellStyle name="Comma 2 53" xfId="901" xr:uid="{00000000-0005-0000-0000-000082060000}"/>
    <cellStyle name="Comma 2 54" xfId="902" xr:uid="{00000000-0005-0000-0000-000083060000}"/>
    <cellStyle name="Comma 2 55" xfId="903" xr:uid="{00000000-0005-0000-0000-000084060000}"/>
    <cellStyle name="Comma 2 56" xfId="904" xr:uid="{00000000-0005-0000-0000-000085060000}"/>
    <cellStyle name="Comma 2 57" xfId="905" xr:uid="{00000000-0005-0000-0000-000086060000}"/>
    <cellStyle name="Comma 2 58" xfId="906" xr:uid="{00000000-0005-0000-0000-000087060000}"/>
    <cellStyle name="Comma 2 59" xfId="907" xr:uid="{00000000-0005-0000-0000-000088060000}"/>
    <cellStyle name="Comma 2 6" xfId="908" xr:uid="{00000000-0005-0000-0000-000089060000}"/>
    <cellStyle name="Comma 2 60" xfId="909" xr:uid="{00000000-0005-0000-0000-00008A060000}"/>
    <cellStyle name="Comma 2 61" xfId="910" xr:uid="{00000000-0005-0000-0000-00008B060000}"/>
    <cellStyle name="Comma 2 62" xfId="911" xr:uid="{00000000-0005-0000-0000-00008C060000}"/>
    <cellStyle name="Comma 2 63" xfId="912" xr:uid="{00000000-0005-0000-0000-00008D060000}"/>
    <cellStyle name="Comma 2 64" xfId="913" xr:uid="{00000000-0005-0000-0000-00008E060000}"/>
    <cellStyle name="Comma 2 65" xfId="14106" xr:uid="{00000000-0005-0000-0000-00008F060000}"/>
    <cellStyle name="Comma 2 7" xfId="914" xr:uid="{00000000-0005-0000-0000-000090060000}"/>
    <cellStyle name="Comma 2 8" xfId="915" xr:uid="{00000000-0005-0000-0000-000091060000}"/>
    <cellStyle name="Comma 2 9" xfId="916" xr:uid="{00000000-0005-0000-0000-000092060000}"/>
    <cellStyle name="Comma 2_CDO Prices 3.31.2009 v2" xfId="917" xr:uid="{00000000-0005-0000-0000-000093060000}"/>
    <cellStyle name="Comma 20" xfId="918" xr:uid="{00000000-0005-0000-0000-000094060000}"/>
    <cellStyle name="Comma 20 2" xfId="919" xr:uid="{00000000-0005-0000-0000-000095060000}"/>
    <cellStyle name="Comma 21" xfId="920" xr:uid="{00000000-0005-0000-0000-000096060000}"/>
    <cellStyle name="Comma 22" xfId="921" xr:uid="{00000000-0005-0000-0000-000097060000}"/>
    <cellStyle name="Comma 23" xfId="922" xr:uid="{00000000-0005-0000-0000-000098060000}"/>
    <cellStyle name="Comma 23 10" xfId="923" xr:uid="{00000000-0005-0000-0000-000099060000}"/>
    <cellStyle name="Comma 23 11" xfId="924" xr:uid="{00000000-0005-0000-0000-00009A060000}"/>
    <cellStyle name="Comma 23 12" xfId="925" xr:uid="{00000000-0005-0000-0000-00009B060000}"/>
    <cellStyle name="Comma 23 13" xfId="926" xr:uid="{00000000-0005-0000-0000-00009C060000}"/>
    <cellStyle name="Comma 23 14" xfId="927" xr:uid="{00000000-0005-0000-0000-00009D060000}"/>
    <cellStyle name="Comma 23 15" xfId="928" xr:uid="{00000000-0005-0000-0000-00009E060000}"/>
    <cellStyle name="Comma 23 16" xfId="929" xr:uid="{00000000-0005-0000-0000-00009F060000}"/>
    <cellStyle name="Comma 23 17" xfId="930" xr:uid="{00000000-0005-0000-0000-0000A0060000}"/>
    <cellStyle name="Comma 23 18" xfId="931" xr:uid="{00000000-0005-0000-0000-0000A1060000}"/>
    <cellStyle name="Comma 23 19" xfId="932" xr:uid="{00000000-0005-0000-0000-0000A2060000}"/>
    <cellStyle name="Comma 23 2" xfId="933" xr:uid="{00000000-0005-0000-0000-0000A3060000}"/>
    <cellStyle name="Comma 23 20" xfId="934" xr:uid="{00000000-0005-0000-0000-0000A4060000}"/>
    <cellStyle name="Comma 23 21" xfId="935" xr:uid="{00000000-0005-0000-0000-0000A5060000}"/>
    <cellStyle name="Comma 23 22" xfId="936" xr:uid="{00000000-0005-0000-0000-0000A6060000}"/>
    <cellStyle name="Comma 23 23" xfId="937" xr:uid="{00000000-0005-0000-0000-0000A7060000}"/>
    <cellStyle name="Comma 23 24" xfId="938" xr:uid="{00000000-0005-0000-0000-0000A8060000}"/>
    <cellStyle name="Comma 23 25" xfId="939" xr:uid="{00000000-0005-0000-0000-0000A9060000}"/>
    <cellStyle name="Comma 23 26" xfId="940" xr:uid="{00000000-0005-0000-0000-0000AA060000}"/>
    <cellStyle name="Comma 23 27" xfId="941" xr:uid="{00000000-0005-0000-0000-0000AB060000}"/>
    <cellStyle name="Comma 23 28" xfId="942" xr:uid="{00000000-0005-0000-0000-0000AC060000}"/>
    <cellStyle name="Comma 23 29" xfId="943" xr:uid="{00000000-0005-0000-0000-0000AD060000}"/>
    <cellStyle name="Comma 23 3" xfId="944" xr:uid="{00000000-0005-0000-0000-0000AE060000}"/>
    <cellStyle name="Comma 23 30" xfId="945" xr:uid="{00000000-0005-0000-0000-0000AF060000}"/>
    <cellStyle name="Comma 23 31" xfId="946" xr:uid="{00000000-0005-0000-0000-0000B0060000}"/>
    <cellStyle name="Comma 23 32" xfId="947" xr:uid="{00000000-0005-0000-0000-0000B1060000}"/>
    <cellStyle name="Comma 23 33" xfId="948" xr:uid="{00000000-0005-0000-0000-0000B2060000}"/>
    <cellStyle name="Comma 23 34" xfId="949" xr:uid="{00000000-0005-0000-0000-0000B3060000}"/>
    <cellStyle name="Comma 23 35" xfId="950" xr:uid="{00000000-0005-0000-0000-0000B4060000}"/>
    <cellStyle name="Comma 23 36" xfId="951" xr:uid="{00000000-0005-0000-0000-0000B5060000}"/>
    <cellStyle name="Comma 23 37" xfId="952" xr:uid="{00000000-0005-0000-0000-0000B6060000}"/>
    <cellStyle name="Comma 23 38" xfId="953" xr:uid="{00000000-0005-0000-0000-0000B7060000}"/>
    <cellStyle name="Comma 23 39" xfId="954" xr:uid="{00000000-0005-0000-0000-0000B8060000}"/>
    <cellStyle name="Comma 23 4" xfId="955" xr:uid="{00000000-0005-0000-0000-0000B9060000}"/>
    <cellStyle name="Comma 23 40" xfId="956" xr:uid="{00000000-0005-0000-0000-0000BA060000}"/>
    <cellStyle name="Comma 23 41" xfId="957" xr:uid="{00000000-0005-0000-0000-0000BB060000}"/>
    <cellStyle name="Comma 23 42" xfId="958" xr:uid="{00000000-0005-0000-0000-0000BC060000}"/>
    <cellStyle name="Comma 23 43" xfId="959" xr:uid="{00000000-0005-0000-0000-0000BD060000}"/>
    <cellStyle name="Comma 23 44" xfId="960" xr:uid="{00000000-0005-0000-0000-0000BE060000}"/>
    <cellStyle name="Comma 23 45" xfId="961" xr:uid="{00000000-0005-0000-0000-0000BF060000}"/>
    <cellStyle name="Comma 23 46" xfId="962" xr:uid="{00000000-0005-0000-0000-0000C0060000}"/>
    <cellStyle name="Comma 23 47" xfId="963" xr:uid="{00000000-0005-0000-0000-0000C1060000}"/>
    <cellStyle name="Comma 23 48" xfId="964" xr:uid="{00000000-0005-0000-0000-0000C2060000}"/>
    <cellStyle name="Comma 23 49" xfId="965" xr:uid="{00000000-0005-0000-0000-0000C3060000}"/>
    <cellStyle name="Comma 23 5" xfId="966" xr:uid="{00000000-0005-0000-0000-0000C4060000}"/>
    <cellStyle name="Comma 23 50" xfId="967" xr:uid="{00000000-0005-0000-0000-0000C5060000}"/>
    <cellStyle name="Comma 23 51" xfId="968" xr:uid="{00000000-0005-0000-0000-0000C6060000}"/>
    <cellStyle name="Comma 23 52" xfId="969" xr:uid="{00000000-0005-0000-0000-0000C7060000}"/>
    <cellStyle name="Comma 23 53" xfId="970" xr:uid="{00000000-0005-0000-0000-0000C8060000}"/>
    <cellStyle name="Comma 23 54" xfId="971" xr:uid="{00000000-0005-0000-0000-0000C9060000}"/>
    <cellStyle name="Comma 23 55" xfId="972" xr:uid="{00000000-0005-0000-0000-0000CA060000}"/>
    <cellStyle name="Comma 23 56" xfId="973" xr:uid="{00000000-0005-0000-0000-0000CB060000}"/>
    <cellStyle name="Comma 23 57" xfId="974" xr:uid="{00000000-0005-0000-0000-0000CC060000}"/>
    <cellStyle name="Comma 23 58" xfId="975" xr:uid="{00000000-0005-0000-0000-0000CD060000}"/>
    <cellStyle name="Comma 23 59" xfId="976" xr:uid="{00000000-0005-0000-0000-0000CE060000}"/>
    <cellStyle name="Comma 23 6" xfId="977" xr:uid="{00000000-0005-0000-0000-0000CF060000}"/>
    <cellStyle name="Comma 23 60" xfId="978" xr:uid="{00000000-0005-0000-0000-0000D0060000}"/>
    <cellStyle name="Comma 23 61" xfId="979" xr:uid="{00000000-0005-0000-0000-0000D1060000}"/>
    <cellStyle name="Comma 23 62" xfId="980" xr:uid="{00000000-0005-0000-0000-0000D2060000}"/>
    <cellStyle name="Comma 23 63" xfId="981" xr:uid="{00000000-0005-0000-0000-0000D3060000}"/>
    <cellStyle name="Comma 23 64" xfId="982" xr:uid="{00000000-0005-0000-0000-0000D4060000}"/>
    <cellStyle name="Comma 23 65" xfId="983" xr:uid="{00000000-0005-0000-0000-0000D5060000}"/>
    <cellStyle name="Comma 23 7" xfId="984" xr:uid="{00000000-0005-0000-0000-0000D6060000}"/>
    <cellStyle name="Comma 23 8" xfId="985" xr:uid="{00000000-0005-0000-0000-0000D7060000}"/>
    <cellStyle name="Comma 23 9" xfId="986" xr:uid="{00000000-0005-0000-0000-0000D8060000}"/>
    <cellStyle name="Comma 24" xfId="987" xr:uid="{00000000-0005-0000-0000-0000D9060000}"/>
    <cellStyle name="Comma 25" xfId="988" xr:uid="{00000000-0005-0000-0000-0000DA060000}"/>
    <cellStyle name="Comma 25 2" xfId="989" xr:uid="{00000000-0005-0000-0000-0000DB060000}"/>
    <cellStyle name="Comma 26" xfId="990" xr:uid="{00000000-0005-0000-0000-0000DC060000}"/>
    <cellStyle name="Comma 26 10" xfId="991" xr:uid="{00000000-0005-0000-0000-0000DD060000}"/>
    <cellStyle name="Comma 26 11" xfId="992" xr:uid="{00000000-0005-0000-0000-0000DE060000}"/>
    <cellStyle name="Comma 26 12" xfId="993" xr:uid="{00000000-0005-0000-0000-0000DF060000}"/>
    <cellStyle name="Comma 26 13" xfId="994" xr:uid="{00000000-0005-0000-0000-0000E0060000}"/>
    <cellStyle name="Comma 26 14" xfId="995" xr:uid="{00000000-0005-0000-0000-0000E1060000}"/>
    <cellStyle name="Comma 26 15" xfId="996" xr:uid="{00000000-0005-0000-0000-0000E2060000}"/>
    <cellStyle name="Comma 26 16" xfId="997" xr:uid="{00000000-0005-0000-0000-0000E3060000}"/>
    <cellStyle name="Comma 26 17" xfId="998" xr:uid="{00000000-0005-0000-0000-0000E4060000}"/>
    <cellStyle name="Comma 26 18" xfId="999" xr:uid="{00000000-0005-0000-0000-0000E5060000}"/>
    <cellStyle name="Comma 26 19" xfId="1000" xr:uid="{00000000-0005-0000-0000-0000E6060000}"/>
    <cellStyle name="Comma 26 2" xfId="1001" xr:uid="{00000000-0005-0000-0000-0000E7060000}"/>
    <cellStyle name="Comma 26 20" xfId="1002" xr:uid="{00000000-0005-0000-0000-0000E8060000}"/>
    <cellStyle name="Comma 26 21" xfId="1003" xr:uid="{00000000-0005-0000-0000-0000E9060000}"/>
    <cellStyle name="Comma 26 22" xfId="1004" xr:uid="{00000000-0005-0000-0000-0000EA060000}"/>
    <cellStyle name="Comma 26 23" xfId="1005" xr:uid="{00000000-0005-0000-0000-0000EB060000}"/>
    <cellStyle name="Comma 26 24" xfId="1006" xr:uid="{00000000-0005-0000-0000-0000EC060000}"/>
    <cellStyle name="Comma 26 25" xfId="1007" xr:uid="{00000000-0005-0000-0000-0000ED060000}"/>
    <cellStyle name="Comma 26 26" xfId="1008" xr:uid="{00000000-0005-0000-0000-0000EE060000}"/>
    <cellStyle name="Comma 26 27" xfId="1009" xr:uid="{00000000-0005-0000-0000-0000EF060000}"/>
    <cellStyle name="Comma 26 28" xfId="1010" xr:uid="{00000000-0005-0000-0000-0000F0060000}"/>
    <cellStyle name="Comma 26 29" xfId="1011" xr:uid="{00000000-0005-0000-0000-0000F1060000}"/>
    <cellStyle name="Comma 26 3" xfId="1012" xr:uid="{00000000-0005-0000-0000-0000F2060000}"/>
    <cellStyle name="Comma 26 30" xfId="1013" xr:uid="{00000000-0005-0000-0000-0000F3060000}"/>
    <cellStyle name="Comma 26 31" xfId="1014" xr:uid="{00000000-0005-0000-0000-0000F4060000}"/>
    <cellStyle name="Comma 26 32" xfId="1015" xr:uid="{00000000-0005-0000-0000-0000F5060000}"/>
    <cellStyle name="Comma 26 33" xfId="1016" xr:uid="{00000000-0005-0000-0000-0000F6060000}"/>
    <cellStyle name="Comma 26 34" xfId="1017" xr:uid="{00000000-0005-0000-0000-0000F7060000}"/>
    <cellStyle name="Comma 26 35" xfId="1018" xr:uid="{00000000-0005-0000-0000-0000F8060000}"/>
    <cellStyle name="Comma 26 36" xfId="1019" xr:uid="{00000000-0005-0000-0000-0000F9060000}"/>
    <cellStyle name="Comma 26 37" xfId="1020" xr:uid="{00000000-0005-0000-0000-0000FA060000}"/>
    <cellStyle name="Comma 26 38" xfId="1021" xr:uid="{00000000-0005-0000-0000-0000FB060000}"/>
    <cellStyle name="Comma 26 39" xfId="1022" xr:uid="{00000000-0005-0000-0000-0000FC060000}"/>
    <cellStyle name="Comma 26 4" xfId="1023" xr:uid="{00000000-0005-0000-0000-0000FD060000}"/>
    <cellStyle name="Comma 26 40" xfId="1024" xr:uid="{00000000-0005-0000-0000-0000FE060000}"/>
    <cellStyle name="Comma 26 41" xfId="1025" xr:uid="{00000000-0005-0000-0000-0000FF060000}"/>
    <cellStyle name="Comma 26 42" xfId="1026" xr:uid="{00000000-0005-0000-0000-000000070000}"/>
    <cellStyle name="Comma 26 43" xfId="1027" xr:uid="{00000000-0005-0000-0000-000001070000}"/>
    <cellStyle name="Comma 26 44" xfId="1028" xr:uid="{00000000-0005-0000-0000-000002070000}"/>
    <cellStyle name="Comma 26 45" xfId="1029" xr:uid="{00000000-0005-0000-0000-000003070000}"/>
    <cellStyle name="Comma 26 46" xfId="1030" xr:uid="{00000000-0005-0000-0000-000004070000}"/>
    <cellStyle name="Comma 26 47" xfId="1031" xr:uid="{00000000-0005-0000-0000-000005070000}"/>
    <cellStyle name="Comma 26 48" xfId="1032" xr:uid="{00000000-0005-0000-0000-000006070000}"/>
    <cellStyle name="Comma 26 49" xfId="1033" xr:uid="{00000000-0005-0000-0000-000007070000}"/>
    <cellStyle name="Comma 26 5" xfId="1034" xr:uid="{00000000-0005-0000-0000-000008070000}"/>
    <cellStyle name="Comma 26 50" xfId="1035" xr:uid="{00000000-0005-0000-0000-000009070000}"/>
    <cellStyle name="Comma 26 51" xfId="1036" xr:uid="{00000000-0005-0000-0000-00000A070000}"/>
    <cellStyle name="Comma 26 52" xfId="1037" xr:uid="{00000000-0005-0000-0000-00000B070000}"/>
    <cellStyle name="Comma 26 53" xfId="1038" xr:uid="{00000000-0005-0000-0000-00000C070000}"/>
    <cellStyle name="Comma 26 54" xfId="1039" xr:uid="{00000000-0005-0000-0000-00000D070000}"/>
    <cellStyle name="Comma 26 55" xfId="1040" xr:uid="{00000000-0005-0000-0000-00000E070000}"/>
    <cellStyle name="Comma 26 56" xfId="1041" xr:uid="{00000000-0005-0000-0000-00000F070000}"/>
    <cellStyle name="Comma 26 57" xfId="1042" xr:uid="{00000000-0005-0000-0000-000010070000}"/>
    <cellStyle name="Comma 26 58" xfId="1043" xr:uid="{00000000-0005-0000-0000-000011070000}"/>
    <cellStyle name="Comma 26 59" xfId="1044" xr:uid="{00000000-0005-0000-0000-000012070000}"/>
    <cellStyle name="Comma 26 6" xfId="1045" xr:uid="{00000000-0005-0000-0000-000013070000}"/>
    <cellStyle name="Comma 26 60" xfId="1046" xr:uid="{00000000-0005-0000-0000-000014070000}"/>
    <cellStyle name="Comma 26 61" xfId="1047" xr:uid="{00000000-0005-0000-0000-000015070000}"/>
    <cellStyle name="Comma 26 62" xfId="1048" xr:uid="{00000000-0005-0000-0000-000016070000}"/>
    <cellStyle name="Comma 26 63" xfId="1049" xr:uid="{00000000-0005-0000-0000-000017070000}"/>
    <cellStyle name="Comma 26 64" xfId="1050" xr:uid="{00000000-0005-0000-0000-000018070000}"/>
    <cellStyle name="Comma 26 65" xfId="1051" xr:uid="{00000000-0005-0000-0000-000019070000}"/>
    <cellStyle name="Comma 26 66" xfId="1052" xr:uid="{00000000-0005-0000-0000-00001A070000}"/>
    <cellStyle name="Comma 26 7" xfId="1053" xr:uid="{00000000-0005-0000-0000-00001B070000}"/>
    <cellStyle name="Comma 26 8" xfId="1054" xr:uid="{00000000-0005-0000-0000-00001C070000}"/>
    <cellStyle name="Comma 26 9" xfId="1055" xr:uid="{00000000-0005-0000-0000-00001D070000}"/>
    <cellStyle name="Comma 27" xfId="1056" xr:uid="{00000000-0005-0000-0000-00001E070000}"/>
    <cellStyle name="Comma 27 10" xfId="1057" xr:uid="{00000000-0005-0000-0000-00001F070000}"/>
    <cellStyle name="Comma 27 11" xfId="1058" xr:uid="{00000000-0005-0000-0000-000020070000}"/>
    <cellStyle name="Comma 27 12" xfId="1059" xr:uid="{00000000-0005-0000-0000-000021070000}"/>
    <cellStyle name="Comma 27 13" xfId="1060" xr:uid="{00000000-0005-0000-0000-000022070000}"/>
    <cellStyle name="Comma 27 14" xfId="1061" xr:uid="{00000000-0005-0000-0000-000023070000}"/>
    <cellStyle name="Comma 27 15" xfId="1062" xr:uid="{00000000-0005-0000-0000-000024070000}"/>
    <cellStyle name="Comma 27 16" xfId="1063" xr:uid="{00000000-0005-0000-0000-000025070000}"/>
    <cellStyle name="Comma 27 17" xfId="1064" xr:uid="{00000000-0005-0000-0000-000026070000}"/>
    <cellStyle name="Comma 27 18" xfId="1065" xr:uid="{00000000-0005-0000-0000-000027070000}"/>
    <cellStyle name="Comma 27 19" xfId="1066" xr:uid="{00000000-0005-0000-0000-000028070000}"/>
    <cellStyle name="Comma 27 2" xfId="1067" xr:uid="{00000000-0005-0000-0000-000029070000}"/>
    <cellStyle name="Comma 27 20" xfId="1068" xr:uid="{00000000-0005-0000-0000-00002A070000}"/>
    <cellStyle name="Comma 27 21" xfId="1069" xr:uid="{00000000-0005-0000-0000-00002B070000}"/>
    <cellStyle name="Comma 27 22" xfId="1070" xr:uid="{00000000-0005-0000-0000-00002C070000}"/>
    <cellStyle name="Comma 27 23" xfId="1071" xr:uid="{00000000-0005-0000-0000-00002D070000}"/>
    <cellStyle name="Comma 27 24" xfId="1072" xr:uid="{00000000-0005-0000-0000-00002E070000}"/>
    <cellStyle name="Comma 27 25" xfId="1073" xr:uid="{00000000-0005-0000-0000-00002F070000}"/>
    <cellStyle name="Comma 27 26" xfId="1074" xr:uid="{00000000-0005-0000-0000-000030070000}"/>
    <cellStyle name="Comma 27 27" xfId="1075" xr:uid="{00000000-0005-0000-0000-000031070000}"/>
    <cellStyle name="Comma 27 28" xfId="1076" xr:uid="{00000000-0005-0000-0000-000032070000}"/>
    <cellStyle name="Comma 27 29" xfId="1077" xr:uid="{00000000-0005-0000-0000-000033070000}"/>
    <cellStyle name="Comma 27 3" xfId="1078" xr:uid="{00000000-0005-0000-0000-000034070000}"/>
    <cellStyle name="Comma 27 30" xfId="1079" xr:uid="{00000000-0005-0000-0000-000035070000}"/>
    <cellStyle name="Comma 27 31" xfId="1080" xr:uid="{00000000-0005-0000-0000-000036070000}"/>
    <cellStyle name="Comma 27 32" xfId="1081" xr:uid="{00000000-0005-0000-0000-000037070000}"/>
    <cellStyle name="Comma 27 33" xfId="1082" xr:uid="{00000000-0005-0000-0000-000038070000}"/>
    <cellStyle name="Comma 27 34" xfId="1083" xr:uid="{00000000-0005-0000-0000-000039070000}"/>
    <cellStyle name="Comma 27 35" xfId="1084" xr:uid="{00000000-0005-0000-0000-00003A070000}"/>
    <cellStyle name="Comma 27 36" xfId="1085" xr:uid="{00000000-0005-0000-0000-00003B070000}"/>
    <cellStyle name="Comma 27 37" xfId="1086" xr:uid="{00000000-0005-0000-0000-00003C070000}"/>
    <cellStyle name="Comma 27 38" xfId="1087" xr:uid="{00000000-0005-0000-0000-00003D070000}"/>
    <cellStyle name="Comma 27 39" xfId="1088" xr:uid="{00000000-0005-0000-0000-00003E070000}"/>
    <cellStyle name="Comma 27 4" xfId="1089" xr:uid="{00000000-0005-0000-0000-00003F070000}"/>
    <cellStyle name="Comma 27 40" xfId="1090" xr:uid="{00000000-0005-0000-0000-000040070000}"/>
    <cellStyle name="Comma 27 41" xfId="1091" xr:uid="{00000000-0005-0000-0000-000041070000}"/>
    <cellStyle name="Comma 27 42" xfId="1092" xr:uid="{00000000-0005-0000-0000-000042070000}"/>
    <cellStyle name="Comma 27 43" xfId="1093" xr:uid="{00000000-0005-0000-0000-000043070000}"/>
    <cellStyle name="Comma 27 44" xfId="1094" xr:uid="{00000000-0005-0000-0000-000044070000}"/>
    <cellStyle name="Comma 27 45" xfId="1095" xr:uid="{00000000-0005-0000-0000-000045070000}"/>
    <cellStyle name="Comma 27 46" xfId="1096" xr:uid="{00000000-0005-0000-0000-000046070000}"/>
    <cellStyle name="Comma 27 47" xfId="1097" xr:uid="{00000000-0005-0000-0000-000047070000}"/>
    <cellStyle name="Comma 27 48" xfId="1098" xr:uid="{00000000-0005-0000-0000-000048070000}"/>
    <cellStyle name="Comma 27 49" xfId="1099" xr:uid="{00000000-0005-0000-0000-000049070000}"/>
    <cellStyle name="Comma 27 5" xfId="1100" xr:uid="{00000000-0005-0000-0000-00004A070000}"/>
    <cellStyle name="Comma 27 50" xfId="1101" xr:uid="{00000000-0005-0000-0000-00004B070000}"/>
    <cellStyle name="Comma 27 51" xfId="1102" xr:uid="{00000000-0005-0000-0000-00004C070000}"/>
    <cellStyle name="Comma 27 52" xfId="1103" xr:uid="{00000000-0005-0000-0000-00004D070000}"/>
    <cellStyle name="Comma 27 53" xfId="1104" xr:uid="{00000000-0005-0000-0000-00004E070000}"/>
    <cellStyle name="Comma 27 54" xfId="1105" xr:uid="{00000000-0005-0000-0000-00004F070000}"/>
    <cellStyle name="Comma 27 55" xfId="1106" xr:uid="{00000000-0005-0000-0000-000050070000}"/>
    <cellStyle name="Comma 27 56" xfId="1107" xr:uid="{00000000-0005-0000-0000-000051070000}"/>
    <cellStyle name="Comma 27 57" xfId="1108" xr:uid="{00000000-0005-0000-0000-000052070000}"/>
    <cellStyle name="Comma 27 58" xfId="1109" xr:uid="{00000000-0005-0000-0000-000053070000}"/>
    <cellStyle name="Comma 27 59" xfId="1110" xr:uid="{00000000-0005-0000-0000-000054070000}"/>
    <cellStyle name="Comma 27 6" xfId="1111" xr:uid="{00000000-0005-0000-0000-000055070000}"/>
    <cellStyle name="Comma 27 60" xfId="1112" xr:uid="{00000000-0005-0000-0000-000056070000}"/>
    <cellStyle name="Comma 27 61" xfId="1113" xr:uid="{00000000-0005-0000-0000-000057070000}"/>
    <cellStyle name="Comma 27 62" xfId="1114" xr:uid="{00000000-0005-0000-0000-000058070000}"/>
    <cellStyle name="Comma 27 63" xfId="1115" xr:uid="{00000000-0005-0000-0000-000059070000}"/>
    <cellStyle name="Comma 27 64" xfId="1116" xr:uid="{00000000-0005-0000-0000-00005A070000}"/>
    <cellStyle name="Comma 27 65" xfId="1117" xr:uid="{00000000-0005-0000-0000-00005B070000}"/>
    <cellStyle name="Comma 27 66" xfId="1118" xr:uid="{00000000-0005-0000-0000-00005C070000}"/>
    <cellStyle name="Comma 27 7" xfId="1119" xr:uid="{00000000-0005-0000-0000-00005D070000}"/>
    <cellStyle name="Comma 27 8" xfId="1120" xr:uid="{00000000-0005-0000-0000-00005E070000}"/>
    <cellStyle name="Comma 27 9" xfId="1121" xr:uid="{00000000-0005-0000-0000-00005F070000}"/>
    <cellStyle name="Comma 28" xfId="1122" xr:uid="{00000000-0005-0000-0000-000060070000}"/>
    <cellStyle name="Comma 29" xfId="1123" xr:uid="{00000000-0005-0000-0000-000061070000}"/>
    <cellStyle name="Comma 29 10" xfId="1124" xr:uid="{00000000-0005-0000-0000-000062070000}"/>
    <cellStyle name="Comma 29 10 2" xfId="1125" xr:uid="{00000000-0005-0000-0000-000063070000}"/>
    <cellStyle name="Comma 29 11" xfId="1126" xr:uid="{00000000-0005-0000-0000-000064070000}"/>
    <cellStyle name="Comma 29 11 2" xfId="1127" xr:uid="{00000000-0005-0000-0000-000065070000}"/>
    <cellStyle name="Comma 29 12" xfId="1128" xr:uid="{00000000-0005-0000-0000-000066070000}"/>
    <cellStyle name="Comma 29 12 2" xfId="1129" xr:uid="{00000000-0005-0000-0000-000067070000}"/>
    <cellStyle name="Comma 29 13" xfId="1130" xr:uid="{00000000-0005-0000-0000-000068070000}"/>
    <cellStyle name="Comma 29 13 2" xfId="1131" xr:uid="{00000000-0005-0000-0000-000069070000}"/>
    <cellStyle name="Comma 29 14" xfId="1132" xr:uid="{00000000-0005-0000-0000-00006A070000}"/>
    <cellStyle name="Comma 29 14 2" xfId="1133" xr:uid="{00000000-0005-0000-0000-00006B070000}"/>
    <cellStyle name="Comma 29 15" xfId="1134" xr:uid="{00000000-0005-0000-0000-00006C070000}"/>
    <cellStyle name="Comma 29 15 2" xfId="1135" xr:uid="{00000000-0005-0000-0000-00006D070000}"/>
    <cellStyle name="Comma 29 16" xfId="1136" xr:uid="{00000000-0005-0000-0000-00006E070000}"/>
    <cellStyle name="Comma 29 16 2" xfId="1137" xr:uid="{00000000-0005-0000-0000-00006F070000}"/>
    <cellStyle name="Comma 29 17" xfId="1138" xr:uid="{00000000-0005-0000-0000-000070070000}"/>
    <cellStyle name="Comma 29 17 2" xfId="1139" xr:uid="{00000000-0005-0000-0000-000071070000}"/>
    <cellStyle name="Comma 29 18" xfId="1140" xr:uid="{00000000-0005-0000-0000-000072070000}"/>
    <cellStyle name="Comma 29 18 2" xfId="1141" xr:uid="{00000000-0005-0000-0000-000073070000}"/>
    <cellStyle name="Comma 29 19" xfId="1142" xr:uid="{00000000-0005-0000-0000-000074070000}"/>
    <cellStyle name="Comma 29 19 2" xfId="1143" xr:uid="{00000000-0005-0000-0000-000075070000}"/>
    <cellStyle name="Comma 29 2" xfId="1144" xr:uid="{00000000-0005-0000-0000-000076070000}"/>
    <cellStyle name="Comma 29 2 2" xfId="1145" xr:uid="{00000000-0005-0000-0000-000077070000}"/>
    <cellStyle name="Comma 29 20" xfId="1146" xr:uid="{00000000-0005-0000-0000-000078070000}"/>
    <cellStyle name="Comma 29 20 2" xfId="1147" xr:uid="{00000000-0005-0000-0000-000079070000}"/>
    <cellStyle name="Comma 29 21" xfId="1148" xr:uid="{00000000-0005-0000-0000-00007A070000}"/>
    <cellStyle name="Comma 29 21 2" xfId="1149" xr:uid="{00000000-0005-0000-0000-00007B070000}"/>
    <cellStyle name="Comma 29 22" xfId="1150" xr:uid="{00000000-0005-0000-0000-00007C070000}"/>
    <cellStyle name="Comma 29 22 2" xfId="1151" xr:uid="{00000000-0005-0000-0000-00007D070000}"/>
    <cellStyle name="Comma 29 23" xfId="1152" xr:uid="{00000000-0005-0000-0000-00007E070000}"/>
    <cellStyle name="Comma 29 23 2" xfId="1153" xr:uid="{00000000-0005-0000-0000-00007F070000}"/>
    <cellStyle name="Comma 29 24" xfId="1154" xr:uid="{00000000-0005-0000-0000-000080070000}"/>
    <cellStyle name="Comma 29 24 2" xfId="1155" xr:uid="{00000000-0005-0000-0000-000081070000}"/>
    <cellStyle name="Comma 29 25" xfId="1156" xr:uid="{00000000-0005-0000-0000-000082070000}"/>
    <cellStyle name="Comma 29 25 2" xfId="1157" xr:uid="{00000000-0005-0000-0000-000083070000}"/>
    <cellStyle name="Comma 29 26" xfId="1158" xr:uid="{00000000-0005-0000-0000-000084070000}"/>
    <cellStyle name="Comma 29 26 2" xfId="1159" xr:uid="{00000000-0005-0000-0000-000085070000}"/>
    <cellStyle name="Comma 29 27" xfId="1160" xr:uid="{00000000-0005-0000-0000-000086070000}"/>
    <cellStyle name="Comma 29 27 2" xfId="1161" xr:uid="{00000000-0005-0000-0000-000087070000}"/>
    <cellStyle name="Comma 29 28" xfId="1162" xr:uid="{00000000-0005-0000-0000-000088070000}"/>
    <cellStyle name="Comma 29 28 2" xfId="1163" xr:uid="{00000000-0005-0000-0000-000089070000}"/>
    <cellStyle name="Comma 29 29" xfId="1164" xr:uid="{00000000-0005-0000-0000-00008A070000}"/>
    <cellStyle name="Comma 29 29 2" xfId="1165" xr:uid="{00000000-0005-0000-0000-00008B070000}"/>
    <cellStyle name="Comma 29 3" xfId="1166" xr:uid="{00000000-0005-0000-0000-00008C070000}"/>
    <cellStyle name="Comma 29 3 2" xfId="1167" xr:uid="{00000000-0005-0000-0000-00008D070000}"/>
    <cellStyle name="Comma 29 30" xfId="1168" xr:uid="{00000000-0005-0000-0000-00008E070000}"/>
    <cellStyle name="Comma 29 30 2" xfId="1169" xr:uid="{00000000-0005-0000-0000-00008F070000}"/>
    <cellStyle name="Comma 29 31" xfId="1170" xr:uid="{00000000-0005-0000-0000-000090070000}"/>
    <cellStyle name="Comma 29 31 2" xfId="1171" xr:uid="{00000000-0005-0000-0000-000091070000}"/>
    <cellStyle name="Comma 29 32" xfId="1172" xr:uid="{00000000-0005-0000-0000-000092070000}"/>
    <cellStyle name="Comma 29 32 2" xfId="1173" xr:uid="{00000000-0005-0000-0000-000093070000}"/>
    <cellStyle name="Comma 29 33" xfId="1174" xr:uid="{00000000-0005-0000-0000-000094070000}"/>
    <cellStyle name="Comma 29 33 2" xfId="1175" xr:uid="{00000000-0005-0000-0000-000095070000}"/>
    <cellStyle name="Comma 29 34" xfId="1176" xr:uid="{00000000-0005-0000-0000-000096070000}"/>
    <cellStyle name="Comma 29 34 2" xfId="1177" xr:uid="{00000000-0005-0000-0000-000097070000}"/>
    <cellStyle name="Comma 29 35" xfId="1178" xr:uid="{00000000-0005-0000-0000-000098070000}"/>
    <cellStyle name="Comma 29 35 2" xfId="1179" xr:uid="{00000000-0005-0000-0000-000099070000}"/>
    <cellStyle name="Comma 29 36" xfId="1180" xr:uid="{00000000-0005-0000-0000-00009A070000}"/>
    <cellStyle name="Comma 29 36 2" xfId="1181" xr:uid="{00000000-0005-0000-0000-00009B070000}"/>
    <cellStyle name="Comma 29 37" xfId="1182" xr:uid="{00000000-0005-0000-0000-00009C070000}"/>
    <cellStyle name="Comma 29 37 2" xfId="1183" xr:uid="{00000000-0005-0000-0000-00009D070000}"/>
    <cellStyle name="Comma 29 38" xfId="1184" xr:uid="{00000000-0005-0000-0000-00009E070000}"/>
    <cellStyle name="Comma 29 38 2" xfId="1185" xr:uid="{00000000-0005-0000-0000-00009F070000}"/>
    <cellStyle name="Comma 29 39" xfId="1186" xr:uid="{00000000-0005-0000-0000-0000A0070000}"/>
    <cellStyle name="Comma 29 39 2" xfId="1187" xr:uid="{00000000-0005-0000-0000-0000A1070000}"/>
    <cellStyle name="Comma 29 4" xfId="1188" xr:uid="{00000000-0005-0000-0000-0000A2070000}"/>
    <cellStyle name="Comma 29 4 2" xfId="1189" xr:uid="{00000000-0005-0000-0000-0000A3070000}"/>
    <cellStyle name="Comma 29 40" xfId="1190" xr:uid="{00000000-0005-0000-0000-0000A4070000}"/>
    <cellStyle name="Comma 29 40 2" xfId="1191" xr:uid="{00000000-0005-0000-0000-0000A5070000}"/>
    <cellStyle name="Comma 29 41" xfId="1192" xr:uid="{00000000-0005-0000-0000-0000A6070000}"/>
    <cellStyle name="Comma 29 41 2" xfId="1193" xr:uid="{00000000-0005-0000-0000-0000A7070000}"/>
    <cellStyle name="Comma 29 42" xfId="1194" xr:uid="{00000000-0005-0000-0000-0000A8070000}"/>
    <cellStyle name="Comma 29 42 2" xfId="1195" xr:uid="{00000000-0005-0000-0000-0000A9070000}"/>
    <cellStyle name="Comma 29 43" xfId="1196" xr:uid="{00000000-0005-0000-0000-0000AA070000}"/>
    <cellStyle name="Comma 29 43 2" xfId="1197" xr:uid="{00000000-0005-0000-0000-0000AB070000}"/>
    <cellStyle name="Comma 29 44" xfId="1198" xr:uid="{00000000-0005-0000-0000-0000AC070000}"/>
    <cellStyle name="Comma 29 44 2" xfId="1199" xr:uid="{00000000-0005-0000-0000-0000AD070000}"/>
    <cellStyle name="Comma 29 45" xfId="1200" xr:uid="{00000000-0005-0000-0000-0000AE070000}"/>
    <cellStyle name="Comma 29 45 2" xfId="1201" xr:uid="{00000000-0005-0000-0000-0000AF070000}"/>
    <cellStyle name="Comma 29 46" xfId="1202" xr:uid="{00000000-0005-0000-0000-0000B0070000}"/>
    <cellStyle name="Comma 29 46 2" xfId="1203" xr:uid="{00000000-0005-0000-0000-0000B1070000}"/>
    <cellStyle name="Comma 29 47" xfId="1204" xr:uid="{00000000-0005-0000-0000-0000B2070000}"/>
    <cellStyle name="Comma 29 47 2" xfId="1205" xr:uid="{00000000-0005-0000-0000-0000B3070000}"/>
    <cellStyle name="Comma 29 48" xfId="1206" xr:uid="{00000000-0005-0000-0000-0000B4070000}"/>
    <cellStyle name="Comma 29 48 2" xfId="1207" xr:uid="{00000000-0005-0000-0000-0000B5070000}"/>
    <cellStyle name="Comma 29 49" xfId="1208" xr:uid="{00000000-0005-0000-0000-0000B6070000}"/>
    <cellStyle name="Comma 29 49 2" xfId="1209" xr:uid="{00000000-0005-0000-0000-0000B7070000}"/>
    <cellStyle name="Comma 29 5" xfId="1210" xr:uid="{00000000-0005-0000-0000-0000B8070000}"/>
    <cellStyle name="Comma 29 5 2" xfId="1211" xr:uid="{00000000-0005-0000-0000-0000B9070000}"/>
    <cellStyle name="Comma 29 50" xfId="1212" xr:uid="{00000000-0005-0000-0000-0000BA070000}"/>
    <cellStyle name="Comma 29 50 2" xfId="1213" xr:uid="{00000000-0005-0000-0000-0000BB070000}"/>
    <cellStyle name="Comma 29 51" xfId="1214" xr:uid="{00000000-0005-0000-0000-0000BC070000}"/>
    <cellStyle name="Comma 29 51 2" xfId="1215" xr:uid="{00000000-0005-0000-0000-0000BD070000}"/>
    <cellStyle name="Comma 29 52" xfId="1216" xr:uid="{00000000-0005-0000-0000-0000BE070000}"/>
    <cellStyle name="Comma 29 52 2" xfId="1217" xr:uid="{00000000-0005-0000-0000-0000BF070000}"/>
    <cellStyle name="Comma 29 53" xfId="1218" xr:uid="{00000000-0005-0000-0000-0000C0070000}"/>
    <cellStyle name="Comma 29 53 2" xfId="1219" xr:uid="{00000000-0005-0000-0000-0000C1070000}"/>
    <cellStyle name="Comma 29 54" xfId="1220" xr:uid="{00000000-0005-0000-0000-0000C2070000}"/>
    <cellStyle name="Comma 29 54 2" xfId="1221" xr:uid="{00000000-0005-0000-0000-0000C3070000}"/>
    <cellStyle name="Comma 29 55" xfId="1222" xr:uid="{00000000-0005-0000-0000-0000C4070000}"/>
    <cellStyle name="Comma 29 55 2" xfId="1223" xr:uid="{00000000-0005-0000-0000-0000C5070000}"/>
    <cellStyle name="Comma 29 56" xfId="1224" xr:uid="{00000000-0005-0000-0000-0000C6070000}"/>
    <cellStyle name="Comma 29 56 2" xfId="1225" xr:uid="{00000000-0005-0000-0000-0000C7070000}"/>
    <cellStyle name="Comma 29 57" xfId="1226" xr:uid="{00000000-0005-0000-0000-0000C8070000}"/>
    <cellStyle name="Comma 29 57 2" xfId="1227" xr:uid="{00000000-0005-0000-0000-0000C9070000}"/>
    <cellStyle name="Comma 29 58" xfId="1228" xr:uid="{00000000-0005-0000-0000-0000CA070000}"/>
    <cellStyle name="Comma 29 58 2" xfId="1229" xr:uid="{00000000-0005-0000-0000-0000CB070000}"/>
    <cellStyle name="Comma 29 59" xfId="1230" xr:uid="{00000000-0005-0000-0000-0000CC070000}"/>
    <cellStyle name="Comma 29 59 2" xfId="1231" xr:uid="{00000000-0005-0000-0000-0000CD070000}"/>
    <cellStyle name="Comma 29 6" xfId="1232" xr:uid="{00000000-0005-0000-0000-0000CE070000}"/>
    <cellStyle name="Comma 29 6 2" xfId="1233" xr:uid="{00000000-0005-0000-0000-0000CF070000}"/>
    <cellStyle name="Comma 29 60" xfId="1234" xr:uid="{00000000-0005-0000-0000-0000D0070000}"/>
    <cellStyle name="Comma 29 60 2" xfId="1235" xr:uid="{00000000-0005-0000-0000-0000D1070000}"/>
    <cellStyle name="Comma 29 61" xfId="1236" xr:uid="{00000000-0005-0000-0000-0000D2070000}"/>
    <cellStyle name="Comma 29 61 2" xfId="1237" xr:uid="{00000000-0005-0000-0000-0000D3070000}"/>
    <cellStyle name="Comma 29 62" xfId="1238" xr:uid="{00000000-0005-0000-0000-0000D4070000}"/>
    <cellStyle name="Comma 29 62 2" xfId="1239" xr:uid="{00000000-0005-0000-0000-0000D5070000}"/>
    <cellStyle name="Comma 29 63" xfId="1240" xr:uid="{00000000-0005-0000-0000-0000D6070000}"/>
    <cellStyle name="Comma 29 63 2" xfId="1241" xr:uid="{00000000-0005-0000-0000-0000D7070000}"/>
    <cellStyle name="Comma 29 64" xfId="1242" xr:uid="{00000000-0005-0000-0000-0000D8070000}"/>
    <cellStyle name="Comma 29 64 2" xfId="1243" xr:uid="{00000000-0005-0000-0000-0000D9070000}"/>
    <cellStyle name="Comma 29 65" xfId="1244" xr:uid="{00000000-0005-0000-0000-0000DA070000}"/>
    <cellStyle name="Comma 29 65 2" xfId="1245" xr:uid="{00000000-0005-0000-0000-0000DB070000}"/>
    <cellStyle name="Comma 29 66" xfId="1246" xr:uid="{00000000-0005-0000-0000-0000DC070000}"/>
    <cellStyle name="Comma 29 66 2" xfId="1247" xr:uid="{00000000-0005-0000-0000-0000DD070000}"/>
    <cellStyle name="Comma 29 66 2 2" xfId="1248" xr:uid="{00000000-0005-0000-0000-0000DE070000}"/>
    <cellStyle name="Comma 29 66 3" xfId="1249" xr:uid="{00000000-0005-0000-0000-0000DF070000}"/>
    <cellStyle name="Comma 29 67" xfId="1250" xr:uid="{00000000-0005-0000-0000-0000E0070000}"/>
    <cellStyle name="Comma 29 7" xfId="1251" xr:uid="{00000000-0005-0000-0000-0000E1070000}"/>
    <cellStyle name="Comma 29 7 2" xfId="1252" xr:uid="{00000000-0005-0000-0000-0000E2070000}"/>
    <cellStyle name="Comma 29 8" xfId="1253" xr:uid="{00000000-0005-0000-0000-0000E3070000}"/>
    <cellStyle name="Comma 29 8 2" xfId="1254" xr:uid="{00000000-0005-0000-0000-0000E4070000}"/>
    <cellStyle name="Comma 29 9" xfId="1255" xr:uid="{00000000-0005-0000-0000-0000E5070000}"/>
    <cellStyle name="Comma 29 9 2" xfId="1256" xr:uid="{00000000-0005-0000-0000-0000E6070000}"/>
    <cellStyle name="Comma 3" xfId="1257" xr:uid="{00000000-0005-0000-0000-0000E7070000}"/>
    <cellStyle name="Comma 3 2" xfId="1258" xr:uid="{00000000-0005-0000-0000-0000E8070000}"/>
    <cellStyle name="Comma 3 3" xfId="14226" xr:uid="{00000000-0005-0000-0000-0000E9070000}"/>
    <cellStyle name="Comma 30" xfId="1259" xr:uid="{00000000-0005-0000-0000-0000EA070000}"/>
    <cellStyle name="Comma 30 2" xfId="1260" xr:uid="{00000000-0005-0000-0000-0000EB070000}"/>
    <cellStyle name="Comma 31" xfId="1261" xr:uid="{00000000-0005-0000-0000-0000EC070000}"/>
    <cellStyle name="Comma 31 2" xfId="1262" xr:uid="{00000000-0005-0000-0000-0000ED070000}"/>
    <cellStyle name="Comma 32" xfId="1263" xr:uid="{00000000-0005-0000-0000-0000EE070000}"/>
    <cellStyle name="Comma 32 2" xfId="1264" xr:uid="{00000000-0005-0000-0000-0000EF070000}"/>
    <cellStyle name="Comma 33" xfId="1265" xr:uid="{00000000-0005-0000-0000-0000F0070000}"/>
    <cellStyle name="Comma 33 2" xfId="1266" xr:uid="{00000000-0005-0000-0000-0000F1070000}"/>
    <cellStyle name="Comma 34" xfId="1267" xr:uid="{00000000-0005-0000-0000-0000F2070000}"/>
    <cellStyle name="Comma 35" xfId="1268" xr:uid="{00000000-0005-0000-0000-0000F3070000}"/>
    <cellStyle name="Comma 36" xfId="1269" xr:uid="{00000000-0005-0000-0000-0000F4070000}"/>
    <cellStyle name="Comma 36 2" xfId="1270" xr:uid="{00000000-0005-0000-0000-0000F5070000}"/>
    <cellStyle name="Comma 37" xfId="1271" xr:uid="{00000000-0005-0000-0000-0000F6070000}"/>
    <cellStyle name="Comma 37 2" xfId="1272" xr:uid="{00000000-0005-0000-0000-0000F7070000}"/>
    <cellStyle name="Comma 38" xfId="1273" xr:uid="{00000000-0005-0000-0000-0000F8070000}"/>
    <cellStyle name="Comma 38 2" xfId="1274" xr:uid="{00000000-0005-0000-0000-0000F9070000}"/>
    <cellStyle name="Comma 39" xfId="1275" xr:uid="{00000000-0005-0000-0000-0000FA070000}"/>
    <cellStyle name="Comma 39 2" xfId="1276" xr:uid="{00000000-0005-0000-0000-0000FB070000}"/>
    <cellStyle name="Comma 4" xfId="1277" xr:uid="{00000000-0005-0000-0000-0000FC070000}"/>
    <cellStyle name="Comma 40" xfId="1278" xr:uid="{00000000-0005-0000-0000-0000FD070000}"/>
    <cellStyle name="Comma 41" xfId="1279" xr:uid="{00000000-0005-0000-0000-0000FE070000}"/>
    <cellStyle name="Comma 42" xfId="1280" xr:uid="{00000000-0005-0000-0000-0000FF070000}"/>
    <cellStyle name="Comma 43" xfId="1281" xr:uid="{00000000-0005-0000-0000-000000080000}"/>
    <cellStyle name="Comma 44" xfId="1282" xr:uid="{00000000-0005-0000-0000-000001080000}"/>
    <cellStyle name="Comma 45" xfId="1283" xr:uid="{00000000-0005-0000-0000-000002080000}"/>
    <cellStyle name="Comma 45 2" xfId="1284" xr:uid="{00000000-0005-0000-0000-000003080000}"/>
    <cellStyle name="Comma 46" xfId="1285" xr:uid="{00000000-0005-0000-0000-000004080000}"/>
    <cellStyle name="Comma 46 2" xfId="1286" xr:uid="{00000000-0005-0000-0000-000005080000}"/>
    <cellStyle name="Comma 47" xfId="1287" xr:uid="{00000000-0005-0000-0000-000006080000}"/>
    <cellStyle name="Comma 47 2" xfId="1288" xr:uid="{00000000-0005-0000-0000-000007080000}"/>
    <cellStyle name="Comma 48" xfId="1289" xr:uid="{00000000-0005-0000-0000-000008080000}"/>
    <cellStyle name="Comma 49" xfId="1290" xr:uid="{00000000-0005-0000-0000-000009080000}"/>
    <cellStyle name="Comma 49 2" xfId="1291" xr:uid="{00000000-0005-0000-0000-00000A080000}"/>
    <cellStyle name="Comma 5" xfId="1292" xr:uid="{00000000-0005-0000-0000-00000B080000}"/>
    <cellStyle name="Comma 50" xfId="1293" xr:uid="{00000000-0005-0000-0000-00000C080000}"/>
    <cellStyle name="Comma 50 2" xfId="1294" xr:uid="{00000000-0005-0000-0000-00000D080000}"/>
    <cellStyle name="Comma 51" xfId="1295" xr:uid="{00000000-0005-0000-0000-00000E080000}"/>
    <cellStyle name="Comma 52" xfId="1296" xr:uid="{00000000-0005-0000-0000-00000F080000}"/>
    <cellStyle name="Comma 52 2" xfId="1297" xr:uid="{00000000-0005-0000-0000-000010080000}"/>
    <cellStyle name="Comma 53" xfId="1298" xr:uid="{00000000-0005-0000-0000-000011080000}"/>
    <cellStyle name="Comma 53 2" xfId="1299" xr:uid="{00000000-0005-0000-0000-000012080000}"/>
    <cellStyle name="Comma 54" xfId="1300" xr:uid="{00000000-0005-0000-0000-000013080000}"/>
    <cellStyle name="Comma 54 2" xfId="1301" xr:uid="{00000000-0005-0000-0000-000014080000}"/>
    <cellStyle name="Comma 55" xfId="1302" xr:uid="{00000000-0005-0000-0000-000015080000}"/>
    <cellStyle name="Comma 56" xfId="1303" xr:uid="{00000000-0005-0000-0000-000016080000}"/>
    <cellStyle name="Comma 56 2" xfId="1304" xr:uid="{00000000-0005-0000-0000-000017080000}"/>
    <cellStyle name="Comma 57" xfId="1305" xr:uid="{00000000-0005-0000-0000-000018080000}"/>
    <cellStyle name="Comma 58" xfId="1306" xr:uid="{00000000-0005-0000-0000-000019080000}"/>
    <cellStyle name="Comma 59" xfId="1307" xr:uid="{00000000-0005-0000-0000-00001A080000}"/>
    <cellStyle name="Comma 6" xfId="1308" xr:uid="{00000000-0005-0000-0000-00001B080000}"/>
    <cellStyle name="Comma 60" xfId="1309" xr:uid="{00000000-0005-0000-0000-00001C080000}"/>
    <cellStyle name="Comma 60 2" xfId="1310" xr:uid="{00000000-0005-0000-0000-00001D080000}"/>
    <cellStyle name="Comma 61" xfId="1311" xr:uid="{00000000-0005-0000-0000-00001E080000}"/>
    <cellStyle name="Comma 61 2" xfId="1312" xr:uid="{00000000-0005-0000-0000-00001F080000}"/>
    <cellStyle name="Comma 62" xfId="1313" xr:uid="{00000000-0005-0000-0000-000020080000}"/>
    <cellStyle name="Comma 63" xfId="1314" xr:uid="{00000000-0005-0000-0000-000021080000}"/>
    <cellStyle name="Comma 64" xfId="1315" xr:uid="{00000000-0005-0000-0000-000022080000}"/>
    <cellStyle name="Comma 64 2" xfId="1316" xr:uid="{00000000-0005-0000-0000-000023080000}"/>
    <cellStyle name="Comma 65" xfId="1317" xr:uid="{00000000-0005-0000-0000-000024080000}"/>
    <cellStyle name="Comma 65 2" xfId="1318" xr:uid="{00000000-0005-0000-0000-000025080000}"/>
    <cellStyle name="Comma 66" xfId="1319" xr:uid="{00000000-0005-0000-0000-000026080000}"/>
    <cellStyle name="Comma 67" xfId="1320" xr:uid="{00000000-0005-0000-0000-000027080000}"/>
    <cellStyle name="Comma 69" xfId="1321" xr:uid="{00000000-0005-0000-0000-000028080000}"/>
    <cellStyle name="Comma 69 2" xfId="1322" xr:uid="{00000000-0005-0000-0000-000029080000}"/>
    <cellStyle name="Comma 7" xfId="1323" xr:uid="{00000000-0005-0000-0000-00002A080000}"/>
    <cellStyle name="Comma 70" xfId="1324" xr:uid="{00000000-0005-0000-0000-00002B080000}"/>
    <cellStyle name="Comma 70 2" xfId="1325" xr:uid="{00000000-0005-0000-0000-00002C080000}"/>
    <cellStyle name="Comma 74" xfId="1326" xr:uid="{00000000-0005-0000-0000-00002D080000}"/>
    <cellStyle name="Comma 74 2" xfId="1327" xr:uid="{00000000-0005-0000-0000-00002E080000}"/>
    <cellStyle name="Comma 8" xfId="1328" xr:uid="{00000000-0005-0000-0000-00002F080000}"/>
    <cellStyle name="Comma 9" xfId="1329" xr:uid="{00000000-0005-0000-0000-000030080000}"/>
    <cellStyle name="Comma 9 2" xfId="1330" xr:uid="{00000000-0005-0000-0000-000031080000}"/>
    <cellStyle name="comment" xfId="1331" xr:uid="{00000000-0005-0000-0000-000032080000}"/>
    <cellStyle name="Commentaire" xfId="1332" xr:uid="{00000000-0005-0000-0000-000033080000}"/>
    <cellStyle name="Commentaire 2" xfId="14362" xr:uid="{00000000-0005-0000-0000-000034080000}"/>
    <cellStyle name="COMMENTS" xfId="1333" xr:uid="{00000000-0005-0000-0000-000035080000}"/>
    <cellStyle name="COMMENTS 2" xfId="1334" xr:uid="{00000000-0005-0000-0000-000036080000}"/>
    <cellStyle name="COMMENTS 2 2" xfId="14300" xr:uid="{00000000-0005-0000-0000-000037080000}"/>
    <cellStyle name="COMMENTS 3" xfId="1335" xr:uid="{00000000-0005-0000-0000-000038080000}"/>
    <cellStyle name="COMMENTS 3 2" xfId="13505" xr:uid="{00000000-0005-0000-0000-000039080000}"/>
    <cellStyle name="COMMENTS 4" xfId="13517" xr:uid="{00000000-0005-0000-0000-00003A080000}"/>
    <cellStyle name="Convergence" xfId="1336" xr:uid="{00000000-0005-0000-0000-00003B080000}"/>
    <cellStyle name="Convergence 2" xfId="1337" xr:uid="{00000000-0005-0000-0000-00003C080000}"/>
    <cellStyle name="Convergence 3" xfId="1338" xr:uid="{00000000-0005-0000-0000-00003D080000}"/>
    <cellStyle name="Convergence 4" xfId="1339" xr:uid="{00000000-0005-0000-0000-00003E080000}"/>
    <cellStyle name="Convergence_20100630 AFLAC Monthly Report v ext" xfId="1340" xr:uid="{00000000-0005-0000-0000-00003F080000}"/>
    <cellStyle name="Curren - Style2" xfId="1341" xr:uid="{00000000-0005-0000-0000-000040080000}"/>
    <cellStyle name="Curren - Style2 2" xfId="14064" xr:uid="{00000000-0005-0000-0000-000041080000}"/>
    <cellStyle name="Currency 0" xfId="1342" xr:uid="{00000000-0005-0000-0000-000042080000}"/>
    <cellStyle name="Currency 0 2" xfId="14111" xr:uid="{00000000-0005-0000-0000-000043080000}"/>
    <cellStyle name="Currency 2" xfId="1343" xr:uid="{00000000-0005-0000-0000-000044080000}"/>
    <cellStyle name="Currency 2 10" xfId="1344" xr:uid="{00000000-0005-0000-0000-000045080000}"/>
    <cellStyle name="Currency 2 11" xfId="1345" xr:uid="{00000000-0005-0000-0000-000046080000}"/>
    <cellStyle name="Currency 2 12" xfId="1346" xr:uid="{00000000-0005-0000-0000-000047080000}"/>
    <cellStyle name="Currency 2 13" xfId="1347" xr:uid="{00000000-0005-0000-0000-000048080000}"/>
    <cellStyle name="Currency 2 14" xfId="1348" xr:uid="{00000000-0005-0000-0000-000049080000}"/>
    <cellStyle name="Currency 2 15" xfId="1349" xr:uid="{00000000-0005-0000-0000-00004A080000}"/>
    <cellStyle name="Currency 2 16" xfId="1350" xr:uid="{00000000-0005-0000-0000-00004B080000}"/>
    <cellStyle name="Currency 2 17" xfId="1351" xr:uid="{00000000-0005-0000-0000-00004C080000}"/>
    <cellStyle name="Currency 2 18" xfId="1352" xr:uid="{00000000-0005-0000-0000-00004D080000}"/>
    <cellStyle name="Currency 2 19" xfId="1353" xr:uid="{00000000-0005-0000-0000-00004E080000}"/>
    <cellStyle name="Currency 2 2" xfId="1354" xr:uid="{00000000-0005-0000-0000-00004F080000}"/>
    <cellStyle name="Currency 2 2 10" xfId="1355" xr:uid="{00000000-0005-0000-0000-000050080000}"/>
    <cellStyle name="Currency 2 2 11" xfId="1356" xr:uid="{00000000-0005-0000-0000-000051080000}"/>
    <cellStyle name="Currency 2 2 12" xfId="1357" xr:uid="{00000000-0005-0000-0000-000052080000}"/>
    <cellStyle name="Currency 2 2 13" xfId="1358" xr:uid="{00000000-0005-0000-0000-000053080000}"/>
    <cellStyle name="Currency 2 2 14" xfId="1359" xr:uid="{00000000-0005-0000-0000-000054080000}"/>
    <cellStyle name="Currency 2 2 15" xfId="1360" xr:uid="{00000000-0005-0000-0000-000055080000}"/>
    <cellStyle name="Currency 2 2 16" xfId="1361" xr:uid="{00000000-0005-0000-0000-000056080000}"/>
    <cellStyle name="Currency 2 2 17" xfId="1362" xr:uid="{00000000-0005-0000-0000-000057080000}"/>
    <cellStyle name="Currency 2 2 18" xfId="1363" xr:uid="{00000000-0005-0000-0000-000058080000}"/>
    <cellStyle name="Currency 2 2 19" xfId="1364" xr:uid="{00000000-0005-0000-0000-000059080000}"/>
    <cellStyle name="Currency 2 2 2" xfId="1365" xr:uid="{00000000-0005-0000-0000-00005A080000}"/>
    <cellStyle name="Currency 2 2 20" xfId="1366" xr:uid="{00000000-0005-0000-0000-00005B080000}"/>
    <cellStyle name="Currency 2 2 21" xfId="1367" xr:uid="{00000000-0005-0000-0000-00005C080000}"/>
    <cellStyle name="Currency 2 2 22" xfId="1368" xr:uid="{00000000-0005-0000-0000-00005D080000}"/>
    <cellStyle name="Currency 2 2 23" xfId="1369" xr:uid="{00000000-0005-0000-0000-00005E080000}"/>
    <cellStyle name="Currency 2 2 24" xfId="1370" xr:uid="{00000000-0005-0000-0000-00005F080000}"/>
    <cellStyle name="Currency 2 2 25" xfId="1371" xr:uid="{00000000-0005-0000-0000-000060080000}"/>
    <cellStyle name="Currency 2 2 26" xfId="1372" xr:uid="{00000000-0005-0000-0000-000061080000}"/>
    <cellStyle name="Currency 2 2 27" xfId="1373" xr:uid="{00000000-0005-0000-0000-000062080000}"/>
    <cellStyle name="Currency 2 2 28" xfId="1374" xr:uid="{00000000-0005-0000-0000-000063080000}"/>
    <cellStyle name="Currency 2 2 29" xfId="1375" xr:uid="{00000000-0005-0000-0000-000064080000}"/>
    <cellStyle name="Currency 2 2 3" xfId="1376" xr:uid="{00000000-0005-0000-0000-000065080000}"/>
    <cellStyle name="Currency 2 2 30" xfId="1377" xr:uid="{00000000-0005-0000-0000-000066080000}"/>
    <cellStyle name="Currency 2 2 31" xfId="1378" xr:uid="{00000000-0005-0000-0000-000067080000}"/>
    <cellStyle name="Currency 2 2 32" xfId="1379" xr:uid="{00000000-0005-0000-0000-000068080000}"/>
    <cellStyle name="Currency 2 2 33" xfId="1380" xr:uid="{00000000-0005-0000-0000-000069080000}"/>
    <cellStyle name="Currency 2 2 34" xfId="1381" xr:uid="{00000000-0005-0000-0000-00006A080000}"/>
    <cellStyle name="Currency 2 2 35" xfId="1382" xr:uid="{00000000-0005-0000-0000-00006B080000}"/>
    <cellStyle name="Currency 2 2 36" xfId="1383" xr:uid="{00000000-0005-0000-0000-00006C080000}"/>
    <cellStyle name="Currency 2 2 37" xfId="1384" xr:uid="{00000000-0005-0000-0000-00006D080000}"/>
    <cellStyle name="Currency 2 2 38" xfId="1385" xr:uid="{00000000-0005-0000-0000-00006E080000}"/>
    <cellStyle name="Currency 2 2 39" xfId="1386" xr:uid="{00000000-0005-0000-0000-00006F080000}"/>
    <cellStyle name="Currency 2 2 4" xfId="1387" xr:uid="{00000000-0005-0000-0000-000070080000}"/>
    <cellStyle name="Currency 2 2 40" xfId="1388" xr:uid="{00000000-0005-0000-0000-000071080000}"/>
    <cellStyle name="Currency 2 2 41" xfId="1389" xr:uid="{00000000-0005-0000-0000-000072080000}"/>
    <cellStyle name="Currency 2 2 42" xfId="1390" xr:uid="{00000000-0005-0000-0000-000073080000}"/>
    <cellStyle name="Currency 2 2 43" xfId="1391" xr:uid="{00000000-0005-0000-0000-000074080000}"/>
    <cellStyle name="Currency 2 2 44" xfId="1392" xr:uid="{00000000-0005-0000-0000-000075080000}"/>
    <cellStyle name="Currency 2 2 45" xfId="1393" xr:uid="{00000000-0005-0000-0000-000076080000}"/>
    <cellStyle name="Currency 2 2 46" xfId="1394" xr:uid="{00000000-0005-0000-0000-000077080000}"/>
    <cellStyle name="Currency 2 2 47" xfId="1395" xr:uid="{00000000-0005-0000-0000-000078080000}"/>
    <cellStyle name="Currency 2 2 48" xfId="1396" xr:uid="{00000000-0005-0000-0000-000079080000}"/>
    <cellStyle name="Currency 2 2 49" xfId="1397" xr:uid="{00000000-0005-0000-0000-00007A080000}"/>
    <cellStyle name="Currency 2 2 5" xfId="1398" xr:uid="{00000000-0005-0000-0000-00007B080000}"/>
    <cellStyle name="Currency 2 2 50" xfId="1399" xr:uid="{00000000-0005-0000-0000-00007C080000}"/>
    <cellStyle name="Currency 2 2 51" xfId="1400" xr:uid="{00000000-0005-0000-0000-00007D080000}"/>
    <cellStyle name="Currency 2 2 52" xfId="1401" xr:uid="{00000000-0005-0000-0000-00007E080000}"/>
    <cellStyle name="Currency 2 2 53" xfId="1402" xr:uid="{00000000-0005-0000-0000-00007F080000}"/>
    <cellStyle name="Currency 2 2 54" xfId="1403" xr:uid="{00000000-0005-0000-0000-000080080000}"/>
    <cellStyle name="Currency 2 2 55" xfId="1404" xr:uid="{00000000-0005-0000-0000-000081080000}"/>
    <cellStyle name="Currency 2 2 56" xfId="1405" xr:uid="{00000000-0005-0000-0000-000082080000}"/>
    <cellStyle name="Currency 2 2 57" xfId="1406" xr:uid="{00000000-0005-0000-0000-000083080000}"/>
    <cellStyle name="Currency 2 2 58" xfId="1407" xr:uid="{00000000-0005-0000-0000-000084080000}"/>
    <cellStyle name="Currency 2 2 59" xfId="1408" xr:uid="{00000000-0005-0000-0000-000085080000}"/>
    <cellStyle name="Currency 2 2 6" xfId="1409" xr:uid="{00000000-0005-0000-0000-000086080000}"/>
    <cellStyle name="Currency 2 2 60" xfId="1410" xr:uid="{00000000-0005-0000-0000-000087080000}"/>
    <cellStyle name="Currency 2 2 61" xfId="1411" xr:uid="{00000000-0005-0000-0000-000088080000}"/>
    <cellStyle name="Currency 2 2 62" xfId="1412" xr:uid="{00000000-0005-0000-0000-000089080000}"/>
    <cellStyle name="Currency 2 2 63" xfId="1413" xr:uid="{00000000-0005-0000-0000-00008A080000}"/>
    <cellStyle name="Currency 2 2 64" xfId="1414" xr:uid="{00000000-0005-0000-0000-00008B080000}"/>
    <cellStyle name="Currency 2 2 65" xfId="1415" xr:uid="{00000000-0005-0000-0000-00008C080000}"/>
    <cellStyle name="Currency 2 2 66" xfId="14835" xr:uid="{00000000-0005-0000-0000-00008D080000}"/>
    <cellStyle name="Currency 2 2 7" xfId="1416" xr:uid="{00000000-0005-0000-0000-00008E080000}"/>
    <cellStyle name="Currency 2 2 8" xfId="1417" xr:uid="{00000000-0005-0000-0000-00008F080000}"/>
    <cellStyle name="Currency 2 2 9" xfId="1418" xr:uid="{00000000-0005-0000-0000-000090080000}"/>
    <cellStyle name="Currency 2 20" xfId="1419" xr:uid="{00000000-0005-0000-0000-000091080000}"/>
    <cellStyle name="Currency 2 21" xfId="1420" xr:uid="{00000000-0005-0000-0000-000092080000}"/>
    <cellStyle name="Currency 2 22" xfId="1421" xr:uid="{00000000-0005-0000-0000-000093080000}"/>
    <cellStyle name="Currency 2 23" xfId="1422" xr:uid="{00000000-0005-0000-0000-000094080000}"/>
    <cellStyle name="Currency 2 24" xfId="1423" xr:uid="{00000000-0005-0000-0000-000095080000}"/>
    <cellStyle name="Currency 2 25" xfId="1424" xr:uid="{00000000-0005-0000-0000-000096080000}"/>
    <cellStyle name="Currency 2 26" xfId="1425" xr:uid="{00000000-0005-0000-0000-000097080000}"/>
    <cellStyle name="Currency 2 27" xfId="1426" xr:uid="{00000000-0005-0000-0000-000098080000}"/>
    <cellStyle name="Currency 2 28" xfId="1427" xr:uid="{00000000-0005-0000-0000-000099080000}"/>
    <cellStyle name="Currency 2 29" xfId="1428" xr:uid="{00000000-0005-0000-0000-00009A080000}"/>
    <cellStyle name="Currency 2 3" xfId="1429" xr:uid="{00000000-0005-0000-0000-00009B080000}"/>
    <cellStyle name="Currency 2 30" xfId="1430" xr:uid="{00000000-0005-0000-0000-00009C080000}"/>
    <cellStyle name="Currency 2 31" xfId="1431" xr:uid="{00000000-0005-0000-0000-00009D080000}"/>
    <cellStyle name="Currency 2 32" xfId="1432" xr:uid="{00000000-0005-0000-0000-00009E080000}"/>
    <cellStyle name="Currency 2 33" xfId="1433" xr:uid="{00000000-0005-0000-0000-00009F080000}"/>
    <cellStyle name="Currency 2 34" xfId="1434" xr:uid="{00000000-0005-0000-0000-0000A0080000}"/>
    <cellStyle name="Currency 2 35" xfId="1435" xr:uid="{00000000-0005-0000-0000-0000A1080000}"/>
    <cellStyle name="Currency 2 36" xfId="1436" xr:uid="{00000000-0005-0000-0000-0000A2080000}"/>
    <cellStyle name="Currency 2 37" xfId="1437" xr:uid="{00000000-0005-0000-0000-0000A3080000}"/>
    <cellStyle name="Currency 2 38" xfId="1438" xr:uid="{00000000-0005-0000-0000-0000A4080000}"/>
    <cellStyle name="Currency 2 39" xfId="1439" xr:uid="{00000000-0005-0000-0000-0000A5080000}"/>
    <cellStyle name="Currency 2 4" xfId="1440" xr:uid="{00000000-0005-0000-0000-0000A6080000}"/>
    <cellStyle name="Currency 2 40" xfId="1441" xr:uid="{00000000-0005-0000-0000-0000A7080000}"/>
    <cellStyle name="Currency 2 41" xfId="1442" xr:uid="{00000000-0005-0000-0000-0000A8080000}"/>
    <cellStyle name="Currency 2 42" xfId="1443" xr:uid="{00000000-0005-0000-0000-0000A9080000}"/>
    <cellStyle name="Currency 2 43" xfId="1444" xr:uid="{00000000-0005-0000-0000-0000AA080000}"/>
    <cellStyle name="Currency 2 44" xfId="1445" xr:uid="{00000000-0005-0000-0000-0000AB080000}"/>
    <cellStyle name="Currency 2 45" xfId="1446" xr:uid="{00000000-0005-0000-0000-0000AC080000}"/>
    <cellStyle name="Currency 2 46" xfId="1447" xr:uid="{00000000-0005-0000-0000-0000AD080000}"/>
    <cellStyle name="Currency 2 47" xfId="1448" xr:uid="{00000000-0005-0000-0000-0000AE080000}"/>
    <cellStyle name="Currency 2 48" xfId="1449" xr:uid="{00000000-0005-0000-0000-0000AF080000}"/>
    <cellStyle name="Currency 2 49" xfId="1450" xr:uid="{00000000-0005-0000-0000-0000B0080000}"/>
    <cellStyle name="Currency 2 5" xfId="1451" xr:uid="{00000000-0005-0000-0000-0000B1080000}"/>
    <cellStyle name="Currency 2 50" xfId="1452" xr:uid="{00000000-0005-0000-0000-0000B2080000}"/>
    <cellStyle name="Currency 2 51" xfId="1453" xr:uid="{00000000-0005-0000-0000-0000B3080000}"/>
    <cellStyle name="Currency 2 52" xfId="1454" xr:uid="{00000000-0005-0000-0000-0000B4080000}"/>
    <cellStyle name="Currency 2 53" xfId="1455" xr:uid="{00000000-0005-0000-0000-0000B5080000}"/>
    <cellStyle name="Currency 2 54" xfId="1456" xr:uid="{00000000-0005-0000-0000-0000B6080000}"/>
    <cellStyle name="Currency 2 55" xfId="1457" xr:uid="{00000000-0005-0000-0000-0000B7080000}"/>
    <cellStyle name="Currency 2 56" xfId="1458" xr:uid="{00000000-0005-0000-0000-0000B8080000}"/>
    <cellStyle name="Currency 2 57" xfId="1459" xr:uid="{00000000-0005-0000-0000-0000B9080000}"/>
    <cellStyle name="Currency 2 58" xfId="1460" xr:uid="{00000000-0005-0000-0000-0000BA080000}"/>
    <cellStyle name="Currency 2 59" xfId="1461" xr:uid="{00000000-0005-0000-0000-0000BB080000}"/>
    <cellStyle name="Currency 2 6" xfId="1462" xr:uid="{00000000-0005-0000-0000-0000BC080000}"/>
    <cellStyle name="Currency 2 60" xfId="1463" xr:uid="{00000000-0005-0000-0000-0000BD080000}"/>
    <cellStyle name="Currency 2 61" xfId="1464" xr:uid="{00000000-0005-0000-0000-0000BE080000}"/>
    <cellStyle name="Currency 2 62" xfId="1465" xr:uid="{00000000-0005-0000-0000-0000BF080000}"/>
    <cellStyle name="Currency 2 63" xfId="1466" xr:uid="{00000000-0005-0000-0000-0000C0080000}"/>
    <cellStyle name="Currency 2 64" xfId="1467" xr:uid="{00000000-0005-0000-0000-0000C1080000}"/>
    <cellStyle name="Currency 2 65" xfId="14232" xr:uid="{00000000-0005-0000-0000-0000C2080000}"/>
    <cellStyle name="Currency 2 66" xfId="14732" xr:uid="{00000000-0005-0000-0000-0000C3080000}"/>
    <cellStyle name="Currency 2 7" xfId="1468" xr:uid="{00000000-0005-0000-0000-0000C4080000}"/>
    <cellStyle name="Currency 2 8" xfId="1469" xr:uid="{00000000-0005-0000-0000-0000C5080000}"/>
    <cellStyle name="Currency 2 9" xfId="1470" xr:uid="{00000000-0005-0000-0000-0000C6080000}"/>
    <cellStyle name="Currency 3" xfId="1471" xr:uid="{00000000-0005-0000-0000-0000C7080000}"/>
    <cellStyle name="Currency 4" xfId="1472" xr:uid="{00000000-0005-0000-0000-0000C8080000}"/>
    <cellStyle name="Currency 5" xfId="12113" xr:uid="{00000000-0005-0000-0000-0000C9080000}"/>
    <cellStyle name="Currency 5 2" xfId="12383" xr:uid="{00000000-0005-0000-0000-0000CA080000}"/>
    <cellStyle name="Currency 5 2 2" xfId="13211" xr:uid="{00000000-0005-0000-0000-0000CB080000}"/>
    <cellStyle name="Currency 5 3" xfId="12654" xr:uid="{00000000-0005-0000-0000-0000CC080000}"/>
    <cellStyle name="Currency 5 3 2" xfId="13481" xr:uid="{00000000-0005-0000-0000-0000CD080000}"/>
    <cellStyle name="Currency 5 4" xfId="12946" xr:uid="{00000000-0005-0000-0000-0000CE080000}"/>
    <cellStyle name="dash" xfId="1473" xr:uid="{00000000-0005-0000-0000-0000CF080000}"/>
    <cellStyle name="dash 2" xfId="1474" xr:uid="{00000000-0005-0000-0000-0000D0080000}"/>
    <cellStyle name="dash 2 2" xfId="14166" xr:uid="{00000000-0005-0000-0000-0000D1080000}"/>
    <cellStyle name="dash 3" xfId="1475" xr:uid="{00000000-0005-0000-0000-0000D2080000}"/>
    <cellStyle name="dash 3 2" xfId="14305" xr:uid="{00000000-0005-0000-0000-0000D3080000}"/>
    <cellStyle name="dash 4" xfId="14367" xr:uid="{00000000-0005-0000-0000-0000D4080000}"/>
    <cellStyle name="DataCell" xfId="1476" xr:uid="{00000000-0005-0000-0000-0000D5080000}"/>
    <cellStyle name="date" xfId="1477" xr:uid="{00000000-0005-0000-0000-0000D6080000}"/>
    <cellStyle name="Date 2" xfId="1478" xr:uid="{00000000-0005-0000-0000-0000D7080000}"/>
    <cellStyle name="Date 2 2" xfId="1479" xr:uid="{00000000-0005-0000-0000-0000D8080000}"/>
    <cellStyle name="Date 2 3" xfId="1480" xr:uid="{00000000-0005-0000-0000-0000D9080000}"/>
    <cellStyle name="Date 2 4" xfId="14231" xr:uid="{00000000-0005-0000-0000-0000DA080000}"/>
    <cellStyle name="Date 2_Combined Data List_v7_final (2)" xfId="1481" xr:uid="{00000000-0005-0000-0000-0000DB080000}"/>
    <cellStyle name="Date 3" xfId="1482" xr:uid="{00000000-0005-0000-0000-0000DC080000}"/>
    <cellStyle name="Date 3 2" xfId="1483" xr:uid="{00000000-0005-0000-0000-0000DD080000}"/>
    <cellStyle name="Date 3 3" xfId="1484" xr:uid="{00000000-0005-0000-0000-0000DE080000}"/>
    <cellStyle name="Date 3 4" xfId="14065" xr:uid="{00000000-0005-0000-0000-0000DF080000}"/>
    <cellStyle name="Date 3_Combined Data List_v7_final (2)" xfId="1485" xr:uid="{00000000-0005-0000-0000-0000E0080000}"/>
    <cellStyle name="Date 4" xfId="1486" xr:uid="{00000000-0005-0000-0000-0000E1080000}"/>
    <cellStyle name="Date 4 2" xfId="1487" xr:uid="{00000000-0005-0000-0000-0000E2080000}"/>
    <cellStyle name="Date 4 3" xfId="1488" xr:uid="{00000000-0005-0000-0000-0000E3080000}"/>
    <cellStyle name="Date 4 4" xfId="14167" xr:uid="{00000000-0005-0000-0000-0000E4080000}"/>
    <cellStyle name="Date 4_Combined Data List_v7_final (2)" xfId="1489" xr:uid="{00000000-0005-0000-0000-0000E5080000}"/>
    <cellStyle name="Date 5" xfId="1490" xr:uid="{00000000-0005-0000-0000-0000E6080000}"/>
    <cellStyle name="Date 6" xfId="1491" xr:uid="{00000000-0005-0000-0000-0000E7080000}"/>
    <cellStyle name="Date 7" xfId="14110" xr:uid="{00000000-0005-0000-0000-0000E8080000}"/>
    <cellStyle name="Date Aligned" xfId="1492" xr:uid="{00000000-0005-0000-0000-0000E9080000}"/>
    <cellStyle name="Date Aligned 2" xfId="14133" xr:uid="{00000000-0005-0000-0000-0000EA080000}"/>
    <cellStyle name="Date_CDO Prices 3.31.2009 v2" xfId="1493" xr:uid="{00000000-0005-0000-0000-0000EB080000}"/>
    <cellStyle name="DateFormat" xfId="1494" xr:uid="{00000000-0005-0000-0000-0000EC080000}"/>
    <cellStyle name="Dezimal [0]_Country" xfId="1495" xr:uid="{00000000-0005-0000-0000-0000ED080000}"/>
    <cellStyle name="Dezimal_Country" xfId="1496" xr:uid="{00000000-0005-0000-0000-0000EE080000}"/>
    <cellStyle name="Dialog" xfId="1497" xr:uid="{00000000-0005-0000-0000-0000EF080000}"/>
    <cellStyle name="Dialog 2" xfId="1498" xr:uid="{00000000-0005-0000-0000-0000F0080000}"/>
    <cellStyle name="Dialog 2 2" xfId="13859" xr:uid="{00000000-0005-0000-0000-0000F1080000}"/>
    <cellStyle name="Dialog 3" xfId="1499" xr:uid="{00000000-0005-0000-0000-0000F2080000}"/>
    <cellStyle name="Dialog 3 2" xfId="13860" xr:uid="{00000000-0005-0000-0000-0000F3080000}"/>
    <cellStyle name="Dialog 4" xfId="13534" xr:uid="{00000000-0005-0000-0000-0000F4080000}"/>
    <cellStyle name="Dialog_Combined Data List_v7_final (2)" xfId="1500" xr:uid="{00000000-0005-0000-0000-0000F5080000}"/>
    <cellStyle name="Dotted Line" xfId="1501" xr:uid="{00000000-0005-0000-0000-0000F6080000}"/>
    <cellStyle name="Dotted Line 2" xfId="13861" xr:uid="{00000000-0005-0000-0000-0000F7080000}"/>
    <cellStyle name="DS 0" xfId="1502" xr:uid="{00000000-0005-0000-0000-0000F8080000}"/>
    <cellStyle name="DS 0 2" xfId="1503" xr:uid="{00000000-0005-0000-0000-0000F9080000}"/>
    <cellStyle name="DS 0 3" xfId="1504" xr:uid="{00000000-0005-0000-0000-0000FA080000}"/>
    <cellStyle name="DS 0_Combined Data List_v7_final (2)" xfId="1505" xr:uid="{00000000-0005-0000-0000-0000FB080000}"/>
    <cellStyle name="DS 1" xfId="1506" xr:uid="{00000000-0005-0000-0000-0000FC080000}"/>
    <cellStyle name="DS 1 2" xfId="1507" xr:uid="{00000000-0005-0000-0000-0000FD080000}"/>
    <cellStyle name="DS 1 3" xfId="1508" xr:uid="{00000000-0005-0000-0000-0000FE080000}"/>
    <cellStyle name="DS 1_Combined Data List_v7_final (2)" xfId="1509" xr:uid="{00000000-0005-0000-0000-0000FF080000}"/>
    <cellStyle name="DS 2" xfId="1510" xr:uid="{00000000-0005-0000-0000-000000090000}"/>
    <cellStyle name="DS 2 2" xfId="1511" xr:uid="{00000000-0005-0000-0000-000001090000}"/>
    <cellStyle name="DS 2 3" xfId="1512" xr:uid="{00000000-0005-0000-0000-000002090000}"/>
    <cellStyle name="DS 2_Combined Data List_v7_final (2)" xfId="1513" xr:uid="{00000000-0005-0000-0000-000003090000}"/>
    <cellStyle name="DS 3" xfId="1514" xr:uid="{00000000-0005-0000-0000-000004090000}"/>
    <cellStyle name="DS 3 2" xfId="1515" xr:uid="{00000000-0005-0000-0000-000005090000}"/>
    <cellStyle name="DS 3 3" xfId="1516" xr:uid="{00000000-0005-0000-0000-000006090000}"/>
    <cellStyle name="DS 3_Combined Data List_v7_final (2)" xfId="1517" xr:uid="{00000000-0005-0000-0000-000007090000}"/>
    <cellStyle name="DS 4" xfId="1518" xr:uid="{00000000-0005-0000-0000-000008090000}"/>
    <cellStyle name="DS 4 2" xfId="1519" xr:uid="{00000000-0005-0000-0000-000009090000}"/>
    <cellStyle name="DS 4 3" xfId="1520" xr:uid="{00000000-0005-0000-0000-00000A090000}"/>
    <cellStyle name="DS 4_Combined Data List_v7_final (2)" xfId="1521" xr:uid="{00000000-0005-0000-0000-00000B090000}"/>
    <cellStyle name="DS 5" xfId="1522" xr:uid="{00000000-0005-0000-0000-00000C090000}"/>
    <cellStyle name="DS 5 2" xfId="1523" xr:uid="{00000000-0005-0000-0000-00000D090000}"/>
    <cellStyle name="DS 5 3" xfId="1524" xr:uid="{00000000-0005-0000-0000-00000E090000}"/>
    <cellStyle name="DS 5_Combined Data List_v7_final (2)" xfId="1525" xr:uid="{00000000-0005-0000-0000-00000F090000}"/>
    <cellStyle name="DS 6" xfId="1526" xr:uid="{00000000-0005-0000-0000-000010090000}"/>
    <cellStyle name="DS 6 2" xfId="1527" xr:uid="{00000000-0005-0000-0000-000011090000}"/>
    <cellStyle name="DS 6 3" xfId="1528" xr:uid="{00000000-0005-0000-0000-000012090000}"/>
    <cellStyle name="DS 6_Combined Data List_v7_final (2)" xfId="1529" xr:uid="{00000000-0005-0000-0000-000013090000}"/>
    <cellStyle name="EmptyCell" xfId="1530" xr:uid="{00000000-0005-0000-0000-000014090000}"/>
    <cellStyle name="EmptyCell 2" xfId="1531" xr:uid="{00000000-0005-0000-0000-000015090000}"/>
    <cellStyle name="EmptyCell 2 2" xfId="14268" xr:uid="{00000000-0005-0000-0000-000016090000}"/>
    <cellStyle name="EmptyCell 3" xfId="14142" xr:uid="{00000000-0005-0000-0000-000017090000}"/>
    <cellStyle name="EmptyCell_ELReass" xfId="1532" xr:uid="{00000000-0005-0000-0000-000018090000}"/>
    <cellStyle name="Entrée" xfId="1533" xr:uid="{00000000-0005-0000-0000-000019090000}"/>
    <cellStyle name="Entrée 2" xfId="14149" xr:uid="{00000000-0005-0000-0000-00001A090000}"/>
    <cellStyle name="Euro" xfId="1534" xr:uid="{00000000-0005-0000-0000-00001B090000}"/>
    <cellStyle name="Euro 2" xfId="1535" xr:uid="{00000000-0005-0000-0000-00001C090000}"/>
    <cellStyle name="Euro 3" xfId="1536" xr:uid="{00000000-0005-0000-0000-00001D090000}"/>
    <cellStyle name="Euro 4" xfId="1537" xr:uid="{00000000-0005-0000-0000-00001E090000}"/>
    <cellStyle name="Euro 5" xfId="1538" xr:uid="{00000000-0005-0000-0000-00001F090000}"/>
    <cellStyle name="Euro 6" xfId="13497" xr:uid="{00000000-0005-0000-0000-000020090000}"/>
    <cellStyle name="Euro_20100630 AFLAC Monthly Report v ext" xfId="1539" xr:uid="{00000000-0005-0000-0000-000021090000}"/>
    <cellStyle name="Explanatory Text 2" xfId="30" xr:uid="{00000000-0005-0000-0000-000022090000}"/>
    <cellStyle name="Explanatory Text 2 2" xfId="94" xr:uid="{00000000-0005-0000-0000-000023090000}"/>
    <cellStyle name="Explanatory Text 2 2 2" xfId="13862" xr:uid="{00000000-0005-0000-0000-000024090000}"/>
    <cellStyle name="Explanatory Text 2 2 3" xfId="14837" xr:uid="{00000000-0005-0000-0000-000025090000}"/>
    <cellStyle name="Explanatory Text 2 3" xfId="1540" xr:uid="{00000000-0005-0000-0000-000026090000}"/>
    <cellStyle name="Explanatory Text 2 3 2" xfId="11926" xr:uid="{00000000-0005-0000-0000-000027090000}"/>
    <cellStyle name="Explanatory Text 2 3 3" xfId="13863" xr:uid="{00000000-0005-0000-0000-000028090000}"/>
    <cellStyle name="Explanatory Text 2 3 4" xfId="14838" xr:uid="{00000000-0005-0000-0000-000029090000}"/>
    <cellStyle name="Explanatory Text 2 4" xfId="14483" xr:uid="{00000000-0005-0000-0000-00002A090000}"/>
    <cellStyle name="Explanatory Text 2 5" xfId="14836" xr:uid="{00000000-0005-0000-0000-00002B090000}"/>
    <cellStyle name="Explanatory Text 3" xfId="1541" xr:uid="{00000000-0005-0000-0000-00002C090000}"/>
    <cellStyle name="Explanatory Text 3 2" xfId="13864" xr:uid="{00000000-0005-0000-0000-00002D090000}"/>
    <cellStyle name="Explanatory Text 4" xfId="1542" xr:uid="{00000000-0005-0000-0000-00002E090000}"/>
    <cellStyle name="Explanatory Text 4 2" xfId="13865" xr:uid="{00000000-0005-0000-0000-00002F090000}"/>
    <cellStyle name="Explanatory Text 5" xfId="1543" xr:uid="{00000000-0005-0000-0000-000030090000}"/>
    <cellStyle name="Explanatory Text 5 2" xfId="13866" xr:uid="{00000000-0005-0000-0000-000031090000}"/>
    <cellStyle name="Explanatory Text 6" xfId="1544" xr:uid="{00000000-0005-0000-0000-000032090000}"/>
    <cellStyle name="Explanatory Text 6 2" xfId="13541" xr:uid="{00000000-0005-0000-0000-000033090000}"/>
    <cellStyle name="Followed Hyperlink" xfId="1545" xr:uid="{00000000-0005-0000-0000-000034090000}"/>
    <cellStyle name="Footnote" xfId="1546" xr:uid="{00000000-0005-0000-0000-000035090000}"/>
    <cellStyle name="Footnote 10" xfId="14015" xr:uid="{00000000-0005-0000-0000-000036090000}"/>
    <cellStyle name="footnote 2" xfId="1547" xr:uid="{00000000-0005-0000-0000-000037090000}"/>
    <cellStyle name="footnote 2 2" xfId="1548" xr:uid="{00000000-0005-0000-0000-000038090000}"/>
    <cellStyle name="footnote 2 2 2" xfId="13869" xr:uid="{00000000-0005-0000-0000-000039090000}"/>
    <cellStyle name="footnote 2 3" xfId="1549" xr:uid="{00000000-0005-0000-0000-00003A090000}"/>
    <cellStyle name="footnote 2 3 2" xfId="13870" xr:uid="{00000000-0005-0000-0000-00003B090000}"/>
    <cellStyle name="footnote 2 4" xfId="13868" xr:uid="{00000000-0005-0000-0000-00003C090000}"/>
    <cellStyle name="footnote 2_Combined Data List_v7_final (2)" xfId="1550" xr:uid="{00000000-0005-0000-0000-00003D090000}"/>
    <cellStyle name="footnote 3" xfId="1551" xr:uid="{00000000-0005-0000-0000-00003E090000}"/>
    <cellStyle name="footnote 3 2" xfId="1552" xr:uid="{00000000-0005-0000-0000-00003F090000}"/>
    <cellStyle name="footnote 3 2 2" xfId="13872" xr:uid="{00000000-0005-0000-0000-000040090000}"/>
    <cellStyle name="footnote 3 3" xfId="13871" xr:uid="{00000000-0005-0000-0000-000041090000}"/>
    <cellStyle name="footnote 4" xfId="1553" xr:uid="{00000000-0005-0000-0000-000042090000}"/>
    <cellStyle name="footnote 4 2" xfId="1554" xr:uid="{00000000-0005-0000-0000-000043090000}"/>
    <cellStyle name="footnote 4 2 2" xfId="13874" xr:uid="{00000000-0005-0000-0000-000044090000}"/>
    <cellStyle name="footnote 4 3" xfId="13873" xr:uid="{00000000-0005-0000-0000-000045090000}"/>
    <cellStyle name="footnote 5" xfId="1555" xr:uid="{00000000-0005-0000-0000-000046090000}"/>
    <cellStyle name="footnote 5 2" xfId="1556" xr:uid="{00000000-0005-0000-0000-000047090000}"/>
    <cellStyle name="footnote 5 2 2" xfId="13876" xr:uid="{00000000-0005-0000-0000-000048090000}"/>
    <cellStyle name="footnote 5 3" xfId="13875" xr:uid="{00000000-0005-0000-0000-000049090000}"/>
    <cellStyle name="Footnote 6" xfId="13867" xr:uid="{00000000-0005-0000-0000-00004A090000}"/>
    <cellStyle name="Footnote 7" xfId="14021" xr:uid="{00000000-0005-0000-0000-00004B090000}"/>
    <cellStyle name="Footnote 8" xfId="14013" xr:uid="{00000000-0005-0000-0000-00004C090000}"/>
    <cellStyle name="Footnote 9" xfId="14018" xr:uid="{00000000-0005-0000-0000-00004D090000}"/>
    <cellStyle name="footnote2" xfId="1557" xr:uid="{00000000-0005-0000-0000-00004E090000}"/>
    <cellStyle name="footnote2 2" xfId="1558" xr:uid="{00000000-0005-0000-0000-00004F090000}"/>
    <cellStyle name="footnote2 2 2" xfId="13878" xr:uid="{00000000-0005-0000-0000-000050090000}"/>
    <cellStyle name="footnote2 3" xfId="1559" xr:uid="{00000000-0005-0000-0000-000051090000}"/>
    <cellStyle name="footnote2 3 2" xfId="13879" xr:uid="{00000000-0005-0000-0000-000052090000}"/>
    <cellStyle name="footnote2 4" xfId="13877" xr:uid="{00000000-0005-0000-0000-000053090000}"/>
    <cellStyle name="Form" xfId="1560" xr:uid="{00000000-0005-0000-0000-000054090000}"/>
    <cellStyle name="Form 2" xfId="13880" xr:uid="{00000000-0005-0000-0000-000055090000}"/>
    <cellStyle name="Good 2" xfId="31" xr:uid="{00000000-0005-0000-0000-000056090000}"/>
    <cellStyle name="Good 2 2" xfId="95" xr:uid="{00000000-0005-0000-0000-000057090000}"/>
    <cellStyle name="Good 2 2 2" xfId="13881" xr:uid="{00000000-0005-0000-0000-000058090000}"/>
    <cellStyle name="Good 2 2 3" xfId="14840" xr:uid="{00000000-0005-0000-0000-000059090000}"/>
    <cellStyle name="Good 2 3" xfId="1561" xr:uid="{00000000-0005-0000-0000-00005A090000}"/>
    <cellStyle name="Good 2 3 2" xfId="11927" xr:uid="{00000000-0005-0000-0000-00005B090000}"/>
    <cellStyle name="Good 2 3 3" xfId="13882" xr:uid="{00000000-0005-0000-0000-00005C090000}"/>
    <cellStyle name="Good 2 3 4" xfId="14841" xr:uid="{00000000-0005-0000-0000-00005D090000}"/>
    <cellStyle name="Good 2 4" xfId="14442" xr:uid="{00000000-0005-0000-0000-00005E090000}"/>
    <cellStyle name="Good 2 5" xfId="14839" xr:uid="{00000000-0005-0000-0000-00005F090000}"/>
    <cellStyle name="Good 3" xfId="1562" xr:uid="{00000000-0005-0000-0000-000060090000}"/>
    <cellStyle name="Good 3 2" xfId="13883" xr:uid="{00000000-0005-0000-0000-000061090000}"/>
    <cellStyle name="Good 3 3" xfId="14566" xr:uid="{00000000-0005-0000-0000-000062090000}"/>
    <cellStyle name="Good 4" xfId="1563" xr:uid="{00000000-0005-0000-0000-000063090000}"/>
    <cellStyle name="Good 4 2" xfId="13884" xr:uid="{00000000-0005-0000-0000-000064090000}"/>
    <cellStyle name="Good 5" xfId="1564" xr:uid="{00000000-0005-0000-0000-000065090000}"/>
    <cellStyle name="Good 5 2" xfId="13885" xr:uid="{00000000-0005-0000-0000-000066090000}"/>
    <cellStyle name="Good 6" xfId="1565" xr:uid="{00000000-0005-0000-0000-000067090000}"/>
    <cellStyle name="Good 6 2" xfId="13886" xr:uid="{00000000-0005-0000-0000-000068090000}"/>
    <cellStyle name="Grey" xfId="1566" xr:uid="{00000000-0005-0000-0000-000069090000}"/>
    <cellStyle name="GreybarHeader" xfId="1567" xr:uid="{00000000-0005-0000-0000-00006A090000}"/>
    <cellStyle name="GreybarHeader 2" xfId="13887" xr:uid="{00000000-0005-0000-0000-00006B090000}"/>
    <cellStyle name="GuruForm" xfId="1568" xr:uid="{00000000-0005-0000-0000-00006C090000}"/>
    <cellStyle name="GuruForm 2" xfId="13888" xr:uid="{00000000-0005-0000-0000-00006D090000}"/>
    <cellStyle name="handle" xfId="1569" xr:uid="{00000000-0005-0000-0000-00006E090000}"/>
    <cellStyle name="Hard Percent" xfId="1570" xr:uid="{00000000-0005-0000-0000-00006F090000}"/>
    <cellStyle name="Hard Percent 2" xfId="13889" xr:uid="{00000000-0005-0000-0000-000070090000}"/>
    <cellStyle name="Header" xfId="1571" xr:uid="{00000000-0005-0000-0000-000071090000}"/>
    <cellStyle name="Header 2" xfId="13890" xr:uid="{00000000-0005-0000-0000-000072090000}"/>
    <cellStyle name="Header1" xfId="1572" xr:uid="{00000000-0005-0000-0000-000073090000}"/>
    <cellStyle name="Header1 2" xfId="13891" xr:uid="{00000000-0005-0000-0000-000074090000}"/>
    <cellStyle name="Header2" xfId="1573" xr:uid="{00000000-0005-0000-0000-000075090000}"/>
    <cellStyle name="Header2 2" xfId="13892" xr:uid="{00000000-0005-0000-0000-000076090000}"/>
    <cellStyle name="Heading 1 2" xfId="32" xr:uid="{00000000-0005-0000-0000-000077090000}"/>
    <cellStyle name="Heading 1 2 2" xfId="96" xr:uid="{00000000-0005-0000-0000-000078090000}"/>
    <cellStyle name="Heading 1 2 2 2" xfId="13893" xr:uid="{00000000-0005-0000-0000-000079090000}"/>
    <cellStyle name="Heading 1 2 2 3" xfId="14843" xr:uid="{00000000-0005-0000-0000-00007A090000}"/>
    <cellStyle name="Heading 1 2 3" xfId="1574" xr:uid="{00000000-0005-0000-0000-00007B090000}"/>
    <cellStyle name="Heading 1 2 3 2" xfId="11928" xr:uid="{00000000-0005-0000-0000-00007C090000}"/>
    <cellStyle name="Heading 1 2 3 3" xfId="13894" xr:uid="{00000000-0005-0000-0000-00007D090000}"/>
    <cellStyle name="Heading 1 2 3 4" xfId="14844" xr:uid="{00000000-0005-0000-0000-00007E090000}"/>
    <cellStyle name="Heading 1 2 4" xfId="14629" xr:uid="{00000000-0005-0000-0000-00007F090000}"/>
    <cellStyle name="Heading 1 2 5" xfId="14842" xr:uid="{00000000-0005-0000-0000-000080090000}"/>
    <cellStyle name="Heading 1 3" xfId="1575" xr:uid="{00000000-0005-0000-0000-000081090000}"/>
    <cellStyle name="Heading 1 3 2" xfId="13895" xr:uid="{00000000-0005-0000-0000-000082090000}"/>
    <cellStyle name="Heading 1 4" xfId="1576" xr:uid="{00000000-0005-0000-0000-000083090000}"/>
    <cellStyle name="Heading 1 4 2" xfId="13896" xr:uid="{00000000-0005-0000-0000-000084090000}"/>
    <cellStyle name="Heading 1 5" xfId="1577" xr:uid="{00000000-0005-0000-0000-000085090000}"/>
    <cellStyle name="Heading 1 5 2" xfId="13897" xr:uid="{00000000-0005-0000-0000-000086090000}"/>
    <cellStyle name="Heading 1 6" xfId="1578" xr:uid="{00000000-0005-0000-0000-000087090000}"/>
    <cellStyle name="Heading 1 6 2" xfId="13898" xr:uid="{00000000-0005-0000-0000-000088090000}"/>
    <cellStyle name="Heading 2 2" xfId="33" xr:uid="{00000000-0005-0000-0000-000089090000}"/>
    <cellStyle name="Heading 2 2 2" xfId="97" xr:uid="{00000000-0005-0000-0000-00008A090000}"/>
    <cellStyle name="Heading 2 2 2 2" xfId="13899" xr:uid="{00000000-0005-0000-0000-00008B090000}"/>
    <cellStyle name="Heading 2 2 2 3" xfId="14847" xr:uid="{00000000-0005-0000-0000-00008C090000}"/>
    <cellStyle name="Heading 2 2 3" xfId="1579" xr:uid="{00000000-0005-0000-0000-00008D090000}"/>
    <cellStyle name="Heading 2 2 3 2" xfId="11929" xr:uid="{00000000-0005-0000-0000-00008E090000}"/>
    <cellStyle name="Heading 2 2 3 3" xfId="13900" xr:uid="{00000000-0005-0000-0000-00008F090000}"/>
    <cellStyle name="Heading 2 2 3 4" xfId="14848" xr:uid="{00000000-0005-0000-0000-000090090000}"/>
    <cellStyle name="Heading 2 2 4" xfId="14535" xr:uid="{00000000-0005-0000-0000-000091090000}"/>
    <cellStyle name="Heading 2 2 5" xfId="14846" xr:uid="{00000000-0005-0000-0000-000092090000}"/>
    <cellStyle name="Heading 2 3" xfId="1580" xr:uid="{00000000-0005-0000-0000-000093090000}"/>
    <cellStyle name="Heading 2 3 2" xfId="13901" xr:uid="{00000000-0005-0000-0000-000094090000}"/>
    <cellStyle name="Heading 2 4" xfId="1581" xr:uid="{00000000-0005-0000-0000-000095090000}"/>
    <cellStyle name="Heading 2 4 2" xfId="13902" xr:uid="{00000000-0005-0000-0000-000096090000}"/>
    <cellStyle name="Heading 2 5" xfId="1582" xr:uid="{00000000-0005-0000-0000-000097090000}"/>
    <cellStyle name="Heading 2 5 2" xfId="13903" xr:uid="{00000000-0005-0000-0000-000098090000}"/>
    <cellStyle name="Heading 2 6" xfId="1583" xr:uid="{00000000-0005-0000-0000-000099090000}"/>
    <cellStyle name="Heading 2 6 2" xfId="14081" xr:uid="{00000000-0005-0000-0000-00009A090000}"/>
    <cellStyle name="Heading 3 2" xfId="34" xr:uid="{00000000-0005-0000-0000-00009B090000}"/>
    <cellStyle name="Heading 3 2 2" xfId="98" xr:uid="{00000000-0005-0000-0000-00009C090000}"/>
    <cellStyle name="Heading 3 2 2 2" xfId="14125" xr:uid="{00000000-0005-0000-0000-00009D090000}"/>
    <cellStyle name="Heading 3 2 2 3" xfId="14850" xr:uid="{00000000-0005-0000-0000-00009E090000}"/>
    <cellStyle name="Heading 3 2 3" xfId="1584" xr:uid="{00000000-0005-0000-0000-00009F090000}"/>
    <cellStyle name="Heading 3 2 3 2" xfId="11930" xr:uid="{00000000-0005-0000-0000-0000A0090000}"/>
    <cellStyle name="Heading 3 2 3 3" xfId="14249" xr:uid="{00000000-0005-0000-0000-0000A1090000}"/>
    <cellStyle name="Heading 3 2 3 4" xfId="14851" xr:uid="{00000000-0005-0000-0000-0000A2090000}"/>
    <cellStyle name="Heading 3 2 4" xfId="14631" xr:uid="{00000000-0005-0000-0000-0000A3090000}"/>
    <cellStyle name="Heading 3 2 5" xfId="14849" xr:uid="{00000000-0005-0000-0000-0000A4090000}"/>
    <cellStyle name="Heading 3 3" xfId="1585" xr:uid="{00000000-0005-0000-0000-0000A5090000}"/>
    <cellStyle name="Heading 3 3 2" xfId="14383" xr:uid="{00000000-0005-0000-0000-0000A6090000}"/>
    <cellStyle name="Heading 3 4" xfId="1586" xr:uid="{00000000-0005-0000-0000-0000A7090000}"/>
    <cellStyle name="Heading 3 4 2" xfId="14183" xr:uid="{00000000-0005-0000-0000-0000A8090000}"/>
    <cellStyle name="Heading 3 5" xfId="1587" xr:uid="{00000000-0005-0000-0000-0000A9090000}"/>
    <cellStyle name="Heading 3 5 2" xfId="14320" xr:uid="{00000000-0005-0000-0000-0000AA090000}"/>
    <cellStyle name="Heading 3 6" xfId="1588" xr:uid="{00000000-0005-0000-0000-0000AB090000}"/>
    <cellStyle name="Heading 3 6 2" xfId="14050" xr:uid="{00000000-0005-0000-0000-0000AC090000}"/>
    <cellStyle name="Heading 4 2" xfId="35" xr:uid="{00000000-0005-0000-0000-0000AD090000}"/>
    <cellStyle name="Heading 4 2 2" xfId="99" xr:uid="{00000000-0005-0000-0000-0000AE090000}"/>
    <cellStyle name="Heading 4 2 2 2" xfId="14097" xr:uid="{00000000-0005-0000-0000-0000AF090000}"/>
    <cellStyle name="Heading 4 2 2 3" xfId="14853" xr:uid="{00000000-0005-0000-0000-0000B0090000}"/>
    <cellStyle name="Heading 4 2 3" xfId="1589" xr:uid="{00000000-0005-0000-0000-0000B1090000}"/>
    <cellStyle name="Heading 4 2 3 2" xfId="11931" xr:uid="{00000000-0005-0000-0000-0000B2090000}"/>
    <cellStyle name="Heading 4 2 3 3" xfId="14210" xr:uid="{00000000-0005-0000-0000-0000B3090000}"/>
    <cellStyle name="Heading 4 2 3 4" xfId="14854" xr:uid="{00000000-0005-0000-0000-0000B4090000}"/>
    <cellStyle name="Heading 4 2 4" xfId="13556" xr:uid="{00000000-0005-0000-0000-0000B5090000}"/>
    <cellStyle name="Heading 4 2 5" xfId="14852" xr:uid="{00000000-0005-0000-0000-0000B6090000}"/>
    <cellStyle name="Heading 4 3" xfId="1590" xr:uid="{00000000-0005-0000-0000-0000B7090000}"/>
    <cellStyle name="Heading 4 3 2" xfId="14346" xr:uid="{00000000-0005-0000-0000-0000B8090000}"/>
    <cellStyle name="Heading 4 4" xfId="1591" xr:uid="{00000000-0005-0000-0000-0000B9090000}"/>
    <cellStyle name="Heading 4 4 2" xfId="14154" xr:uid="{00000000-0005-0000-0000-0000BA090000}"/>
    <cellStyle name="Heading 4 5" xfId="1592" xr:uid="{00000000-0005-0000-0000-0000BB090000}"/>
    <cellStyle name="Heading 4 5 2" xfId="14284" xr:uid="{00000000-0005-0000-0000-0000BC090000}"/>
    <cellStyle name="Heading 4 6" xfId="1593" xr:uid="{00000000-0005-0000-0000-0000BD090000}"/>
    <cellStyle name="Heading 4 6 2" xfId="14522" xr:uid="{00000000-0005-0000-0000-0000BE090000}"/>
    <cellStyle name="hidden" xfId="1594" xr:uid="{00000000-0005-0000-0000-0000BF090000}"/>
    <cellStyle name="hotlinks" xfId="1595" xr:uid="{00000000-0005-0000-0000-0000C0090000}"/>
    <cellStyle name="Huomautus" xfId="1596" xr:uid="{00000000-0005-0000-0000-0000C1090000}"/>
    <cellStyle name="Huomautus 2" xfId="14257" xr:uid="{00000000-0005-0000-0000-0000C2090000}"/>
    <cellStyle name="Huono" xfId="1597" xr:uid="{00000000-0005-0000-0000-0000C3090000}"/>
    <cellStyle name="Huono 2" xfId="14393" xr:uid="{00000000-0005-0000-0000-0000C4090000}"/>
    <cellStyle name="Hyperlink 2" xfId="36" xr:uid="{00000000-0005-0000-0000-0000C5090000}"/>
    <cellStyle name="Hyperlink 2 2" xfId="14481" xr:uid="{00000000-0005-0000-0000-0000C6090000}"/>
    <cellStyle name="Hyperlink 2 3" xfId="14855" xr:uid="{00000000-0005-0000-0000-0000C7090000}"/>
    <cellStyle name="Hyperlink 3" xfId="11898" xr:uid="{00000000-0005-0000-0000-0000C8090000}"/>
    <cellStyle name="Hyperlink 3 2" xfId="14856" xr:uid="{00000000-0005-0000-0000-0000C9090000}"/>
    <cellStyle name="Hyperlink 4" xfId="12112" xr:uid="{00000000-0005-0000-0000-0000CA090000}"/>
    <cellStyle name="Hyperlink 4 2" xfId="14857" xr:uid="{00000000-0005-0000-0000-0000CB090000}"/>
    <cellStyle name="Hyvä" xfId="1598" xr:uid="{00000000-0005-0000-0000-0000CC090000}"/>
    <cellStyle name="Hyvä 2" xfId="14193" xr:uid="{00000000-0005-0000-0000-0000CD090000}"/>
    <cellStyle name="implemented" xfId="1599" xr:uid="{00000000-0005-0000-0000-0000CE090000}"/>
    <cellStyle name="implemented 2" xfId="1600" xr:uid="{00000000-0005-0000-0000-0000CF090000}"/>
    <cellStyle name="implemented 2 2" xfId="14088" xr:uid="{00000000-0005-0000-0000-0000D0090000}"/>
    <cellStyle name="implemented 3" xfId="1601" xr:uid="{00000000-0005-0000-0000-0000D1090000}"/>
    <cellStyle name="implemented 3 2" xfId="14198" xr:uid="{00000000-0005-0000-0000-0000D2090000}"/>
    <cellStyle name="implemented 4" xfId="14330" xr:uid="{00000000-0005-0000-0000-0000D3090000}"/>
    <cellStyle name="Input [yellow]" xfId="1602" xr:uid="{00000000-0005-0000-0000-0000D4090000}"/>
    <cellStyle name="Input 10" xfId="1603" xr:uid="{00000000-0005-0000-0000-0000D5090000}"/>
    <cellStyle name="Input 11" xfId="1604" xr:uid="{00000000-0005-0000-0000-0000D6090000}"/>
    <cellStyle name="Input 12" xfId="1605" xr:uid="{00000000-0005-0000-0000-0000D7090000}"/>
    <cellStyle name="Input 13" xfId="1606" xr:uid="{00000000-0005-0000-0000-0000D8090000}"/>
    <cellStyle name="Input 14" xfId="1607" xr:uid="{00000000-0005-0000-0000-0000D9090000}"/>
    <cellStyle name="Input 15" xfId="1608" xr:uid="{00000000-0005-0000-0000-0000DA090000}"/>
    <cellStyle name="Input 16" xfId="1609" xr:uid="{00000000-0005-0000-0000-0000DB090000}"/>
    <cellStyle name="Input 17" xfId="1610" xr:uid="{00000000-0005-0000-0000-0000DC090000}"/>
    <cellStyle name="Input 18" xfId="1611" xr:uid="{00000000-0005-0000-0000-0000DD090000}"/>
    <cellStyle name="Input 19" xfId="1612" xr:uid="{00000000-0005-0000-0000-0000DE090000}"/>
    <cellStyle name="Input 2" xfId="37" xr:uid="{00000000-0005-0000-0000-0000DF090000}"/>
    <cellStyle name="Input 2 2" xfId="100" xr:uid="{00000000-0005-0000-0000-0000E0090000}"/>
    <cellStyle name="Input 2 2 2" xfId="13904" xr:uid="{00000000-0005-0000-0000-0000E1090000}"/>
    <cellStyle name="Input 2 2 3" xfId="14859" xr:uid="{00000000-0005-0000-0000-0000E2090000}"/>
    <cellStyle name="Input 2 3" xfId="1613" xr:uid="{00000000-0005-0000-0000-0000E3090000}"/>
    <cellStyle name="Input 2 3 2" xfId="11932" xr:uid="{00000000-0005-0000-0000-0000E4090000}"/>
    <cellStyle name="Input 2 3 3" xfId="14141" xr:uid="{00000000-0005-0000-0000-0000E5090000}"/>
    <cellStyle name="Input 2 3 4" xfId="14860" xr:uid="{00000000-0005-0000-0000-0000E6090000}"/>
    <cellStyle name="Input 2 4" xfId="13532" xr:uid="{00000000-0005-0000-0000-0000E7090000}"/>
    <cellStyle name="Input 2 5" xfId="14858" xr:uid="{00000000-0005-0000-0000-0000E8090000}"/>
    <cellStyle name="Input 20" xfId="1614" xr:uid="{00000000-0005-0000-0000-0000E9090000}"/>
    <cellStyle name="Input 21" xfId="1615" xr:uid="{00000000-0005-0000-0000-0000EA090000}"/>
    <cellStyle name="Input 22" xfId="1616" xr:uid="{00000000-0005-0000-0000-0000EB090000}"/>
    <cellStyle name="Input 23" xfId="1617" xr:uid="{00000000-0005-0000-0000-0000EC090000}"/>
    <cellStyle name="Input 24" xfId="1618" xr:uid="{00000000-0005-0000-0000-0000ED090000}"/>
    <cellStyle name="Input 25" xfId="1619" xr:uid="{00000000-0005-0000-0000-0000EE090000}"/>
    <cellStyle name="Input 26" xfId="1620" xr:uid="{00000000-0005-0000-0000-0000EF090000}"/>
    <cellStyle name="Input 27" xfId="1621" xr:uid="{00000000-0005-0000-0000-0000F0090000}"/>
    <cellStyle name="Input 28" xfId="1622" xr:uid="{00000000-0005-0000-0000-0000F1090000}"/>
    <cellStyle name="Input 29" xfId="1623" xr:uid="{00000000-0005-0000-0000-0000F2090000}"/>
    <cellStyle name="Input 3" xfId="1624" xr:uid="{00000000-0005-0000-0000-0000F3090000}"/>
    <cellStyle name="Input 3 2" xfId="14267" xr:uid="{00000000-0005-0000-0000-0000F4090000}"/>
    <cellStyle name="Input 3 3" xfId="14659" xr:uid="{00000000-0005-0000-0000-0000F5090000}"/>
    <cellStyle name="Input 4" xfId="1625" xr:uid="{00000000-0005-0000-0000-0000F6090000}"/>
    <cellStyle name="Input 4 2" xfId="14712" xr:uid="{00000000-0005-0000-0000-0000F7090000}"/>
    <cellStyle name="Input 5" xfId="1626" xr:uid="{00000000-0005-0000-0000-0000F8090000}"/>
    <cellStyle name="Input 5 2" xfId="14405" xr:uid="{00000000-0005-0000-0000-0000F9090000}"/>
    <cellStyle name="Input 6" xfId="1627" xr:uid="{00000000-0005-0000-0000-0000FA090000}"/>
    <cellStyle name="Input 6 2" xfId="14273" xr:uid="{00000000-0005-0000-0000-0000FB090000}"/>
    <cellStyle name="Input 7" xfId="1628" xr:uid="{00000000-0005-0000-0000-0000FC090000}"/>
    <cellStyle name="Input 8" xfId="1629" xr:uid="{00000000-0005-0000-0000-0000FD090000}"/>
    <cellStyle name="Input 9" xfId="1630" xr:uid="{00000000-0005-0000-0000-0000FE090000}"/>
    <cellStyle name="Insatisfaisant" xfId="1631" xr:uid="{00000000-0005-0000-0000-0000FF090000}"/>
    <cellStyle name="Insatisfaisant 2" xfId="13905" xr:uid="{00000000-0005-0000-0000-0000000A0000}"/>
    <cellStyle name="ItalicHeader" xfId="1632" xr:uid="{00000000-0005-0000-0000-0000010A0000}"/>
    <cellStyle name="ItalicHeader 2" xfId="13906" xr:uid="{00000000-0005-0000-0000-0000020A0000}"/>
    <cellStyle name="JG" xfId="1633" xr:uid="{00000000-0005-0000-0000-0000030A0000}"/>
    <cellStyle name="JG 2" xfId="1634" xr:uid="{00000000-0005-0000-0000-0000040A0000}"/>
    <cellStyle name="JG 2 2" xfId="13907" xr:uid="{00000000-0005-0000-0000-0000050A0000}"/>
    <cellStyle name="JG 3" xfId="1635" xr:uid="{00000000-0005-0000-0000-0000060A0000}"/>
    <cellStyle name="JG 3 2" xfId="13908" xr:uid="{00000000-0005-0000-0000-0000070A0000}"/>
    <cellStyle name="JG 4" xfId="13538" xr:uid="{00000000-0005-0000-0000-0000080A0000}"/>
    <cellStyle name="Laskenta" xfId="1636" xr:uid="{00000000-0005-0000-0000-0000090A0000}"/>
    <cellStyle name="Laskenta 2" xfId="13909" xr:uid="{00000000-0005-0000-0000-00000A0A0000}"/>
    <cellStyle name="Linked Cell 2" xfId="38" xr:uid="{00000000-0005-0000-0000-00000B0A0000}"/>
    <cellStyle name="Linked Cell 2 2" xfId="101" xr:uid="{00000000-0005-0000-0000-00000C0A0000}"/>
    <cellStyle name="Linked Cell 2 2 2" xfId="13910" xr:uid="{00000000-0005-0000-0000-00000D0A0000}"/>
    <cellStyle name="Linked Cell 2 2 3" xfId="14862" xr:uid="{00000000-0005-0000-0000-00000E0A0000}"/>
    <cellStyle name="Linked Cell 2 3" xfId="1637" xr:uid="{00000000-0005-0000-0000-00000F0A0000}"/>
    <cellStyle name="Linked Cell 2 3 2" xfId="11933" xr:uid="{00000000-0005-0000-0000-0000100A0000}"/>
    <cellStyle name="Linked Cell 2 3 3" xfId="13911" xr:uid="{00000000-0005-0000-0000-0000110A0000}"/>
    <cellStyle name="Linked Cell 2 3 4" xfId="14863" xr:uid="{00000000-0005-0000-0000-0000120A0000}"/>
    <cellStyle name="Linked Cell 2 4" xfId="13523" xr:uid="{00000000-0005-0000-0000-0000130A0000}"/>
    <cellStyle name="Linked Cell 2 5" xfId="14861" xr:uid="{00000000-0005-0000-0000-0000140A0000}"/>
    <cellStyle name="Linked Cell 3" xfId="1638" xr:uid="{00000000-0005-0000-0000-0000150A0000}"/>
    <cellStyle name="Linked Cell 3 2" xfId="13912" xr:uid="{00000000-0005-0000-0000-0000160A0000}"/>
    <cellStyle name="Linked Cell 4" xfId="1639" xr:uid="{00000000-0005-0000-0000-0000170A0000}"/>
    <cellStyle name="Linked Cell 4 2" xfId="13913" xr:uid="{00000000-0005-0000-0000-0000180A0000}"/>
    <cellStyle name="Linked Cell 5" xfId="1640" xr:uid="{00000000-0005-0000-0000-0000190A0000}"/>
    <cellStyle name="Linked Cell 5 2" xfId="13914" xr:uid="{00000000-0005-0000-0000-00001A0A0000}"/>
    <cellStyle name="Linked Cell 6" xfId="1641" xr:uid="{00000000-0005-0000-0000-00001B0A0000}"/>
    <cellStyle name="Linked Cell 6 2" xfId="13915" xr:uid="{00000000-0005-0000-0000-00001C0A0000}"/>
    <cellStyle name="Linkitetty solu" xfId="1642" xr:uid="{00000000-0005-0000-0000-00001D0A0000}"/>
    <cellStyle name="Linkitetty solu 2" xfId="13916" xr:uid="{00000000-0005-0000-0000-00001E0A0000}"/>
    <cellStyle name="ListStyleHeader" xfId="1643" xr:uid="{00000000-0005-0000-0000-00001F0A0000}"/>
    <cellStyle name="ListStyleHeader 2" xfId="13917" xr:uid="{00000000-0005-0000-0000-0000200A0000}"/>
    <cellStyle name="Macro Header" xfId="1644" xr:uid="{00000000-0005-0000-0000-0000210A0000}"/>
    <cellStyle name="Macro Header 2" xfId="1645" xr:uid="{00000000-0005-0000-0000-0000220A0000}"/>
    <cellStyle name="Macro Header 2 2" xfId="13919" xr:uid="{00000000-0005-0000-0000-0000230A0000}"/>
    <cellStyle name="Macro Header 3" xfId="1646" xr:uid="{00000000-0005-0000-0000-0000240A0000}"/>
    <cellStyle name="Macro Header 3 2" xfId="13920" xr:uid="{00000000-0005-0000-0000-0000250A0000}"/>
    <cellStyle name="Macro Header 4" xfId="13918" xr:uid="{00000000-0005-0000-0000-0000260A0000}"/>
    <cellStyle name="Macro Text" xfId="1647" xr:uid="{00000000-0005-0000-0000-0000270A0000}"/>
    <cellStyle name="Macro Text 2" xfId="1648" xr:uid="{00000000-0005-0000-0000-0000280A0000}"/>
    <cellStyle name="Macro Text 2 2" xfId="13922" xr:uid="{00000000-0005-0000-0000-0000290A0000}"/>
    <cellStyle name="Macro Text 3" xfId="1649" xr:uid="{00000000-0005-0000-0000-00002A0A0000}"/>
    <cellStyle name="Macro Text 3 2" xfId="13923" xr:uid="{00000000-0005-0000-0000-00002B0A0000}"/>
    <cellStyle name="Macro Text 4" xfId="13921" xr:uid="{00000000-0005-0000-0000-00002C0A0000}"/>
    <cellStyle name="Macro Text_Combined Data List_v7_final (2)" xfId="1650" xr:uid="{00000000-0005-0000-0000-00002D0A0000}"/>
    <cellStyle name="MacroCode" xfId="1651" xr:uid="{00000000-0005-0000-0000-00002E0A0000}"/>
    <cellStyle name="MacroCode 2" xfId="1652" xr:uid="{00000000-0005-0000-0000-00002F0A0000}"/>
    <cellStyle name="MacroCode 2 2" xfId="13925" xr:uid="{00000000-0005-0000-0000-0000300A0000}"/>
    <cellStyle name="MacroCode 3" xfId="1653" xr:uid="{00000000-0005-0000-0000-0000310A0000}"/>
    <cellStyle name="MacroCode 3 2" xfId="13926" xr:uid="{00000000-0005-0000-0000-0000320A0000}"/>
    <cellStyle name="MacroCode 4" xfId="13924" xr:uid="{00000000-0005-0000-0000-0000330A0000}"/>
    <cellStyle name="McForm" xfId="1654" xr:uid="{00000000-0005-0000-0000-0000340A0000}"/>
    <cellStyle name="McForm 2" xfId="13927" xr:uid="{00000000-0005-0000-0000-0000350A0000}"/>
    <cellStyle name="McFormBody" xfId="1655" xr:uid="{00000000-0005-0000-0000-0000360A0000}"/>
    <cellStyle name="McFormBody 2" xfId="13928" xr:uid="{00000000-0005-0000-0000-0000370A0000}"/>
    <cellStyle name="mcHandleStyle" xfId="1656" xr:uid="{00000000-0005-0000-0000-0000380A0000}"/>
    <cellStyle name="mcHandleStyle 2" xfId="13929" xr:uid="{00000000-0005-0000-0000-0000390A0000}"/>
    <cellStyle name="McList" xfId="1657" xr:uid="{00000000-0005-0000-0000-00003A0A0000}"/>
    <cellStyle name="McList 2" xfId="13930" xr:uid="{00000000-0005-0000-0000-00003B0A0000}"/>
    <cellStyle name="MCNewReport" xfId="1658" xr:uid="{00000000-0005-0000-0000-00003C0A0000}"/>
    <cellStyle name="MCNewReport 2" xfId="13931" xr:uid="{00000000-0005-0000-0000-00003D0A0000}"/>
    <cellStyle name="MCReport" xfId="1659" xr:uid="{00000000-0005-0000-0000-00003E0A0000}"/>
    <cellStyle name="MCReport 2" xfId="13932" xr:uid="{00000000-0005-0000-0000-00003F0A0000}"/>
    <cellStyle name="mcStyle" xfId="1660" xr:uid="{00000000-0005-0000-0000-0000400A0000}"/>
    <cellStyle name="mcStyle 2" xfId="13933" xr:uid="{00000000-0005-0000-0000-0000410A0000}"/>
    <cellStyle name="Menu" xfId="1661" xr:uid="{00000000-0005-0000-0000-0000420A0000}"/>
    <cellStyle name="Menu 2" xfId="13934" xr:uid="{00000000-0005-0000-0000-0000430A0000}"/>
    <cellStyle name="Migliaia (0)_RiepilogoNQ" xfId="1662" xr:uid="{00000000-0005-0000-0000-0000440A0000}"/>
    <cellStyle name="Milliers [0]_Basis" xfId="1663" xr:uid="{00000000-0005-0000-0000-0000450A0000}"/>
    <cellStyle name="Milliers_Basis" xfId="1664" xr:uid="{00000000-0005-0000-0000-0000460A0000}"/>
    <cellStyle name="Monétaire [0]_Basis" xfId="1665" xr:uid="{00000000-0005-0000-0000-0000470A0000}"/>
    <cellStyle name="Monétaire_Basis" xfId="1666" xr:uid="{00000000-0005-0000-0000-0000480A0000}"/>
    <cellStyle name="money" xfId="1667" xr:uid="{00000000-0005-0000-0000-0000490A0000}"/>
    <cellStyle name="MS_COL_STYLE" xfId="1668" xr:uid="{00000000-0005-0000-0000-00004A0A0000}"/>
    <cellStyle name="Multiple" xfId="1669" xr:uid="{00000000-0005-0000-0000-00004B0A0000}"/>
    <cellStyle name="Multiple 2" xfId="13935" xr:uid="{00000000-0005-0000-0000-00004C0A0000}"/>
    <cellStyle name="Neutraali" xfId="1670" xr:uid="{00000000-0005-0000-0000-00004D0A0000}"/>
    <cellStyle name="Neutraali 2" xfId="13936" xr:uid="{00000000-0005-0000-0000-00004E0A0000}"/>
    <cellStyle name="Neutral 2" xfId="14864" xr:uid="{00000000-0005-0000-0000-00004F0A0000}"/>
    <cellStyle name="Neutral 2 2" xfId="39" xr:uid="{00000000-0005-0000-0000-0000500A0000}"/>
    <cellStyle name="Neutral 2 2 2" xfId="102" xr:uid="{00000000-0005-0000-0000-0000510A0000}"/>
    <cellStyle name="Neutral 2 2 2 2" xfId="13937" xr:uid="{00000000-0005-0000-0000-0000520A0000}"/>
    <cellStyle name="Neutral 2 2 3" xfId="14865" xr:uid="{00000000-0005-0000-0000-0000530A0000}"/>
    <cellStyle name="Neutral 2 3" xfId="1671" xr:uid="{00000000-0005-0000-0000-0000540A0000}"/>
    <cellStyle name="Neutral 2 3 2" xfId="11934" xr:uid="{00000000-0005-0000-0000-0000550A0000}"/>
    <cellStyle name="Neutral 2 3 3" xfId="13938" xr:uid="{00000000-0005-0000-0000-0000560A0000}"/>
    <cellStyle name="Neutral 2 3 4" xfId="14866" xr:uid="{00000000-0005-0000-0000-0000570A0000}"/>
    <cellStyle name="Neutral 2 4" xfId="14440" xr:uid="{00000000-0005-0000-0000-0000580A0000}"/>
    <cellStyle name="Neutral 3" xfId="1672" xr:uid="{00000000-0005-0000-0000-0000590A0000}"/>
    <cellStyle name="Neutral 3 2" xfId="11885" xr:uid="{00000000-0005-0000-0000-00005A0A0000}"/>
    <cellStyle name="Neutral 3 2 2" xfId="13939" xr:uid="{00000000-0005-0000-0000-00005B0A0000}"/>
    <cellStyle name="Neutral 3 3" xfId="14512" xr:uid="{00000000-0005-0000-0000-00005C0A0000}"/>
    <cellStyle name="Neutral 3 4" xfId="14867" xr:uid="{00000000-0005-0000-0000-00005D0A0000}"/>
    <cellStyle name="Neutral 4" xfId="1673" xr:uid="{00000000-0005-0000-0000-00005E0A0000}"/>
    <cellStyle name="Neutral 4 2" xfId="13940" xr:uid="{00000000-0005-0000-0000-00005F0A0000}"/>
    <cellStyle name="Neutral 5" xfId="1674" xr:uid="{00000000-0005-0000-0000-0000600A0000}"/>
    <cellStyle name="Neutral 5 2" xfId="13941" xr:uid="{00000000-0005-0000-0000-0000610A0000}"/>
    <cellStyle name="Neutral 6" xfId="1675" xr:uid="{00000000-0005-0000-0000-0000620A0000}"/>
    <cellStyle name="Neutral 6 2" xfId="13942" xr:uid="{00000000-0005-0000-0000-0000630A0000}"/>
    <cellStyle name="Neutral 7" xfId="12668" xr:uid="{00000000-0005-0000-0000-0000640A0000}"/>
    <cellStyle name="Neutral 7 2" xfId="14868" xr:uid="{00000000-0005-0000-0000-0000650A0000}"/>
    <cellStyle name="Neutrale" xfId="1676" xr:uid="{00000000-0005-0000-0000-0000660A0000}"/>
    <cellStyle name="Neutrale 2" xfId="13943" xr:uid="{00000000-0005-0000-0000-0000670A0000}"/>
    <cellStyle name="Neutre" xfId="1677" xr:uid="{00000000-0005-0000-0000-0000680A0000}"/>
    <cellStyle name="Neutre 2" xfId="13944" xr:uid="{00000000-0005-0000-0000-0000690A0000}"/>
    <cellStyle name="NEW" xfId="1678" xr:uid="{00000000-0005-0000-0000-00006A0A0000}"/>
    <cellStyle name="NEW 2" xfId="13945" xr:uid="{00000000-0005-0000-0000-00006B0A0000}"/>
    <cellStyle name="no dec" xfId="1679" xr:uid="{00000000-0005-0000-0000-00006C0A0000}"/>
    <cellStyle name="NoL" xfId="1680" xr:uid="{00000000-0005-0000-0000-00006D0A0000}"/>
    <cellStyle name="Normal" xfId="0" builtinId="0"/>
    <cellStyle name="Normal - Style1" xfId="1681" xr:uid="{00000000-0005-0000-0000-00006F0A0000}"/>
    <cellStyle name="Normal - Style1 2" xfId="13946" xr:uid="{00000000-0005-0000-0000-0000700A0000}"/>
    <cellStyle name="Normal 10" xfId="40" xr:uid="{00000000-0005-0000-0000-0000710A0000}"/>
    <cellStyle name="Normal 10 2" xfId="1682" xr:uid="{00000000-0005-0000-0000-0000720A0000}"/>
    <cellStyle name="Normal 10 2 10" xfId="1683" xr:uid="{00000000-0005-0000-0000-0000730A0000}"/>
    <cellStyle name="Normal 10 2 11" xfId="1684" xr:uid="{00000000-0005-0000-0000-0000740A0000}"/>
    <cellStyle name="Normal 10 2 12" xfId="1685" xr:uid="{00000000-0005-0000-0000-0000750A0000}"/>
    <cellStyle name="Normal 10 2 13" xfId="1686" xr:uid="{00000000-0005-0000-0000-0000760A0000}"/>
    <cellStyle name="Normal 10 2 14" xfId="1687" xr:uid="{00000000-0005-0000-0000-0000770A0000}"/>
    <cellStyle name="Normal 10 2 15" xfId="1688" xr:uid="{00000000-0005-0000-0000-0000780A0000}"/>
    <cellStyle name="Normal 10 2 16" xfId="1689" xr:uid="{00000000-0005-0000-0000-0000790A0000}"/>
    <cellStyle name="Normal 10 2 17" xfId="1690" xr:uid="{00000000-0005-0000-0000-00007A0A0000}"/>
    <cellStyle name="Normal 10 2 18" xfId="1691" xr:uid="{00000000-0005-0000-0000-00007B0A0000}"/>
    <cellStyle name="Normal 10 2 19" xfId="1692" xr:uid="{00000000-0005-0000-0000-00007C0A0000}"/>
    <cellStyle name="Normal 10 2 2" xfId="1693" xr:uid="{00000000-0005-0000-0000-00007D0A0000}"/>
    <cellStyle name="Normal 10 2 20" xfId="1694" xr:uid="{00000000-0005-0000-0000-00007E0A0000}"/>
    <cellStyle name="Normal 10 2 21" xfId="1695" xr:uid="{00000000-0005-0000-0000-00007F0A0000}"/>
    <cellStyle name="Normal 10 2 22" xfId="1696" xr:uid="{00000000-0005-0000-0000-0000800A0000}"/>
    <cellStyle name="Normal 10 2 23" xfId="1697" xr:uid="{00000000-0005-0000-0000-0000810A0000}"/>
    <cellStyle name="Normal 10 2 24" xfId="1698" xr:uid="{00000000-0005-0000-0000-0000820A0000}"/>
    <cellStyle name="Normal 10 2 25" xfId="1699" xr:uid="{00000000-0005-0000-0000-0000830A0000}"/>
    <cellStyle name="Normal 10 2 26" xfId="1700" xr:uid="{00000000-0005-0000-0000-0000840A0000}"/>
    <cellStyle name="Normal 10 2 27" xfId="1701" xr:uid="{00000000-0005-0000-0000-0000850A0000}"/>
    <cellStyle name="Normal 10 2 28" xfId="1702" xr:uid="{00000000-0005-0000-0000-0000860A0000}"/>
    <cellStyle name="Normal 10 2 29" xfId="1703" xr:uid="{00000000-0005-0000-0000-0000870A0000}"/>
    <cellStyle name="Normal 10 2 3" xfId="1704" xr:uid="{00000000-0005-0000-0000-0000880A0000}"/>
    <cellStyle name="Normal 10 2 30" xfId="1705" xr:uid="{00000000-0005-0000-0000-0000890A0000}"/>
    <cellStyle name="Normal 10 2 31" xfId="1706" xr:uid="{00000000-0005-0000-0000-00008A0A0000}"/>
    <cellStyle name="Normal 10 2 32" xfId="1707" xr:uid="{00000000-0005-0000-0000-00008B0A0000}"/>
    <cellStyle name="Normal 10 2 33" xfId="1708" xr:uid="{00000000-0005-0000-0000-00008C0A0000}"/>
    <cellStyle name="Normal 10 2 34" xfId="1709" xr:uid="{00000000-0005-0000-0000-00008D0A0000}"/>
    <cellStyle name="Normal 10 2 35" xfId="1710" xr:uid="{00000000-0005-0000-0000-00008E0A0000}"/>
    <cellStyle name="Normal 10 2 36" xfId="1711" xr:uid="{00000000-0005-0000-0000-00008F0A0000}"/>
    <cellStyle name="Normal 10 2 37" xfId="1712" xr:uid="{00000000-0005-0000-0000-0000900A0000}"/>
    <cellStyle name="Normal 10 2 38" xfId="1713" xr:uid="{00000000-0005-0000-0000-0000910A0000}"/>
    <cellStyle name="Normal 10 2 39" xfId="1714" xr:uid="{00000000-0005-0000-0000-0000920A0000}"/>
    <cellStyle name="Normal 10 2 4" xfId="1715" xr:uid="{00000000-0005-0000-0000-0000930A0000}"/>
    <cellStyle name="Normal 10 2 40" xfId="1716" xr:uid="{00000000-0005-0000-0000-0000940A0000}"/>
    <cellStyle name="Normal 10 2 41" xfId="1717" xr:uid="{00000000-0005-0000-0000-0000950A0000}"/>
    <cellStyle name="Normal 10 2 42" xfId="1718" xr:uid="{00000000-0005-0000-0000-0000960A0000}"/>
    <cellStyle name="Normal 10 2 43" xfId="1719" xr:uid="{00000000-0005-0000-0000-0000970A0000}"/>
    <cellStyle name="Normal 10 2 44" xfId="1720" xr:uid="{00000000-0005-0000-0000-0000980A0000}"/>
    <cellStyle name="Normal 10 2 45" xfId="1721" xr:uid="{00000000-0005-0000-0000-0000990A0000}"/>
    <cellStyle name="Normal 10 2 46" xfId="1722" xr:uid="{00000000-0005-0000-0000-00009A0A0000}"/>
    <cellStyle name="Normal 10 2 47" xfId="1723" xr:uid="{00000000-0005-0000-0000-00009B0A0000}"/>
    <cellStyle name="Normal 10 2 48" xfId="1724" xr:uid="{00000000-0005-0000-0000-00009C0A0000}"/>
    <cellStyle name="Normal 10 2 49" xfId="1725" xr:uid="{00000000-0005-0000-0000-00009D0A0000}"/>
    <cellStyle name="Normal 10 2 5" xfId="1726" xr:uid="{00000000-0005-0000-0000-00009E0A0000}"/>
    <cellStyle name="Normal 10 2 50" xfId="1727" xr:uid="{00000000-0005-0000-0000-00009F0A0000}"/>
    <cellStyle name="Normal 10 2 51" xfId="1728" xr:uid="{00000000-0005-0000-0000-0000A00A0000}"/>
    <cellStyle name="Normal 10 2 52" xfId="1729" xr:uid="{00000000-0005-0000-0000-0000A10A0000}"/>
    <cellStyle name="Normal 10 2 53" xfId="1730" xr:uid="{00000000-0005-0000-0000-0000A20A0000}"/>
    <cellStyle name="Normal 10 2 54" xfId="1731" xr:uid="{00000000-0005-0000-0000-0000A30A0000}"/>
    <cellStyle name="Normal 10 2 55" xfId="1732" xr:uid="{00000000-0005-0000-0000-0000A40A0000}"/>
    <cellStyle name="Normal 10 2 56" xfId="1733" xr:uid="{00000000-0005-0000-0000-0000A50A0000}"/>
    <cellStyle name="Normal 10 2 57" xfId="1734" xr:uid="{00000000-0005-0000-0000-0000A60A0000}"/>
    <cellStyle name="Normal 10 2 58" xfId="1735" xr:uid="{00000000-0005-0000-0000-0000A70A0000}"/>
    <cellStyle name="Normal 10 2 59" xfId="1736" xr:uid="{00000000-0005-0000-0000-0000A80A0000}"/>
    <cellStyle name="Normal 10 2 6" xfId="1737" xr:uid="{00000000-0005-0000-0000-0000A90A0000}"/>
    <cellStyle name="Normal 10 2 60" xfId="1738" xr:uid="{00000000-0005-0000-0000-0000AA0A0000}"/>
    <cellStyle name="Normal 10 2 61" xfId="1739" xr:uid="{00000000-0005-0000-0000-0000AB0A0000}"/>
    <cellStyle name="Normal 10 2 62" xfId="1740" xr:uid="{00000000-0005-0000-0000-0000AC0A0000}"/>
    <cellStyle name="Normal 10 2 63" xfId="1741" xr:uid="{00000000-0005-0000-0000-0000AD0A0000}"/>
    <cellStyle name="Normal 10 2 64" xfId="1742" xr:uid="{00000000-0005-0000-0000-0000AE0A0000}"/>
    <cellStyle name="Normal 10 2 65" xfId="1743" xr:uid="{00000000-0005-0000-0000-0000AF0A0000}"/>
    <cellStyle name="Normal 10 2 66" xfId="14439" xr:uid="{00000000-0005-0000-0000-0000B00A0000}"/>
    <cellStyle name="Normal 10 2 7" xfId="1744" xr:uid="{00000000-0005-0000-0000-0000B10A0000}"/>
    <cellStyle name="Normal 10 2 8" xfId="1745" xr:uid="{00000000-0005-0000-0000-0000B20A0000}"/>
    <cellStyle name="Normal 10 2 9" xfId="1746" xr:uid="{00000000-0005-0000-0000-0000B30A0000}"/>
    <cellStyle name="Normal 10 3" xfId="1747" xr:uid="{00000000-0005-0000-0000-0000B40A0000}"/>
    <cellStyle name="Normal 10 3 10" xfId="1748" xr:uid="{00000000-0005-0000-0000-0000B50A0000}"/>
    <cellStyle name="Normal 10 3 11" xfId="1749" xr:uid="{00000000-0005-0000-0000-0000B60A0000}"/>
    <cellStyle name="Normal 10 3 12" xfId="1750" xr:uid="{00000000-0005-0000-0000-0000B70A0000}"/>
    <cellStyle name="Normal 10 3 13" xfId="1751" xr:uid="{00000000-0005-0000-0000-0000B80A0000}"/>
    <cellStyle name="Normal 10 3 14" xfId="1752" xr:uid="{00000000-0005-0000-0000-0000B90A0000}"/>
    <cellStyle name="Normal 10 3 15" xfId="1753" xr:uid="{00000000-0005-0000-0000-0000BA0A0000}"/>
    <cellStyle name="Normal 10 3 16" xfId="1754" xr:uid="{00000000-0005-0000-0000-0000BB0A0000}"/>
    <cellStyle name="Normal 10 3 17" xfId="1755" xr:uid="{00000000-0005-0000-0000-0000BC0A0000}"/>
    <cellStyle name="Normal 10 3 18" xfId="1756" xr:uid="{00000000-0005-0000-0000-0000BD0A0000}"/>
    <cellStyle name="Normal 10 3 19" xfId="1757" xr:uid="{00000000-0005-0000-0000-0000BE0A0000}"/>
    <cellStyle name="Normal 10 3 2" xfId="1758" xr:uid="{00000000-0005-0000-0000-0000BF0A0000}"/>
    <cellStyle name="Normal 10 3 20" xfId="1759" xr:uid="{00000000-0005-0000-0000-0000C00A0000}"/>
    <cellStyle name="Normal 10 3 21" xfId="1760" xr:uid="{00000000-0005-0000-0000-0000C10A0000}"/>
    <cellStyle name="Normal 10 3 22" xfId="1761" xr:uid="{00000000-0005-0000-0000-0000C20A0000}"/>
    <cellStyle name="Normal 10 3 23" xfId="1762" xr:uid="{00000000-0005-0000-0000-0000C30A0000}"/>
    <cellStyle name="Normal 10 3 24" xfId="1763" xr:uid="{00000000-0005-0000-0000-0000C40A0000}"/>
    <cellStyle name="Normal 10 3 25" xfId="1764" xr:uid="{00000000-0005-0000-0000-0000C50A0000}"/>
    <cellStyle name="Normal 10 3 26" xfId="1765" xr:uid="{00000000-0005-0000-0000-0000C60A0000}"/>
    <cellStyle name="Normal 10 3 27" xfId="1766" xr:uid="{00000000-0005-0000-0000-0000C70A0000}"/>
    <cellStyle name="Normal 10 3 28" xfId="1767" xr:uid="{00000000-0005-0000-0000-0000C80A0000}"/>
    <cellStyle name="Normal 10 3 29" xfId="1768" xr:uid="{00000000-0005-0000-0000-0000C90A0000}"/>
    <cellStyle name="Normal 10 3 3" xfId="1769" xr:uid="{00000000-0005-0000-0000-0000CA0A0000}"/>
    <cellStyle name="Normal 10 3 30" xfId="1770" xr:uid="{00000000-0005-0000-0000-0000CB0A0000}"/>
    <cellStyle name="Normal 10 3 31" xfId="1771" xr:uid="{00000000-0005-0000-0000-0000CC0A0000}"/>
    <cellStyle name="Normal 10 3 32" xfId="1772" xr:uid="{00000000-0005-0000-0000-0000CD0A0000}"/>
    <cellStyle name="Normal 10 3 33" xfId="1773" xr:uid="{00000000-0005-0000-0000-0000CE0A0000}"/>
    <cellStyle name="Normal 10 3 34" xfId="1774" xr:uid="{00000000-0005-0000-0000-0000CF0A0000}"/>
    <cellStyle name="Normal 10 3 35" xfId="1775" xr:uid="{00000000-0005-0000-0000-0000D00A0000}"/>
    <cellStyle name="Normal 10 3 36" xfId="1776" xr:uid="{00000000-0005-0000-0000-0000D10A0000}"/>
    <cellStyle name="Normal 10 3 37" xfId="1777" xr:uid="{00000000-0005-0000-0000-0000D20A0000}"/>
    <cellStyle name="Normal 10 3 38" xfId="1778" xr:uid="{00000000-0005-0000-0000-0000D30A0000}"/>
    <cellStyle name="Normal 10 3 39" xfId="1779" xr:uid="{00000000-0005-0000-0000-0000D40A0000}"/>
    <cellStyle name="Normal 10 3 4" xfId="1780" xr:uid="{00000000-0005-0000-0000-0000D50A0000}"/>
    <cellStyle name="Normal 10 3 40" xfId="1781" xr:uid="{00000000-0005-0000-0000-0000D60A0000}"/>
    <cellStyle name="Normal 10 3 41" xfId="1782" xr:uid="{00000000-0005-0000-0000-0000D70A0000}"/>
    <cellStyle name="Normal 10 3 42" xfId="1783" xr:uid="{00000000-0005-0000-0000-0000D80A0000}"/>
    <cellStyle name="Normal 10 3 43" xfId="1784" xr:uid="{00000000-0005-0000-0000-0000D90A0000}"/>
    <cellStyle name="Normal 10 3 44" xfId="1785" xr:uid="{00000000-0005-0000-0000-0000DA0A0000}"/>
    <cellStyle name="Normal 10 3 45" xfId="1786" xr:uid="{00000000-0005-0000-0000-0000DB0A0000}"/>
    <cellStyle name="Normal 10 3 46" xfId="1787" xr:uid="{00000000-0005-0000-0000-0000DC0A0000}"/>
    <cellStyle name="Normal 10 3 47" xfId="1788" xr:uid="{00000000-0005-0000-0000-0000DD0A0000}"/>
    <cellStyle name="Normal 10 3 48" xfId="1789" xr:uid="{00000000-0005-0000-0000-0000DE0A0000}"/>
    <cellStyle name="Normal 10 3 49" xfId="1790" xr:uid="{00000000-0005-0000-0000-0000DF0A0000}"/>
    <cellStyle name="Normal 10 3 5" xfId="1791" xr:uid="{00000000-0005-0000-0000-0000E00A0000}"/>
    <cellStyle name="Normal 10 3 50" xfId="1792" xr:uid="{00000000-0005-0000-0000-0000E10A0000}"/>
    <cellStyle name="Normal 10 3 51" xfId="1793" xr:uid="{00000000-0005-0000-0000-0000E20A0000}"/>
    <cellStyle name="Normal 10 3 52" xfId="1794" xr:uid="{00000000-0005-0000-0000-0000E30A0000}"/>
    <cellStyle name="Normal 10 3 53" xfId="1795" xr:uid="{00000000-0005-0000-0000-0000E40A0000}"/>
    <cellStyle name="Normal 10 3 54" xfId="1796" xr:uid="{00000000-0005-0000-0000-0000E50A0000}"/>
    <cellStyle name="Normal 10 3 55" xfId="1797" xr:uid="{00000000-0005-0000-0000-0000E60A0000}"/>
    <cellStyle name="Normal 10 3 56" xfId="1798" xr:uid="{00000000-0005-0000-0000-0000E70A0000}"/>
    <cellStyle name="Normal 10 3 57" xfId="1799" xr:uid="{00000000-0005-0000-0000-0000E80A0000}"/>
    <cellStyle name="Normal 10 3 58" xfId="1800" xr:uid="{00000000-0005-0000-0000-0000E90A0000}"/>
    <cellStyle name="Normal 10 3 59" xfId="1801" xr:uid="{00000000-0005-0000-0000-0000EA0A0000}"/>
    <cellStyle name="Normal 10 3 6" xfId="1802" xr:uid="{00000000-0005-0000-0000-0000EB0A0000}"/>
    <cellStyle name="Normal 10 3 60" xfId="1803" xr:uid="{00000000-0005-0000-0000-0000EC0A0000}"/>
    <cellStyle name="Normal 10 3 61" xfId="1804" xr:uid="{00000000-0005-0000-0000-0000ED0A0000}"/>
    <cellStyle name="Normal 10 3 62" xfId="1805" xr:uid="{00000000-0005-0000-0000-0000EE0A0000}"/>
    <cellStyle name="Normal 10 3 63" xfId="1806" xr:uid="{00000000-0005-0000-0000-0000EF0A0000}"/>
    <cellStyle name="Normal 10 3 64" xfId="1807" xr:uid="{00000000-0005-0000-0000-0000F00A0000}"/>
    <cellStyle name="Normal 10 3 65" xfId="1808" xr:uid="{00000000-0005-0000-0000-0000F10A0000}"/>
    <cellStyle name="Normal 10 3 7" xfId="1809" xr:uid="{00000000-0005-0000-0000-0000F20A0000}"/>
    <cellStyle name="Normal 10 3 8" xfId="1810" xr:uid="{00000000-0005-0000-0000-0000F30A0000}"/>
    <cellStyle name="Normal 10 3 9" xfId="1811" xr:uid="{00000000-0005-0000-0000-0000F40A0000}"/>
    <cellStyle name="Normal 10 4" xfId="1812" xr:uid="{00000000-0005-0000-0000-0000F50A0000}"/>
    <cellStyle name="Normal 10 4 10" xfId="1813" xr:uid="{00000000-0005-0000-0000-0000F60A0000}"/>
    <cellStyle name="Normal 10 4 11" xfId="1814" xr:uid="{00000000-0005-0000-0000-0000F70A0000}"/>
    <cellStyle name="Normal 10 4 12" xfId="1815" xr:uid="{00000000-0005-0000-0000-0000F80A0000}"/>
    <cellStyle name="Normal 10 4 13" xfId="1816" xr:uid="{00000000-0005-0000-0000-0000F90A0000}"/>
    <cellStyle name="Normal 10 4 14" xfId="1817" xr:uid="{00000000-0005-0000-0000-0000FA0A0000}"/>
    <cellStyle name="Normal 10 4 15" xfId="1818" xr:uid="{00000000-0005-0000-0000-0000FB0A0000}"/>
    <cellStyle name="Normal 10 4 16" xfId="1819" xr:uid="{00000000-0005-0000-0000-0000FC0A0000}"/>
    <cellStyle name="Normal 10 4 17" xfId="1820" xr:uid="{00000000-0005-0000-0000-0000FD0A0000}"/>
    <cellStyle name="Normal 10 4 18" xfId="1821" xr:uid="{00000000-0005-0000-0000-0000FE0A0000}"/>
    <cellStyle name="Normal 10 4 19" xfId="1822" xr:uid="{00000000-0005-0000-0000-0000FF0A0000}"/>
    <cellStyle name="Normal 10 4 2" xfId="1823" xr:uid="{00000000-0005-0000-0000-0000000B0000}"/>
    <cellStyle name="Normal 10 4 20" xfId="1824" xr:uid="{00000000-0005-0000-0000-0000010B0000}"/>
    <cellStyle name="Normal 10 4 21" xfId="1825" xr:uid="{00000000-0005-0000-0000-0000020B0000}"/>
    <cellStyle name="Normal 10 4 22" xfId="1826" xr:uid="{00000000-0005-0000-0000-0000030B0000}"/>
    <cellStyle name="Normal 10 4 23" xfId="1827" xr:uid="{00000000-0005-0000-0000-0000040B0000}"/>
    <cellStyle name="Normal 10 4 24" xfId="1828" xr:uid="{00000000-0005-0000-0000-0000050B0000}"/>
    <cellStyle name="Normal 10 4 25" xfId="1829" xr:uid="{00000000-0005-0000-0000-0000060B0000}"/>
    <cellStyle name="Normal 10 4 26" xfId="1830" xr:uid="{00000000-0005-0000-0000-0000070B0000}"/>
    <cellStyle name="Normal 10 4 27" xfId="1831" xr:uid="{00000000-0005-0000-0000-0000080B0000}"/>
    <cellStyle name="Normal 10 4 28" xfId="1832" xr:uid="{00000000-0005-0000-0000-0000090B0000}"/>
    <cellStyle name="Normal 10 4 29" xfId="1833" xr:uid="{00000000-0005-0000-0000-00000A0B0000}"/>
    <cellStyle name="Normal 10 4 3" xfId="1834" xr:uid="{00000000-0005-0000-0000-00000B0B0000}"/>
    <cellStyle name="Normal 10 4 30" xfId="1835" xr:uid="{00000000-0005-0000-0000-00000C0B0000}"/>
    <cellStyle name="Normal 10 4 31" xfId="1836" xr:uid="{00000000-0005-0000-0000-00000D0B0000}"/>
    <cellStyle name="Normal 10 4 32" xfId="1837" xr:uid="{00000000-0005-0000-0000-00000E0B0000}"/>
    <cellStyle name="Normal 10 4 33" xfId="1838" xr:uid="{00000000-0005-0000-0000-00000F0B0000}"/>
    <cellStyle name="Normal 10 4 34" xfId="1839" xr:uid="{00000000-0005-0000-0000-0000100B0000}"/>
    <cellStyle name="Normal 10 4 35" xfId="1840" xr:uid="{00000000-0005-0000-0000-0000110B0000}"/>
    <cellStyle name="Normal 10 4 36" xfId="1841" xr:uid="{00000000-0005-0000-0000-0000120B0000}"/>
    <cellStyle name="Normal 10 4 37" xfId="1842" xr:uid="{00000000-0005-0000-0000-0000130B0000}"/>
    <cellStyle name="Normal 10 4 38" xfId="1843" xr:uid="{00000000-0005-0000-0000-0000140B0000}"/>
    <cellStyle name="Normal 10 4 39" xfId="1844" xr:uid="{00000000-0005-0000-0000-0000150B0000}"/>
    <cellStyle name="Normal 10 4 4" xfId="1845" xr:uid="{00000000-0005-0000-0000-0000160B0000}"/>
    <cellStyle name="Normal 10 4 40" xfId="1846" xr:uid="{00000000-0005-0000-0000-0000170B0000}"/>
    <cellStyle name="Normal 10 4 41" xfId="1847" xr:uid="{00000000-0005-0000-0000-0000180B0000}"/>
    <cellStyle name="Normal 10 4 42" xfId="1848" xr:uid="{00000000-0005-0000-0000-0000190B0000}"/>
    <cellStyle name="Normal 10 4 43" xfId="1849" xr:uid="{00000000-0005-0000-0000-00001A0B0000}"/>
    <cellStyle name="Normal 10 4 44" xfId="1850" xr:uid="{00000000-0005-0000-0000-00001B0B0000}"/>
    <cellStyle name="Normal 10 4 45" xfId="1851" xr:uid="{00000000-0005-0000-0000-00001C0B0000}"/>
    <cellStyle name="Normal 10 4 46" xfId="1852" xr:uid="{00000000-0005-0000-0000-00001D0B0000}"/>
    <cellStyle name="Normal 10 4 47" xfId="1853" xr:uid="{00000000-0005-0000-0000-00001E0B0000}"/>
    <cellStyle name="Normal 10 4 48" xfId="1854" xr:uid="{00000000-0005-0000-0000-00001F0B0000}"/>
    <cellStyle name="Normal 10 4 49" xfId="1855" xr:uid="{00000000-0005-0000-0000-0000200B0000}"/>
    <cellStyle name="Normal 10 4 5" xfId="1856" xr:uid="{00000000-0005-0000-0000-0000210B0000}"/>
    <cellStyle name="Normal 10 4 50" xfId="1857" xr:uid="{00000000-0005-0000-0000-0000220B0000}"/>
    <cellStyle name="Normal 10 4 51" xfId="1858" xr:uid="{00000000-0005-0000-0000-0000230B0000}"/>
    <cellStyle name="Normal 10 4 52" xfId="1859" xr:uid="{00000000-0005-0000-0000-0000240B0000}"/>
    <cellStyle name="Normal 10 4 53" xfId="1860" xr:uid="{00000000-0005-0000-0000-0000250B0000}"/>
    <cellStyle name="Normal 10 4 54" xfId="1861" xr:uid="{00000000-0005-0000-0000-0000260B0000}"/>
    <cellStyle name="Normal 10 4 55" xfId="1862" xr:uid="{00000000-0005-0000-0000-0000270B0000}"/>
    <cellStyle name="Normal 10 4 56" xfId="1863" xr:uid="{00000000-0005-0000-0000-0000280B0000}"/>
    <cellStyle name="Normal 10 4 57" xfId="1864" xr:uid="{00000000-0005-0000-0000-0000290B0000}"/>
    <cellStyle name="Normal 10 4 58" xfId="1865" xr:uid="{00000000-0005-0000-0000-00002A0B0000}"/>
    <cellStyle name="Normal 10 4 59" xfId="1866" xr:uid="{00000000-0005-0000-0000-00002B0B0000}"/>
    <cellStyle name="Normal 10 4 6" xfId="1867" xr:uid="{00000000-0005-0000-0000-00002C0B0000}"/>
    <cellStyle name="Normal 10 4 60" xfId="1868" xr:uid="{00000000-0005-0000-0000-00002D0B0000}"/>
    <cellStyle name="Normal 10 4 61" xfId="1869" xr:uid="{00000000-0005-0000-0000-00002E0B0000}"/>
    <cellStyle name="Normal 10 4 62" xfId="1870" xr:uid="{00000000-0005-0000-0000-00002F0B0000}"/>
    <cellStyle name="Normal 10 4 63" xfId="1871" xr:uid="{00000000-0005-0000-0000-0000300B0000}"/>
    <cellStyle name="Normal 10 4 64" xfId="1872" xr:uid="{00000000-0005-0000-0000-0000310B0000}"/>
    <cellStyle name="Normal 10 4 65" xfId="1873" xr:uid="{00000000-0005-0000-0000-0000320B0000}"/>
    <cellStyle name="Normal 10 4 7" xfId="1874" xr:uid="{00000000-0005-0000-0000-0000330B0000}"/>
    <cellStyle name="Normal 10 4 8" xfId="1875" xr:uid="{00000000-0005-0000-0000-0000340B0000}"/>
    <cellStyle name="Normal 10 4 9" xfId="1876" xr:uid="{00000000-0005-0000-0000-0000350B0000}"/>
    <cellStyle name="Normal 10 5" xfId="1877" xr:uid="{00000000-0005-0000-0000-0000360B0000}"/>
    <cellStyle name="Normal 10 5 10" xfId="1878" xr:uid="{00000000-0005-0000-0000-0000370B0000}"/>
    <cellStyle name="Normal 10 5 11" xfId="1879" xr:uid="{00000000-0005-0000-0000-0000380B0000}"/>
    <cellStyle name="Normal 10 5 12" xfId="1880" xr:uid="{00000000-0005-0000-0000-0000390B0000}"/>
    <cellStyle name="Normal 10 5 13" xfId="1881" xr:uid="{00000000-0005-0000-0000-00003A0B0000}"/>
    <cellStyle name="Normal 10 5 14" xfId="1882" xr:uid="{00000000-0005-0000-0000-00003B0B0000}"/>
    <cellStyle name="Normal 10 5 15" xfId="1883" xr:uid="{00000000-0005-0000-0000-00003C0B0000}"/>
    <cellStyle name="Normal 10 5 16" xfId="1884" xr:uid="{00000000-0005-0000-0000-00003D0B0000}"/>
    <cellStyle name="Normal 10 5 17" xfId="1885" xr:uid="{00000000-0005-0000-0000-00003E0B0000}"/>
    <cellStyle name="Normal 10 5 18" xfId="1886" xr:uid="{00000000-0005-0000-0000-00003F0B0000}"/>
    <cellStyle name="Normal 10 5 19" xfId="1887" xr:uid="{00000000-0005-0000-0000-0000400B0000}"/>
    <cellStyle name="Normal 10 5 2" xfId="1888" xr:uid="{00000000-0005-0000-0000-0000410B0000}"/>
    <cellStyle name="Normal 10 5 20" xfId="1889" xr:uid="{00000000-0005-0000-0000-0000420B0000}"/>
    <cellStyle name="Normal 10 5 21" xfId="1890" xr:uid="{00000000-0005-0000-0000-0000430B0000}"/>
    <cellStyle name="Normal 10 5 22" xfId="1891" xr:uid="{00000000-0005-0000-0000-0000440B0000}"/>
    <cellStyle name="Normal 10 5 23" xfId="1892" xr:uid="{00000000-0005-0000-0000-0000450B0000}"/>
    <cellStyle name="Normal 10 5 24" xfId="1893" xr:uid="{00000000-0005-0000-0000-0000460B0000}"/>
    <cellStyle name="Normal 10 5 25" xfId="1894" xr:uid="{00000000-0005-0000-0000-0000470B0000}"/>
    <cellStyle name="Normal 10 5 26" xfId="1895" xr:uid="{00000000-0005-0000-0000-0000480B0000}"/>
    <cellStyle name="Normal 10 5 27" xfId="1896" xr:uid="{00000000-0005-0000-0000-0000490B0000}"/>
    <cellStyle name="Normal 10 5 28" xfId="1897" xr:uid="{00000000-0005-0000-0000-00004A0B0000}"/>
    <cellStyle name="Normal 10 5 29" xfId="1898" xr:uid="{00000000-0005-0000-0000-00004B0B0000}"/>
    <cellStyle name="Normal 10 5 3" xfId="1899" xr:uid="{00000000-0005-0000-0000-00004C0B0000}"/>
    <cellStyle name="Normal 10 5 30" xfId="1900" xr:uid="{00000000-0005-0000-0000-00004D0B0000}"/>
    <cellStyle name="Normal 10 5 31" xfId="1901" xr:uid="{00000000-0005-0000-0000-00004E0B0000}"/>
    <cellStyle name="Normal 10 5 32" xfId="1902" xr:uid="{00000000-0005-0000-0000-00004F0B0000}"/>
    <cellStyle name="Normal 10 5 33" xfId="1903" xr:uid="{00000000-0005-0000-0000-0000500B0000}"/>
    <cellStyle name="Normal 10 5 34" xfId="1904" xr:uid="{00000000-0005-0000-0000-0000510B0000}"/>
    <cellStyle name="Normal 10 5 35" xfId="1905" xr:uid="{00000000-0005-0000-0000-0000520B0000}"/>
    <cellStyle name="Normal 10 5 36" xfId="1906" xr:uid="{00000000-0005-0000-0000-0000530B0000}"/>
    <cellStyle name="Normal 10 5 37" xfId="1907" xr:uid="{00000000-0005-0000-0000-0000540B0000}"/>
    <cellStyle name="Normal 10 5 38" xfId="1908" xr:uid="{00000000-0005-0000-0000-0000550B0000}"/>
    <cellStyle name="Normal 10 5 39" xfId="1909" xr:uid="{00000000-0005-0000-0000-0000560B0000}"/>
    <cellStyle name="Normal 10 5 4" xfId="1910" xr:uid="{00000000-0005-0000-0000-0000570B0000}"/>
    <cellStyle name="Normal 10 5 40" xfId="1911" xr:uid="{00000000-0005-0000-0000-0000580B0000}"/>
    <cellStyle name="Normal 10 5 41" xfId="1912" xr:uid="{00000000-0005-0000-0000-0000590B0000}"/>
    <cellStyle name="Normal 10 5 42" xfId="1913" xr:uid="{00000000-0005-0000-0000-00005A0B0000}"/>
    <cellStyle name="Normal 10 5 43" xfId="1914" xr:uid="{00000000-0005-0000-0000-00005B0B0000}"/>
    <cellStyle name="Normal 10 5 44" xfId="1915" xr:uid="{00000000-0005-0000-0000-00005C0B0000}"/>
    <cellStyle name="Normal 10 5 45" xfId="1916" xr:uid="{00000000-0005-0000-0000-00005D0B0000}"/>
    <cellStyle name="Normal 10 5 46" xfId="1917" xr:uid="{00000000-0005-0000-0000-00005E0B0000}"/>
    <cellStyle name="Normal 10 5 47" xfId="1918" xr:uid="{00000000-0005-0000-0000-00005F0B0000}"/>
    <cellStyle name="Normal 10 5 48" xfId="1919" xr:uid="{00000000-0005-0000-0000-0000600B0000}"/>
    <cellStyle name="Normal 10 5 49" xfId="1920" xr:uid="{00000000-0005-0000-0000-0000610B0000}"/>
    <cellStyle name="Normal 10 5 5" xfId="1921" xr:uid="{00000000-0005-0000-0000-0000620B0000}"/>
    <cellStyle name="Normal 10 5 50" xfId="1922" xr:uid="{00000000-0005-0000-0000-0000630B0000}"/>
    <cellStyle name="Normal 10 5 51" xfId="1923" xr:uid="{00000000-0005-0000-0000-0000640B0000}"/>
    <cellStyle name="Normal 10 5 52" xfId="1924" xr:uid="{00000000-0005-0000-0000-0000650B0000}"/>
    <cellStyle name="Normal 10 5 53" xfId="1925" xr:uid="{00000000-0005-0000-0000-0000660B0000}"/>
    <cellStyle name="Normal 10 5 54" xfId="1926" xr:uid="{00000000-0005-0000-0000-0000670B0000}"/>
    <cellStyle name="Normal 10 5 55" xfId="1927" xr:uid="{00000000-0005-0000-0000-0000680B0000}"/>
    <cellStyle name="Normal 10 5 56" xfId="1928" xr:uid="{00000000-0005-0000-0000-0000690B0000}"/>
    <cellStyle name="Normal 10 5 57" xfId="1929" xr:uid="{00000000-0005-0000-0000-00006A0B0000}"/>
    <cellStyle name="Normal 10 5 58" xfId="1930" xr:uid="{00000000-0005-0000-0000-00006B0B0000}"/>
    <cellStyle name="Normal 10 5 59" xfId="1931" xr:uid="{00000000-0005-0000-0000-00006C0B0000}"/>
    <cellStyle name="Normal 10 5 6" xfId="1932" xr:uid="{00000000-0005-0000-0000-00006D0B0000}"/>
    <cellStyle name="Normal 10 5 60" xfId="1933" xr:uid="{00000000-0005-0000-0000-00006E0B0000}"/>
    <cellStyle name="Normal 10 5 61" xfId="1934" xr:uid="{00000000-0005-0000-0000-00006F0B0000}"/>
    <cellStyle name="Normal 10 5 62" xfId="1935" xr:uid="{00000000-0005-0000-0000-0000700B0000}"/>
    <cellStyle name="Normal 10 5 63" xfId="1936" xr:uid="{00000000-0005-0000-0000-0000710B0000}"/>
    <cellStyle name="Normal 10 5 64" xfId="1937" xr:uid="{00000000-0005-0000-0000-0000720B0000}"/>
    <cellStyle name="Normal 10 5 65" xfId="1938" xr:uid="{00000000-0005-0000-0000-0000730B0000}"/>
    <cellStyle name="Normal 10 5 7" xfId="1939" xr:uid="{00000000-0005-0000-0000-0000740B0000}"/>
    <cellStyle name="Normal 10 5 8" xfId="1940" xr:uid="{00000000-0005-0000-0000-0000750B0000}"/>
    <cellStyle name="Normal 10 5 9" xfId="1941" xr:uid="{00000000-0005-0000-0000-0000760B0000}"/>
    <cellStyle name="Normal 10 6" xfId="1942" xr:uid="{00000000-0005-0000-0000-0000770B0000}"/>
    <cellStyle name="Normal 10 7" xfId="13543" xr:uid="{00000000-0005-0000-0000-0000780B0000}"/>
    <cellStyle name="Normal 10 8" xfId="14869" xr:uid="{00000000-0005-0000-0000-0000790B0000}"/>
    <cellStyle name="Normal 100" xfId="1943" xr:uid="{00000000-0005-0000-0000-00007A0B0000}"/>
    <cellStyle name="Normal 101" xfId="117" xr:uid="{00000000-0005-0000-0000-00007B0B0000}"/>
    <cellStyle name="Normal 101 2" xfId="11823" xr:uid="{00000000-0005-0000-0000-00007C0B0000}"/>
    <cellStyle name="Normal 101 2 2" xfId="11997" xr:uid="{00000000-0005-0000-0000-00007D0B0000}"/>
    <cellStyle name="Normal 101 2 2 2" xfId="12268" xr:uid="{00000000-0005-0000-0000-00007E0B0000}"/>
    <cellStyle name="Normal 101 2 2 2 2" xfId="13096" xr:uid="{00000000-0005-0000-0000-00007F0B0000}"/>
    <cellStyle name="Normal 101 2 2 3" xfId="12539" xr:uid="{00000000-0005-0000-0000-0000800B0000}"/>
    <cellStyle name="Normal 101 2 2 3 2" xfId="13366" xr:uid="{00000000-0005-0000-0000-0000810B0000}"/>
    <cellStyle name="Normal 101 2 2 4" xfId="12831" xr:uid="{00000000-0005-0000-0000-0000820B0000}"/>
    <cellStyle name="Normal 101 2 2 5" xfId="14872" xr:uid="{00000000-0005-0000-0000-0000830B0000}"/>
    <cellStyle name="Normal 101 2 3" xfId="12150" xr:uid="{00000000-0005-0000-0000-0000840B0000}"/>
    <cellStyle name="Normal 101 2 3 2" xfId="12978" xr:uid="{00000000-0005-0000-0000-0000850B0000}"/>
    <cellStyle name="Normal 101 2 4" xfId="12421" xr:uid="{00000000-0005-0000-0000-0000860B0000}"/>
    <cellStyle name="Normal 101 2 4 2" xfId="13248" xr:uid="{00000000-0005-0000-0000-0000870B0000}"/>
    <cellStyle name="Normal 101 2 5" xfId="12713" xr:uid="{00000000-0005-0000-0000-0000880B0000}"/>
    <cellStyle name="Normal 101 2 6" xfId="14871" xr:uid="{00000000-0005-0000-0000-0000890B0000}"/>
    <cellStyle name="Normal 101 3" xfId="11980" xr:uid="{00000000-0005-0000-0000-00008A0B0000}"/>
    <cellStyle name="Normal 101 3 2" xfId="12253" xr:uid="{00000000-0005-0000-0000-00008B0B0000}"/>
    <cellStyle name="Normal 101 3 2 2" xfId="13081" xr:uid="{00000000-0005-0000-0000-00008C0B0000}"/>
    <cellStyle name="Normal 101 3 3" xfId="12524" xr:uid="{00000000-0005-0000-0000-00008D0B0000}"/>
    <cellStyle name="Normal 101 3 3 2" xfId="13351" xr:uid="{00000000-0005-0000-0000-00008E0B0000}"/>
    <cellStyle name="Normal 101 3 4" xfId="12816" xr:uid="{00000000-0005-0000-0000-00008F0B0000}"/>
    <cellStyle name="Normal 101 3 5" xfId="14873" xr:uid="{00000000-0005-0000-0000-0000900B0000}"/>
    <cellStyle name="Normal 101 4" xfId="12131" xr:uid="{00000000-0005-0000-0000-0000910B0000}"/>
    <cellStyle name="Normal 101 4 2" xfId="12963" xr:uid="{00000000-0005-0000-0000-0000920B0000}"/>
    <cellStyle name="Normal 101 4 3" xfId="14874" xr:uid="{00000000-0005-0000-0000-0000930B0000}"/>
    <cellStyle name="Normal 101 5" xfId="12406" xr:uid="{00000000-0005-0000-0000-0000940B0000}"/>
    <cellStyle name="Normal 101 5 2" xfId="13233" xr:uid="{00000000-0005-0000-0000-0000950B0000}"/>
    <cellStyle name="Normal 101 6" xfId="14005" xr:uid="{00000000-0005-0000-0000-0000960B0000}"/>
    <cellStyle name="Normal 101 7" xfId="12681" xr:uid="{00000000-0005-0000-0000-0000970B0000}"/>
    <cellStyle name="Normal 101 8" xfId="14870" xr:uid="{00000000-0005-0000-0000-0000980B0000}"/>
    <cellStyle name="Normal 101_CurveConstituents_Input" xfId="14875" xr:uid="{00000000-0005-0000-0000-0000990B0000}"/>
    <cellStyle name="Normal 102" xfId="1944" xr:uid="{00000000-0005-0000-0000-00009A0B0000}"/>
    <cellStyle name="Normal 103" xfId="1945" xr:uid="{00000000-0005-0000-0000-00009B0B0000}"/>
    <cellStyle name="Normal 104" xfId="11830" xr:uid="{00000000-0005-0000-0000-00009C0B0000}"/>
    <cellStyle name="Normal 104 2" xfId="12001" xr:uid="{00000000-0005-0000-0000-00009D0B0000}"/>
    <cellStyle name="Normal 104 2 2" xfId="12272" xr:uid="{00000000-0005-0000-0000-00009E0B0000}"/>
    <cellStyle name="Normal 104 2 2 2" xfId="13100" xr:uid="{00000000-0005-0000-0000-00009F0B0000}"/>
    <cellStyle name="Normal 104 2 3" xfId="12543" xr:uid="{00000000-0005-0000-0000-0000A00B0000}"/>
    <cellStyle name="Normal 104 2 3 2" xfId="13370" xr:uid="{00000000-0005-0000-0000-0000A10B0000}"/>
    <cellStyle name="Normal 104 2 4" xfId="12835" xr:uid="{00000000-0005-0000-0000-0000A20B0000}"/>
    <cellStyle name="Normal 104 3" xfId="12154" xr:uid="{00000000-0005-0000-0000-0000A30B0000}"/>
    <cellStyle name="Normal 104 3 2" xfId="12982" xr:uid="{00000000-0005-0000-0000-0000A40B0000}"/>
    <cellStyle name="Normal 104 4" xfId="12425" xr:uid="{00000000-0005-0000-0000-0000A50B0000}"/>
    <cellStyle name="Normal 104 4 2" xfId="13252" xr:uid="{00000000-0005-0000-0000-0000A60B0000}"/>
    <cellStyle name="Normal 104 5" xfId="12717" xr:uid="{00000000-0005-0000-0000-0000A70B0000}"/>
    <cellStyle name="Normal 105" xfId="11840" xr:uid="{00000000-0005-0000-0000-0000A80B0000}"/>
    <cellStyle name="Normal 105 2" xfId="12011" xr:uid="{00000000-0005-0000-0000-0000A90B0000}"/>
    <cellStyle name="Normal 105 2 2" xfId="12282" xr:uid="{00000000-0005-0000-0000-0000AA0B0000}"/>
    <cellStyle name="Normal 105 2 2 2" xfId="13110" xr:uid="{00000000-0005-0000-0000-0000AB0B0000}"/>
    <cellStyle name="Normal 105 2 2 3" xfId="14878" xr:uid="{00000000-0005-0000-0000-0000AC0B0000}"/>
    <cellStyle name="Normal 105 2 3" xfId="12553" xr:uid="{00000000-0005-0000-0000-0000AD0B0000}"/>
    <cellStyle name="Normal 105 2 3 2" xfId="13380" xr:uid="{00000000-0005-0000-0000-0000AE0B0000}"/>
    <cellStyle name="Normal 105 2 4" xfId="12845" xr:uid="{00000000-0005-0000-0000-0000AF0B0000}"/>
    <cellStyle name="Normal 105 2 5" xfId="14877" xr:uid="{00000000-0005-0000-0000-0000B00B0000}"/>
    <cellStyle name="Normal 105 3" xfId="12164" xr:uid="{00000000-0005-0000-0000-0000B10B0000}"/>
    <cellStyle name="Normal 105 3 2" xfId="12992" xr:uid="{00000000-0005-0000-0000-0000B20B0000}"/>
    <cellStyle name="Normal 105 3 3" xfId="14879" xr:uid="{00000000-0005-0000-0000-0000B30B0000}"/>
    <cellStyle name="Normal 105 4" xfId="12435" xr:uid="{00000000-0005-0000-0000-0000B40B0000}"/>
    <cellStyle name="Normal 105 4 2" xfId="13262" xr:uid="{00000000-0005-0000-0000-0000B50B0000}"/>
    <cellStyle name="Normal 105 4 3" xfId="14880" xr:uid="{00000000-0005-0000-0000-0000B60B0000}"/>
    <cellStyle name="Normal 105 5" xfId="14002" xr:uid="{00000000-0005-0000-0000-0000B70B0000}"/>
    <cellStyle name="Normal 105 5 2" xfId="14881" xr:uid="{00000000-0005-0000-0000-0000B80B0000}"/>
    <cellStyle name="Normal 105 6" xfId="12727" xr:uid="{00000000-0005-0000-0000-0000B90B0000}"/>
    <cellStyle name="Normal 105 6 2" xfId="14882" xr:uid="{00000000-0005-0000-0000-0000BA0B0000}"/>
    <cellStyle name="Normal 105 7" xfId="14876" xr:uid="{00000000-0005-0000-0000-0000BB0B0000}"/>
    <cellStyle name="Normal 105_CurveConstituents_Input" xfId="14883" xr:uid="{00000000-0005-0000-0000-0000BC0B0000}"/>
    <cellStyle name="Normal 106" xfId="11832" xr:uid="{00000000-0005-0000-0000-0000BD0B0000}"/>
    <cellStyle name="Normal 106 2" xfId="12003" xr:uid="{00000000-0005-0000-0000-0000BE0B0000}"/>
    <cellStyle name="Normal 106 2 2" xfId="12274" xr:uid="{00000000-0005-0000-0000-0000BF0B0000}"/>
    <cellStyle name="Normal 106 2 2 2" xfId="13102" xr:uid="{00000000-0005-0000-0000-0000C00B0000}"/>
    <cellStyle name="Normal 106 2 2 3" xfId="14886" xr:uid="{00000000-0005-0000-0000-0000C10B0000}"/>
    <cellStyle name="Normal 106 2 3" xfId="12545" xr:uid="{00000000-0005-0000-0000-0000C20B0000}"/>
    <cellStyle name="Normal 106 2 3 2" xfId="13372" xr:uid="{00000000-0005-0000-0000-0000C30B0000}"/>
    <cellStyle name="Normal 106 2 4" xfId="12837" xr:uid="{00000000-0005-0000-0000-0000C40B0000}"/>
    <cellStyle name="Normal 106 2 5" xfId="14885" xr:uid="{00000000-0005-0000-0000-0000C50B0000}"/>
    <cellStyle name="Normal 106 3" xfId="12156" xr:uid="{00000000-0005-0000-0000-0000C60B0000}"/>
    <cellStyle name="Normal 106 3 2" xfId="12984" xr:uid="{00000000-0005-0000-0000-0000C70B0000}"/>
    <cellStyle name="Normal 106 3 3" xfId="14887" xr:uid="{00000000-0005-0000-0000-0000C80B0000}"/>
    <cellStyle name="Normal 106 4" xfId="12427" xr:uid="{00000000-0005-0000-0000-0000C90B0000}"/>
    <cellStyle name="Normal 106 4 2" xfId="13254" xr:uid="{00000000-0005-0000-0000-0000CA0B0000}"/>
    <cellStyle name="Normal 106 4 3" xfId="14888" xr:uid="{00000000-0005-0000-0000-0000CB0B0000}"/>
    <cellStyle name="Normal 106 5" xfId="14003" xr:uid="{00000000-0005-0000-0000-0000CC0B0000}"/>
    <cellStyle name="Normal 106 5 2" xfId="14889" xr:uid="{00000000-0005-0000-0000-0000CD0B0000}"/>
    <cellStyle name="Normal 106 6" xfId="12719" xr:uid="{00000000-0005-0000-0000-0000CE0B0000}"/>
    <cellStyle name="Normal 106 7" xfId="14884" xr:uid="{00000000-0005-0000-0000-0000CF0B0000}"/>
    <cellStyle name="Normal 107" xfId="11836" xr:uid="{00000000-0005-0000-0000-0000D00B0000}"/>
    <cellStyle name="Normal 107 2" xfId="12007" xr:uid="{00000000-0005-0000-0000-0000D10B0000}"/>
    <cellStyle name="Normal 107 2 2" xfId="12278" xr:uid="{00000000-0005-0000-0000-0000D20B0000}"/>
    <cellStyle name="Normal 107 2 2 2" xfId="13106" xr:uid="{00000000-0005-0000-0000-0000D30B0000}"/>
    <cellStyle name="Normal 107 2 2 3" xfId="14892" xr:uid="{00000000-0005-0000-0000-0000D40B0000}"/>
    <cellStyle name="Normal 107 2 3" xfId="12549" xr:uid="{00000000-0005-0000-0000-0000D50B0000}"/>
    <cellStyle name="Normal 107 2 3 2" xfId="13376" xr:uid="{00000000-0005-0000-0000-0000D60B0000}"/>
    <cellStyle name="Normal 107 2 4" xfId="12841" xr:uid="{00000000-0005-0000-0000-0000D70B0000}"/>
    <cellStyle name="Normal 107 2 5" xfId="14891" xr:uid="{00000000-0005-0000-0000-0000D80B0000}"/>
    <cellStyle name="Normal 107 3" xfId="12160" xr:uid="{00000000-0005-0000-0000-0000D90B0000}"/>
    <cellStyle name="Normal 107 3 2" xfId="12988" xr:uid="{00000000-0005-0000-0000-0000DA0B0000}"/>
    <cellStyle name="Normal 107 3 3" xfId="14893" xr:uid="{00000000-0005-0000-0000-0000DB0B0000}"/>
    <cellStyle name="Normal 107 4" xfId="12431" xr:uid="{00000000-0005-0000-0000-0000DC0B0000}"/>
    <cellStyle name="Normal 107 4 2" xfId="13258" xr:uid="{00000000-0005-0000-0000-0000DD0B0000}"/>
    <cellStyle name="Normal 107 4 3" xfId="14894" xr:uid="{00000000-0005-0000-0000-0000DE0B0000}"/>
    <cellStyle name="Normal 107 5" xfId="14004" xr:uid="{00000000-0005-0000-0000-0000DF0B0000}"/>
    <cellStyle name="Normal 107 5 2" xfId="14895" xr:uid="{00000000-0005-0000-0000-0000E00B0000}"/>
    <cellStyle name="Normal 107 6" xfId="12723" xr:uid="{00000000-0005-0000-0000-0000E10B0000}"/>
    <cellStyle name="Normal 107 6 2" xfId="14896" xr:uid="{00000000-0005-0000-0000-0000E20B0000}"/>
    <cellStyle name="Normal 107 7" xfId="14890" xr:uid="{00000000-0005-0000-0000-0000E30B0000}"/>
    <cellStyle name="Normal 107_CurveConstituents_Input" xfId="14897" xr:uid="{00000000-0005-0000-0000-0000E40B0000}"/>
    <cellStyle name="Normal 108" xfId="11839" xr:uid="{00000000-0005-0000-0000-0000E50B0000}"/>
    <cellStyle name="Normal 108 2" xfId="12010" xr:uid="{00000000-0005-0000-0000-0000E60B0000}"/>
    <cellStyle name="Normal 108 2 2" xfId="12281" xr:uid="{00000000-0005-0000-0000-0000E70B0000}"/>
    <cellStyle name="Normal 108 2 2 2" xfId="13109" xr:uid="{00000000-0005-0000-0000-0000E80B0000}"/>
    <cellStyle name="Normal 108 2 3" xfId="12552" xr:uid="{00000000-0005-0000-0000-0000E90B0000}"/>
    <cellStyle name="Normal 108 2 3 2" xfId="13379" xr:uid="{00000000-0005-0000-0000-0000EA0B0000}"/>
    <cellStyle name="Normal 108 2 4" xfId="12844" xr:uid="{00000000-0005-0000-0000-0000EB0B0000}"/>
    <cellStyle name="Normal 108 3" xfId="12163" xr:uid="{00000000-0005-0000-0000-0000EC0B0000}"/>
    <cellStyle name="Normal 108 3 2" xfId="12991" xr:uid="{00000000-0005-0000-0000-0000ED0B0000}"/>
    <cellStyle name="Normal 108 4" xfId="12434" xr:uid="{00000000-0005-0000-0000-0000EE0B0000}"/>
    <cellStyle name="Normal 108 4 2" xfId="13261" xr:uid="{00000000-0005-0000-0000-0000EF0B0000}"/>
    <cellStyle name="Normal 108 5" xfId="12726" xr:uid="{00000000-0005-0000-0000-0000F00B0000}"/>
    <cellStyle name="Normal 109" xfId="11847" xr:uid="{00000000-0005-0000-0000-0000F10B0000}"/>
    <cellStyle name="Normal 109 2" xfId="12014" xr:uid="{00000000-0005-0000-0000-0000F20B0000}"/>
    <cellStyle name="Normal 109 2 2" xfId="12285" xr:uid="{00000000-0005-0000-0000-0000F30B0000}"/>
    <cellStyle name="Normal 109 2 2 2" xfId="13113" xr:uid="{00000000-0005-0000-0000-0000F40B0000}"/>
    <cellStyle name="Normal 109 2 3" xfId="12556" xr:uid="{00000000-0005-0000-0000-0000F50B0000}"/>
    <cellStyle name="Normal 109 2 3 2" xfId="13383" xr:uid="{00000000-0005-0000-0000-0000F60B0000}"/>
    <cellStyle name="Normal 109 2 4" xfId="12848" xr:uid="{00000000-0005-0000-0000-0000F70B0000}"/>
    <cellStyle name="Normal 109 3" xfId="12167" xr:uid="{00000000-0005-0000-0000-0000F80B0000}"/>
    <cellStyle name="Normal 109 3 2" xfId="12995" xr:uid="{00000000-0005-0000-0000-0000F90B0000}"/>
    <cellStyle name="Normal 109 4" xfId="12438" xr:uid="{00000000-0005-0000-0000-0000FA0B0000}"/>
    <cellStyle name="Normal 109 4 2" xfId="13265" xr:uid="{00000000-0005-0000-0000-0000FB0B0000}"/>
    <cellStyle name="Normal 109 5" xfId="12730" xr:uid="{00000000-0005-0000-0000-0000FC0B0000}"/>
    <cellStyle name="Normal 11" xfId="41" xr:uid="{00000000-0005-0000-0000-0000FD0B0000}"/>
    <cellStyle name="Normal 11 10" xfId="11968" xr:uid="{00000000-0005-0000-0000-0000FE0B0000}"/>
    <cellStyle name="Normal 11 10 2" xfId="12242" xr:uid="{00000000-0005-0000-0000-0000FF0B0000}"/>
    <cellStyle name="Normal 11 10 2 2" xfId="13070" xr:uid="{00000000-0005-0000-0000-0000000C0000}"/>
    <cellStyle name="Normal 11 10 3" xfId="12513" xr:uid="{00000000-0005-0000-0000-0000010C0000}"/>
    <cellStyle name="Normal 11 10 3 2" xfId="13340" xr:uid="{00000000-0005-0000-0000-0000020C0000}"/>
    <cellStyle name="Normal 11 10 4" xfId="12805" xr:uid="{00000000-0005-0000-0000-0000030C0000}"/>
    <cellStyle name="Normal 11 11" xfId="12098" xr:uid="{00000000-0005-0000-0000-0000040C0000}"/>
    <cellStyle name="Normal 11 11 2" xfId="12369" xr:uid="{00000000-0005-0000-0000-0000050C0000}"/>
    <cellStyle name="Normal 11 11 2 2" xfId="13197" xr:uid="{00000000-0005-0000-0000-0000060C0000}"/>
    <cellStyle name="Normal 11 11 3" xfId="12640" xr:uid="{00000000-0005-0000-0000-0000070C0000}"/>
    <cellStyle name="Normal 11 11 3 2" xfId="13467" xr:uid="{00000000-0005-0000-0000-0000080C0000}"/>
    <cellStyle name="Normal 11 11 4" xfId="12932" xr:uid="{00000000-0005-0000-0000-0000090C0000}"/>
    <cellStyle name="Normal 11 12" xfId="12119" xr:uid="{00000000-0005-0000-0000-00000A0C0000}"/>
    <cellStyle name="Normal 11 12 2" xfId="12952" xr:uid="{00000000-0005-0000-0000-00000B0C0000}"/>
    <cellStyle name="Normal 11 13" xfId="12394" xr:uid="{00000000-0005-0000-0000-00000C0C0000}"/>
    <cellStyle name="Normal 11 13 2" xfId="13222" xr:uid="{00000000-0005-0000-0000-00000D0C0000}"/>
    <cellStyle name="Normal 11 14" xfId="14437" xr:uid="{00000000-0005-0000-0000-00000E0C0000}"/>
    <cellStyle name="Normal 11 15" xfId="12669" xr:uid="{00000000-0005-0000-0000-00000F0C0000}"/>
    <cellStyle name="Normal 11 16" xfId="14898" xr:uid="{00000000-0005-0000-0000-0000100C0000}"/>
    <cellStyle name="Normal 11 2" xfId="64" xr:uid="{00000000-0005-0000-0000-0000110C0000}"/>
    <cellStyle name="Normal 11 2 10" xfId="1946" xr:uid="{00000000-0005-0000-0000-0000120C0000}"/>
    <cellStyle name="Normal 11 2 11" xfId="1947" xr:uid="{00000000-0005-0000-0000-0000130C0000}"/>
    <cellStyle name="Normal 11 2 12" xfId="1948" xr:uid="{00000000-0005-0000-0000-0000140C0000}"/>
    <cellStyle name="Normal 11 2 13" xfId="1949" xr:uid="{00000000-0005-0000-0000-0000150C0000}"/>
    <cellStyle name="Normal 11 2 14" xfId="1950" xr:uid="{00000000-0005-0000-0000-0000160C0000}"/>
    <cellStyle name="Normal 11 2 15" xfId="1951" xr:uid="{00000000-0005-0000-0000-0000170C0000}"/>
    <cellStyle name="Normal 11 2 16" xfId="1952" xr:uid="{00000000-0005-0000-0000-0000180C0000}"/>
    <cellStyle name="Normal 11 2 17" xfId="1953" xr:uid="{00000000-0005-0000-0000-0000190C0000}"/>
    <cellStyle name="Normal 11 2 18" xfId="1954" xr:uid="{00000000-0005-0000-0000-00001A0C0000}"/>
    <cellStyle name="Normal 11 2 19" xfId="1955" xr:uid="{00000000-0005-0000-0000-00001B0C0000}"/>
    <cellStyle name="Normal 11 2 2" xfId="112" xr:uid="{00000000-0005-0000-0000-00001C0C0000}"/>
    <cellStyle name="Normal 11 2 2 10" xfId="14900" xr:uid="{00000000-0005-0000-0000-00001D0C0000}"/>
    <cellStyle name="Normal 11 2 2 2" xfId="11887" xr:uid="{00000000-0005-0000-0000-00001E0C0000}"/>
    <cellStyle name="Normal 11 2 2 2 2" xfId="12052" xr:uid="{00000000-0005-0000-0000-00001F0C0000}"/>
    <cellStyle name="Normal 11 2 2 2 2 2" xfId="12323" xr:uid="{00000000-0005-0000-0000-0000200C0000}"/>
    <cellStyle name="Normal 11 2 2 2 2 2 2" xfId="13151" xr:uid="{00000000-0005-0000-0000-0000210C0000}"/>
    <cellStyle name="Normal 11 2 2 2 2 3" xfId="12594" xr:uid="{00000000-0005-0000-0000-0000220C0000}"/>
    <cellStyle name="Normal 11 2 2 2 2 3 2" xfId="13421" xr:uid="{00000000-0005-0000-0000-0000230C0000}"/>
    <cellStyle name="Normal 11 2 2 2 2 4" xfId="12886" xr:uid="{00000000-0005-0000-0000-0000240C0000}"/>
    <cellStyle name="Normal 11 2 2 2 3" xfId="12205" xr:uid="{00000000-0005-0000-0000-0000250C0000}"/>
    <cellStyle name="Normal 11 2 2 2 3 2" xfId="13033" xr:uid="{00000000-0005-0000-0000-0000260C0000}"/>
    <cellStyle name="Normal 11 2 2 2 4" xfId="12476" xr:uid="{00000000-0005-0000-0000-0000270C0000}"/>
    <cellStyle name="Normal 11 2 2 2 4 2" xfId="13303" xr:uid="{00000000-0005-0000-0000-0000280C0000}"/>
    <cellStyle name="Normal 11 2 2 2 5" xfId="12768" xr:uid="{00000000-0005-0000-0000-0000290C0000}"/>
    <cellStyle name="Normal 11 2 2 3" xfId="11818" xr:uid="{00000000-0005-0000-0000-00002A0C0000}"/>
    <cellStyle name="Normal 11 2 2 3 2" xfId="11992" xr:uid="{00000000-0005-0000-0000-00002B0C0000}"/>
    <cellStyle name="Normal 11 2 2 3 2 2" xfId="12263" xr:uid="{00000000-0005-0000-0000-00002C0C0000}"/>
    <cellStyle name="Normal 11 2 2 3 2 2 2" xfId="13091" xr:uid="{00000000-0005-0000-0000-00002D0C0000}"/>
    <cellStyle name="Normal 11 2 2 3 2 3" xfId="12534" xr:uid="{00000000-0005-0000-0000-00002E0C0000}"/>
    <cellStyle name="Normal 11 2 2 3 2 3 2" xfId="13361" xr:uid="{00000000-0005-0000-0000-00002F0C0000}"/>
    <cellStyle name="Normal 11 2 2 3 2 4" xfId="12826" xr:uid="{00000000-0005-0000-0000-0000300C0000}"/>
    <cellStyle name="Normal 11 2 2 3 3" xfId="12145" xr:uid="{00000000-0005-0000-0000-0000310C0000}"/>
    <cellStyle name="Normal 11 2 2 3 3 2" xfId="12973" xr:uid="{00000000-0005-0000-0000-0000320C0000}"/>
    <cellStyle name="Normal 11 2 2 3 4" xfId="12416" xr:uid="{00000000-0005-0000-0000-0000330C0000}"/>
    <cellStyle name="Normal 11 2 2 3 4 2" xfId="13243" xr:uid="{00000000-0005-0000-0000-0000340C0000}"/>
    <cellStyle name="Normal 11 2 2 3 5" xfId="12708" xr:uid="{00000000-0005-0000-0000-0000350C0000}"/>
    <cellStyle name="Normal 11 2 2 4" xfId="11951" xr:uid="{00000000-0005-0000-0000-0000360C0000}"/>
    <cellStyle name="Normal 11 2 2 4 2" xfId="12072" xr:uid="{00000000-0005-0000-0000-0000370C0000}"/>
    <cellStyle name="Normal 11 2 2 4 2 2" xfId="12343" xr:uid="{00000000-0005-0000-0000-0000380C0000}"/>
    <cellStyle name="Normal 11 2 2 4 2 2 2" xfId="13171" xr:uid="{00000000-0005-0000-0000-0000390C0000}"/>
    <cellStyle name="Normal 11 2 2 4 2 3" xfId="12614" xr:uid="{00000000-0005-0000-0000-00003A0C0000}"/>
    <cellStyle name="Normal 11 2 2 4 2 3 2" xfId="13441" xr:uid="{00000000-0005-0000-0000-00003B0C0000}"/>
    <cellStyle name="Normal 11 2 2 4 2 4" xfId="12906" xr:uid="{00000000-0005-0000-0000-00003C0C0000}"/>
    <cellStyle name="Normal 11 2 2 4 3" xfId="12225" xr:uid="{00000000-0005-0000-0000-00003D0C0000}"/>
    <cellStyle name="Normal 11 2 2 4 3 2" xfId="13053" xr:uid="{00000000-0005-0000-0000-00003E0C0000}"/>
    <cellStyle name="Normal 11 2 2 4 4" xfId="12496" xr:uid="{00000000-0005-0000-0000-00003F0C0000}"/>
    <cellStyle name="Normal 11 2 2 4 4 2" xfId="13323" xr:uid="{00000000-0005-0000-0000-0000400C0000}"/>
    <cellStyle name="Normal 11 2 2 4 5" xfId="12788" xr:uid="{00000000-0005-0000-0000-0000410C0000}"/>
    <cellStyle name="Normal 11 2 2 5" xfId="11975" xr:uid="{00000000-0005-0000-0000-0000420C0000}"/>
    <cellStyle name="Normal 11 2 2 5 2" xfId="12248" xr:uid="{00000000-0005-0000-0000-0000430C0000}"/>
    <cellStyle name="Normal 11 2 2 5 2 2" xfId="13076" xr:uid="{00000000-0005-0000-0000-0000440C0000}"/>
    <cellStyle name="Normal 11 2 2 5 3" xfId="12519" xr:uid="{00000000-0005-0000-0000-0000450C0000}"/>
    <cellStyle name="Normal 11 2 2 5 3 2" xfId="13346" xr:uid="{00000000-0005-0000-0000-0000460C0000}"/>
    <cellStyle name="Normal 11 2 2 5 4" xfId="12811" xr:uid="{00000000-0005-0000-0000-0000470C0000}"/>
    <cellStyle name="Normal 11 2 2 6" xfId="12101" xr:uid="{00000000-0005-0000-0000-0000480C0000}"/>
    <cellStyle name="Normal 11 2 2 6 2" xfId="12372" xr:uid="{00000000-0005-0000-0000-0000490C0000}"/>
    <cellStyle name="Normal 11 2 2 6 2 2" xfId="13200" xr:uid="{00000000-0005-0000-0000-00004A0C0000}"/>
    <cellStyle name="Normal 11 2 2 6 3" xfId="12643" xr:uid="{00000000-0005-0000-0000-00004B0C0000}"/>
    <cellStyle name="Normal 11 2 2 6 3 2" xfId="13470" xr:uid="{00000000-0005-0000-0000-00004C0C0000}"/>
    <cellStyle name="Normal 11 2 2 6 4" xfId="12935" xr:uid="{00000000-0005-0000-0000-00004D0C0000}"/>
    <cellStyle name="Normal 11 2 2 7" xfId="12126" xr:uid="{00000000-0005-0000-0000-00004E0C0000}"/>
    <cellStyle name="Normal 11 2 2 7 2" xfId="12958" xr:uid="{00000000-0005-0000-0000-00004F0C0000}"/>
    <cellStyle name="Normal 11 2 2 8" xfId="12401" xr:uid="{00000000-0005-0000-0000-0000500C0000}"/>
    <cellStyle name="Normal 11 2 2 8 2" xfId="13228" xr:uid="{00000000-0005-0000-0000-0000510C0000}"/>
    <cellStyle name="Normal 11 2 2 9" xfId="12676" xr:uid="{00000000-0005-0000-0000-0000520C0000}"/>
    <cellStyle name="Normal 11 2 20" xfId="1956" xr:uid="{00000000-0005-0000-0000-0000530C0000}"/>
    <cellStyle name="Normal 11 2 21" xfId="1957" xr:uid="{00000000-0005-0000-0000-0000540C0000}"/>
    <cellStyle name="Normal 11 2 22" xfId="1958" xr:uid="{00000000-0005-0000-0000-0000550C0000}"/>
    <cellStyle name="Normal 11 2 23" xfId="1959" xr:uid="{00000000-0005-0000-0000-0000560C0000}"/>
    <cellStyle name="Normal 11 2 24" xfId="1960" xr:uid="{00000000-0005-0000-0000-0000570C0000}"/>
    <cellStyle name="Normal 11 2 25" xfId="1961" xr:uid="{00000000-0005-0000-0000-0000580C0000}"/>
    <cellStyle name="Normal 11 2 26" xfId="1962" xr:uid="{00000000-0005-0000-0000-0000590C0000}"/>
    <cellStyle name="Normal 11 2 27" xfId="1963" xr:uid="{00000000-0005-0000-0000-00005A0C0000}"/>
    <cellStyle name="Normal 11 2 28" xfId="1964" xr:uid="{00000000-0005-0000-0000-00005B0C0000}"/>
    <cellStyle name="Normal 11 2 29" xfId="1965" xr:uid="{00000000-0005-0000-0000-00005C0C0000}"/>
    <cellStyle name="Normal 11 2 3" xfId="1966" xr:uid="{00000000-0005-0000-0000-00005D0C0000}"/>
    <cellStyle name="Normal 11 2 30" xfId="1967" xr:uid="{00000000-0005-0000-0000-00005E0C0000}"/>
    <cellStyle name="Normal 11 2 31" xfId="1968" xr:uid="{00000000-0005-0000-0000-00005F0C0000}"/>
    <cellStyle name="Normal 11 2 32" xfId="1969" xr:uid="{00000000-0005-0000-0000-0000600C0000}"/>
    <cellStyle name="Normal 11 2 33" xfId="1970" xr:uid="{00000000-0005-0000-0000-0000610C0000}"/>
    <cellStyle name="Normal 11 2 34" xfId="1971" xr:uid="{00000000-0005-0000-0000-0000620C0000}"/>
    <cellStyle name="Normal 11 2 35" xfId="1972" xr:uid="{00000000-0005-0000-0000-0000630C0000}"/>
    <cellStyle name="Normal 11 2 36" xfId="1973" xr:uid="{00000000-0005-0000-0000-0000640C0000}"/>
    <cellStyle name="Normal 11 2 37" xfId="1974" xr:uid="{00000000-0005-0000-0000-0000650C0000}"/>
    <cellStyle name="Normal 11 2 38" xfId="1975" xr:uid="{00000000-0005-0000-0000-0000660C0000}"/>
    <cellStyle name="Normal 11 2 39" xfId="1976" xr:uid="{00000000-0005-0000-0000-0000670C0000}"/>
    <cellStyle name="Normal 11 2 4" xfId="1977" xr:uid="{00000000-0005-0000-0000-0000680C0000}"/>
    <cellStyle name="Normal 11 2 40" xfId="1978" xr:uid="{00000000-0005-0000-0000-0000690C0000}"/>
    <cellStyle name="Normal 11 2 41" xfId="1979" xr:uid="{00000000-0005-0000-0000-00006A0C0000}"/>
    <cellStyle name="Normal 11 2 42" xfId="1980" xr:uid="{00000000-0005-0000-0000-00006B0C0000}"/>
    <cellStyle name="Normal 11 2 43" xfId="1981" xr:uid="{00000000-0005-0000-0000-00006C0C0000}"/>
    <cellStyle name="Normal 11 2 44" xfId="1982" xr:uid="{00000000-0005-0000-0000-00006D0C0000}"/>
    <cellStyle name="Normal 11 2 45" xfId="1983" xr:uid="{00000000-0005-0000-0000-00006E0C0000}"/>
    <cellStyle name="Normal 11 2 46" xfId="1984" xr:uid="{00000000-0005-0000-0000-00006F0C0000}"/>
    <cellStyle name="Normal 11 2 47" xfId="1985" xr:uid="{00000000-0005-0000-0000-0000700C0000}"/>
    <cellStyle name="Normal 11 2 48" xfId="1986" xr:uid="{00000000-0005-0000-0000-0000710C0000}"/>
    <cellStyle name="Normal 11 2 49" xfId="1987" xr:uid="{00000000-0005-0000-0000-0000720C0000}"/>
    <cellStyle name="Normal 11 2 5" xfId="1988" xr:uid="{00000000-0005-0000-0000-0000730C0000}"/>
    <cellStyle name="Normal 11 2 50" xfId="1989" xr:uid="{00000000-0005-0000-0000-0000740C0000}"/>
    <cellStyle name="Normal 11 2 51" xfId="1990" xr:uid="{00000000-0005-0000-0000-0000750C0000}"/>
    <cellStyle name="Normal 11 2 52" xfId="1991" xr:uid="{00000000-0005-0000-0000-0000760C0000}"/>
    <cellStyle name="Normal 11 2 53" xfId="1992" xr:uid="{00000000-0005-0000-0000-0000770C0000}"/>
    <cellStyle name="Normal 11 2 54" xfId="1993" xr:uid="{00000000-0005-0000-0000-0000780C0000}"/>
    <cellStyle name="Normal 11 2 55" xfId="1994" xr:uid="{00000000-0005-0000-0000-0000790C0000}"/>
    <cellStyle name="Normal 11 2 56" xfId="1995" xr:uid="{00000000-0005-0000-0000-00007A0C0000}"/>
    <cellStyle name="Normal 11 2 57" xfId="1996" xr:uid="{00000000-0005-0000-0000-00007B0C0000}"/>
    <cellStyle name="Normal 11 2 58" xfId="1997" xr:uid="{00000000-0005-0000-0000-00007C0C0000}"/>
    <cellStyle name="Normal 11 2 59" xfId="1998" xr:uid="{00000000-0005-0000-0000-00007D0C0000}"/>
    <cellStyle name="Normal 11 2 6" xfId="1999" xr:uid="{00000000-0005-0000-0000-00007E0C0000}"/>
    <cellStyle name="Normal 11 2 60" xfId="2000" xr:uid="{00000000-0005-0000-0000-00007F0C0000}"/>
    <cellStyle name="Normal 11 2 61" xfId="2001" xr:uid="{00000000-0005-0000-0000-0000800C0000}"/>
    <cellStyle name="Normal 11 2 62" xfId="2002" xr:uid="{00000000-0005-0000-0000-0000810C0000}"/>
    <cellStyle name="Normal 11 2 63" xfId="2003" xr:uid="{00000000-0005-0000-0000-0000820C0000}"/>
    <cellStyle name="Normal 11 2 64" xfId="2004" xr:uid="{00000000-0005-0000-0000-0000830C0000}"/>
    <cellStyle name="Normal 11 2 65" xfId="2005" xr:uid="{00000000-0005-0000-0000-0000840C0000}"/>
    <cellStyle name="Normal 11 2 66" xfId="11886" xr:uid="{00000000-0005-0000-0000-0000850C0000}"/>
    <cellStyle name="Normal 11 2 66 2" xfId="12051" xr:uid="{00000000-0005-0000-0000-0000860C0000}"/>
    <cellStyle name="Normal 11 2 66 2 2" xfId="12322" xr:uid="{00000000-0005-0000-0000-0000870C0000}"/>
    <cellStyle name="Normal 11 2 66 2 2 2" xfId="13150" xr:uid="{00000000-0005-0000-0000-0000880C0000}"/>
    <cellStyle name="Normal 11 2 66 2 3" xfId="12593" xr:uid="{00000000-0005-0000-0000-0000890C0000}"/>
    <cellStyle name="Normal 11 2 66 2 3 2" xfId="13420" xr:uid="{00000000-0005-0000-0000-00008A0C0000}"/>
    <cellStyle name="Normal 11 2 66 2 4" xfId="12885" xr:uid="{00000000-0005-0000-0000-00008B0C0000}"/>
    <cellStyle name="Normal 11 2 66 3" xfId="12204" xr:uid="{00000000-0005-0000-0000-00008C0C0000}"/>
    <cellStyle name="Normal 11 2 66 3 2" xfId="13032" xr:uid="{00000000-0005-0000-0000-00008D0C0000}"/>
    <cellStyle name="Normal 11 2 66 4" xfId="12475" xr:uid="{00000000-0005-0000-0000-00008E0C0000}"/>
    <cellStyle name="Normal 11 2 66 4 2" xfId="13302" xr:uid="{00000000-0005-0000-0000-00008F0C0000}"/>
    <cellStyle name="Normal 11 2 66 5" xfId="12767" xr:uid="{00000000-0005-0000-0000-0000900C0000}"/>
    <cellStyle name="Normal 11 2 67" xfId="11813" xr:uid="{00000000-0005-0000-0000-0000910C0000}"/>
    <cellStyle name="Normal 11 2 67 2" xfId="11987" xr:uid="{00000000-0005-0000-0000-0000920C0000}"/>
    <cellStyle name="Normal 11 2 67 2 2" xfId="12258" xr:uid="{00000000-0005-0000-0000-0000930C0000}"/>
    <cellStyle name="Normal 11 2 67 2 2 2" xfId="13086" xr:uid="{00000000-0005-0000-0000-0000940C0000}"/>
    <cellStyle name="Normal 11 2 67 2 3" xfId="12529" xr:uid="{00000000-0005-0000-0000-0000950C0000}"/>
    <cellStyle name="Normal 11 2 67 2 3 2" xfId="13356" xr:uid="{00000000-0005-0000-0000-0000960C0000}"/>
    <cellStyle name="Normal 11 2 67 2 4" xfId="12821" xr:uid="{00000000-0005-0000-0000-0000970C0000}"/>
    <cellStyle name="Normal 11 2 67 3" xfId="12140" xr:uid="{00000000-0005-0000-0000-0000980C0000}"/>
    <cellStyle name="Normal 11 2 67 3 2" xfId="12968" xr:uid="{00000000-0005-0000-0000-0000990C0000}"/>
    <cellStyle name="Normal 11 2 67 4" xfId="12411" xr:uid="{00000000-0005-0000-0000-00009A0C0000}"/>
    <cellStyle name="Normal 11 2 67 4 2" xfId="13238" xr:uid="{00000000-0005-0000-0000-00009B0C0000}"/>
    <cellStyle name="Normal 11 2 67 5" xfId="12703" xr:uid="{00000000-0005-0000-0000-00009C0C0000}"/>
    <cellStyle name="Normal 11 2 68" xfId="11950" xr:uid="{00000000-0005-0000-0000-00009D0C0000}"/>
    <cellStyle name="Normal 11 2 68 2" xfId="12071" xr:uid="{00000000-0005-0000-0000-00009E0C0000}"/>
    <cellStyle name="Normal 11 2 68 2 2" xfId="12342" xr:uid="{00000000-0005-0000-0000-00009F0C0000}"/>
    <cellStyle name="Normal 11 2 68 2 2 2" xfId="13170" xr:uid="{00000000-0005-0000-0000-0000A00C0000}"/>
    <cellStyle name="Normal 11 2 68 2 3" xfId="12613" xr:uid="{00000000-0005-0000-0000-0000A10C0000}"/>
    <cellStyle name="Normal 11 2 68 2 3 2" xfId="13440" xr:uid="{00000000-0005-0000-0000-0000A20C0000}"/>
    <cellStyle name="Normal 11 2 68 2 4" xfId="12905" xr:uid="{00000000-0005-0000-0000-0000A30C0000}"/>
    <cellStyle name="Normal 11 2 68 3" xfId="12224" xr:uid="{00000000-0005-0000-0000-0000A40C0000}"/>
    <cellStyle name="Normal 11 2 68 3 2" xfId="13052" xr:uid="{00000000-0005-0000-0000-0000A50C0000}"/>
    <cellStyle name="Normal 11 2 68 4" xfId="12495" xr:uid="{00000000-0005-0000-0000-0000A60C0000}"/>
    <cellStyle name="Normal 11 2 68 4 2" xfId="13322" xr:uid="{00000000-0005-0000-0000-0000A70C0000}"/>
    <cellStyle name="Normal 11 2 68 5" xfId="12787" xr:uid="{00000000-0005-0000-0000-0000A80C0000}"/>
    <cellStyle name="Normal 11 2 69" xfId="11970" xr:uid="{00000000-0005-0000-0000-0000A90C0000}"/>
    <cellStyle name="Normal 11 2 69 2" xfId="12243" xr:uid="{00000000-0005-0000-0000-0000AA0C0000}"/>
    <cellStyle name="Normal 11 2 69 2 2" xfId="13071" xr:uid="{00000000-0005-0000-0000-0000AB0C0000}"/>
    <cellStyle name="Normal 11 2 69 3" xfId="12514" xr:uid="{00000000-0005-0000-0000-0000AC0C0000}"/>
    <cellStyle name="Normal 11 2 69 3 2" xfId="13341" xr:uid="{00000000-0005-0000-0000-0000AD0C0000}"/>
    <cellStyle name="Normal 11 2 69 4" xfId="12806" xr:uid="{00000000-0005-0000-0000-0000AE0C0000}"/>
    <cellStyle name="Normal 11 2 7" xfId="2006" xr:uid="{00000000-0005-0000-0000-0000AF0C0000}"/>
    <cellStyle name="Normal 11 2 70" xfId="12100" xr:uid="{00000000-0005-0000-0000-0000B00C0000}"/>
    <cellStyle name="Normal 11 2 70 2" xfId="12371" xr:uid="{00000000-0005-0000-0000-0000B10C0000}"/>
    <cellStyle name="Normal 11 2 70 2 2" xfId="13199" xr:uid="{00000000-0005-0000-0000-0000B20C0000}"/>
    <cellStyle name="Normal 11 2 70 3" xfId="12642" xr:uid="{00000000-0005-0000-0000-0000B30C0000}"/>
    <cellStyle name="Normal 11 2 70 3 2" xfId="13469" xr:uid="{00000000-0005-0000-0000-0000B40C0000}"/>
    <cellStyle name="Normal 11 2 70 4" xfId="12934" xr:uid="{00000000-0005-0000-0000-0000B50C0000}"/>
    <cellStyle name="Normal 11 2 71" xfId="12121" xr:uid="{00000000-0005-0000-0000-0000B60C0000}"/>
    <cellStyle name="Normal 11 2 71 2" xfId="12953" xr:uid="{00000000-0005-0000-0000-0000B70C0000}"/>
    <cellStyle name="Normal 11 2 72" xfId="12396" xr:uid="{00000000-0005-0000-0000-0000B80C0000}"/>
    <cellStyle name="Normal 11 2 72 2" xfId="13223" xr:uid="{00000000-0005-0000-0000-0000B90C0000}"/>
    <cellStyle name="Normal 11 2 73" xfId="14480" xr:uid="{00000000-0005-0000-0000-0000BA0C0000}"/>
    <cellStyle name="Normal 11 2 74" xfId="12671" xr:uid="{00000000-0005-0000-0000-0000BB0C0000}"/>
    <cellStyle name="Normal 11 2 75" xfId="14899" xr:uid="{00000000-0005-0000-0000-0000BC0C0000}"/>
    <cellStyle name="Normal 11 2 8" xfId="2007" xr:uid="{00000000-0005-0000-0000-0000BD0C0000}"/>
    <cellStyle name="Normal 11 2 9" xfId="2008" xr:uid="{00000000-0005-0000-0000-0000BE0C0000}"/>
    <cellStyle name="Normal 11 3" xfId="110" xr:uid="{00000000-0005-0000-0000-0000BF0C0000}"/>
    <cellStyle name="Normal 11 3 10" xfId="2009" xr:uid="{00000000-0005-0000-0000-0000C00C0000}"/>
    <cellStyle name="Normal 11 3 11" xfId="2010" xr:uid="{00000000-0005-0000-0000-0000C10C0000}"/>
    <cellStyle name="Normal 11 3 12" xfId="2011" xr:uid="{00000000-0005-0000-0000-0000C20C0000}"/>
    <cellStyle name="Normal 11 3 13" xfId="2012" xr:uid="{00000000-0005-0000-0000-0000C30C0000}"/>
    <cellStyle name="Normal 11 3 14" xfId="2013" xr:uid="{00000000-0005-0000-0000-0000C40C0000}"/>
    <cellStyle name="Normal 11 3 15" xfId="2014" xr:uid="{00000000-0005-0000-0000-0000C50C0000}"/>
    <cellStyle name="Normal 11 3 16" xfId="2015" xr:uid="{00000000-0005-0000-0000-0000C60C0000}"/>
    <cellStyle name="Normal 11 3 17" xfId="2016" xr:uid="{00000000-0005-0000-0000-0000C70C0000}"/>
    <cellStyle name="Normal 11 3 18" xfId="2017" xr:uid="{00000000-0005-0000-0000-0000C80C0000}"/>
    <cellStyle name="Normal 11 3 19" xfId="2018" xr:uid="{00000000-0005-0000-0000-0000C90C0000}"/>
    <cellStyle name="Normal 11 3 2" xfId="115" xr:uid="{00000000-0005-0000-0000-0000CA0C0000}"/>
    <cellStyle name="Normal 11 3 2 10" xfId="14902" xr:uid="{00000000-0005-0000-0000-0000CB0C0000}"/>
    <cellStyle name="Normal 11 3 2 2" xfId="11889" xr:uid="{00000000-0005-0000-0000-0000CC0C0000}"/>
    <cellStyle name="Normal 11 3 2 2 2" xfId="12054" xr:uid="{00000000-0005-0000-0000-0000CD0C0000}"/>
    <cellStyle name="Normal 11 3 2 2 2 2" xfId="12325" xr:uid="{00000000-0005-0000-0000-0000CE0C0000}"/>
    <cellStyle name="Normal 11 3 2 2 2 2 2" xfId="13153" xr:uid="{00000000-0005-0000-0000-0000CF0C0000}"/>
    <cellStyle name="Normal 11 3 2 2 2 3" xfId="12596" xr:uid="{00000000-0005-0000-0000-0000D00C0000}"/>
    <cellStyle name="Normal 11 3 2 2 2 3 2" xfId="13423" xr:uid="{00000000-0005-0000-0000-0000D10C0000}"/>
    <cellStyle name="Normal 11 3 2 2 2 4" xfId="12888" xr:uid="{00000000-0005-0000-0000-0000D20C0000}"/>
    <cellStyle name="Normal 11 3 2 2 3" xfId="12207" xr:uid="{00000000-0005-0000-0000-0000D30C0000}"/>
    <cellStyle name="Normal 11 3 2 2 3 2" xfId="13035" xr:uid="{00000000-0005-0000-0000-0000D40C0000}"/>
    <cellStyle name="Normal 11 3 2 2 4" xfId="12478" xr:uid="{00000000-0005-0000-0000-0000D50C0000}"/>
    <cellStyle name="Normal 11 3 2 2 4 2" xfId="13305" xr:uid="{00000000-0005-0000-0000-0000D60C0000}"/>
    <cellStyle name="Normal 11 3 2 2 5" xfId="12770" xr:uid="{00000000-0005-0000-0000-0000D70C0000}"/>
    <cellStyle name="Normal 11 3 2 3" xfId="11821" xr:uid="{00000000-0005-0000-0000-0000D80C0000}"/>
    <cellStyle name="Normal 11 3 2 3 2" xfId="11995" xr:uid="{00000000-0005-0000-0000-0000D90C0000}"/>
    <cellStyle name="Normal 11 3 2 3 2 2" xfId="12266" xr:uid="{00000000-0005-0000-0000-0000DA0C0000}"/>
    <cellStyle name="Normal 11 3 2 3 2 2 2" xfId="13094" xr:uid="{00000000-0005-0000-0000-0000DB0C0000}"/>
    <cellStyle name="Normal 11 3 2 3 2 3" xfId="12537" xr:uid="{00000000-0005-0000-0000-0000DC0C0000}"/>
    <cellStyle name="Normal 11 3 2 3 2 3 2" xfId="13364" xr:uid="{00000000-0005-0000-0000-0000DD0C0000}"/>
    <cellStyle name="Normal 11 3 2 3 2 4" xfId="12829" xr:uid="{00000000-0005-0000-0000-0000DE0C0000}"/>
    <cellStyle name="Normal 11 3 2 3 3" xfId="12148" xr:uid="{00000000-0005-0000-0000-0000DF0C0000}"/>
    <cellStyle name="Normal 11 3 2 3 3 2" xfId="12976" xr:uid="{00000000-0005-0000-0000-0000E00C0000}"/>
    <cellStyle name="Normal 11 3 2 3 4" xfId="12419" xr:uid="{00000000-0005-0000-0000-0000E10C0000}"/>
    <cellStyle name="Normal 11 3 2 3 4 2" xfId="13246" xr:uid="{00000000-0005-0000-0000-0000E20C0000}"/>
    <cellStyle name="Normal 11 3 2 3 5" xfId="12711" xr:uid="{00000000-0005-0000-0000-0000E30C0000}"/>
    <cellStyle name="Normal 11 3 2 4" xfId="11953" xr:uid="{00000000-0005-0000-0000-0000E40C0000}"/>
    <cellStyle name="Normal 11 3 2 4 2" xfId="12074" xr:uid="{00000000-0005-0000-0000-0000E50C0000}"/>
    <cellStyle name="Normal 11 3 2 4 2 2" xfId="12345" xr:uid="{00000000-0005-0000-0000-0000E60C0000}"/>
    <cellStyle name="Normal 11 3 2 4 2 2 2" xfId="13173" xr:uid="{00000000-0005-0000-0000-0000E70C0000}"/>
    <cellStyle name="Normal 11 3 2 4 2 3" xfId="12616" xr:uid="{00000000-0005-0000-0000-0000E80C0000}"/>
    <cellStyle name="Normal 11 3 2 4 2 3 2" xfId="13443" xr:uid="{00000000-0005-0000-0000-0000E90C0000}"/>
    <cellStyle name="Normal 11 3 2 4 2 4" xfId="12908" xr:uid="{00000000-0005-0000-0000-0000EA0C0000}"/>
    <cellStyle name="Normal 11 3 2 4 3" xfId="12227" xr:uid="{00000000-0005-0000-0000-0000EB0C0000}"/>
    <cellStyle name="Normal 11 3 2 4 3 2" xfId="13055" xr:uid="{00000000-0005-0000-0000-0000EC0C0000}"/>
    <cellStyle name="Normal 11 3 2 4 4" xfId="12498" xr:uid="{00000000-0005-0000-0000-0000ED0C0000}"/>
    <cellStyle name="Normal 11 3 2 4 4 2" xfId="13325" xr:uid="{00000000-0005-0000-0000-0000EE0C0000}"/>
    <cellStyle name="Normal 11 3 2 4 5" xfId="12790" xr:uid="{00000000-0005-0000-0000-0000EF0C0000}"/>
    <cellStyle name="Normal 11 3 2 5" xfId="11978" xr:uid="{00000000-0005-0000-0000-0000F00C0000}"/>
    <cellStyle name="Normal 11 3 2 5 2" xfId="12251" xr:uid="{00000000-0005-0000-0000-0000F10C0000}"/>
    <cellStyle name="Normal 11 3 2 5 2 2" xfId="13079" xr:uid="{00000000-0005-0000-0000-0000F20C0000}"/>
    <cellStyle name="Normal 11 3 2 5 3" xfId="12522" xr:uid="{00000000-0005-0000-0000-0000F30C0000}"/>
    <cellStyle name="Normal 11 3 2 5 3 2" xfId="13349" xr:uid="{00000000-0005-0000-0000-0000F40C0000}"/>
    <cellStyle name="Normal 11 3 2 5 4" xfId="12814" xr:uid="{00000000-0005-0000-0000-0000F50C0000}"/>
    <cellStyle name="Normal 11 3 2 6" xfId="12103" xr:uid="{00000000-0005-0000-0000-0000F60C0000}"/>
    <cellStyle name="Normal 11 3 2 6 2" xfId="12374" xr:uid="{00000000-0005-0000-0000-0000F70C0000}"/>
    <cellStyle name="Normal 11 3 2 6 2 2" xfId="13202" xr:uid="{00000000-0005-0000-0000-0000F80C0000}"/>
    <cellStyle name="Normal 11 3 2 6 3" xfId="12645" xr:uid="{00000000-0005-0000-0000-0000F90C0000}"/>
    <cellStyle name="Normal 11 3 2 6 3 2" xfId="13472" xr:uid="{00000000-0005-0000-0000-0000FA0C0000}"/>
    <cellStyle name="Normal 11 3 2 6 4" xfId="12937" xr:uid="{00000000-0005-0000-0000-0000FB0C0000}"/>
    <cellStyle name="Normal 11 3 2 7" xfId="12129" xr:uid="{00000000-0005-0000-0000-0000FC0C0000}"/>
    <cellStyle name="Normal 11 3 2 7 2" xfId="12961" xr:uid="{00000000-0005-0000-0000-0000FD0C0000}"/>
    <cellStyle name="Normal 11 3 2 8" xfId="12404" xr:uid="{00000000-0005-0000-0000-0000FE0C0000}"/>
    <cellStyle name="Normal 11 3 2 8 2" xfId="13231" xr:uid="{00000000-0005-0000-0000-0000FF0C0000}"/>
    <cellStyle name="Normal 11 3 2 9" xfId="12679" xr:uid="{00000000-0005-0000-0000-0000000D0000}"/>
    <cellStyle name="Normal 11 3 20" xfId="2019" xr:uid="{00000000-0005-0000-0000-0000010D0000}"/>
    <cellStyle name="Normal 11 3 21" xfId="2020" xr:uid="{00000000-0005-0000-0000-0000020D0000}"/>
    <cellStyle name="Normal 11 3 22" xfId="2021" xr:uid="{00000000-0005-0000-0000-0000030D0000}"/>
    <cellStyle name="Normal 11 3 23" xfId="2022" xr:uid="{00000000-0005-0000-0000-0000040D0000}"/>
    <cellStyle name="Normal 11 3 24" xfId="2023" xr:uid="{00000000-0005-0000-0000-0000050D0000}"/>
    <cellStyle name="Normal 11 3 25" xfId="2024" xr:uid="{00000000-0005-0000-0000-0000060D0000}"/>
    <cellStyle name="Normal 11 3 26" xfId="2025" xr:uid="{00000000-0005-0000-0000-0000070D0000}"/>
    <cellStyle name="Normal 11 3 27" xfId="2026" xr:uid="{00000000-0005-0000-0000-0000080D0000}"/>
    <cellStyle name="Normal 11 3 28" xfId="2027" xr:uid="{00000000-0005-0000-0000-0000090D0000}"/>
    <cellStyle name="Normal 11 3 29" xfId="2028" xr:uid="{00000000-0005-0000-0000-00000A0D0000}"/>
    <cellStyle name="Normal 11 3 3" xfId="2029" xr:uid="{00000000-0005-0000-0000-00000B0D0000}"/>
    <cellStyle name="Normal 11 3 30" xfId="2030" xr:uid="{00000000-0005-0000-0000-00000C0D0000}"/>
    <cellStyle name="Normal 11 3 31" xfId="2031" xr:uid="{00000000-0005-0000-0000-00000D0D0000}"/>
    <cellStyle name="Normal 11 3 32" xfId="2032" xr:uid="{00000000-0005-0000-0000-00000E0D0000}"/>
    <cellStyle name="Normal 11 3 33" xfId="2033" xr:uid="{00000000-0005-0000-0000-00000F0D0000}"/>
    <cellStyle name="Normal 11 3 34" xfId="2034" xr:uid="{00000000-0005-0000-0000-0000100D0000}"/>
    <cellStyle name="Normal 11 3 35" xfId="2035" xr:uid="{00000000-0005-0000-0000-0000110D0000}"/>
    <cellStyle name="Normal 11 3 36" xfId="2036" xr:uid="{00000000-0005-0000-0000-0000120D0000}"/>
    <cellStyle name="Normal 11 3 37" xfId="2037" xr:uid="{00000000-0005-0000-0000-0000130D0000}"/>
    <cellStyle name="Normal 11 3 38" xfId="2038" xr:uid="{00000000-0005-0000-0000-0000140D0000}"/>
    <cellStyle name="Normal 11 3 39" xfId="2039" xr:uid="{00000000-0005-0000-0000-0000150D0000}"/>
    <cellStyle name="Normal 11 3 4" xfId="2040" xr:uid="{00000000-0005-0000-0000-0000160D0000}"/>
    <cellStyle name="Normal 11 3 40" xfId="2041" xr:uid="{00000000-0005-0000-0000-0000170D0000}"/>
    <cellStyle name="Normal 11 3 41" xfId="2042" xr:uid="{00000000-0005-0000-0000-0000180D0000}"/>
    <cellStyle name="Normal 11 3 42" xfId="2043" xr:uid="{00000000-0005-0000-0000-0000190D0000}"/>
    <cellStyle name="Normal 11 3 43" xfId="2044" xr:uid="{00000000-0005-0000-0000-00001A0D0000}"/>
    <cellStyle name="Normal 11 3 44" xfId="2045" xr:uid="{00000000-0005-0000-0000-00001B0D0000}"/>
    <cellStyle name="Normal 11 3 45" xfId="2046" xr:uid="{00000000-0005-0000-0000-00001C0D0000}"/>
    <cellStyle name="Normal 11 3 46" xfId="2047" xr:uid="{00000000-0005-0000-0000-00001D0D0000}"/>
    <cellStyle name="Normal 11 3 47" xfId="2048" xr:uid="{00000000-0005-0000-0000-00001E0D0000}"/>
    <cellStyle name="Normal 11 3 48" xfId="2049" xr:uid="{00000000-0005-0000-0000-00001F0D0000}"/>
    <cellStyle name="Normal 11 3 49" xfId="2050" xr:uid="{00000000-0005-0000-0000-0000200D0000}"/>
    <cellStyle name="Normal 11 3 5" xfId="2051" xr:uid="{00000000-0005-0000-0000-0000210D0000}"/>
    <cellStyle name="Normal 11 3 50" xfId="2052" xr:uid="{00000000-0005-0000-0000-0000220D0000}"/>
    <cellStyle name="Normal 11 3 51" xfId="2053" xr:uid="{00000000-0005-0000-0000-0000230D0000}"/>
    <cellStyle name="Normal 11 3 52" xfId="2054" xr:uid="{00000000-0005-0000-0000-0000240D0000}"/>
    <cellStyle name="Normal 11 3 53" xfId="2055" xr:uid="{00000000-0005-0000-0000-0000250D0000}"/>
    <cellStyle name="Normal 11 3 54" xfId="2056" xr:uid="{00000000-0005-0000-0000-0000260D0000}"/>
    <cellStyle name="Normal 11 3 55" xfId="2057" xr:uid="{00000000-0005-0000-0000-0000270D0000}"/>
    <cellStyle name="Normal 11 3 56" xfId="2058" xr:uid="{00000000-0005-0000-0000-0000280D0000}"/>
    <cellStyle name="Normal 11 3 57" xfId="2059" xr:uid="{00000000-0005-0000-0000-0000290D0000}"/>
    <cellStyle name="Normal 11 3 58" xfId="2060" xr:uid="{00000000-0005-0000-0000-00002A0D0000}"/>
    <cellStyle name="Normal 11 3 59" xfId="2061" xr:uid="{00000000-0005-0000-0000-00002B0D0000}"/>
    <cellStyle name="Normal 11 3 6" xfId="2062" xr:uid="{00000000-0005-0000-0000-00002C0D0000}"/>
    <cellStyle name="Normal 11 3 60" xfId="2063" xr:uid="{00000000-0005-0000-0000-00002D0D0000}"/>
    <cellStyle name="Normal 11 3 61" xfId="2064" xr:uid="{00000000-0005-0000-0000-00002E0D0000}"/>
    <cellStyle name="Normal 11 3 62" xfId="2065" xr:uid="{00000000-0005-0000-0000-00002F0D0000}"/>
    <cellStyle name="Normal 11 3 63" xfId="2066" xr:uid="{00000000-0005-0000-0000-0000300D0000}"/>
    <cellStyle name="Normal 11 3 64" xfId="2067" xr:uid="{00000000-0005-0000-0000-0000310D0000}"/>
    <cellStyle name="Normal 11 3 65" xfId="2068" xr:uid="{00000000-0005-0000-0000-0000320D0000}"/>
    <cellStyle name="Normal 11 3 66" xfId="11888" xr:uid="{00000000-0005-0000-0000-0000330D0000}"/>
    <cellStyle name="Normal 11 3 66 2" xfId="12053" xr:uid="{00000000-0005-0000-0000-0000340D0000}"/>
    <cellStyle name="Normal 11 3 66 2 2" xfId="12324" xr:uid="{00000000-0005-0000-0000-0000350D0000}"/>
    <cellStyle name="Normal 11 3 66 2 2 2" xfId="13152" xr:uid="{00000000-0005-0000-0000-0000360D0000}"/>
    <cellStyle name="Normal 11 3 66 2 3" xfId="12595" xr:uid="{00000000-0005-0000-0000-0000370D0000}"/>
    <cellStyle name="Normal 11 3 66 2 3 2" xfId="13422" xr:uid="{00000000-0005-0000-0000-0000380D0000}"/>
    <cellStyle name="Normal 11 3 66 2 4" xfId="12887" xr:uid="{00000000-0005-0000-0000-0000390D0000}"/>
    <cellStyle name="Normal 11 3 66 3" xfId="12206" xr:uid="{00000000-0005-0000-0000-00003A0D0000}"/>
    <cellStyle name="Normal 11 3 66 3 2" xfId="13034" xr:uid="{00000000-0005-0000-0000-00003B0D0000}"/>
    <cellStyle name="Normal 11 3 66 4" xfId="12477" xr:uid="{00000000-0005-0000-0000-00003C0D0000}"/>
    <cellStyle name="Normal 11 3 66 4 2" xfId="13304" xr:uid="{00000000-0005-0000-0000-00003D0D0000}"/>
    <cellStyle name="Normal 11 3 66 5" xfId="12769" xr:uid="{00000000-0005-0000-0000-00003E0D0000}"/>
    <cellStyle name="Normal 11 3 67" xfId="11816" xr:uid="{00000000-0005-0000-0000-00003F0D0000}"/>
    <cellStyle name="Normal 11 3 67 2" xfId="11990" xr:uid="{00000000-0005-0000-0000-0000400D0000}"/>
    <cellStyle name="Normal 11 3 67 2 2" xfId="12261" xr:uid="{00000000-0005-0000-0000-0000410D0000}"/>
    <cellStyle name="Normal 11 3 67 2 2 2" xfId="13089" xr:uid="{00000000-0005-0000-0000-0000420D0000}"/>
    <cellStyle name="Normal 11 3 67 2 3" xfId="12532" xr:uid="{00000000-0005-0000-0000-0000430D0000}"/>
    <cellStyle name="Normal 11 3 67 2 3 2" xfId="13359" xr:uid="{00000000-0005-0000-0000-0000440D0000}"/>
    <cellStyle name="Normal 11 3 67 2 4" xfId="12824" xr:uid="{00000000-0005-0000-0000-0000450D0000}"/>
    <cellStyle name="Normal 11 3 67 3" xfId="12143" xr:uid="{00000000-0005-0000-0000-0000460D0000}"/>
    <cellStyle name="Normal 11 3 67 3 2" xfId="12971" xr:uid="{00000000-0005-0000-0000-0000470D0000}"/>
    <cellStyle name="Normal 11 3 67 4" xfId="12414" xr:uid="{00000000-0005-0000-0000-0000480D0000}"/>
    <cellStyle name="Normal 11 3 67 4 2" xfId="13241" xr:uid="{00000000-0005-0000-0000-0000490D0000}"/>
    <cellStyle name="Normal 11 3 67 5" xfId="12706" xr:uid="{00000000-0005-0000-0000-00004A0D0000}"/>
    <cellStyle name="Normal 11 3 68" xfId="11952" xr:uid="{00000000-0005-0000-0000-00004B0D0000}"/>
    <cellStyle name="Normal 11 3 68 2" xfId="12073" xr:uid="{00000000-0005-0000-0000-00004C0D0000}"/>
    <cellStyle name="Normal 11 3 68 2 2" xfId="12344" xr:uid="{00000000-0005-0000-0000-00004D0D0000}"/>
    <cellStyle name="Normal 11 3 68 2 2 2" xfId="13172" xr:uid="{00000000-0005-0000-0000-00004E0D0000}"/>
    <cellStyle name="Normal 11 3 68 2 3" xfId="12615" xr:uid="{00000000-0005-0000-0000-00004F0D0000}"/>
    <cellStyle name="Normal 11 3 68 2 3 2" xfId="13442" xr:uid="{00000000-0005-0000-0000-0000500D0000}"/>
    <cellStyle name="Normal 11 3 68 2 4" xfId="12907" xr:uid="{00000000-0005-0000-0000-0000510D0000}"/>
    <cellStyle name="Normal 11 3 68 3" xfId="12226" xr:uid="{00000000-0005-0000-0000-0000520D0000}"/>
    <cellStyle name="Normal 11 3 68 3 2" xfId="13054" xr:uid="{00000000-0005-0000-0000-0000530D0000}"/>
    <cellStyle name="Normal 11 3 68 4" xfId="12497" xr:uid="{00000000-0005-0000-0000-0000540D0000}"/>
    <cellStyle name="Normal 11 3 68 4 2" xfId="13324" xr:uid="{00000000-0005-0000-0000-0000550D0000}"/>
    <cellStyle name="Normal 11 3 68 5" xfId="12789" xr:uid="{00000000-0005-0000-0000-0000560D0000}"/>
    <cellStyle name="Normal 11 3 69" xfId="11973" xr:uid="{00000000-0005-0000-0000-0000570D0000}"/>
    <cellStyle name="Normal 11 3 69 2" xfId="12246" xr:uid="{00000000-0005-0000-0000-0000580D0000}"/>
    <cellStyle name="Normal 11 3 69 2 2" xfId="13074" xr:uid="{00000000-0005-0000-0000-0000590D0000}"/>
    <cellStyle name="Normal 11 3 69 3" xfId="12517" xr:uid="{00000000-0005-0000-0000-00005A0D0000}"/>
    <cellStyle name="Normal 11 3 69 3 2" xfId="13344" xr:uid="{00000000-0005-0000-0000-00005B0D0000}"/>
    <cellStyle name="Normal 11 3 69 4" xfId="12809" xr:uid="{00000000-0005-0000-0000-00005C0D0000}"/>
    <cellStyle name="Normal 11 3 7" xfId="2069" xr:uid="{00000000-0005-0000-0000-00005D0D0000}"/>
    <cellStyle name="Normal 11 3 70" xfId="12102" xr:uid="{00000000-0005-0000-0000-00005E0D0000}"/>
    <cellStyle name="Normal 11 3 70 2" xfId="12373" xr:uid="{00000000-0005-0000-0000-00005F0D0000}"/>
    <cellStyle name="Normal 11 3 70 2 2" xfId="13201" xr:uid="{00000000-0005-0000-0000-0000600D0000}"/>
    <cellStyle name="Normal 11 3 70 3" xfId="12644" xr:uid="{00000000-0005-0000-0000-0000610D0000}"/>
    <cellStyle name="Normal 11 3 70 3 2" xfId="13471" xr:uid="{00000000-0005-0000-0000-0000620D0000}"/>
    <cellStyle name="Normal 11 3 70 4" xfId="12936" xr:uid="{00000000-0005-0000-0000-0000630D0000}"/>
    <cellStyle name="Normal 11 3 71" xfId="12124" xr:uid="{00000000-0005-0000-0000-0000640D0000}"/>
    <cellStyle name="Normal 11 3 71 2" xfId="12956" xr:uid="{00000000-0005-0000-0000-0000650D0000}"/>
    <cellStyle name="Normal 11 3 72" xfId="12399" xr:uid="{00000000-0005-0000-0000-0000660D0000}"/>
    <cellStyle name="Normal 11 3 72 2" xfId="13226" xr:uid="{00000000-0005-0000-0000-0000670D0000}"/>
    <cellStyle name="Normal 11 3 73" xfId="12674" xr:uid="{00000000-0005-0000-0000-0000680D0000}"/>
    <cellStyle name="Normal 11 3 74" xfId="14901" xr:uid="{00000000-0005-0000-0000-0000690D0000}"/>
    <cellStyle name="Normal 11 3 8" xfId="2070" xr:uid="{00000000-0005-0000-0000-00006A0D0000}"/>
    <cellStyle name="Normal 11 3 9" xfId="2071" xr:uid="{00000000-0005-0000-0000-00006B0D0000}"/>
    <cellStyle name="Normal 11 4" xfId="111" xr:uid="{00000000-0005-0000-0000-00006C0D0000}"/>
    <cellStyle name="Normal 11 4 10" xfId="2072" xr:uid="{00000000-0005-0000-0000-00006D0D0000}"/>
    <cellStyle name="Normal 11 4 11" xfId="2073" xr:uid="{00000000-0005-0000-0000-00006E0D0000}"/>
    <cellStyle name="Normal 11 4 12" xfId="2074" xr:uid="{00000000-0005-0000-0000-00006F0D0000}"/>
    <cellStyle name="Normal 11 4 13" xfId="2075" xr:uid="{00000000-0005-0000-0000-0000700D0000}"/>
    <cellStyle name="Normal 11 4 14" xfId="2076" xr:uid="{00000000-0005-0000-0000-0000710D0000}"/>
    <cellStyle name="Normal 11 4 15" xfId="2077" xr:uid="{00000000-0005-0000-0000-0000720D0000}"/>
    <cellStyle name="Normal 11 4 16" xfId="2078" xr:uid="{00000000-0005-0000-0000-0000730D0000}"/>
    <cellStyle name="Normal 11 4 17" xfId="2079" xr:uid="{00000000-0005-0000-0000-0000740D0000}"/>
    <cellStyle name="Normal 11 4 18" xfId="2080" xr:uid="{00000000-0005-0000-0000-0000750D0000}"/>
    <cellStyle name="Normal 11 4 19" xfId="2081" xr:uid="{00000000-0005-0000-0000-0000760D0000}"/>
    <cellStyle name="Normal 11 4 2" xfId="2082" xr:uid="{00000000-0005-0000-0000-0000770D0000}"/>
    <cellStyle name="Normal 11 4 20" xfId="2083" xr:uid="{00000000-0005-0000-0000-0000780D0000}"/>
    <cellStyle name="Normal 11 4 21" xfId="2084" xr:uid="{00000000-0005-0000-0000-0000790D0000}"/>
    <cellStyle name="Normal 11 4 22" xfId="2085" xr:uid="{00000000-0005-0000-0000-00007A0D0000}"/>
    <cellStyle name="Normal 11 4 23" xfId="2086" xr:uid="{00000000-0005-0000-0000-00007B0D0000}"/>
    <cellStyle name="Normal 11 4 24" xfId="2087" xr:uid="{00000000-0005-0000-0000-00007C0D0000}"/>
    <cellStyle name="Normal 11 4 25" xfId="2088" xr:uid="{00000000-0005-0000-0000-00007D0D0000}"/>
    <cellStyle name="Normal 11 4 26" xfId="2089" xr:uid="{00000000-0005-0000-0000-00007E0D0000}"/>
    <cellStyle name="Normal 11 4 27" xfId="2090" xr:uid="{00000000-0005-0000-0000-00007F0D0000}"/>
    <cellStyle name="Normal 11 4 28" xfId="2091" xr:uid="{00000000-0005-0000-0000-0000800D0000}"/>
    <cellStyle name="Normal 11 4 29" xfId="2092" xr:uid="{00000000-0005-0000-0000-0000810D0000}"/>
    <cellStyle name="Normal 11 4 3" xfId="2093" xr:uid="{00000000-0005-0000-0000-0000820D0000}"/>
    <cellStyle name="Normal 11 4 30" xfId="2094" xr:uid="{00000000-0005-0000-0000-0000830D0000}"/>
    <cellStyle name="Normal 11 4 31" xfId="2095" xr:uid="{00000000-0005-0000-0000-0000840D0000}"/>
    <cellStyle name="Normal 11 4 32" xfId="2096" xr:uid="{00000000-0005-0000-0000-0000850D0000}"/>
    <cellStyle name="Normal 11 4 33" xfId="2097" xr:uid="{00000000-0005-0000-0000-0000860D0000}"/>
    <cellStyle name="Normal 11 4 34" xfId="2098" xr:uid="{00000000-0005-0000-0000-0000870D0000}"/>
    <cellStyle name="Normal 11 4 35" xfId="2099" xr:uid="{00000000-0005-0000-0000-0000880D0000}"/>
    <cellStyle name="Normal 11 4 36" xfId="2100" xr:uid="{00000000-0005-0000-0000-0000890D0000}"/>
    <cellStyle name="Normal 11 4 37" xfId="2101" xr:uid="{00000000-0005-0000-0000-00008A0D0000}"/>
    <cellStyle name="Normal 11 4 38" xfId="2102" xr:uid="{00000000-0005-0000-0000-00008B0D0000}"/>
    <cellStyle name="Normal 11 4 39" xfId="2103" xr:uid="{00000000-0005-0000-0000-00008C0D0000}"/>
    <cellStyle name="Normal 11 4 4" xfId="2104" xr:uid="{00000000-0005-0000-0000-00008D0D0000}"/>
    <cellStyle name="Normal 11 4 40" xfId="2105" xr:uid="{00000000-0005-0000-0000-00008E0D0000}"/>
    <cellStyle name="Normal 11 4 41" xfId="2106" xr:uid="{00000000-0005-0000-0000-00008F0D0000}"/>
    <cellStyle name="Normal 11 4 42" xfId="2107" xr:uid="{00000000-0005-0000-0000-0000900D0000}"/>
    <cellStyle name="Normal 11 4 43" xfId="2108" xr:uid="{00000000-0005-0000-0000-0000910D0000}"/>
    <cellStyle name="Normal 11 4 44" xfId="2109" xr:uid="{00000000-0005-0000-0000-0000920D0000}"/>
    <cellStyle name="Normal 11 4 45" xfId="2110" xr:uid="{00000000-0005-0000-0000-0000930D0000}"/>
    <cellStyle name="Normal 11 4 46" xfId="2111" xr:uid="{00000000-0005-0000-0000-0000940D0000}"/>
    <cellStyle name="Normal 11 4 47" xfId="2112" xr:uid="{00000000-0005-0000-0000-0000950D0000}"/>
    <cellStyle name="Normal 11 4 48" xfId="2113" xr:uid="{00000000-0005-0000-0000-0000960D0000}"/>
    <cellStyle name="Normal 11 4 49" xfId="2114" xr:uid="{00000000-0005-0000-0000-0000970D0000}"/>
    <cellStyle name="Normal 11 4 5" xfId="2115" xr:uid="{00000000-0005-0000-0000-0000980D0000}"/>
    <cellStyle name="Normal 11 4 50" xfId="2116" xr:uid="{00000000-0005-0000-0000-0000990D0000}"/>
    <cellStyle name="Normal 11 4 51" xfId="2117" xr:uid="{00000000-0005-0000-0000-00009A0D0000}"/>
    <cellStyle name="Normal 11 4 52" xfId="2118" xr:uid="{00000000-0005-0000-0000-00009B0D0000}"/>
    <cellStyle name="Normal 11 4 53" xfId="2119" xr:uid="{00000000-0005-0000-0000-00009C0D0000}"/>
    <cellStyle name="Normal 11 4 54" xfId="2120" xr:uid="{00000000-0005-0000-0000-00009D0D0000}"/>
    <cellStyle name="Normal 11 4 55" xfId="2121" xr:uid="{00000000-0005-0000-0000-00009E0D0000}"/>
    <cellStyle name="Normal 11 4 56" xfId="2122" xr:uid="{00000000-0005-0000-0000-00009F0D0000}"/>
    <cellStyle name="Normal 11 4 57" xfId="2123" xr:uid="{00000000-0005-0000-0000-0000A00D0000}"/>
    <cellStyle name="Normal 11 4 58" xfId="2124" xr:uid="{00000000-0005-0000-0000-0000A10D0000}"/>
    <cellStyle name="Normal 11 4 59" xfId="2125" xr:uid="{00000000-0005-0000-0000-0000A20D0000}"/>
    <cellStyle name="Normal 11 4 6" xfId="2126" xr:uid="{00000000-0005-0000-0000-0000A30D0000}"/>
    <cellStyle name="Normal 11 4 60" xfId="2127" xr:uid="{00000000-0005-0000-0000-0000A40D0000}"/>
    <cellStyle name="Normal 11 4 61" xfId="2128" xr:uid="{00000000-0005-0000-0000-0000A50D0000}"/>
    <cellStyle name="Normal 11 4 62" xfId="2129" xr:uid="{00000000-0005-0000-0000-0000A60D0000}"/>
    <cellStyle name="Normal 11 4 63" xfId="2130" xr:uid="{00000000-0005-0000-0000-0000A70D0000}"/>
    <cellStyle name="Normal 11 4 64" xfId="2131" xr:uid="{00000000-0005-0000-0000-0000A80D0000}"/>
    <cellStyle name="Normal 11 4 65" xfId="2132" xr:uid="{00000000-0005-0000-0000-0000A90D0000}"/>
    <cellStyle name="Normal 11 4 66" xfId="11890" xr:uid="{00000000-0005-0000-0000-0000AA0D0000}"/>
    <cellStyle name="Normal 11 4 66 2" xfId="12055" xr:uid="{00000000-0005-0000-0000-0000AB0D0000}"/>
    <cellStyle name="Normal 11 4 66 2 2" xfId="12326" xr:uid="{00000000-0005-0000-0000-0000AC0D0000}"/>
    <cellStyle name="Normal 11 4 66 2 2 2" xfId="13154" xr:uid="{00000000-0005-0000-0000-0000AD0D0000}"/>
    <cellStyle name="Normal 11 4 66 2 3" xfId="12597" xr:uid="{00000000-0005-0000-0000-0000AE0D0000}"/>
    <cellStyle name="Normal 11 4 66 2 3 2" xfId="13424" xr:uid="{00000000-0005-0000-0000-0000AF0D0000}"/>
    <cellStyle name="Normal 11 4 66 2 4" xfId="12889" xr:uid="{00000000-0005-0000-0000-0000B00D0000}"/>
    <cellStyle name="Normal 11 4 66 3" xfId="12208" xr:uid="{00000000-0005-0000-0000-0000B10D0000}"/>
    <cellStyle name="Normal 11 4 66 3 2" xfId="13036" xr:uid="{00000000-0005-0000-0000-0000B20D0000}"/>
    <cellStyle name="Normal 11 4 66 4" xfId="12479" xr:uid="{00000000-0005-0000-0000-0000B30D0000}"/>
    <cellStyle name="Normal 11 4 66 4 2" xfId="13306" xr:uid="{00000000-0005-0000-0000-0000B40D0000}"/>
    <cellStyle name="Normal 11 4 66 5" xfId="12771" xr:uid="{00000000-0005-0000-0000-0000B50D0000}"/>
    <cellStyle name="Normal 11 4 67" xfId="11817" xr:uid="{00000000-0005-0000-0000-0000B60D0000}"/>
    <cellStyle name="Normal 11 4 67 2" xfId="11991" xr:uid="{00000000-0005-0000-0000-0000B70D0000}"/>
    <cellStyle name="Normal 11 4 67 2 2" xfId="12262" xr:uid="{00000000-0005-0000-0000-0000B80D0000}"/>
    <cellStyle name="Normal 11 4 67 2 2 2" xfId="13090" xr:uid="{00000000-0005-0000-0000-0000B90D0000}"/>
    <cellStyle name="Normal 11 4 67 2 3" xfId="12533" xr:uid="{00000000-0005-0000-0000-0000BA0D0000}"/>
    <cellStyle name="Normal 11 4 67 2 3 2" xfId="13360" xr:uid="{00000000-0005-0000-0000-0000BB0D0000}"/>
    <cellStyle name="Normal 11 4 67 2 4" xfId="12825" xr:uid="{00000000-0005-0000-0000-0000BC0D0000}"/>
    <cellStyle name="Normal 11 4 67 3" xfId="12144" xr:uid="{00000000-0005-0000-0000-0000BD0D0000}"/>
    <cellStyle name="Normal 11 4 67 3 2" xfId="12972" xr:uid="{00000000-0005-0000-0000-0000BE0D0000}"/>
    <cellStyle name="Normal 11 4 67 4" xfId="12415" xr:uid="{00000000-0005-0000-0000-0000BF0D0000}"/>
    <cellStyle name="Normal 11 4 67 4 2" xfId="13242" xr:uid="{00000000-0005-0000-0000-0000C00D0000}"/>
    <cellStyle name="Normal 11 4 67 5" xfId="12707" xr:uid="{00000000-0005-0000-0000-0000C10D0000}"/>
    <cellStyle name="Normal 11 4 68" xfId="11954" xr:uid="{00000000-0005-0000-0000-0000C20D0000}"/>
    <cellStyle name="Normal 11 4 68 2" xfId="12075" xr:uid="{00000000-0005-0000-0000-0000C30D0000}"/>
    <cellStyle name="Normal 11 4 68 2 2" xfId="12346" xr:uid="{00000000-0005-0000-0000-0000C40D0000}"/>
    <cellStyle name="Normal 11 4 68 2 2 2" xfId="13174" xr:uid="{00000000-0005-0000-0000-0000C50D0000}"/>
    <cellStyle name="Normal 11 4 68 2 3" xfId="12617" xr:uid="{00000000-0005-0000-0000-0000C60D0000}"/>
    <cellStyle name="Normal 11 4 68 2 3 2" xfId="13444" xr:uid="{00000000-0005-0000-0000-0000C70D0000}"/>
    <cellStyle name="Normal 11 4 68 2 4" xfId="12909" xr:uid="{00000000-0005-0000-0000-0000C80D0000}"/>
    <cellStyle name="Normal 11 4 68 3" xfId="12228" xr:uid="{00000000-0005-0000-0000-0000C90D0000}"/>
    <cellStyle name="Normal 11 4 68 3 2" xfId="13056" xr:uid="{00000000-0005-0000-0000-0000CA0D0000}"/>
    <cellStyle name="Normal 11 4 68 4" xfId="12499" xr:uid="{00000000-0005-0000-0000-0000CB0D0000}"/>
    <cellStyle name="Normal 11 4 68 4 2" xfId="13326" xr:uid="{00000000-0005-0000-0000-0000CC0D0000}"/>
    <cellStyle name="Normal 11 4 68 5" xfId="12791" xr:uid="{00000000-0005-0000-0000-0000CD0D0000}"/>
    <cellStyle name="Normal 11 4 69" xfId="11974" xr:uid="{00000000-0005-0000-0000-0000CE0D0000}"/>
    <cellStyle name="Normal 11 4 69 2" xfId="12247" xr:uid="{00000000-0005-0000-0000-0000CF0D0000}"/>
    <cellStyle name="Normal 11 4 69 2 2" xfId="13075" xr:uid="{00000000-0005-0000-0000-0000D00D0000}"/>
    <cellStyle name="Normal 11 4 69 3" xfId="12518" xr:uid="{00000000-0005-0000-0000-0000D10D0000}"/>
    <cellStyle name="Normal 11 4 69 3 2" xfId="13345" xr:uid="{00000000-0005-0000-0000-0000D20D0000}"/>
    <cellStyle name="Normal 11 4 69 4" xfId="12810" xr:uid="{00000000-0005-0000-0000-0000D30D0000}"/>
    <cellStyle name="Normal 11 4 7" xfId="2133" xr:uid="{00000000-0005-0000-0000-0000D40D0000}"/>
    <cellStyle name="Normal 11 4 70" xfId="12104" xr:uid="{00000000-0005-0000-0000-0000D50D0000}"/>
    <cellStyle name="Normal 11 4 70 2" xfId="12375" xr:uid="{00000000-0005-0000-0000-0000D60D0000}"/>
    <cellStyle name="Normal 11 4 70 2 2" xfId="13203" xr:uid="{00000000-0005-0000-0000-0000D70D0000}"/>
    <cellStyle name="Normal 11 4 70 3" xfId="12646" xr:uid="{00000000-0005-0000-0000-0000D80D0000}"/>
    <cellStyle name="Normal 11 4 70 3 2" xfId="13473" xr:uid="{00000000-0005-0000-0000-0000D90D0000}"/>
    <cellStyle name="Normal 11 4 70 4" xfId="12938" xr:uid="{00000000-0005-0000-0000-0000DA0D0000}"/>
    <cellStyle name="Normal 11 4 71" xfId="12125" xr:uid="{00000000-0005-0000-0000-0000DB0D0000}"/>
    <cellStyle name="Normal 11 4 71 2" xfId="12957" xr:uid="{00000000-0005-0000-0000-0000DC0D0000}"/>
    <cellStyle name="Normal 11 4 72" xfId="12400" xr:uid="{00000000-0005-0000-0000-0000DD0D0000}"/>
    <cellStyle name="Normal 11 4 72 2" xfId="13227" xr:uid="{00000000-0005-0000-0000-0000DE0D0000}"/>
    <cellStyle name="Normal 11 4 73" xfId="12675" xr:uid="{00000000-0005-0000-0000-0000DF0D0000}"/>
    <cellStyle name="Normal 11 4 74" xfId="14903" xr:uid="{00000000-0005-0000-0000-0000E00D0000}"/>
    <cellStyle name="Normal 11 4 8" xfId="2134" xr:uid="{00000000-0005-0000-0000-0000E10D0000}"/>
    <cellStyle name="Normal 11 4 9" xfId="2135" xr:uid="{00000000-0005-0000-0000-0000E20D0000}"/>
    <cellStyle name="Normal 11 5" xfId="2136" xr:uid="{00000000-0005-0000-0000-0000E30D0000}"/>
    <cellStyle name="Normal 11 5 10" xfId="2137" xr:uid="{00000000-0005-0000-0000-0000E40D0000}"/>
    <cellStyle name="Normal 11 5 11" xfId="2138" xr:uid="{00000000-0005-0000-0000-0000E50D0000}"/>
    <cellStyle name="Normal 11 5 12" xfId="2139" xr:uid="{00000000-0005-0000-0000-0000E60D0000}"/>
    <cellStyle name="Normal 11 5 13" xfId="2140" xr:uid="{00000000-0005-0000-0000-0000E70D0000}"/>
    <cellStyle name="Normal 11 5 14" xfId="2141" xr:uid="{00000000-0005-0000-0000-0000E80D0000}"/>
    <cellStyle name="Normal 11 5 15" xfId="2142" xr:uid="{00000000-0005-0000-0000-0000E90D0000}"/>
    <cellStyle name="Normal 11 5 16" xfId="2143" xr:uid="{00000000-0005-0000-0000-0000EA0D0000}"/>
    <cellStyle name="Normal 11 5 17" xfId="2144" xr:uid="{00000000-0005-0000-0000-0000EB0D0000}"/>
    <cellStyle name="Normal 11 5 18" xfId="2145" xr:uid="{00000000-0005-0000-0000-0000EC0D0000}"/>
    <cellStyle name="Normal 11 5 19" xfId="2146" xr:uid="{00000000-0005-0000-0000-0000ED0D0000}"/>
    <cellStyle name="Normal 11 5 2" xfId="2147" xr:uid="{00000000-0005-0000-0000-0000EE0D0000}"/>
    <cellStyle name="Normal 11 5 20" xfId="2148" xr:uid="{00000000-0005-0000-0000-0000EF0D0000}"/>
    <cellStyle name="Normal 11 5 21" xfId="2149" xr:uid="{00000000-0005-0000-0000-0000F00D0000}"/>
    <cellStyle name="Normal 11 5 22" xfId="2150" xr:uid="{00000000-0005-0000-0000-0000F10D0000}"/>
    <cellStyle name="Normal 11 5 23" xfId="2151" xr:uid="{00000000-0005-0000-0000-0000F20D0000}"/>
    <cellStyle name="Normal 11 5 24" xfId="2152" xr:uid="{00000000-0005-0000-0000-0000F30D0000}"/>
    <cellStyle name="Normal 11 5 25" xfId="2153" xr:uid="{00000000-0005-0000-0000-0000F40D0000}"/>
    <cellStyle name="Normal 11 5 26" xfId="2154" xr:uid="{00000000-0005-0000-0000-0000F50D0000}"/>
    <cellStyle name="Normal 11 5 27" xfId="2155" xr:uid="{00000000-0005-0000-0000-0000F60D0000}"/>
    <cellStyle name="Normal 11 5 28" xfId="2156" xr:uid="{00000000-0005-0000-0000-0000F70D0000}"/>
    <cellStyle name="Normal 11 5 29" xfId="2157" xr:uid="{00000000-0005-0000-0000-0000F80D0000}"/>
    <cellStyle name="Normal 11 5 3" xfId="2158" xr:uid="{00000000-0005-0000-0000-0000F90D0000}"/>
    <cellStyle name="Normal 11 5 30" xfId="2159" xr:uid="{00000000-0005-0000-0000-0000FA0D0000}"/>
    <cellStyle name="Normal 11 5 31" xfId="2160" xr:uid="{00000000-0005-0000-0000-0000FB0D0000}"/>
    <cellStyle name="Normal 11 5 32" xfId="2161" xr:uid="{00000000-0005-0000-0000-0000FC0D0000}"/>
    <cellStyle name="Normal 11 5 33" xfId="2162" xr:uid="{00000000-0005-0000-0000-0000FD0D0000}"/>
    <cellStyle name="Normal 11 5 34" xfId="2163" xr:uid="{00000000-0005-0000-0000-0000FE0D0000}"/>
    <cellStyle name="Normal 11 5 35" xfId="2164" xr:uid="{00000000-0005-0000-0000-0000FF0D0000}"/>
    <cellStyle name="Normal 11 5 36" xfId="2165" xr:uid="{00000000-0005-0000-0000-0000000E0000}"/>
    <cellStyle name="Normal 11 5 37" xfId="2166" xr:uid="{00000000-0005-0000-0000-0000010E0000}"/>
    <cellStyle name="Normal 11 5 38" xfId="2167" xr:uid="{00000000-0005-0000-0000-0000020E0000}"/>
    <cellStyle name="Normal 11 5 39" xfId="2168" xr:uid="{00000000-0005-0000-0000-0000030E0000}"/>
    <cellStyle name="Normal 11 5 4" xfId="2169" xr:uid="{00000000-0005-0000-0000-0000040E0000}"/>
    <cellStyle name="Normal 11 5 40" xfId="2170" xr:uid="{00000000-0005-0000-0000-0000050E0000}"/>
    <cellStyle name="Normal 11 5 41" xfId="2171" xr:uid="{00000000-0005-0000-0000-0000060E0000}"/>
    <cellStyle name="Normal 11 5 42" xfId="2172" xr:uid="{00000000-0005-0000-0000-0000070E0000}"/>
    <cellStyle name="Normal 11 5 43" xfId="2173" xr:uid="{00000000-0005-0000-0000-0000080E0000}"/>
    <cellStyle name="Normal 11 5 44" xfId="2174" xr:uid="{00000000-0005-0000-0000-0000090E0000}"/>
    <cellStyle name="Normal 11 5 45" xfId="2175" xr:uid="{00000000-0005-0000-0000-00000A0E0000}"/>
    <cellStyle name="Normal 11 5 46" xfId="2176" xr:uid="{00000000-0005-0000-0000-00000B0E0000}"/>
    <cellStyle name="Normal 11 5 47" xfId="2177" xr:uid="{00000000-0005-0000-0000-00000C0E0000}"/>
    <cellStyle name="Normal 11 5 48" xfId="2178" xr:uid="{00000000-0005-0000-0000-00000D0E0000}"/>
    <cellStyle name="Normal 11 5 49" xfId="2179" xr:uid="{00000000-0005-0000-0000-00000E0E0000}"/>
    <cellStyle name="Normal 11 5 5" xfId="2180" xr:uid="{00000000-0005-0000-0000-00000F0E0000}"/>
    <cellStyle name="Normal 11 5 50" xfId="2181" xr:uid="{00000000-0005-0000-0000-0000100E0000}"/>
    <cellStyle name="Normal 11 5 51" xfId="2182" xr:uid="{00000000-0005-0000-0000-0000110E0000}"/>
    <cellStyle name="Normal 11 5 52" xfId="2183" xr:uid="{00000000-0005-0000-0000-0000120E0000}"/>
    <cellStyle name="Normal 11 5 53" xfId="2184" xr:uid="{00000000-0005-0000-0000-0000130E0000}"/>
    <cellStyle name="Normal 11 5 54" xfId="2185" xr:uid="{00000000-0005-0000-0000-0000140E0000}"/>
    <cellStyle name="Normal 11 5 55" xfId="2186" xr:uid="{00000000-0005-0000-0000-0000150E0000}"/>
    <cellStyle name="Normal 11 5 56" xfId="2187" xr:uid="{00000000-0005-0000-0000-0000160E0000}"/>
    <cellStyle name="Normal 11 5 57" xfId="2188" xr:uid="{00000000-0005-0000-0000-0000170E0000}"/>
    <cellStyle name="Normal 11 5 58" xfId="2189" xr:uid="{00000000-0005-0000-0000-0000180E0000}"/>
    <cellStyle name="Normal 11 5 59" xfId="2190" xr:uid="{00000000-0005-0000-0000-0000190E0000}"/>
    <cellStyle name="Normal 11 5 6" xfId="2191" xr:uid="{00000000-0005-0000-0000-00001A0E0000}"/>
    <cellStyle name="Normal 11 5 60" xfId="2192" xr:uid="{00000000-0005-0000-0000-00001B0E0000}"/>
    <cellStyle name="Normal 11 5 61" xfId="2193" xr:uid="{00000000-0005-0000-0000-00001C0E0000}"/>
    <cellStyle name="Normal 11 5 62" xfId="2194" xr:uid="{00000000-0005-0000-0000-00001D0E0000}"/>
    <cellStyle name="Normal 11 5 63" xfId="2195" xr:uid="{00000000-0005-0000-0000-00001E0E0000}"/>
    <cellStyle name="Normal 11 5 64" xfId="2196" xr:uid="{00000000-0005-0000-0000-00001F0E0000}"/>
    <cellStyle name="Normal 11 5 65" xfId="2197" xr:uid="{00000000-0005-0000-0000-0000200E0000}"/>
    <cellStyle name="Normal 11 5 66" xfId="14904" xr:uid="{00000000-0005-0000-0000-0000210E0000}"/>
    <cellStyle name="Normal 11 5 7" xfId="2198" xr:uid="{00000000-0005-0000-0000-0000220E0000}"/>
    <cellStyle name="Normal 11 5 8" xfId="2199" xr:uid="{00000000-0005-0000-0000-0000230E0000}"/>
    <cellStyle name="Normal 11 5 9" xfId="2200" xr:uid="{00000000-0005-0000-0000-0000240E0000}"/>
    <cellStyle name="Normal 11 6" xfId="2201" xr:uid="{00000000-0005-0000-0000-0000250E0000}"/>
    <cellStyle name="Normal 11 6 2" xfId="11826" xr:uid="{00000000-0005-0000-0000-0000260E0000}"/>
    <cellStyle name="Normal 11 6 2 2" xfId="11999" xr:uid="{00000000-0005-0000-0000-0000270E0000}"/>
    <cellStyle name="Normal 11 6 2 2 2" xfId="12270" xr:uid="{00000000-0005-0000-0000-0000280E0000}"/>
    <cellStyle name="Normal 11 6 2 2 2 2" xfId="13098" xr:uid="{00000000-0005-0000-0000-0000290E0000}"/>
    <cellStyle name="Normal 11 6 2 2 3" xfId="12541" xr:uid="{00000000-0005-0000-0000-00002A0E0000}"/>
    <cellStyle name="Normal 11 6 2 2 3 2" xfId="13368" xr:uid="{00000000-0005-0000-0000-00002B0E0000}"/>
    <cellStyle name="Normal 11 6 2 2 4" xfId="12833" xr:uid="{00000000-0005-0000-0000-00002C0E0000}"/>
    <cellStyle name="Normal 11 6 2 3" xfId="12152" xr:uid="{00000000-0005-0000-0000-00002D0E0000}"/>
    <cellStyle name="Normal 11 6 2 3 2" xfId="12980" xr:uid="{00000000-0005-0000-0000-00002E0E0000}"/>
    <cellStyle name="Normal 11 6 2 4" xfId="12423" xr:uid="{00000000-0005-0000-0000-00002F0E0000}"/>
    <cellStyle name="Normal 11 6 2 4 2" xfId="13250" xr:uid="{00000000-0005-0000-0000-0000300E0000}"/>
    <cellStyle name="Normal 11 6 2 5" xfId="12715" xr:uid="{00000000-0005-0000-0000-0000310E0000}"/>
    <cellStyle name="Normal 11 6 3" xfId="11983" xr:uid="{00000000-0005-0000-0000-0000320E0000}"/>
    <cellStyle name="Normal 11 6 3 2" xfId="12255" xr:uid="{00000000-0005-0000-0000-0000330E0000}"/>
    <cellStyle name="Normal 11 6 3 2 2" xfId="13083" xr:uid="{00000000-0005-0000-0000-0000340E0000}"/>
    <cellStyle name="Normal 11 6 3 3" xfId="12526" xr:uid="{00000000-0005-0000-0000-0000350E0000}"/>
    <cellStyle name="Normal 11 6 3 3 2" xfId="13353" xr:uid="{00000000-0005-0000-0000-0000360E0000}"/>
    <cellStyle name="Normal 11 6 3 4" xfId="12818" xr:uid="{00000000-0005-0000-0000-0000370E0000}"/>
    <cellStyle name="Normal 11 6 4" xfId="12135" xr:uid="{00000000-0005-0000-0000-0000380E0000}"/>
    <cellStyle name="Normal 11 6 4 2" xfId="12965" xr:uid="{00000000-0005-0000-0000-0000390E0000}"/>
    <cellStyle name="Normal 11 6 5" xfId="12408" xr:uid="{00000000-0005-0000-0000-00003A0E0000}"/>
    <cellStyle name="Normal 11 6 5 2" xfId="13235" xr:uid="{00000000-0005-0000-0000-00003B0E0000}"/>
    <cellStyle name="Normal 11 6 6" xfId="12688" xr:uid="{00000000-0005-0000-0000-00003C0E0000}"/>
    <cellStyle name="Normal 11 6 7" xfId="14905" xr:uid="{00000000-0005-0000-0000-00003D0E0000}"/>
    <cellStyle name="Normal 11 7" xfId="11883" xr:uid="{00000000-0005-0000-0000-00003E0E0000}"/>
    <cellStyle name="Normal 11 7 2" xfId="12050" xr:uid="{00000000-0005-0000-0000-00003F0E0000}"/>
    <cellStyle name="Normal 11 7 2 2" xfId="12321" xr:uid="{00000000-0005-0000-0000-0000400E0000}"/>
    <cellStyle name="Normal 11 7 2 2 2" xfId="13149" xr:uid="{00000000-0005-0000-0000-0000410E0000}"/>
    <cellStyle name="Normal 11 7 2 3" xfId="12592" xr:uid="{00000000-0005-0000-0000-0000420E0000}"/>
    <cellStyle name="Normal 11 7 2 3 2" xfId="13419" xr:uid="{00000000-0005-0000-0000-0000430E0000}"/>
    <cellStyle name="Normal 11 7 2 4" xfId="12884" xr:uid="{00000000-0005-0000-0000-0000440E0000}"/>
    <cellStyle name="Normal 11 7 3" xfId="12203" xr:uid="{00000000-0005-0000-0000-0000450E0000}"/>
    <cellStyle name="Normal 11 7 3 2" xfId="13031" xr:uid="{00000000-0005-0000-0000-0000460E0000}"/>
    <cellStyle name="Normal 11 7 4" xfId="12474" xr:uid="{00000000-0005-0000-0000-0000470E0000}"/>
    <cellStyle name="Normal 11 7 4 2" xfId="13301" xr:uid="{00000000-0005-0000-0000-0000480E0000}"/>
    <cellStyle name="Normal 11 7 5" xfId="12766" xr:uid="{00000000-0005-0000-0000-0000490E0000}"/>
    <cellStyle name="Normal 11 8" xfId="11811" xr:uid="{00000000-0005-0000-0000-00004A0E0000}"/>
    <cellStyle name="Normal 11 8 2" xfId="11986" xr:uid="{00000000-0005-0000-0000-00004B0E0000}"/>
    <cellStyle name="Normal 11 8 2 2" xfId="12257" xr:uid="{00000000-0005-0000-0000-00004C0E0000}"/>
    <cellStyle name="Normal 11 8 2 2 2" xfId="13085" xr:uid="{00000000-0005-0000-0000-00004D0E0000}"/>
    <cellStyle name="Normal 11 8 2 3" xfId="12528" xr:uid="{00000000-0005-0000-0000-00004E0E0000}"/>
    <cellStyle name="Normal 11 8 2 3 2" xfId="13355" xr:uid="{00000000-0005-0000-0000-00004F0E0000}"/>
    <cellStyle name="Normal 11 8 2 4" xfId="12820" xr:uid="{00000000-0005-0000-0000-0000500E0000}"/>
    <cellStyle name="Normal 11 8 3" xfId="12139" xr:uid="{00000000-0005-0000-0000-0000510E0000}"/>
    <cellStyle name="Normal 11 8 3 2" xfId="12967" xr:uid="{00000000-0005-0000-0000-0000520E0000}"/>
    <cellStyle name="Normal 11 8 4" xfId="12410" xr:uid="{00000000-0005-0000-0000-0000530E0000}"/>
    <cellStyle name="Normal 11 8 4 2" xfId="13237" xr:uid="{00000000-0005-0000-0000-0000540E0000}"/>
    <cellStyle name="Normal 11 8 5" xfId="12702" xr:uid="{00000000-0005-0000-0000-0000550E0000}"/>
    <cellStyle name="Normal 11 9" xfId="11948" xr:uid="{00000000-0005-0000-0000-0000560E0000}"/>
    <cellStyle name="Normal 11 9 2" xfId="12069" xr:uid="{00000000-0005-0000-0000-0000570E0000}"/>
    <cellStyle name="Normal 11 9 2 2" xfId="12340" xr:uid="{00000000-0005-0000-0000-0000580E0000}"/>
    <cellStyle name="Normal 11 9 2 2 2" xfId="13168" xr:uid="{00000000-0005-0000-0000-0000590E0000}"/>
    <cellStyle name="Normal 11 9 2 3" xfId="12611" xr:uid="{00000000-0005-0000-0000-00005A0E0000}"/>
    <cellStyle name="Normal 11 9 2 3 2" xfId="13438" xr:uid="{00000000-0005-0000-0000-00005B0E0000}"/>
    <cellStyle name="Normal 11 9 2 4" xfId="12903" xr:uid="{00000000-0005-0000-0000-00005C0E0000}"/>
    <cellStyle name="Normal 11 9 3" xfId="12222" xr:uid="{00000000-0005-0000-0000-00005D0E0000}"/>
    <cellStyle name="Normal 11 9 3 2" xfId="13050" xr:uid="{00000000-0005-0000-0000-00005E0E0000}"/>
    <cellStyle name="Normal 11 9 4" xfId="12493" xr:uid="{00000000-0005-0000-0000-00005F0E0000}"/>
    <cellStyle name="Normal 11 9 4 2" xfId="13320" xr:uid="{00000000-0005-0000-0000-0000600E0000}"/>
    <cellStyle name="Normal 11 9 5" xfId="12785" xr:uid="{00000000-0005-0000-0000-0000610E0000}"/>
    <cellStyle name="Normal 11_CurveConstituents_Input" xfId="14906" xr:uid="{00000000-0005-0000-0000-0000620E0000}"/>
    <cellStyle name="Normal 110" xfId="11845" xr:uid="{00000000-0005-0000-0000-0000630E0000}"/>
    <cellStyle name="Normal 110 2" xfId="12013" xr:uid="{00000000-0005-0000-0000-0000640E0000}"/>
    <cellStyle name="Normal 110 2 2" xfId="12284" xr:uid="{00000000-0005-0000-0000-0000650E0000}"/>
    <cellStyle name="Normal 110 2 2 2" xfId="13112" xr:uid="{00000000-0005-0000-0000-0000660E0000}"/>
    <cellStyle name="Normal 110 2 3" xfId="12555" xr:uid="{00000000-0005-0000-0000-0000670E0000}"/>
    <cellStyle name="Normal 110 2 3 2" xfId="13382" xr:uid="{00000000-0005-0000-0000-0000680E0000}"/>
    <cellStyle name="Normal 110 2 4" xfId="12847" xr:uid="{00000000-0005-0000-0000-0000690E0000}"/>
    <cellStyle name="Normal 110 3" xfId="12166" xr:uid="{00000000-0005-0000-0000-00006A0E0000}"/>
    <cellStyle name="Normal 110 3 2" xfId="12994" xr:uid="{00000000-0005-0000-0000-00006B0E0000}"/>
    <cellStyle name="Normal 110 4" xfId="12437" xr:uid="{00000000-0005-0000-0000-00006C0E0000}"/>
    <cellStyle name="Normal 110 4 2" xfId="13264" xr:uid="{00000000-0005-0000-0000-00006D0E0000}"/>
    <cellStyle name="Normal 110 5" xfId="12729" xr:uid="{00000000-0005-0000-0000-00006E0E0000}"/>
    <cellStyle name="Normal 111" xfId="11835" xr:uid="{00000000-0005-0000-0000-00006F0E0000}"/>
    <cellStyle name="Normal 111 2" xfId="12006" xr:uid="{00000000-0005-0000-0000-0000700E0000}"/>
    <cellStyle name="Normal 111 2 2" xfId="12277" xr:uid="{00000000-0005-0000-0000-0000710E0000}"/>
    <cellStyle name="Normal 111 2 2 2" xfId="13105" xr:uid="{00000000-0005-0000-0000-0000720E0000}"/>
    <cellStyle name="Normal 111 2 3" xfId="12548" xr:uid="{00000000-0005-0000-0000-0000730E0000}"/>
    <cellStyle name="Normal 111 2 3 2" xfId="13375" xr:uid="{00000000-0005-0000-0000-0000740E0000}"/>
    <cellStyle name="Normal 111 2 4" xfId="12840" xr:uid="{00000000-0005-0000-0000-0000750E0000}"/>
    <cellStyle name="Normal 111 3" xfId="12159" xr:uid="{00000000-0005-0000-0000-0000760E0000}"/>
    <cellStyle name="Normal 111 3 2" xfId="12987" xr:uid="{00000000-0005-0000-0000-0000770E0000}"/>
    <cellStyle name="Normal 111 4" xfId="12430" xr:uid="{00000000-0005-0000-0000-0000780E0000}"/>
    <cellStyle name="Normal 111 4 2" xfId="13257" xr:uid="{00000000-0005-0000-0000-0000790E0000}"/>
    <cellStyle name="Normal 111 5" xfId="12722" xr:uid="{00000000-0005-0000-0000-00007A0E0000}"/>
    <cellStyle name="Normal 112" xfId="11831" xr:uid="{00000000-0005-0000-0000-00007B0E0000}"/>
    <cellStyle name="Normal 112 2" xfId="12002" xr:uid="{00000000-0005-0000-0000-00007C0E0000}"/>
    <cellStyle name="Normal 112 2 2" xfId="12273" xr:uid="{00000000-0005-0000-0000-00007D0E0000}"/>
    <cellStyle name="Normal 112 2 2 2" xfId="13101" xr:uid="{00000000-0005-0000-0000-00007E0E0000}"/>
    <cellStyle name="Normal 112 2 3" xfId="12544" xr:uid="{00000000-0005-0000-0000-00007F0E0000}"/>
    <cellStyle name="Normal 112 2 3 2" xfId="13371" xr:uid="{00000000-0005-0000-0000-0000800E0000}"/>
    <cellStyle name="Normal 112 2 4" xfId="12836" xr:uid="{00000000-0005-0000-0000-0000810E0000}"/>
    <cellStyle name="Normal 112 3" xfId="12155" xr:uid="{00000000-0005-0000-0000-0000820E0000}"/>
    <cellStyle name="Normal 112 3 2" xfId="12983" xr:uid="{00000000-0005-0000-0000-0000830E0000}"/>
    <cellStyle name="Normal 112 4" xfId="12426" xr:uid="{00000000-0005-0000-0000-0000840E0000}"/>
    <cellStyle name="Normal 112 4 2" xfId="13253" xr:uid="{00000000-0005-0000-0000-0000850E0000}"/>
    <cellStyle name="Normal 112 5" xfId="12718" xr:uid="{00000000-0005-0000-0000-0000860E0000}"/>
    <cellStyle name="Normal 113" xfId="11834" xr:uid="{00000000-0005-0000-0000-0000870E0000}"/>
    <cellStyle name="Normal 113 2" xfId="12005" xr:uid="{00000000-0005-0000-0000-0000880E0000}"/>
    <cellStyle name="Normal 113 2 2" xfId="12276" xr:uid="{00000000-0005-0000-0000-0000890E0000}"/>
    <cellStyle name="Normal 113 2 2 2" xfId="13104" xr:uid="{00000000-0005-0000-0000-00008A0E0000}"/>
    <cellStyle name="Normal 113 2 2 3" xfId="14909" xr:uid="{00000000-0005-0000-0000-00008B0E0000}"/>
    <cellStyle name="Normal 113 2 3" xfId="12547" xr:uid="{00000000-0005-0000-0000-00008C0E0000}"/>
    <cellStyle name="Normal 113 2 3 2" xfId="13374" xr:uid="{00000000-0005-0000-0000-00008D0E0000}"/>
    <cellStyle name="Normal 113 2 4" xfId="12839" xr:uid="{00000000-0005-0000-0000-00008E0E0000}"/>
    <cellStyle name="Normal 113 2 5" xfId="14908" xr:uid="{00000000-0005-0000-0000-00008F0E0000}"/>
    <cellStyle name="Normal 113 3" xfId="12158" xr:uid="{00000000-0005-0000-0000-0000900E0000}"/>
    <cellStyle name="Normal 113 3 2" xfId="12986" xr:uid="{00000000-0005-0000-0000-0000910E0000}"/>
    <cellStyle name="Normal 113 3 3" xfId="14910" xr:uid="{00000000-0005-0000-0000-0000920E0000}"/>
    <cellStyle name="Normal 113 4" xfId="12429" xr:uid="{00000000-0005-0000-0000-0000930E0000}"/>
    <cellStyle name="Normal 113 4 2" xfId="13256" xr:uid="{00000000-0005-0000-0000-0000940E0000}"/>
    <cellStyle name="Normal 113 4 3" xfId="14911" xr:uid="{00000000-0005-0000-0000-0000950E0000}"/>
    <cellStyle name="Normal 113 5" xfId="12721" xr:uid="{00000000-0005-0000-0000-0000960E0000}"/>
    <cellStyle name="Normal 113 5 2" xfId="14912" xr:uid="{00000000-0005-0000-0000-0000970E0000}"/>
    <cellStyle name="Normal 113 6" xfId="14913" xr:uid="{00000000-0005-0000-0000-0000980E0000}"/>
    <cellStyle name="Normal 113 7" xfId="14907" xr:uid="{00000000-0005-0000-0000-0000990E0000}"/>
    <cellStyle name="Normal 113_CurveConstituents_Input" xfId="14914" xr:uid="{00000000-0005-0000-0000-00009A0E0000}"/>
    <cellStyle name="Normal 114" xfId="11833" xr:uid="{00000000-0005-0000-0000-00009B0E0000}"/>
    <cellStyle name="Normal 114 2" xfId="12004" xr:uid="{00000000-0005-0000-0000-00009C0E0000}"/>
    <cellStyle name="Normal 114 2 2" xfId="12275" xr:uid="{00000000-0005-0000-0000-00009D0E0000}"/>
    <cellStyle name="Normal 114 2 2 2" xfId="13103" xr:uid="{00000000-0005-0000-0000-00009E0E0000}"/>
    <cellStyle name="Normal 114 2 3" xfId="12546" xr:uid="{00000000-0005-0000-0000-00009F0E0000}"/>
    <cellStyle name="Normal 114 2 3 2" xfId="13373" xr:uid="{00000000-0005-0000-0000-0000A00E0000}"/>
    <cellStyle name="Normal 114 2 4" xfId="12838" xr:uid="{00000000-0005-0000-0000-0000A10E0000}"/>
    <cellStyle name="Normal 114 3" xfId="12157" xr:uid="{00000000-0005-0000-0000-0000A20E0000}"/>
    <cellStyle name="Normal 114 3 2" xfId="12985" xr:uid="{00000000-0005-0000-0000-0000A30E0000}"/>
    <cellStyle name="Normal 114 4" xfId="12428" xr:uid="{00000000-0005-0000-0000-0000A40E0000}"/>
    <cellStyle name="Normal 114 4 2" xfId="13255" xr:uid="{00000000-0005-0000-0000-0000A50E0000}"/>
    <cellStyle name="Normal 114 5" xfId="12720" xr:uid="{00000000-0005-0000-0000-0000A60E0000}"/>
    <cellStyle name="Normal 115" xfId="11837" xr:uid="{00000000-0005-0000-0000-0000A70E0000}"/>
    <cellStyle name="Normal 115 2" xfId="12008" xr:uid="{00000000-0005-0000-0000-0000A80E0000}"/>
    <cellStyle name="Normal 115 2 2" xfId="12279" xr:uid="{00000000-0005-0000-0000-0000A90E0000}"/>
    <cellStyle name="Normal 115 2 2 2" xfId="13107" xr:uid="{00000000-0005-0000-0000-0000AA0E0000}"/>
    <cellStyle name="Normal 115 2 2 3" xfId="14917" xr:uid="{00000000-0005-0000-0000-0000AB0E0000}"/>
    <cellStyle name="Normal 115 2 3" xfId="12550" xr:uid="{00000000-0005-0000-0000-0000AC0E0000}"/>
    <cellStyle name="Normal 115 2 3 2" xfId="13377" xr:uid="{00000000-0005-0000-0000-0000AD0E0000}"/>
    <cellStyle name="Normal 115 2 4" xfId="12842" xr:uid="{00000000-0005-0000-0000-0000AE0E0000}"/>
    <cellStyle name="Normal 115 2 5" xfId="14916" xr:uid="{00000000-0005-0000-0000-0000AF0E0000}"/>
    <cellStyle name="Normal 115 3" xfId="12161" xr:uid="{00000000-0005-0000-0000-0000B00E0000}"/>
    <cellStyle name="Normal 115 3 2" xfId="12989" xr:uid="{00000000-0005-0000-0000-0000B10E0000}"/>
    <cellStyle name="Normal 115 3 3" xfId="14918" xr:uid="{00000000-0005-0000-0000-0000B20E0000}"/>
    <cellStyle name="Normal 115 4" xfId="12432" xr:uid="{00000000-0005-0000-0000-0000B30E0000}"/>
    <cellStyle name="Normal 115 4 2" xfId="13259" xr:uid="{00000000-0005-0000-0000-0000B40E0000}"/>
    <cellStyle name="Normal 115 4 3" xfId="14919" xr:uid="{00000000-0005-0000-0000-0000B50E0000}"/>
    <cellStyle name="Normal 115 5" xfId="12724" xr:uid="{00000000-0005-0000-0000-0000B60E0000}"/>
    <cellStyle name="Normal 115 5 2" xfId="14920" xr:uid="{00000000-0005-0000-0000-0000B70E0000}"/>
    <cellStyle name="Normal 115 6" xfId="14921" xr:uid="{00000000-0005-0000-0000-0000B80E0000}"/>
    <cellStyle name="Normal 115 7" xfId="14915" xr:uid="{00000000-0005-0000-0000-0000B90E0000}"/>
    <cellStyle name="Normal 115_CurveConstituents_Input" xfId="14922" xr:uid="{00000000-0005-0000-0000-0000BA0E0000}"/>
    <cellStyle name="Normal 116" xfId="11838" xr:uid="{00000000-0005-0000-0000-0000BB0E0000}"/>
    <cellStyle name="Normal 116 2" xfId="12009" xr:uid="{00000000-0005-0000-0000-0000BC0E0000}"/>
    <cellStyle name="Normal 116 2 2" xfId="12280" xr:uid="{00000000-0005-0000-0000-0000BD0E0000}"/>
    <cellStyle name="Normal 116 2 2 2" xfId="13108" xr:uid="{00000000-0005-0000-0000-0000BE0E0000}"/>
    <cellStyle name="Normal 116 2 3" xfId="12551" xr:uid="{00000000-0005-0000-0000-0000BF0E0000}"/>
    <cellStyle name="Normal 116 2 3 2" xfId="13378" xr:uid="{00000000-0005-0000-0000-0000C00E0000}"/>
    <cellStyle name="Normal 116 2 4" xfId="12843" xr:uid="{00000000-0005-0000-0000-0000C10E0000}"/>
    <cellStyle name="Normal 116 3" xfId="12162" xr:uid="{00000000-0005-0000-0000-0000C20E0000}"/>
    <cellStyle name="Normal 116 3 2" xfId="12990" xr:uid="{00000000-0005-0000-0000-0000C30E0000}"/>
    <cellStyle name="Normal 116 4" xfId="12433" xr:uid="{00000000-0005-0000-0000-0000C40E0000}"/>
    <cellStyle name="Normal 116 4 2" xfId="13260" xr:uid="{00000000-0005-0000-0000-0000C50E0000}"/>
    <cellStyle name="Normal 116 5" xfId="12725" xr:uid="{00000000-0005-0000-0000-0000C60E0000}"/>
    <cellStyle name="Normal 117" xfId="11849" xr:uid="{00000000-0005-0000-0000-0000C70E0000}"/>
    <cellStyle name="Normal 117 2" xfId="12016" xr:uid="{00000000-0005-0000-0000-0000C80E0000}"/>
    <cellStyle name="Normal 117 2 2" xfId="12287" xr:uid="{00000000-0005-0000-0000-0000C90E0000}"/>
    <cellStyle name="Normal 117 2 2 2" xfId="13115" xr:uid="{00000000-0005-0000-0000-0000CA0E0000}"/>
    <cellStyle name="Normal 117 2 2 3" xfId="14925" xr:uid="{00000000-0005-0000-0000-0000CB0E0000}"/>
    <cellStyle name="Normal 117 2 3" xfId="12558" xr:uid="{00000000-0005-0000-0000-0000CC0E0000}"/>
    <cellStyle name="Normal 117 2 3 2" xfId="13385" xr:uid="{00000000-0005-0000-0000-0000CD0E0000}"/>
    <cellStyle name="Normal 117 2 4" xfId="12850" xr:uid="{00000000-0005-0000-0000-0000CE0E0000}"/>
    <cellStyle name="Normal 117 2 5" xfId="14924" xr:uid="{00000000-0005-0000-0000-0000CF0E0000}"/>
    <cellStyle name="Normal 117 3" xfId="12169" xr:uid="{00000000-0005-0000-0000-0000D00E0000}"/>
    <cellStyle name="Normal 117 3 2" xfId="12997" xr:uid="{00000000-0005-0000-0000-0000D10E0000}"/>
    <cellStyle name="Normal 117 3 3" xfId="14926" xr:uid="{00000000-0005-0000-0000-0000D20E0000}"/>
    <cellStyle name="Normal 117 4" xfId="12440" xr:uid="{00000000-0005-0000-0000-0000D30E0000}"/>
    <cellStyle name="Normal 117 4 2" xfId="13267" xr:uid="{00000000-0005-0000-0000-0000D40E0000}"/>
    <cellStyle name="Normal 117 4 3" xfId="14927" xr:uid="{00000000-0005-0000-0000-0000D50E0000}"/>
    <cellStyle name="Normal 117 5" xfId="14008" xr:uid="{00000000-0005-0000-0000-0000D60E0000}"/>
    <cellStyle name="Normal 117 5 2" xfId="14928" xr:uid="{00000000-0005-0000-0000-0000D70E0000}"/>
    <cellStyle name="Normal 117 6" xfId="12732" xr:uid="{00000000-0005-0000-0000-0000D80E0000}"/>
    <cellStyle name="Normal 117 6 2" xfId="14929" xr:uid="{00000000-0005-0000-0000-0000D90E0000}"/>
    <cellStyle name="Normal 117 7" xfId="14923" xr:uid="{00000000-0005-0000-0000-0000DA0E0000}"/>
    <cellStyle name="Normal 117_CurveConstituents_Input" xfId="14930" xr:uid="{00000000-0005-0000-0000-0000DB0E0000}"/>
    <cellStyle name="Normal 118" xfId="11848" xr:uid="{00000000-0005-0000-0000-0000DC0E0000}"/>
    <cellStyle name="Normal 118 2" xfId="12015" xr:uid="{00000000-0005-0000-0000-0000DD0E0000}"/>
    <cellStyle name="Normal 118 2 2" xfId="12286" xr:uid="{00000000-0005-0000-0000-0000DE0E0000}"/>
    <cellStyle name="Normal 118 2 2 2" xfId="13114" xr:uid="{00000000-0005-0000-0000-0000DF0E0000}"/>
    <cellStyle name="Normal 118 2 2 3" xfId="14933" xr:uid="{00000000-0005-0000-0000-0000E00E0000}"/>
    <cellStyle name="Normal 118 2 3" xfId="12557" xr:uid="{00000000-0005-0000-0000-0000E10E0000}"/>
    <cellStyle name="Normal 118 2 3 2" xfId="13384" xr:uid="{00000000-0005-0000-0000-0000E20E0000}"/>
    <cellStyle name="Normal 118 2 4" xfId="12849" xr:uid="{00000000-0005-0000-0000-0000E30E0000}"/>
    <cellStyle name="Normal 118 2 5" xfId="14932" xr:uid="{00000000-0005-0000-0000-0000E40E0000}"/>
    <cellStyle name="Normal 118 3" xfId="12168" xr:uid="{00000000-0005-0000-0000-0000E50E0000}"/>
    <cellStyle name="Normal 118 3 2" xfId="12996" xr:uid="{00000000-0005-0000-0000-0000E60E0000}"/>
    <cellStyle name="Normal 118 3 3" xfId="14934" xr:uid="{00000000-0005-0000-0000-0000E70E0000}"/>
    <cellStyle name="Normal 118 4" xfId="12439" xr:uid="{00000000-0005-0000-0000-0000E80E0000}"/>
    <cellStyle name="Normal 118 4 2" xfId="13266" xr:uid="{00000000-0005-0000-0000-0000E90E0000}"/>
    <cellStyle name="Normal 118 4 3" xfId="14935" xr:uid="{00000000-0005-0000-0000-0000EA0E0000}"/>
    <cellStyle name="Normal 118 5" xfId="12731" xr:uid="{00000000-0005-0000-0000-0000EB0E0000}"/>
    <cellStyle name="Normal 118 5 2" xfId="14936" xr:uid="{00000000-0005-0000-0000-0000EC0E0000}"/>
    <cellStyle name="Normal 118 6" xfId="14937" xr:uid="{00000000-0005-0000-0000-0000ED0E0000}"/>
    <cellStyle name="Normal 118 7" xfId="14931" xr:uid="{00000000-0005-0000-0000-0000EE0E0000}"/>
    <cellStyle name="Normal 118_CurveConstituents_Input" xfId="14938" xr:uid="{00000000-0005-0000-0000-0000EF0E0000}"/>
    <cellStyle name="Normal 119" xfId="11850" xr:uid="{00000000-0005-0000-0000-0000F00E0000}"/>
    <cellStyle name="Normal 119 2" xfId="12017" xr:uid="{00000000-0005-0000-0000-0000F10E0000}"/>
    <cellStyle name="Normal 119 2 2" xfId="12288" xr:uid="{00000000-0005-0000-0000-0000F20E0000}"/>
    <cellStyle name="Normal 119 2 2 2" xfId="13116" xr:uid="{00000000-0005-0000-0000-0000F30E0000}"/>
    <cellStyle name="Normal 119 2 3" xfId="12559" xr:uid="{00000000-0005-0000-0000-0000F40E0000}"/>
    <cellStyle name="Normal 119 2 3 2" xfId="13386" xr:uid="{00000000-0005-0000-0000-0000F50E0000}"/>
    <cellStyle name="Normal 119 2 4" xfId="12851" xr:uid="{00000000-0005-0000-0000-0000F60E0000}"/>
    <cellStyle name="Normal 119 3" xfId="12170" xr:uid="{00000000-0005-0000-0000-0000F70E0000}"/>
    <cellStyle name="Normal 119 3 2" xfId="12998" xr:uid="{00000000-0005-0000-0000-0000F80E0000}"/>
    <cellStyle name="Normal 119 4" xfId="12441" xr:uid="{00000000-0005-0000-0000-0000F90E0000}"/>
    <cellStyle name="Normal 119 4 2" xfId="13268" xr:uid="{00000000-0005-0000-0000-0000FA0E0000}"/>
    <cellStyle name="Normal 119 5" xfId="12733" xr:uid="{00000000-0005-0000-0000-0000FB0E0000}"/>
    <cellStyle name="Normal 12" xfId="65" xr:uid="{00000000-0005-0000-0000-0000FC0E0000}"/>
    <cellStyle name="Normal 12 10" xfId="11971" xr:uid="{00000000-0005-0000-0000-0000FD0E0000}"/>
    <cellStyle name="Normal 12 10 2" xfId="12244" xr:uid="{00000000-0005-0000-0000-0000FE0E0000}"/>
    <cellStyle name="Normal 12 10 2 2" xfId="13072" xr:uid="{00000000-0005-0000-0000-0000FF0E0000}"/>
    <cellStyle name="Normal 12 10 3" xfId="12515" xr:uid="{00000000-0005-0000-0000-0000000F0000}"/>
    <cellStyle name="Normal 12 10 3 2" xfId="13342" xr:uid="{00000000-0005-0000-0000-0000010F0000}"/>
    <cellStyle name="Normal 12 10 4" xfId="12807" xr:uid="{00000000-0005-0000-0000-0000020F0000}"/>
    <cellStyle name="Normal 12 11" xfId="12095" xr:uid="{00000000-0005-0000-0000-0000030F0000}"/>
    <cellStyle name="Normal 12 11 2" xfId="12366" xr:uid="{00000000-0005-0000-0000-0000040F0000}"/>
    <cellStyle name="Normal 12 11 2 2" xfId="13194" xr:uid="{00000000-0005-0000-0000-0000050F0000}"/>
    <cellStyle name="Normal 12 11 3" xfId="12637" xr:uid="{00000000-0005-0000-0000-0000060F0000}"/>
    <cellStyle name="Normal 12 11 3 2" xfId="13464" xr:uid="{00000000-0005-0000-0000-0000070F0000}"/>
    <cellStyle name="Normal 12 11 4" xfId="12929" xr:uid="{00000000-0005-0000-0000-0000080F0000}"/>
    <cellStyle name="Normal 12 12" xfId="12122" xr:uid="{00000000-0005-0000-0000-0000090F0000}"/>
    <cellStyle name="Normal 12 12 2" xfId="12954" xr:uid="{00000000-0005-0000-0000-00000A0F0000}"/>
    <cellStyle name="Normal 12 13" xfId="12397" xr:uid="{00000000-0005-0000-0000-00000B0F0000}"/>
    <cellStyle name="Normal 12 13 2" xfId="13224" xr:uid="{00000000-0005-0000-0000-00000C0F0000}"/>
    <cellStyle name="Normal 12 14" xfId="14477" xr:uid="{00000000-0005-0000-0000-00000D0F0000}"/>
    <cellStyle name="Normal 12 15" xfId="12672" xr:uid="{00000000-0005-0000-0000-00000E0F0000}"/>
    <cellStyle name="Normal 12 16" xfId="14939" xr:uid="{00000000-0005-0000-0000-00000F0F0000}"/>
    <cellStyle name="Normal 12 2" xfId="109" xr:uid="{00000000-0005-0000-0000-0000100F0000}"/>
    <cellStyle name="Normal 12 2 10" xfId="2202" xr:uid="{00000000-0005-0000-0000-0000110F0000}"/>
    <cellStyle name="Normal 12 2 11" xfId="2203" xr:uid="{00000000-0005-0000-0000-0000120F0000}"/>
    <cellStyle name="Normal 12 2 12" xfId="2204" xr:uid="{00000000-0005-0000-0000-0000130F0000}"/>
    <cellStyle name="Normal 12 2 13" xfId="2205" xr:uid="{00000000-0005-0000-0000-0000140F0000}"/>
    <cellStyle name="Normal 12 2 14" xfId="2206" xr:uid="{00000000-0005-0000-0000-0000150F0000}"/>
    <cellStyle name="Normal 12 2 15" xfId="2207" xr:uid="{00000000-0005-0000-0000-0000160F0000}"/>
    <cellStyle name="Normal 12 2 16" xfId="2208" xr:uid="{00000000-0005-0000-0000-0000170F0000}"/>
    <cellStyle name="Normal 12 2 17" xfId="2209" xr:uid="{00000000-0005-0000-0000-0000180F0000}"/>
    <cellStyle name="Normal 12 2 18" xfId="2210" xr:uid="{00000000-0005-0000-0000-0000190F0000}"/>
    <cellStyle name="Normal 12 2 19" xfId="2211" xr:uid="{00000000-0005-0000-0000-00001A0F0000}"/>
    <cellStyle name="Normal 12 2 2" xfId="114" xr:uid="{00000000-0005-0000-0000-00001B0F0000}"/>
    <cellStyle name="Normal 12 2 2 10" xfId="14941" xr:uid="{00000000-0005-0000-0000-00001C0F0000}"/>
    <cellStyle name="Normal 12 2 2 2" xfId="11892" xr:uid="{00000000-0005-0000-0000-00001D0F0000}"/>
    <cellStyle name="Normal 12 2 2 2 2" xfId="12057" xr:uid="{00000000-0005-0000-0000-00001E0F0000}"/>
    <cellStyle name="Normal 12 2 2 2 2 2" xfId="12328" xr:uid="{00000000-0005-0000-0000-00001F0F0000}"/>
    <cellStyle name="Normal 12 2 2 2 2 2 2" xfId="13156" xr:uid="{00000000-0005-0000-0000-0000200F0000}"/>
    <cellStyle name="Normal 12 2 2 2 2 3" xfId="12599" xr:uid="{00000000-0005-0000-0000-0000210F0000}"/>
    <cellStyle name="Normal 12 2 2 2 2 3 2" xfId="13426" xr:uid="{00000000-0005-0000-0000-0000220F0000}"/>
    <cellStyle name="Normal 12 2 2 2 2 4" xfId="12891" xr:uid="{00000000-0005-0000-0000-0000230F0000}"/>
    <cellStyle name="Normal 12 2 2 2 3" xfId="12210" xr:uid="{00000000-0005-0000-0000-0000240F0000}"/>
    <cellStyle name="Normal 12 2 2 2 3 2" xfId="13038" xr:uid="{00000000-0005-0000-0000-0000250F0000}"/>
    <cellStyle name="Normal 12 2 2 2 4" xfId="12481" xr:uid="{00000000-0005-0000-0000-0000260F0000}"/>
    <cellStyle name="Normal 12 2 2 2 4 2" xfId="13308" xr:uid="{00000000-0005-0000-0000-0000270F0000}"/>
    <cellStyle name="Normal 12 2 2 2 5" xfId="12773" xr:uid="{00000000-0005-0000-0000-0000280F0000}"/>
    <cellStyle name="Normal 12 2 2 3" xfId="11820" xr:uid="{00000000-0005-0000-0000-0000290F0000}"/>
    <cellStyle name="Normal 12 2 2 3 2" xfId="11994" xr:uid="{00000000-0005-0000-0000-00002A0F0000}"/>
    <cellStyle name="Normal 12 2 2 3 2 2" xfId="12265" xr:uid="{00000000-0005-0000-0000-00002B0F0000}"/>
    <cellStyle name="Normal 12 2 2 3 2 2 2" xfId="13093" xr:uid="{00000000-0005-0000-0000-00002C0F0000}"/>
    <cellStyle name="Normal 12 2 2 3 2 3" xfId="12536" xr:uid="{00000000-0005-0000-0000-00002D0F0000}"/>
    <cellStyle name="Normal 12 2 2 3 2 3 2" xfId="13363" xr:uid="{00000000-0005-0000-0000-00002E0F0000}"/>
    <cellStyle name="Normal 12 2 2 3 2 4" xfId="12828" xr:uid="{00000000-0005-0000-0000-00002F0F0000}"/>
    <cellStyle name="Normal 12 2 2 3 3" xfId="12147" xr:uid="{00000000-0005-0000-0000-0000300F0000}"/>
    <cellStyle name="Normal 12 2 2 3 3 2" xfId="12975" xr:uid="{00000000-0005-0000-0000-0000310F0000}"/>
    <cellStyle name="Normal 12 2 2 3 4" xfId="12418" xr:uid="{00000000-0005-0000-0000-0000320F0000}"/>
    <cellStyle name="Normal 12 2 2 3 4 2" xfId="13245" xr:uid="{00000000-0005-0000-0000-0000330F0000}"/>
    <cellStyle name="Normal 12 2 2 3 5" xfId="12710" xr:uid="{00000000-0005-0000-0000-0000340F0000}"/>
    <cellStyle name="Normal 12 2 2 4" xfId="11956" xr:uid="{00000000-0005-0000-0000-0000350F0000}"/>
    <cellStyle name="Normal 12 2 2 4 2" xfId="12077" xr:uid="{00000000-0005-0000-0000-0000360F0000}"/>
    <cellStyle name="Normal 12 2 2 4 2 2" xfId="12348" xr:uid="{00000000-0005-0000-0000-0000370F0000}"/>
    <cellStyle name="Normal 12 2 2 4 2 2 2" xfId="13176" xr:uid="{00000000-0005-0000-0000-0000380F0000}"/>
    <cellStyle name="Normal 12 2 2 4 2 3" xfId="12619" xr:uid="{00000000-0005-0000-0000-0000390F0000}"/>
    <cellStyle name="Normal 12 2 2 4 2 3 2" xfId="13446" xr:uid="{00000000-0005-0000-0000-00003A0F0000}"/>
    <cellStyle name="Normal 12 2 2 4 2 4" xfId="12911" xr:uid="{00000000-0005-0000-0000-00003B0F0000}"/>
    <cellStyle name="Normal 12 2 2 4 3" xfId="12230" xr:uid="{00000000-0005-0000-0000-00003C0F0000}"/>
    <cellStyle name="Normal 12 2 2 4 3 2" xfId="13058" xr:uid="{00000000-0005-0000-0000-00003D0F0000}"/>
    <cellStyle name="Normal 12 2 2 4 4" xfId="12501" xr:uid="{00000000-0005-0000-0000-00003E0F0000}"/>
    <cellStyle name="Normal 12 2 2 4 4 2" xfId="13328" xr:uid="{00000000-0005-0000-0000-00003F0F0000}"/>
    <cellStyle name="Normal 12 2 2 4 5" xfId="12793" xr:uid="{00000000-0005-0000-0000-0000400F0000}"/>
    <cellStyle name="Normal 12 2 2 5" xfId="11977" xr:uid="{00000000-0005-0000-0000-0000410F0000}"/>
    <cellStyle name="Normal 12 2 2 5 2" xfId="12250" xr:uid="{00000000-0005-0000-0000-0000420F0000}"/>
    <cellStyle name="Normal 12 2 2 5 2 2" xfId="13078" xr:uid="{00000000-0005-0000-0000-0000430F0000}"/>
    <cellStyle name="Normal 12 2 2 5 3" xfId="12521" xr:uid="{00000000-0005-0000-0000-0000440F0000}"/>
    <cellStyle name="Normal 12 2 2 5 3 2" xfId="13348" xr:uid="{00000000-0005-0000-0000-0000450F0000}"/>
    <cellStyle name="Normal 12 2 2 5 4" xfId="12813" xr:uid="{00000000-0005-0000-0000-0000460F0000}"/>
    <cellStyle name="Normal 12 2 2 6" xfId="12106" xr:uid="{00000000-0005-0000-0000-0000470F0000}"/>
    <cellStyle name="Normal 12 2 2 6 2" xfId="12377" xr:uid="{00000000-0005-0000-0000-0000480F0000}"/>
    <cellStyle name="Normal 12 2 2 6 2 2" xfId="13205" xr:uid="{00000000-0005-0000-0000-0000490F0000}"/>
    <cellStyle name="Normal 12 2 2 6 3" xfId="12648" xr:uid="{00000000-0005-0000-0000-00004A0F0000}"/>
    <cellStyle name="Normal 12 2 2 6 3 2" xfId="13475" xr:uid="{00000000-0005-0000-0000-00004B0F0000}"/>
    <cellStyle name="Normal 12 2 2 6 4" xfId="12940" xr:uid="{00000000-0005-0000-0000-00004C0F0000}"/>
    <cellStyle name="Normal 12 2 2 7" xfId="12128" xr:uid="{00000000-0005-0000-0000-00004D0F0000}"/>
    <cellStyle name="Normal 12 2 2 7 2" xfId="12960" xr:uid="{00000000-0005-0000-0000-00004E0F0000}"/>
    <cellStyle name="Normal 12 2 2 8" xfId="12403" xr:uid="{00000000-0005-0000-0000-00004F0F0000}"/>
    <cellStyle name="Normal 12 2 2 8 2" xfId="13230" xr:uid="{00000000-0005-0000-0000-0000500F0000}"/>
    <cellStyle name="Normal 12 2 2 9" xfId="12678" xr:uid="{00000000-0005-0000-0000-0000510F0000}"/>
    <cellStyle name="Normal 12 2 20" xfId="2212" xr:uid="{00000000-0005-0000-0000-0000520F0000}"/>
    <cellStyle name="Normal 12 2 21" xfId="2213" xr:uid="{00000000-0005-0000-0000-0000530F0000}"/>
    <cellStyle name="Normal 12 2 22" xfId="2214" xr:uid="{00000000-0005-0000-0000-0000540F0000}"/>
    <cellStyle name="Normal 12 2 23" xfId="2215" xr:uid="{00000000-0005-0000-0000-0000550F0000}"/>
    <cellStyle name="Normal 12 2 24" xfId="2216" xr:uid="{00000000-0005-0000-0000-0000560F0000}"/>
    <cellStyle name="Normal 12 2 25" xfId="2217" xr:uid="{00000000-0005-0000-0000-0000570F0000}"/>
    <cellStyle name="Normal 12 2 26" xfId="2218" xr:uid="{00000000-0005-0000-0000-0000580F0000}"/>
    <cellStyle name="Normal 12 2 27" xfId="2219" xr:uid="{00000000-0005-0000-0000-0000590F0000}"/>
    <cellStyle name="Normal 12 2 28" xfId="2220" xr:uid="{00000000-0005-0000-0000-00005A0F0000}"/>
    <cellStyle name="Normal 12 2 29" xfId="2221" xr:uid="{00000000-0005-0000-0000-00005B0F0000}"/>
    <cellStyle name="Normal 12 2 3" xfId="118" xr:uid="{00000000-0005-0000-0000-00005C0F0000}"/>
    <cellStyle name="Normal 12 2 3 2" xfId="14313" xr:uid="{00000000-0005-0000-0000-00005D0F0000}"/>
    <cellStyle name="Normal 12 2 30" xfId="2222" xr:uid="{00000000-0005-0000-0000-00005E0F0000}"/>
    <cellStyle name="Normal 12 2 31" xfId="2223" xr:uid="{00000000-0005-0000-0000-00005F0F0000}"/>
    <cellStyle name="Normal 12 2 32" xfId="2224" xr:uid="{00000000-0005-0000-0000-0000600F0000}"/>
    <cellStyle name="Normal 12 2 33" xfId="2225" xr:uid="{00000000-0005-0000-0000-0000610F0000}"/>
    <cellStyle name="Normal 12 2 34" xfId="2226" xr:uid="{00000000-0005-0000-0000-0000620F0000}"/>
    <cellStyle name="Normal 12 2 35" xfId="2227" xr:uid="{00000000-0005-0000-0000-0000630F0000}"/>
    <cellStyle name="Normal 12 2 36" xfId="2228" xr:uid="{00000000-0005-0000-0000-0000640F0000}"/>
    <cellStyle name="Normal 12 2 37" xfId="2229" xr:uid="{00000000-0005-0000-0000-0000650F0000}"/>
    <cellStyle name="Normal 12 2 38" xfId="2230" xr:uid="{00000000-0005-0000-0000-0000660F0000}"/>
    <cellStyle name="Normal 12 2 39" xfId="2231" xr:uid="{00000000-0005-0000-0000-0000670F0000}"/>
    <cellStyle name="Normal 12 2 4" xfId="2232" xr:uid="{00000000-0005-0000-0000-0000680F0000}"/>
    <cellStyle name="Normal 12 2 40" xfId="2233" xr:uid="{00000000-0005-0000-0000-0000690F0000}"/>
    <cellStyle name="Normal 12 2 41" xfId="2234" xr:uid="{00000000-0005-0000-0000-00006A0F0000}"/>
    <cellStyle name="Normal 12 2 42" xfId="2235" xr:uid="{00000000-0005-0000-0000-00006B0F0000}"/>
    <cellStyle name="Normal 12 2 43" xfId="2236" xr:uid="{00000000-0005-0000-0000-00006C0F0000}"/>
    <cellStyle name="Normal 12 2 44" xfId="2237" xr:uid="{00000000-0005-0000-0000-00006D0F0000}"/>
    <cellStyle name="Normal 12 2 45" xfId="2238" xr:uid="{00000000-0005-0000-0000-00006E0F0000}"/>
    <cellStyle name="Normal 12 2 46" xfId="2239" xr:uid="{00000000-0005-0000-0000-00006F0F0000}"/>
    <cellStyle name="Normal 12 2 47" xfId="2240" xr:uid="{00000000-0005-0000-0000-0000700F0000}"/>
    <cellStyle name="Normal 12 2 48" xfId="2241" xr:uid="{00000000-0005-0000-0000-0000710F0000}"/>
    <cellStyle name="Normal 12 2 49" xfId="2242" xr:uid="{00000000-0005-0000-0000-0000720F0000}"/>
    <cellStyle name="Normal 12 2 5" xfId="2243" xr:uid="{00000000-0005-0000-0000-0000730F0000}"/>
    <cellStyle name="Normal 12 2 50" xfId="2244" xr:uid="{00000000-0005-0000-0000-0000740F0000}"/>
    <cellStyle name="Normal 12 2 51" xfId="2245" xr:uid="{00000000-0005-0000-0000-0000750F0000}"/>
    <cellStyle name="Normal 12 2 52" xfId="2246" xr:uid="{00000000-0005-0000-0000-0000760F0000}"/>
    <cellStyle name="Normal 12 2 53" xfId="2247" xr:uid="{00000000-0005-0000-0000-0000770F0000}"/>
    <cellStyle name="Normal 12 2 54" xfId="2248" xr:uid="{00000000-0005-0000-0000-0000780F0000}"/>
    <cellStyle name="Normal 12 2 55" xfId="2249" xr:uid="{00000000-0005-0000-0000-0000790F0000}"/>
    <cellStyle name="Normal 12 2 56" xfId="2250" xr:uid="{00000000-0005-0000-0000-00007A0F0000}"/>
    <cellStyle name="Normal 12 2 57" xfId="2251" xr:uid="{00000000-0005-0000-0000-00007B0F0000}"/>
    <cellStyle name="Normal 12 2 58" xfId="2252" xr:uid="{00000000-0005-0000-0000-00007C0F0000}"/>
    <cellStyle name="Normal 12 2 59" xfId="2253" xr:uid="{00000000-0005-0000-0000-00007D0F0000}"/>
    <cellStyle name="Normal 12 2 6" xfId="2254" xr:uid="{00000000-0005-0000-0000-00007E0F0000}"/>
    <cellStyle name="Normal 12 2 60" xfId="2255" xr:uid="{00000000-0005-0000-0000-00007F0F0000}"/>
    <cellStyle name="Normal 12 2 61" xfId="2256" xr:uid="{00000000-0005-0000-0000-0000800F0000}"/>
    <cellStyle name="Normal 12 2 62" xfId="2257" xr:uid="{00000000-0005-0000-0000-0000810F0000}"/>
    <cellStyle name="Normal 12 2 63" xfId="2258" xr:uid="{00000000-0005-0000-0000-0000820F0000}"/>
    <cellStyle name="Normal 12 2 64" xfId="2259" xr:uid="{00000000-0005-0000-0000-0000830F0000}"/>
    <cellStyle name="Normal 12 2 65" xfId="2260" xr:uid="{00000000-0005-0000-0000-0000840F0000}"/>
    <cellStyle name="Normal 12 2 66" xfId="11891" xr:uid="{00000000-0005-0000-0000-0000850F0000}"/>
    <cellStyle name="Normal 12 2 66 2" xfId="12056" xr:uid="{00000000-0005-0000-0000-0000860F0000}"/>
    <cellStyle name="Normal 12 2 66 2 2" xfId="12327" xr:uid="{00000000-0005-0000-0000-0000870F0000}"/>
    <cellStyle name="Normal 12 2 66 2 2 2" xfId="13155" xr:uid="{00000000-0005-0000-0000-0000880F0000}"/>
    <cellStyle name="Normal 12 2 66 2 3" xfId="12598" xr:uid="{00000000-0005-0000-0000-0000890F0000}"/>
    <cellStyle name="Normal 12 2 66 2 3 2" xfId="13425" xr:uid="{00000000-0005-0000-0000-00008A0F0000}"/>
    <cellStyle name="Normal 12 2 66 2 4" xfId="12890" xr:uid="{00000000-0005-0000-0000-00008B0F0000}"/>
    <cellStyle name="Normal 12 2 66 3" xfId="12209" xr:uid="{00000000-0005-0000-0000-00008C0F0000}"/>
    <cellStyle name="Normal 12 2 66 3 2" xfId="13037" xr:uid="{00000000-0005-0000-0000-00008D0F0000}"/>
    <cellStyle name="Normal 12 2 66 4" xfId="12480" xr:uid="{00000000-0005-0000-0000-00008E0F0000}"/>
    <cellStyle name="Normal 12 2 66 4 2" xfId="13307" xr:uid="{00000000-0005-0000-0000-00008F0F0000}"/>
    <cellStyle name="Normal 12 2 66 5" xfId="12772" xr:uid="{00000000-0005-0000-0000-0000900F0000}"/>
    <cellStyle name="Normal 12 2 67" xfId="11815" xr:uid="{00000000-0005-0000-0000-0000910F0000}"/>
    <cellStyle name="Normal 12 2 67 2" xfId="11989" xr:uid="{00000000-0005-0000-0000-0000920F0000}"/>
    <cellStyle name="Normal 12 2 67 2 2" xfId="12260" xr:uid="{00000000-0005-0000-0000-0000930F0000}"/>
    <cellStyle name="Normal 12 2 67 2 2 2" xfId="13088" xr:uid="{00000000-0005-0000-0000-0000940F0000}"/>
    <cellStyle name="Normal 12 2 67 2 3" xfId="12531" xr:uid="{00000000-0005-0000-0000-0000950F0000}"/>
    <cellStyle name="Normal 12 2 67 2 3 2" xfId="13358" xr:uid="{00000000-0005-0000-0000-0000960F0000}"/>
    <cellStyle name="Normal 12 2 67 2 4" xfId="12823" xr:uid="{00000000-0005-0000-0000-0000970F0000}"/>
    <cellStyle name="Normal 12 2 67 3" xfId="12142" xr:uid="{00000000-0005-0000-0000-0000980F0000}"/>
    <cellStyle name="Normal 12 2 67 3 2" xfId="12970" xr:uid="{00000000-0005-0000-0000-0000990F0000}"/>
    <cellStyle name="Normal 12 2 67 4" xfId="12413" xr:uid="{00000000-0005-0000-0000-00009A0F0000}"/>
    <cellStyle name="Normal 12 2 67 4 2" xfId="13240" xr:uid="{00000000-0005-0000-0000-00009B0F0000}"/>
    <cellStyle name="Normal 12 2 67 5" xfId="12705" xr:uid="{00000000-0005-0000-0000-00009C0F0000}"/>
    <cellStyle name="Normal 12 2 68" xfId="11955" xr:uid="{00000000-0005-0000-0000-00009D0F0000}"/>
    <cellStyle name="Normal 12 2 68 2" xfId="12076" xr:uid="{00000000-0005-0000-0000-00009E0F0000}"/>
    <cellStyle name="Normal 12 2 68 2 2" xfId="12347" xr:uid="{00000000-0005-0000-0000-00009F0F0000}"/>
    <cellStyle name="Normal 12 2 68 2 2 2" xfId="13175" xr:uid="{00000000-0005-0000-0000-0000A00F0000}"/>
    <cellStyle name="Normal 12 2 68 2 3" xfId="12618" xr:uid="{00000000-0005-0000-0000-0000A10F0000}"/>
    <cellStyle name="Normal 12 2 68 2 3 2" xfId="13445" xr:uid="{00000000-0005-0000-0000-0000A20F0000}"/>
    <cellStyle name="Normal 12 2 68 2 4" xfId="12910" xr:uid="{00000000-0005-0000-0000-0000A30F0000}"/>
    <cellStyle name="Normal 12 2 68 3" xfId="12229" xr:uid="{00000000-0005-0000-0000-0000A40F0000}"/>
    <cellStyle name="Normal 12 2 68 3 2" xfId="13057" xr:uid="{00000000-0005-0000-0000-0000A50F0000}"/>
    <cellStyle name="Normal 12 2 68 4" xfId="12500" xr:uid="{00000000-0005-0000-0000-0000A60F0000}"/>
    <cellStyle name="Normal 12 2 68 4 2" xfId="13327" xr:uid="{00000000-0005-0000-0000-0000A70F0000}"/>
    <cellStyle name="Normal 12 2 68 5" xfId="12792" xr:uid="{00000000-0005-0000-0000-0000A80F0000}"/>
    <cellStyle name="Normal 12 2 69" xfId="11972" xr:uid="{00000000-0005-0000-0000-0000A90F0000}"/>
    <cellStyle name="Normal 12 2 69 2" xfId="12245" xr:uid="{00000000-0005-0000-0000-0000AA0F0000}"/>
    <cellStyle name="Normal 12 2 69 2 2" xfId="13073" xr:uid="{00000000-0005-0000-0000-0000AB0F0000}"/>
    <cellStyle name="Normal 12 2 69 3" xfId="12516" xr:uid="{00000000-0005-0000-0000-0000AC0F0000}"/>
    <cellStyle name="Normal 12 2 69 3 2" xfId="13343" xr:uid="{00000000-0005-0000-0000-0000AD0F0000}"/>
    <cellStyle name="Normal 12 2 69 4" xfId="12808" xr:uid="{00000000-0005-0000-0000-0000AE0F0000}"/>
    <cellStyle name="Normal 12 2 7" xfId="2261" xr:uid="{00000000-0005-0000-0000-0000AF0F0000}"/>
    <cellStyle name="Normal 12 2 70" xfId="12105" xr:uid="{00000000-0005-0000-0000-0000B00F0000}"/>
    <cellStyle name="Normal 12 2 70 2" xfId="12376" xr:uid="{00000000-0005-0000-0000-0000B10F0000}"/>
    <cellStyle name="Normal 12 2 70 2 2" xfId="13204" xr:uid="{00000000-0005-0000-0000-0000B20F0000}"/>
    <cellStyle name="Normal 12 2 70 3" xfId="12647" xr:uid="{00000000-0005-0000-0000-0000B30F0000}"/>
    <cellStyle name="Normal 12 2 70 3 2" xfId="13474" xr:uid="{00000000-0005-0000-0000-0000B40F0000}"/>
    <cellStyle name="Normal 12 2 70 4" xfId="12939" xr:uid="{00000000-0005-0000-0000-0000B50F0000}"/>
    <cellStyle name="Normal 12 2 71" xfId="12123" xr:uid="{00000000-0005-0000-0000-0000B60F0000}"/>
    <cellStyle name="Normal 12 2 71 2" xfId="12955" xr:uid="{00000000-0005-0000-0000-0000B70F0000}"/>
    <cellStyle name="Normal 12 2 72" xfId="12398" xr:uid="{00000000-0005-0000-0000-0000B80F0000}"/>
    <cellStyle name="Normal 12 2 72 2" xfId="13225" xr:uid="{00000000-0005-0000-0000-0000B90F0000}"/>
    <cellStyle name="Normal 12 2 73" xfId="14610" xr:uid="{00000000-0005-0000-0000-0000BA0F0000}"/>
    <cellStyle name="Normal 12 2 74" xfId="12673" xr:uid="{00000000-0005-0000-0000-0000BB0F0000}"/>
    <cellStyle name="Normal 12 2 75" xfId="14940" xr:uid="{00000000-0005-0000-0000-0000BC0F0000}"/>
    <cellStyle name="Normal 12 2 8" xfId="2262" xr:uid="{00000000-0005-0000-0000-0000BD0F0000}"/>
    <cellStyle name="Normal 12 2 9" xfId="2263" xr:uid="{00000000-0005-0000-0000-0000BE0F0000}"/>
    <cellStyle name="Normal 12 3" xfId="113" xr:uid="{00000000-0005-0000-0000-0000BF0F0000}"/>
    <cellStyle name="Normal 12 3 10" xfId="2264" xr:uid="{00000000-0005-0000-0000-0000C00F0000}"/>
    <cellStyle name="Normal 12 3 11" xfId="2265" xr:uid="{00000000-0005-0000-0000-0000C10F0000}"/>
    <cellStyle name="Normal 12 3 12" xfId="2266" xr:uid="{00000000-0005-0000-0000-0000C20F0000}"/>
    <cellStyle name="Normal 12 3 13" xfId="2267" xr:uid="{00000000-0005-0000-0000-0000C30F0000}"/>
    <cellStyle name="Normal 12 3 14" xfId="2268" xr:uid="{00000000-0005-0000-0000-0000C40F0000}"/>
    <cellStyle name="Normal 12 3 15" xfId="2269" xr:uid="{00000000-0005-0000-0000-0000C50F0000}"/>
    <cellStyle name="Normal 12 3 16" xfId="2270" xr:uid="{00000000-0005-0000-0000-0000C60F0000}"/>
    <cellStyle name="Normal 12 3 17" xfId="2271" xr:uid="{00000000-0005-0000-0000-0000C70F0000}"/>
    <cellStyle name="Normal 12 3 18" xfId="2272" xr:uid="{00000000-0005-0000-0000-0000C80F0000}"/>
    <cellStyle name="Normal 12 3 19" xfId="2273" xr:uid="{00000000-0005-0000-0000-0000C90F0000}"/>
    <cellStyle name="Normal 12 3 2" xfId="2274" xr:uid="{00000000-0005-0000-0000-0000CA0F0000}"/>
    <cellStyle name="Normal 12 3 20" xfId="2275" xr:uid="{00000000-0005-0000-0000-0000CB0F0000}"/>
    <cellStyle name="Normal 12 3 21" xfId="2276" xr:uid="{00000000-0005-0000-0000-0000CC0F0000}"/>
    <cellStyle name="Normal 12 3 22" xfId="2277" xr:uid="{00000000-0005-0000-0000-0000CD0F0000}"/>
    <cellStyle name="Normal 12 3 23" xfId="2278" xr:uid="{00000000-0005-0000-0000-0000CE0F0000}"/>
    <cellStyle name="Normal 12 3 24" xfId="2279" xr:uid="{00000000-0005-0000-0000-0000CF0F0000}"/>
    <cellStyle name="Normal 12 3 25" xfId="2280" xr:uid="{00000000-0005-0000-0000-0000D00F0000}"/>
    <cellStyle name="Normal 12 3 26" xfId="2281" xr:uid="{00000000-0005-0000-0000-0000D10F0000}"/>
    <cellStyle name="Normal 12 3 27" xfId="2282" xr:uid="{00000000-0005-0000-0000-0000D20F0000}"/>
    <cellStyle name="Normal 12 3 28" xfId="2283" xr:uid="{00000000-0005-0000-0000-0000D30F0000}"/>
    <cellStyle name="Normal 12 3 29" xfId="2284" xr:uid="{00000000-0005-0000-0000-0000D40F0000}"/>
    <cellStyle name="Normal 12 3 3" xfId="2285" xr:uid="{00000000-0005-0000-0000-0000D50F0000}"/>
    <cellStyle name="Normal 12 3 30" xfId="2286" xr:uid="{00000000-0005-0000-0000-0000D60F0000}"/>
    <cellStyle name="Normal 12 3 31" xfId="2287" xr:uid="{00000000-0005-0000-0000-0000D70F0000}"/>
    <cellStyle name="Normal 12 3 32" xfId="2288" xr:uid="{00000000-0005-0000-0000-0000D80F0000}"/>
    <cellStyle name="Normal 12 3 33" xfId="2289" xr:uid="{00000000-0005-0000-0000-0000D90F0000}"/>
    <cellStyle name="Normal 12 3 34" xfId="2290" xr:uid="{00000000-0005-0000-0000-0000DA0F0000}"/>
    <cellStyle name="Normal 12 3 35" xfId="2291" xr:uid="{00000000-0005-0000-0000-0000DB0F0000}"/>
    <cellStyle name="Normal 12 3 36" xfId="2292" xr:uid="{00000000-0005-0000-0000-0000DC0F0000}"/>
    <cellStyle name="Normal 12 3 37" xfId="2293" xr:uid="{00000000-0005-0000-0000-0000DD0F0000}"/>
    <cellStyle name="Normal 12 3 38" xfId="2294" xr:uid="{00000000-0005-0000-0000-0000DE0F0000}"/>
    <cellStyle name="Normal 12 3 39" xfId="2295" xr:uid="{00000000-0005-0000-0000-0000DF0F0000}"/>
    <cellStyle name="Normal 12 3 4" xfId="2296" xr:uid="{00000000-0005-0000-0000-0000E00F0000}"/>
    <cellStyle name="Normal 12 3 40" xfId="2297" xr:uid="{00000000-0005-0000-0000-0000E10F0000}"/>
    <cellStyle name="Normal 12 3 41" xfId="2298" xr:uid="{00000000-0005-0000-0000-0000E20F0000}"/>
    <cellStyle name="Normal 12 3 42" xfId="2299" xr:uid="{00000000-0005-0000-0000-0000E30F0000}"/>
    <cellStyle name="Normal 12 3 43" xfId="2300" xr:uid="{00000000-0005-0000-0000-0000E40F0000}"/>
    <cellStyle name="Normal 12 3 44" xfId="2301" xr:uid="{00000000-0005-0000-0000-0000E50F0000}"/>
    <cellStyle name="Normal 12 3 45" xfId="2302" xr:uid="{00000000-0005-0000-0000-0000E60F0000}"/>
    <cellStyle name="Normal 12 3 46" xfId="2303" xr:uid="{00000000-0005-0000-0000-0000E70F0000}"/>
    <cellStyle name="Normal 12 3 47" xfId="2304" xr:uid="{00000000-0005-0000-0000-0000E80F0000}"/>
    <cellStyle name="Normal 12 3 48" xfId="2305" xr:uid="{00000000-0005-0000-0000-0000E90F0000}"/>
    <cellStyle name="Normal 12 3 49" xfId="2306" xr:uid="{00000000-0005-0000-0000-0000EA0F0000}"/>
    <cellStyle name="Normal 12 3 5" xfId="2307" xr:uid="{00000000-0005-0000-0000-0000EB0F0000}"/>
    <cellStyle name="Normal 12 3 50" xfId="2308" xr:uid="{00000000-0005-0000-0000-0000EC0F0000}"/>
    <cellStyle name="Normal 12 3 51" xfId="2309" xr:uid="{00000000-0005-0000-0000-0000ED0F0000}"/>
    <cellStyle name="Normal 12 3 52" xfId="2310" xr:uid="{00000000-0005-0000-0000-0000EE0F0000}"/>
    <cellStyle name="Normal 12 3 53" xfId="2311" xr:uid="{00000000-0005-0000-0000-0000EF0F0000}"/>
    <cellStyle name="Normal 12 3 54" xfId="2312" xr:uid="{00000000-0005-0000-0000-0000F00F0000}"/>
    <cellStyle name="Normal 12 3 55" xfId="2313" xr:uid="{00000000-0005-0000-0000-0000F10F0000}"/>
    <cellStyle name="Normal 12 3 56" xfId="2314" xr:uid="{00000000-0005-0000-0000-0000F20F0000}"/>
    <cellStyle name="Normal 12 3 57" xfId="2315" xr:uid="{00000000-0005-0000-0000-0000F30F0000}"/>
    <cellStyle name="Normal 12 3 58" xfId="2316" xr:uid="{00000000-0005-0000-0000-0000F40F0000}"/>
    <cellStyle name="Normal 12 3 59" xfId="2317" xr:uid="{00000000-0005-0000-0000-0000F50F0000}"/>
    <cellStyle name="Normal 12 3 6" xfId="2318" xr:uid="{00000000-0005-0000-0000-0000F60F0000}"/>
    <cellStyle name="Normal 12 3 60" xfId="2319" xr:uid="{00000000-0005-0000-0000-0000F70F0000}"/>
    <cellStyle name="Normal 12 3 61" xfId="2320" xr:uid="{00000000-0005-0000-0000-0000F80F0000}"/>
    <cellStyle name="Normal 12 3 62" xfId="2321" xr:uid="{00000000-0005-0000-0000-0000F90F0000}"/>
    <cellStyle name="Normal 12 3 63" xfId="2322" xr:uid="{00000000-0005-0000-0000-0000FA0F0000}"/>
    <cellStyle name="Normal 12 3 64" xfId="2323" xr:uid="{00000000-0005-0000-0000-0000FB0F0000}"/>
    <cellStyle name="Normal 12 3 65" xfId="2324" xr:uid="{00000000-0005-0000-0000-0000FC0F0000}"/>
    <cellStyle name="Normal 12 3 66" xfId="11893" xr:uid="{00000000-0005-0000-0000-0000FD0F0000}"/>
    <cellStyle name="Normal 12 3 66 2" xfId="12058" xr:uid="{00000000-0005-0000-0000-0000FE0F0000}"/>
    <cellStyle name="Normal 12 3 66 2 2" xfId="12329" xr:uid="{00000000-0005-0000-0000-0000FF0F0000}"/>
    <cellStyle name="Normal 12 3 66 2 2 2" xfId="13157" xr:uid="{00000000-0005-0000-0000-000000100000}"/>
    <cellStyle name="Normal 12 3 66 2 3" xfId="12600" xr:uid="{00000000-0005-0000-0000-000001100000}"/>
    <cellStyle name="Normal 12 3 66 2 3 2" xfId="13427" xr:uid="{00000000-0005-0000-0000-000002100000}"/>
    <cellStyle name="Normal 12 3 66 2 4" xfId="12892" xr:uid="{00000000-0005-0000-0000-000003100000}"/>
    <cellStyle name="Normal 12 3 66 3" xfId="12211" xr:uid="{00000000-0005-0000-0000-000004100000}"/>
    <cellStyle name="Normal 12 3 66 3 2" xfId="13039" xr:uid="{00000000-0005-0000-0000-000005100000}"/>
    <cellStyle name="Normal 12 3 66 4" xfId="12482" xr:uid="{00000000-0005-0000-0000-000006100000}"/>
    <cellStyle name="Normal 12 3 66 4 2" xfId="13309" xr:uid="{00000000-0005-0000-0000-000007100000}"/>
    <cellStyle name="Normal 12 3 66 5" xfId="12774" xr:uid="{00000000-0005-0000-0000-000008100000}"/>
    <cellStyle name="Normal 12 3 67" xfId="11819" xr:uid="{00000000-0005-0000-0000-000009100000}"/>
    <cellStyle name="Normal 12 3 67 2" xfId="11993" xr:uid="{00000000-0005-0000-0000-00000A100000}"/>
    <cellStyle name="Normal 12 3 67 2 2" xfId="12264" xr:uid="{00000000-0005-0000-0000-00000B100000}"/>
    <cellStyle name="Normal 12 3 67 2 2 2" xfId="13092" xr:uid="{00000000-0005-0000-0000-00000C100000}"/>
    <cellStyle name="Normal 12 3 67 2 3" xfId="12535" xr:uid="{00000000-0005-0000-0000-00000D100000}"/>
    <cellStyle name="Normal 12 3 67 2 3 2" xfId="13362" xr:uid="{00000000-0005-0000-0000-00000E100000}"/>
    <cellStyle name="Normal 12 3 67 2 4" xfId="12827" xr:uid="{00000000-0005-0000-0000-00000F100000}"/>
    <cellStyle name="Normal 12 3 67 3" xfId="12146" xr:uid="{00000000-0005-0000-0000-000010100000}"/>
    <cellStyle name="Normal 12 3 67 3 2" xfId="12974" xr:uid="{00000000-0005-0000-0000-000011100000}"/>
    <cellStyle name="Normal 12 3 67 4" xfId="12417" xr:uid="{00000000-0005-0000-0000-000012100000}"/>
    <cellStyle name="Normal 12 3 67 4 2" xfId="13244" xr:uid="{00000000-0005-0000-0000-000013100000}"/>
    <cellStyle name="Normal 12 3 67 5" xfId="12709" xr:uid="{00000000-0005-0000-0000-000014100000}"/>
    <cellStyle name="Normal 12 3 68" xfId="11957" xr:uid="{00000000-0005-0000-0000-000015100000}"/>
    <cellStyle name="Normal 12 3 68 2" xfId="12078" xr:uid="{00000000-0005-0000-0000-000016100000}"/>
    <cellStyle name="Normal 12 3 68 2 2" xfId="12349" xr:uid="{00000000-0005-0000-0000-000017100000}"/>
    <cellStyle name="Normal 12 3 68 2 2 2" xfId="13177" xr:uid="{00000000-0005-0000-0000-000018100000}"/>
    <cellStyle name="Normal 12 3 68 2 3" xfId="12620" xr:uid="{00000000-0005-0000-0000-000019100000}"/>
    <cellStyle name="Normal 12 3 68 2 3 2" xfId="13447" xr:uid="{00000000-0005-0000-0000-00001A100000}"/>
    <cellStyle name="Normal 12 3 68 2 4" xfId="12912" xr:uid="{00000000-0005-0000-0000-00001B100000}"/>
    <cellStyle name="Normal 12 3 68 3" xfId="12231" xr:uid="{00000000-0005-0000-0000-00001C100000}"/>
    <cellStyle name="Normal 12 3 68 3 2" xfId="13059" xr:uid="{00000000-0005-0000-0000-00001D100000}"/>
    <cellStyle name="Normal 12 3 68 4" xfId="12502" xr:uid="{00000000-0005-0000-0000-00001E100000}"/>
    <cellStyle name="Normal 12 3 68 4 2" xfId="13329" xr:uid="{00000000-0005-0000-0000-00001F100000}"/>
    <cellStyle name="Normal 12 3 68 5" xfId="12794" xr:uid="{00000000-0005-0000-0000-000020100000}"/>
    <cellStyle name="Normal 12 3 69" xfId="11976" xr:uid="{00000000-0005-0000-0000-000021100000}"/>
    <cellStyle name="Normal 12 3 69 2" xfId="12249" xr:uid="{00000000-0005-0000-0000-000022100000}"/>
    <cellStyle name="Normal 12 3 69 2 2" xfId="13077" xr:uid="{00000000-0005-0000-0000-000023100000}"/>
    <cellStyle name="Normal 12 3 69 3" xfId="12520" xr:uid="{00000000-0005-0000-0000-000024100000}"/>
    <cellStyle name="Normal 12 3 69 3 2" xfId="13347" xr:uid="{00000000-0005-0000-0000-000025100000}"/>
    <cellStyle name="Normal 12 3 69 4" xfId="12812" xr:uid="{00000000-0005-0000-0000-000026100000}"/>
    <cellStyle name="Normal 12 3 7" xfId="2325" xr:uid="{00000000-0005-0000-0000-000027100000}"/>
    <cellStyle name="Normal 12 3 70" xfId="12107" xr:uid="{00000000-0005-0000-0000-000028100000}"/>
    <cellStyle name="Normal 12 3 70 2" xfId="12378" xr:uid="{00000000-0005-0000-0000-000029100000}"/>
    <cellStyle name="Normal 12 3 70 2 2" xfId="13206" xr:uid="{00000000-0005-0000-0000-00002A100000}"/>
    <cellStyle name="Normal 12 3 70 3" xfId="12649" xr:uid="{00000000-0005-0000-0000-00002B100000}"/>
    <cellStyle name="Normal 12 3 70 3 2" xfId="13476" xr:uid="{00000000-0005-0000-0000-00002C100000}"/>
    <cellStyle name="Normal 12 3 70 4" xfId="12941" xr:uid="{00000000-0005-0000-0000-00002D100000}"/>
    <cellStyle name="Normal 12 3 71" xfId="12127" xr:uid="{00000000-0005-0000-0000-00002E100000}"/>
    <cellStyle name="Normal 12 3 71 2" xfId="12959" xr:uid="{00000000-0005-0000-0000-00002F100000}"/>
    <cellStyle name="Normal 12 3 72" xfId="12402" xr:uid="{00000000-0005-0000-0000-000030100000}"/>
    <cellStyle name="Normal 12 3 72 2" xfId="13229" xr:uid="{00000000-0005-0000-0000-000031100000}"/>
    <cellStyle name="Normal 12 3 73" xfId="13612" xr:uid="{00000000-0005-0000-0000-000032100000}"/>
    <cellStyle name="Normal 12 3 74" xfId="12677" xr:uid="{00000000-0005-0000-0000-000033100000}"/>
    <cellStyle name="Normal 12 3 75" xfId="14942" xr:uid="{00000000-0005-0000-0000-000034100000}"/>
    <cellStyle name="Normal 12 3 8" xfId="2326" xr:uid="{00000000-0005-0000-0000-000035100000}"/>
    <cellStyle name="Normal 12 3 9" xfId="2327" xr:uid="{00000000-0005-0000-0000-000036100000}"/>
    <cellStyle name="Normal 12 4" xfId="2328" xr:uid="{00000000-0005-0000-0000-000037100000}"/>
    <cellStyle name="Normal 12 4 10" xfId="2329" xr:uid="{00000000-0005-0000-0000-000038100000}"/>
    <cellStyle name="Normal 12 4 11" xfId="2330" xr:uid="{00000000-0005-0000-0000-000039100000}"/>
    <cellStyle name="Normal 12 4 12" xfId="2331" xr:uid="{00000000-0005-0000-0000-00003A100000}"/>
    <cellStyle name="Normal 12 4 13" xfId="2332" xr:uid="{00000000-0005-0000-0000-00003B100000}"/>
    <cellStyle name="Normal 12 4 14" xfId="2333" xr:uid="{00000000-0005-0000-0000-00003C100000}"/>
    <cellStyle name="Normal 12 4 15" xfId="2334" xr:uid="{00000000-0005-0000-0000-00003D100000}"/>
    <cellStyle name="Normal 12 4 16" xfId="2335" xr:uid="{00000000-0005-0000-0000-00003E100000}"/>
    <cellStyle name="Normal 12 4 17" xfId="2336" xr:uid="{00000000-0005-0000-0000-00003F100000}"/>
    <cellStyle name="Normal 12 4 18" xfId="2337" xr:uid="{00000000-0005-0000-0000-000040100000}"/>
    <cellStyle name="Normal 12 4 19" xfId="2338" xr:uid="{00000000-0005-0000-0000-000041100000}"/>
    <cellStyle name="Normal 12 4 2" xfId="2339" xr:uid="{00000000-0005-0000-0000-000042100000}"/>
    <cellStyle name="Normal 12 4 20" xfId="2340" xr:uid="{00000000-0005-0000-0000-000043100000}"/>
    <cellStyle name="Normal 12 4 21" xfId="2341" xr:uid="{00000000-0005-0000-0000-000044100000}"/>
    <cellStyle name="Normal 12 4 22" xfId="2342" xr:uid="{00000000-0005-0000-0000-000045100000}"/>
    <cellStyle name="Normal 12 4 23" xfId="2343" xr:uid="{00000000-0005-0000-0000-000046100000}"/>
    <cellStyle name="Normal 12 4 24" xfId="2344" xr:uid="{00000000-0005-0000-0000-000047100000}"/>
    <cellStyle name="Normal 12 4 25" xfId="2345" xr:uid="{00000000-0005-0000-0000-000048100000}"/>
    <cellStyle name="Normal 12 4 26" xfId="2346" xr:uid="{00000000-0005-0000-0000-000049100000}"/>
    <cellStyle name="Normal 12 4 27" xfId="2347" xr:uid="{00000000-0005-0000-0000-00004A100000}"/>
    <cellStyle name="Normal 12 4 28" xfId="2348" xr:uid="{00000000-0005-0000-0000-00004B100000}"/>
    <cellStyle name="Normal 12 4 29" xfId="2349" xr:uid="{00000000-0005-0000-0000-00004C100000}"/>
    <cellStyle name="Normal 12 4 3" xfId="2350" xr:uid="{00000000-0005-0000-0000-00004D100000}"/>
    <cellStyle name="Normal 12 4 30" xfId="2351" xr:uid="{00000000-0005-0000-0000-00004E100000}"/>
    <cellStyle name="Normal 12 4 31" xfId="2352" xr:uid="{00000000-0005-0000-0000-00004F100000}"/>
    <cellStyle name="Normal 12 4 32" xfId="2353" xr:uid="{00000000-0005-0000-0000-000050100000}"/>
    <cellStyle name="Normal 12 4 33" xfId="2354" xr:uid="{00000000-0005-0000-0000-000051100000}"/>
    <cellStyle name="Normal 12 4 34" xfId="2355" xr:uid="{00000000-0005-0000-0000-000052100000}"/>
    <cellStyle name="Normal 12 4 35" xfId="2356" xr:uid="{00000000-0005-0000-0000-000053100000}"/>
    <cellStyle name="Normal 12 4 36" xfId="2357" xr:uid="{00000000-0005-0000-0000-000054100000}"/>
    <cellStyle name="Normal 12 4 37" xfId="2358" xr:uid="{00000000-0005-0000-0000-000055100000}"/>
    <cellStyle name="Normal 12 4 38" xfId="2359" xr:uid="{00000000-0005-0000-0000-000056100000}"/>
    <cellStyle name="Normal 12 4 39" xfId="2360" xr:uid="{00000000-0005-0000-0000-000057100000}"/>
    <cellStyle name="Normal 12 4 4" xfId="2361" xr:uid="{00000000-0005-0000-0000-000058100000}"/>
    <cellStyle name="Normal 12 4 40" xfId="2362" xr:uid="{00000000-0005-0000-0000-000059100000}"/>
    <cellStyle name="Normal 12 4 41" xfId="2363" xr:uid="{00000000-0005-0000-0000-00005A100000}"/>
    <cellStyle name="Normal 12 4 42" xfId="2364" xr:uid="{00000000-0005-0000-0000-00005B100000}"/>
    <cellStyle name="Normal 12 4 43" xfId="2365" xr:uid="{00000000-0005-0000-0000-00005C100000}"/>
    <cellStyle name="Normal 12 4 44" xfId="2366" xr:uid="{00000000-0005-0000-0000-00005D100000}"/>
    <cellStyle name="Normal 12 4 45" xfId="2367" xr:uid="{00000000-0005-0000-0000-00005E100000}"/>
    <cellStyle name="Normal 12 4 46" xfId="2368" xr:uid="{00000000-0005-0000-0000-00005F100000}"/>
    <cellStyle name="Normal 12 4 47" xfId="2369" xr:uid="{00000000-0005-0000-0000-000060100000}"/>
    <cellStyle name="Normal 12 4 48" xfId="2370" xr:uid="{00000000-0005-0000-0000-000061100000}"/>
    <cellStyle name="Normal 12 4 49" xfId="2371" xr:uid="{00000000-0005-0000-0000-000062100000}"/>
    <cellStyle name="Normal 12 4 5" xfId="2372" xr:uid="{00000000-0005-0000-0000-000063100000}"/>
    <cellStyle name="Normal 12 4 50" xfId="2373" xr:uid="{00000000-0005-0000-0000-000064100000}"/>
    <cellStyle name="Normal 12 4 51" xfId="2374" xr:uid="{00000000-0005-0000-0000-000065100000}"/>
    <cellStyle name="Normal 12 4 52" xfId="2375" xr:uid="{00000000-0005-0000-0000-000066100000}"/>
    <cellStyle name="Normal 12 4 53" xfId="2376" xr:uid="{00000000-0005-0000-0000-000067100000}"/>
    <cellStyle name="Normal 12 4 54" xfId="2377" xr:uid="{00000000-0005-0000-0000-000068100000}"/>
    <cellStyle name="Normal 12 4 55" xfId="2378" xr:uid="{00000000-0005-0000-0000-000069100000}"/>
    <cellStyle name="Normal 12 4 56" xfId="2379" xr:uid="{00000000-0005-0000-0000-00006A100000}"/>
    <cellStyle name="Normal 12 4 57" xfId="2380" xr:uid="{00000000-0005-0000-0000-00006B100000}"/>
    <cellStyle name="Normal 12 4 58" xfId="2381" xr:uid="{00000000-0005-0000-0000-00006C100000}"/>
    <cellStyle name="Normal 12 4 59" xfId="2382" xr:uid="{00000000-0005-0000-0000-00006D100000}"/>
    <cellStyle name="Normal 12 4 6" xfId="2383" xr:uid="{00000000-0005-0000-0000-00006E100000}"/>
    <cellStyle name="Normal 12 4 60" xfId="2384" xr:uid="{00000000-0005-0000-0000-00006F100000}"/>
    <cellStyle name="Normal 12 4 61" xfId="2385" xr:uid="{00000000-0005-0000-0000-000070100000}"/>
    <cellStyle name="Normal 12 4 62" xfId="2386" xr:uid="{00000000-0005-0000-0000-000071100000}"/>
    <cellStyle name="Normal 12 4 63" xfId="2387" xr:uid="{00000000-0005-0000-0000-000072100000}"/>
    <cellStyle name="Normal 12 4 64" xfId="2388" xr:uid="{00000000-0005-0000-0000-000073100000}"/>
    <cellStyle name="Normal 12 4 65" xfId="2389" xr:uid="{00000000-0005-0000-0000-000074100000}"/>
    <cellStyle name="Normal 12 4 66" xfId="11894" xr:uid="{00000000-0005-0000-0000-000075100000}"/>
    <cellStyle name="Normal 12 4 66 2" xfId="12059" xr:uid="{00000000-0005-0000-0000-000076100000}"/>
    <cellStyle name="Normal 12 4 66 2 2" xfId="12330" xr:uid="{00000000-0005-0000-0000-000077100000}"/>
    <cellStyle name="Normal 12 4 66 2 2 2" xfId="13158" xr:uid="{00000000-0005-0000-0000-000078100000}"/>
    <cellStyle name="Normal 12 4 66 2 3" xfId="12601" xr:uid="{00000000-0005-0000-0000-000079100000}"/>
    <cellStyle name="Normal 12 4 66 2 3 2" xfId="13428" xr:uid="{00000000-0005-0000-0000-00007A100000}"/>
    <cellStyle name="Normal 12 4 66 2 4" xfId="12893" xr:uid="{00000000-0005-0000-0000-00007B100000}"/>
    <cellStyle name="Normal 12 4 66 3" xfId="12212" xr:uid="{00000000-0005-0000-0000-00007C100000}"/>
    <cellStyle name="Normal 12 4 66 3 2" xfId="13040" xr:uid="{00000000-0005-0000-0000-00007D100000}"/>
    <cellStyle name="Normal 12 4 66 4" xfId="12483" xr:uid="{00000000-0005-0000-0000-00007E100000}"/>
    <cellStyle name="Normal 12 4 66 4 2" xfId="13310" xr:uid="{00000000-0005-0000-0000-00007F100000}"/>
    <cellStyle name="Normal 12 4 66 5" xfId="12775" xr:uid="{00000000-0005-0000-0000-000080100000}"/>
    <cellStyle name="Normal 12 4 67" xfId="11958" xr:uid="{00000000-0005-0000-0000-000081100000}"/>
    <cellStyle name="Normal 12 4 67 2" xfId="12079" xr:uid="{00000000-0005-0000-0000-000082100000}"/>
    <cellStyle name="Normal 12 4 67 2 2" xfId="12350" xr:uid="{00000000-0005-0000-0000-000083100000}"/>
    <cellStyle name="Normal 12 4 67 2 2 2" xfId="13178" xr:uid="{00000000-0005-0000-0000-000084100000}"/>
    <cellStyle name="Normal 12 4 67 2 3" xfId="12621" xr:uid="{00000000-0005-0000-0000-000085100000}"/>
    <cellStyle name="Normal 12 4 67 2 3 2" xfId="13448" xr:uid="{00000000-0005-0000-0000-000086100000}"/>
    <cellStyle name="Normal 12 4 67 2 4" xfId="12913" xr:uid="{00000000-0005-0000-0000-000087100000}"/>
    <cellStyle name="Normal 12 4 67 3" xfId="12232" xr:uid="{00000000-0005-0000-0000-000088100000}"/>
    <cellStyle name="Normal 12 4 67 3 2" xfId="13060" xr:uid="{00000000-0005-0000-0000-000089100000}"/>
    <cellStyle name="Normal 12 4 67 4" xfId="12503" xr:uid="{00000000-0005-0000-0000-00008A100000}"/>
    <cellStyle name="Normal 12 4 67 4 2" xfId="13330" xr:uid="{00000000-0005-0000-0000-00008B100000}"/>
    <cellStyle name="Normal 12 4 67 5" xfId="12795" xr:uid="{00000000-0005-0000-0000-00008C100000}"/>
    <cellStyle name="Normal 12 4 68" xfId="12108" xr:uid="{00000000-0005-0000-0000-00008D100000}"/>
    <cellStyle name="Normal 12 4 68 2" xfId="12379" xr:uid="{00000000-0005-0000-0000-00008E100000}"/>
    <cellStyle name="Normal 12 4 68 2 2" xfId="13207" xr:uid="{00000000-0005-0000-0000-00008F100000}"/>
    <cellStyle name="Normal 12 4 68 3" xfId="12650" xr:uid="{00000000-0005-0000-0000-000090100000}"/>
    <cellStyle name="Normal 12 4 68 3 2" xfId="13477" xr:uid="{00000000-0005-0000-0000-000091100000}"/>
    <cellStyle name="Normal 12 4 68 4" xfId="12942" xr:uid="{00000000-0005-0000-0000-000092100000}"/>
    <cellStyle name="Normal 12 4 69" xfId="14943" xr:uid="{00000000-0005-0000-0000-000093100000}"/>
    <cellStyle name="Normal 12 4 7" xfId="2390" xr:uid="{00000000-0005-0000-0000-000094100000}"/>
    <cellStyle name="Normal 12 4 8" xfId="2391" xr:uid="{00000000-0005-0000-0000-000095100000}"/>
    <cellStyle name="Normal 12 4 9" xfId="2392" xr:uid="{00000000-0005-0000-0000-000096100000}"/>
    <cellStyle name="Normal 12 5" xfId="2393" xr:uid="{00000000-0005-0000-0000-000097100000}"/>
    <cellStyle name="Normal 12 5 10" xfId="2394" xr:uid="{00000000-0005-0000-0000-000098100000}"/>
    <cellStyle name="Normal 12 5 11" xfId="2395" xr:uid="{00000000-0005-0000-0000-000099100000}"/>
    <cellStyle name="Normal 12 5 12" xfId="2396" xr:uid="{00000000-0005-0000-0000-00009A100000}"/>
    <cellStyle name="Normal 12 5 13" xfId="2397" xr:uid="{00000000-0005-0000-0000-00009B100000}"/>
    <cellStyle name="Normal 12 5 14" xfId="2398" xr:uid="{00000000-0005-0000-0000-00009C100000}"/>
    <cellStyle name="Normal 12 5 15" xfId="2399" xr:uid="{00000000-0005-0000-0000-00009D100000}"/>
    <cellStyle name="Normal 12 5 16" xfId="2400" xr:uid="{00000000-0005-0000-0000-00009E100000}"/>
    <cellStyle name="Normal 12 5 17" xfId="2401" xr:uid="{00000000-0005-0000-0000-00009F100000}"/>
    <cellStyle name="Normal 12 5 18" xfId="2402" xr:uid="{00000000-0005-0000-0000-0000A0100000}"/>
    <cellStyle name="Normal 12 5 19" xfId="2403" xr:uid="{00000000-0005-0000-0000-0000A1100000}"/>
    <cellStyle name="Normal 12 5 2" xfId="2404" xr:uid="{00000000-0005-0000-0000-0000A2100000}"/>
    <cellStyle name="Normal 12 5 20" xfId="2405" xr:uid="{00000000-0005-0000-0000-0000A3100000}"/>
    <cellStyle name="Normal 12 5 21" xfId="2406" xr:uid="{00000000-0005-0000-0000-0000A4100000}"/>
    <cellStyle name="Normal 12 5 22" xfId="2407" xr:uid="{00000000-0005-0000-0000-0000A5100000}"/>
    <cellStyle name="Normal 12 5 23" xfId="2408" xr:uid="{00000000-0005-0000-0000-0000A6100000}"/>
    <cellStyle name="Normal 12 5 24" xfId="2409" xr:uid="{00000000-0005-0000-0000-0000A7100000}"/>
    <cellStyle name="Normal 12 5 25" xfId="2410" xr:uid="{00000000-0005-0000-0000-0000A8100000}"/>
    <cellStyle name="Normal 12 5 26" xfId="2411" xr:uid="{00000000-0005-0000-0000-0000A9100000}"/>
    <cellStyle name="Normal 12 5 27" xfId="2412" xr:uid="{00000000-0005-0000-0000-0000AA100000}"/>
    <cellStyle name="Normal 12 5 28" xfId="2413" xr:uid="{00000000-0005-0000-0000-0000AB100000}"/>
    <cellStyle name="Normal 12 5 29" xfId="2414" xr:uid="{00000000-0005-0000-0000-0000AC100000}"/>
    <cellStyle name="Normal 12 5 3" xfId="2415" xr:uid="{00000000-0005-0000-0000-0000AD100000}"/>
    <cellStyle name="Normal 12 5 30" xfId="2416" xr:uid="{00000000-0005-0000-0000-0000AE100000}"/>
    <cellStyle name="Normal 12 5 31" xfId="2417" xr:uid="{00000000-0005-0000-0000-0000AF100000}"/>
    <cellStyle name="Normal 12 5 32" xfId="2418" xr:uid="{00000000-0005-0000-0000-0000B0100000}"/>
    <cellStyle name="Normal 12 5 33" xfId="2419" xr:uid="{00000000-0005-0000-0000-0000B1100000}"/>
    <cellStyle name="Normal 12 5 34" xfId="2420" xr:uid="{00000000-0005-0000-0000-0000B2100000}"/>
    <cellStyle name="Normal 12 5 35" xfId="2421" xr:uid="{00000000-0005-0000-0000-0000B3100000}"/>
    <cellStyle name="Normal 12 5 36" xfId="2422" xr:uid="{00000000-0005-0000-0000-0000B4100000}"/>
    <cellStyle name="Normal 12 5 37" xfId="2423" xr:uid="{00000000-0005-0000-0000-0000B5100000}"/>
    <cellStyle name="Normal 12 5 38" xfId="2424" xr:uid="{00000000-0005-0000-0000-0000B6100000}"/>
    <cellStyle name="Normal 12 5 39" xfId="2425" xr:uid="{00000000-0005-0000-0000-0000B7100000}"/>
    <cellStyle name="Normal 12 5 4" xfId="2426" xr:uid="{00000000-0005-0000-0000-0000B8100000}"/>
    <cellStyle name="Normal 12 5 40" xfId="2427" xr:uid="{00000000-0005-0000-0000-0000B9100000}"/>
    <cellStyle name="Normal 12 5 41" xfId="2428" xr:uid="{00000000-0005-0000-0000-0000BA100000}"/>
    <cellStyle name="Normal 12 5 42" xfId="2429" xr:uid="{00000000-0005-0000-0000-0000BB100000}"/>
    <cellStyle name="Normal 12 5 43" xfId="2430" xr:uid="{00000000-0005-0000-0000-0000BC100000}"/>
    <cellStyle name="Normal 12 5 44" xfId="2431" xr:uid="{00000000-0005-0000-0000-0000BD100000}"/>
    <cellStyle name="Normal 12 5 45" xfId="2432" xr:uid="{00000000-0005-0000-0000-0000BE100000}"/>
    <cellStyle name="Normal 12 5 46" xfId="2433" xr:uid="{00000000-0005-0000-0000-0000BF100000}"/>
    <cellStyle name="Normal 12 5 47" xfId="2434" xr:uid="{00000000-0005-0000-0000-0000C0100000}"/>
    <cellStyle name="Normal 12 5 48" xfId="2435" xr:uid="{00000000-0005-0000-0000-0000C1100000}"/>
    <cellStyle name="Normal 12 5 49" xfId="2436" xr:uid="{00000000-0005-0000-0000-0000C2100000}"/>
    <cellStyle name="Normal 12 5 5" xfId="2437" xr:uid="{00000000-0005-0000-0000-0000C3100000}"/>
    <cellStyle name="Normal 12 5 50" xfId="2438" xr:uid="{00000000-0005-0000-0000-0000C4100000}"/>
    <cellStyle name="Normal 12 5 51" xfId="2439" xr:uid="{00000000-0005-0000-0000-0000C5100000}"/>
    <cellStyle name="Normal 12 5 52" xfId="2440" xr:uid="{00000000-0005-0000-0000-0000C6100000}"/>
    <cellStyle name="Normal 12 5 53" xfId="2441" xr:uid="{00000000-0005-0000-0000-0000C7100000}"/>
    <cellStyle name="Normal 12 5 54" xfId="2442" xr:uid="{00000000-0005-0000-0000-0000C8100000}"/>
    <cellStyle name="Normal 12 5 55" xfId="2443" xr:uid="{00000000-0005-0000-0000-0000C9100000}"/>
    <cellStyle name="Normal 12 5 56" xfId="2444" xr:uid="{00000000-0005-0000-0000-0000CA100000}"/>
    <cellStyle name="Normal 12 5 57" xfId="2445" xr:uid="{00000000-0005-0000-0000-0000CB100000}"/>
    <cellStyle name="Normal 12 5 58" xfId="2446" xr:uid="{00000000-0005-0000-0000-0000CC100000}"/>
    <cellStyle name="Normal 12 5 59" xfId="2447" xr:uid="{00000000-0005-0000-0000-0000CD100000}"/>
    <cellStyle name="Normal 12 5 6" xfId="2448" xr:uid="{00000000-0005-0000-0000-0000CE100000}"/>
    <cellStyle name="Normal 12 5 60" xfId="2449" xr:uid="{00000000-0005-0000-0000-0000CF100000}"/>
    <cellStyle name="Normal 12 5 61" xfId="2450" xr:uid="{00000000-0005-0000-0000-0000D0100000}"/>
    <cellStyle name="Normal 12 5 62" xfId="2451" xr:uid="{00000000-0005-0000-0000-0000D1100000}"/>
    <cellStyle name="Normal 12 5 63" xfId="2452" xr:uid="{00000000-0005-0000-0000-0000D2100000}"/>
    <cellStyle name="Normal 12 5 64" xfId="2453" xr:uid="{00000000-0005-0000-0000-0000D3100000}"/>
    <cellStyle name="Normal 12 5 65" xfId="2454" xr:uid="{00000000-0005-0000-0000-0000D4100000}"/>
    <cellStyle name="Normal 12 5 66" xfId="14944" xr:uid="{00000000-0005-0000-0000-0000D5100000}"/>
    <cellStyle name="Normal 12 5 7" xfId="2455" xr:uid="{00000000-0005-0000-0000-0000D6100000}"/>
    <cellStyle name="Normal 12 5 8" xfId="2456" xr:uid="{00000000-0005-0000-0000-0000D7100000}"/>
    <cellStyle name="Normal 12 5 9" xfId="2457" xr:uid="{00000000-0005-0000-0000-0000D8100000}"/>
    <cellStyle name="Normal 12 6" xfId="2458" xr:uid="{00000000-0005-0000-0000-0000D9100000}"/>
    <cellStyle name="Normal 12 6 2" xfId="11827" xr:uid="{00000000-0005-0000-0000-0000DA100000}"/>
    <cellStyle name="Normal 12 6 2 2" xfId="12000" xr:uid="{00000000-0005-0000-0000-0000DB100000}"/>
    <cellStyle name="Normal 12 6 2 2 2" xfId="12271" xr:uid="{00000000-0005-0000-0000-0000DC100000}"/>
    <cellStyle name="Normal 12 6 2 2 2 2" xfId="13099" xr:uid="{00000000-0005-0000-0000-0000DD100000}"/>
    <cellStyle name="Normal 12 6 2 2 3" xfId="12542" xr:uid="{00000000-0005-0000-0000-0000DE100000}"/>
    <cellStyle name="Normal 12 6 2 2 3 2" xfId="13369" xr:uid="{00000000-0005-0000-0000-0000DF100000}"/>
    <cellStyle name="Normal 12 6 2 2 4" xfId="12834" xr:uid="{00000000-0005-0000-0000-0000E0100000}"/>
    <cellStyle name="Normal 12 6 2 3" xfId="12153" xr:uid="{00000000-0005-0000-0000-0000E1100000}"/>
    <cellStyle name="Normal 12 6 2 3 2" xfId="12981" xr:uid="{00000000-0005-0000-0000-0000E2100000}"/>
    <cellStyle name="Normal 12 6 2 4" xfId="12424" xr:uid="{00000000-0005-0000-0000-0000E3100000}"/>
    <cellStyle name="Normal 12 6 2 4 2" xfId="13251" xr:uid="{00000000-0005-0000-0000-0000E4100000}"/>
    <cellStyle name="Normal 12 6 2 5" xfId="12716" xr:uid="{00000000-0005-0000-0000-0000E5100000}"/>
    <cellStyle name="Normal 12 6 3" xfId="11984" xr:uid="{00000000-0005-0000-0000-0000E6100000}"/>
    <cellStyle name="Normal 12 6 3 2" xfId="12256" xr:uid="{00000000-0005-0000-0000-0000E7100000}"/>
    <cellStyle name="Normal 12 6 3 2 2" xfId="13084" xr:uid="{00000000-0005-0000-0000-0000E8100000}"/>
    <cellStyle name="Normal 12 6 3 3" xfId="12527" xr:uid="{00000000-0005-0000-0000-0000E9100000}"/>
    <cellStyle name="Normal 12 6 3 3 2" xfId="13354" xr:uid="{00000000-0005-0000-0000-0000EA100000}"/>
    <cellStyle name="Normal 12 6 3 4" xfId="12819" xr:uid="{00000000-0005-0000-0000-0000EB100000}"/>
    <cellStyle name="Normal 12 6 4" xfId="12136" xr:uid="{00000000-0005-0000-0000-0000EC100000}"/>
    <cellStyle name="Normal 12 6 4 2" xfId="12966" xr:uid="{00000000-0005-0000-0000-0000ED100000}"/>
    <cellStyle name="Normal 12 6 5" xfId="12409" xr:uid="{00000000-0005-0000-0000-0000EE100000}"/>
    <cellStyle name="Normal 12 6 5 2" xfId="13236" xr:uid="{00000000-0005-0000-0000-0000EF100000}"/>
    <cellStyle name="Normal 12 6 6" xfId="12689" xr:uid="{00000000-0005-0000-0000-0000F0100000}"/>
    <cellStyle name="Normal 12 6 7" xfId="14945" xr:uid="{00000000-0005-0000-0000-0000F1100000}"/>
    <cellStyle name="Normal 12 7" xfId="11881" xr:uid="{00000000-0005-0000-0000-0000F2100000}"/>
    <cellStyle name="Normal 12 7 2" xfId="12048" xr:uid="{00000000-0005-0000-0000-0000F3100000}"/>
    <cellStyle name="Normal 12 7 2 2" xfId="12319" xr:uid="{00000000-0005-0000-0000-0000F4100000}"/>
    <cellStyle name="Normal 12 7 2 2 2" xfId="13147" xr:uid="{00000000-0005-0000-0000-0000F5100000}"/>
    <cellStyle name="Normal 12 7 2 3" xfId="12590" xr:uid="{00000000-0005-0000-0000-0000F6100000}"/>
    <cellStyle name="Normal 12 7 2 3 2" xfId="13417" xr:uid="{00000000-0005-0000-0000-0000F7100000}"/>
    <cellStyle name="Normal 12 7 2 4" xfId="12882" xr:uid="{00000000-0005-0000-0000-0000F8100000}"/>
    <cellStyle name="Normal 12 7 3" xfId="12201" xr:uid="{00000000-0005-0000-0000-0000F9100000}"/>
    <cellStyle name="Normal 12 7 3 2" xfId="13029" xr:uid="{00000000-0005-0000-0000-0000FA100000}"/>
    <cellStyle name="Normal 12 7 4" xfId="12472" xr:uid="{00000000-0005-0000-0000-0000FB100000}"/>
    <cellStyle name="Normal 12 7 4 2" xfId="13299" xr:uid="{00000000-0005-0000-0000-0000FC100000}"/>
    <cellStyle name="Normal 12 7 5" xfId="12764" xr:uid="{00000000-0005-0000-0000-0000FD100000}"/>
    <cellStyle name="Normal 12 7 6" xfId="14946" xr:uid="{00000000-0005-0000-0000-0000FE100000}"/>
    <cellStyle name="Normal 12 8" xfId="11814" xr:uid="{00000000-0005-0000-0000-0000FF100000}"/>
    <cellStyle name="Normal 12 8 2" xfId="11988" xr:uid="{00000000-0005-0000-0000-000000110000}"/>
    <cellStyle name="Normal 12 8 2 2" xfId="12259" xr:uid="{00000000-0005-0000-0000-000001110000}"/>
    <cellStyle name="Normal 12 8 2 2 2" xfId="13087" xr:uid="{00000000-0005-0000-0000-000002110000}"/>
    <cellStyle name="Normal 12 8 2 3" xfId="12530" xr:uid="{00000000-0005-0000-0000-000003110000}"/>
    <cellStyle name="Normal 12 8 2 3 2" xfId="13357" xr:uid="{00000000-0005-0000-0000-000004110000}"/>
    <cellStyle name="Normal 12 8 2 4" xfId="12822" xr:uid="{00000000-0005-0000-0000-000005110000}"/>
    <cellStyle name="Normal 12 8 3" xfId="12141" xr:uid="{00000000-0005-0000-0000-000006110000}"/>
    <cellStyle name="Normal 12 8 3 2" xfId="12969" xr:uid="{00000000-0005-0000-0000-000007110000}"/>
    <cellStyle name="Normal 12 8 4" xfId="12412" xr:uid="{00000000-0005-0000-0000-000008110000}"/>
    <cellStyle name="Normal 12 8 4 2" xfId="13239" xr:uid="{00000000-0005-0000-0000-000009110000}"/>
    <cellStyle name="Normal 12 8 5" xfId="12704" xr:uid="{00000000-0005-0000-0000-00000A110000}"/>
    <cellStyle name="Normal 12 9" xfId="11945" xr:uid="{00000000-0005-0000-0000-00000B110000}"/>
    <cellStyle name="Normal 12 9 2" xfId="12066" xr:uid="{00000000-0005-0000-0000-00000C110000}"/>
    <cellStyle name="Normal 12 9 2 2" xfId="12337" xr:uid="{00000000-0005-0000-0000-00000D110000}"/>
    <cellStyle name="Normal 12 9 2 2 2" xfId="13165" xr:uid="{00000000-0005-0000-0000-00000E110000}"/>
    <cellStyle name="Normal 12 9 2 3" xfId="12608" xr:uid="{00000000-0005-0000-0000-00000F110000}"/>
    <cellStyle name="Normal 12 9 2 3 2" xfId="13435" xr:uid="{00000000-0005-0000-0000-000010110000}"/>
    <cellStyle name="Normal 12 9 2 4" xfId="12900" xr:uid="{00000000-0005-0000-0000-000011110000}"/>
    <cellStyle name="Normal 12 9 3" xfId="12219" xr:uid="{00000000-0005-0000-0000-000012110000}"/>
    <cellStyle name="Normal 12 9 3 2" xfId="13047" xr:uid="{00000000-0005-0000-0000-000013110000}"/>
    <cellStyle name="Normal 12 9 4" xfId="12490" xr:uid="{00000000-0005-0000-0000-000014110000}"/>
    <cellStyle name="Normal 12 9 4 2" xfId="13317" xr:uid="{00000000-0005-0000-0000-000015110000}"/>
    <cellStyle name="Normal 12 9 5" xfId="12782" xr:uid="{00000000-0005-0000-0000-000016110000}"/>
    <cellStyle name="Normal 12_CurveConstituents_Input" xfId="14947" xr:uid="{00000000-0005-0000-0000-000017110000}"/>
    <cellStyle name="Normal 120" xfId="11851" xr:uid="{00000000-0005-0000-0000-000018110000}"/>
    <cellStyle name="Normal 120 2" xfId="12018" xr:uid="{00000000-0005-0000-0000-000019110000}"/>
    <cellStyle name="Normal 120 2 2" xfId="12289" xr:uid="{00000000-0005-0000-0000-00001A110000}"/>
    <cellStyle name="Normal 120 2 2 2" xfId="13117" xr:uid="{00000000-0005-0000-0000-00001B110000}"/>
    <cellStyle name="Normal 120 2 3" xfId="12560" xr:uid="{00000000-0005-0000-0000-00001C110000}"/>
    <cellStyle name="Normal 120 2 3 2" xfId="13387" xr:uid="{00000000-0005-0000-0000-00001D110000}"/>
    <cellStyle name="Normal 120 2 4" xfId="12852" xr:uid="{00000000-0005-0000-0000-00001E110000}"/>
    <cellStyle name="Normal 120 3" xfId="12171" xr:uid="{00000000-0005-0000-0000-00001F110000}"/>
    <cellStyle name="Normal 120 3 2" xfId="12999" xr:uid="{00000000-0005-0000-0000-000020110000}"/>
    <cellStyle name="Normal 120 4" xfId="12442" xr:uid="{00000000-0005-0000-0000-000021110000}"/>
    <cellStyle name="Normal 120 4 2" xfId="13269" xr:uid="{00000000-0005-0000-0000-000022110000}"/>
    <cellStyle name="Normal 120 5" xfId="12734" xr:uid="{00000000-0005-0000-0000-000023110000}"/>
    <cellStyle name="Normal 121" xfId="11865" xr:uid="{00000000-0005-0000-0000-000024110000}"/>
    <cellStyle name="Normal 121 2" xfId="12032" xr:uid="{00000000-0005-0000-0000-000025110000}"/>
    <cellStyle name="Normal 121 2 2" xfId="12303" xr:uid="{00000000-0005-0000-0000-000026110000}"/>
    <cellStyle name="Normal 121 2 2 2" xfId="13131" xr:uid="{00000000-0005-0000-0000-000027110000}"/>
    <cellStyle name="Normal 121 2 2 3" xfId="14950" xr:uid="{00000000-0005-0000-0000-000028110000}"/>
    <cellStyle name="Normal 121 2 3" xfId="12574" xr:uid="{00000000-0005-0000-0000-000029110000}"/>
    <cellStyle name="Normal 121 2 3 2" xfId="13401" xr:uid="{00000000-0005-0000-0000-00002A110000}"/>
    <cellStyle name="Normal 121 2 4" xfId="12866" xr:uid="{00000000-0005-0000-0000-00002B110000}"/>
    <cellStyle name="Normal 121 2 5" xfId="14949" xr:uid="{00000000-0005-0000-0000-00002C110000}"/>
    <cellStyle name="Normal 121 3" xfId="12185" xr:uid="{00000000-0005-0000-0000-00002D110000}"/>
    <cellStyle name="Normal 121 3 2" xfId="13013" xr:uid="{00000000-0005-0000-0000-00002E110000}"/>
    <cellStyle name="Normal 121 3 3" xfId="14951" xr:uid="{00000000-0005-0000-0000-00002F110000}"/>
    <cellStyle name="Normal 121 4" xfId="12456" xr:uid="{00000000-0005-0000-0000-000030110000}"/>
    <cellStyle name="Normal 121 4 2" xfId="13283" xr:uid="{00000000-0005-0000-0000-000031110000}"/>
    <cellStyle name="Normal 121 4 3" xfId="14952" xr:uid="{00000000-0005-0000-0000-000032110000}"/>
    <cellStyle name="Normal 121 5" xfId="12748" xr:uid="{00000000-0005-0000-0000-000033110000}"/>
    <cellStyle name="Normal 121 5 2" xfId="14953" xr:uid="{00000000-0005-0000-0000-000034110000}"/>
    <cellStyle name="Normal 121 6" xfId="14954" xr:uid="{00000000-0005-0000-0000-000035110000}"/>
    <cellStyle name="Normal 121 7" xfId="14948" xr:uid="{00000000-0005-0000-0000-000036110000}"/>
    <cellStyle name="Normal 121_CurveConstituents_Input" xfId="14955" xr:uid="{00000000-0005-0000-0000-000037110000}"/>
    <cellStyle name="Normal 122" xfId="11859" xr:uid="{00000000-0005-0000-0000-000038110000}"/>
    <cellStyle name="Normal 122 2" xfId="12026" xr:uid="{00000000-0005-0000-0000-000039110000}"/>
    <cellStyle name="Normal 122 2 2" xfId="12297" xr:uid="{00000000-0005-0000-0000-00003A110000}"/>
    <cellStyle name="Normal 122 2 2 2" xfId="13125" xr:uid="{00000000-0005-0000-0000-00003B110000}"/>
    <cellStyle name="Normal 122 2 2 3" xfId="14958" xr:uid="{00000000-0005-0000-0000-00003C110000}"/>
    <cellStyle name="Normal 122 2 3" xfId="12568" xr:uid="{00000000-0005-0000-0000-00003D110000}"/>
    <cellStyle name="Normal 122 2 3 2" xfId="13395" xr:uid="{00000000-0005-0000-0000-00003E110000}"/>
    <cellStyle name="Normal 122 2 4" xfId="12860" xr:uid="{00000000-0005-0000-0000-00003F110000}"/>
    <cellStyle name="Normal 122 2 5" xfId="14957" xr:uid="{00000000-0005-0000-0000-000040110000}"/>
    <cellStyle name="Normal 122 3" xfId="12179" xr:uid="{00000000-0005-0000-0000-000041110000}"/>
    <cellStyle name="Normal 122 3 2" xfId="13007" xr:uid="{00000000-0005-0000-0000-000042110000}"/>
    <cellStyle name="Normal 122 3 3" xfId="14959" xr:uid="{00000000-0005-0000-0000-000043110000}"/>
    <cellStyle name="Normal 122 4" xfId="12450" xr:uid="{00000000-0005-0000-0000-000044110000}"/>
    <cellStyle name="Normal 122 4 2" xfId="13277" xr:uid="{00000000-0005-0000-0000-000045110000}"/>
    <cellStyle name="Normal 122 4 3" xfId="14960" xr:uid="{00000000-0005-0000-0000-000046110000}"/>
    <cellStyle name="Normal 122 5" xfId="12742" xr:uid="{00000000-0005-0000-0000-000047110000}"/>
    <cellStyle name="Normal 122 5 2" xfId="14961" xr:uid="{00000000-0005-0000-0000-000048110000}"/>
    <cellStyle name="Normal 122 6" xfId="14962" xr:uid="{00000000-0005-0000-0000-000049110000}"/>
    <cellStyle name="Normal 122 7" xfId="14956" xr:uid="{00000000-0005-0000-0000-00004A110000}"/>
    <cellStyle name="Normal 122_CurveConstituents_Input" xfId="14963" xr:uid="{00000000-0005-0000-0000-00004B110000}"/>
    <cellStyle name="Normal 123" xfId="11853" xr:uid="{00000000-0005-0000-0000-00004C110000}"/>
    <cellStyle name="Normal 123 2" xfId="12020" xr:uid="{00000000-0005-0000-0000-00004D110000}"/>
    <cellStyle name="Normal 123 2 2" xfId="12291" xr:uid="{00000000-0005-0000-0000-00004E110000}"/>
    <cellStyle name="Normal 123 2 2 2" xfId="13119" xr:uid="{00000000-0005-0000-0000-00004F110000}"/>
    <cellStyle name="Normal 123 2 2 3" xfId="14966" xr:uid="{00000000-0005-0000-0000-000050110000}"/>
    <cellStyle name="Normal 123 2 3" xfId="12562" xr:uid="{00000000-0005-0000-0000-000051110000}"/>
    <cellStyle name="Normal 123 2 3 2" xfId="13389" xr:uid="{00000000-0005-0000-0000-000052110000}"/>
    <cellStyle name="Normal 123 2 4" xfId="12854" xr:uid="{00000000-0005-0000-0000-000053110000}"/>
    <cellStyle name="Normal 123 2 5" xfId="14965" xr:uid="{00000000-0005-0000-0000-000054110000}"/>
    <cellStyle name="Normal 123 3" xfId="12173" xr:uid="{00000000-0005-0000-0000-000055110000}"/>
    <cellStyle name="Normal 123 3 2" xfId="13001" xr:uid="{00000000-0005-0000-0000-000056110000}"/>
    <cellStyle name="Normal 123 3 3" xfId="14967" xr:uid="{00000000-0005-0000-0000-000057110000}"/>
    <cellStyle name="Normal 123 4" xfId="12444" xr:uid="{00000000-0005-0000-0000-000058110000}"/>
    <cellStyle name="Normal 123 4 2" xfId="13271" xr:uid="{00000000-0005-0000-0000-000059110000}"/>
    <cellStyle name="Normal 123 4 3" xfId="14968" xr:uid="{00000000-0005-0000-0000-00005A110000}"/>
    <cellStyle name="Normal 123 5" xfId="12736" xr:uid="{00000000-0005-0000-0000-00005B110000}"/>
    <cellStyle name="Normal 123 5 2" xfId="14969" xr:uid="{00000000-0005-0000-0000-00005C110000}"/>
    <cellStyle name="Normal 123 6" xfId="14970" xr:uid="{00000000-0005-0000-0000-00005D110000}"/>
    <cellStyle name="Normal 123 7" xfId="14964" xr:uid="{00000000-0005-0000-0000-00005E110000}"/>
    <cellStyle name="Normal 123_CurveConstituents_Input" xfId="14971" xr:uid="{00000000-0005-0000-0000-00005F110000}"/>
    <cellStyle name="Normal 124" xfId="11856" xr:uid="{00000000-0005-0000-0000-000060110000}"/>
    <cellStyle name="Normal 124 2" xfId="12023" xr:uid="{00000000-0005-0000-0000-000061110000}"/>
    <cellStyle name="Normal 124 2 2" xfId="12294" xr:uid="{00000000-0005-0000-0000-000062110000}"/>
    <cellStyle name="Normal 124 2 2 2" xfId="13122" xr:uid="{00000000-0005-0000-0000-000063110000}"/>
    <cellStyle name="Normal 124 2 2 3" xfId="14974" xr:uid="{00000000-0005-0000-0000-000064110000}"/>
    <cellStyle name="Normal 124 2 3" xfId="12565" xr:uid="{00000000-0005-0000-0000-000065110000}"/>
    <cellStyle name="Normal 124 2 3 2" xfId="13392" xr:uid="{00000000-0005-0000-0000-000066110000}"/>
    <cellStyle name="Normal 124 2 4" xfId="12857" xr:uid="{00000000-0005-0000-0000-000067110000}"/>
    <cellStyle name="Normal 124 2 5" xfId="14973" xr:uid="{00000000-0005-0000-0000-000068110000}"/>
    <cellStyle name="Normal 124 3" xfId="12176" xr:uid="{00000000-0005-0000-0000-000069110000}"/>
    <cellStyle name="Normal 124 3 2" xfId="13004" xr:uid="{00000000-0005-0000-0000-00006A110000}"/>
    <cellStyle name="Normal 124 3 3" xfId="14975" xr:uid="{00000000-0005-0000-0000-00006B110000}"/>
    <cellStyle name="Normal 124 4" xfId="12447" xr:uid="{00000000-0005-0000-0000-00006C110000}"/>
    <cellStyle name="Normal 124 4 2" xfId="13274" xr:uid="{00000000-0005-0000-0000-00006D110000}"/>
    <cellStyle name="Normal 124 4 3" xfId="14976" xr:uid="{00000000-0005-0000-0000-00006E110000}"/>
    <cellStyle name="Normal 124 5" xfId="12739" xr:uid="{00000000-0005-0000-0000-00006F110000}"/>
    <cellStyle name="Normal 124 5 2" xfId="14977" xr:uid="{00000000-0005-0000-0000-000070110000}"/>
    <cellStyle name="Normal 124 6" xfId="14978" xr:uid="{00000000-0005-0000-0000-000071110000}"/>
    <cellStyle name="Normal 124 7" xfId="14972" xr:uid="{00000000-0005-0000-0000-000072110000}"/>
    <cellStyle name="Normal 124_CurveConstituents_Input" xfId="14979" xr:uid="{00000000-0005-0000-0000-000073110000}"/>
    <cellStyle name="Normal 125" xfId="11869" xr:uid="{00000000-0005-0000-0000-000074110000}"/>
    <cellStyle name="Normal 125 2" xfId="12036" xr:uid="{00000000-0005-0000-0000-000075110000}"/>
    <cellStyle name="Normal 125 2 2" xfId="12307" xr:uid="{00000000-0005-0000-0000-000076110000}"/>
    <cellStyle name="Normal 125 2 2 2" xfId="13135" xr:uid="{00000000-0005-0000-0000-000077110000}"/>
    <cellStyle name="Normal 125 2 3" xfId="12578" xr:uid="{00000000-0005-0000-0000-000078110000}"/>
    <cellStyle name="Normal 125 2 3 2" xfId="13405" xr:uid="{00000000-0005-0000-0000-000079110000}"/>
    <cellStyle name="Normal 125 2 4" xfId="12870" xr:uid="{00000000-0005-0000-0000-00007A110000}"/>
    <cellStyle name="Normal 125 3" xfId="12189" xr:uid="{00000000-0005-0000-0000-00007B110000}"/>
    <cellStyle name="Normal 125 3 2" xfId="13017" xr:uid="{00000000-0005-0000-0000-00007C110000}"/>
    <cellStyle name="Normal 125 4" xfId="12460" xr:uid="{00000000-0005-0000-0000-00007D110000}"/>
    <cellStyle name="Normal 125 4 2" xfId="13287" xr:uid="{00000000-0005-0000-0000-00007E110000}"/>
    <cellStyle name="Normal 125 5" xfId="12752" xr:uid="{00000000-0005-0000-0000-00007F110000}"/>
    <cellStyle name="Normal 126" xfId="11854" xr:uid="{00000000-0005-0000-0000-000080110000}"/>
    <cellStyle name="Normal 126 2" xfId="12021" xr:uid="{00000000-0005-0000-0000-000081110000}"/>
    <cellStyle name="Normal 126 2 2" xfId="12292" xr:uid="{00000000-0005-0000-0000-000082110000}"/>
    <cellStyle name="Normal 126 2 2 2" xfId="13120" xr:uid="{00000000-0005-0000-0000-000083110000}"/>
    <cellStyle name="Normal 126 2 3" xfId="12563" xr:uid="{00000000-0005-0000-0000-000084110000}"/>
    <cellStyle name="Normal 126 2 3 2" xfId="13390" xr:uid="{00000000-0005-0000-0000-000085110000}"/>
    <cellStyle name="Normal 126 2 4" xfId="12855" xr:uid="{00000000-0005-0000-0000-000086110000}"/>
    <cellStyle name="Normal 126 2 5" xfId="14981" xr:uid="{00000000-0005-0000-0000-000087110000}"/>
    <cellStyle name="Normal 126 3" xfId="12174" xr:uid="{00000000-0005-0000-0000-000088110000}"/>
    <cellStyle name="Normal 126 3 2" xfId="13002" xr:uid="{00000000-0005-0000-0000-000089110000}"/>
    <cellStyle name="Normal 126 4" xfId="12445" xr:uid="{00000000-0005-0000-0000-00008A110000}"/>
    <cellStyle name="Normal 126 4 2" xfId="13272" xr:uid="{00000000-0005-0000-0000-00008B110000}"/>
    <cellStyle name="Normal 126 5" xfId="12737" xr:uid="{00000000-0005-0000-0000-00008C110000}"/>
    <cellStyle name="Normal 126 6" xfId="14980" xr:uid="{00000000-0005-0000-0000-00008D110000}"/>
    <cellStyle name="Normal 126_CurveConstituents_Input" xfId="14982" xr:uid="{00000000-0005-0000-0000-00008E110000}"/>
    <cellStyle name="Normal 127" xfId="11868" xr:uid="{00000000-0005-0000-0000-00008F110000}"/>
    <cellStyle name="Normal 127 2" xfId="12035" xr:uid="{00000000-0005-0000-0000-000090110000}"/>
    <cellStyle name="Normal 127 2 2" xfId="12306" xr:uid="{00000000-0005-0000-0000-000091110000}"/>
    <cellStyle name="Normal 127 2 2 2" xfId="13134" xr:uid="{00000000-0005-0000-0000-000092110000}"/>
    <cellStyle name="Normal 127 2 2 3" xfId="14985" xr:uid="{00000000-0005-0000-0000-000093110000}"/>
    <cellStyle name="Normal 127 2 3" xfId="12577" xr:uid="{00000000-0005-0000-0000-000094110000}"/>
    <cellStyle name="Normal 127 2 3 2" xfId="13404" xr:uid="{00000000-0005-0000-0000-000095110000}"/>
    <cellStyle name="Normal 127 2 4" xfId="12869" xr:uid="{00000000-0005-0000-0000-000096110000}"/>
    <cellStyle name="Normal 127 2 5" xfId="14984" xr:uid="{00000000-0005-0000-0000-000097110000}"/>
    <cellStyle name="Normal 127 3" xfId="12188" xr:uid="{00000000-0005-0000-0000-000098110000}"/>
    <cellStyle name="Normal 127 3 2" xfId="13016" xr:uid="{00000000-0005-0000-0000-000099110000}"/>
    <cellStyle name="Normal 127 3 3" xfId="14986" xr:uid="{00000000-0005-0000-0000-00009A110000}"/>
    <cellStyle name="Normal 127 4" xfId="12459" xr:uid="{00000000-0005-0000-0000-00009B110000}"/>
    <cellStyle name="Normal 127 4 2" xfId="13286" xr:uid="{00000000-0005-0000-0000-00009C110000}"/>
    <cellStyle name="Normal 127 4 3" xfId="14987" xr:uid="{00000000-0005-0000-0000-00009D110000}"/>
    <cellStyle name="Normal 127 5" xfId="12751" xr:uid="{00000000-0005-0000-0000-00009E110000}"/>
    <cellStyle name="Normal 127 5 2" xfId="14988" xr:uid="{00000000-0005-0000-0000-00009F110000}"/>
    <cellStyle name="Normal 127 6" xfId="14989" xr:uid="{00000000-0005-0000-0000-0000A0110000}"/>
    <cellStyle name="Normal 127 7" xfId="14983" xr:uid="{00000000-0005-0000-0000-0000A1110000}"/>
    <cellStyle name="Normal 127_CurveConstituents_Input" xfId="14990" xr:uid="{00000000-0005-0000-0000-0000A2110000}"/>
    <cellStyle name="Normal 128" xfId="11855" xr:uid="{00000000-0005-0000-0000-0000A3110000}"/>
    <cellStyle name="Normal 128 2" xfId="12022" xr:uid="{00000000-0005-0000-0000-0000A4110000}"/>
    <cellStyle name="Normal 128 2 2" xfId="12293" xr:uid="{00000000-0005-0000-0000-0000A5110000}"/>
    <cellStyle name="Normal 128 2 2 2" xfId="13121" xr:uid="{00000000-0005-0000-0000-0000A6110000}"/>
    <cellStyle name="Normal 128 2 2 3" xfId="14993" xr:uid="{00000000-0005-0000-0000-0000A7110000}"/>
    <cellStyle name="Normal 128 2 3" xfId="12564" xr:uid="{00000000-0005-0000-0000-0000A8110000}"/>
    <cellStyle name="Normal 128 2 3 2" xfId="13391" xr:uid="{00000000-0005-0000-0000-0000A9110000}"/>
    <cellStyle name="Normal 128 2 4" xfId="12856" xr:uid="{00000000-0005-0000-0000-0000AA110000}"/>
    <cellStyle name="Normal 128 2 5" xfId="14992" xr:uid="{00000000-0005-0000-0000-0000AB110000}"/>
    <cellStyle name="Normal 128 3" xfId="12175" xr:uid="{00000000-0005-0000-0000-0000AC110000}"/>
    <cellStyle name="Normal 128 3 2" xfId="13003" xr:uid="{00000000-0005-0000-0000-0000AD110000}"/>
    <cellStyle name="Normal 128 3 3" xfId="14994" xr:uid="{00000000-0005-0000-0000-0000AE110000}"/>
    <cellStyle name="Normal 128 4" xfId="12446" xr:uid="{00000000-0005-0000-0000-0000AF110000}"/>
    <cellStyle name="Normal 128 4 2" xfId="13273" xr:uid="{00000000-0005-0000-0000-0000B0110000}"/>
    <cellStyle name="Normal 128 4 3" xfId="14995" xr:uid="{00000000-0005-0000-0000-0000B1110000}"/>
    <cellStyle name="Normal 128 5" xfId="12738" xr:uid="{00000000-0005-0000-0000-0000B2110000}"/>
    <cellStyle name="Normal 128 5 2" xfId="14996" xr:uid="{00000000-0005-0000-0000-0000B3110000}"/>
    <cellStyle name="Normal 128 6" xfId="14997" xr:uid="{00000000-0005-0000-0000-0000B4110000}"/>
    <cellStyle name="Normal 128 7" xfId="14991" xr:uid="{00000000-0005-0000-0000-0000B5110000}"/>
    <cellStyle name="Normal 128_CurveConstituents_Input" xfId="14998" xr:uid="{00000000-0005-0000-0000-0000B6110000}"/>
    <cellStyle name="Normal 129" xfId="11852" xr:uid="{00000000-0005-0000-0000-0000B7110000}"/>
    <cellStyle name="Normal 129 2" xfId="12019" xr:uid="{00000000-0005-0000-0000-0000B8110000}"/>
    <cellStyle name="Normal 129 2 2" xfId="12290" xr:uid="{00000000-0005-0000-0000-0000B9110000}"/>
    <cellStyle name="Normal 129 2 2 2" xfId="13118" xr:uid="{00000000-0005-0000-0000-0000BA110000}"/>
    <cellStyle name="Normal 129 2 3" xfId="12561" xr:uid="{00000000-0005-0000-0000-0000BB110000}"/>
    <cellStyle name="Normal 129 2 3 2" xfId="13388" xr:uid="{00000000-0005-0000-0000-0000BC110000}"/>
    <cellStyle name="Normal 129 2 4" xfId="12853" xr:uid="{00000000-0005-0000-0000-0000BD110000}"/>
    <cellStyle name="Normal 129 3" xfId="12172" xr:uid="{00000000-0005-0000-0000-0000BE110000}"/>
    <cellStyle name="Normal 129 3 2" xfId="13000" xr:uid="{00000000-0005-0000-0000-0000BF110000}"/>
    <cellStyle name="Normal 129 4" xfId="12443" xr:uid="{00000000-0005-0000-0000-0000C0110000}"/>
    <cellStyle name="Normal 129 4 2" xfId="13270" xr:uid="{00000000-0005-0000-0000-0000C1110000}"/>
    <cellStyle name="Normal 129 5" xfId="12735" xr:uid="{00000000-0005-0000-0000-0000C2110000}"/>
    <cellStyle name="Normal 13" xfId="116" xr:uid="{00000000-0005-0000-0000-0000C3110000}"/>
    <cellStyle name="Normal 13 10" xfId="12097" xr:uid="{00000000-0005-0000-0000-0000C4110000}"/>
    <cellStyle name="Normal 13 10 2" xfId="12368" xr:uid="{00000000-0005-0000-0000-0000C5110000}"/>
    <cellStyle name="Normal 13 10 2 2" xfId="13196" xr:uid="{00000000-0005-0000-0000-0000C6110000}"/>
    <cellStyle name="Normal 13 10 3" xfId="12639" xr:uid="{00000000-0005-0000-0000-0000C7110000}"/>
    <cellStyle name="Normal 13 10 3 2" xfId="13466" xr:uid="{00000000-0005-0000-0000-0000C8110000}"/>
    <cellStyle name="Normal 13 10 4" xfId="12931" xr:uid="{00000000-0005-0000-0000-0000C9110000}"/>
    <cellStyle name="Normal 13 11" xfId="12130" xr:uid="{00000000-0005-0000-0000-0000CA110000}"/>
    <cellStyle name="Normal 13 11 2" xfId="12962" xr:uid="{00000000-0005-0000-0000-0000CB110000}"/>
    <cellStyle name="Normal 13 12" xfId="12405" xr:uid="{00000000-0005-0000-0000-0000CC110000}"/>
    <cellStyle name="Normal 13 12 2" xfId="13232" xr:uid="{00000000-0005-0000-0000-0000CD110000}"/>
    <cellStyle name="Normal 13 13" xfId="14436" xr:uid="{00000000-0005-0000-0000-0000CE110000}"/>
    <cellStyle name="Normal 13 14" xfId="12680" xr:uid="{00000000-0005-0000-0000-0000CF110000}"/>
    <cellStyle name="Normal 13 15" xfId="14999" xr:uid="{00000000-0005-0000-0000-0000D0110000}"/>
    <cellStyle name="Normal 13 2" xfId="2459" xr:uid="{00000000-0005-0000-0000-0000D1110000}"/>
    <cellStyle name="Normal 13 2 10" xfId="2460" xr:uid="{00000000-0005-0000-0000-0000D2110000}"/>
    <cellStyle name="Normal 13 2 11" xfId="2461" xr:uid="{00000000-0005-0000-0000-0000D3110000}"/>
    <cellStyle name="Normal 13 2 12" xfId="2462" xr:uid="{00000000-0005-0000-0000-0000D4110000}"/>
    <cellStyle name="Normal 13 2 13" xfId="2463" xr:uid="{00000000-0005-0000-0000-0000D5110000}"/>
    <cellStyle name="Normal 13 2 14" xfId="2464" xr:uid="{00000000-0005-0000-0000-0000D6110000}"/>
    <cellStyle name="Normal 13 2 15" xfId="2465" xr:uid="{00000000-0005-0000-0000-0000D7110000}"/>
    <cellStyle name="Normal 13 2 16" xfId="2466" xr:uid="{00000000-0005-0000-0000-0000D8110000}"/>
    <cellStyle name="Normal 13 2 17" xfId="2467" xr:uid="{00000000-0005-0000-0000-0000D9110000}"/>
    <cellStyle name="Normal 13 2 18" xfId="2468" xr:uid="{00000000-0005-0000-0000-0000DA110000}"/>
    <cellStyle name="Normal 13 2 19" xfId="2469" xr:uid="{00000000-0005-0000-0000-0000DB110000}"/>
    <cellStyle name="Normal 13 2 2" xfId="2470" xr:uid="{00000000-0005-0000-0000-0000DC110000}"/>
    <cellStyle name="Normal 13 2 20" xfId="2471" xr:uid="{00000000-0005-0000-0000-0000DD110000}"/>
    <cellStyle name="Normal 13 2 21" xfId="2472" xr:uid="{00000000-0005-0000-0000-0000DE110000}"/>
    <cellStyle name="Normal 13 2 22" xfId="2473" xr:uid="{00000000-0005-0000-0000-0000DF110000}"/>
    <cellStyle name="Normal 13 2 23" xfId="2474" xr:uid="{00000000-0005-0000-0000-0000E0110000}"/>
    <cellStyle name="Normal 13 2 24" xfId="2475" xr:uid="{00000000-0005-0000-0000-0000E1110000}"/>
    <cellStyle name="Normal 13 2 25" xfId="2476" xr:uid="{00000000-0005-0000-0000-0000E2110000}"/>
    <cellStyle name="Normal 13 2 26" xfId="2477" xr:uid="{00000000-0005-0000-0000-0000E3110000}"/>
    <cellStyle name="Normal 13 2 27" xfId="2478" xr:uid="{00000000-0005-0000-0000-0000E4110000}"/>
    <cellStyle name="Normal 13 2 28" xfId="2479" xr:uid="{00000000-0005-0000-0000-0000E5110000}"/>
    <cellStyle name="Normal 13 2 29" xfId="2480" xr:uid="{00000000-0005-0000-0000-0000E6110000}"/>
    <cellStyle name="Normal 13 2 3" xfId="2481" xr:uid="{00000000-0005-0000-0000-0000E7110000}"/>
    <cellStyle name="Normal 13 2 30" xfId="2482" xr:uid="{00000000-0005-0000-0000-0000E8110000}"/>
    <cellStyle name="Normal 13 2 31" xfId="2483" xr:uid="{00000000-0005-0000-0000-0000E9110000}"/>
    <cellStyle name="Normal 13 2 32" xfId="2484" xr:uid="{00000000-0005-0000-0000-0000EA110000}"/>
    <cellStyle name="Normal 13 2 33" xfId="2485" xr:uid="{00000000-0005-0000-0000-0000EB110000}"/>
    <cellStyle name="Normal 13 2 34" xfId="2486" xr:uid="{00000000-0005-0000-0000-0000EC110000}"/>
    <cellStyle name="Normal 13 2 35" xfId="2487" xr:uid="{00000000-0005-0000-0000-0000ED110000}"/>
    <cellStyle name="Normal 13 2 36" xfId="2488" xr:uid="{00000000-0005-0000-0000-0000EE110000}"/>
    <cellStyle name="Normal 13 2 37" xfId="2489" xr:uid="{00000000-0005-0000-0000-0000EF110000}"/>
    <cellStyle name="Normal 13 2 38" xfId="2490" xr:uid="{00000000-0005-0000-0000-0000F0110000}"/>
    <cellStyle name="Normal 13 2 39" xfId="2491" xr:uid="{00000000-0005-0000-0000-0000F1110000}"/>
    <cellStyle name="Normal 13 2 4" xfId="2492" xr:uid="{00000000-0005-0000-0000-0000F2110000}"/>
    <cellStyle name="Normal 13 2 40" xfId="2493" xr:uid="{00000000-0005-0000-0000-0000F3110000}"/>
    <cellStyle name="Normal 13 2 41" xfId="2494" xr:uid="{00000000-0005-0000-0000-0000F4110000}"/>
    <cellStyle name="Normal 13 2 42" xfId="2495" xr:uid="{00000000-0005-0000-0000-0000F5110000}"/>
    <cellStyle name="Normal 13 2 43" xfId="2496" xr:uid="{00000000-0005-0000-0000-0000F6110000}"/>
    <cellStyle name="Normal 13 2 44" xfId="2497" xr:uid="{00000000-0005-0000-0000-0000F7110000}"/>
    <cellStyle name="Normal 13 2 45" xfId="2498" xr:uid="{00000000-0005-0000-0000-0000F8110000}"/>
    <cellStyle name="Normal 13 2 46" xfId="2499" xr:uid="{00000000-0005-0000-0000-0000F9110000}"/>
    <cellStyle name="Normal 13 2 47" xfId="2500" xr:uid="{00000000-0005-0000-0000-0000FA110000}"/>
    <cellStyle name="Normal 13 2 48" xfId="2501" xr:uid="{00000000-0005-0000-0000-0000FB110000}"/>
    <cellStyle name="Normal 13 2 49" xfId="2502" xr:uid="{00000000-0005-0000-0000-0000FC110000}"/>
    <cellStyle name="Normal 13 2 5" xfId="2503" xr:uid="{00000000-0005-0000-0000-0000FD110000}"/>
    <cellStyle name="Normal 13 2 50" xfId="2504" xr:uid="{00000000-0005-0000-0000-0000FE110000}"/>
    <cellStyle name="Normal 13 2 51" xfId="2505" xr:uid="{00000000-0005-0000-0000-0000FF110000}"/>
    <cellStyle name="Normal 13 2 52" xfId="2506" xr:uid="{00000000-0005-0000-0000-000000120000}"/>
    <cellStyle name="Normal 13 2 53" xfId="2507" xr:uid="{00000000-0005-0000-0000-000001120000}"/>
    <cellStyle name="Normal 13 2 54" xfId="2508" xr:uid="{00000000-0005-0000-0000-000002120000}"/>
    <cellStyle name="Normal 13 2 55" xfId="2509" xr:uid="{00000000-0005-0000-0000-000003120000}"/>
    <cellStyle name="Normal 13 2 56" xfId="2510" xr:uid="{00000000-0005-0000-0000-000004120000}"/>
    <cellStyle name="Normal 13 2 57" xfId="2511" xr:uid="{00000000-0005-0000-0000-000005120000}"/>
    <cellStyle name="Normal 13 2 58" xfId="2512" xr:uid="{00000000-0005-0000-0000-000006120000}"/>
    <cellStyle name="Normal 13 2 59" xfId="2513" xr:uid="{00000000-0005-0000-0000-000007120000}"/>
    <cellStyle name="Normal 13 2 6" xfId="2514" xr:uid="{00000000-0005-0000-0000-000008120000}"/>
    <cellStyle name="Normal 13 2 60" xfId="2515" xr:uid="{00000000-0005-0000-0000-000009120000}"/>
    <cellStyle name="Normal 13 2 61" xfId="2516" xr:uid="{00000000-0005-0000-0000-00000A120000}"/>
    <cellStyle name="Normal 13 2 62" xfId="2517" xr:uid="{00000000-0005-0000-0000-00000B120000}"/>
    <cellStyle name="Normal 13 2 63" xfId="2518" xr:uid="{00000000-0005-0000-0000-00000C120000}"/>
    <cellStyle name="Normal 13 2 64" xfId="2519" xr:uid="{00000000-0005-0000-0000-00000D120000}"/>
    <cellStyle name="Normal 13 2 65" xfId="2520" xr:uid="{00000000-0005-0000-0000-00000E120000}"/>
    <cellStyle name="Normal 13 2 66" xfId="14701" xr:uid="{00000000-0005-0000-0000-00000F120000}"/>
    <cellStyle name="Normal 13 2 7" xfId="2521" xr:uid="{00000000-0005-0000-0000-000010120000}"/>
    <cellStyle name="Normal 13 2 8" xfId="2522" xr:uid="{00000000-0005-0000-0000-000011120000}"/>
    <cellStyle name="Normal 13 2 9" xfId="2523" xr:uid="{00000000-0005-0000-0000-000012120000}"/>
    <cellStyle name="Normal 13 3" xfId="2524" xr:uid="{00000000-0005-0000-0000-000013120000}"/>
    <cellStyle name="Normal 13 3 10" xfId="2525" xr:uid="{00000000-0005-0000-0000-000014120000}"/>
    <cellStyle name="Normal 13 3 11" xfId="2526" xr:uid="{00000000-0005-0000-0000-000015120000}"/>
    <cellStyle name="Normal 13 3 12" xfId="2527" xr:uid="{00000000-0005-0000-0000-000016120000}"/>
    <cellStyle name="Normal 13 3 13" xfId="2528" xr:uid="{00000000-0005-0000-0000-000017120000}"/>
    <cellStyle name="Normal 13 3 14" xfId="2529" xr:uid="{00000000-0005-0000-0000-000018120000}"/>
    <cellStyle name="Normal 13 3 15" xfId="2530" xr:uid="{00000000-0005-0000-0000-000019120000}"/>
    <cellStyle name="Normal 13 3 16" xfId="2531" xr:uid="{00000000-0005-0000-0000-00001A120000}"/>
    <cellStyle name="Normal 13 3 17" xfId="2532" xr:uid="{00000000-0005-0000-0000-00001B120000}"/>
    <cellStyle name="Normal 13 3 18" xfId="2533" xr:uid="{00000000-0005-0000-0000-00001C120000}"/>
    <cellStyle name="Normal 13 3 19" xfId="2534" xr:uid="{00000000-0005-0000-0000-00001D120000}"/>
    <cellStyle name="Normal 13 3 2" xfId="2535" xr:uid="{00000000-0005-0000-0000-00001E120000}"/>
    <cellStyle name="Normal 13 3 2 2" xfId="15002" xr:uid="{00000000-0005-0000-0000-00001F120000}"/>
    <cellStyle name="Normal 13 3 2 3" xfId="15001" xr:uid="{00000000-0005-0000-0000-000020120000}"/>
    <cellStyle name="Normal 13 3 20" xfId="2536" xr:uid="{00000000-0005-0000-0000-000021120000}"/>
    <cellStyle name="Normal 13 3 21" xfId="2537" xr:uid="{00000000-0005-0000-0000-000022120000}"/>
    <cellStyle name="Normal 13 3 22" xfId="2538" xr:uid="{00000000-0005-0000-0000-000023120000}"/>
    <cellStyle name="Normal 13 3 23" xfId="2539" xr:uid="{00000000-0005-0000-0000-000024120000}"/>
    <cellStyle name="Normal 13 3 24" xfId="2540" xr:uid="{00000000-0005-0000-0000-000025120000}"/>
    <cellStyle name="Normal 13 3 25" xfId="2541" xr:uid="{00000000-0005-0000-0000-000026120000}"/>
    <cellStyle name="Normal 13 3 26" xfId="2542" xr:uid="{00000000-0005-0000-0000-000027120000}"/>
    <cellStyle name="Normal 13 3 27" xfId="2543" xr:uid="{00000000-0005-0000-0000-000028120000}"/>
    <cellStyle name="Normal 13 3 28" xfId="2544" xr:uid="{00000000-0005-0000-0000-000029120000}"/>
    <cellStyle name="Normal 13 3 29" xfId="2545" xr:uid="{00000000-0005-0000-0000-00002A120000}"/>
    <cellStyle name="Normal 13 3 3" xfId="2546" xr:uid="{00000000-0005-0000-0000-00002B120000}"/>
    <cellStyle name="Normal 13 3 3 2" xfId="15003" xr:uid="{00000000-0005-0000-0000-00002C120000}"/>
    <cellStyle name="Normal 13 3 30" xfId="2547" xr:uid="{00000000-0005-0000-0000-00002D120000}"/>
    <cellStyle name="Normal 13 3 31" xfId="2548" xr:uid="{00000000-0005-0000-0000-00002E120000}"/>
    <cellStyle name="Normal 13 3 32" xfId="2549" xr:uid="{00000000-0005-0000-0000-00002F120000}"/>
    <cellStyle name="Normal 13 3 33" xfId="2550" xr:uid="{00000000-0005-0000-0000-000030120000}"/>
    <cellStyle name="Normal 13 3 34" xfId="2551" xr:uid="{00000000-0005-0000-0000-000031120000}"/>
    <cellStyle name="Normal 13 3 35" xfId="2552" xr:uid="{00000000-0005-0000-0000-000032120000}"/>
    <cellStyle name="Normal 13 3 36" xfId="2553" xr:uid="{00000000-0005-0000-0000-000033120000}"/>
    <cellStyle name="Normal 13 3 37" xfId="2554" xr:uid="{00000000-0005-0000-0000-000034120000}"/>
    <cellStyle name="Normal 13 3 38" xfId="2555" xr:uid="{00000000-0005-0000-0000-000035120000}"/>
    <cellStyle name="Normal 13 3 39" xfId="2556" xr:uid="{00000000-0005-0000-0000-000036120000}"/>
    <cellStyle name="Normal 13 3 4" xfId="2557" xr:uid="{00000000-0005-0000-0000-000037120000}"/>
    <cellStyle name="Normal 13 3 4 2" xfId="15004" xr:uid="{00000000-0005-0000-0000-000038120000}"/>
    <cellStyle name="Normal 13 3 40" xfId="2558" xr:uid="{00000000-0005-0000-0000-000039120000}"/>
    <cellStyle name="Normal 13 3 41" xfId="2559" xr:uid="{00000000-0005-0000-0000-00003A120000}"/>
    <cellStyle name="Normal 13 3 42" xfId="2560" xr:uid="{00000000-0005-0000-0000-00003B120000}"/>
    <cellStyle name="Normal 13 3 43" xfId="2561" xr:uid="{00000000-0005-0000-0000-00003C120000}"/>
    <cellStyle name="Normal 13 3 44" xfId="2562" xr:uid="{00000000-0005-0000-0000-00003D120000}"/>
    <cellStyle name="Normal 13 3 45" xfId="2563" xr:uid="{00000000-0005-0000-0000-00003E120000}"/>
    <cellStyle name="Normal 13 3 46" xfId="2564" xr:uid="{00000000-0005-0000-0000-00003F120000}"/>
    <cellStyle name="Normal 13 3 47" xfId="2565" xr:uid="{00000000-0005-0000-0000-000040120000}"/>
    <cellStyle name="Normal 13 3 48" xfId="2566" xr:uid="{00000000-0005-0000-0000-000041120000}"/>
    <cellStyle name="Normal 13 3 49" xfId="2567" xr:uid="{00000000-0005-0000-0000-000042120000}"/>
    <cellStyle name="Normal 13 3 5" xfId="2568" xr:uid="{00000000-0005-0000-0000-000043120000}"/>
    <cellStyle name="Normal 13 3 5 2" xfId="15005" xr:uid="{00000000-0005-0000-0000-000044120000}"/>
    <cellStyle name="Normal 13 3 50" xfId="2569" xr:uid="{00000000-0005-0000-0000-000045120000}"/>
    <cellStyle name="Normal 13 3 51" xfId="2570" xr:uid="{00000000-0005-0000-0000-000046120000}"/>
    <cellStyle name="Normal 13 3 52" xfId="2571" xr:uid="{00000000-0005-0000-0000-000047120000}"/>
    <cellStyle name="Normal 13 3 53" xfId="2572" xr:uid="{00000000-0005-0000-0000-000048120000}"/>
    <cellStyle name="Normal 13 3 54" xfId="2573" xr:uid="{00000000-0005-0000-0000-000049120000}"/>
    <cellStyle name="Normal 13 3 55" xfId="2574" xr:uid="{00000000-0005-0000-0000-00004A120000}"/>
    <cellStyle name="Normal 13 3 56" xfId="2575" xr:uid="{00000000-0005-0000-0000-00004B120000}"/>
    <cellStyle name="Normal 13 3 57" xfId="2576" xr:uid="{00000000-0005-0000-0000-00004C120000}"/>
    <cellStyle name="Normal 13 3 58" xfId="2577" xr:uid="{00000000-0005-0000-0000-00004D120000}"/>
    <cellStyle name="Normal 13 3 59" xfId="2578" xr:uid="{00000000-0005-0000-0000-00004E120000}"/>
    <cellStyle name="Normal 13 3 6" xfId="2579" xr:uid="{00000000-0005-0000-0000-00004F120000}"/>
    <cellStyle name="Normal 13 3 60" xfId="2580" xr:uid="{00000000-0005-0000-0000-000050120000}"/>
    <cellStyle name="Normal 13 3 61" xfId="2581" xr:uid="{00000000-0005-0000-0000-000051120000}"/>
    <cellStyle name="Normal 13 3 62" xfId="2582" xr:uid="{00000000-0005-0000-0000-000052120000}"/>
    <cellStyle name="Normal 13 3 63" xfId="2583" xr:uid="{00000000-0005-0000-0000-000053120000}"/>
    <cellStyle name="Normal 13 3 64" xfId="2584" xr:uid="{00000000-0005-0000-0000-000054120000}"/>
    <cellStyle name="Normal 13 3 65" xfId="2585" xr:uid="{00000000-0005-0000-0000-000055120000}"/>
    <cellStyle name="Normal 13 3 66" xfId="14001" xr:uid="{00000000-0005-0000-0000-000056120000}"/>
    <cellStyle name="Normal 13 3 67" xfId="15000" xr:uid="{00000000-0005-0000-0000-000057120000}"/>
    <cellStyle name="Normal 13 3 7" xfId="2586" xr:uid="{00000000-0005-0000-0000-000058120000}"/>
    <cellStyle name="Normal 13 3 8" xfId="2587" xr:uid="{00000000-0005-0000-0000-000059120000}"/>
    <cellStyle name="Normal 13 3 9" xfId="2588" xr:uid="{00000000-0005-0000-0000-00005A120000}"/>
    <cellStyle name="Normal 13 4" xfId="2589" xr:uid="{00000000-0005-0000-0000-00005B120000}"/>
    <cellStyle name="Normal 13 4 10" xfId="2590" xr:uid="{00000000-0005-0000-0000-00005C120000}"/>
    <cellStyle name="Normal 13 4 11" xfId="2591" xr:uid="{00000000-0005-0000-0000-00005D120000}"/>
    <cellStyle name="Normal 13 4 12" xfId="2592" xr:uid="{00000000-0005-0000-0000-00005E120000}"/>
    <cellStyle name="Normal 13 4 13" xfId="2593" xr:uid="{00000000-0005-0000-0000-00005F120000}"/>
    <cellStyle name="Normal 13 4 14" xfId="2594" xr:uid="{00000000-0005-0000-0000-000060120000}"/>
    <cellStyle name="Normal 13 4 15" xfId="2595" xr:uid="{00000000-0005-0000-0000-000061120000}"/>
    <cellStyle name="Normal 13 4 16" xfId="2596" xr:uid="{00000000-0005-0000-0000-000062120000}"/>
    <cellStyle name="Normal 13 4 17" xfId="2597" xr:uid="{00000000-0005-0000-0000-000063120000}"/>
    <cellStyle name="Normal 13 4 18" xfId="2598" xr:uid="{00000000-0005-0000-0000-000064120000}"/>
    <cellStyle name="Normal 13 4 19" xfId="2599" xr:uid="{00000000-0005-0000-0000-000065120000}"/>
    <cellStyle name="Normal 13 4 2" xfId="2600" xr:uid="{00000000-0005-0000-0000-000066120000}"/>
    <cellStyle name="Normal 13 4 20" xfId="2601" xr:uid="{00000000-0005-0000-0000-000067120000}"/>
    <cellStyle name="Normal 13 4 21" xfId="2602" xr:uid="{00000000-0005-0000-0000-000068120000}"/>
    <cellStyle name="Normal 13 4 22" xfId="2603" xr:uid="{00000000-0005-0000-0000-000069120000}"/>
    <cellStyle name="Normal 13 4 23" xfId="2604" xr:uid="{00000000-0005-0000-0000-00006A120000}"/>
    <cellStyle name="Normal 13 4 24" xfId="2605" xr:uid="{00000000-0005-0000-0000-00006B120000}"/>
    <cellStyle name="Normal 13 4 25" xfId="2606" xr:uid="{00000000-0005-0000-0000-00006C120000}"/>
    <cellStyle name="Normal 13 4 26" xfId="2607" xr:uid="{00000000-0005-0000-0000-00006D120000}"/>
    <cellStyle name="Normal 13 4 27" xfId="2608" xr:uid="{00000000-0005-0000-0000-00006E120000}"/>
    <cellStyle name="Normal 13 4 28" xfId="2609" xr:uid="{00000000-0005-0000-0000-00006F120000}"/>
    <cellStyle name="Normal 13 4 29" xfId="2610" xr:uid="{00000000-0005-0000-0000-000070120000}"/>
    <cellStyle name="Normal 13 4 3" xfId="2611" xr:uid="{00000000-0005-0000-0000-000071120000}"/>
    <cellStyle name="Normal 13 4 30" xfId="2612" xr:uid="{00000000-0005-0000-0000-000072120000}"/>
    <cellStyle name="Normal 13 4 31" xfId="2613" xr:uid="{00000000-0005-0000-0000-000073120000}"/>
    <cellStyle name="Normal 13 4 32" xfId="2614" xr:uid="{00000000-0005-0000-0000-000074120000}"/>
    <cellStyle name="Normal 13 4 33" xfId="2615" xr:uid="{00000000-0005-0000-0000-000075120000}"/>
    <cellStyle name="Normal 13 4 34" xfId="2616" xr:uid="{00000000-0005-0000-0000-000076120000}"/>
    <cellStyle name="Normal 13 4 35" xfId="2617" xr:uid="{00000000-0005-0000-0000-000077120000}"/>
    <cellStyle name="Normal 13 4 36" xfId="2618" xr:uid="{00000000-0005-0000-0000-000078120000}"/>
    <cellStyle name="Normal 13 4 37" xfId="2619" xr:uid="{00000000-0005-0000-0000-000079120000}"/>
    <cellStyle name="Normal 13 4 38" xfId="2620" xr:uid="{00000000-0005-0000-0000-00007A120000}"/>
    <cellStyle name="Normal 13 4 39" xfId="2621" xr:uid="{00000000-0005-0000-0000-00007B120000}"/>
    <cellStyle name="Normal 13 4 4" xfId="2622" xr:uid="{00000000-0005-0000-0000-00007C120000}"/>
    <cellStyle name="Normal 13 4 40" xfId="2623" xr:uid="{00000000-0005-0000-0000-00007D120000}"/>
    <cellStyle name="Normal 13 4 41" xfId="2624" xr:uid="{00000000-0005-0000-0000-00007E120000}"/>
    <cellStyle name="Normal 13 4 42" xfId="2625" xr:uid="{00000000-0005-0000-0000-00007F120000}"/>
    <cellStyle name="Normal 13 4 43" xfId="2626" xr:uid="{00000000-0005-0000-0000-000080120000}"/>
    <cellStyle name="Normal 13 4 44" xfId="2627" xr:uid="{00000000-0005-0000-0000-000081120000}"/>
    <cellStyle name="Normal 13 4 45" xfId="2628" xr:uid="{00000000-0005-0000-0000-000082120000}"/>
    <cellStyle name="Normal 13 4 46" xfId="2629" xr:uid="{00000000-0005-0000-0000-000083120000}"/>
    <cellStyle name="Normal 13 4 47" xfId="2630" xr:uid="{00000000-0005-0000-0000-000084120000}"/>
    <cellStyle name="Normal 13 4 48" xfId="2631" xr:uid="{00000000-0005-0000-0000-000085120000}"/>
    <cellStyle name="Normal 13 4 49" xfId="2632" xr:uid="{00000000-0005-0000-0000-000086120000}"/>
    <cellStyle name="Normal 13 4 5" xfId="2633" xr:uid="{00000000-0005-0000-0000-000087120000}"/>
    <cellStyle name="Normal 13 4 50" xfId="2634" xr:uid="{00000000-0005-0000-0000-000088120000}"/>
    <cellStyle name="Normal 13 4 51" xfId="2635" xr:uid="{00000000-0005-0000-0000-000089120000}"/>
    <cellStyle name="Normal 13 4 52" xfId="2636" xr:uid="{00000000-0005-0000-0000-00008A120000}"/>
    <cellStyle name="Normal 13 4 53" xfId="2637" xr:uid="{00000000-0005-0000-0000-00008B120000}"/>
    <cellStyle name="Normal 13 4 54" xfId="2638" xr:uid="{00000000-0005-0000-0000-00008C120000}"/>
    <cellStyle name="Normal 13 4 55" xfId="2639" xr:uid="{00000000-0005-0000-0000-00008D120000}"/>
    <cellStyle name="Normal 13 4 56" xfId="2640" xr:uid="{00000000-0005-0000-0000-00008E120000}"/>
    <cellStyle name="Normal 13 4 57" xfId="2641" xr:uid="{00000000-0005-0000-0000-00008F120000}"/>
    <cellStyle name="Normal 13 4 58" xfId="2642" xr:uid="{00000000-0005-0000-0000-000090120000}"/>
    <cellStyle name="Normal 13 4 59" xfId="2643" xr:uid="{00000000-0005-0000-0000-000091120000}"/>
    <cellStyle name="Normal 13 4 6" xfId="2644" xr:uid="{00000000-0005-0000-0000-000092120000}"/>
    <cellStyle name="Normal 13 4 60" xfId="2645" xr:uid="{00000000-0005-0000-0000-000093120000}"/>
    <cellStyle name="Normal 13 4 61" xfId="2646" xr:uid="{00000000-0005-0000-0000-000094120000}"/>
    <cellStyle name="Normal 13 4 62" xfId="2647" xr:uid="{00000000-0005-0000-0000-000095120000}"/>
    <cellStyle name="Normal 13 4 63" xfId="2648" xr:uid="{00000000-0005-0000-0000-000096120000}"/>
    <cellStyle name="Normal 13 4 64" xfId="2649" xr:uid="{00000000-0005-0000-0000-000097120000}"/>
    <cellStyle name="Normal 13 4 65" xfId="2650" xr:uid="{00000000-0005-0000-0000-000098120000}"/>
    <cellStyle name="Normal 13 4 66" xfId="15006" xr:uid="{00000000-0005-0000-0000-000099120000}"/>
    <cellStyle name="Normal 13 4 7" xfId="2651" xr:uid="{00000000-0005-0000-0000-00009A120000}"/>
    <cellStyle name="Normal 13 4 8" xfId="2652" xr:uid="{00000000-0005-0000-0000-00009B120000}"/>
    <cellStyle name="Normal 13 4 9" xfId="2653" xr:uid="{00000000-0005-0000-0000-00009C120000}"/>
    <cellStyle name="Normal 13 5" xfId="2654" xr:uid="{00000000-0005-0000-0000-00009D120000}"/>
    <cellStyle name="Normal 13 5 10" xfId="2655" xr:uid="{00000000-0005-0000-0000-00009E120000}"/>
    <cellStyle name="Normal 13 5 11" xfId="2656" xr:uid="{00000000-0005-0000-0000-00009F120000}"/>
    <cellStyle name="Normal 13 5 12" xfId="2657" xr:uid="{00000000-0005-0000-0000-0000A0120000}"/>
    <cellStyle name="Normal 13 5 13" xfId="2658" xr:uid="{00000000-0005-0000-0000-0000A1120000}"/>
    <cellStyle name="Normal 13 5 14" xfId="2659" xr:uid="{00000000-0005-0000-0000-0000A2120000}"/>
    <cellStyle name="Normal 13 5 15" xfId="2660" xr:uid="{00000000-0005-0000-0000-0000A3120000}"/>
    <cellStyle name="Normal 13 5 16" xfId="2661" xr:uid="{00000000-0005-0000-0000-0000A4120000}"/>
    <cellStyle name="Normal 13 5 17" xfId="2662" xr:uid="{00000000-0005-0000-0000-0000A5120000}"/>
    <cellStyle name="Normal 13 5 18" xfId="2663" xr:uid="{00000000-0005-0000-0000-0000A6120000}"/>
    <cellStyle name="Normal 13 5 19" xfId="2664" xr:uid="{00000000-0005-0000-0000-0000A7120000}"/>
    <cellStyle name="Normal 13 5 2" xfId="2665" xr:uid="{00000000-0005-0000-0000-0000A8120000}"/>
    <cellStyle name="Normal 13 5 20" xfId="2666" xr:uid="{00000000-0005-0000-0000-0000A9120000}"/>
    <cellStyle name="Normal 13 5 21" xfId="2667" xr:uid="{00000000-0005-0000-0000-0000AA120000}"/>
    <cellStyle name="Normal 13 5 22" xfId="2668" xr:uid="{00000000-0005-0000-0000-0000AB120000}"/>
    <cellStyle name="Normal 13 5 23" xfId="2669" xr:uid="{00000000-0005-0000-0000-0000AC120000}"/>
    <cellStyle name="Normal 13 5 24" xfId="2670" xr:uid="{00000000-0005-0000-0000-0000AD120000}"/>
    <cellStyle name="Normal 13 5 25" xfId="2671" xr:uid="{00000000-0005-0000-0000-0000AE120000}"/>
    <cellStyle name="Normal 13 5 26" xfId="2672" xr:uid="{00000000-0005-0000-0000-0000AF120000}"/>
    <cellStyle name="Normal 13 5 27" xfId="2673" xr:uid="{00000000-0005-0000-0000-0000B0120000}"/>
    <cellStyle name="Normal 13 5 28" xfId="2674" xr:uid="{00000000-0005-0000-0000-0000B1120000}"/>
    <cellStyle name="Normal 13 5 29" xfId="2675" xr:uid="{00000000-0005-0000-0000-0000B2120000}"/>
    <cellStyle name="Normal 13 5 3" xfId="2676" xr:uid="{00000000-0005-0000-0000-0000B3120000}"/>
    <cellStyle name="Normal 13 5 30" xfId="2677" xr:uid="{00000000-0005-0000-0000-0000B4120000}"/>
    <cellStyle name="Normal 13 5 31" xfId="2678" xr:uid="{00000000-0005-0000-0000-0000B5120000}"/>
    <cellStyle name="Normal 13 5 32" xfId="2679" xr:uid="{00000000-0005-0000-0000-0000B6120000}"/>
    <cellStyle name="Normal 13 5 33" xfId="2680" xr:uid="{00000000-0005-0000-0000-0000B7120000}"/>
    <cellStyle name="Normal 13 5 34" xfId="2681" xr:uid="{00000000-0005-0000-0000-0000B8120000}"/>
    <cellStyle name="Normal 13 5 35" xfId="2682" xr:uid="{00000000-0005-0000-0000-0000B9120000}"/>
    <cellStyle name="Normal 13 5 36" xfId="2683" xr:uid="{00000000-0005-0000-0000-0000BA120000}"/>
    <cellStyle name="Normal 13 5 37" xfId="2684" xr:uid="{00000000-0005-0000-0000-0000BB120000}"/>
    <cellStyle name="Normal 13 5 38" xfId="2685" xr:uid="{00000000-0005-0000-0000-0000BC120000}"/>
    <cellStyle name="Normal 13 5 39" xfId="2686" xr:uid="{00000000-0005-0000-0000-0000BD120000}"/>
    <cellStyle name="Normal 13 5 4" xfId="2687" xr:uid="{00000000-0005-0000-0000-0000BE120000}"/>
    <cellStyle name="Normal 13 5 40" xfId="2688" xr:uid="{00000000-0005-0000-0000-0000BF120000}"/>
    <cellStyle name="Normal 13 5 41" xfId="2689" xr:uid="{00000000-0005-0000-0000-0000C0120000}"/>
    <cellStyle name="Normal 13 5 42" xfId="2690" xr:uid="{00000000-0005-0000-0000-0000C1120000}"/>
    <cellStyle name="Normal 13 5 43" xfId="2691" xr:uid="{00000000-0005-0000-0000-0000C2120000}"/>
    <cellStyle name="Normal 13 5 44" xfId="2692" xr:uid="{00000000-0005-0000-0000-0000C3120000}"/>
    <cellStyle name="Normal 13 5 45" xfId="2693" xr:uid="{00000000-0005-0000-0000-0000C4120000}"/>
    <cellStyle name="Normal 13 5 46" xfId="2694" xr:uid="{00000000-0005-0000-0000-0000C5120000}"/>
    <cellStyle name="Normal 13 5 47" xfId="2695" xr:uid="{00000000-0005-0000-0000-0000C6120000}"/>
    <cellStyle name="Normal 13 5 48" xfId="2696" xr:uid="{00000000-0005-0000-0000-0000C7120000}"/>
    <cellStyle name="Normal 13 5 49" xfId="2697" xr:uid="{00000000-0005-0000-0000-0000C8120000}"/>
    <cellStyle name="Normal 13 5 5" xfId="2698" xr:uid="{00000000-0005-0000-0000-0000C9120000}"/>
    <cellStyle name="Normal 13 5 50" xfId="2699" xr:uid="{00000000-0005-0000-0000-0000CA120000}"/>
    <cellStyle name="Normal 13 5 51" xfId="2700" xr:uid="{00000000-0005-0000-0000-0000CB120000}"/>
    <cellStyle name="Normal 13 5 52" xfId="2701" xr:uid="{00000000-0005-0000-0000-0000CC120000}"/>
    <cellStyle name="Normal 13 5 53" xfId="2702" xr:uid="{00000000-0005-0000-0000-0000CD120000}"/>
    <cellStyle name="Normal 13 5 54" xfId="2703" xr:uid="{00000000-0005-0000-0000-0000CE120000}"/>
    <cellStyle name="Normal 13 5 55" xfId="2704" xr:uid="{00000000-0005-0000-0000-0000CF120000}"/>
    <cellStyle name="Normal 13 5 56" xfId="2705" xr:uid="{00000000-0005-0000-0000-0000D0120000}"/>
    <cellStyle name="Normal 13 5 57" xfId="2706" xr:uid="{00000000-0005-0000-0000-0000D1120000}"/>
    <cellStyle name="Normal 13 5 58" xfId="2707" xr:uid="{00000000-0005-0000-0000-0000D2120000}"/>
    <cellStyle name="Normal 13 5 59" xfId="2708" xr:uid="{00000000-0005-0000-0000-0000D3120000}"/>
    <cellStyle name="Normal 13 5 6" xfId="2709" xr:uid="{00000000-0005-0000-0000-0000D4120000}"/>
    <cellStyle name="Normal 13 5 60" xfId="2710" xr:uid="{00000000-0005-0000-0000-0000D5120000}"/>
    <cellStyle name="Normal 13 5 61" xfId="2711" xr:uid="{00000000-0005-0000-0000-0000D6120000}"/>
    <cellStyle name="Normal 13 5 62" xfId="2712" xr:uid="{00000000-0005-0000-0000-0000D7120000}"/>
    <cellStyle name="Normal 13 5 63" xfId="2713" xr:uid="{00000000-0005-0000-0000-0000D8120000}"/>
    <cellStyle name="Normal 13 5 64" xfId="2714" xr:uid="{00000000-0005-0000-0000-0000D9120000}"/>
    <cellStyle name="Normal 13 5 65" xfId="2715" xr:uid="{00000000-0005-0000-0000-0000DA120000}"/>
    <cellStyle name="Normal 13 5 7" xfId="2716" xr:uid="{00000000-0005-0000-0000-0000DB120000}"/>
    <cellStyle name="Normal 13 5 8" xfId="2717" xr:uid="{00000000-0005-0000-0000-0000DC120000}"/>
    <cellStyle name="Normal 13 5 9" xfId="2718" xr:uid="{00000000-0005-0000-0000-0000DD120000}"/>
    <cellStyle name="Normal 13 6" xfId="11882" xr:uid="{00000000-0005-0000-0000-0000DE120000}"/>
    <cellStyle name="Normal 13 6 2" xfId="12049" xr:uid="{00000000-0005-0000-0000-0000DF120000}"/>
    <cellStyle name="Normal 13 6 2 2" xfId="12320" xr:uid="{00000000-0005-0000-0000-0000E0120000}"/>
    <cellStyle name="Normal 13 6 2 2 2" xfId="13148" xr:uid="{00000000-0005-0000-0000-0000E1120000}"/>
    <cellStyle name="Normal 13 6 2 3" xfId="12591" xr:uid="{00000000-0005-0000-0000-0000E2120000}"/>
    <cellStyle name="Normal 13 6 2 3 2" xfId="13418" xr:uid="{00000000-0005-0000-0000-0000E3120000}"/>
    <cellStyle name="Normal 13 6 2 4" xfId="12883" xr:uid="{00000000-0005-0000-0000-0000E4120000}"/>
    <cellStyle name="Normal 13 6 3" xfId="12202" xr:uid="{00000000-0005-0000-0000-0000E5120000}"/>
    <cellStyle name="Normal 13 6 3 2" xfId="13030" xr:uid="{00000000-0005-0000-0000-0000E6120000}"/>
    <cellStyle name="Normal 13 6 4" xfId="12473" xr:uid="{00000000-0005-0000-0000-0000E7120000}"/>
    <cellStyle name="Normal 13 6 4 2" xfId="13300" xr:uid="{00000000-0005-0000-0000-0000E8120000}"/>
    <cellStyle name="Normal 13 6 5" xfId="12765" xr:uid="{00000000-0005-0000-0000-0000E9120000}"/>
    <cellStyle name="Normal 13 7" xfId="11822" xr:uid="{00000000-0005-0000-0000-0000EA120000}"/>
    <cellStyle name="Normal 13 7 2" xfId="11996" xr:uid="{00000000-0005-0000-0000-0000EB120000}"/>
    <cellStyle name="Normal 13 7 2 2" xfId="12267" xr:uid="{00000000-0005-0000-0000-0000EC120000}"/>
    <cellStyle name="Normal 13 7 2 2 2" xfId="13095" xr:uid="{00000000-0005-0000-0000-0000ED120000}"/>
    <cellStyle name="Normal 13 7 2 3" xfId="12538" xr:uid="{00000000-0005-0000-0000-0000EE120000}"/>
    <cellStyle name="Normal 13 7 2 3 2" xfId="13365" xr:uid="{00000000-0005-0000-0000-0000EF120000}"/>
    <cellStyle name="Normal 13 7 2 4" xfId="12830" xr:uid="{00000000-0005-0000-0000-0000F0120000}"/>
    <cellStyle name="Normal 13 7 3" xfId="12149" xr:uid="{00000000-0005-0000-0000-0000F1120000}"/>
    <cellStyle name="Normal 13 7 3 2" xfId="12977" xr:uid="{00000000-0005-0000-0000-0000F2120000}"/>
    <cellStyle name="Normal 13 7 4" xfId="12420" xr:uid="{00000000-0005-0000-0000-0000F3120000}"/>
    <cellStyle name="Normal 13 7 4 2" xfId="13247" xr:uid="{00000000-0005-0000-0000-0000F4120000}"/>
    <cellStyle name="Normal 13 7 5" xfId="12712" xr:uid="{00000000-0005-0000-0000-0000F5120000}"/>
    <cellStyle name="Normal 13 8" xfId="11946" xr:uid="{00000000-0005-0000-0000-0000F6120000}"/>
    <cellStyle name="Normal 13 8 2" xfId="12067" xr:uid="{00000000-0005-0000-0000-0000F7120000}"/>
    <cellStyle name="Normal 13 8 2 2" xfId="12338" xr:uid="{00000000-0005-0000-0000-0000F8120000}"/>
    <cellStyle name="Normal 13 8 2 2 2" xfId="13166" xr:uid="{00000000-0005-0000-0000-0000F9120000}"/>
    <cellStyle name="Normal 13 8 2 3" xfId="12609" xr:uid="{00000000-0005-0000-0000-0000FA120000}"/>
    <cellStyle name="Normal 13 8 2 3 2" xfId="13436" xr:uid="{00000000-0005-0000-0000-0000FB120000}"/>
    <cellStyle name="Normal 13 8 2 4" xfId="12901" xr:uid="{00000000-0005-0000-0000-0000FC120000}"/>
    <cellStyle name="Normal 13 8 3" xfId="12220" xr:uid="{00000000-0005-0000-0000-0000FD120000}"/>
    <cellStyle name="Normal 13 8 3 2" xfId="13048" xr:uid="{00000000-0005-0000-0000-0000FE120000}"/>
    <cellStyle name="Normal 13 8 4" xfId="12491" xr:uid="{00000000-0005-0000-0000-0000FF120000}"/>
    <cellStyle name="Normal 13 8 4 2" xfId="13318" xr:uid="{00000000-0005-0000-0000-000000130000}"/>
    <cellStyle name="Normal 13 8 5" xfId="12783" xr:uid="{00000000-0005-0000-0000-000001130000}"/>
    <cellStyle name="Normal 13 9" xfId="11979" xr:uid="{00000000-0005-0000-0000-000002130000}"/>
    <cellStyle name="Normal 13 9 2" xfId="12252" xr:uid="{00000000-0005-0000-0000-000003130000}"/>
    <cellStyle name="Normal 13 9 2 2" xfId="13080" xr:uid="{00000000-0005-0000-0000-000004130000}"/>
    <cellStyle name="Normal 13 9 3" xfId="12523" xr:uid="{00000000-0005-0000-0000-000005130000}"/>
    <cellStyle name="Normal 13 9 3 2" xfId="13350" xr:uid="{00000000-0005-0000-0000-000006130000}"/>
    <cellStyle name="Normal 13 9 4" xfId="12815" xr:uid="{00000000-0005-0000-0000-000007130000}"/>
    <cellStyle name="Normal 13_CurveConstituents_Input" xfId="15007" xr:uid="{00000000-0005-0000-0000-000008130000}"/>
    <cellStyle name="Normal 130" xfId="11858" xr:uid="{00000000-0005-0000-0000-000009130000}"/>
    <cellStyle name="Normal 130 2" xfId="12025" xr:uid="{00000000-0005-0000-0000-00000A130000}"/>
    <cellStyle name="Normal 130 2 2" xfId="12296" xr:uid="{00000000-0005-0000-0000-00000B130000}"/>
    <cellStyle name="Normal 130 2 2 2" xfId="13124" xr:uid="{00000000-0005-0000-0000-00000C130000}"/>
    <cellStyle name="Normal 130 2 3" xfId="12567" xr:uid="{00000000-0005-0000-0000-00000D130000}"/>
    <cellStyle name="Normal 130 2 3 2" xfId="13394" xr:uid="{00000000-0005-0000-0000-00000E130000}"/>
    <cellStyle name="Normal 130 2 4" xfId="12859" xr:uid="{00000000-0005-0000-0000-00000F130000}"/>
    <cellStyle name="Normal 130 2 5" xfId="15009" xr:uid="{00000000-0005-0000-0000-000010130000}"/>
    <cellStyle name="Normal 130 3" xfId="12115" xr:uid="{00000000-0005-0000-0000-000011130000}"/>
    <cellStyle name="Normal 130 3 2" xfId="12385" xr:uid="{00000000-0005-0000-0000-000012130000}"/>
    <cellStyle name="Normal 130 3 2 2" xfId="13213" xr:uid="{00000000-0005-0000-0000-000013130000}"/>
    <cellStyle name="Normal 130 3 3" xfId="12656" xr:uid="{00000000-0005-0000-0000-000014130000}"/>
    <cellStyle name="Normal 130 3 3 2" xfId="13483" xr:uid="{00000000-0005-0000-0000-000015130000}"/>
    <cellStyle name="Normal 130 3 4" xfId="12948" xr:uid="{00000000-0005-0000-0000-000016130000}"/>
    <cellStyle name="Normal 130 4" xfId="12178" xr:uid="{00000000-0005-0000-0000-000017130000}"/>
    <cellStyle name="Normal 130 4 2" xfId="13006" xr:uid="{00000000-0005-0000-0000-000018130000}"/>
    <cellStyle name="Normal 130 5" xfId="12449" xr:uid="{00000000-0005-0000-0000-000019130000}"/>
    <cellStyle name="Normal 130 5 2" xfId="13276" xr:uid="{00000000-0005-0000-0000-00001A130000}"/>
    <cellStyle name="Normal 130 6" xfId="12741" xr:uid="{00000000-0005-0000-0000-00001B130000}"/>
    <cellStyle name="Normal 130 7" xfId="15008" xr:uid="{00000000-0005-0000-0000-00001C130000}"/>
    <cellStyle name="Normal 130_CurveConstituents_Input" xfId="15010" xr:uid="{00000000-0005-0000-0000-00001D130000}"/>
    <cellStyle name="Normal 131" xfId="11860" xr:uid="{00000000-0005-0000-0000-00001E130000}"/>
    <cellStyle name="Normal 131 2" xfId="12027" xr:uid="{00000000-0005-0000-0000-00001F130000}"/>
    <cellStyle name="Normal 131 2 2" xfId="12298" xr:uid="{00000000-0005-0000-0000-000020130000}"/>
    <cellStyle name="Normal 131 2 2 2" xfId="13126" xr:uid="{00000000-0005-0000-0000-000021130000}"/>
    <cellStyle name="Normal 131 2 3" xfId="12569" xr:uid="{00000000-0005-0000-0000-000022130000}"/>
    <cellStyle name="Normal 131 2 3 2" xfId="13396" xr:uid="{00000000-0005-0000-0000-000023130000}"/>
    <cellStyle name="Normal 131 2 4" xfId="12861" xr:uid="{00000000-0005-0000-0000-000024130000}"/>
    <cellStyle name="Normal 131 3" xfId="12180" xr:uid="{00000000-0005-0000-0000-000025130000}"/>
    <cellStyle name="Normal 131 3 2" xfId="13008" xr:uid="{00000000-0005-0000-0000-000026130000}"/>
    <cellStyle name="Normal 131 4" xfId="12451" xr:uid="{00000000-0005-0000-0000-000027130000}"/>
    <cellStyle name="Normal 131 4 2" xfId="13278" xr:uid="{00000000-0005-0000-0000-000028130000}"/>
    <cellStyle name="Normal 131 5" xfId="12743" xr:uid="{00000000-0005-0000-0000-000029130000}"/>
    <cellStyle name="Normal 132" xfId="11857" xr:uid="{00000000-0005-0000-0000-00002A130000}"/>
    <cellStyle name="Normal 132 2" xfId="12024" xr:uid="{00000000-0005-0000-0000-00002B130000}"/>
    <cellStyle name="Normal 132 2 2" xfId="12295" xr:uid="{00000000-0005-0000-0000-00002C130000}"/>
    <cellStyle name="Normal 132 2 2 2" xfId="13123" xr:uid="{00000000-0005-0000-0000-00002D130000}"/>
    <cellStyle name="Normal 132 2 2 3" xfId="15013" xr:uid="{00000000-0005-0000-0000-00002E130000}"/>
    <cellStyle name="Normal 132 2 3" xfId="12566" xr:uid="{00000000-0005-0000-0000-00002F130000}"/>
    <cellStyle name="Normal 132 2 3 2" xfId="13393" xr:uid="{00000000-0005-0000-0000-000030130000}"/>
    <cellStyle name="Normal 132 2 4" xfId="12858" xr:uid="{00000000-0005-0000-0000-000031130000}"/>
    <cellStyle name="Normal 132 2 5" xfId="15012" xr:uid="{00000000-0005-0000-0000-000032130000}"/>
    <cellStyle name="Normal 132 3" xfId="12177" xr:uid="{00000000-0005-0000-0000-000033130000}"/>
    <cellStyle name="Normal 132 3 2" xfId="13005" xr:uid="{00000000-0005-0000-0000-000034130000}"/>
    <cellStyle name="Normal 132 3 3" xfId="15014" xr:uid="{00000000-0005-0000-0000-000035130000}"/>
    <cellStyle name="Normal 132 4" xfId="12448" xr:uid="{00000000-0005-0000-0000-000036130000}"/>
    <cellStyle name="Normal 132 4 2" xfId="13275" xr:uid="{00000000-0005-0000-0000-000037130000}"/>
    <cellStyle name="Normal 132 4 3" xfId="15015" xr:uid="{00000000-0005-0000-0000-000038130000}"/>
    <cellStyle name="Normal 132 5" xfId="12740" xr:uid="{00000000-0005-0000-0000-000039130000}"/>
    <cellStyle name="Normal 132 5 2" xfId="15016" xr:uid="{00000000-0005-0000-0000-00003A130000}"/>
    <cellStyle name="Normal 132 6" xfId="15017" xr:uid="{00000000-0005-0000-0000-00003B130000}"/>
    <cellStyle name="Normal 132 7" xfId="15011" xr:uid="{00000000-0005-0000-0000-00003C130000}"/>
    <cellStyle name="Normal 132_CurveConstituents_Input" xfId="15018" xr:uid="{00000000-0005-0000-0000-00003D130000}"/>
    <cellStyle name="Normal 133" xfId="11863" xr:uid="{00000000-0005-0000-0000-00003E130000}"/>
    <cellStyle name="Normal 133 2" xfId="12030" xr:uid="{00000000-0005-0000-0000-00003F130000}"/>
    <cellStyle name="Normal 133 2 2" xfId="12301" xr:uid="{00000000-0005-0000-0000-000040130000}"/>
    <cellStyle name="Normal 133 2 2 2" xfId="13129" xr:uid="{00000000-0005-0000-0000-000041130000}"/>
    <cellStyle name="Normal 133 2 3" xfId="12572" xr:uid="{00000000-0005-0000-0000-000042130000}"/>
    <cellStyle name="Normal 133 2 3 2" xfId="13399" xr:uid="{00000000-0005-0000-0000-000043130000}"/>
    <cellStyle name="Normal 133 2 4" xfId="12864" xr:uid="{00000000-0005-0000-0000-000044130000}"/>
    <cellStyle name="Normal 133 3" xfId="12183" xr:uid="{00000000-0005-0000-0000-000045130000}"/>
    <cellStyle name="Normal 133 3 2" xfId="13011" xr:uid="{00000000-0005-0000-0000-000046130000}"/>
    <cellStyle name="Normal 133 4" xfId="12454" xr:uid="{00000000-0005-0000-0000-000047130000}"/>
    <cellStyle name="Normal 133 4 2" xfId="13281" xr:uid="{00000000-0005-0000-0000-000048130000}"/>
    <cellStyle name="Normal 133 5" xfId="12746" xr:uid="{00000000-0005-0000-0000-000049130000}"/>
    <cellStyle name="Normal 134" xfId="11872" xr:uid="{00000000-0005-0000-0000-00004A130000}"/>
    <cellStyle name="Normal 134 2" xfId="12039" xr:uid="{00000000-0005-0000-0000-00004B130000}"/>
    <cellStyle name="Normal 134 2 2" xfId="12310" xr:uid="{00000000-0005-0000-0000-00004C130000}"/>
    <cellStyle name="Normal 134 2 2 2" xfId="13138" xr:uid="{00000000-0005-0000-0000-00004D130000}"/>
    <cellStyle name="Normal 134 2 3" xfId="12581" xr:uid="{00000000-0005-0000-0000-00004E130000}"/>
    <cellStyle name="Normal 134 2 3 2" xfId="13408" xr:uid="{00000000-0005-0000-0000-00004F130000}"/>
    <cellStyle name="Normal 134 2 4" xfId="12873" xr:uid="{00000000-0005-0000-0000-000050130000}"/>
    <cellStyle name="Normal 134 3" xfId="12192" xr:uid="{00000000-0005-0000-0000-000051130000}"/>
    <cellStyle name="Normal 134 3 2" xfId="13020" xr:uid="{00000000-0005-0000-0000-000052130000}"/>
    <cellStyle name="Normal 134 4" xfId="12463" xr:uid="{00000000-0005-0000-0000-000053130000}"/>
    <cellStyle name="Normal 134 4 2" xfId="13290" xr:uid="{00000000-0005-0000-0000-000054130000}"/>
    <cellStyle name="Normal 134 5" xfId="12755" xr:uid="{00000000-0005-0000-0000-000055130000}"/>
    <cellStyle name="Normal 135" xfId="11861" xr:uid="{00000000-0005-0000-0000-000056130000}"/>
    <cellStyle name="Normal 135 2" xfId="12028" xr:uid="{00000000-0005-0000-0000-000057130000}"/>
    <cellStyle name="Normal 135 2 2" xfId="12299" xr:uid="{00000000-0005-0000-0000-000058130000}"/>
    <cellStyle name="Normal 135 2 2 2" xfId="13127" xr:uid="{00000000-0005-0000-0000-000059130000}"/>
    <cellStyle name="Normal 135 2 3" xfId="12570" xr:uid="{00000000-0005-0000-0000-00005A130000}"/>
    <cellStyle name="Normal 135 2 3 2" xfId="13397" xr:uid="{00000000-0005-0000-0000-00005B130000}"/>
    <cellStyle name="Normal 135 2 4" xfId="12862" xr:uid="{00000000-0005-0000-0000-00005C130000}"/>
    <cellStyle name="Normal 135 2 5" xfId="15020" xr:uid="{00000000-0005-0000-0000-00005D130000}"/>
    <cellStyle name="Normal 135 3" xfId="12116" xr:uid="{00000000-0005-0000-0000-00005E130000}"/>
    <cellStyle name="Normal 135 3 2" xfId="12386" xr:uid="{00000000-0005-0000-0000-00005F130000}"/>
    <cellStyle name="Normal 135 3 2 2" xfId="13214" xr:uid="{00000000-0005-0000-0000-000060130000}"/>
    <cellStyle name="Normal 135 3 3" xfId="12657" xr:uid="{00000000-0005-0000-0000-000061130000}"/>
    <cellStyle name="Normal 135 3 3 2" xfId="13484" xr:uid="{00000000-0005-0000-0000-000062130000}"/>
    <cellStyle name="Normal 135 3 4" xfId="12949" xr:uid="{00000000-0005-0000-0000-000063130000}"/>
    <cellStyle name="Normal 135 4" xfId="12181" xr:uid="{00000000-0005-0000-0000-000064130000}"/>
    <cellStyle name="Normal 135 4 2" xfId="13009" xr:uid="{00000000-0005-0000-0000-000065130000}"/>
    <cellStyle name="Normal 135 5" xfId="12452" xr:uid="{00000000-0005-0000-0000-000066130000}"/>
    <cellStyle name="Normal 135 5 2" xfId="13279" xr:uid="{00000000-0005-0000-0000-000067130000}"/>
    <cellStyle name="Normal 135 6" xfId="12744" xr:uid="{00000000-0005-0000-0000-000068130000}"/>
    <cellStyle name="Normal 135 7" xfId="15019" xr:uid="{00000000-0005-0000-0000-000069130000}"/>
    <cellStyle name="Normal 135_CurveConstituents_Input" xfId="15021" xr:uid="{00000000-0005-0000-0000-00006A130000}"/>
    <cellStyle name="Normal 136" xfId="11871" xr:uid="{00000000-0005-0000-0000-00006B130000}"/>
    <cellStyle name="Normal 136 2" xfId="12038" xr:uid="{00000000-0005-0000-0000-00006C130000}"/>
    <cellStyle name="Normal 136 2 2" xfId="12309" xr:uid="{00000000-0005-0000-0000-00006D130000}"/>
    <cellStyle name="Normal 136 2 2 2" xfId="13137" xr:uid="{00000000-0005-0000-0000-00006E130000}"/>
    <cellStyle name="Normal 136 2 2 3" xfId="15024" xr:uid="{00000000-0005-0000-0000-00006F130000}"/>
    <cellStyle name="Normal 136 2 3" xfId="12580" xr:uid="{00000000-0005-0000-0000-000070130000}"/>
    <cellStyle name="Normal 136 2 3 2" xfId="13407" xr:uid="{00000000-0005-0000-0000-000071130000}"/>
    <cellStyle name="Normal 136 2 4" xfId="12872" xr:uid="{00000000-0005-0000-0000-000072130000}"/>
    <cellStyle name="Normal 136 2 5" xfId="15023" xr:uid="{00000000-0005-0000-0000-000073130000}"/>
    <cellStyle name="Normal 136 3" xfId="12191" xr:uid="{00000000-0005-0000-0000-000074130000}"/>
    <cellStyle name="Normal 136 3 2" xfId="13019" xr:uid="{00000000-0005-0000-0000-000075130000}"/>
    <cellStyle name="Normal 136 3 3" xfId="15025" xr:uid="{00000000-0005-0000-0000-000076130000}"/>
    <cellStyle name="Normal 136 4" xfId="12462" xr:uid="{00000000-0005-0000-0000-000077130000}"/>
    <cellStyle name="Normal 136 4 2" xfId="13289" xr:uid="{00000000-0005-0000-0000-000078130000}"/>
    <cellStyle name="Normal 136 4 3" xfId="15026" xr:uid="{00000000-0005-0000-0000-000079130000}"/>
    <cellStyle name="Normal 136 5" xfId="12754" xr:uid="{00000000-0005-0000-0000-00007A130000}"/>
    <cellStyle name="Normal 136 5 2" xfId="15027" xr:uid="{00000000-0005-0000-0000-00007B130000}"/>
    <cellStyle name="Normal 136 6" xfId="15028" xr:uid="{00000000-0005-0000-0000-00007C130000}"/>
    <cellStyle name="Normal 136 7" xfId="15022" xr:uid="{00000000-0005-0000-0000-00007D130000}"/>
    <cellStyle name="Normal 136_CurveConstituents_Input" xfId="15029" xr:uid="{00000000-0005-0000-0000-00007E130000}"/>
    <cellStyle name="Normal 137" xfId="11874" xr:uid="{00000000-0005-0000-0000-00007F130000}"/>
    <cellStyle name="Normal 137 2" xfId="12041" xr:uid="{00000000-0005-0000-0000-000080130000}"/>
    <cellStyle name="Normal 137 2 2" xfId="12312" xr:uid="{00000000-0005-0000-0000-000081130000}"/>
    <cellStyle name="Normal 137 2 2 2" xfId="13140" xr:uid="{00000000-0005-0000-0000-000082130000}"/>
    <cellStyle name="Normal 137 2 2 3" xfId="15032" xr:uid="{00000000-0005-0000-0000-000083130000}"/>
    <cellStyle name="Normal 137 2 3" xfId="12583" xr:uid="{00000000-0005-0000-0000-000084130000}"/>
    <cellStyle name="Normal 137 2 3 2" xfId="13410" xr:uid="{00000000-0005-0000-0000-000085130000}"/>
    <cellStyle name="Normal 137 2 4" xfId="12875" xr:uid="{00000000-0005-0000-0000-000086130000}"/>
    <cellStyle name="Normal 137 2 5" xfId="15031" xr:uid="{00000000-0005-0000-0000-000087130000}"/>
    <cellStyle name="Normal 137 3" xfId="12194" xr:uid="{00000000-0005-0000-0000-000088130000}"/>
    <cellStyle name="Normal 137 3 2" xfId="13022" xr:uid="{00000000-0005-0000-0000-000089130000}"/>
    <cellStyle name="Normal 137 3 3" xfId="15033" xr:uid="{00000000-0005-0000-0000-00008A130000}"/>
    <cellStyle name="Normal 137 4" xfId="12465" xr:uid="{00000000-0005-0000-0000-00008B130000}"/>
    <cellStyle name="Normal 137 4 2" xfId="13292" xr:uid="{00000000-0005-0000-0000-00008C130000}"/>
    <cellStyle name="Normal 137 4 3" xfId="15034" xr:uid="{00000000-0005-0000-0000-00008D130000}"/>
    <cellStyle name="Normal 137 5" xfId="12757" xr:uid="{00000000-0005-0000-0000-00008E130000}"/>
    <cellStyle name="Normal 137 5 2" xfId="15035" xr:uid="{00000000-0005-0000-0000-00008F130000}"/>
    <cellStyle name="Normal 137 6" xfId="15036" xr:uid="{00000000-0005-0000-0000-000090130000}"/>
    <cellStyle name="Normal 137 7" xfId="15030" xr:uid="{00000000-0005-0000-0000-000091130000}"/>
    <cellStyle name="Normal 137_CurveConstituents_Input" xfId="15037" xr:uid="{00000000-0005-0000-0000-000092130000}"/>
    <cellStyle name="Normal 138" xfId="11866" xr:uid="{00000000-0005-0000-0000-000093130000}"/>
    <cellStyle name="Normal 138 2" xfId="12033" xr:uid="{00000000-0005-0000-0000-000094130000}"/>
    <cellStyle name="Normal 138 2 2" xfId="12304" xr:uid="{00000000-0005-0000-0000-000095130000}"/>
    <cellStyle name="Normal 138 2 2 2" xfId="13132" xr:uid="{00000000-0005-0000-0000-000096130000}"/>
    <cellStyle name="Normal 138 2 3" xfId="12575" xr:uid="{00000000-0005-0000-0000-000097130000}"/>
    <cellStyle name="Normal 138 2 3 2" xfId="13402" xr:uid="{00000000-0005-0000-0000-000098130000}"/>
    <cellStyle name="Normal 138 2 4" xfId="12867" xr:uid="{00000000-0005-0000-0000-000099130000}"/>
    <cellStyle name="Normal 138 2 5" xfId="15039" xr:uid="{00000000-0005-0000-0000-00009A130000}"/>
    <cellStyle name="Normal 138 3" xfId="12114" xr:uid="{00000000-0005-0000-0000-00009B130000}"/>
    <cellStyle name="Normal 138 3 2" xfId="12384" xr:uid="{00000000-0005-0000-0000-00009C130000}"/>
    <cellStyle name="Normal 138 3 2 2" xfId="13212" xr:uid="{00000000-0005-0000-0000-00009D130000}"/>
    <cellStyle name="Normal 138 3 3" xfId="12655" xr:uid="{00000000-0005-0000-0000-00009E130000}"/>
    <cellStyle name="Normal 138 3 3 2" xfId="13482" xr:uid="{00000000-0005-0000-0000-00009F130000}"/>
    <cellStyle name="Normal 138 3 4" xfId="12947" xr:uid="{00000000-0005-0000-0000-0000A0130000}"/>
    <cellStyle name="Normal 138 4" xfId="12186" xr:uid="{00000000-0005-0000-0000-0000A1130000}"/>
    <cellStyle name="Normal 138 4 2" xfId="13014" xr:uid="{00000000-0005-0000-0000-0000A2130000}"/>
    <cellStyle name="Normal 138 5" xfId="12457" xr:uid="{00000000-0005-0000-0000-0000A3130000}"/>
    <cellStyle name="Normal 138 5 2" xfId="13284" xr:uid="{00000000-0005-0000-0000-0000A4130000}"/>
    <cellStyle name="Normal 138 6" xfId="12749" xr:uid="{00000000-0005-0000-0000-0000A5130000}"/>
    <cellStyle name="Normal 138 7" xfId="15038" xr:uid="{00000000-0005-0000-0000-0000A6130000}"/>
    <cellStyle name="Normal 138_CurveConstituents_Input" xfId="15040" xr:uid="{00000000-0005-0000-0000-0000A7130000}"/>
    <cellStyle name="Normal 139" xfId="11875" xr:uid="{00000000-0005-0000-0000-0000A8130000}"/>
    <cellStyle name="Normal 139 2" xfId="12042" xr:uid="{00000000-0005-0000-0000-0000A9130000}"/>
    <cellStyle name="Normal 139 2 2" xfId="12313" xr:uid="{00000000-0005-0000-0000-0000AA130000}"/>
    <cellStyle name="Normal 139 2 2 2" xfId="13141" xr:uid="{00000000-0005-0000-0000-0000AB130000}"/>
    <cellStyle name="Normal 139 2 2 3" xfId="15043" xr:uid="{00000000-0005-0000-0000-0000AC130000}"/>
    <cellStyle name="Normal 139 2 3" xfId="12584" xr:uid="{00000000-0005-0000-0000-0000AD130000}"/>
    <cellStyle name="Normal 139 2 3 2" xfId="13411" xr:uid="{00000000-0005-0000-0000-0000AE130000}"/>
    <cellStyle name="Normal 139 2 4" xfId="12876" xr:uid="{00000000-0005-0000-0000-0000AF130000}"/>
    <cellStyle name="Normal 139 2 5" xfId="15042" xr:uid="{00000000-0005-0000-0000-0000B0130000}"/>
    <cellStyle name="Normal 139 3" xfId="12195" xr:uid="{00000000-0005-0000-0000-0000B1130000}"/>
    <cellStyle name="Normal 139 3 2" xfId="13023" xr:uid="{00000000-0005-0000-0000-0000B2130000}"/>
    <cellStyle name="Normal 139 3 3" xfId="15044" xr:uid="{00000000-0005-0000-0000-0000B3130000}"/>
    <cellStyle name="Normal 139 4" xfId="12466" xr:uid="{00000000-0005-0000-0000-0000B4130000}"/>
    <cellStyle name="Normal 139 4 2" xfId="13293" xr:uid="{00000000-0005-0000-0000-0000B5130000}"/>
    <cellStyle name="Normal 139 4 3" xfId="15045" xr:uid="{00000000-0005-0000-0000-0000B6130000}"/>
    <cellStyle name="Normal 139 5" xfId="14006" xr:uid="{00000000-0005-0000-0000-0000B7130000}"/>
    <cellStyle name="Normal 139 5 2" xfId="15046" xr:uid="{00000000-0005-0000-0000-0000B8130000}"/>
    <cellStyle name="Normal 139 6" xfId="12758" xr:uid="{00000000-0005-0000-0000-0000B9130000}"/>
    <cellStyle name="Normal 139 6 2" xfId="15047" xr:uid="{00000000-0005-0000-0000-0000BA130000}"/>
    <cellStyle name="Normal 139 7" xfId="15041" xr:uid="{00000000-0005-0000-0000-0000BB130000}"/>
    <cellStyle name="Normal 139_CurveConstituents_Input" xfId="15048" xr:uid="{00000000-0005-0000-0000-0000BC130000}"/>
    <cellStyle name="Normal 14" xfId="2719" xr:uid="{00000000-0005-0000-0000-0000BD130000}"/>
    <cellStyle name="Normal 14 10" xfId="14574" xr:uid="{00000000-0005-0000-0000-0000BE130000}"/>
    <cellStyle name="Normal 14 11" xfId="14733" xr:uid="{00000000-0005-0000-0000-0000BF130000}"/>
    <cellStyle name="Normal 14 2" xfId="2720" xr:uid="{00000000-0005-0000-0000-0000C0130000}"/>
    <cellStyle name="Normal 14 2 10" xfId="2721" xr:uid="{00000000-0005-0000-0000-0000C1130000}"/>
    <cellStyle name="Normal 14 2 11" xfId="2722" xr:uid="{00000000-0005-0000-0000-0000C2130000}"/>
    <cellStyle name="Normal 14 2 12" xfId="2723" xr:uid="{00000000-0005-0000-0000-0000C3130000}"/>
    <cellStyle name="Normal 14 2 13" xfId="2724" xr:uid="{00000000-0005-0000-0000-0000C4130000}"/>
    <cellStyle name="Normal 14 2 14" xfId="2725" xr:uid="{00000000-0005-0000-0000-0000C5130000}"/>
    <cellStyle name="Normal 14 2 15" xfId="2726" xr:uid="{00000000-0005-0000-0000-0000C6130000}"/>
    <cellStyle name="Normal 14 2 16" xfId="2727" xr:uid="{00000000-0005-0000-0000-0000C7130000}"/>
    <cellStyle name="Normal 14 2 17" xfId="2728" xr:uid="{00000000-0005-0000-0000-0000C8130000}"/>
    <cellStyle name="Normal 14 2 18" xfId="2729" xr:uid="{00000000-0005-0000-0000-0000C9130000}"/>
    <cellStyle name="Normal 14 2 19" xfId="2730" xr:uid="{00000000-0005-0000-0000-0000CA130000}"/>
    <cellStyle name="Normal 14 2 2" xfId="2731" xr:uid="{00000000-0005-0000-0000-0000CB130000}"/>
    <cellStyle name="Normal 14 2 20" xfId="2732" xr:uid="{00000000-0005-0000-0000-0000CC130000}"/>
    <cellStyle name="Normal 14 2 21" xfId="2733" xr:uid="{00000000-0005-0000-0000-0000CD130000}"/>
    <cellStyle name="Normal 14 2 22" xfId="2734" xr:uid="{00000000-0005-0000-0000-0000CE130000}"/>
    <cellStyle name="Normal 14 2 23" xfId="2735" xr:uid="{00000000-0005-0000-0000-0000CF130000}"/>
    <cellStyle name="Normal 14 2 24" xfId="2736" xr:uid="{00000000-0005-0000-0000-0000D0130000}"/>
    <cellStyle name="Normal 14 2 25" xfId="2737" xr:uid="{00000000-0005-0000-0000-0000D1130000}"/>
    <cellStyle name="Normal 14 2 26" xfId="2738" xr:uid="{00000000-0005-0000-0000-0000D2130000}"/>
    <cellStyle name="Normal 14 2 27" xfId="2739" xr:uid="{00000000-0005-0000-0000-0000D3130000}"/>
    <cellStyle name="Normal 14 2 28" xfId="2740" xr:uid="{00000000-0005-0000-0000-0000D4130000}"/>
    <cellStyle name="Normal 14 2 29" xfId="2741" xr:uid="{00000000-0005-0000-0000-0000D5130000}"/>
    <cellStyle name="Normal 14 2 3" xfId="2742" xr:uid="{00000000-0005-0000-0000-0000D6130000}"/>
    <cellStyle name="Normal 14 2 30" xfId="2743" xr:uid="{00000000-0005-0000-0000-0000D7130000}"/>
    <cellStyle name="Normal 14 2 31" xfId="2744" xr:uid="{00000000-0005-0000-0000-0000D8130000}"/>
    <cellStyle name="Normal 14 2 32" xfId="2745" xr:uid="{00000000-0005-0000-0000-0000D9130000}"/>
    <cellStyle name="Normal 14 2 33" xfId="2746" xr:uid="{00000000-0005-0000-0000-0000DA130000}"/>
    <cellStyle name="Normal 14 2 34" xfId="2747" xr:uid="{00000000-0005-0000-0000-0000DB130000}"/>
    <cellStyle name="Normal 14 2 35" xfId="2748" xr:uid="{00000000-0005-0000-0000-0000DC130000}"/>
    <cellStyle name="Normal 14 2 36" xfId="2749" xr:uid="{00000000-0005-0000-0000-0000DD130000}"/>
    <cellStyle name="Normal 14 2 37" xfId="2750" xr:uid="{00000000-0005-0000-0000-0000DE130000}"/>
    <cellStyle name="Normal 14 2 38" xfId="2751" xr:uid="{00000000-0005-0000-0000-0000DF130000}"/>
    <cellStyle name="Normal 14 2 39" xfId="2752" xr:uid="{00000000-0005-0000-0000-0000E0130000}"/>
    <cellStyle name="Normal 14 2 4" xfId="2753" xr:uid="{00000000-0005-0000-0000-0000E1130000}"/>
    <cellStyle name="Normal 14 2 40" xfId="2754" xr:uid="{00000000-0005-0000-0000-0000E2130000}"/>
    <cellStyle name="Normal 14 2 41" xfId="2755" xr:uid="{00000000-0005-0000-0000-0000E3130000}"/>
    <cellStyle name="Normal 14 2 42" xfId="2756" xr:uid="{00000000-0005-0000-0000-0000E4130000}"/>
    <cellStyle name="Normal 14 2 43" xfId="2757" xr:uid="{00000000-0005-0000-0000-0000E5130000}"/>
    <cellStyle name="Normal 14 2 44" xfId="2758" xr:uid="{00000000-0005-0000-0000-0000E6130000}"/>
    <cellStyle name="Normal 14 2 45" xfId="2759" xr:uid="{00000000-0005-0000-0000-0000E7130000}"/>
    <cellStyle name="Normal 14 2 46" xfId="2760" xr:uid="{00000000-0005-0000-0000-0000E8130000}"/>
    <cellStyle name="Normal 14 2 47" xfId="2761" xr:uid="{00000000-0005-0000-0000-0000E9130000}"/>
    <cellStyle name="Normal 14 2 48" xfId="2762" xr:uid="{00000000-0005-0000-0000-0000EA130000}"/>
    <cellStyle name="Normal 14 2 49" xfId="2763" xr:uid="{00000000-0005-0000-0000-0000EB130000}"/>
    <cellStyle name="Normal 14 2 5" xfId="2764" xr:uid="{00000000-0005-0000-0000-0000EC130000}"/>
    <cellStyle name="Normal 14 2 50" xfId="2765" xr:uid="{00000000-0005-0000-0000-0000ED130000}"/>
    <cellStyle name="Normal 14 2 51" xfId="2766" xr:uid="{00000000-0005-0000-0000-0000EE130000}"/>
    <cellStyle name="Normal 14 2 52" xfId="2767" xr:uid="{00000000-0005-0000-0000-0000EF130000}"/>
    <cellStyle name="Normal 14 2 53" xfId="2768" xr:uid="{00000000-0005-0000-0000-0000F0130000}"/>
    <cellStyle name="Normal 14 2 54" xfId="2769" xr:uid="{00000000-0005-0000-0000-0000F1130000}"/>
    <cellStyle name="Normal 14 2 55" xfId="2770" xr:uid="{00000000-0005-0000-0000-0000F2130000}"/>
    <cellStyle name="Normal 14 2 56" xfId="2771" xr:uid="{00000000-0005-0000-0000-0000F3130000}"/>
    <cellStyle name="Normal 14 2 57" xfId="2772" xr:uid="{00000000-0005-0000-0000-0000F4130000}"/>
    <cellStyle name="Normal 14 2 58" xfId="2773" xr:uid="{00000000-0005-0000-0000-0000F5130000}"/>
    <cellStyle name="Normal 14 2 59" xfId="2774" xr:uid="{00000000-0005-0000-0000-0000F6130000}"/>
    <cellStyle name="Normal 14 2 6" xfId="2775" xr:uid="{00000000-0005-0000-0000-0000F7130000}"/>
    <cellStyle name="Normal 14 2 60" xfId="2776" xr:uid="{00000000-0005-0000-0000-0000F8130000}"/>
    <cellStyle name="Normal 14 2 61" xfId="2777" xr:uid="{00000000-0005-0000-0000-0000F9130000}"/>
    <cellStyle name="Normal 14 2 62" xfId="2778" xr:uid="{00000000-0005-0000-0000-0000FA130000}"/>
    <cellStyle name="Normal 14 2 63" xfId="2779" xr:uid="{00000000-0005-0000-0000-0000FB130000}"/>
    <cellStyle name="Normal 14 2 64" xfId="2780" xr:uid="{00000000-0005-0000-0000-0000FC130000}"/>
    <cellStyle name="Normal 14 2 65" xfId="2781" xr:uid="{00000000-0005-0000-0000-0000FD130000}"/>
    <cellStyle name="Normal 14 2 66" xfId="14520" xr:uid="{00000000-0005-0000-0000-0000FE130000}"/>
    <cellStyle name="Normal 14 2 7" xfId="2782" xr:uid="{00000000-0005-0000-0000-0000FF130000}"/>
    <cellStyle name="Normal 14 2 8" xfId="2783" xr:uid="{00000000-0005-0000-0000-000000140000}"/>
    <cellStyle name="Normal 14 2 9" xfId="2784" xr:uid="{00000000-0005-0000-0000-000001140000}"/>
    <cellStyle name="Normal 14 3" xfId="2785" xr:uid="{00000000-0005-0000-0000-000002140000}"/>
    <cellStyle name="Normal 14 3 10" xfId="2786" xr:uid="{00000000-0005-0000-0000-000003140000}"/>
    <cellStyle name="Normal 14 3 11" xfId="2787" xr:uid="{00000000-0005-0000-0000-000004140000}"/>
    <cellStyle name="Normal 14 3 12" xfId="2788" xr:uid="{00000000-0005-0000-0000-000005140000}"/>
    <cellStyle name="Normal 14 3 13" xfId="2789" xr:uid="{00000000-0005-0000-0000-000006140000}"/>
    <cellStyle name="Normal 14 3 14" xfId="2790" xr:uid="{00000000-0005-0000-0000-000007140000}"/>
    <cellStyle name="Normal 14 3 15" xfId="2791" xr:uid="{00000000-0005-0000-0000-000008140000}"/>
    <cellStyle name="Normal 14 3 16" xfId="2792" xr:uid="{00000000-0005-0000-0000-000009140000}"/>
    <cellStyle name="Normal 14 3 17" xfId="2793" xr:uid="{00000000-0005-0000-0000-00000A140000}"/>
    <cellStyle name="Normal 14 3 18" xfId="2794" xr:uid="{00000000-0005-0000-0000-00000B140000}"/>
    <cellStyle name="Normal 14 3 19" xfId="2795" xr:uid="{00000000-0005-0000-0000-00000C140000}"/>
    <cellStyle name="Normal 14 3 2" xfId="2796" xr:uid="{00000000-0005-0000-0000-00000D140000}"/>
    <cellStyle name="Normal 14 3 20" xfId="2797" xr:uid="{00000000-0005-0000-0000-00000E140000}"/>
    <cellStyle name="Normal 14 3 21" xfId="2798" xr:uid="{00000000-0005-0000-0000-00000F140000}"/>
    <cellStyle name="Normal 14 3 22" xfId="2799" xr:uid="{00000000-0005-0000-0000-000010140000}"/>
    <cellStyle name="Normal 14 3 23" xfId="2800" xr:uid="{00000000-0005-0000-0000-000011140000}"/>
    <cellStyle name="Normal 14 3 24" xfId="2801" xr:uid="{00000000-0005-0000-0000-000012140000}"/>
    <cellStyle name="Normal 14 3 25" xfId="2802" xr:uid="{00000000-0005-0000-0000-000013140000}"/>
    <cellStyle name="Normal 14 3 26" xfId="2803" xr:uid="{00000000-0005-0000-0000-000014140000}"/>
    <cellStyle name="Normal 14 3 27" xfId="2804" xr:uid="{00000000-0005-0000-0000-000015140000}"/>
    <cellStyle name="Normal 14 3 28" xfId="2805" xr:uid="{00000000-0005-0000-0000-000016140000}"/>
    <cellStyle name="Normal 14 3 29" xfId="2806" xr:uid="{00000000-0005-0000-0000-000017140000}"/>
    <cellStyle name="Normal 14 3 3" xfId="2807" xr:uid="{00000000-0005-0000-0000-000018140000}"/>
    <cellStyle name="Normal 14 3 30" xfId="2808" xr:uid="{00000000-0005-0000-0000-000019140000}"/>
    <cellStyle name="Normal 14 3 31" xfId="2809" xr:uid="{00000000-0005-0000-0000-00001A140000}"/>
    <cellStyle name="Normal 14 3 32" xfId="2810" xr:uid="{00000000-0005-0000-0000-00001B140000}"/>
    <cellStyle name="Normal 14 3 33" xfId="2811" xr:uid="{00000000-0005-0000-0000-00001C140000}"/>
    <cellStyle name="Normal 14 3 34" xfId="2812" xr:uid="{00000000-0005-0000-0000-00001D140000}"/>
    <cellStyle name="Normal 14 3 35" xfId="2813" xr:uid="{00000000-0005-0000-0000-00001E140000}"/>
    <cellStyle name="Normal 14 3 36" xfId="2814" xr:uid="{00000000-0005-0000-0000-00001F140000}"/>
    <cellStyle name="Normal 14 3 37" xfId="2815" xr:uid="{00000000-0005-0000-0000-000020140000}"/>
    <cellStyle name="Normal 14 3 38" xfId="2816" xr:uid="{00000000-0005-0000-0000-000021140000}"/>
    <cellStyle name="Normal 14 3 39" xfId="2817" xr:uid="{00000000-0005-0000-0000-000022140000}"/>
    <cellStyle name="Normal 14 3 4" xfId="2818" xr:uid="{00000000-0005-0000-0000-000023140000}"/>
    <cellStyle name="Normal 14 3 40" xfId="2819" xr:uid="{00000000-0005-0000-0000-000024140000}"/>
    <cellStyle name="Normal 14 3 41" xfId="2820" xr:uid="{00000000-0005-0000-0000-000025140000}"/>
    <cellStyle name="Normal 14 3 42" xfId="2821" xr:uid="{00000000-0005-0000-0000-000026140000}"/>
    <cellStyle name="Normal 14 3 43" xfId="2822" xr:uid="{00000000-0005-0000-0000-000027140000}"/>
    <cellStyle name="Normal 14 3 44" xfId="2823" xr:uid="{00000000-0005-0000-0000-000028140000}"/>
    <cellStyle name="Normal 14 3 45" xfId="2824" xr:uid="{00000000-0005-0000-0000-000029140000}"/>
    <cellStyle name="Normal 14 3 46" xfId="2825" xr:uid="{00000000-0005-0000-0000-00002A140000}"/>
    <cellStyle name="Normal 14 3 47" xfId="2826" xr:uid="{00000000-0005-0000-0000-00002B140000}"/>
    <cellStyle name="Normal 14 3 48" xfId="2827" xr:uid="{00000000-0005-0000-0000-00002C140000}"/>
    <cellStyle name="Normal 14 3 49" xfId="2828" xr:uid="{00000000-0005-0000-0000-00002D140000}"/>
    <cellStyle name="Normal 14 3 5" xfId="2829" xr:uid="{00000000-0005-0000-0000-00002E140000}"/>
    <cellStyle name="Normal 14 3 50" xfId="2830" xr:uid="{00000000-0005-0000-0000-00002F140000}"/>
    <cellStyle name="Normal 14 3 51" xfId="2831" xr:uid="{00000000-0005-0000-0000-000030140000}"/>
    <cellStyle name="Normal 14 3 52" xfId="2832" xr:uid="{00000000-0005-0000-0000-000031140000}"/>
    <cellStyle name="Normal 14 3 53" xfId="2833" xr:uid="{00000000-0005-0000-0000-000032140000}"/>
    <cellStyle name="Normal 14 3 54" xfId="2834" xr:uid="{00000000-0005-0000-0000-000033140000}"/>
    <cellStyle name="Normal 14 3 55" xfId="2835" xr:uid="{00000000-0005-0000-0000-000034140000}"/>
    <cellStyle name="Normal 14 3 56" xfId="2836" xr:uid="{00000000-0005-0000-0000-000035140000}"/>
    <cellStyle name="Normal 14 3 57" xfId="2837" xr:uid="{00000000-0005-0000-0000-000036140000}"/>
    <cellStyle name="Normal 14 3 58" xfId="2838" xr:uid="{00000000-0005-0000-0000-000037140000}"/>
    <cellStyle name="Normal 14 3 59" xfId="2839" xr:uid="{00000000-0005-0000-0000-000038140000}"/>
    <cellStyle name="Normal 14 3 6" xfId="2840" xr:uid="{00000000-0005-0000-0000-000039140000}"/>
    <cellStyle name="Normal 14 3 60" xfId="2841" xr:uid="{00000000-0005-0000-0000-00003A140000}"/>
    <cellStyle name="Normal 14 3 61" xfId="2842" xr:uid="{00000000-0005-0000-0000-00003B140000}"/>
    <cellStyle name="Normal 14 3 62" xfId="2843" xr:uid="{00000000-0005-0000-0000-00003C140000}"/>
    <cellStyle name="Normal 14 3 63" xfId="2844" xr:uid="{00000000-0005-0000-0000-00003D140000}"/>
    <cellStyle name="Normal 14 3 64" xfId="2845" xr:uid="{00000000-0005-0000-0000-00003E140000}"/>
    <cellStyle name="Normal 14 3 65" xfId="2846" xr:uid="{00000000-0005-0000-0000-00003F140000}"/>
    <cellStyle name="Normal 14 3 66" xfId="15049" xr:uid="{00000000-0005-0000-0000-000040140000}"/>
    <cellStyle name="Normal 14 3 7" xfId="2847" xr:uid="{00000000-0005-0000-0000-000041140000}"/>
    <cellStyle name="Normal 14 3 8" xfId="2848" xr:uid="{00000000-0005-0000-0000-000042140000}"/>
    <cellStyle name="Normal 14 3 9" xfId="2849" xr:uid="{00000000-0005-0000-0000-000043140000}"/>
    <cellStyle name="Normal 14 4" xfId="2850" xr:uid="{00000000-0005-0000-0000-000044140000}"/>
    <cellStyle name="Normal 14 4 10" xfId="2851" xr:uid="{00000000-0005-0000-0000-000045140000}"/>
    <cellStyle name="Normal 14 4 11" xfId="2852" xr:uid="{00000000-0005-0000-0000-000046140000}"/>
    <cellStyle name="Normal 14 4 12" xfId="2853" xr:uid="{00000000-0005-0000-0000-000047140000}"/>
    <cellStyle name="Normal 14 4 13" xfId="2854" xr:uid="{00000000-0005-0000-0000-000048140000}"/>
    <cellStyle name="Normal 14 4 14" xfId="2855" xr:uid="{00000000-0005-0000-0000-000049140000}"/>
    <cellStyle name="Normal 14 4 15" xfId="2856" xr:uid="{00000000-0005-0000-0000-00004A140000}"/>
    <cellStyle name="Normal 14 4 16" xfId="2857" xr:uid="{00000000-0005-0000-0000-00004B140000}"/>
    <cellStyle name="Normal 14 4 17" xfId="2858" xr:uid="{00000000-0005-0000-0000-00004C140000}"/>
    <cellStyle name="Normal 14 4 18" xfId="2859" xr:uid="{00000000-0005-0000-0000-00004D140000}"/>
    <cellStyle name="Normal 14 4 19" xfId="2860" xr:uid="{00000000-0005-0000-0000-00004E140000}"/>
    <cellStyle name="Normal 14 4 2" xfId="2861" xr:uid="{00000000-0005-0000-0000-00004F140000}"/>
    <cellStyle name="Normal 14 4 20" xfId="2862" xr:uid="{00000000-0005-0000-0000-000050140000}"/>
    <cellStyle name="Normal 14 4 21" xfId="2863" xr:uid="{00000000-0005-0000-0000-000051140000}"/>
    <cellStyle name="Normal 14 4 22" xfId="2864" xr:uid="{00000000-0005-0000-0000-000052140000}"/>
    <cellStyle name="Normal 14 4 23" xfId="2865" xr:uid="{00000000-0005-0000-0000-000053140000}"/>
    <cellStyle name="Normal 14 4 24" xfId="2866" xr:uid="{00000000-0005-0000-0000-000054140000}"/>
    <cellStyle name="Normal 14 4 25" xfId="2867" xr:uid="{00000000-0005-0000-0000-000055140000}"/>
    <cellStyle name="Normal 14 4 26" xfId="2868" xr:uid="{00000000-0005-0000-0000-000056140000}"/>
    <cellStyle name="Normal 14 4 27" xfId="2869" xr:uid="{00000000-0005-0000-0000-000057140000}"/>
    <cellStyle name="Normal 14 4 28" xfId="2870" xr:uid="{00000000-0005-0000-0000-000058140000}"/>
    <cellStyle name="Normal 14 4 29" xfId="2871" xr:uid="{00000000-0005-0000-0000-000059140000}"/>
    <cellStyle name="Normal 14 4 3" xfId="2872" xr:uid="{00000000-0005-0000-0000-00005A140000}"/>
    <cellStyle name="Normal 14 4 30" xfId="2873" xr:uid="{00000000-0005-0000-0000-00005B140000}"/>
    <cellStyle name="Normal 14 4 31" xfId="2874" xr:uid="{00000000-0005-0000-0000-00005C140000}"/>
    <cellStyle name="Normal 14 4 32" xfId="2875" xr:uid="{00000000-0005-0000-0000-00005D140000}"/>
    <cellStyle name="Normal 14 4 33" xfId="2876" xr:uid="{00000000-0005-0000-0000-00005E140000}"/>
    <cellStyle name="Normal 14 4 34" xfId="2877" xr:uid="{00000000-0005-0000-0000-00005F140000}"/>
    <cellStyle name="Normal 14 4 35" xfId="2878" xr:uid="{00000000-0005-0000-0000-000060140000}"/>
    <cellStyle name="Normal 14 4 36" xfId="2879" xr:uid="{00000000-0005-0000-0000-000061140000}"/>
    <cellStyle name="Normal 14 4 37" xfId="2880" xr:uid="{00000000-0005-0000-0000-000062140000}"/>
    <cellStyle name="Normal 14 4 38" xfId="2881" xr:uid="{00000000-0005-0000-0000-000063140000}"/>
    <cellStyle name="Normal 14 4 39" xfId="2882" xr:uid="{00000000-0005-0000-0000-000064140000}"/>
    <cellStyle name="Normal 14 4 4" xfId="2883" xr:uid="{00000000-0005-0000-0000-000065140000}"/>
    <cellStyle name="Normal 14 4 40" xfId="2884" xr:uid="{00000000-0005-0000-0000-000066140000}"/>
    <cellStyle name="Normal 14 4 41" xfId="2885" xr:uid="{00000000-0005-0000-0000-000067140000}"/>
    <cellStyle name="Normal 14 4 42" xfId="2886" xr:uid="{00000000-0005-0000-0000-000068140000}"/>
    <cellStyle name="Normal 14 4 43" xfId="2887" xr:uid="{00000000-0005-0000-0000-000069140000}"/>
    <cellStyle name="Normal 14 4 44" xfId="2888" xr:uid="{00000000-0005-0000-0000-00006A140000}"/>
    <cellStyle name="Normal 14 4 45" xfId="2889" xr:uid="{00000000-0005-0000-0000-00006B140000}"/>
    <cellStyle name="Normal 14 4 46" xfId="2890" xr:uid="{00000000-0005-0000-0000-00006C140000}"/>
    <cellStyle name="Normal 14 4 47" xfId="2891" xr:uid="{00000000-0005-0000-0000-00006D140000}"/>
    <cellStyle name="Normal 14 4 48" xfId="2892" xr:uid="{00000000-0005-0000-0000-00006E140000}"/>
    <cellStyle name="Normal 14 4 49" xfId="2893" xr:uid="{00000000-0005-0000-0000-00006F140000}"/>
    <cellStyle name="Normal 14 4 5" xfId="2894" xr:uid="{00000000-0005-0000-0000-000070140000}"/>
    <cellStyle name="Normal 14 4 50" xfId="2895" xr:uid="{00000000-0005-0000-0000-000071140000}"/>
    <cellStyle name="Normal 14 4 51" xfId="2896" xr:uid="{00000000-0005-0000-0000-000072140000}"/>
    <cellStyle name="Normal 14 4 52" xfId="2897" xr:uid="{00000000-0005-0000-0000-000073140000}"/>
    <cellStyle name="Normal 14 4 53" xfId="2898" xr:uid="{00000000-0005-0000-0000-000074140000}"/>
    <cellStyle name="Normal 14 4 54" xfId="2899" xr:uid="{00000000-0005-0000-0000-000075140000}"/>
    <cellStyle name="Normal 14 4 55" xfId="2900" xr:uid="{00000000-0005-0000-0000-000076140000}"/>
    <cellStyle name="Normal 14 4 56" xfId="2901" xr:uid="{00000000-0005-0000-0000-000077140000}"/>
    <cellStyle name="Normal 14 4 57" xfId="2902" xr:uid="{00000000-0005-0000-0000-000078140000}"/>
    <cellStyle name="Normal 14 4 58" xfId="2903" xr:uid="{00000000-0005-0000-0000-000079140000}"/>
    <cellStyle name="Normal 14 4 59" xfId="2904" xr:uid="{00000000-0005-0000-0000-00007A140000}"/>
    <cellStyle name="Normal 14 4 6" xfId="2905" xr:uid="{00000000-0005-0000-0000-00007B140000}"/>
    <cellStyle name="Normal 14 4 60" xfId="2906" xr:uid="{00000000-0005-0000-0000-00007C140000}"/>
    <cellStyle name="Normal 14 4 61" xfId="2907" xr:uid="{00000000-0005-0000-0000-00007D140000}"/>
    <cellStyle name="Normal 14 4 62" xfId="2908" xr:uid="{00000000-0005-0000-0000-00007E140000}"/>
    <cellStyle name="Normal 14 4 63" xfId="2909" xr:uid="{00000000-0005-0000-0000-00007F140000}"/>
    <cellStyle name="Normal 14 4 64" xfId="2910" xr:uid="{00000000-0005-0000-0000-000080140000}"/>
    <cellStyle name="Normal 14 4 65" xfId="2911" xr:uid="{00000000-0005-0000-0000-000081140000}"/>
    <cellStyle name="Normal 14 4 7" xfId="2912" xr:uid="{00000000-0005-0000-0000-000082140000}"/>
    <cellStyle name="Normal 14 4 8" xfId="2913" xr:uid="{00000000-0005-0000-0000-000083140000}"/>
    <cellStyle name="Normal 14 4 9" xfId="2914" xr:uid="{00000000-0005-0000-0000-000084140000}"/>
    <cellStyle name="Normal 14 5" xfId="2915" xr:uid="{00000000-0005-0000-0000-000085140000}"/>
    <cellStyle name="Normal 14 5 10" xfId="2916" xr:uid="{00000000-0005-0000-0000-000086140000}"/>
    <cellStyle name="Normal 14 5 11" xfId="2917" xr:uid="{00000000-0005-0000-0000-000087140000}"/>
    <cellStyle name="Normal 14 5 12" xfId="2918" xr:uid="{00000000-0005-0000-0000-000088140000}"/>
    <cellStyle name="Normal 14 5 13" xfId="2919" xr:uid="{00000000-0005-0000-0000-000089140000}"/>
    <cellStyle name="Normal 14 5 14" xfId="2920" xr:uid="{00000000-0005-0000-0000-00008A140000}"/>
    <cellStyle name="Normal 14 5 15" xfId="2921" xr:uid="{00000000-0005-0000-0000-00008B140000}"/>
    <cellStyle name="Normal 14 5 16" xfId="2922" xr:uid="{00000000-0005-0000-0000-00008C140000}"/>
    <cellStyle name="Normal 14 5 17" xfId="2923" xr:uid="{00000000-0005-0000-0000-00008D140000}"/>
    <cellStyle name="Normal 14 5 18" xfId="2924" xr:uid="{00000000-0005-0000-0000-00008E140000}"/>
    <cellStyle name="Normal 14 5 19" xfId="2925" xr:uid="{00000000-0005-0000-0000-00008F140000}"/>
    <cellStyle name="Normal 14 5 2" xfId="2926" xr:uid="{00000000-0005-0000-0000-000090140000}"/>
    <cellStyle name="Normal 14 5 20" xfId="2927" xr:uid="{00000000-0005-0000-0000-000091140000}"/>
    <cellStyle name="Normal 14 5 21" xfId="2928" xr:uid="{00000000-0005-0000-0000-000092140000}"/>
    <cellStyle name="Normal 14 5 22" xfId="2929" xr:uid="{00000000-0005-0000-0000-000093140000}"/>
    <cellStyle name="Normal 14 5 23" xfId="2930" xr:uid="{00000000-0005-0000-0000-000094140000}"/>
    <cellStyle name="Normal 14 5 24" xfId="2931" xr:uid="{00000000-0005-0000-0000-000095140000}"/>
    <cellStyle name="Normal 14 5 25" xfId="2932" xr:uid="{00000000-0005-0000-0000-000096140000}"/>
    <cellStyle name="Normal 14 5 26" xfId="2933" xr:uid="{00000000-0005-0000-0000-000097140000}"/>
    <cellStyle name="Normal 14 5 27" xfId="2934" xr:uid="{00000000-0005-0000-0000-000098140000}"/>
    <cellStyle name="Normal 14 5 28" xfId="2935" xr:uid="{00000000-0005-0000-0000-000099140000}"/>
    <cellStyle name="Normal 14 5 29" xfId="2936" xr:uid="{00000000-0005-0000-0000-00009A140000}"/>
    <cellStyle name="Normal 14 5 3" xfId="2937" xr:uid="{00000000-0005-0000-0000-00009B140000}"/>
    <cellStyle name="Normal 14 5 30" xfId="2938" xr:uid="{00000000-0005-0000-0000-00009C140000}"/>
    <cellStyle name="Normal 14 5 31" xfId="2939" xr:uid="{00000000-0005-0000-0000-00009D140000}"/>
    <cellStyle name="Normal 14 5 32" xfId="2940" xr:uid="{00000000-0005-0000-0000-00009E140000}"/>
    <cellStyle name="Normal 14 5 33" xfId="2941" xr:uid="{00000000-0005-0000-0000-00009F140000}"/>
    <cellStyle name="Normal 14 5 34" xfId="2942" xr:uid="{00000000-0005-0000-0000-0000A0140000}"/>
    <cellStyle name="Normal 14 5 35" xfId="2943" xr:uid="{00000000-0005-0000-0000-0000A1140000}"/>
    <cellStyle name="Normal 14 5 36" xfId="2944" xr:uid="{00000000-0005-0000-0000-0000A2140000}"/>
    <cellStyle name="Normal 14 5 37" xfId="2945" xr:uid="{00000000-0005-0000-0000-0000A3140000}"/>
    <cellStyle name="Normal 14 5 38" xfId="2946" xr:uid="{00000000-0005-0000-0000-0000A4140000}"/>
    <cellStyle name="Normal 14 5 39" xfId="2947" xr:uid="{00000000-0005-0000-0000-0000A5140000}"/>
    <cellStyle name="Normal 14 5 4" xfId="2948" xr:uid="{00000000-0005-0000-0000-0000A6140000}"/>
    <cellStyle name="Normal 14 5 40" xfId="2949" xr:uid="{00000000-0005-0000-0000-0000A7140000}"/>
    <cellStyle name="Normal 14 5 41" xfId="2950" xr:uid="{00000000-0005-0000-0000-0000A8140000}"/>
    <cellStyle name="Normal 14 5 42" xfId="2951" xr:uid="{00000000-0005-0000-0000-0000A9140000}"/>
    <cellStyle name="Normal 14 5 43" xfId="2952" xr:uid="{00000000-0005-0000-0000-0000AA140000}"/>
    <cellStyle name="Normal 14 5 44" xfId="2953" xr:uid="{00000000-0005-0000-0000-0000AB140000}"/>
    <cellStyle name="Normal 14 5 45" xfId="2954" xr:uid="{00000000-0005-0000-0000-0000AC140000}"/>
    <cellStyle name="Normal 14 5 46" xfId="2955" xr:uid="{00000000-0005-0000-0000-0000AD140000}"/>
    <cellStyle name="Normal 14 5 47" xfId="2956" xr:uid="{00000000-0005-0000-0000-0000AE140000}"/>
    <cellStyle name="Normal 14 5 48" xfId="2957" xr:uid="{00000000-0005-0000-0000-0000AF140000}"/>
    <cellStyle name="Normal 14 5 49" xfId="2958" xr:uid="{00000000-0005-0000-0000-0000B0140000}"/>
    <cellStyle name="Normal 14 5 5" xfId="2959" xr:uid="{00000000-0005-0000-0000-0000B1140000}"/>
    <cellStyle name="Normal 14 5 50" xfId="2960" xr:uid="{00000000-0005-0000-0000-0000B2140000}"/>
    <cellStyle name="Normal 14 5 51" xfId="2961" xr:uid="{00000000-0005-0000-0000-0000B3140000}"/>
    <cellStyle name="Normal 14 5 52" xfId="2962" xr:uid="{00000000-0005-0000-0000-0000B4140000}"/>
    <cellStyle name="Normal 14 5 53" xfId="2963" xr:uid="{00000000-0005-0000-0000-0000B5140000}"/>
    <cellStyle name="Normal 14 5 54" xfId="2964" xr:uid="{00000000-0005-0000-0000-0000B6140000}"/>
    <cellStyle name="Normal 14 5 55" xfId="2965" xr:uid="{00000000-0005-0000-0000-0000B7140000}"/>
    <cellStyle name="Normal 14 5 56" xfId="2966" xr:uid="{00000000-0005-0000-0000-0000B8140000}"/>
    <cellStyle name="Normal 14 5 57" xfId="2967" xr:uid="{00000000-0005-0000-0000-0000B9140000}"/>
    <cellStyle name="Normal 14 5 58" xfId="2968" xr:uid="{00000000-0005-0000-0000-0000BA140000}"/>
    <cellStyle name="Normal 14 5 59" xfId="2969" xr:uid="{00000000-0005-0000-0000-0000BB140000}"/>
    <cellStyle name="Normal 14 5 6" xfId="2970" xr:uid="{00000000-0005-0000-0000-0000BC140000}"/>
    <cellStyle name="Normal 14 5 60" xfId="2971" xr:uid="{00000000-0005-0000-0000-0000BD140000}"/>
    <cellStyle name="Normal 14 5 61" xfId="2972" xr:uid="{00000000-0005-0000-0000-0000BE140000}"/>
    <cellStyle name="Normal 14 5 62" xfId="2973" xr:uid="{00000000-0005-0000-0000-0000BF140000}"/>
    <cellStyle name="Normal 14 5 63" xfId="2974" xr:uid="{00000000-0005-0000-0000-0000C0140000}"/>
    <cellStyle name="Normal 14 5 64" xfId="2975" xr:uid="{00000000-0005-0000-0000-0000C1140000}"/>
    <cellStyle name="Normal 14 5 65" xfId="2976" xr:uid="{00000000-0005-0000-0000-0000C2140000}"/>
    <cellStyle name="Normal 14 5 7" xfId="2977" xr:uid="{00000000-0005-0000-0000-0000C3140000}"/>
    <cellStyle name="Normal 14 5 8" xfId="2978" xr:uid="{00000000-0005-0000-0000-0000C4140000}"/>
    <cellStyle name="Normal 14 5 9" xfId="2979" xr:uid="{00000000-0005-0000-0000-0000C5140000}"/>
    <cellStyle name="Normal 14 6" xfId="2980" xr:uid="{00000000-0005-0000-0000-0000C6140000}"/>
    <cellStyle name="Normal 14 7" xfId="11895" xr:uid="{00000000-0005-0000-0000-0000C7140000}"/>
    <cellStyle name="Normal 14 7 2" xfId="12060" xr:uid="{00000000-0005-0000-0000-0000C8140000}"/>
    <cellStyle name="Normal 14 7 2 2" xfId="12331" xr:uid="{00000000-0005-0000-0000-0000C9140000}"/>
    <cellStyle name="Normal 14 7 2 2 2" xfId="13159" xr:uid="{00000000-0005-0000-0000-0000CA140000}"/>
    <cellStyle name="Normal 14 7 2 3" xfId="12602" xr:uid="{00000000-0005-0000-0000-0000CB140000}"/>
    <cellStyle name="Normal 14 7 2 3 2" xfId="13429" xr:uid="{00000000-0005-0000-0000-0000CC140000}"/>
    <cellStyle name="Normal 14 7 2 4" xfId="12894" xr:uid="{00000000-0005-0000-0000-0000CD140000}"/>
    <cellStyle name="Normal 14 7 3" xfId="12213" xr:uid="{00000000-0005-0000-0000-0000CE140000}"/>
    <cellStyle name="Normal 14 7 3 2" xfId="13041" xr:uid="{00000000-0005-0000-0000-0000CF140000}"/>
    <cellStyle name="Normal 14 7 4" xfId="12484" xr:uid="{00000000-0005-0000-0000-0000D0140000}"/>
    <cellStyle name="Normal 14 7 4 2" xfId="13311" xr:uid="{00000000-0005-0000-0000-0000D1140000}"/>
    <cellStyle name="Normal 14 7 5" xfId="12776" xr:uid="{00000000-0005-0000-0000-0000D2140000}"/>
    <cellStyle name="Normal 14 8" xfId="11959" xr:uid="{00000000-0005-0000-0000-0000D3140000}"/>
    <cellStyle name="Normal 14 8 2" xfId="12080" xr:uid="{00000000-0005-0000-0000-0000D4140000}"/>
    <cellStyle name="Normal 14 8 2 2" xfId="12351" xr:uid="{00000000-0005-0000-0000-0000D5140000}"/>
    <cellStyle name="Normal 14 8 2 2 2" xfId="13179" xr:uid="{00000000-0005-0000-0000-0000D6140000}"/>
    <cellStyle name="Normal 14 8 2 3" xfId="12622" xr:uid="{00000000-0005-0000-0000-0000D7140000}"/>
    <cellStyle name="Normal 14 8 2 3 2" xfId="13449" xr:uid="{00000000-0005-0000-0000-0000D8140000}"/>
    <cellStyle name="Normal 14 8 2 4" xfId="12914" xr:uid="{00000000-0005-0000-0000-0000D9140000}"/>
    <cellStyle name="Normal 14 8 3" xfId="12233" xr:uid="{00000000-0005-0000-0000-0000DA140000}"/>
    <cellStyle name="Normal 14 8 3 2" xfId="13061" xr:uid="{00000000-0005-0000-0000-0000DB140000}"/>
    <cellStyle name="Normal 14 8 4" xfId="12504" xr:uid="{00000000-0005-0000-0000-0000DC140000}"/>
    <cellStyle name="Normal 14 8 4 2" xfId="13331" xr:uid="{00000000-0005-0000-0000-0000DD140000}"/>
    <cellStyle name="Normal 14 8 5" xfId="12796" xr:uid="{00000000-0005-0000-0000-0000DE140000}"/>
    <cellStyle name="Normal 14 9" xfId="12109" xr:uid="{00000000-0005-0000-0000-0000DF140000}"/>
    <cellStyle name="Normal 14 9 2" xfId="12380" xr:uid="{00000000-0005-0000-0000-0000E0140000}"/>
    <cellStyle name="Normal 14 9 2 2" xfId="13208" xr:uid="{00000000-0005-0000-0000-0000E1140000}"/>
    <cellStyle name="Normal 14 9 3" xfId="12651" xr:uid="{00000000-0005-0000-0000-0000E2140000}"/>
    <cellStyle name="Normal 14 9 3 2" xfId="13478" xr:uid="{00000000-0005-0000-0000-0000E3140000}"/>
    <cellStyle name="Normal 14 9 4" xfId="12943" xr:uid="{00000000-0005-0000-0000-0000E4140000}"/>
    <cellStyle name="Normal 140" xfId="11877" xr:uid="{00000000-0005-0000-0000-0000E5140000}"/>
    <cellStyle name="Normal 140 2" xfId="12044" xr:uid="{00000000-0005-0000-0000-0000E6140000}"/>
    <cellStyle name="Normal 140 2 2" xfId="12315" xr:uid="{00000000-0005-0000-0000-0000E7140000}"/>
    <cellStyle name="Normal 140 2 2 2" xfId="13143" xr:uid="{00000000-0005-0000-0000-0000E8140000}"/>
    <cellStyle name="Normal 140 2 2 3" xfId="15052" xr:uid="{00000000-0005-0000-0000-0000E9140000}"/>
    <cellStyle name="Normal 140 2 3" xfId="12586" xr:uid="{00000000-0005-0000-0000-0000EA140000}"/>
    <cellStyle name="Normal 140 2 3 2" xfId="13413" xr:uid="{00000000-0005-0000-0000-0000EB140000}"/>
    <cellStyle name="Normal 140 2 4" xfId="12878" xr:uid="{00000000-0005-0000-0000-0000EC140000}"/>
    <cellStyle name="Normal 140 2 5" xfId="15051" xr:uid="{00000000-0005-0000-0000-0000ED140000}"/>
    <cellStyle name="Normal 140 3" xfId="12197" xr:uid="{00000000-0005-0000-0000-0000EE140000}"/>
    <cellStyle name="Normal 140 3 2" xfId="13025" xr:uid="{00000000-0005-0000-0000-0000EF140000}"/>
    <cellStyle name="Normal 140 3 3" xfId="15053" xr:uid="{00000000-0005-0000-0000-0000F0140000}"/>
    <cellStyle name="Normal 140 4" xfId="12468" xr:uid="{00000000-0005-0000-0000-0000F1140000}"/>
    <cellStyle name="Normal 140 4 2" xfId="13295" xr:uid="{00000000-0005-0000-0000-0000F2140000}"/>
    <cellStyle name="Normal 140 4 3" xfId="15054" xr:uid="{00000000-0005-0000-0000-0000F3140000}"/>
    <cellStyle name="Normal 140 5" xfId="12760" xr:uid="{00000000-0005-0000-0000-0000F4140000}"/>
    <cellStyle name="Normal 140 5 2" xfId="15055" xr:uid="{00000000-0005-0000-0000-0000F5140000}"/>
    <cellStyle name="Normal 140 6" xfId="15056" xr:uid="{00000000-0005-0000-0000-0000F6140000}"/>
    <cellStyle name="Normal 140 7" xfId="15050" xr:uid="{00000000-0005-0000-0000-0000F7140000}"/>
    <cellStyle name="Normal 140_CurveConstituents_Input" xfId="15057" xr:uid="{00000000-0005-0000-0000-0000F8140000}"/>
    <cellStyle name="Normal 141" xfId="11867" xr:uid="{00000000-0005-0000-0000-0000F9140000}"/>
    <cellStyle name="Normal 141 2" xfId="12034" xr:uid="{00000000-0005-0000-0000-0000FA140000}"/>
    <cellStyle name="Normal 141 2 2" xfId="12305" xr:uid="{00000000-0005-0000-0000-0000FB140000}"/>
    <cellStyle name="Normal 141 2 2 2" xfId="13133" xr:uid="{00000000-0005-0000-0000-0000FC140000}"/>
    <cellStyle name="Normal 141 2 2 3" xfId="15060" xr:uid="{00000000-0005-0000-0000-0000FD140000}"/>
    <cellStyle name="Normal 141 2 3" xfId="12576" xr:uid="{00000000-0005-0000-0000-0000FE140000}"/>
    <cellStyle name="Normal 141 2 3 2" xfId="13403" xr:uid="{00000000-0005-0000-0000-0000FF140000}"/>
    <cellStyle name="Normal 141 2 4" xfId="12868" xr:uid="{00000000-0005-0000-0000-000000150000}"/>
    <cellStyle name="Normal 141 2 5" xfId="15059" xr:uid="{00000000-0005-0000-0000-000001150000}"/>
    <cellStyle name="Normal 141 3" xfId="12187" xr:uid="{00000000-0005-0000-0000-000002150000}"/>
    <cellStyle name="Normal 141 3 2" xfId="13015" xr:uid="{00000000-0005-0000-0000-000003150000}"/>
    <cellStyle name="Normal 141 3 3" xfId="15061" xr:uid="{00000000-0005-0000-0000-000004150000}"/>
    <cellStyle name="Normal 141 4" xfId="12458" xr:uid="{00000000-0005-0000-0000-000005150000}"/>
    <cellStyle name="Normal 141 4 2" xfId="13285" xr:uid="{00000000-0005-0000-0000-000006150000}"/>
    <cellStyle name="Normal 141 4 3" xfId="15062" xr:uid="{00000000-0005-0000-0000-000007150000}"/>
    <cellStyle name="Normal 141 5" xfId="12750" xr:uid="{00000000-0005-0000-0000-000008150000}"/>
    <cellStyle name="Normal 141 5 2" xfId="15063" xr:uid="{00000000-0005-0000-0000-000009150000}"/>
    <cellStyle name="Normal 141 6" xfId="15064" xr:uid="{00000000-0005-0000-0000-00000A150000}"/>
    <cellStyle name="Normal 141 7" xfId="15058" xr:uid="{00000000-0005-0000-0000-00000B150000}"/>
    <cellStyle name="Normal 141_CurveConstituents_Input" xfId="15065" xr:uid="{00000000-0005-0000-0000-00000C150000}"/>
    <cellStyle name="Normal 142" xfId="11873" xr:uid="{00000000-0005-0000-0000-00000D150000}"/>
    <cellStyle name="Normal 142 2" xfId="12040" xr:uid="{00000000-0005-0000-0000-00000E150000}"/>
    <cellStyle name="Normal 142 2 2" xfId="12311" xr:uid="{00000000-0005-0000-0000-00000F150000}"/>
    <cellStyle name="Normal 142 2 2 2" xfId="13139" xr:uid="{00000000-0005-0000-0000-000010150000}"/>
    <cellStyle name="Normal 142 2 3" xfId="12582" xr:uid="{00000000-0005-0000-0000-000011150000}"/>
    <cellStyle name="Normal 142 2 3 2" xfId="13409" xr:uid="{00000000-0005-0000-0000-000012150000}"/>
    <cellStyle name="Normal 142 2 4" xfId="12874" xr:uid="{00000000-0005-0000-0000-000013150000}"/>
    <cellStyle name="Normal 142 3" xfId="12193" xr:uid="{00000000-0005-0000-0000-000014150000}"/>
    <cellStyle name="Normal 142 3 2" xfId="13021" xr:uid="{00000000-0005-0000-0000-000015150000}"/>
    <cellStyle name="Normal 142 4" xfId="12464" xr:uid="{00000000-0005-0000-0000-000016150000}"/>
    <cellStyle name="Normal 142 4 2" xfId="13291" xr:uid="{00000000-0005-0000-0000-000017150000}"/>
    <cellStyle name="Normal 142 5" xfId="12756" xr:uid="{00000000-0005-0000-0000-000018150000}"/>
    <cellStyle name="Normal 143" xfId="11876" xr:uid="{00000000-0005-0000-0000-000019150000}"/>
    <cellStyle name="Normal 143 2" xfId="12043" xr:uid="{00000000-0005-0000-0000-00001A150000}"/>
    <cellStyle name="Normal 143 2 2" xfId="12314" xr:uid="{00000000-0005-0000-0000-00001B150000}"/>
    <cellStyle name="Normal 143 2 2 2" xfId="13142" xr:uid="{00000000-0005-0000-0000-00001C150000}"/>
    <cellStyle name="Normal 143 2 2 3" xfId="15068" xr:uid="{00000000-0005-0000-0000-00001D150000}"/>
    <cellStyle name="Normal 143 2 3" xfId="12585" xr:uid="{00000000-0005-0000-0000-00001E150000}"/>
    <cellStyle name="Normal 143 2 3 2" xfId="13412" xr:uid="{00000000-0005-0000-0000-00001F150000}"/>
    <cellStyle name="Normal 143 2 4" xfId="12877" xr:uid="{00000000-0005-0000-0000-000020150000}"/>
    <cellStyle name="Normal 143 2 5" xfId="15067" xr:uid="{00000000-0005-0000-0000-000021150000}"/>
    <cellStyle name="Normal 143 3" xfId="12196" xr:uid="{00000000-0005-0000-0000-000022150000}"/>
    <cellStyle name="Normal 143 3 2" xfId="13024" xr:uid="{00000000-0005-0000-0000-000023150000}"/>
    <cellStyle name="Normal 143 3 3" xfId="15069" xr:uid="{00000000-0005-0000-0000-000024150000}"/>
    <cellStyle name="Normal 143 4" xfId="12467" xr:uid="{00000000-0005-0000-0000-000025150000}"/>
    <cellStyle name="Normal 143 4 2" xfId="13294" xr:uid="{00000000-0005-0000-0000-000026150000}"/>
    <cellStyle name="Normal 143 4 3" xfId="15070" xr:uid="{00000000-0005-0000-0000-000027150000}"/>
    <cellStyle name="Normal 143 5" xfId="12759" xr:uid="{00000000-0005-0000-0000-000028150000}"/>
    <cellStyle name="Normal 143 5 2" xfId="15071" xr:uid="{00000000-0005-0000-0000-000029150000}"/>
    <cellStyle name="Normal 143 6" xfId="15072" xr:uid="{00000000-0005-0000-0000-00002A150000}"/>
    <cellStyle name="Normal 143 7" xfId="15066" xr:uid="{00000000-0005-0000-0000-00002B150000}"/>
    <cellStyle name="Normal 143_CurveConstituents_Input" xfId="15073" xr:uid="{00000000-0005-0000-0000-00002C150000}"/>
    <cellStyle name="Normal 144" xfId="11864" xr:uid="{00000000-0005-0000-0000-00002D150000}"/>
    <cellStyle name="Normal 144 2" xfId="12031" xr:uid="{00000000-0005-0000-0000-00002E150000}"/>
    <cellStyle name="Normal 144 2 2" xfId="12302" xr:uid="{00000000-0005-0000-0000-00002F150000}"/>
    <cellStyle name="Normal 144 2 2 2" xfId="13130" xr:uid="{00000000-0005-0000-0000-000030150000}"/>
    <cellStyle name="Normal 144 2 3" xfId="12573" xr:uid="{00000000-0005-0000-0000-000031150000}"/>
    <cellStyle name="Normal 144 2 3 2" xfId="13400" xr:uid="{00000000-0005-0000-0000-000032150000}"/>
    <cellStyle name="Normal 144 2 4" xfId="12865" xr:uid="{00000000-0005-0000-0000-000033150000}"/>
    <cellStyle name="Normal 144 3" xfId="12184" xr:uid="{00000000-0005-0000-0000-000034150000}"/>
    <cellStyle name="Normal 144 3 2" xfId="13012" xr:uid="{00000000-0005-0000-0000-000035150000}"/>
    <cellStyle name="Normal 144 4" xfId="12455" xr:uid="{00000000-0005-0000-0000-000036150000}"/>
    <cellStyle name="Normal 144 4 2" xfId="13282" xr:uid="{00000000-0005-0000-0000-000037150000}"/>
    <cellStyle name="Normal 144 5" xfId="12747" xr:uid="{00000000-0005-0000-0000-000038150000}"/>
    <cellStyle name="Normal 145" xfId="11878" xr:uid="{00000000-0005-0000-0000-000039150000}"/>
    <cellStyle name="Normal 145 2" xfId="12045" xr:uid="{00000000-0005-0000-0000-00003A150000}"/>
    <cellStyle name="Normal 145 2 2" xfId="12316" xr:uid="{00000000-0005-0000-0000-00003B150000}"/>
    <cellStyle name="Normal 145 2 2 2" xfId="13144" xr:uid="{00000000-0005-0000-0000-00003C150000}"/>
    <cellStyle name="Normal 145 2 3" xfId="12587" xr:uid="{00000000-0005-0000-0000-00003D150000}"/>
    <cellStyle name="Normal 145 2 3 2" xfId="13414" xr:uid="{00000000-0005-0000-0000-00003E150000}"/>
    <cellStyle name="Normal 145 2 4" xfId="12879" xr:uid="{00000000-0005-0000-0000-00003F150000}"/>
    <cellStyle name="Normal 145 3" xfId="12198" xr:uid="{00000000-0005-0000-0000-000040150000}"/>
    <cellStyle name="Normal 145 3 2" xfId="13026" xr:uid="{00000000-0005-0000-0000-000041150000}"/>
    <cellStyle name="Normal 145 4" xfId="12469" xr:uid="{00000000-0005-0000-0000-000042150000}"/>
    <cellStyle name="Normal 145 4 2" xfId="13296" xr:uid="{00000000-0005-0000-0000-000043150000}"/>
    <cellStyle name="Normal 145 5" xfId="12761" xr:uid="{00000000-0005-0000-0000-000044150000}"/>
    <cellStyle name="Normal 146" xfId="11862" xr:uid="{00000000-0005-0000-0000-000045150000}"/>
    <cellStyle name="Normal 146 2" xfId="12029" xr:uid="{00000000-0005-0000-0000-000046150000}"/>
    <cellStyle name="Normal 146 2 2" xfId="12300" xr:uid="{00000000-0005-0000-0000-000047150000}"/>
    <cellStyle name="Normal 146 2 2 2" xfId="13128" xr:uid="{00000000-0005-0000-0000-000048150000}"/>
    <cellStyle name="Normal 146 2 3" xfId="12571" xr:uid="{00000000-0005-0000-0000-000049150000}"/>
    <cellStyle name="Normal 146 2 3 2" xfId="13398" xr:uid="{00000000-0005-0000-0000-00004A150000}"/>
    <cellStyle name="Normal 146 2 4" xfId="12863" xr:uid="{00000000-0005-0000-0000-00004B150000}"/>
    <cellStyle name="Normal 146 3" xfId="12182" xr:uid="{00000000-0005-0000-0000-00004C150000}"/>
    <cellStyle name="Normal 146 3 2" xfId="13010" xr:uid="{00000000-0005-0000-0000-00004D150000}"/>
    <cellStyle name="Normal 146 4" xfId="12453" xr:uid="{00000000-0005-0000-0000-00004E150000}"/>
    <cellStyle name="Normal 146 4 2" xfId="13280" xr:uid="{00000000-0005-0000-0000-00004F150000}"/>
    <cellStyle name="Normal 146 5" xfId="12745" xr:uid="{00000000-0005-0000-0000-000050150000}"/>
    <cellStyle name="Normal 147" xfId="11879" xr:uid="{00000000-0005-0000-0000-000051150000}"/>
    <cellStyle name="Normal 147 2" xfId="12046" xr:uid="{00000000-0005-0000-0000-000052150000}"/>
    <cellStyle name="Normal 147 2 2" xfId="12317" xr:uid="{00000000-0005-0000-0000-000053150000}"/>
    <cellStyle name="Normal 147 2 2 2" xfId="13145" xr:uid="{00000000-0005-0000-0000-000054150000}"/>
    <cellStyle name="Normal 147 2 2 3" xfId="15076" xr:uid="{00000000-0005-0000-0000-000055150000}"/>
    <cellStyle name="Normal 147 2 3" xfId="12588" xr:uid="{00000000-0005-0000-0000-000056150000}"/>
    <cellStyle name="Normal 147 2 3 2" xfId="13415" xr:uid="{00000000-0005-0000-0000-000057150000}"/>
    <cellStyle name="Normal 147 2 4" xfId="12880" xr:uid="{00000000-0005-0000-0000-000058150000}"/>
    <cellStyle name="Normal 147 2 5" xfId="15075" xr:uid="{00000000-0005-0000-0000-000059150000}"/>
    <cellStyle name="Normal 147 3" xfId="12199" xr:uid="{00000000-0005-0000-0000-00005A150000}"/>
    <cellStyle name="Normal 147 3 2" xfId="13027" xr:uid="{00000000-0005-0000-0000-00005B150000}"/>
    <cellStyle name="Normal 147 3 3" xfId="15077" xr:uid="{00000000-0005-0000-0000-00005C150000}"/>
    <cellStyle name="Normal 147 4" xfId="12470" xr:uid="{00000000-0005-0000-0000-00005D150000}"/>
    <cellStyle name="Normal 147 4 2" xfId="13297" xr:uid="{00000000-0005-0000-0000-00005E150000}"/>
    <cellStyle name="Normal 147 4 3" xfId="15078" xr:uid="{00000000-0005-0000-0000-00005F150000}"/>
    <cellStyle name="Normal 147 5" xfId="12762" xr:uid="{00000000-0005-0000-0000-000060150000}"/>
    <cellStyle name="Normal 147 5 2" xfId="15079" xr:uid="{00000000-0005-0000-0000-000061150000}"/>
    <cellStyle name="Normal 147 6" xfId="15080" xr:uid="{00000000-0005-0000-0000-000062150000}"/>
    <cellStyle name="Normal 147 7" xfId="15074" xr:uid="{00000000-0005-0000-0000-000063150000}"/>
    <cellStyle name="Normal 147_CurveConstituents_Input" xfId="15081" xr:uid="{00000000-0005-0000-0000-000064150000}"/>
    <cellStyle name="Normal 148" xfId="11880" xr:uid="{00000000-0005-0000-0000-000065150000}"/>
    <cellStyle name="Normal 148 2" xfId="12047" xr:uid="{00000000-0005-0000-0000-000066150000}"/>
    <cellStyle name="Normal 148 2 2" xfId="12318" xr:uid="{00000000-0005-0000-0000-000067150000}"/>
    <cellStyle name="Normal 148 2 2 2" xfId="13146" xr:uid="{00000000-0005-0000-0000-000068150000}"/>
    <cellStyle name="Normal 148 2 2 3" xfId="15084" xr:uid="{00000000-0005-0000-0000-000069150000}"/>
    <cellStyle name="Normal 148 2 3" xfId="12589" xr:uid="{00000000-0005-0000-0000-00006A150000}"/>
    <cellStyle name="Normal 148 2 3 2" xfId="13416" xr:uid="{00000000-0005-0000-0000-00006B150000}"/>
    <cellStyle name="Normal 148 2 4" xfId="12881" xr:uid="{00000000-0005-0000-0000-00006C150000}"/>
    <cellStyle name="Normal 148 2 5" xfId="15083" xr:uid="{00000000-0005-0000-0000-00006D150000}"/>
    <cellStyle name="Normal 148 3" xfId="12200" xr:uid="{00000000-0005-0000-0000-00006E150000}"/>
    <cellStyle name="Normal 148 3 2" xfId="13028" xr:uid="{00000000-0005-0000-0000-00006F150000}"/>
    <cellStyle name="Normal 148 3 3" xfId="15085" xr:uid="{00000000-0005-0000-0000-000070150000}"/>
    <cellStyle name="Normal 148 4" xfId="12471" xr:uid="{00000000-0005-0000-0000-000071150000}"/>
    <cellStyle name="Normal 148 4 2" xfId="13298" xr:uid="{00000000-0005-0000-0000-000072150000}"/>
    <cellStyle name="Normal 148 4 3" xfId="15086" xr:uid="{00000000-0005-0000-0000-000073150000}"/>
    <cellStyle name="Normal 148 5" xfId="12763" xr:uid="{00000000-0005-0000-0000-000074150000}"/>
    <cellStyle name="Normal 148 5 2" xfId="15087" xr:uid="{00000000-0005-0000-0000-000075150000}"/>
    <cellStyle name="Normal 148 6" xfId="15088" xr:uid="{00000000-0005-0000-0000-000076150000}"/>
    <cellStyle name="Normal 148 7" xfId="15082" xr:uid="{00000000-0005-0000-0000-000077150000}"/>
    <cellStyle name="Normal 148_CurveConstituents_Input" xfId="15089" xr:uid="{00000000-0005-0000-0000-000078150000}"/>
    <cellStyle name="Normal 149" xfId="11897" xr:uid="{00000000-0005-0000-0000-000079150000}"/>
    <cellStyle name="Normal 149 2" xfId="12061" xr:uid="{00000000-0005-0000-0000-00007A150000}"/>
    <cellStyle name="Normal 149 2 2" xfId="12332" xr:uid="{00000000-0005-0000-0000-00007B150000}"/>
    <cellStyle name="Normal 149 2 2 2" xfId="13160" xr:uid="{00000000-0005-0000-0000-00007C150000}"/>
    <cellStyle name="Normal 149 2 3" xfId="12603" xr:uid="{00000000-0005-0000-0000-00007D150000}"/>
    <cellStyle name="Normal 149 2 3 2" xfId="13430" xr:uid="{00000000-0005-0000-0000-00007E150000}"/>
    <cellStyle name="Normal 149 2 4" xfId="12895" xr:uid="{00000000-0005-0000-0000-00007F150000}"/>
    <cellStyle name="Normal 149 3" xfId="12214" xr:uid="{00000000-0005-0000-0000-000080150000}"/>
    <cellStyle name="Normal 149 3 2" xfId="13042" xr:uid="{00000000-0005-0000-0000-000081150000}"/>
    <cellStyle name="Normal 149 4" xfId="12485" xr:uid="{00000000-0005-0000-0000-000082150000}"/>
    <cellStyle name="Normal 149 4 2" xfId="13312" xr:uid="{00000000-0005-0000-0000-000083150000}"/>
    <cellStyle name="Normal 149 5" xfId="12777" xr:uid="{00000000-0005-0000-0000-000084150000}"/>
    <cellStyle name="Normal 15" xfId="2981" xr:uid="{00000000-0005-0000-0000-000085150000}"/>
    <cellStyle name="Normal 15 2" xfId="2982" xr:uid="{00000000-0005-0000-0000-000086150000}"/>
    <cellStyle name="Normal 15 2 10" xfId="2983" xr:uid="{00000000-0005-0000-0000-000087150000}"/>
    <cellStyle name="Normal 15 2 11" xfId="2984" xr:uid="{00000000-0005-0000-0000-000088150000}"/>
    <cellStyle name="Normal 15 2 12" xfId="2985" xr:uid="{00000000-0005-0000-0000-000089150000}"/>
    <cellStyle name="Normal 15 2 13" xfId="2986" xr:uid="{00000000-0005-0000-0000-00008A150000}"/>
    <cellStyle name="Normal 15 2 14" xfId="2987" xr:uid="{00000000-0005-0000-0000-00008B150000}"/>
    <cellStyle name="Normal 15 2 15" xfId="2988" xr:uid="{00000000-0005-0000-0000-00008C150000}"/>
    <cellStyle name="Normal 15 2 16" xfId="2989" xr:uid="{00000000-0005-0000-0000-00008D150000}"/>
    <cellStyle name="Normal 15 2 17" xfId="2990" xr:uid="{00000000-0005-0000-0000-00008E150000}"/>
    <cellStyle name="Normal 15 2 18" xfId="2991" xr:uid="{00000000-0005-0000-0000-00008F150000}"/>
    <cellStyle name="Normal 15 2 19" xfId="2992" xr:uid="{00000000-0005-0000-0000-000090150000}"/>
    <cellStyle name="Normal 15 2 2" xfId="2993" xr:uid="{00000000-0005-0000-0000-000091150000}"/>
    <cellStyle name="Normal 15 2 20" xfId="2994" xr:uid="{00000000-0005-0000-0000-000092150000}"/>
    <cellStyle name="Normal 15 2 21" xfId="2995" xr:uid="{00000000-0005-0000-0000-000093150000}"/>
    <cellStyle name="Normal 15 2 22" xfId="2996" xr:uid="{00000000-0005-0000-0000-000094150000}"/>
    <cellStyle name="Normal 15 2 23" xfId="2997" xr:uid="{00000000-0005-0000-0000-000095150000}"/>
    <cellStyle name="Normal 15 2 24" xfId="2998" xr:uid="{00000000-0005-0000-0000-000096150000}"/>
    <cellStyle name="Normal 15 2 25" xfId="2999" xr:uid="{00000000-0005-0000-0000-000097150000}"/>
    <cellStyle name="Normal 15 2 26" xfId="3000" xr:uid="{00000000-0005-0000-0000-000098150000}"/>
    <cellStyle name="Normal 15 2 27" xfId="3001" xr:uid="{00000000-0005-0000-0000-000099150000}"/>
    <cellStyle name="Normal 15 2 28" xfId="3002" xr:uid="{00000000-0005-0000-0000-00009A150000}"/>
    <cellStyle name="Normal 15 2 29" xfId="3003" xr:uid="{00000000-0005-0000-0000-00009B150000}"/>
    <cellStyle name="Normal 15 2 3" xfId="3004" xr:uid="{00000000-0005-0000-0000-00009C150000}"/>
    <cellStyle name="Normal 15 2 30" xfId="3005" xr:uid="{00000000-0005-0000-0000-00009D150000}"/>
    <cellStyle name="Normal 15 2 31" xfId="3006" xr:uid="{00000000-0005-0000-0000-00009E150000}"/>
    <cellStyle name="Normal 15 2 32" xfId="3007" xr:uid="{00000000-0005-0000-0000-00009F150000}"/>
    <cellStyle name="Normal 15 2 33" xfId="3008" xr:uid="{00000000-0005-0000-0000-0000A0150000}"/>
    <cellStyle name="Normal 15 2 34" xfId="3009" xr:uid="{00000000-0005-0000-0000-0000A1150000}"/>
    <cellStyle name="Normal 15 2 35" xfId="3010" xr:uid="{00000000-0005-0000-0000-0000A2150000}"/>
    <cellStyle name="Normal 15 2 36" xfId="3011" xr:uid="{00000000-0005-0000-0000-0000A3150000}"/>
    <cellStyle name="Normal 15 2 37" xfId="3012" xr:uid="{00000000-0005-0000-0000-0000A4150000}"/>
    <cellStyle name="Normal 15 2 38" xfId="3013" xr:uid="{00000000-0005-0000-0000-0000A5150000}"/>
    <cellStyle name="Normal 15 2 39" xfId="3014" xr:uid="{00000000-0005-0000-0000-0000A6150000}"/>
    <cellStyle name="Normal 15 2 4" xfId="3015" xr:uid="{00000000-0005-0000-0000-0000A7150000}"/>
    <cellStyle name="Normal 15 2 40" xfId="3016" xr:uid="{00000000-0005-0000-0000-0000A8150000}"/>
    <cellStyle name="Normal 15 2 41" xfId="3017" xr:uid="{00000000-0005-0000-0000-0000A9150000}"/>
    <cellStyle name="Normal 15 2 42" xfId="3018" xr:uid="{00000000-0005-0000-0000-0000AA150000}"/>
    <cellStyle name="Normal 15 2 43" xfId="3019" xr:uid="{00000000-0005-0000-0000-0000AB150000}"/>
    <cellStyle name="Normal 15 2 44" xfId="3020" xr:uid="{00000000-0005-0000-0000-0000AC150000}"/>
    <cellStyle name="Normal 15 2 45" xfId="3021" xr:uid="{00000000-0005-0000-0000-0000AD150000}"/>
    <cellStyle name="Normal 15 2 46" xfId="3022" xr:uid="{00000000-0005-0000-0000-0000AE150000}"/>
    <cellStyle name="Normal 15 2 47" xfId="3023" xr:uid="{00000000-0005-0000-0000-0000AF150000}"/>
    <cellStyle name="Normal 15 2 48" xfId="3024" xr:uid="{00000000-0005-0000-0000-0000B0150000}"/>
    <cellStyle name="Normal 15 2 49" xfId="3025" xr:uid="{00000000-0005-0000-0000-0000B1150000}"/>
    <cellStyle name="Normal 15 2 5" xfId="3026" xr:uid="{00000000-0005-0000-0000-0000B2150000}"/>
    <cellStyle name="Normal 15 2 50" xfId="3027" xr:uid="{00000000-0005-0000-0000-0000B3150000}"/>
    <cellStyle name="Normal 15 2 51" xfId="3028" xr:uid="{00000000-0005-0000-0000-0000B4150000}"/>
    <cellStyle name="Normal 15 2 52" xfId="3029" xr:uid="{00000000-0005-0000-0000-0000B5150000}"/>
    <cellStyle name="Normal 15 2 53" xfId="3030" xr:uid="{00000000-0005-0000-0000-0000B6150000}"/>
    <cellStyle name="Normal 15 2 54" xfId="3031" xr:uid="{00000000-0005-0000-0000-0000B7150000}"/>
    <cellStyle name="Normal 15 2 55" xfId="3032" xr:uid="{00000000-0005-0000-0000-0000B8150000}"/>
    <cellStyle name="Normal 15 2 56" xfId="3033" xr:uid="{00000000-0005-0000-0000-0000B9150000}"/>
    <cellStyle name="Normal 15 2 57" xfId="3034" xr:uid="{00000000-0005-0000-0000-0000BA150000}"/>
    <cellStyle name="Normal 15 2 58" xfId="3035" xr:uid="{00000000-0005-0000-0000-0000BB150000}"/>
    <cellStyle name="Normal 15 2 59" xfId="3036" xr:uid="{00000000-0005-0000-0000-0000BC150000}"/>
    <cellStyle name="Normal 15 2 6" xfId="3037" xr:uid="{00000000-0005-0000-0000-0000BD150000}"/>
    <cellStyle name="Normal 15 2 60" xfId="3038" xr:uid="{00000000-0005-0000-0000-0000BE150000}"/>
    <cellStyle name="Normal 15 2 61" xfId="3039" xr:uid="{00000000-0005-0000-0000-0000BF150000}"/>
    <cellStyle name="Normal 15 2 62" xfId="3040" xr:uid="{00000000-0005-0000-0000-0000C0150000}"/>
    <cellStyle name="Normal 15 2 63" xfId="3041" xr:uid="{00000000-0005-0000-0000-0000C1150000}"/>
    <cellStyle name="Normal 15 2 64" xfId="3042" xr:uid="{00000000-0005-0000-0000-0000C2150000}"/>
    <cellStyle name="Normal 15 2 65" xfId="3043" xr:uid="{00000000-0005-0000-0000-0000C3150000}"/>
    <cellStyle name="Normal 15 2 66" xfId="14617" xr:uid="{00000000-0005-0000-0000-0000C4150000}"/>
    <cellStyle name="Normal 15 2 7" xfId="3044" xr:uid="{00000000-0005-0000-0000-0000C5150000}"/>
    <cellStyle name="Normal 15 2 8" xfId="3045" xr:uid="{00000000-0005-0000-0000-0000C6150000}"/>
    <cellStyle name="Normal 15 2 9" xfId="3046" xr:uid="{00000000-0005-0000-0000-0000C7150000}"/>
    <cellStyle name="Normal 15 3" xfId="3047" xr:uid="{00000000-0005-0000-0000-0000C8150000}"/>
    <cellStyle name="Normal 15 3 10" xfId="3048" xr:uid="{00000000-0005-0000-0000-0000C9150000}"/>
    <cellStyle name="Normal 15 3 11" xfId="3049" xr:uid="{00000000-0005-0000-0000-0000CA150000}"/>
    <cellStyle name="Normal 15 3 12" xfId="3050" xr:uid="{00000000-0005-0000-0000-0000CB150000}"/>
    <cellStyle name="Normal 15 3 13" xfId="3051" xr:uid="{00000000-0005-0000-0000-0000CC150000}"/>
    <cellStyle name="Normal 15 3 14" xfId="3052" xr:uid="{00000000-0005-0000-0000-0000CD150000}"/>
    <cellStyle name="Normal 15 3 15" xfId="3053" xr:uid="{00000000-0005-0000-0000-0000CE150000}"/>
    <cellStyle name="Normal 15 3 16" xfId="3054" xr:uid="{00000000-0005-0000-0000-0000CF150000}"/>
    <cellStyle name="Normal 15 3 17" xfId="3055" xr:uid="{00000000-0005-0000-0000-0000D0150000}"/>
    <cellStyle name="Normal 15 3 18" xfId="3056" xr:uid="{00000000-0005-0000-0000-0000D1150000}"/>
    <cellStyle name="Normal 15 3 19" xfId="3057" xr:uid="{00000000-0005-0000-0000-0000D2150000}"/>
    <cellStyle name="Normal 15 3 2" xfId="3058" xr:uid="{00000000-0005-0000-0000-0000D3150000}"/>
    <cellStyle name="Normal 15 3 20" xfId="3059" xr:uid="{00000000-0005-0000-0000-0000D4150000}"/>
    <cellStyle name="Normal 15 3 21" xfId="3060" xr:uid="{00000000-0005-0000-0000-0000D5150000}"/>
    <cellStyle name="Normal 15 3 22" xfId="3061" xr:uid="{00000000-0005-0000-0000-0000D6150000}"/>
    <cellStyle name="Normal 15 3 23" xfId="3062" xr:uid="{00000000-0005-0000-0000-0000D7150000}"/>
    <cellStyle name="Normal 15 3 24" xfId="3063" xr:uid="{00000000-0005-0000-0000-0000D8150000}"/>
    <cellStyle name="Normal 15 3 25" xfId="3064" xr:uid="{00000000-0005-0000-0000-0000D9150000}"/>
    <cellStyle name="Normal 15 3 26" xfId="3065" xr:uid="{00000000-0005-0000-0000-0000DA150000}"/>
    <cellStyle name="Normal 15 3 27" xfId="3066" xr:uid="{00000000-0005-0000-0000-0000DB150000}"/>
    <cellStyle name="Normal 15 3 28" xfId="3067" xr:uid="{00000000-0005-0000-0000-0000DC150000}"/>
    <cellStyle name="Normal 15 3 29" xfId="3068" xr:uid="{00000000-0005-0000-0000-0000DD150000}"/>
    <cellStyle name="Normal 15 3 3" xfId="3069" xr:uid="{00000000-0005-0000-0000-0000DE150000}"/>
    <cellStyle name="Normal 15 3 30" xfId="3070" xr:uid="{00000000-0005-0000-0000-0000DF150000}"/>
    <cellStyle name="Normal 15 3 31" xfId="3071" xr:uid="{00000000-0005-0000-0000-0000E0150000}"/>
    <cellStyle name="Normal 15 3 32" xfId="3072" xr:uid="{00000000-0005-0000-0000-0000E1150000}"/>
    <cellStyle name="Normal 15 3 33" xfId="3073" xr:uid="{00000000-0005-0000-0000-0000E2150000}"/>
    <cellStyle name="Normal 15 3 34" xfId="3074" xr:uid="{00000000-0005-0000-0000-0000E3150000}"/>
    <cellStyle name="Normal 15 3 35" xfId="3075" xr:uid="{00000000-0005-0000-0000-0000E4150000}"/>
    <cellStyle name="Normal 15 3 36" xfId="3076" xr:uid="{00000000-0005-0000-0000-0000E5150000}"/>
    <cellStyle name="Normal 15 3 37" xfId="3077" xr:uid="{00000000-0005-0000-0000-0000E6150000}"/>
    <cellStyle name="Normal 15 3 38" xfId="3078" xr:uid="{00000000-0005-0000-0000-0000E7150000}"/>
    <cellStyle name="Normal 15 3 39" xfId="3079" xr:uid="{00000000-0005-0000-0000-0000E8150000}"/>
    <cellStyle name="Normal 15 3 4" xfId="3080" xr:uid="{00000000-0005-0000-0000-0000E9150000}"/>
    <cellStyle name="Normal 15 3 40" xfId="3081" xr:uid="{00000000-0005-0000-0000-0000EA150000}"/>
    <cellStyle name="Normal 15 3 41" xfId="3082" xr:uid="{00000000-0005-0000-0000-0000EB150000}"/>
    <cellStyle name="Normal 15 3 42" xfId="3083" xr:uid="{00000000-0005-0000-0000-0000EC150000}"/>
    <cellStyle name="Normal 15 3 43" xfId="3084" xr:uid="{00000000-0005-0000-0000-0000ED150000}"/>
    <cellStyle name="Normal 15 3 44" xfId="3085" xr:uid="{00000000-0005-0000-0000-0000EE150000}"/>
    <cellStyle name="Normal 15 3 45" xfId="3086" xr:uid="{00000000-0005-0000-0000-0000EF150000}"/>
    <cellStyle name="Normal 15 3 46" xfId="3087" xr:uid="{00000000-0005-0000-0000-0000F0150000}"/>
    <cellStyle name="Normal 15 3 47" xfId="3088" xr:uid="{00000000-0005-0000-0000-0000F1150000}"/>
    <cellStyle name="Normal 15 3 48" xfId="3089" xr:uid="{00000000-0005-0000-0000-0000F2150000}"/>
    <cellStyle name="Normal 15 3 49" xfId="3090" xr:uid="{00000000-0005-0000-0000-0000F3150000}"/>
    <cellStyle name="Normal 15 3 5" xfId="3091" xr:uid="{00000000-0005-0000-0000-0000F4150000}"/>
    <cellStyle name="Normal 15 3 50" xfId="3092" xr:uid="{00000000-0005-0000-0000-0000F5150000}"/>
    <cellStyle name="Normal 15 3 51" xfId="3093" xr:uid="{00000000-0005-0000-0000-0000F6150000}"/>
    <cellStyle name="Normal 15 3 52" xfId="3094" xr:uid="{00000000-0005-0000-0000-0000F7150000}"/>
    <cellStyle name="Normal 15 3 53" xfId="3095" xr:uid="{00000000-0005-0000-0000-0000F8150000}"/>
    <cellStyle name="Normal 15 3 54" xfId="3096" xr:uid="{00000000-0005-0000-0000-0000F9150000}"/>
    <cellStyle name="Normal 15 3 55" xfId="3097" xr:uid="{00000000-0005-0000-0000-0000FA150000}"/>
    <cellStyle name="Normal 15 3 56" xfId="3098" xr:uid="{00000000-0005-0000-0000-0000FB150000}"/>
    <cellStyle name="Normal 15 3 57" xfId="3099" xr:uid="{00000000-0005-0000-0000-0000FC150000}"/>
    <cellStyle name="Normal 15 3 58" xfId="3100" xr:uid="{00000000-0005-0000-0000-0000FD150000}"/>
    <cellStyle name="Normal 15 3 59" xfId="3101" xr:uid="{00000000-0005-0000-0000-0000FE150000}"/>
    <cellStyle name="Normal 15 3 6" xfId="3102" xr:uid="{00000000-0005-0000-0000-0000FF150000}"/>
    <cellStyle name="Normal 15 3 60" xfId="3103" xr:uid="{00000000-0005-0000-0000-000000160000}"/>
    <cellStyle name="Normal 15 3 61" xfId="3104" xr:uid="{00000000-0005-0000-0000-000001160000}"/>
    <cellStyle name="Normal 15 3 62" xfId="3105" xr:uid="{00000000-0005-0000-0000-000002160000}"/>
    <cellStyle name="Normal 15 3 63" xfId="3106" xr:uid="{00000000-0005-0000-0000-000003160000}"/>
    <cellStyle name="Normal 15 3 64" xfId="3107" xr:uid="{00000000-0005-0000-0000-000004160000}"/>
    <cellStyle name="Normal 15 3 65" xfId="3108" xr:uid="{00000000-0005-0000-0000-000005160000}"/>
    <cellStyle name="Normal 15 3 7" xfId="3109" xr:uid="{00000000-0005-0000-0000-000006160000}"/>
    <cellStyle name="Normal 15 3 8" xfId="3110" xr:uid="{00000000-0005-0000-0000-000007160000}"/>
    <cellStyle name="Normal 15 3 9" xfId="3111" xr:uid="{00000000-0005-0000-0000-000008160000}"/>
    <cellStyle name="Normal 15 4" xfId="3112" xr:uid="{00000000-0005-0000-0000-000009160000}"/>
    <cellStyle name="Normal 15 4 10" xfId="3113" xr:uid="{00000000-0005-0000-0000-00000A160000}"/>
    <cellStyle name="Normal 15 4 11" xfId="3114" xr:uid="{00000000-0005-0000-0000-00000B160000}"/>
    <cellStyle name="Normal 15 4 12" xfId="3115" xr:uid="{00000000-0005-0000-0000-00000C160000}"/>
    <cellStyle name="Normal 15 4 13" xfId="3116" xr:uid="{00000000-0005-0000-0000-00000D160000}"/>
    <cellStyle name="Normal 15 4 14" xfId="3117" xr:uid="{00000000-0005-0000-0000-00000E160000}"/>
    <cellStyle name="Normal 15 4 15" xfId="3118" xr:uid="{00000000-0005-0000-0000-00000F160000}"/>
    <cellStyle name="Normal 15 4 16" xfId="3119" xr:uid="{00000000-0005-0000-0000-000010160000}"/>
    <cellStyle name="Normal 15 4 17" xfId="3120" xr:uid="{00000000-0005-0000-0000-000011160000}"/>
    <cellStyle name="Normal 15 4 18" xfId="3121" xr:uid="{00000000-0005-0000-0000-000012160000}"/>
    <cellStyle name="Normal 15 4 19" xfId="3122" xr:uid="{00000000-0005-0000-0000-000013160000}"/>
    <cellStyle name="Normal 15 4 2" xfId="3123" xr:uid="{00000000-0005-0000-0000-000014160000}"/>
    <cellStyle name="Normal 15 4 20" xfId="3124" xr:uid="{00000000-0005-0000-0000-000015160000}"/>
    <cellStyle name="Normal 15 4 21" xfId="3125" xr:uid="{00000000-0005-0000-0000-000016160000}"/>
    <cellStyle name="Normal 15 4 22" xfId="3126" xr:uid="{00000000-0005-0000-0000-000017160000}"/>
    <cellStyle name="Normal 15 4 23" xfId="3127" xr:uid="{00000000-0005-0000-0000-000018160000}"/>
    <cellStyle name="Normal 15 4 24" xfId="3128" xr:uid="{00000000-0005-0000-0000-000019160000}"/>
    <cellStyle name="Normal 15 4 25" xfId="3129" xr:uid="{00000000-0005-0000-0000-00001A160000}"/>
    <cellStyle name="Normal 15 4 26" xfId="3130" xr:uid="{00000000-0005-0000-0000-00001B160000}"/>
    <cellStyle name="Normal 15 4 27" xfId="3131" xr:uid="{00000000-0005-0000-0000-00001C160000}"/>
    <cellStyle name="Normal 15 4 28" xfId="3132" xr:uid="{00000000-0005-0000-0000-00001D160000}"/>
    <cellStyle name="Normal 15 4 29" xfId="3133" xr:uid="{00000000-0005-0000-0000-00001E160000}"/>
    <cellStyle name="Normal 15 4 3" xfId="3134" xr:uid="{00000000-0005-0000-0000-00001F160000}"/>
    <cellStyle name="Normal 15 4 30" xfId="3135" xr:uid="{00000000-0005-0000-0000-000020160000}"/>
    <cellStyle name="Normal 15 4 31" xfId="3136" xr:uid="{00000000-0005-0000-0000-000021160000}"/>
    <cellStyle name="Normal 15 4 32" xfId="3137" xr:uid="{00000000-0005-0000-0000-000022160000}"/>
    <cellStyle name="Normal 15 4 33" xfId="3138" xr:uid="{00000000-0005-0000-0000-000023160000}"/>
    <cellStyle name="Normal 15 4 34" xfId="3139" xr:uid="{00000000-0005-0000-0000-000024160000}"/>
    <cellStyle name="Normal 15 4 35" xfId="3140" xr:uid="{00000000-0005-0000-0000-000025160000}"/>
    <cellStyle name="Normal 15 4 36" xfId="3141" xr:uid="{00000000-0005-0000-0000-000026160000}"/>
    <cellStyle name="Normal 15 4 37" xfId="3142" xr:uid="{00000000-0005-0000-0000-000027160000}"/>
    <cellStyle name="Normal 15 4 38" xfId="3143" xr:uid="{00000000-0005-0000-0000-000028160000}"/>
    <cellStyle name="Normal 15 4 39" xfId="3144" xr:uid="{00000000-0005-0000-0000-000029160000}"/>
    <cellStyle name="Normal 15 4 4" xfId="3145" xr:uid="{00000000-0005-0000-0000-00002A160000}"/>
    <cellStyle name="Normal 15 4 40" xfId="3146" xr:uid="{00000000-0005-0000-0000-00002B160000}"/>
    <cellStyle name="Normal 15 4 41" xfId="3147" xr:uid="{00000000-0005-0000-0000-00002C160000}"/>
    <cellStyle name="Normal 15 4 42" xfId="3148" xr:uid="{00000000-0005-0000-0000-00002D160000}"/>
    <cellStyle name="Normal 15 4 43" xfId="3149" xr:uid="{00000000-0005-0000-0000-00002E160000}"/>
    <cellStyle name="Normal 15 4 44" xfId="3150" xr:uid="{00000000-0005-0000-0000-00002F160000}"/>
    <cellStyle name="Normal 15 4 45" xfId="3151" xr:uid="{00000000-0005-0000-0000-000030160000}"/>
    <cellStyle name="Normal 15 4 46" xfId="3152" xr:uid="{00000000-0005-0000-0000-000031160000}"/>
    <cellStyle name="Normal 15 4 47" xfId="3153" xr:uid="{00000000-0005-0000-0000-000032160000}"/>
    <cellStyle name="Normal 15 4 48" xfId="3154" xr:uid="{00000000-0005-0000-0000-000033160000}"/>
    <cellStyle name="Normal 15 4 49" xfId="3155" xr:uid="{00000000-0005-0000-0000-000034160000}"/>
    <cellStyle name="Normal 15 4 5" xfId="3156" xr:uid="{00000000-0005-0000-0000-000035160000}"/>
    <cellStyle name="Normal 15 4 50" xfId="3157" xr:uid="{00000000-0005-0000-0000-000036160000}"/>
    <cellStyle name="Normal 15 4 51" xfId="3158" xr:uid="{00000000-0005-0000-0000-000037160000}"/>
    <cellStyle name="Normal 15 4 52" xfId="3159" xr:uid="{00000000-0005-0000-0000-000038160000}"/>
    <cellStyle name="Normal 15 4 53" xfId="3160" xr:uid="{00000000-0005-0000-0000-000039160000}"/>
    <cellStyle name="Normal 15 4 54" xfId="3161" xr:uid="{00000000-0005-0000-0000-00003A160000}"/>
    <cellStyle name="Normal 15 4 55" xfId="3162" xr:uid="{00000000-0005-0000-0000-00003B160000}"/>
    <cellStyle name="Normal 15 4 56" xfId="3163" xr:uid="{00000000-0005-0000-0000-00003C160000}"/>
    <cellStyle name="Normal 15 4 57" xfId="3164" xr:uid="{00000000-0005-0000-0000-00003D160000}"/>
    <cellStyle name="Normal 15 4 58" xfId="3165" xr:uid="{00000000-0005-0000-0000-00003E160000}"/>
    <cellStyle name="Normal 15 4 59" xfId="3166" xr:uid="{00000000-0005-0000-0000-00003F160000}"/>
    <cellStyle name="Normal 15 4 6" xfId="3167" xr:uid="{00000000-0005-0000-0000-000040160000}"/>
    <cellStyle name="Normal 15 4 60" xfId="3168" xr:uid="{00000000-0005-0000-0000-000041160000}"/>
    <cellStyle name="Normal 15 4 61" xfId="3169" xr:uid="{00000000-0005-0000-0000-000042160000}"/>
    <cellStyle name="Normal 15 4 62" xfId="3170" xr:uid="{00000000-0005-0000-0000-000043160000}"/>
    <cellStyle name="Normal 15 4 63" xfId="3171" xr:uid="{00000000-0005-0000-0000-000044160000}"/>
    <cellStyle name="Normal 15 4 64" xfId="3172" xr:uid="{00000000-0005-0000-0000-000045160000}"/>
    <cellStyle name="Normal 15 4 65" xfId="3173" xr:uid="{00000000-0005-0000-0000-000046160000}"/>
    <cellStyle name="Normal 15 4 7" xfId="3174" xr:uid="{00000000-0005-0000-0000-000047160000}"/>
    <cellStyle name="Normal 15 4 8" xfId="3175" xr:uid="{00000000-0005-0000-0000-000048160000}"/>
    <cellStyle name="Normal 15 4 9" xfId="3176" xr:uid="{00000000-0005-0000-0000-000049160000}"/>
    <cellStyle name="Normal 15 5" xfId="3177" xr:uid="{00000000-0005-0000-0000-00004A160000}"/>
    <cellStyle name="Normal 15 5 10" xfId="3178" xr:uid="{00000000-0005-0000-0000-00004B160000}"/>
    <cellStyle name="Normal 15 5 11" xfId="3179" xr:uid="{00000000-0005-0000-0000-00004C160000}"/>
    <cellStyle name="Normal 15 5 12" xfId="3180" xr:uid="{00000000-0005-0000-0000-00004D160000}"/>
    <cellStyle name="Normal 15 5 13" xfId="3181" xr:uid="{00000000-0005-0000-0000-00004E160000}"/>
    <cellStyle name="Normal 15 5 14" xfId="3182" xr:uid="{00000000-0005-0000-0000-00004F160000}"/>
    <cellStyle name="Normal 15 5 15" xfId="3183" xr:uid="{00000000-0005-0000-0000-000050160000}"/>
    <cellStyle name="Normal 15 5 16" xfId="3184" xr:uid="{00000000-0005-0000-0000-000051160000}"/>
    <cellStyle name="Normal 15 5 17" xfId="3185" xr:uid="{00000000-0005-0000-0000-000052160000}"/>
    <cellStyle name="Normal 15 5 18" xfId="3186" xr:uid="{00000000-0005-0000-0000-000053160000}"/>
    <cellStyle name="Normal 15 5 19" xfId="3187" xr:uid="{00000000-0005-0000-0000-000054160000}"/>
    <cellStyle name="Normal 15 5 2" xfId="3188" xr:uid="{00000000-0005-0000-0000-000055160000}"/>
    <cellStyle name="Normal 15 5 20" xfId="3189" xr:uid="{00000000-0005-0000-0000-000056160000}"/>
    <cellStyle name="Normal 15 5 21" xfId="3190" xr:uid="{00000000-0005-0000-0000-000057160000}"/>
    <cellStyle name="Normal 15 5 22" xfId="3191" xr:uid="{00000000-0005-0000-0000-000058160000}"/>
    <cellStyle name="Normal 15 5 23" xfId="3192" xr:uid="{00000000-0005-0000-0000-000059160000}"/>
    <cellStyle name="Normal 15 5 24" xfId="3193" xr:uid="{00000000-0005-0000-0000-00005A160000}"/>
    <cellStyle name="Normal 15 5 25" xfId="3194" xr:uid="{00000000-0005-0000-0000-00005B160000}"/>
    <cellStyle name="Normal 15 5 26" xfId="3195" xr:uid="{00000000-0005-0000-0000-00005C160000}"/>
    <cellStyle name="Normal 15 5 27" xfId="3196" xr:uid="{00000000-0005-0000-0000-00005D160000}"/>
    <cellStyle name="Normal 15 5 28" xfId="3197" xr:uid="{00000000-0005-0000-0000-00005E160000}"/>
    <cellStyle name="Normal 15 5 29" xfId="3198" xr:uid="{00000000-0005-0000-0000-00005F160000}"/>
    <cellStyle name="Normal 15 5 3" xfId="3199" xr:uid="{00000000-0005-0000-0000-000060160000}"/>
    <cellStyle name="Normal 15 5 30" xfId="3200" xr:uid="{00000000-0005-0000-0000-000061160000}"/>
    <cellStyle name="Normal 15 5 31" xfId="3201" xr:uid="{00000000-0005-0000-0000-000062160000}"/>
    <cellStyle name="Normal 15 5 32" xfId="3202" xr:uid="{00000000-0005-0000-0000-000063160000}"/>
    <cellStyle name="Normal 15 5 33" xfId="3203" xr:uid="{00000000-0005-0000-0000-000064160000}"/>
    <cellStyle name="Normal 15 5 34" xfId="3204" xr:uid="{00000000-0005-0000-0000-000065160000}"/>
    <cellStyle name="Normal 15 5 35" xfId="3205" xr:uid="{00000000-0005-0000-0000-000066160000}"/>
    <cellStyle name="Normal 15 5 36" xfId="3206" xr:uid="{00000000-0005-0000-0000-000067160000}"/>
    <cellStyle name="Normal 15 5 37" xfId="3207" xr:uid="{00000000-0005-0000-0000-000068160000}"/>
    <cellStyle name="Normal 15 5 38" xfId="3208" xr:uid="{00000000-0005-0000-0000-000069160000}"/>
    <cellStyle name="Normal 15 5 39" xfId="3209" xr:uid="{00000000-0005-0000-0000-00006A160000}"/>
    <cellStyle name="Normal 15 5 4" xfId="3210" xr:uid="{00000000-0005-0000-0000-00006B160000}"/>
    <cellStyle name="Normal 15 5 40" xfId="3211" xr:uid="{00000000-0005-0000-0000-00006C160000}"/>
    <cellStyle name="Normal 15 5 41" xfId="3212" xr:uid="{00000000-0005-0000-0000-00006D160000}"/>
    <cellStyle name="Normal 15 5 42" xfId="3213" xr:uid="{00000000-0005-0000-0000-00006E160000}"/>
    <cellStyle name="Normal 15 5 43" xfId="3214" xr:uid="{00000000-0005-0000-0000-00006F160000}"/>
    <cellStyle name="Normal 15 5 44" xfId="3215" xr:uid="{00000000-0005-0000-0000-000070160000}"/>
    <cellStyle name="Normal 15 5 45" xfId="3216" xr:uid="{00000000-0005-0000-0000-000071160000}"/>
    <cellStyle name="Normal 15 5 46" xfId="3217" xr:uid="{00000000-0005-0000-0000-000072160000}"/>
    <cellStyle name="Normal 15 5 47" xfId="3218" xr:uid="{00000000-0005-0000-0000-000073160000}"/>
    <cellStyle name="Normal 15 5 48" xfId="3219" xr:uid="{00000000-0005-0000-0000-000074160000}"/>
    <cellStyle name="Normal 15 5 49" xfId="3220" xr:uid="{00000000-0005-0000-0000-000075160000}"/>
    <cellStyle name="Normal 15 5 5" xfId="3221" xr:uid="{00000000-0005-0000-0000-000076160000}"/>
    <cellStyle name="Normal 15 5 50" xfId="3222" xr:uid="{00000000-0005-0000-0000-000077160000}"/>
    <cellStyle name="Normal 15 5 51" xfId="3223" xr:uid="{00000000-0005-0000-0000-000078160000}"/>
    <cellStyle name="Normal 15 5 52" xfId="3224" xr:uid="{00000000-0005-0000-0000-000079160000}"/>
    <cellStyle name="Normal 15 5 53" xfId="3225" xr:uid="{00000000-0005-0000-0000-00007A160000}"/>
    <cellStyle name="Normal 15 5 54" xfId="3226" xr:uid="{00000000-0005-0000-0000-00007B160000}"/>
    <cellStyle name="Normal 15 5 55" xfId="3227" xr:uid="{00000000-0005-0000-0000-00007C160000}"/>
    <cellStyle name="Normal 15 5 56" xfId="3228" xr:uid="{00000000-0005-0000-0000-00007D160000}"/>
    <cellStyle name="Normal 15 5 57" xfId="3229" xr:uid="{00000000-0005-0000-0000-00007E160000}"/>
    <cellStyle name="Normal 15 5 58" xfId="3230" xr:uid="{00000000-0005-0000-0000-00007F160000}"/>
    <cellStyle name="Normal 15 5 59" xfId="3231" xr:uid="{00000000-0005-0000-0000-000080160000}"/>
    <cellStyle name="Normal 15 5 6" xfId="3232" xr:uid="{00000000-0005-0000-0000-000081160000}"/>
    <cellStyle name="Normal 15 5 60" xfId="3233" xr:uid="{00000000-0005-0000-0000-000082160000}"/>
    <cellStyle name="Normal 15 5 61" xfId="3234" xr:uid="{00000000-0005-0000-0000-000083160000}"/>
    <cellStyle name="Normal 15 5 62" xfId="3235" xr:uid="{00000000-0005-0000-0000-000084160000}"/>
    <cellStyle name="Normal 15 5 63" xfId="3236" xr:uid="{00000000-0005-0000-0000-000085160000}"/>
    <cellStyle name="Normal 15 5 64" xfId="3237" xr:uid="{00000000-0005-0000-0000-000086160000}"/>
    <cellStyle name="Normal 15 5 65" xfId="3238" xr:uid="{00000000-0005-0000-0000-000087160000}"/>
    <cellStyle name="Normal 15 5 7" xfId="3239" xr:uid="{00000000-0005-0000-0000-000088160000}"/>
    <cellStyle name="Normal 15 5 8" xfId="3240" xr:uid="{00000000-0005-0000-0000-000089160000}"/>
    <cellStyle name="Normal 15 5 9" xfId="3241" xr:uid="{00000000-0005-0000-0000-00008A160000}"/>
    <cellStyle name="Normal 15 6" xfId="11884" xr:uid="{00000000-0005-0000-0000-00008B160000}"/>
    <cellStyle name="Normal 15 7" xfId="13530" xr:uid="{00000000-0005-0000-0000-00008C160000}"/>
    <cellStyle name="Normal 15 8" xfId="15090" xr:uid="{00000000-0005-0000-0000-00008D160000}"/>
    <cellStyle name="Normal 15_CurveConstituents_Input" xfId="15091" xr:uid="{00000000-0005-0000-0000-00008E160000}"/>
    <cellStyle name="Normal 150" xfId="11941" xr:uid="{00000000-0005-0000-0000-00008F160000}"/>
    <cellStyle name="Normal 150 2" xfId="12062" xr:uid="{00000000-0005-0000-0000-000090160000}"/>
    <cellStyle name="Normal 150 2 2" xfId="12333" xr:uid="{00000000-0005-0000-0000-000091160000}"/>
    <cellStyle name="Normal 150 2 2 2" xfId="13161" xr:uid="{00000000-0005-0000-0000-000092160000}"/>
    <cellStyle name="Normal 150 2 3" xfId="12604" xr:uid="{00000000-0005-0000-0000-000093160000}"/>
    <cellStyle name="Normal 150 2 3 2" xfId="13431" xr:uid="{00000000-0005-0000-0000-000094160000}"/>
    <cellStyle name="Normal 150 2 4" xfId="12896" xr:uid="{00000000-0005-0000-0000-000095160000}"/>
    <cellStyle name="Normal 150 3" xfId="12215" xr:uid="{00000000-0005-0000-0000-000096160000}"/>
    <cellStyle name="Normal 150 3 2" xfId="13043" xr:uid="{00000000-0005-0000-0000-000097160000}"/>
    <cellStyle name="Normal 150 4" xfId="12486" xr:uid="{00000000-0005-0000-0000-000098160000}"/>
    <cellStyle name="Normal 150 4 2" xfId="13313" xr:uid="{00000000-0005-0000-0000-000099160000}"/>
    <cellStyle name="Normal 150 5" xfId="12778" xr:uid="{00000000-0005-0000-0000-00009A160000}"/>
    <cellStyle name="Normal 151" xfId="11942" xr:uid="{00000000-0005-0000-0000-00009B160000}"/>
    <cellStyle name="Normal 151 2" xfId="12063" xr:uid="{00000000-0005-0000-0000-00009C160000}"/>
    <cellStyle name="Normal 151 2 2" xfId="12334" xr:uid="{00000000-0005-0000-0000-00009D160000}"/>
    <cellStyle name="Normal 151 2 2 2" xfId="13162" xr:uid="{00000000-0005-0000-0000-00009E160000}"/>
    <cellStyle name="Normal 151 2 2 3" xfId="15094" xr:uid="{00000000-0005-0000-0000-00009F160000}"/>
    <cellStyle name="Normal 151 2 3" xfId="12605" xr:uid="{00000000-0005-0000-0000-0000A0160000}"/>
    <cellStyle name="Normal 151 2 3 2" xfId="13432" xr:uid="{00000000-0005-0000-0000-0000A1160000}"/>
    <cellStyle name="Normal 151 2 4" xfId="12897" xr:uid="{00000000-0005-0000-0000-0000A2160000}"/>
    <cellStyle name="Normal 151 2 5" xfId="15093" xr:uid="{00000000-0005-0000-0000-0000A3160000}"/>
    <cellStyle name="Normal 151 3" xfId="12216" xr:uid="{00000000-0005-0000-0000-0000A4160000}"/>
    <cellStyle name="Normal 151 3 2" xfId="13044" xr:uid="{00000000-0005-0000-0000-0000A5160000}"/>
    <cellStyle name="Normal 151 3 3" xfId="15095" xr:uid="{00000000-0005-0000-0000-0000A6160000}"/>
    <cellStyle name="Normal 151 4" xfId="12487" xr:uid="{00000000-0005-0000-0000-0000A7160000}"/>
    <cellStyle name="Normal 151 4 2" xfId="13314" xr:uid="{00000000-0005-0000-0000-0000A8160000}"/>
    <cellStyle name="Normal 151 4 3" xfId="15096" xr:uid="{00000000-0005-0000-0000-0000A9160000}"/>
    <cellStyle name="Normal 151 5" xfId="12779" xr:uid="{00000000-0005-0000-0000-0000AA160000}"/>
    <cellStyle name="Normal 151 5 2" xfId="15097" xr:uid="{00000000-0005-0000-0000-0000AB160000}"/>
    <cellStyle name="Normal 151 6" xfId="15098" xr:uid="{00000000-0005-0000-0000-0000AC160000}"/>
    <cellStyle name="Normal 151 7" xfId="15092" xr:uid="{00000000-0005-0000-0000-0000AD160000}"/>
    <cellStyle name="Normal 151_CurveConstituents_Input" xfId="15099" xr:uid="{00000000-0005-0000-0000-0000AE160000}"/>
    <cellStyle name="Normal 152" xfId="11943" xr:uid="{00000000-0005-0000-0000-0000AF160000}"/>
    <cellStyle name="Normal 152 2" xfId="12064" xr:uid="{00000000-0005-0000-0000-0000B0160000}"/>
    <cellStyle name="Normal 152 2 2" xfId="12335" xr:uid="{00000000-0005-0000-0000-0000B1160000}"/>
    <cellStyle name="Normal 152 2 2 2" xfId="13163" xr:uid="{00000000-0005-0000-0000-0000B2160000}"/>
    <cellStyle name="Normal 152 2 3" xfId="12606" xr:uid="{00000000-0005-0000-0000-0000B3160000}"/>
    <cellStyle name="Normal 152 2 3 2" xfId="13433" xr:uid="{00000000-0005-0000-0000-0000B4160000}"/>
    <cellStyle name="Normal 152 2 4" xfId="12898" xr:uid="{00000000-0005-0000-0000-0000B5160000}"/>
    <cellStyle name="Normal 152 3" xfId="12217" xr:uid="{00000000-0005-0000-0000-0000B6160000}"/>
    <cellStyle name="Normal 152 3 2" xfId="13045" xr:uid="{00000000-0005-0000-0000-0000B7160000}"/>
    <cellStyle name="Normal 152 4" xfId="12488" xr:uid="{00000000-0005-0000-0000-0000B8160000}"/>
    <cellStyle name="Normal 152 4 2" xfId="13315" xr:uid="{00000000-0005-0000-0000-0000B9160000}"/>
    <cellStyle name="Normal 152 5" xfId="12780" xr:uid="{00000000-0005-0000-0000-0000BA160000}"/>
    <cellStyle name="Normal 153" xfId="11944" xr:uid="{00000000-0005-0000-0000-0000BB160000}"/>
    <cellStyle name="Normal 153 2" xfId="12065" xr:uid="{00000000-0005-0000-0000-0000BC160000}"/>
    <cellStyle name="Normal 153 2 2" xfId="12336" xr:uid="{00000000-0005-0000-0000-0000BD160000}"/>
    <cellStyle name="Normal 153 2 2 2" xfId="13164" xr:uid="{00000000-0005-0000-0000-0000BE160000}"/>
    <cellStyle name="Normal 153 2 2 3" xfId="15102" xr:uid="{00000000-0005-0000-0000-0000BF160000}"/>
    <cellStyle name="Normal 153 2 3" xfId="12607" xr:uid="{00000000-0005-0000-0000-0000C0160000}"/>
    <cellStyle name="Normal 153 2 3 2" xfId="13434" xr:uid="{00000000-0005-0000-0000-0000C1160000}"/>
    <cellStyle name="Normal 153 2 4" xfId="12899" xr:uid="{00000000-0005-0000-0000-0000C2160000}"/>
    <cellStyle name="Normal 153 2 5" xfId="15101" xr:uid="{00000000-0005-0000-0000-0000C3160000}"/>
    <cellStyle name="Normal 153 3" xfId="12218" xr:uid="{00000000-0005-0000-0000-0000C4160000}"/>
    <cellStyle name="Normal 153 3 2" xfId="13046" xr:uid="{00000000-0005-0000-0000-0000C5160000}"/>
    <cellStyle name="Normal 153 3 3" xfId="15103" xr:uid="{00000000-0005-0000-0000-0000C6160000}"/>
    <cellStyle name="Normal 153 4" xfId="12489" xr:uid="{00000000-0005-0000-0000-0000C7160000}"/>
    <cellStyle name="Normal 153 4 2" xfId="13316" xr:uid="{00000000-0005-0000-0000-0000C8160000}"/>
    <cellStyle name="Normal 153 4 3" xfId="15104" xr:uid="{00000000-0005-0000-0000-0000C9160000}"/>
    <cellStyle name="Normal 153 5" xfId="12781" xr:uid="{00000000-0005-0000-0000-0000CA160000}"/>
    <cellStyle name="Normal 153 5 2" xfId="15105" xr:uid="{00000000-0005-0000-0000-0000CB160000}"/>
    <cellStyle name="Normal 153 6" xfId="15106" xr:uid="{00000000-0005-0000-0000-0000CC160000}"/>
    <cellStyle name="Normal 153 7" xfId="15100" xr:uid="{00000000-0005-0000-0000-0000CD160000}"/>
    <cellStyle name="Normal 153_CurveConstituents_Input" xfId="15107" xr:uid="{00000000-0005-0000-0000-0000CE160000}"/>
    <cellStyle name="Normal 154" xfId="11961" xr:uid="{00000000-0005-0000-0000-0000CF160000}"/>
    <cellStyle name="Normal 154 2" xfId="12082" xr:uid="{00000000-0005-0000-0000-0000D0160000}"/>
    <cellStyle name="Normal 154 2 2" xfId="12353" xr:uid="{00000000-0005-0000-0000-0000D1160000}"/>
    <cellStyle name="Normal 154 2 2 2" xfId="13181" xr:uid="{00000000-0005-0000-0000-0000D2160000}"/>
    <cellStyle name="Normal 154 2 2 3" xfId="15110" xr:uid="{00000000-0005-0000-0000-0000D3160000}"/>
    <cellStyle name="Normal 154 2 3" xfId="12624" xr:uid="{00000000-0005-0000-0000-0000D4160000}"/>
    <cellStyle name="Normal 154 2 3 2" xfId="13451" xr:uid="{00000000-0005-0000-0000-0000D5160000}"/>
    <cellStyle name="Normal 154 2 4" xfId="12916" xr:uid="{00000000-0005-0000-0000-0000D6160000}"/>
    <cellStyle name="Normal 154 2 5" xfId="15109" xr:uid="{00000000-0005-0000-0000-0000D7160000}"/>
    <cellStyle name="Normal 154 3" xfId="12235" xr:uid="{00000000-0005-0000-0000-0000D8160000}"/>
    <cellStyle name="Normal 154 3 2" xfId="13063" xr:uid="{00000000-0005-0000-0000-0000D9160000}"/>
    <cellStyle name="Normal 154 3 3" xfId="15111" xr:uid="{00000000-0005-0000-0000-0000DA160000}"/>
    <cellStyle name="Normal 154 4" xfId="12506" xr:uid="{00000000-0005-0000-0000-0000DB160000}"/>
    <cellStyle name="Normal 154 4 2" xfId="13333" xr:uid="{00000000-0005-0000-0000-0000DC160000}"/>
    <cellStyle name="Normal 154 4 3" xfId="15112" xr:uid="{00000000-0005-0000-0000-0000DD160000}"/>
    <cellStyle name="Normal 154 5" xfId="12798" xr:uid="{00000000-0005-0000-0000-0000DE160000}"/>
    <cellStyle name="Normal 154 5 2" xfId="15113" xr:uid="{00000000-0005-0000-0000-0000DF160000}"/>
    <cellStyle name="Normal 154 6" xfId="15114" xr:uid="{00000000-0005-0000-0000-0000E0160000}"/>
    <cellStyle name="Normal 154 7" xfId="15108" xr:uid="{00000000-0005-0000-0000-0000E1160000}"/>
    <cellStyle name="Normal 154_CurveConstituents_Input" xfId="15115" xr:uid="{00000000-0005-0000-0000-0000E2160000}"/>
    <cellStyle name="Normal 155" xfId="11962" xr:uid="{00000000-0005-0000-0000-0000E3160000}"/>
    <cellStyle name="Normal 155 2" xfId="12083" xr:uid="{00000000-0005-0000-0000-0000E4160000}"/>
    <cellStyle name="Normal 155 2 2" xfId="12354" xr:uid="{00000000-0005-0000-0000-0000E5160000}"/>
    <cellStyle name="Normal 155 2 2 2" xfId="13182" xr:uid="{00000000-0005-0000-0000-0000E6160000}"/>
    <cellStyle name="Normal 155 2 3" xfId="12625" xr:uid="{00000000-0005-0000-0000-0000E7160000}"/>
    <cellStyle name="Normal 155 2 3 2" xfId="13452" xr:uid="{00000000-0005-0000-0000-0000E8160000}"/>
    <cellStyle name="Normal 155 2 4" xfId="12917" xr:uid="{00000000-0005-0000-0000-0000E9160000}"/>
    <cellStyle name="Normal 155 3" xfId="12236" xr:uid="{00000000-0005-0000-0000-0000EA160000}"/>
    <cellStyle name="Normal 155 3 2" xfId="13064" xr:uid="{00000000-0005-0000-0000-0000EB160000}"/>
    <cellStyle name="Normal 155 4" xfId="12507" xr:uid="{00000000-0005-0000-0000-0000EC160000}"/>
    <cellStyle name="Normal 155 4 2" xfId="13334" xr:uid="{00000000-0005-0000-0000-0000ED160000}"/>
    <cellStyle name="Normal 155 5" xfId="12799" xr:uid="{00000000-0005-0000-0000-0000EE160000}"/>
    <cellStyle name="Normal 156" xfId="11963" xr:uid="{00000000-0005-0000-0000-0000EF160000}"/>
    <cellStyle name="Normal 156 2" xfId="12084" xr:uid="{00000000-0005-0000-0000-0000F0160000}"/>
    <cellStyle name="Normal 156 2 2" xfId="12355" xr:uid="{00000000-0005-0000-0000-0000F1160000}"/>
    <cellStyle name="Normal 156 2 2 2" xfId="13183" xr:uid="{00000000-0005-0000-0000-0000F2160000}"/>
    <cellStyle name="Normal 156 2 2 3" xfId="15118" xr:uid="{00000000-0005-0000-0000-0000F3160000}"/>
    <cellStyle name="Normal 156 2 3" xfId="12626" xr:uid="{00000000-0005-0000-0000-0000F4160000}"/>
    <cellStyle name="Normal 156 2 3 2" xfId="13453" xr:uid="{00000000-0005-0000-0000-0000F5160000}"/>
    <cellStyle name="Normal 156 2 4" xfId="12918" xr:uid="{00000000-0005-0000-0000-0000F6160000}"/>
    <cellStyle name="Normal 156 2 5" xfId="15117" xr:uid="{00000000-0005-0000-0000-0000F7160000}"/>
    <cellStyle name="Normal 156 3" xfId="12237" xr:uid="{00000000-0005-0000-0000-0000F8160000}"/>
    <cellStyle name="Normal 156 3 2" xfId="13065" xr:uid="{00000000-0005-0000-0000-0000F9160000}"/>
    <cellStyle name="Normal 156 3 3" xfId="15119" xr:uid="{00000000-0005-0000-0000-0000FA160000}"/>
    <cellStyle name="Normal 156 4" xfId="12508" xr:uid="{00000000-0005-0000-0000-0000FB160000}"/>
    <cellStyle name="Normal 156 4 2" xfId="13335" xr:uid="{00000000-0005-0000-0000-0000FC160000}"/>
    <cellStyle name="Normal 156 4 3" xfId="15120" xr:uid="{00000000-0005-0000-0000-0000FD160000}"/>
    <cellStyle name="Normal 156 5" xfId="12800" xr:uid="{00000000-0005-0000-0000-0000FE160000}"/>
    <cellStyle name="Normal 156 5 2" xfId="15121" xr:uid="{00000000-0005-0000-0000-0000FF160000}"/>
    <cellStyle name="Normal 156 6" xfId="15122" xr:uid="{00000000-0005-0000-0000-000000170000}"/>
    <cellStyle name="Normal 156 7" xfId="15116" xr:uid="{00000000-0005-0000-0000-000001170000}"/>
    <cellStyle name="Normal 156_CurveConstituents_Input" xfId="15123" xr:uid="{00000000-0005-0000-0000-000002170000}"/>
    <cellStyle name="Normal 157" xfId="11949" xr:uid="{00000000-0005-0000-0000-000003170000}"/>
    <cellStyle name="Normal 157 2" xfId="12070" xr:uid="{00000000-0005-0000-0000-000004170000}"/>
    <cellStyle name="Normal 157 2 2" xfId="12341" xr:uid="{00000000-0005-0000-0000-000005170000}"/>
    <cellStyle name="Normal 157 2 2 2" xfId="13169" xr:uid="{00000000-0005-0000-0000-000006170000}"/>
    <cellStyle name="Normal 157 2 2 3" xfId="15126" xr:uid="{00000000-0005-0000-0000-000007170000}"/>
    <cellStyle name="Normal 157 2 3" xfId="12612" xr:uid="{00000000-0005-0000-0000-000008170000}"/>
    <cellStyle name="Normal 157 2 3 2" xfId="13439" xr:uid="{00000000-0005-0000-0000-000009170000}"/>
    <cellStyle name="Normal 157 2 4" xfId="12904" xr:uid="{00000000-0005-0000-0000-00000A170000}"/>
    <cellStyle name="Normal 157 2 5" xfId="15125" xr:uid="{00000000-0005-0000-0000-00000B170000}"/>
    <cellStyle name="Normal 157 3" xfId="12223" xr:uid="{00000000-0005-0000-0000-00000C170000}"/>
    <cellStyle name="Normal 157 3 2" xfId="13051" xr:uid="{00000000-0005-0000-0000-00000D170000}"/>
    <cellStyle name="Normal 157 3 3" xfId="15127" xr:uid="{00000000-0005-0000-0000-00000E170000}"/>
    <cellStyle name="Normal 157 4" xfId="12494" xr:uid="{00000000-0005-0000-0000-00000F170000}"/>
    <cellStyle name="Normal 157 4 2" xfId="13321" xr:uid="{00000000-0005-0000-0000-000010170000}"/>
    <cellStyle name="Normal 157 4 3" xfId="15128" xr:uid="{00000000-0005-0000-0000-000011170000}"/>
    <cellStyle name="Normal 157 5" xfId="12786" xr:uid="{00000000-0005-0000-0000-000012170000}"/>
    <cellStyle name="Normal 157 5 2" xfId="15129" xr:uid="{00000000-0005-0000-0000-000013170000}"/>
    <cellStyle name="Normal 157 6" xfId="15130" xr:uid="{00000000-0005-0000-0000-000014170000}"/>
    <cellStyle name="Normal 157 7" xfId="15124" xr:uid="{00000000-0005-0000-0000-000015170000}"/>
    <cellStyle name="Normal 157_CurveConstituents_Input" xfId="15131" xr:uid="{00000000-0005-0000-0000-000016170000}"/>
    <cellStyle name="Normal 158" xfId="11947" xr:uid="{00000000-0005-0000-0000-000017170000}"/>
    <cellStyle name="Normal 158 2" xfId="12068" xr:uid="{00000000-0005-0000-0000-000018170000}"/>
    <cellStyle name="Normal 158 2 2" xfId="12339" xr:uid="{00000000-0005-0000-0000-000019170000}"/>
    <cellStyle name="Normal 158 2 2 2" xfId="13167" xr:uid="{00000000-0005-0000-0000-00001A170000}"/>
    <cellStyle name="Normal 158 2 3" xfId="12610" xr:uid="{00000000-0005-0000-0000-00001B170000}"/>
    <cellStyle name="Normal 158 2 3 2" xfId="13437" xr:uid="{00000000-0005-0000-0000-00001C170000}"/>
    <cellStyle name="Normal 158 2 4" xfId="12902" xr:uid="{00000000-0005-0000-0000-00001D170000}"/>
    <cellStyle name="Normal 158 3" xfId="12221" xr:uid="{00000000-0005-0000-0000-00001E170000}"/>
    <cellStyle name="Normal 158 3 2" xfId="13049" xr:uid="{00000000-0005-0000-0000-00001F170000}"/>
    <cellStyle name="Normal 158 4" xfId="12492" xr:uid="{00000000-0005-0000-0000-000020170000}"/>
    <cellStyle name="Normal 158 4 2" xfId="13319" xr:uid="{00000000-0005-0000-0000-000021170000}"/>
    <cellStyle name="Normal 158 5" xfId="12784" xr:uid="{00000000-0005-0000-0000-000022170000}"/>
    <cellStyle name="Normal 159" xfId="11964" xr:uid="{00000000-0005-0000-0000-000023170000}"/>
    <cellStyle name="Normal 159 2" xfId="12085" xr:uid="{00000000-0005-0000-0000-000024170000}"/>
    <cellStyle name="Normal 159 2 2" xfId="12356" xr:uid="{00000000-0005-0000-0000-000025170000}"/>
    <cellStyle name="Normal 159 2 2 2" xfId="13184" xr:uid="{00000000-0005-0000-0000-000026170000}"/>
    <cellStyle name="Normal 159 2 3" xfId="12627" xr:uid="{00000000-0005-0000-0000-000027170000}"/>
    <cellStyle name="Normal 159 2 3 2" xfId="13454" xr:uid="{00000000-0005-0000-0000-000028170000}"/>
    <cellStyle name="Normal 159 2 4" xfId="12919" xr:uid="{00000000-0005-0000-0000-000029170000}"/>
    <cellStyle name="Normal 159 3" xfId="12238" xr:uid="{00000000-0005-0000-0000-00002A170000}"/>
    <cellStyle name="Normal 159 3 2" xfId="13066" xr:uid="{00000000-0005-0000-0000-00002B170000}"/>
    <cellStyle name="Normal 159 4" xfId="12509" xr:uid="{00000000-0005-0000-0000-00002C170000}"/>
    <cellStyle name="Normal 159 4 2" xfId="13336" xr:uid="{00000000-0005-0000-0000-00002D170000}"/>
    <cellStyle name="Normal 159 5" xfId="12801" xr:uid="{00000000-0005-0000-0000-00002E170000}"/>
    <cellStyle name="Normal 16" xfId="3242" xr:uid="{00000000-0005-0000-0000-00002F170000}"/>
    <cellStyle name="Normal 16 2" xfId="3243" xr:uid="{00000000-0005-0000-0000-000030170000}"/>
    <cellStyle name="Normal 16 2 10" xfId="3244" xr:uid="{00000000-0005-0000-0000-000031170000}"/>
    <cellStyle name="Normal 16 2 11" xfId="3245" xr:uid="{00000000-0005-0000-0000-000032170000}"/>
    <cellStyle name="Normal 16 2 12" xfId="3246" xr:uid="{00000000-0005-0000-0000-000033170000}"/>
    <cellStyle name="Normal 16 2 13" xfId="3247" xr:uid="{00000000-0005-0000-0000-000034170000}"/>
    <cellStyle name="Normal 16 2 14" xfId="3248" xr:uid="{00000000-0005-0000-0000-000035170000}"/>
    <cellStyle name="Normal 16 2 15" xfId="3249" xr:uid="{00000000-0005-0000-0000-000036170000}"/>
    <cellStyle name="Normal 16 2 16" xfId="3250" xr:uid="{00000000-0005-0000-0000-000037170000}"/>
    <cellStyle name="Normal 16 2 17" xfId="3251" xr:uid="{00000000-0005-0000-0000-000038170000}"/>
    <cellStyle name="Normal 16 2 18" xfId="3252" xr:uid="{00000000-0005-0000-0000-000039170000}"/>
    <cellStyle name="Normal 16 2 19" xfId="3253" xr:uid="{00000000-0005-0000-0000-00003A170000}"/>
    <cellStyle name="Normal 16 2 2" xfId="3254" xr:uid="{00000000-0005-0000-0000-00003B170000}"/>
    <cellStyle name="Normal 16 2 20" xfId="3255" xr:uid="{00000000-0005-0000-0000-00003C170000}"/>
    <cellStyle name="Normal 16 2 21" xfId="3256" xr:uid="{00000000-0005-0000-0000-00003D170000}"/>
    <cellStyle name="Normal 16 2 22" xfId="3257" xr:uid="{00000000-0005-0000-0000-00003E170000}"/>
    <cellStyle name="Normal 16 2 23" xfId="3258" xr:uid="{00000000-0005-0000-0000-00003F170000}"/>
    <cellStyle name="Normal 16 2 24" xfId="3259" xr:uid="{00000000-0005-0000-0000-000040170000}"/>
    <cellStyle name="Normal 16 2 25" xfId="3260" xr:uid="{00000000-0005-0000-0000-000041170000}"/>
    <cellStyle name="Normal 16 2 26" xfId="3261" xr:uid="{00000000-0005-0000-0000-000042170000}"/>
    <cellStyle name="Normal 16 2 27" xfId="3262" xr:uid="{00000000-0005-0000-0000-000043170000}"/>
    <cellStyle name="Normal 16 2 28" xfId="3263" xr:uid="{00000000-0005-0000-0000-000044170000}"/>
    <cellStyle name="Normal 16 2 29" xfId="3264" xr:uid="{00000000-0005-0000-0000-000045170000}"/>
    <cellStyle name="Normal 16 2 3" xfId="3265" xr:uid="{00000000-0005-0000-0000-000046170000}"/>
    <cellStyle name="Normal 16 2 30" xfId="3266" xr:uid="{00000000-0005-0000-0000-000047170000}"/>
    <cellStyle name="Normal 16 2 31" xfId="3267" xr:uid="{00000000-0005-0000-0000-000048170000}"/>
    <cellStyle name="Normal 16 2 32" xfId="3268" xr:uid="{00000000-0005-0000-0000-000049170000}"/>
    <cellStyle name="Normal 16 2 33" xfId="3269" xr:uid="{00000000-0005-0000-0000-00004A170000}"/>
    <cellStyle name="Normal 16 2 34" xfId="3270" xr:uid="{00000000-0005-0000-0000-00004B170000}"/>
    <cellStyle name="Normal 16 2 35" xfId="3271" xr:uid="{00000000-0005-0000-0000-00004C170000}"/>
    <cellStyle name="Normal 16 2 36" xfId="3272" xr:uid="{00000000-0005-0000-0000-00004D170000}"/>
    <cellStyle name="Normal 16 2 37" xfId="3273" xr:uid="{00000000-0005-0000-0000-00004E170000}"/>
    <cellStyle name="Normal 16 2 38" xfId="3274" xr:uid="{00000000-0005-0000-0000-00004F170000}"/>
    <cellStyle name="Normal 16 2 39" xfId="3275" xr:uid="{00000000-0005-0000-0000-000050170000}"/>
    <cellStyle name="Normal 16 2 4" xfId="3276" xr:uid="{00000000-0005-0000-0000-000051170000}"/>
    <cellStyle name="Normal 16 2 40" xfId="3277" xr:uid="{00000000-0005-0000-0000-000052170000}"/>
    <cellStyle name="Normal 16 2 41" xfId="3278" xr:uid="{00000000-0005-0000-0000-000053170000}"/>
    <cellStyle name="Normal 16 2 42" xfId="3279" xr:uid="{00000000-0005-0000-0000-000054170000}"/>
    <cellStyle name="Normal 16 2 43" xfId="3280" xr:uid="{00000000-0005-0000-0000-000055170000}"/>
    <cellStyle name="Normal 16 2 44" xfId="3281" xr:uid="{00000000-0005-0000-0000-000056170000}"/>
    <cellStyle name="Normal 16 2 45" xfId="3282" xr:uid="{00000000-0005-0000-0000-000057170000}"/>
    <cellStyle name="Normal 16 2 46" xfId="3283" xr:uid="{00000000-0005-0000-0000-000058170000}"/>
    <cellStyle name="Normal 16 2 47" xfId="3284" xr:uid="{00000000-0005-0000-0000-000059170000}"/>
    <cellStyle name="Normal 16 2 48" xfId="3285" xr:uid="{00000000-0005-0000-0000-00005A170000}"/>
    <cellStyle name="Normal 16 2 49" xfId="3286" xr:uid="{00000000-0005-0000-0000-00005B170000}"/>
    <cellStyle name="Normal 16 2 5" xfId="3287" xr:uid="{00000000-0005-0000-0000-00005C170000}"/>
    <cellStyle name="Normal 16 2 50" xfId="3288" xr:uid="{00000000-0005-0000-0000-00005D170000}"/>
    <cellStyle name="Normal 16 2 51" xfId="3289" xr:uid="{00000000-0005-0000-0000-00005E170000}"/>
    <cellStyle name="Normal 16 2 52" xfId="3290" xr:uid="{00000000-0005-0000-0000-00005F170000}"/>
    <cellStyle name="Normal 16 2 53" xfId="3291" xr:uid="{00000000-0005-0000-0000-000060170000}"/>
    <cellStyle name="Normal 16 2 54" xfId="3292" xr:uid="{00000000-0005-0000-0000-000061170000}"/>
    <cellStyle name="Normal 16 2 55" xfId="3293" xr:uid="{00000000-0005-0000-0000-000062170000}"/>
    <cellStyle name="Normal 16 2 56" xfId="3294" xr:uid="{00000000-0005-0000-0000-000063170000}"/>
    <cellStyle name="Normal 16 2 57" xfId="3295" xr:uid="{00000000-0005-0000-0000-000064170000}"/>
    <cellStyle name="Normal 16 2 58" xfId="3296" xr:uid="{00000000-0005-0000-0000-000065170000}"/>
    <cellStyle name="Normal 16 2 59" xfId="3297" xr:uid="{00000000-0005-0000-0000-000066170000}"/>
    <cellStyle name="Normal 16 2 6" xfId="3298" xr:uid="{00000000-0005-0000-0000-000067170000}"/>
    <cellStyle name="Normal 16 2 60" xfId="3299" xr:uid="{00000000-0005-0000-0000-000068170000}"/>
    <cellStyle name="Normal 16 2 61" xfId="3300" xr:uid="{00000000-0005-0000-0000-000069170000}"/>
    <cellStyle name="Normal 16 2 62" xfId="3301" xr:uid="{00000000-0005-0000-0000-00006A170000}"/>
    <cellStyle name="Normal 16 2 63" xfId="3302" xr:uid="{00000000-0005-0000-0000-00006B170000}"/>
    <cellStyle name="Normal 16 2 64" xfId="3303" xr:uid="{00000000-0005-0000-0000-00006C170000}"/>
    <cellStyle name="Normal 16 2 65" xfId="3304" xr:uid="{00000000-0005-0000-0000-00006D170000}"/>
    <cellStyle name="Normal 16 2 66" xfId="13568" xr:uid="{00000000-0005-0000-0000-00006E170000}"/>
    <cellStyle name="Normal 16 2 7" xfId="3305" xr:uid="{00000000-0005-0000-0000-00006F170000}"/>
    <cellStyle name="Normal 16 2 8" xfId="3306" xr:uid="{00000000-0005-0000-0000-000070170000}"/>
    <cellStyle name="Normal 16 2 9" xfId="3307" xr:uid="{00000000-0005-0000-0000-000071170000}"/>
    <cellStyle name="Normal 16 3" xfId="3308" xr:uid="{00000000-0005-0000-0000-000072170000}"/>
    <cellStyle name="Normal 16 3 10" xfId="3309" xr:uid="{00000000-0005-0000-0000-000073170000}"/>
    <cellStyle name="Normal 16 3 11" xfId="3310" xr:uid="{00000000-0005-0000-0000-000074170000}"/>
    <cellStyle name="Normal 16 3 12" xfId="3311" xr:uid="{00000000-0005-0000-0000-000075170000}"/>
    <cellStyle name="Normal 16 3 13" xfId="3312" xr:uid="{00000000-0005-0000-0000-000076170000}"/>
    <cellStyle name="Normal 16 3 14" xfId="3313" xr:uid="{00000000-0005-0000-0000-000077170000}"/>
    <cellStyle name="Normal 16 3 15" xfId="3314" xr:uid="{00000000-0005-0000-0000-000078170000}"/>
    <cellStyle name="Normal 16 3 16" xfId="3315" xr:uid="{00000000-0005-0000-0000-000079170000}"/>
    <cellStyle name="Normal 16 3 17" xfId="3316" xr:uid="{00000000-0005-0000-0000-00007A170000}"/>
    <cellStyle name="Normal 16 3 18" xfId="3317" xr:uid="{00000000-0005-0000-0000-00007B170000}"/>
    <cellStyle name="Normal 16 3 19" xfId="3318" xr:uid="{00000000-0005-0000-0000-00007C170000}"/>
    <cellStyle name="Normal 16 3 2" xfId="3319" xr:uid="{00000000-0005-0000-0000-00007D170000}"/>
    <cellStyle name="Normal 16 3 20" xfId="3320" xr:uid="{00000000-0005-0000-0000-00007E170000}"/>
    <cellStyle name="Normal 16 3 21" xfId="3321" xr:uid="{00000000-0005-0000-0000-00007F170000}"/>
    <cellStyle name="Normal 16 3 22" xfId="3322" xr:uid="{00000000-0005-0000-0000-000080170000}"/>
    <cellStyle name="Normal 16 3 23" xfId="3323" xr:uid="{00000000-0005-0000-0000-000081170000}"/>
    <cellStyle name="Normal 16 3 24" xfId="3324" xr:uid="{00000000-0005-0000-0000-000082170000}"/>
    <cellStyle name="Normal 16 3 25" xfId="3325" xr:uid="{00000000-0005-0000-0000-000083170000}"/>
    <cellStyle name="Normal 16 3 26" xfId="3326" xr:uid="{00000000-0005-0000-0000-000084170000}"/>
    <cellStyle name="Normal 16 3 27" xfId="3327" xr:uid="{00000000-0005-0000-0000-000085170000}"/>
    <cellStyle name="Normal 16 3 28" xfId="3328" xr:uid="{00000000-0005-0000-0000-000086170000}"/>
    <cellStyle name="Normal 16 3 29" xfId="3329" xr:uid="{00000000-0005-0000-0000-000087170000}"/>
    <cellStyle name="Normal 16 3 3" xfId="3330" xr:uid="{00000000-0005-0000-0000-000088170000}"/>
    <cellStyle name="Normal 16 3 30" xfId="3331" xr:uid="{00000000-0005-0000-0000-000089170000}"/>
    <cellStyle name="Normal 16 3 31" xfId="3332" xr:uid="{00000000-0005-0000-0000-00008A170000}"/>
    <cellStyle name="Normal 16 3 32" xfId="3333" xr:uid="{00000000-0005-0000-0000-00008B170000}"/>
    <cellStyle name="Normal 16 3 33" xfId="3334" xr:uid="{00000000-0005-0000-0000-00008C170000}"/>
    <cellStyle name="Normal 16 3 34" xfId="3335" xr:uid="{00000000-0005-0000-0000-00008D170000}"/>
    <cellStyle name="Normal 16 3 35" xfId="3336" xr:uid="{00000000-0005-0000-0000-00008E170000}"/>
    <cellStyle name="Normal 16 3 36" xfId="3337" xr:uid="{00000000-0005-0000-0000-00008F170000}"/>
    <cellStyle name="Normal 16 3 37" xfId="3338" xr:uid="{00000000-0005-0000-0000-000090170000}"/>
    <cellStyle name="Normal 16 3 38" xfId="3339" xr:uid="{00000000-0005-0000-0000-000091170000}"/>
    <cellStyle name="Normal 16 3 39" xfId="3340" xr:uid="{00000000-0005-0000-0000-000092170000}"/>
    <cellStyle name="Normal 16 3 4" xfId="3341" xr:uid="{00000000-0005-0000-0000-000093170000}"/>
    <cellStyle name="Normal 16 3 40" xfId="3342" xr:uid="{00000000-0005-0000-0000-000094170000}"/>
    <cellStyle name="Normal 16 3 41" xfId="3343" xr:uid="{00000000-0005-0000-0000-000095170000}"/>
    <cellStyle name="Normal 16 3 42" xfId="3344" xr:uid="{00000000-0005-0000-0000-000096170000}"/>
    <cellStyle name="Normal 16 3 43" xfId="3345" xr:uid="{00000000-0005-0000-0000-000097170000}"/>
    <cellStyle name="Normal 16 3 44" xfId="3346" xr:uid="{00000000-0005-0000-0000-000098170000}"/>
    <cellStyle name="Normal 16 3 45" xfId="3347" xr:uid="{00000000-0005-0000-0000-000099170000}"/>
    <cellStyle name="Normal 16 3 46" xfId="3348" xr:uid="{00000000-0005-0000-0000-00009A170000}"/>
    <cellStyle name="Normal 16 3 47" xfId="3349" xr:uid="{00000000-0005-0000-0000-00009B170000}"/>
    <cellStyle name="Normal 16 3 48" xfId="3350" xr:uid="{00000000-0005-0000-0000-00009C170000}"/>
    <cellStyle name="Normal 16 3 49" xfId="3351" xr:uid="{00000000-0005-0000-0000-00009D170000}"/>
    <cellStyle name="Normal 16 3 5" xfId="3352" xr:uid="{00000000-0005-0000-0000-00009E170000}"/>
    <cellStyle name="Normal 16 3 50" xfId="3353" xr:uid="{00000000-0005-0000-0000-00009F170000}"/>
    <cellStyle name="Normal 16 3 51" xfId="3354" xr:uid="{00000000-0005-0000-0000-0000A0170000}"/>
    <cellStyle name="Normal 16 3 52" xfId="3355" xr:uid="{00000000-0005-0000-0000-0000A1170000}"/>
    <cellStyle name="Normal 16 3 53" xfId="3356" xr:uid="{00000000-0005-0000-0000-0000A2170000}"/>
    <cellStyle name="Normal 16 3 54" xfId="3357" xr:uid="{00000000-0005-0000-0000-0000A3170000}"/>
    <cellStyle name="Normal 16 3 55" xfId="3358" xr:uid="{00000000-0005-0000-0000-0000A4170000}"/>
    <cellStyle name="Normal 16 3 56" xfId="3359" xr:uid="{00000000-0005-0000-0000-0000A5170000}"/>
    <cellStyle name="Normal 16 3 57" xfId="3360" xr:uid="{00000000-0005-0000-0000-0000A6170000}"/>
    <cellStyle name="Normal 16 3 58" xfId="3361" xr:uid="{00000000-0005-0000-0000-0000A7170000}"/>
    <cellStyle name="Normal 16 3 59" xfId="3362" xr:uid="{00000000-0005-0000-0000-0000A8170000}"/>
    <cellStyle name="Normal 16 3 6" xfId="3363" xr:uid="{00000000-0005-0000-0000-0000A9170000}"/>
    <cellStyle name="Normal 16 3 60" xfId="3364" xr:uid="{00000000-0005-0000-0000-0000AA170000}"/>
    <cellStyle name="Normal 16 3 61" xfId="3365" xr:uid="{00000000-0005-0000-0000-0000AB170000}"/>
    <cellStyle name="Normal 16 3 62" xfId="3366" xr:uid="{00000000-0005-0000-0000-0000AC170000}"/>
    <cellStyle name="Normal 16 3 63" xfId="3367" xr:uid="{00000000-0005-0000-0000-0000AD170000}"/>
    <cellStyle name="Normal 16 3 64" xfId="3368" xr:uid="{00000000-0005-0000-0000-0000AE170000}"/>
    <cellStyle name="Normal 16 3 65" xfId="3369" xr:uid="{00000000-0005-0000-0000-0000AF170000}"/>
    <cellStyle name="Normal 16 3 7" xfId="3370" xr:uid="{00000000-0005-0000-0000-0000B0170000}"/>
    <cellStyle name="Normal 16 3 8" xfId="3371" xr:uid="{00000000-0005-0000-0000-0000B1170000}"/>
    <cellStyle name="Normal 16 3 9" xfId="3372" xr:uid="{00000000-0005-0000-0000-0000B2170000}"/>
    <cellStyle name="Normal 16 4" xfId="3373" xr:uid="{00000000-0005-0000-0000-0000B3170000}"/>
    <cellStyle name="Normal 16 4 10" xfId="3374" xr:uid="{00000000-0005-0000-0000-0000B4170000}"/>
    <cellStyle name="Normal 16 4 11" xfId="3375" xr:uid="{00000000-0005-0000-0000-0000B5170000}"/>
    <cellStyle name="Normal 16 4 12" xfId="3376" xr:uid="{00000000-0005-0000-0000-0000B6170000}"/>
    <cellStyle name="Normal 16 4 13" xfId="3377" xr:uid="{00000000-0005-0000-0000-0000B7170000}"/>
    <cellStyle name="Normal 16 4 14" xfId="3378" xr:uid="{00000000-0005-0000-0000-0000B8170000}"/>
    <cellStyle name="Normal 16 4 15" xfId="3379" xr:uid="{00000000-0005-0000-0000-0000B9170000}"/>
    <cellStyle name="Normal 16 4 16" xfId="3380" xr:uid="{00000000-0005-0000-0000-0000BA170000}"/>
    <cellStyle name="Normal 16 4 17" xfId="3381" xr:uid="{00000000-0005-0000-0000-0000BB170000}"/>
    <cellStyle name="Normal 16 4 18" xfId="3382" xr:uid="{00000000-0005-0000-0000-0000BC170000}"/>
    <cellStyle name="Normal 16 4 19" xfId="3383" xr:uid="{00000000-0005-0000-0000-0000BD170000}"/>
    <cellStyle name="Normal 16 4 2" xfId="3384" xr:uid="{00000000-0005-0000-0000-0000BE170000}"/>
    <cellStyle name="Normal 16 4 20" xfId="3385" xr:uid="{00000000-0005-0000-0000-0000BF170000}"/>
    <cellStyle name="Normal 16 4 21" xfId="3386" xr:uid="{00000000-0005-0000-0000-0000C0170000}"/>
    <cellStyle name="Normal 16 4 22" xfId="3387" xr:uid="{00000000-0005-0000-0000-0000C1170000}"/>
    <cellStyle name="Normal 16 4 23" xfId="3388" xr:uid="{00000000-0005-0000-0000-0000C2170000}"/>
    <cellStyle name="Normal 16 4 24" xfId="3389" xr:uid="{00000000-0005-0000-0000-0000C3170000}"/>
    <cellStyle name="Normal 16 4 25" xfId="3390" xr:uid="{00000000-0005-0000-0000-0000C4170000}"/>
    <cellStyle name="Normal 16 4 26" xfId="3391" xr:uid="{00000000-0005-0000-0000-0000C5170000}"/>
    <cellStyle name="Normal 16 4 27" xfId="3392" xr:uid="{00000000-0005-0000-0000-0000C6170000}"/>
    <cellStyle name="Normal 16 4 28" xfId="3393" xr:uid="{00000000-0005-0000-0000-0000C7170000}"/>
    <cellStyle name="Normal 16 4 29" xfId="3394" xr:uid="{00000000-0005-0000-0000-0000C8170000}"/>
    <cellStyle name="Normal 16 4 3" xfId="3395" xr:uid="{00000000-0005-0000-0000-0000C9170000}"/>
    <cellStyle name="Normal 16 4 30" xfId="3396" xr:uid="{00000000-0005-0000-0000-0000CA170000}"/>
    <cellStyle name="Normal 16 4 31" xfId="3397" xr:uid="{00000000-0005-0000-0000-0000CB170000}"/>
    <cellStyle name="Normal 16 4 32" xfId="3398" xr:uid="{00000000-0005-0000-0000-0000CC170000}"/>
    <cellStyle name="Normal 16 4 33" xfId="3399" xr:uid="{00000000-0005-0000-0000-0000CD170000}"/>
    <cellStyle name="Normal 16 4 34" xfId="3400" xr:uid="{00000000-0005-0000-0000-0000CE170000}"/>
    <cellStyle name="Normal 16 4 35" xfId="3401" xr:uid="{00000000-0005-0000-0000-0000CF170000}"/>
    <cellStyle name="Normal 16 4 36" xfId="3402" xr:uid="{00000000-0005-0000-0000-0000D0170000}"/>
    <cellStyle name="Normal 16 4 37" xfId="3403" xr:uid="{00000000-0005-0000-0000-0000D1170000}"/>
    <cellStyle name="Normal 16 4 38" xfId="3404" xr:uid="{00000000-0005-0000-0000-0000D2170000}"/>
    <cellStyle name="Normal 16 4 39" xfId="3405" xr:uid="{00000000-0005-0000-0000-0000D3170000}"/>
    <cellStyle name="Normal 16 4 4" xfId="3406" xr:uid="{00000000-0005-0000-0000-0000D4170000}"/>
    <cellStyle name="Normal 16 4 40" xfId="3407" xr:uid="{00000000-0005-0000-0000-0000D5170000}"/>
    <cellStyle name="Normal 16 4 41" xfId="3408" xr:uid="{00000000-0005-0000-0000-0000D6170000}"/>
    <cellStyle name="Normal 16 4 42" xfId="3409" xr:uid="{00000000-0005-0000-0000-0000D7170000}"/>
    <cellStyle name="Normal 16 4 43" xfId="3410" xr:uid="{00000000-0005-0000-0000-0000D8170000}"/>
    <cellStyle name="Normal 16 4 44" xfId="3411" xr:uid="{00000000-0005-0000-0000-0000D9170000}"/>
    <cellStyle name="Normal 16 4 45" xfId="3412" xr:uid="{00000000-0005-0000-0000-0000DA170000}"/>
    <cellStyle name="Normal 16 4 46" xfId="3413" xr:uid="{00000000-0005-0000-0000-0000DB170000}"/>
    <cellStyle name="Normal 16 4 47" xfId="3414" xr:uid="{00000000-0005-0000-0000-0000DC170000}"/>
    <cellStyle name="Normal 16 4 48" xfId="3415" xr:uid="{00000000-0005-0000-0000-0000DD170000}"/>
    <cellStyle name="Normal 16 4 49" xfId="3416" xr:uid="{00000000-0005-0000-0000-0000DE170000}"/>
    <cellStyle name="Normal 16 4 5" xfId="3417" xr:uid="{00000000-0005-0000-0000-0000DF170000}"/>
    <cellStyle name="Normal 16 4 50" xfId="3418" xr:uid="{00000000-0005-0000-0000-0000E0170000}"/>
    <cellStyle name="Normal 16 4 51" xfId="3419" xr:uid="{00000000-0005-0000-0000-0000E1170000}"/>
    <cellStyle name="Normal 16 4 52" xfId="3420" xr:uid="{00000000-0005-0000-0000-0000E2170000}"/>
    <cellStyle name="Normal 16 4 53" xfId="3421" xr:uid="{00000000-0005-0000-0000-0000E3170000}"/>
    <cellStyle name="Normal 16 4 54" xfId="3422" xr:uid="{00000000-0005-0000-0000-0000E4170000}"/>
    <cellStyle name="Normal 16 4 55" xfId="3423" xr:uid="{00000000-0005-0000-0000-0000E5170000}"/>
    <cellStyle name="Normal 16 4 56" xfId="3424" xr:uid="{00000000-0005-0000-0000-0000E6170000}"/>
    <cellStyle name="Normal 16 4 57" xfId="3425" xr:uid="{00000000-0005-0000-0000-0000E7170000}"/>
    <cellStyle name="Normal 16 4 58" xfId="3426" xr:uid="{00000000-0005-0000-0000-0000E8170000}"/>
    <cellStyle name="Normal 16 4 59" xfId="3427" xr:uid="{00000000-0005-0000-0000-0000E9170000}"/>
    <cellStyle name="Normal 16 4 6" xfId="3428" xr:uid="{00000000-0005-0000-0000-0000EA170000}"/>
    <cellStyle name="Normal 16 4 60" xfId="3429" xr:uid="{00000000-0005-0000-0000-0000EB170000}"/>
    <cellStyle name="Normal 16 4 61" xfId="3430" xr:uid="{00000000-0005-0000-0000-0000EC170000}"/>
    <cellStyle name="Normal 16 4 62" xfId="3431" xr:uid="{00000000-0005-0000-0000-0000ED170000}"/>
    <cellStyle name="Normal 16 4 63" xfId="3432" xr:uid="{00000000-0005-0000-0000-0000EE170000}"/>
    <cellStyle name="Normal 16 4 64" xfId="3433" xr:uid="{00000000-0005-0000-0000-0000EF170000}"/>
    <cellStyle name="Normal 16 4 65" xfId="3434" xr:uid="{00000000-0005-0000-0000-0000F0170000}"/>
    <cellStyle name="Normal 16 4 7" xfId="3435" xr:uid="{00000000-0005-0000-0000-0000F1170000}"/>
    <cellStyle name="Normal 16 4 8" xfId="3436" xr:uid="{00000000-0005-0000-0000-0000F2170000}"/>
    <cellStyle name="Normal 16 4 9" xfId="3437" xr:uid="{00000000-0005-0000-0000-0000F3170000}"/>
    <cellStyle name="Normal 16 5" xfId="3438" xr:uid="{00000000-0005-0000-0000-0000F4170000}"/>
    <cellStyle name="Normal 16 5 10" xfId="3439" xr:uid="{00000000-0005-0000-0000-0000F5170000}"/>
    <cellStyle name="Normal 16 5 11" xfId="3440" xr:uid="{00000000-0005-0000-0000-0000F6170000}"/>
    <cellStyle name="Normal 16 5 12" xfId="3441" xr:uid="{00000000-0005-0000-0000-0000F7170000}"/>
    <cellStyle name="Normal 16 5 13" xfId="3442" xr:uid="{00000000-0005-0000-0000-0000F8170000}"/>
    <cellStyle name="Normal 16 5 14" xfId="3443" xr:uid="{00000000-0005-0000-0000-0000F9170000}"/>
    <cellStyle name="Normal 16 5 15" xfId="3444" xr:uid="{00000000-0005-0000-0000-0000FA170000}"/>
    <cellStyle name="Normal 16 5 16" xfId="3445" xr:uid="{00000000-0005-0000-0000-0000FB170000}"/>
    <cellStyle name="Normal 16 5 17" xfId="3446" xr:uid="{00000000-0005-0000-0000-0000FC170000}"/>
    <cellStyle name="Normal 16 5 18" xfId="3447" xr:uid="{00000000-0005-0000-0000-0000FD170000}"/>
    <cellStyle name="Normal 16 5 19" xfId="3448" xr:uid="{00000000-0005-0000-0000-0000FE170000}"/>
    <cellStyle name="Normal 16 5 2" xfId="3449" xr:uid="{00000000-0005-0000-0000-0000FF170000}"/>
    <cellStyle name="Normal 16 5 20" xfId="3450" xr:uid="{00000000-0005-0000-0000-000000180000}"/>
    <cellStyle name="Normal 16 5 21" xfId="3451" xr:uid="{00000000-0005-0000-0000-000001180000}"/>
    <cellStyle name="Normal 16 5 22" xfId="3452" xr:uid="{00000000-0005-0000-0000-000002180000}"/>
    <cellStyle name="Normal 16 5 23" xfId="3453" xr:uid="{00000000-0005-0000-0000-000003180000}"/>
    <cellStyle name="Normal 16 5 24" xfId="3454" xr:uid="{00000000-0005-0000-0000-000004180000}"/>
    <cellStyle name="Normal 16 5 25" xfId="3455" xr:uid="{00000000-0005-0000-0000-000005180000}"/>
    <cellStyle name="Normal 16 5 26" xfId="3456" xr:uid="{00000000-0005-0000-0000-000006180000}"/>
    <cellStyle name="Normal 16 5 27" xfId="3457" xr:uid="{00000000-0005-0000-0000-000007180000}"/>
    <cellStyle name="Normal 16 5 28" xfId="3458" xr:uid="{00000000-0005-0000-0000-000008180000}"/>
    <cellStyle name="Normal 16 5 29" xfId="3459" xr:uid="{00000000-0005-0000-0000-000009180000}"/>
    <cellStyle name="Normal 16 5 3" xfId="3460" xr:uid="{00000000-0005-0000-0000-00000A180000}"/>
    <cellStyle name="Normal 16 5 30" xfId="3461" xr:uid="{00000000-0005-0000-0000-00000B180000}"/>
    <cellStyle name="Normal 16 5 31" xfId="3462" xr:uid="{00000000-0005-0000-0000-00000C180000}"/>
    <cellStyle name="Normal 16 5 32" xfId="3463" xr:uid="{00000000-0005-0000-0000-00000D180000}"/>
    <cellStyle name="Normal 16 5 33" xfId="3464" xr:uid="{00000000-0005-0000-0000-00000E180000}"/>
    <cellStyle name="Normal 16 5 34" xfId="3465" xr:uid="{00000000-0005-0000-0000-00000F180000}"/>
    <cellStyle name="Normal 16 5 35" xfId="3466" xr:uid="{00000000-0005-0000-0000-000010180000}"/>
    <cellStyle name="Normal 16 5 36" xfId="3467" xr:uid="{00000000-0005-0000-0000-000011180000}"/>
    <cellStyle name="Normal 16 5 37" xfId="3468" xr:uid="{00000000-0005-0000-0000-000012180000}"/>
    <cellStyle name="Normal 16 5 38" xfId="3469" xr:uid="{00000000-0005-0000-0000-000013180000}"/>
    <cellStyle name="Normal 16 5 39" xfId="3470" xr:uid="{00000000-0005-0000-0000-000014180000}"/>
    <cellStyle name="Normal 16 5 4" xfId="3471" xr:uid="{00000000-0005-0000-0000-000015180000}"/>
    <cellStyle name="Normal 16 5 40" xfId="3472" xr:uid="{00000000-0005-0000-0000-000016180000}"/>
    <cellStyle name="Normal 16 5 41" xfId="3473" xr:uid="{00000000-0005-0000-0000-000017180000}"/>
    <cellStyle name="Normal 16 5 42" xfId="3474" xr:uid="{00000000-0005-0000-0000-000018180000}"/>
    <cellStyle name="Normal 16 5 43" xfId="3475" xr:uid="{00000000-0005-0000-0000-000019180000}"/>
    <cellStyle name="Normal 16 5 44" xfId="3476" xr:uid="{00000000-0005-0000-0000-00001A180000}"/>
    <cellStyle name="Normal 16 5 45" xfId="3477" xr:uid="{00000000-0005-0000-0000-00001B180000}"/>
    <cellStyle name="Normal 16 5 46" xfId="3478" xr:uid="{00000000-0005-0000-0000-00001C180000}"/>
    <cellStyle name="Normal 16 5 47" xfId="3479" xr:uid="{00000000-0005-0000-0000-00001D180000}"/>
    <cellStyle name="Normal 16 5 48" xfId="3480" xr:uid="{00000000-0005-0000-0000-00001E180000}"/>
    <cellStyle name="Normal 16 5 49" xfId="3481" xr:uid="{00000000-0005-0000-0000-00001F180000}"/>
    <cellStyle name="Normal 16 5 5" xfId="3482" xr:uid="{00000000-0005-0000-0000-000020180000}"/>
    <cellStyle name="Normal 16 5 50" xfId="3483" xr:uid="{00000000-0005-0000-0000-000021180000}"/>
    <cellStyle name="Normal 16 5 51" xfId="3484" xr:uid="{00000000-0005-0000-0000-000022180000}"/>
    <cellStyle name="Normal 16 5 52" xfId="3485" xr:uid="{00000000-0005-0000-0000-000023180000}"/>
    <cellStyle name="Normal 16 5 53" xfId="3486" xr:uid="{00000000-0005-0000-0000-000024180000}"/>
    <cellStyle name="Normal 16 5 54" xfId="3487" xr:uid="{00000000-0005-0000-0000-000025180000}"/>
    <cellStyle name="Normal 16 5 55" xfId="3488" xr:uid="{00000000-0005-0000-0000-000026180000}"/>
    <cellStyle name="Normal 16 5 56" xfId="3489" xr:uid="{00000000-0005-0000-0000-000027180000}"/>
    <cellStyle name="Normal 16 5 57" xfId="3490" xr:uid="{00000000-0005-0000-0000-000028180000}"/>
    <cellStyle name="Normal 16 5 58" xfId="3491" xr:uid="{00000000-0005-0000-0000-000029180000}"/>
    <cellStyle name="Normal 16 5 59" xfId="3492" xr:uid="{00000000-0005-0000-0000-00002A180000}"/>
    <cellStyle name="Normal 16 5 6" xfId="3493" xr:uid="{00000000-0005-0000-0000-00002B180000}"/>
    <cellStyle name="Normal 16 5 60" xfId="3494" xr:uid="{00000000-0005-0000-0000-00002C180000}"/>
    <cellStyle name="Normal 16 5 61" xfId="3495" xr:uid="{00000000-0005-0000-0000-00002D180000}"/>
    <cellStyle name="Normal 16 5 62" xfId="3496" xr:uid="{00000000-0005-0000-0000-00002E180000}"/>
    <cellStyle name="Normal 16 5 63" xfId="3497" xr:uid="{00000000-0005-0000-0000-00002F180000}"/>
    <cellStyle name="Normal 16 5 64" xfId="3498" xr:uid="{00000000-0005-0000-0000-000030180000}"/>
    <cellStyle name="Normal 16 5 65" xfId="3499" xr:uid="{00000000-0005-0000-0000-000031180000}"/>
    <cellStyle name="Normal 16 5 7" xfId="3500" xr:uid="{00000000-0005-0000-0000-000032180000}"/>
    <cellStyle name="Normal 16 5 8" xfId="3501" xr:uid="{00000000-0005-0000-0000-000033180000}"/>
    <cellStyle name="Normal 16 5 9" xfId="3502" xr:uid="{00000000-0005-0000-0000-000034180000}"/>
    <cellStyle name="Normal 16 6" xfId="13520" xr:uid="{00000000-0005-0000-0000-000035180000}"/>
    <cellStyle name="Normal 160" xfId="11960" xr:uid="{00000000-0005-0000-0000-000036180000}"/>
    <cellStyle name="Normal 160 2" xfId="12081" xr:uid="{00000000-0005-0000-0000-000037180000}"/>
    <cellStyle name="Normal 160 2 2" xfId="12352" xr:uid="{00000000-0005-0000-0000-000038180000}"/>
    <cellStyle name="Normal 160 2 2 2" xfId="13180" xr:uid="{00000000-0005-0000-0000-000039180000}"/>
    <cellStyle name="Normal 160 2 3" xfId="12623" xr:uid="{00000000-0005-0000-0000-00003A180000}"/>
    <cellStyle name="Normal 160 2 3 2" xfId="13450" xr:uid="{00000000-0005-0000-0000-00003B180000}"/>
    <cellStyle name="Normal 160 2 4" xfId="12915" xr:uid="{00000000-0005-0000-0000-00003C180000}"/>
    <cellStyle name="Normal 160 3" xfId="12234" xr:uid="{00000000-0005-0000-0000-00003D180000}"/>
    <cellStyle name="Normal 160 3 2" xfId="13062" xr:uid="{00000000-0005-0000-0000-00003E180000}"/>
    <cellStyle name="Normal 160 4" xfId="12505" xr:uid="{00000000-0005-0000-0000-00003F180000}"/>
    <cellStyle name="Normal 160 4 2" xfId="13332" xr:uid="{00000000-0005-0000-0000-000040180000}"/>
    <cellStyle name="Normal 160 5" xfId="12797" xr:uid="{00000000-0005-0000-0000-000041180000}"/>
    <cellStyle name="Normal 161" xfId="11965" xr:uid="{00000000-0005-0000-0000-000042180000}"/>
    <cellStyle name="Normal 161 2" xfId="12086" xr:uid="{00000000-0005-0000-0000-000043180000}"/>
    <cellStyle name="Normal 161 2 2" xfId="12357" xr:uid="{00000000-0005-0000-0000-000044180000}"/>
    <cellStyle name="Normal 161 2 2 2" xfId="13185" xr:uid="{00000000-0005-0000-0000-000045180000}"/>
    <cellStyle name="Normal 161 2 3" xfId="12628" xr:uid="{00000000-0005-0000-0000-000046180000}"/>
    <cellStyle name="Normal 161 2 3 2" xfId="13455" xr:uid="{00000000-0005-0000-0000-000047180000}"/>
    <cellStyle name="Normal 161 2 4" xfId="12920" xr:uid="{00000000-0005-0000-0000-000048180000}"/>
    <cellStyle name="Normal 161 3" xfId="12239" xr:uid="{00000000-0005-0000-0000-000049180000}"/>
    <cellStyle name="Normal 161 3 2" xfId="13067" xr:uid="{00000000-0005-0000-0000-00004A180000}"/>
    <cellStyle name="Normal 161 4" xfId="12510" xr:uid="{00000000-0005-0000-0000-00004B180000}"/>
    <cellStyle name="Normal 161 4 2" xfId="13337" xr:uid="{00000000-0005-0000-0000-00004C180000}"/>
    <cellStyle name="Normal 161 5" xfId="12802" xr:uid="{00000000-0005-0000-0000-00004D180000}"/>
    <cellStyle name="Normal 162" xfId="11966" xr:uid="{00000000-0005-0000-0000-00004E180000}"/>
    <cellStyle name="Normal 162 2" xfId="12087" xr:uid="{00000000-0005-0000-0000-00004F180000}"/>
    <cellStyle name="Normal 162 2 2" xfId="12358" xr:uid="{00000000-0005-0000-0000-000050180000}"/>
    <cellStyle name="Normal 162 2 2 2" xfId="13186" xr:uid="{00000000-0005-0000-0000-000051180000}"/>
    <cellStyle name="Normal 162 2 2 3" xfId="15134" xr:uid="{00000000-0005-0000-0000-000052180000}"/>
    <cellStyle name="Normal 162 2 3" xfId="12629" xr:uid="{00000000-0005-0000-0000-000053180000}"/>
    <cellStyle name="Normal 162 2 3 2" xfId="13456" xr:uid="{00000000-0005-0000-0000-000054180000}"/>
    <cellStyle name="Normal 162 2 4" xfId="12921" xr:uid="{00000000-0005-0000-0000-000055180000}"/>
    <cellStyle name="Normal 162 2 5" xfId="15133" xr:uid="{00000000-0005-0000-0000-000056180000}"/>
    <cellStyle name="Normal 162 3" xfId="12240" xr:uid="{00000000-0005-0000-0000-000057180000}"/>
    <cellStyle name="Normal 162 3 2" xfId="13068" xr:uid="{00000000-0005-0000-0000-000058180000}"/>
    <cellStyle name="Normal 162 3 3" xfId="15135" xr:uid="{00000000-0005-0000-0000-000059180000}"/>
    <cellStyle name="Normal 162 4" xfId="12511" xr:uid="{00000000-0005-0000-0000-00005A180000}"/>
    <cellStyle name="Normal 162 4 2" xfId="13338" xr:uid="{00000000-0005-0000-0000-00005B180000}"/>
    <cellStyle name="Normal 162 4 3" xfId="15136" xr:uid="{00000000-0005-0000-0000-00005C180000}"/>
    <cellStyle name="Normal 162 5" xfId="12803" xr:uid="{00000000-0005-0000-0000-00005D180000}"/>
    <cellStyle name="Normal 162 5 2" xfId="15137" xr:uid="{00000000-0005-0000-0000-00005E180000}"/>
    <cellStyle name="Normal 162 6" xfId="15138" xr:uid="{00000000-0005-0000-0000-00005F180000}"/>
    <cellStyle name="Normal 162 7" xfId="15132" xr:uid="{00000000-0005-0000-0000-000060180000}"/>
    <cellStyle name="Normal 162_CurveConstituents_Input" xfId="15139" xr:uid="{00000000-0005-0000-0000-000061180000}"/>
    <cellStyle name="Normal 163" xfId="11967" xr:uid="{00000000-0005-0000-0000-000062180000}"/>
    <cellStyle name="Normal 163 2" xfId="12088" xr:uid="{00000000-0005-0000-0000-000063180000}"/>
    <cellStyle name="Normal 163 2 2" xfId="12359" xr:uid="{00000000-0005-0000-0000-000064180000}"/>
    <cellStyle name="Normal 163 2 2 2" xfId="13187" xr:uid="{00000000-0005-0000-0000-000065180000}"/>
    <cellStyle name="Normal 163 2 3" xfId="12630" xr:uid="{00000000-0005-0000-0000-000066180000}"/>
    <cellStyle name="Normal 163 2 3 2" xfId="13457" xr:uid="{00000000-0005-0000-0000-000067180000}"/>
    <cellStyle name="Normal 163 2 4" xfId="12922" xr:uid="{00000000-0005-0000-0000-000068180000}"/>
    <cellStyle name="Normal 163 3" xfId="12241" xr:uid="{00000000-0005-0000-0000-000069180000}"/>
    <cellStyle name="Normal 163 3 2" xfId="13069" xr:uid="{00000000-0005-0000-0000-00006A180000}"/>
    <cellStyle name="Normal 163 4" xfId="12512" xr:uid="{00000000-0005-0000-0000-00006B180000}"/>
    <cellStyle name="Normal 163 4 2" xfId="13339" xr:uid="{00000000-0005-0000-0000-00006C180000}"/>
    <cellStyle name="Normal 163 5" xfId="12804" xr:uid="{00000000-0005-0000-0000-00006D180000}"/>
    <cellStyle name="Normal 164" xfId="12089" xr:uid="{00000000-0005-0000-0000-00006E180000}"/>
    <cellStyle name="Normal 164 2" xfId="12360" xr:uid="{00000000-0005-0000-0000-00006F180000}"/>
    <cellStyle name="Normal 164 2 2" xfId="13188" xr:uid="{00000000-0005-0000-0000-000070180000}"/>
    <cellStyle name="Normal 164 3" xfId="12631" xr:uid="{00000000-0005-0000-0000-000071180000}"/>
    <cellStyle name="Normal 164 3 2" xfId="13458" xr:uid="{00000000-0005-0000-0000-000072180000}"/>
    <cellStyle name="Normal 164 4" xfId="12923" xr:uid="{00000000-0005-0000-0000-000073180000}"/>
    <cellStyle name="Normal 165" xfId="12092" xr:uid="{00000000-0005-0000-0000-000074180000}"/>
    <cellStyle name="Normal 165 2" xfId="12363" xr:uid="{00000000-0005-0000-0000-000075180000}"/>
    <cellStyle name="Normal 165 2 2" xfId="13191" xr:uid="{00000000-0005-0000-0000-000076180000}"/>
    <cellStyle name="Normal 165 3" xfId="12634" xr:uid="{00000000-0005-0000-0000-000077180000}"/>
    <cellStyle name="Normal 165 3 2" xfId="13461" xr:uid="{00000000-0005-0000-0000-000078180000}"/>
    <cellStyle name="Normal 165 4" xfId="12926" xr:uid="{00000000-0005-0000-0000-000079180000}"/>
    <cellStyle name="Normal 166" xfId="12091" xr:uid="{00000000-0005-0000-0000-00007A180000}"/>
    <cellStyle name="Normal 166 2" xfId="12362" xr:uid="{00000000-0005-0000-0000-00007B180000}"/>
    <cellStyle name="Normal 166 2 2" xfId="13190" xr:uid="{00000000-0005-0000-0000-00007C180000}"/>
    <cellStyle name="Normal 166 2 2 2" xfId="15142" xr:uid="{00000000-0005-0000-0000-00007D180000}"/>
    <cellStyle name="Normal 166 2 3" xfId="15141" xr:uid="{00000000-0005-0000-0000-00007E180000}"/>
    <cellStyle name="Normal 166 3" xfId="12633" xr:uid="{00000000-0005-0000-0000-00007F180000}"/>
    <cellStyle name="Normal 166 3 2" xfId="13460" xr:uid="{00000000-0005-0000-0000-000080180000}"/>
    <cellStyle name="Normal 166 3 3" xfId="15143" xr:uid="{00000000-0005-0000-0000-000081180000}"/>
    <cellStyle name="Normal 166 4" xfId="12925" xr:uid="{00000000-0005-0000-0000-000082180000}"/>
    <cellStyle name="Normal 166 4 2" xfId="15144" xr:uid="{00000000-0005-0000-0000-000083180000}"/>
    <cellStyle name="Normal 166 5" xfId="15145" xr:uid="{00000000-0005-0000-0000-000084180000}"/>
    <cellStyle name="Normal 166 6" xfId="15146" xr:uid="{00000000-0005-0000-0000-000085180000}"/>
    <cellStyle name="Normal 166 7" xfId="15140" xr:uid="{00000000-0005-0000-0000-000086180000}"/>
    <cellStyle name="Normal 166_CurveConstituents_Input" xfId="15147" xr:uid="{00000000-0005-0000-0000-000087180000}"/>
    <cellStyle name="Normal 167" xfId="12090" xr:uid="{00000000-0005-0000-0000-000088180000}"/>
    <cellStyle name="Normal 167 2" xfId="12361" xr:uid="{00000000-0005-0000-0000-000089180000}"/>
    <cellStyle name="Normal 167 2 2" xfId="13189" xr:uid="{00000000-0005-0000-0000-00008A180000}"/>
    <cellStyle name="Normal 167 3" xfId="12632" xr:uid="{00000000-0005-0000-0000-00008B180000}"/>
    <cellStyle name="Normal 167 3 2" xfId="13459" xr:uid="{00000000-0005-0000-0000-00008C180000}"/>
    <cellStyle name="Normal 167 4" xfId="12924" xr:uid="{00000000-0005-0000-0000-00008D180000}"/>
    <cellStyle name="Normal 168" xfId="12094" xr:uid="{00000000-0005-0000-0000-00008E180000}"/>
    <cellStyle name="Normal 168 2" xfId="12365" xr:uid="{00000000-0005-0000-0000-00008F180000}"/>
    <cellStyle name="Normal 168 2 2" xfId="13193" xr:uid="{00000000-0005-0000-0000-000090180000}"/>
    <cellStyle name="Normal 168 2 2 2" xfId="15150" xr:uid="{00000000-0005-0000-0000-000091180000}"/>
    <cellStyle name="Normal 168 2 3" xfId="15149" xr:uid="{00000000-0005-0000-0000-000092180000}"/>
    <cellStyle name="Normal 168 3" xfId="12636" xr:uid="{00000000-0005-0000-0000-000093180000}"/>
    <cellStyle name="Normal 168 3 2" xfId="13463" xr:uid="{00000000-0005-0000-0000-000094180000}"/>
    <cellStyle name="Normal 168 3 3" xfId="15151" xr:uid="{00000000-0005-0000-0000-000095180000}"/>
    <cellStyle name="Normal 168 4" xfId="12928" xr:uid="{00000000-0005-0000-0000-000096180000}"/>
    <cellStyle name="Normal 168 4 2" xfId="15152" xr:uid="{00000000-0005-0000-0000-000097180000}"/>
    <cellStyle name="Normal 168 5" xfId="15153" xr:uid="{00000000-0005-0000-0000-000098180000}"/>
    <cellStyle name="Normal 168 6" xfId="15154" xr:uid="{00000000-0005-0000-0000-000099180000}"/>
    <cellStyle name="Normal 168 7" xfId="15148" xr:uid="{00000000-0005-0000-0000-00009A180000}"/>
    <cellStyle name="Normal 168_CurveConstituents_Input" xfId="15155" xr:uid="{00000000-0005-0000-0000-00009B180000}"/>
    <cellStyle name="Normal 169" xfId="12096" xr:uid="{00000000-0005-0000-0000-00009C180000}"/>
    <cellStyle name="Normal 169 2" xfId="12367" xr:uid="{00000000-0005-0000-0000-00009D180000}"/>
    <cellStyle name="Normal 169 2 2" xfId="13195" xr:uid="{00000000-0005-0000-0000-00009E180000}"/>
    <cellStyle name="Normal 169 3" xfId="12638" xr:uid="{00000000-0005-0000-0000-00009F180000}"/>
    <cellStyle name="Normal 169 3 2" xfId="13465" xr:uid="{00000000-0005-0000-0000-0000A0180000}"/>
    <cellStyle name="Normal 169 4" xfId="12930" xr:uid="{00000000-0005-0000-0000-0000A1180000}"/>
    <cellStyle name="Normal 17" xfId="3503" xr:uid="{00000000-0005-0000-0000-0000A2180000}"/>
    <cellStyle name="Normal 17 2" xfId="3504" xr:uid="{00000000-0005-0000-0000-0000A3180000}"/>
    <cellStyle name="Normal 17 2 10" xfId="3505" xr:uid="{00000000-0005-0000-0000-0000A4180000}"/>
    <cellStyle name="Normal 17 2 11" xfId="3506" xr:uid="{00000000-0005-0000-0000-0000A5180000}"/>
    <cellStyle name="Normal 17 2 12" xfId="3507" xr:uid="{00000000-0005-0000-0000-0000A6180000}"/>
    <cellStyle name="Normal 17 2 13" xfId="3508" xr:uid="{00000000-0005-0000-0000-0000A7180000}"/>
    <cellStyle name="Normal 17 2 14" xfId="3509" xr:uid="{00000000-0005-0000-0000-0000A8180000}"/>
    <cellStyle name="Normal 17 2 15" xfId="3510" xr:uid="{00000000-0005-0000-0000-0000A9180000}"/>
    <cellStyle name="Normal 17 2 16" xfId="3511" xr:uid="{00000000-0005-0000-0000-0000AA180000}"/>
    <cellStyle name="Normal 17 2 17" xfId="3512" xr:uid="{00000000-0005-0000-0000-0000AB180000}"/>
    <cellStyle name="Normal 17 2 18" xfId="3513" xr:uid="{00000000-0005-0000-0000-0000AC180000}"/>
    <cellStyle name="Normal 17 2 19" xfId="3514" xr:uid="{00000000-0005-0000-0000-0000AD180000}"/>
    <cellStyle name="Normal 17 2 2" xfId="3515" xr:uid="{00000000-0005-0000-0000-0000AE180000}"/>
    <cellStyle name="Normal 17 2 20" xfId="3516" xr:uid="{00000000-0005-0000-0000-0000AF180000}"/>
    <cellStyle name="Normal 17 2 21" xfId="3517" xr:uid="{00000000-0005-0000-0000-0000B0180000}"/>
    <cellStyle name="Normal 17 2 22" xfId="3518" xr:uid="{00000000-0005-0000-0000-0000B1180000}"/>
    <cellStyle name="Normal 17 2 23" xfId="3519" xr:uid="{00000000-0005-0000-0000-0000B2180000}"/>
    <cellStyle name="Normal 17 2 24" xfId="3520" xr:uid="{00000000-0005-0000-0000-0000B3180000}"/>
    <cellStyle name="Normal 17 2 25" xfId="3521" xr:uid="{00000000-0005-0000-0000-0000B4180000}"/>
    <cellStyle name="Normal 17 2 26" xfId="3522" xr:uid="{00000000-0005-0000-0000-0000B5180000}"/>
    <cellStyle name="Normal 17 2 27" xfId="3523" xr:uid="{00000000-0005-0000-0000-0000B6180000}"/>
    <cellStyle name="Normal 17 2 28" xfId="3524" xr:uid="{00000000-0005-0000-0000-0000B7180000}"/>
    <cellStyle name="Normal 17 2 29" xfId="3525" xr:uid="{00000000-0005-0000-0000-0000B8180000}"/>
    <cellStyle name="Normal 17 2 3" xfId="3526" xr:uid="{00000000-0005-0000-0000-0000B9180000}"/>
    <cellStyle name="Normal 17 2 30" xfId="3527" xr:uid="{00000000-0005-0000-0000-0000BA180000}"/>
    <cellStyle name="Normal 17 2 31" xfId="3528" xr:uid="{00000000-0005-0000-0000-0000BB180000}"/>
    <cellStyle name="Normal 17 2 32" xfId="3529" xr:uid="{00000000-0005-0000-0000-0000BC180000}"/>
    <cellStyle name="Normal 17 2 33" xfId="3530" xr:uid="{00000000-0005-0000-0000-0000BD180000}"/>
    <cellStyle name="Normal 17 2 34" xfId="3531" xr:uid="{00000000-0005-0000-0000-0000BE180000}"/>
    <cellStyle name="Normal 17 2 35" xfId="3532" xr:uid="{00000000-0005-0000-0000-0000BF180000}"/>
    <cellStyle name="Normal 17 2 36" xfId="3533" xr:uid="{00000000-0005-0000-0000-0000C0180000}"/>
    <cellStyle name="Normal 17 2 37" xfId="3534" xr:uid="{00000000-0005-0000-0000-0000C1180000}"/>
    <cellStyle name="Normal 17 2 38" xfId="3535" xr:uid="{00000000-0005-0000-0000-0000C2180000}"/>
    <cellStyle name="Normal 17 2 39" xfId="3536" xr:uid="{00000000-0005-0000-0000-0000C3180000}"/>
    <cellStyle name="Normal 17 2 4" xfId="3537" xr:uid="{00000000-0005-0000-0000-0000C4180000}"/>
    <cellStyle name="Normal 17 2 40" xfId="3538" xr:uid="{00000000-0005-0000-0000-0000C5180000}"/>
    <cellStyle name="Normal 17 2 41" xfId="3539" xr:uid="{00000000-0005-0000-0000-0000C6180000}"/>
    <cellStyle name="Normal 17 2 42" xfId="3540" xr:uid="{00000000-0005-0000-0000-0000C7180000}"/>
    <cellStyle name="Normal 17 2 43" xfId="3541" xr:uid="{00000000-0005-0000-0000-0000C8180000}"/>
    <cellStyle name="Normal 17 2 44" xfId="3542" xr:uid="{00000000-0005-0000-0000-0000C9180000}"/>
    <cellStyle name="Normal 17 2 45" xfId="3543" xr:uid="{00000000-0005-0000-0000-0000CA180000}"/>
    <cellStyle name="Normal 17 2 46" xfId="3544" xr:uid="{00000000-0005-0000-0000-0000CB180000}"/>
    <cellStyle name="Normal 17 2 47" xfId="3545" xr:uid="{00000000-0005-0000-0000-0000CC180000}"/>
    <cellStyle name="Normal 17 2 48" xfId="3546" xr:uid="{00000000-0005-0000-0000-0000CD180000}"/>
    <cellStyle name="Normal 17 2 49" xfId="3547" xr:uid="{00000000-0005-0000-0000-0000CE180000}"/>
    <cellStyle name="Normal 17 2 5" xfId="3548" xr:uid="{00000000-0005-0000-0000-0000CF180000}"/>
    <cellStyle name="Normal 17 2 50" xfId="3549" xr:uid="{00000000-0005-0000-0000-0000D0180000}"/>
    <cellStyle name="Normal 17 2 51" xfId="3550" xr:uid="{00000000-0005-0000-0000-0000D1180000}"/>
    <cellStyle name="Normal 17 2 52" xfId="3551" xr:uid="{00000000-0005-0000-0000-0000D2180000}"/>
    <cellStyle name="Normal 17 2 53" xfId="3552" xr:uid="{00000000-0005-0000-0000-0000D3180000}"/>
    <cellStyle name="Normal 17 2 54" xfId="3553" xr:uid="{00000000-0005-0000-0000-0000D4180000}"/>
    <cellStyle name="Normal 17 2 55" xfId="3554" xr:uid="{00000000-0005-0000-0000-0000D5180000}"/>
    <cellStyle name="Normal 17 2 56" xfId="3555" xr:uid="{00000000-0005-0000-0000-0000D6180000}"/>
    <cellStyle name="Normal 17 2 57" xfId="3556" xr:uid="{00000000-0005-0000-0000-0000D7180000}"/>
    <cellStyle name="Normal 17 2 58" xfId="3557" xr:uid="{00000000-0005-0000-0000-0000D8180000}"/>
    <cellStyle name="Normal 17 2 59" xfId="3558" xr:uid="{00000000-0005-0000-0000-0000D9180000}"/>
    <cellStyle name="Normal 17 2 6" xfId="3559" xr:uid="{00000000-0005-0000-0000-0000DA180000}"/>
    <cellStyle name="Normal 17 2 60" xfId="3560" xr:uid="{00000000-0005-0000-0000-0000DB180000}"/>
    <cellStyle name="Normal 17 2 61" xfId="3561" xr:uid="{00000000-0005-0000-0000-0000DC180000}"/>
    <cellStyle name="Normal 17 2 62" xfId="3562" xr:uid="{00000000-0005-0000-0000-0000DD180000}"/>
    <cellStyle name="Normal 17 2 63" xfId="3563" xr:uid="{00000000-0005-0000-0000-0000DE180000}"/>
    <cellStyle name="Normal 17 2 64" xfId="3564" xr:uid="{00000000-0005-0000-0000-0000DF180000}"/>
    <cellStyle name="Normal 17 2 65" xfId="3565" xr:uid="{00000000-0005-0000-0000-0000E0180000}"/>
    <cellStyle name="Normal 17 2 66" xfId="13569" xr:uid="{00000000-0005-0000-0000-0000E1180000}"/>
    <cellStyle name="Normal 17 2 7" xfId="3566" xr:uid="{00000000-0005-0000-0000-0000E2180000}"/>
    <cellStyle name="Normal 17 2 8" xfId="3567" xr:uid="{00000000-0005-0000-0000-0000E3180000}"/>
    <cellStyle name="Normal 17 2 9" xfId="3568" xr:uid="{00000000-0005-0000-0000-0000E4180000}"/>
    <cellStyle name="Normal 17 3" xfId="3569" xr:uid="{00000000-0005-0000-0000-0000E5180000}"/>
    <cellStyle name="Normal 17 3 10" xfId="3570" xr:uid="{00000000-0005-0000-0000-0000E6180000}"/>
    <cellStyle name="Normal 17 3 11" xfId="3571" xr:uid="{00000000-0005-0000-0000-0000E7180000}"/>
    <cellStyle name="Normal 17 3 12" xfId="3572" xr:uid="{00000000-0005-0000-0000-0000E8180000}"/>
    <cellStyle name="Normal 17 3 13" xfId="3573" xr:uid="{00000000-0005-0000-0000-0000E9180000}"/>
    <cellStyle name="Normal 17 3 14" xfId="3574" xr:uid="{00000000-0005-0000-0000-0000EA180000}"/>
    <cellStyle name="Normal 17 3 15" xfId="3575" xr:uid="{00000000-0005-0000-0000-0000EB180000}"/>
    <cellStyle name="Normal 17 3 16" xfId="3576" xr:uid="{00000000-0005-0000-0000-0000EC180000}"/>
    <cellStyle name="Normal 17 3 17" xfId="3577" xr:uid="{00000000-0005-0000-0000-0000ED180000}"/>
    <cellStyle name="Normal 17 3 18" xfId="3578" xr:uid="{00000000-0005-0000-0000-0000EE180000}"/>
    <cellStyle name="Normal 17 3 19" xfId="3579" xr:uid="{00000000-0005-0000-0000-0000EF180000}"/>
    <cellStyle name="Normal 17 3 2" xfId="3580" xr:uid="{00000000-0005-0000-0000-0000F0180000}"/>
    <cellStyle name="Normal 17 3 20" xfId="3581" xr:uid="{00000000-0005-0000-0000-0000F1180000}"/>
    <cellStyle name="Normal 17 3 21" xfId="3582" xr:uid="{00000000-0005-0000-0000-0000F2180000}"/>
    <cellStyle name="Normal 17 3 22" xfId="3583" xr:uid="{00000000-0005-0000-0000-0000F3180000}"/>
    <cellStyle name="Normal 17 3 23" xfId="3584" xr:uid="{00000000-0005-0000-0000-0000F4180000}"/>
    <cellStyle name="Normal 17 3 24" xfId="3585" xr:uid="{00000000-0005-0000-0000-0000F5180000}"/>
    <cellStyle name="Normal 17 3 25" xfId="3586" xr:uid="{00000000-0005-0000-0000-0000F6180000}"/>
    <cellStyle name="Normal 17 3 26" xfId="3587" xr:uid="{00000000-0005-0000-0000-0000F7180000}"/>
    <cellStyle name="Normal 17 3 27" xfId="3588" xr:uid="{00000000-0005-0000-0000-0000F8180000}"/>
    <cellStyle name="Normal 17 3 28" xfId="3589" xr:uid="{00000000-0005-0000-0000-0000F9180000}"/>
    <cellStyle name="Normal 17 3 29" xfId="3590" xr:uid="{00000000-0005-0000-0000-0000FA180000}"/>
    <cellStyle name="Normal 17 3 3" xfId="3591" xr:uid="{00000000-0005-0000-0000-0000FB180000}"/>
    <cellStyle name="Normal 17 3 30" xfId="3592" xr:uid="{00000000-0005-0000-0000-0000FC180000}"/>
    <cellStyle name="Normal 17 3 31" xfId="3593" xr:uid="{00000000-0005-0000-0000-0000FD180000}"/>
    <cellStyle name="Normal 17 3 32" xfId="3594" xr:uid="{00000000-0005-0000-0000-0000FE180000}"/>
    <cellStyle name="Normal 17 3 33" xfId="3595" xr:uid="{00000000-0005-0000-0000-0000FF180000}"/>
    <cellStyle name="Normal 17 3 34" xfId="3596" xr:uid="{00000000-0005-0000-0000-000000190000}"/>
    <cellStyle name="Normal 17 3 35" xfId="3597" xr:uid="{00000000-0005-0000-0000-000001190000}"/>
    <cellStyle name="Normal 17 3 36" xfId="3598" xr:uid="{00000000-0005-0000-0000-000002190000}"/>
    <cellStyle name="Normal 17 3 37" xfId="3599" xr:uid="{00000000-0005-0000-0000-000003190000}"/>
    <cellStyle name="Normal 17 3 38" xfId="3600" xr:uid="{00000000-0005-0000-0000-000004190000}"/>
    <cellStyle name="Normal 17 3 39" xfId="3601" xr:uid="{00000000-0005-0000-0000-000005190000}"/>
    <cellStyle name="Normal 17 3 4" xfId="3602" xr:uid="{00000000-0005-0000-0000-000006190000}"/>
    <cellStyle name="Normal 17 3 40" xfId="3603" xr:uid="{00000000-0005-0000-0000-000007190000}"/>
    <cellStyle name="Normal 17 3 41" xfId="3604" xr:uid="{00000000-0005-0000-0000-000008190000}"/>
    <cellStyle name="Normal 17 3 42" xfId="3605" xr:uid="{00000000-0005-0000-0000-000009190000}"/>
    <cellStyle name="Normal 17 3 43" xfId="3606" xr:uid="{00000000-0005-0000-0000-00000A190000}"/>
    <cellStyle name="Normal 17 3 44" xfId="3607" xr:uid="{00000000-0005-0000-0000-00000B190000}"/>
    <cellStyle name="Normal 17 3 45" xfId="3608" xr:uid="{00000000-0005-0000-0000-00000C190000}"/>
    <cellStyle name="Normal 17 3 46" xfId="3609" xr:uid="{00000000-0005-0000-0000-00000D190000}"/>
    <cellStyle name="Normal 17 3 47" xfId="3610" xr:uid="{00000000-0005-0000-0000-00000E190000}"/>
    <cellStyle name="Normal 17 3 48" xfId="3611" xr:uid="{00000000-0005-0000-0000-00000F190000}"/>
    <cellStyle name="Normal 17 3 49" xfId="3612" xr:uid="{00000000-0005-0000-0000-000010190000}"/>
    <cellStyle name="Normal 17 3 5" xfId="3613" xr:uid="{00000000-0005-0000-0000-000011190000}"/>
    <cellStyle name="Normal 17 3 50" xfId="3614" xr:uid="{00000000-0005-0000-0000-000012190000}"/>
    <cellStyle name="Normal 17 3 51" xfId="3615" xr:uid="{00000000-0005-0000-0000-000013190000}"/>
    <cellStyle name="Normal 17 3 52" xfId="3616" xr:uid="{00000000-0005-0000-0000-000014190000}"/>
    <cellStyle name="Normal 17 3 53" xfId="3617" xr:uid="{00000000-0005-0000-0000-000015190000}"/>
    <cellStyle name="Normal 17 3 54" xfId="3618" xr:uid="{00000000-0005-0000-0000-000016190000}"/>
    <cellStyle name="Normal 17 3 55" xfId="3619" xr:uid="{00000000-0005-0000-0000-000017190000}"/>
    <cellStyle name="Normal 17 3 56" xfId="3620" xr:uid="{00000000-0005-0000-0000-000018190000}"/>
    <cellStyle name="Normal 17 3 57" xfId="3621" xr:uid="{00000000-0005-0000-0000-000019190000}"/>
    <cellStyle name="Normal 17 3 58" xfId="3622" xr:uid="{00000000-0005-0000-0000-00001A190000}"/>
    <cellStyle name="Normal 17 3 59" xfId="3623" xr:uid="{00000000-0005-0000-0000-00001B190000}"/>
    <cellStyle name="Normal 17 3 6" xfId="3624" xr:uid="{00000000-0005-0000-0000-00001C190000}"/>
    <cellStyle name="Normal 17 3 60" xfId="3625" xr:uid="{00000000-0005-0000-0000-00001D190000}"/>
    <cellStyle name="Normal 17 3 61" xfId="3626" xr:uid="{00000000-0005-0000-0000-00001E190000}"/>
    <cellStyle name="Normal 17 3 62" xfId="3627" xr:uid="{00000000-0005-0000-0000-00001F190000}"/>
    <cellStyle name="Normal 17 3 63" xfId="3628" xr:uid="{00000000-0005-0000-0000-000020190000}"/>
    <cellStyle name="Normal 17 3 64" xfId="3629" xr:uid="{00000000-0005-0000-0000-000021190000}"/>
    <cellStyle name="Normal 17 3 65" xfId="3630" xr:uid="{00000000-0005-0000-0000-000022190000}"/>
    <cellStyle name="Normal 17 3 7" xfId="3631" xr:uid="{00000000-0005-0000-0000-000023190000}"/>
    <cellStyle name="Normal 17 3 8" xfId="3632" xr:uid="{00000000-0005-0000-0000-000024190000}"/>
    <cellStyle name="Normal 17 3 9" xfId="3633" xr:uid="{00000000-0005-0000-0000-000025190000}"/>
    <cellStyle name="Normal 17 4" xfId="3634" xr:uid="{00000000-0005-0000-0000-000026190000}"/>
    <cellStyle name="Normal 17 4 10" xfId="3635" xr:uid="{00000000-0005-0000-0000-000027190000}"/>
    <cellStyle name="Normal 17 4 11" xfId="3636" xr:uid="{00000000-0005-0000-0000-000028190000}"/>
    <cellStyle name="Normal 17 4 12" xfId="3637" xr:uid="{00000000-0005-0000-0000-000029190000}"/>
    <cellStyle name="Normal 17 4 13" xfId="3638" xr:uid="{00000000-0005-0000-0000-00002A190000}"/>
    <cellStyle name="Normal 17 4 14" xfId="3639" xr:uid="{00000000-0005-0000-0000-00002B190000}"/>
    <cellStyle name="Normal 17 4 15" xfId="3640" xr:uid="{00000000-0005-0000-0000-00002C190000}"/>
    <cellStyle name="Normal 17 4 16" xfId="3641" xr:uid="{00000000-0005-0000-0000-00002D190000}"/>
    <cellStyle name="Normal 17 4 17" xfId="3642" xr:uid="{00000000-0005-0000-0000-00002E190000}"/>
    <cellStyle name="Normal 17 4 18" xfId="3643" xr:uid="{00000000-0005-0000-0000-00002F190000}"/>
    <cellStyle name="Normal 17 4 19" xfId="3644" xr:uid="{00000000-0005-0000-0000-000030190000}"/>
    <cellStyle name="Normal 17 4 2" xfId="3645" xr:uid="{00000000-0005-0000-0000-000031190000}"/>
    <cellStyle name="Normal 17 4 20" xfId="3646" xr:uid="{00000000-0005-0000-0000-000032190000}"/>
    <cellStyle name="Normal 17 4 21" xfId="3647" xr:uid="{00000000-0005-0000-0000-000033190000}"/>
    <cellStyle name="Normal 17 4 22" xfId="3648" xr:uid="{00000000-0005-0000-0000-000034190000}"/>
    <cellStyle name="Normal 17 4 23" xfId="3649" xr:uid="{00000000-0005-0000-0000-000035190000}"/>
    <cellStyle name="Normal 17 4 24" xfId="3650" xr:uid="{00000000-0005-0000-0000-000036190000}"/>
    <cellStyle name="Normal 17 4 25" xfId="3651" xr:uid="{00000000-0005-0000-0000-000037190000}"/>
    <cellStyle name="Normal 17 4 26" xfId="3652" xr:uid="{00000000-0005-0000-0000-000038190000}"/>
    <cellStyle name="Normal 17 4 27" xfId="3653" xr:uid="{00000000-0005-0000-0000-000039190000}"/>
    <cellStyle name="Normal 17 4 28" xfId="3654" xr:uid="{00000000-0005-0000-0000-00003A190000}"/>
    <cellStyle name="Normal 17 4 29" xfId="3655" xr:uid="{00000000-0005-0000-0000-00003B190000}"/>
    <cellStyle name="Normal 17 4 3" xfId="3656" xr:uid="{00000000-0005-0000-0000-00003C190000}"/>
    <cellStyle name="Normal 17 4 30" xfId="3657" xr:uid="{00000000-0005-0000-0000-00003D190000}"/>
    <cellStyle name="Normal 17 4 31" xfId="3658" xr:uid="{00000000-0005-0000-0000-00003E190000}"/>
    <cellStyle name="Normal 17 4 32" xfId="3659" xr:uid="{00000000-0005-0000-0000-00003F190000}"/>
    <cellStyle name="Normal 17 4 33" xfId="3660" xr:uid="{00000000-0005-0000-0000-000040190000}"/>
    <cellStyle name="Normal 17 4 34" xfId="3661" xr:uid="{00000000-0005-0000-0000-000041190000}"/>
    <cellStyle name="Normal 17 4 35" xfId="3662" xr:uid="{00000000-0005-0000-0000-000042190000}"/>
    <cellStyle name="Normal 17 4 36" xfId="3663" xr:uid="{00000000-0005-0000-0000-000043190000}"/>
    <cellStyle name="Normal 17 4 37" xfId="3664" xr:uid="{00000000-0005-0000-0000-000044190000}"/>
    <cellStyle name="Normal 17 4 38" xfId="3665" xr:uid="{00000000-0005-0000-0000-000045190000}"/>
    <cellStyle name="Normal 17 4 39" xfId="3666" xr:uid="{00000000-0005-0000-0000-000046190000}"/>
    <cellStyle name="Normal 17 4 4" xfId="3667" xr:uid="{00000000-0005-0000-0000-000047190000}"/>
    <cellStyle name="Normal 17 4 40" xfId="3668" xr:uid="{00000000-0005-0000-0000-000048190000}"/>
    <cellStyle name="Normal 17 4 41" xfId="3669" xr:uid="{00000000-0005-0000-0000-000049190000}"/>
    <cellStyle name="Normal 17 4 42" xfId="3670" xr:uid="{00000000-0005-0000-0000-00004A190000}"/>
    <cellStyle name="Normal 17 4 43" xfId="3671" xr:uid="{00000000-0005-0000-0000-00004B190000}"/>
    <cellStyle name="Normal 17 4 44" xfId="3672" xr:uid="{00000000-0005-0000-0000-00004C190000}"/>
    <cellStyle name="Normal 17 4 45" xfId="3673" xr:uid="{00000000-0005-0000-0000-00004D190000}"/>
    <cellStyle name="Normal 17 4 46" xfId="3674" xr:uid="{00000000-0005-0000-0000-00004E190000}"/>
    <cellStyle name="Normal 17 4 47" xfId="3675" xr:uid="{00000000-0005-0000-0000-00004F190000}"/>
    <cellStyle name="Normal 17 4 48" xfId="3676" xr:uid="{00000000-0005-0000-0000-000050190000}"/>
    <cellStyle name="Normal 17 4 49" xfId="3677" xr:uid="{00000000-0005-0000-0000-000051190000}"/>
    <cellStyle name="Normal 17 4 5" xfId="3678" xr:uid="{00000000-0005-0000-0000-000052190000}"/>
    <cellStyle name="Normal 17 4 50" xfId="3679" xr:uid="{00000000-0005-0000-0000-000053190000}"/>
    <cellStyle name="Normal 17 4 51" xfId="3680" xr:uid="{00000000-0005-0000-0000-000054190000}"/>
    <cellStyle name="Normal 17 4 52" xfId="3681" xr:uid="{00000000-0005-0000-0000-000055190000}"/>
    <cellStyle name="Normal 17 4 53" xfId="3682" xr:uid="{00000000-0005-0000-0000-000056190000}"/>
    <cellStyle name="Normal 17 4 54" xfId="3683" xr:uid="{00000000-0005-0000-0000-000057190000}"/>
    <cellStyle name="Normal 17 4 55" xfId="3684" xr:uid="{00000000-0005-0000-0000-000058190000}"/>
    <cellStyle name="Normal 17 4 56" xfId="3685" xr:uid="{00000000-0005-0000-0000-000059190000}"/>
    <cellStyle name="Normal 17 4 57" xfId="3686" xr:uid="{00000000-0005-0000-0000-00005A190000}"/>
    <cellStyle name="Normal 17 4 58" xfId="3687" xr:uid="{00000000-0005-0000-0000-00005B190000}"/>
    <cellStyle name="Normal 17 4 59" xfId="3688" xr:uid="{00000000-0005-0000-0000-00005C190000}"/>
    <cellStyle name="Normal 17 4 6" xfId="3689" xr:uid="{00000000-0005-0000-0000-00005D190000}"/>
    <cellStyle name="Normal 17 4 60" xfId="3690" xr:uid="{00000000-0005-0000-0000-00005E190000}"/>
    <cellStyle name="Normal 17 4 61" xfId="3691" xr:uid="{00000000-0005-0000-0000-00005F190000}"/>
    <cellStyle name="Normal 17 4 62" xfId="3692" xr:uid="{00000000-0005-0000-0000-000060190000}"/>
    <cellStyle name="Normal 17 4 63" xfId="3693" xr:uid="{00000000-0005-0000-0000-000061190000}"/>
    <cellStyle name="Normal 17 4 64" xfId="3694" xr:uid="{00000000-0005-0000-0000-000062190000}"/>
    <cellStyle name="Normal 17 4 65" xfId="3695" xr:uid="{00000000-0005-0000-0000-000063190000}"/>
    <cellStyle name="Normal 17 4 7" xfId="3696" xr:uid="{00000000-0005-0000-0000-000064190000}"/>
    <cellStyle name="Normal 17 4 8" xfId="3697" xr:uid="{00000000-0005-0000-0000-000065190000}"/>
    <cellStyle name="Normal 17 4 9" xfId="3698" xr:uid="{00000000-0005-0000-0000-000066190000}"/>
    <cellStyle name="Normal 17 5" xfId="3699" xr:uid="{00000000-0005-0000-0000-000067190000}"/>
    <cellStyle name="Normal 17 5 10" xfId="3700" xr:uid="{00000000-0005-0000-0000-000068190000}"/>
    <cellStyle name="Normal 17 5 11" xfId="3701" xr:uid="{00000000-0005-0000-0000-000069190000}"/>
    <cellStyle name="Normal 17 5 12" xfId="3702" xr:uid="{00000000-0005-0000-0000-00006A190000}"/>
    <cellStyle name="Normal 17 5 13" xfId="3703" xr:uid="{00000000-0005-0000-0000-00006B190000}"/>
    <cellStyle name="Normal 17 5 14" xfId="3704" xr:uid="{00000000-0005-0000-0000-00006C190000}"/>
    <cellStyle name="Normal 17 5 15" xfId="3705" xr:uid="{00000000-0005-0000-0000-00006D190000}"/>
    <cellStyle name="Normal 17 5 16" xfId="3706" xr:uid="{00000000-0005-0000-0000-00006E190000}"/>
    <cellStyle name="Normal 17 5 17" xfId="3707" xr:uid="{00000000-0005-0000-0000-00006F190000}"/>
    <cellStyle name="Normal 17 5 18" xfId="3708" xr:uid="{00000000-0005-0000-0000-000070190000}"/>
    <cellStyle name="Normal 17 5 19" xfId="3709" xr:uid="{00000000-0005-0000-0000-000071190000}"/>
    <cellStyle name="Normal 17 5 2" xfId="3710" xr:uid="{00000000-0005-0000-0000-000072190000}"/>
    <cellStyle name="Normal 17 5 20" xfId="3711" xr:uid="{00000000-0005-0000-0000-000073190000}"/>
    <cellStyle name="Normal 17 5 21" xfId="3712" xr:uid="{00000000-0005-0000-0000-000074190000}"/>
    <cellStyle name="Normal 17 5 22" xfId="3713" xr:uid="{00000000-0005-0000-0000-000075190000}"/>
    <cellStyle name="Normal 17 5 23" xfId="3714" xr:uid="{00000000-0005-0000-0000-000076190000}"/>
    <cellStyle name="Normal 17 5 24" xfId="3715" xr:uid="{00000000-0005-0000-0000-000077190000}"/>
    <cellStyle name="Normal 17 5 25" xfId="3716" xr:uid="{00000000-0005-0000-0000-000078190000}"/>
    <cellStyle name="Normal 17 5 26" xfId="3717" xr:uid="{00000000-0005-0000-0000-000079190000}"/>
    <cellStyle name="Normal 17 5 27" xfId="3718" xr:uid="{00000000-0005-0000-0000-00007A190000}"/>
    <cellStyle name="Normal 17 5 28" xfId="3719" xr:uid="{00000000-0005-0000-0000-00007B190000}"/>
    <cellStyle name="Normal 17 5 29" xfId="3720" xr:uid="{00000000-0005-0000-0000-00007C190000}"/>
    <cellStyle name="Normal 17 5 3" xfId="3721" xr:uid="{00000000-0005-0000-0000-00007D190000}"/>
    <cellStyle name="Normal 17 5 30" xfId="3722" xr:uid="{00000000-0005-0000-0000-00007E190000}"/>
    <cellStyle name="Normal 17 5 31" xfId="3723" xr:uid="{00000000-0005-0000-0000-00007F190000}"/>
    <cellStyle name="Normal 17 5 32" xfId="3724" xr:uid="{00000000-0005-0000-0000-000080190000}"/>
    <cellStyle name="Normal 17 5 33" xfId="3725" xr:uid="{00000000-0005-0000-0000-000081190000}"/>
    <cellStyle name="Normal 17 5 34" xfId="3726" xr:uid="{00000000-0005-0000-0000-000082190000}"/>
    <cellStyle name="Normal 17 5 35" xfId="3727" xr:uid="{00000000-0005-0000-0000-000083190000}"/>
    <cellStyle name="Normal 17 5 36" xfId="3728" xr:uid="{00000000-0005-0000-0000-000084190000}"/>
    <cellStyle name="Normal 17 5 37" xfId="3729" xr:uid="{00000000-0005-0000-0000-000085190000}"/>
    <cellStyle name="Normal 17 5 38" xfId="3730" xr:uid="{00000000-0005-0000-0000-000086190000}"/>
    <cellStyle name="Normal 17 5 39" xfId="3731" xr:uid="{00000000-0005-0000-0000-000087190000}"/>
    <cellStyle name="Normal 17 5 4" xfId="3732" xr:uid="{00000000-0005-0000-0000-000088190000}"/>
    <cellStyle name="Normal 17 5 40" xfId="3733" xr:uid="{00000000-0005-0000-0000-000089190000}"/>
    <cellStyle name="Normal 17 5 41" xfId="3734" xr:uid="{00000000-0005-0000-0000-00008A190000}"/>
    <cellStyle name="Normal 17 5 42" xfId="3735" xr:uid="{00000000-0005-0000-0000-00008B190000}"/>
    <cellStyle name="Normal 17 5 43" xfId="3736" xr:uid="{00000000-0005-0000-0000-00008C190000}"/>
    <cellStyle name="Normal 17 5 44" xfId="3737" xr:uid="{00000000-0005-0000-0000-00008D190000}"/>
    <cellStyle name="Normal 17 5 45" xfId="3738" xr:uid="{00000000-0005-0000-0000-00008E190000}"/>
    <cellStyle name="Normal 17 5 46" xfId="3739" xr:uid="{00000000-0005-0000-0000-00008F190000}"/>
    <cellStyle name="Normal 17 5 47" xfId="3740" xr:uid="{00000000-0005-0000-0000-000090190000}"/>
    <cellStyle name="Normal 17 5 48" xfId="3741" xr:uid="{00000000-0005-0000-0000-000091190000}"/>
    <cellStyle name="Normal 17 5 49" xfId="3742" xr:uid="{00000000-0005-0000-0000-000092190000}"/>
    <cellStyle name="Normal 17 5 5" xfId="3743" xr:uid="{00000000-0005-0000-0000-000093190000}"/>
    <cellStyle name="Normal 17 5 50" xfId="3744" xr:uid="{00000000-0005-0000-0000-000094190000}"/>
    <cellStyle name="Normal 17 5 51" xfId="3745" xr:uid="{00000000-0005-0000-0000-000095190000}"/>
    <cellStyle name="Normal 17 5 52" xfId="3746" xr:uid="{00000000-0005-0000-0000-000096190000}"/>
    <cellStyle name="Normal 17 5 53" xfId="3747" xr:uid="{00000000-0005-0000-0000-000097190000}"/>
    <cellStyle name="Normal 17 5 54" xfId="3748" xr:uid="{00000000-0005-0000-0000-000098190000}"/>
    <cellStyle name="Normal 17 5 55" xfId="3749" xr:uid="{00000000-0005-0000-0000-000099190000}"/>
    <cellStyle name="Normal 17 5 56" xfId="3750" xr:uid="{00000000-0005-0000-0000-00009A190000}"/>
    <cellStyle name="Normal 17 5 57" xfId="3751" xr:uid="{00000000-0005-0000-0000-00009B190000}"/>
    <cellStyle name="Normal 17 5 58" xfId="3752" xr:uid="{00000000-0005-0000-0000-00009C190000}"/>
    <cellStyle name="Normal 17 5 59" xfId="3753" xr:uid="{00000000-0005-0000-0000-00009D190000}"/>
    <cellStyle name="Normal 17 5 6" xfId="3754" xr:uid="{00000000-0005-0000-0000-00009E190000}"/>
    <cellStyle name="Normal 17 5 60" xfId="3755" xr:uid="{00000000-0005-0000-0000-00009F190000}"/>
    <cellStyle name="Normal 17 5 61" xfId="3756" xr:uid="{00000000-0005-0000-0000-0000A0190000}"/>
    <cellStyle name="Normal 17 5 62" xfId="3757" xr:uid="{00000000-0005-0000-0000-0000A1190000}"/>
    <cellStyle name="Normal 17 5 63" xfId="3758" xr:uid="{00000000-0005-0000-0000-0000A2190000}"/>
    <cellStyle name="Normal 17 5 64" xfId="3759" xr:uid="{00000000-0005-0000-0000-0000A3190000}"/>
    <cellStyle name="Normal 17 5 65" xfId="3760" xr:uid="{00000000-0005-0000-0000-0000A4190000}"/>
    <cellStyle name="Normal 17 5 7" xfId="3761" xr:uid="{00000000-0005-0000-0000-0000A5190000}"/>
    <cellStyle name="Normal 17 5 8" xfId="3762" xr:uid="{00000000-0005-0000-0000-0000A6190000}"/>
    <cellStyle name="Normal 17 5 9" xfId="3763" xr:uid="{00000000-0005-0000-0000-0000A7190000}"/>
    <cellStyle name="Normal 17 6" xfId="13547" xr:uid="{00000000-0005-0000-0000-0000A8190000}"/>
    <cellStyle name="Normal 170" xfId="12110" xr:uid="{00000000-0005-0000-0000-0000A9190000}"/>
    <cellStyle name="Normal 170 2" xfId="12381" xr:uid="{00000000-0005-0000-0000-0000AA190000}"/>
    <cellStyle name="Normal 170 2 2" xfId="13209" xr:uid="{00000000-0005-0000-0000-0000AB190000}"/>
    <cellStyle name="Normal 170 2 2 2" xfId="15158" xr:uid="{00000000-0005-0000-0000-0000AC190000}"/>
    <cellStyle name="Normal 170 2 3" xfId="15157" xr:uid="{00000000-0005-0000-0000-0000AD190000}"/>
    <cellStyle name="Normal 170 3" xfId="12652" xr:uid="{00000000-0005-0000-0000-0000AE190000}"/>
    <cellStyle name="Normal 170 3 2" xfId="13479" xr:uid="{00000000-0005-0000-0000-0000AF190000}"/>
    <cellStyle name="Normal 170 3 3" xfId="15159" xr:uid="{00000000-0005-0000-0000-0000B0190000}"/>
    <cellStyle name="Normal 170 4" xfId="12944" xr:uid="{00000000-0005-0000-0000-0000B1190000}"/>
    <cellStyle name="Normal 170 4 2" xfId="15160" xr:uid="{00000000-0005-0000-0000-0000B2190000}"/>
    <cellStyle name="Normal 170 5" xfId="15161" xr:uid="{00000000-0005-0000-0000-0000B3190000}"/>
    <cellStyle name="Normal 170 6" xfId="15162" xr:uid="{00000000-0005-0000-0000-0000B4190000}"/>
    <cellStyle name="Normal 170 7" xfId="15156" xr:uid="{00000000-0005-0000-0000-0000B5190000}"/>
    <cellStyle name="Normal 170_CurveConstituents_Input" xfId="15163" xr:uid="{00000000-0005-0000-0000-0000B6190000}"/>
    <cellStyle name="Normal 171" xfId="12111" xr:uid="{00000000-0005-0000-0000-0000B7190000}"/>
    <cellStyle name="Normal 171 2" xfId="12382" xr:uid="{00000000-0005-0000-0000-0000B8190000}"/>
    <cellStyle name="Normal 171 2 2" xfId="13210" xr:uid="{00000000-0005-0000-0000-0000B9190000}"/>
    <cellStyle name="Normal 171 3" xfId="12653" xr:uid="{00000000-0005-0000-0000-0000BA190000}"/>
    <cellStyle name="Normal 171 3 2" xfId="13480" xr:uid="{00000000-0005-0000-0000-0000BB190000}"/>
    <cellStyle name="Normal 171 4" xfId="12945" xr:uid="{00000000-0005-0000-0000-0000BC190000}"/>
    <cellStyle name="Normal 172" xfId="12117" xr:uid="{00000000-0005-0000-0000-0000BD190000}"/>
    <cellStyle name="Normal 172 2" xfId="12387" xr:uid="{00000000-0005-0000-0000-0000BE190000}"/>
    <cellStyle name="Normal 172 2 2" xfId="13215" xr:uid="{00000000-0005-0000-0000-0000BF190000}"/>
    <cellStyle name="Normal 172 3" xfId="12658" xr:uid="{00000000-0005-0000-0000-0000C0190000}"/>
    <cellStyle name="Normal 172 3 2" xfId="13485" xr:uid="{00000000-0005-0000-0000-0000C1190000}"/>
    <cellStyle name="Normal 172 4" xfId="12950" xr:uid="{00000000-0005-0000-0000-0000C2190000}"/>
    <cellStyle name="Normal 173" xfId="12118" xr:uid="{00000000-0005-0000-0000-0000C3190000}"/>
    <cellStyle name="Normal 173 2" xfId="12388" xr:uid="{00000000-0005-0000-0000-0000C4190000}"/>
    <cellStyle name="Normal 173 2 2" xfId="13216" xr:uid="{00000000-0005-0000-0000-0000C5190000}"/>
    <cellStyle name="Normal 173 2 2 2" xfId="15166" xr:uid="{00000000-0005-0000-0000-0000C6190000}"/>
    <cellStyle name="Normal 173 2 3" xfId="15165" xr:uid="{00000000-0005-0000-0000-0000C7190000}"/>
    <cellStyle name="Normal 173 3" xfId="12659" xr:uid="{00000000-0005-0000-0000-0000C8190000}"/>
    <cellStyle name="Normal 173 3 2" xfId="13486" xr:uid="{00000000-0005-0000-0000-0000C9190000}"/>
    <cellStyle name="Normal 173 3 3" xfId="15167" xr:uid="{00000000-0005-0000-0000-0000CA190000}"/>
    <cellStyle name="Normal 173 4" xfId="12951" xr:uid="{00000000-0005-0000-0000-0000CB190000}"/>
    <cellStyle name="Normal 173 4 2" xfId="15168" xr:uid="{00000000-0005-0000-0000-0000CC190000}"/>
    <cellStyle name="Normal 173 5" xfId="15169" xr:uid="{00000000-0005-0000-0000-0000CD190000}"/>
    <cellStyle name="Normal 173 6" xfId="15170" xr:uid="{00000000-0005-0000-0000-0000CE190000}"/>
    <cellStyle name="Normal 173 7" xfId="15164" xr:uid="{00000000-0005-0000-0000-0000CF190000}"/>
    <cellStyle name="Normal 173_CurveConstituents_Input" xfId="15171" xr:uid="{00000000-0005-0000-0000-0000D0190000}"/>
    <cellStyle name="Normal 174" xfId="12389" xr:uid="{00000000-0005-0000-0000-0000D1190000}"/>
    <cellStyle name="Normal 174 2" xfId="12660" xr:uid="{00000000-0005-0000-0000-0000D2190000}"/>
    <cellStyle name="Normal 174 2 2" xfId="13487" xr:uid="{00000000-0005-0000-0000-0000D3190000}"/>
    <cellStyle name="Normal 174 3" xfId="13217" xr:uid="{00000000-0005-0000-0000-0000D4190000}"/>
    <cellStyle name="Normal 175" xfId="12391" xr:uid="{00000000-0005-0000-0000-0000D5190000}"/>
    <cellStyle name="Normal 175 2" xfId="12662" xr:uid="{00000000-0005-0000-0000-0000D6190000}"/>
    <cellStyle name="Normal 175 2 2" xfId="13489" xr:uid="{00000000-0005-0000-0000-0000D7190000}"/>
    <cellStyle name="Normal 175 2 2 2" xfId="15174" xr:uid="{00000000-0005-0000-0000-0000D8190000}"/>
    <cellStyle name="Normal 175 2 3" xfId="15173" xr:uid="{00000000-0005-0000-0000-0000D9190000}"/>
    <cellStyle name="Normal 175 3" xfId="13219" xr:uid="{00000000-0005-0000-0000-0000DA190000}"/>
    <cellStyle name="Normal 175 3 2" xfId="15175" xr:uid="{00000000-0005-0000-0000-0000DB190000}"/>
    <cellStyle name="Normal 175 4" xfId="15176" xr:uid="{00000000-0005-0000-0000-0000DC190000}"/>
    <cellStyle name="Normal 175 5" xfId="15177" xr:uid="{00000000-0005-0000-0000-0000DD190000}"/>
    <cellStyle name="Normal 175 6" xfId="15178" xr:uid="{00000000-0005-0000-0000-0000DE190000}"/>
    <cellStyle name="Normal 175 7" xfId="15172" xr:uid="{00000000-0005-0000-0000-0000DF190000}"/>
    <cellStyle name="Normal 175_CurveConstituents_Input" xfId="15179" xr:uid="{00000000-0005-0000-0000-0000E0190000}"/>
    <cellStyle name="Normal 176" xfId="12392" xr:uid="{00000000-0005-0000-0000-0000E1190000}"/>
    <cellStyle name="Normal 176 2" xfId="12663" xr:uid="{00000000-0005-0000-0000-0000E2190000}"/>
    <cellStyle name="Normal 176 2 2" xfId="13490" xr:uid="{00000000-0005-0000-0000-0000E3190000}"/>
    <cellStyle name="Normal 176 3" xfId="13220" xr:uid="{00000000-0005-0000-0000-0000E4190000}"/>
    <cellStyle name="Normal 177" xfId="12393" xr:uid="{00000000-0005-0000-0000-0000E5190000}"/>
    <cellStyle name="Normal 177 2" xfId="12664" xr:uid="{00000000-0005-0000-0000-0000E6190000}"/>
    <cellStyle name="Normal 177 2 2" xfId="13491" xr:uid="{00000000-0005-0000-0000-0000E7190000}"/>
    <cellStyle name="Normal 177 3" xfId="13221" xr:uid="{00000000-0005-0000-0000-0000E8190000}"/>
    <cellStyle name="Normal 178" xfId="12665" xr:uid="{00000000-0005-0000-0000-0000E9190000}"/>
    <cellStyle name="Normal 178 2" xfId="13492" xr:uid="{00000000-0005-0000-0000-0000EA190000}"/>
    <cellStyle name="Normal 179" xfId="12667" xr:uid="{00000000-0005-0000-0000-0000EB190000}"/>
    <cellStyle name="Normal 18" xfId="3764" xr:uid="{00000000-0005-0000-0000-0000EC190000}"/>
    <cellStyle name="Normal 18 2" xfId="3765" xr:uid="{00000000-0005-0000-0000-0000ED190000}"/>
    <cellStyle name="Normal 18 2 10" xfId="3766" xr:uid="{00000000-0005-0000-0000-0000EE190000}"/>
    <cellStyle name="Normal 18 2 11" xfId="3767" xr:uid="{00000000-0005-0000-0000-0000EF190000}"/>
    <cellStyle name="Normal 18 2 12" xfId="3768" xr:uid="{00000000-0005-0000-0000-0000F0190000}"/>
    <cellStyle name="Normal 18 2 13" xfId="3769" xr:uid="{00000000-0005-0000-0000-0000F1190000}"/>
    <cellStyle name="Normal 18 2 14" xfId="3770" xr:uid="{00000000-0005-0000-0000-0000F2190000}"/>
    <cellStyle name="Normal 18 2 15" xfId="3771" xr:uid="{00000000-0005-0000-0000-0000F3190000}"/>
    <cellStyle name="Normal 18 2 16" xfId="3772" xr:uid="{00000000-0005-0000-0000-0000F4190000}"/>
    <cellStyle name="Normal 18 2 17" xfId="3773" xr:uid="{00000000-0005-0000-0000-0000F5190000}"/>
    <cellStyle name="Normal 18 2 18" xfId="3774" xr:uid="{00000000-0005-0000-0000-0000F6190000}"/>
    <cellStyle name="Normal 18 2 19" xfId="3775" xr:uid="{00000000-0005-0000-0000-0000F7190000}"/>
    <cellStyle name="Normal 18 2 2" xfId="3776" xr:uid="{00000000-0005-0000-0000-0000F8190000}"/>
    <cellStyle name="Normal 18 2 20" xfId="3777" xr:uid="{00000000-0005-0000-0000-0000F9190000}"/>
    <cellStyle name="Normal 18 2 21" xfId="3778" xr:uid="{00000000-0005-0000-0000-0000FA190000}"/>
    <cellStyle name="Normal 18 2 22" xfId="3779" xr:uid="{00000000-0005-0000-0000-0000FB190000}"/>
    <cellStyle name="Normal 18 2 23" xfId="3780" xr:uid="{00000000-0005-0000-0000-0000FC190000}"/>
    <cellStyle name="Normal 18 2 24" xfId="3781" xr:uid="{00000000-0005-0000-0000-0000FD190000}"/>
    <cellStyle name="Normal 18 2 25" xfId="3782" xr:uid="{00000000-0005-0000-0000-0000FE190000}"/>
    <cellStyle name="Normal 18 2 26" xfId="3783" xr:uid="{00000000-0005-0000-0000-0000FF190000}"/>
    <cellStyle name="Normal 18 2 27" xfId="3784" xr:uid="{00000000-0005-0000-0000-0000001A0000}"/>
    <cellStyle name="Normal 18 2 28" xfId="3785" xr:uid="{00000000-0005-0000-0000-0000011A0000}"/>
    <cellStyle name="Normal 18 2 29" xfId="3786" xr:uid="{00000000-0005-0000-0000-0000021A0000}"/>
    <cellStyle name="Normal 18 2 3" xfId="3787" xr:uid="{00000000-0005-0000-0000-0000031A0000}"/>
    <cellStyle name="Normal 18 2 30" xfId="3788" xr:uid="{00000000-0005-0000-0000-0000041A0000}"/>
    <cellStyle name="Normal 18 2 31" xfId="3789" xr:uid="{00000000-0005-0000-0000-0000051A0000}"/>
    <cellStyle name="Normal 18 2 32" xfId="3790" xr:uid="{00000000-0005-0000-0000-0000061A0000}"/>
    <cellStyle name="Normal 18 2 33" xfId="3791" xr:uid="{00000000-0005-0000-0000-0000071A0000}"/>
    <cellStyle name="Normal 18 2 34" xfId="3792" xr:uid="{00000000-0005-0000-0000-0000081A0000}"/>
    <cellStyle name="Normal 18 2 35" xfId="3793" xr:uid="{00000000-0005-0000-0000-0000091A0000}"/>
    <cellStyle name="Normal 18 2 36" xfId="3794" xr:uid="{00000000-0005-0000-0000-00000A1A0000}"/>
    <cellStyle name="Normal 18 2 37" xfId="3795" xr:uid="{00000000-0005-0000-0000-00000B1A0000}"/>
    <cellStyle name="Normal 18 2 38" xfId="3796" xr:uid="{00000000-0005-0000-0000-00000C1A0000}"/>
    <cellStyle name="Normal 18 2 39" xfId="3797" xr:uid="{00000000-0005-0000-0000-00000D1A0000}"/>
    <cellStyle name="Normal 18 2 4" xfId="3798" xr:uid="{00000000-0005-0000-0000-00000E1A0000}"/>
    <cellStyle name="Normal 18 2 40" xfId="3799" xr:uid="{00000000-0005-0000-0000-00000F1A0000}"/>
    <cellStyle name="Normal 18 2 41" xfId="3800" xr:uid="{00000000-0005-0000-0000-0000101A0000}"/>
    <cellStyle name="Normal 18 2 42" xfId="3801" xr:uid="{00000000-0005-0000-0000-0000111A0000}"/>
    <cellStyle name="Normal 18 2 43" xfId="3802" xr:uid="{00000000-0005-0000-0000-0000121A0000}"/>
    <cellStyle name="Normal 18 2 44" xfId="3803" xr:uid="{00000000-0005-0000-0000-0000131A0000}"/>
    <cellStyle name="Normal 18 2 45" xfId="3804" xr:uid="{00000000-0005-0000-0000-0000141A0000}"/>
    <cellStyle name="Normal 18 2 46" xfId="3805" xr:uid="{00000000-0005-0000-0000-0000151A0000}"/>
    <cellStyle name="Normal 18 2 47" xfId="3806" xr:uid="{00000000-0005-0000-0000-0000161A0000}"/>
    <cellStyle name="Normal 18 2 48" xfId="3807" xr:uid="{00000000-0005-0000-0000-0000171A0000}"/>
    <cellStyle name="Normal 18 2 49" xfId="3808" xr:uid="{00000000-0005-0000-0000-0000181A0000}"/>
    <cellStyle name="Normal 18 2 5" xfId="3809" xr:uid="{00000000-0005-0000-0000-0000191A0000}"/>
    <cellStyle name="Normal 18 2 50" xfId="3810" xr:uid="{00000000-0005-0000-0000-00001A1A0000}"/>
    <cellStyle name="Normal 18 2 51" xfId="3811" xr:uid="{00000000-0005-0000-0000-00001B1A0000}"/>
    <cellStyle name="Normal 18 2 52" xfId="3812" xr:uid="{00000000-0005-0000-0000-00001C1A0000}"/>
    <cellStyle name="Normal 18 2 53" xfId="3813" xr:uid="{00000000-0005-0000-0000-00001D1A0000}"/>
    <cellStyle name="Normal 18 2 54" xfId="3814" xr:uid="{00000000-0005-0000-0000-00001E1A0000}"/>
    <cellStyle name="Normal 18 2 55" xfId="3815" xr:uid="{00000000-0005-0000-0000-00001F1A0000}"/>
    <cellStyle name="Normal 18 2 56" xfId="3816" xr:uid="{00000000-0005-0000-0000-0000201A0000}"/>
    <cellStyle name="Normal 18 2 57" xfId="3817" xr:uid="{00000000-0005-0000-0000-0000211A0000}"/>
    <cellStyle name="Normal 18 2 58" xfId="3818" xr:uid="{00000000-0005-0000-0000-0000221A0000}"/>
    <cellStyle name="Normal 18 2 59" xfId="3819" xr:uid="{00000000-0005-0000-0000-0000231A0000}"/>
    <cellStyle name="Normal 18 2 6" xfId="3820" xr:uid="{00000000-0005-0000-0000-0000241A0000}"/>
    <cellStyle name="Normal 18 2 60" xfId="3821" xr:uid="{00000000-0005-0000-0000-0000251A0000}"/>
    <cellStyle name="Normal 18 2 61" xfId="3822" xr:uid="{00000000-0005-0000-0000-0000261A0000}"/>
    <cellStyle name="Normal 18 2 62" xfId="3823" xr:uid="{00000000-0005-0000-0000-0000271A0000}"/>
    <cellStyle name="Normal 18 2 63" xfId="3824" xr:uid="{00000000-0005-0000-0000-0000281A0000}"/>
    <cellStyle name="Normal 18 2 64" xfId="3825" xr:uid="{00000000-0005-0000-0000-0000291A0000}"/>
    <cellStyle name="Normal 18 2 65" xfId="3826" xr:uid="{00000000-0005-0000-0000-00002A1A0000}"/>
    <cellStyle name="Normal 18 2 66" xfId="13570" xr:uid="{00000000-0005-0000-0000-00002B1A0000}"/>
    <cellStyle name="Normal 18 2 7" xfId="3827" xr:uid="{00000000-0005-0000-0000-00002C1A0000}"/>
    <cellStyle name="Normal 18 2 8" xfId="3828" xr:uid="{00000000-0005-0000-0000-00002D1A0000}"/>
    <cellStyle name="Normal 18 2 9" xfId="3829" xr:uid="{00000000-0005-0000-0000-00002E1A0000}"/>
    <cellStyle name="Normal 18 3" xfId="3830" xr:uid="{00000000-0005-0000-0000-00002F1A0000}"/>
    <cellStyle name="Normal 18 3 10" xfId="3831" xr:uid="{00000000-0005-0000-0000-0000301A0000}"/>
    <cellStyle name="Normal 18 3 11" xfId="3832" xr:uid="{00000000-0005-0000-0000-0000311A0000}"/>
    <cellStyle name="Normal 18 3 12" xfId="3833" xr:uid="{00000000-0005-0000-0000-0000321A0000}"/>
    <cellStyle name="Normal 18 3 13" xfId="3834" xr:uid="{00000000-0005-0000-0000-0000331A0000}"/>
    <cellStyle name="Normal 18 3 14" xfId="3835" xr:uid="{00000000-0005-0000-0000-0000341A0000}"/>
    <cellStyle name="Normal 18 3 15" xfId="3836" xr:uid="{00000000-0005-0000-0000-0000351A0000}"/>
    <cellStyle name="Normal 18 3 16" xfId="3837" xr:uid="{00000000-0005-0000-0000-0000361A0000}"/>
    <cellStyle name="Normal 18 3 17" xfId="3838" xr:uid="{00000000-0005-0000-0000-0000371A0000}"/>
    <cellStyle name="Normal 18 3 18" xfId="3839" xr:uid="{00000000-0005-0000-0000-0000381A0000}"/>
    <cellStyle name="Normal 18 3 19" xfId="3840" xr:uid="{00000000-0005-0000-0000-0000391A0000}"/>
    <cellStyle name="Normal 18 3 2" xfId="3841" xr:uid="{00000000-0005-0000-0000-00003A1A0000}"/>
    <cellStyle name="Normal 18 3 20" xfId="3842" xr:uid="{00000000-0005-0000-0000-00003B1A0000}"/>
    <cellStyle name="Normal 18 3 21" xfId="3843" xr:uid="{00000000-0005-0000-0000-00003C1A0000}"/>
    <cellStyle name="Normal 18 3 22" xfId="3844" xr:uid="{00000000-0005-0000-0000-00003D1A0000}"/>
    <cellStyle name="Normal 18 3 23" xfId="3845" xr:uid="{00000000-0005-0000-0000-00003E1A0000}"/>
    <cellStyle name="Normal 18 3 24" xfId="3846" xr:uid="{00000000-0005-0000-0000-00003F1A0000}"/>
    <cellStyle name="Normal 18 3 25" xfId="3847" xr:uid="{00000000-0005-0000-0000-0000401A0000}"/>
    <cellStyle name="Normal 18 3 26" xfId="3848" xr:uid="{00000000-0005-0000-0000-0000411A0000}"/>
    <cellStyle name="Normal 18 3 27" xfId="3849" xr:uid="{00000000-0005-0000-0000-0000421A0000}"/>
    <cellStyle name="Normal 18 3 28" xfId="3850" xr:uid="{00000000-0005-0000-0000-0000431A0000}"/>
    <cellStyle name="Normal 18 3 29" xfId="3851" xr:uid="{00000000-0005-0000-0000-0000441A0000}"/>
    <cellStyle name="Normal 18 3 3" xfId="3852" xr:uid="{00000000-0005-0000-0000-0000451A0000}"/>
    <cellStyle name="Normal 18 3 30" xfId="3853" xr:uid="{00000000-0005-0000-0000-0000461A0000}"/>
    <cellStyle name="Normal 18 3 31" xfId="3854" xr:uid="{00000000-0005-0000-0000-0000471A0000}"/>
    <cellStyle name="Normal 18 3 32" xfId="3855" xr:uid="{00000000-0005-0000-0000-0000481A0000}"/>
    <cellStyle name="Normal 18 3 33" xfId="3856" xr:uid="{00000000-0005-0000-0000-0000491A0000}"/>
    <cellStyle name="Normal 18 3 34" xfId="3857" xr:uid="{00000000-0005-0000-0000-00004A1A0000}"/>
    <cellStyle name="Normal 18 3 35" xfId="3858" xr:uid="{00000000-0005-0000-0000-00004B1A0000}"/>
    <cellStyle name="Normal 18 3 36" xfId="3859" xr:uid="{00000000-0005-0000-0000-00004C1A0000}"/>
    <cellStyle name="Normal 18 3 37" xfId="3860" xr:uid="{00000000-0005-0000-0000-00004D1A0000}"/>
    <cellStyle name="Normal 18 3 38" xfId="3861" xr:uid="{00000000-0005-0000-0000-00004E1A0000}"/>
    <cellStyle name="Normal 18 3 39" xfId="3862" xr:uid="{00000000-0005-0000-0000-00004F1A0000}"/>
    <cellStyle name="Normal 18 3 4" xfId="3863" xr:uid="{00000000-0005-0000-0000-0000501A0000}"/>
    <cellStyle name="Normal 18 3 40" xfId="3864" xr:uid="{00000000-0005-0000-0000-0000511A0000}"/>
    <cellStyle name="Normal 18 3 41" xfId="3865" xr:uid="{00000000-0005-0000-0000-0000521A0000}"/>
    <cellStyle name="Normal 18 3 42" xfId="3866" xr:uid="{00000000-0005-0000-0000-0000531A0000}"/>
    <cellStyle name="Normal 18 3 43" xfId="3867" xr:uid="{00000000-0005-0000-0000-0000541A0000}"/>
    <cellStyle name="Normal 18 3 44" xfId="3868" xr:uid="{00000000-0005-0000-0000-0000551A0000}"/>
    <cellStyle name="Normal 18 3 45" xfId="3869" xr:uid="{00000000-0005-0000-0000-0000561A0000}"/>
    <cellStyle name="Normal 18 3 46" xfId="3870" xr:uid="{00000000-0005-0000-0000-0000571A0000}"/>
    <cellStyle name="Normal 18 3 47" xfId="3871" xr:uid="{00000000-0005-0000-0000-0000581A0000}"/>
    <cellStyle name="Normal 18 3 48" xfId="3872" xr:uid="{00000000-0005-0000-0000-0000591A0000}"/>
    <cellStyle name="Normal 18 3 49" xfId="3873" xr:uid="{00000000-0005-0000-0000-00005A1A0000}"/>
    <cellStyle name="Normal 18 3 5" xfId="3874" xr:uid="{00000000-0005-0000-0000-00005B1A0000}"/>
    <cellStyle name="Normal 18 3 50" xfId="3875" xr:uid="{00000000-0005-0000-0000-00005C1A0000}"/>
    <cellStyle name="Normal 18 3 51" xfId="3876" xr:uid="{00000000-0005-0000-0000-00005D1A0000}"/>
    <cellStyle name="Normal 18 3 52" xfId="3877" xr:uid="{00000000-0005-0000-0000-00005E1A0000}"/>
    <cellStyle name="Normal 18 3 53" xfId="3878" xr:uid="{00000000-0005-0000-0000-00005F1A0000}"/>
    <cellStyle name="Normal 18 3 54" xfId="3879" xr:uid="{00000000-0005-0000-0000-0000601A0000}"/>
    <cellStyle name="Normal 18 3 55" xfId="3880" xr:uid="{00000000-0005-0000-0000-0000611A0000}"/>
    <cellStyle name="Normal 18 3 56" xfId="3881" xr:uid="{00000000-0005-0000-0000-0000621A0000}"/>
    <cellStyle name="Normal 18 3 57" xfId="3882" xr:uid="{00000000-0005-0000-0000-0000631A0000}"/>
    <cellStyle name="Normal 18 3 58" xfId="3883" xr:uid="{00000000-0005-0000-0000-0000641A0000}"/>
    <cellStyle name="Normal 18 3 59" xfId="3884" xr:uid="{00000000-0005-0000-0000-0000651A0000}"/>
    <cellStyle name="Normal 18 3 6" xfId="3885" xr:uid="{00000000-0005-0000-0000-0000661A0000}"/>
    <cellStyle name="Normal 18 3 60" xfId="3886" xr:uid="{00000000-0005-0000-0000-0000671A0000}"/>
    <cellStyle name="Normal 18 3 61" xfId="3887" xr:uid="{00000000-0005-0000-0000-0000681A0000}"/>
    <cellStyle name="Normal 18 3 62" xfId="3888" xr:uid="{00000000-0005-0000-0000-0000691A0000}"/>
    <cellStyle name="Normal 18 3 63" xfId="3889" xr:uid="{00000000-0005-0000-0000-00006A1A0000}"/>
    <cellStyle name="Normal 18 3 64" xfId="3890" xr:uid="{00000000-0005-0000-0000-00006B1A0000}"/>
    <cellStyle name="Normal 18 3 65" xfId="3891" xr:uid="{00000000-0005-0000-0000-00006C1A0000}"/>
    <cellStyle name="Normal 18 3 7" xfId="3892" xr:uid="{00000000-0005-0000-0000-00006D1A0000}"/>
    <cellStyle name="Normal 18 3 8" xfId="3893" xr:uid="{00000000-0005-0000-0000-00006E1A0000}"/>
    <cellStyle name="Normal 18 3 9" xfId="3894" xr:uid="{00000000-0005-0000-0000-00006F1A0000}"/>
    <cellStyle name="Normal 18 4" xfId="3895" xr:uid="{00000000-0005-0000-0000-0000701A0000}"/>
    <cellStyle name="Normal 18 4 10" xfId="3896" xr:uid="{00000000-0005-0000-0000-0000711A0000}"/>
    <cellStyle name="Normal 18 4 11" xfId="3897" xr:uid="{00000000-0005-0000-0000-0000721A0000}"/>
    <cellStyle name="Normal 18 4 12" xfId="3898" xr:uid="{00000000-0005-0000-0000-0000731A0000}"/>
    <cellStyle name="Normal 18 4 13" xfId="3899" xr:uid="{00000000-0005-0000-0000-0000741A0000}"/>
    <cellStyle name="Normal 18 4 14" xfId="3900" xr:uid="{00000000-0005-0000-0000-0000751A0000}"/>
    <cellStyle name="Normal 18 4 15" xfId="3901" xr:uid="{00000000-0005-0000-0000-0000761A0000}"/>
    <cellStyle name="Normal 18 4 16" xfId="3902" xr:uid="{00000000-0005-0000-0000-0000771A0000}"/>
    <cellStyle name="Normal 18 4 17" xfId="3903" xr:uid="{00000000-0005-0000-0000-0000781A0000}"/>
    <cellStyle name="Normal 18 4 18" xfId="3904" xr:uid="{00000000-0005-0000-0000-0000791A0000}"/>
    <cellStyle name="Normal 18 4 19" xfId="3905" xr:uid="{00000000-0005-0000-0000-00007A1A0000}"/>
    <cellStyle name="Normal 18 4 2" xfId="3906" xr:uid="{00000000-0005-0000-0000-00007B1A0000}"/>
    <cellStyle name="Normal 18 4 20" xfId="3907" xr:uid="{00000000-0005-0000-0000-00007C1A0000}"/>
    <cellStyle name="Normal 18 4 21" xfId="3908" xr:uid="{00000000-0005-0000-0000-00007D1A0000}"/>
    <cellStyle name="Normal 18 4 22" xfId="3909" xr:uid="{00000000-0005-0000-0000-00007E1A0000}"/>
    <cellStyle name="Normal 18 4 23" xfId="3910" xr:uid="{00000000-0005-0000-0000-00007F1A0000}"/>
    <cellStyle name="Normal 18 4 24" xfId="3911" xr:uid="{00000000-0005-0000-0000-0000801A0000}"/>
    <cellStyle name="Normal 18 4 25" xfId="3912" xr:uid="{00000000-0005-0000-0000-0000811A0000}"/>
    <cellStyle name="Normal 18 4 26" xfId="3913" xr:uid="{00000000-0005-0000-0000-0000821A0000}"/>
    <cellStyle name="Normal 18 4 27" xfId="3914" xr:uid="{00000000-0005-0000-0000-0000831A0000}"/>
    <cellStyle name="Normal 18 4 28" xfId="3915" xr:uid="{00000000-0005-0000-0000-0000841A0000}"/>
    <cellStyle name="Normal 18 4 29" xfId="3916" xr:uid="{00000000-0005-0000-0000-0000851A0000}"/>
    <cellStyle name="Normal 18 4 3" xfId="3917" xr:uid="{00000000-0005-0000-0000-0000861A0000}"/>
    <cellStyle name="Normal 18 4 30" xfId="3918" xr:uid="{00000000-0005-0000-0000-0000871A0000}"/>
    <cellStyle name="Normal 18 4 31" xfId="3919" xr:uid="{00000000-0005-0000-0000-0000881A0000}"/>
    <cellStyle name="Normal 18 4 32" xfId="3920" xr:uid="{00000000-0005-0000-0000-0000891A0000}"/>
    <cellStyle name="Normal 18 4 33" xfId="3921" xr:uid="{00000000-0005-0000-0000-00008A1A0000}"/>
    <cellStyle name="Normal 18 4 34" xfId="3922" xr:uid="{00000000-0005-0000-0000-00008B1A0000}"/>
    <cellStyle name="Normal 18 4 35" xfId="3923" xr:uid="{00000000-0005-0000-0000-00008C1A0000}"/>
    <cellStyle name="Normal 18 4 36" xfId="3924" xr:uid="{00000000-0005-0000-0000-00008D1A0000}"/>
    <cellStyle name="Normal 18 4 37" xfId="3925" xr:uid="{00000000-0005-0000-0000-00008E1A0000}"/>
    <cellStyle name="Normal 18 4 38" xfId="3926" xr:uid="{00000000-0005-0000-0000-00008F1A0000}"/>
    <cellStyle name="Normal 18 4 39" xfId="3927" xr:uid="{00000000-0005-0000-0000-0000901A0000}"/>
    <cellStyle name="Normal 18 4 4" xfId="3928" xr:uid="{00000000-0005-0000-0000-0000911A0000}"/>
    <cellStyle name="Normal 18 4 40" xfId="3929" xr:uid="{00000000-0005-0000-0000-0000921A0000}"/>
    <cellStyle name="Normal 18 4 41" xfId="3930" xr:uid="{00000000-0005-0000-0000-0000931A0000}"/>
    <cellStyle name="Normal 18 4 42" xfId="3931" xr:uid="{00000000-0005-0000-0000-0000941A0000}"/>
    <cellStyle name="Normal 18 4 43" xfId="3932" xr:uid="{00000000-0005-0000-0000-0000951A0000}"/>
    <cellStyle name="Normal 18 4 44" xfId="3933" xr:uid="{00000000-0005-0000-0000-0000961A0000}"/>
    <cellStyle name="Normal 18 4 45" xfId="3934" xr:uid="{00000000-0005-0000-0000-0000971A0000}"/>
    <cellStyle name="Normal 18 4 46" xfId="3935" xr:uid="{00000000-0005-0000-0000-0000981A0000}"/>
    <cellStyle name="Normal 18 4 47" xfId="3936" xr:uid="{00000000-0005-0000-0000-0000991A0000}"/>
    <cellStyle name="Normal 18 4 48" xfId="3937" xr:uid="{00000000-0005-0000-0000-00009A1A0000}"/>
    <cellStyle name="Normal 18 4 49" xfId="3938" xr:uid="{00000000-0005-0000-0000-00009B1A0000}"/>
    <cellStyle name="Normal 18 4 5" xfId="3939" xr:uid="{00000000-0005-0000-0000-00009C1A0000}"/>
    <cellStyle name="Normal 18 4 50" xfId="3940" xr:uid="{00000000-0005-0000-0000-00009D1A0000}"/>
    <cellStyle name="Normal 18 4 51" xfId="3941" xr:uid="{00000000-0005-0000-0000-00009E1A0000}"/>
    <cellStyle name="Normal 18 4 52" xfId="3942" xr:uid="{00000000-0005-0000-0000-00009F1A0000}"/>
    <cellStyle name="Normal 18 4 53" xfId="3943" xr:uid="{00000000-0005-0000-0000-0000A01A0000}"/>
    <cellStyle name="Normal 18 4 54" xfId="3944" xr:uid="{00000000-0005-0000-0000-0000A11A0000}"/>
    <cellStyle name="Normal 18 4 55" xfId="3945" xr:uid="{00000000-0005-0000-0000-0000A21A0000}"/>
    <cellStyle name="Normal 18 4 56" xfId="3946" xr:uid="{00000000-0005-0000-0000-0000A31A0000}"/>
    <cellStyle name="Normal 18 4 57" xfId="3947" xr:uid="{00000000-0005-0000-0000-0000A41A0000}"/>
    <cellStyle name="Normal 18 4 58" xfId="3948" xr:uid="{00000000-0005-0000-0000-0000A51A0000}"/>
    <cellStyle name="Normal 18 4 59" xfId="3949" xr:uid="{00000000-0005-0000-0000-0000A61A0000}"/>
    <cellStyle name="Normal 18 4 6" xfId="3950" xr:uid="{00000000-0005-0000-0000-0000A71A0000}"/>
    <cellStyle name="Normal 18 4 60" xfId="3951" xr:uid="{00000000-0005-0000-0000-0000A81A0000}"/>
    <cellStyle name="Normal 18 4 61" xfId="3952" xr:uid="{00000000-0005-0000-0000-0000A91A0000}"/>
    <cellStyle name="Normal 18 4 62" xfId="3953" xr:uid="{00000000-0005-0000-0000-0000AA1A0000}"/>
    <cellStyle name="Normal 18 4 63" xfId="3954" xr:uid="{00000000-0005-0000-0000-0000AB1A0000}"/>
    <cellStyle name="Normal 18 4 64" xfId="3955" xr:uid="{00000000-0005-0000-0000-0000AC1A0000}"/>
    <cellStyle name="Normal 18 4 65" xfId="3956" xr:uid="{00000000-0005-0000-0000-0000AD1A0000}"/>
    <cellStyle name="Normal 18 4 7" xfId="3957" xr:uid="{00000000-0005-0000-0000-0000AE1A0000}"/>
    <cellStyle name="Normal 18 4 8" xfId="3958" xr:uid="{00000000-0005-0000-0000-0000AF1A0000}"/>
    <cellStyle name="Normal 18 4 9" xfId="3959" xr:uid="{00000000-0005-0000-0000-0000B01A0000}"/>
    <cellStyle name="Normal 18 5" xfId="3960" xr:uid="{00000000-0005-0000-0000-0000B11A0000}"/>
    <cellStyle name="Normal 18 5 10" xfId="3961" xr:uid="{00000000-0005-0000-0000-0000B21A0000}"/>
    <cellStyle name="Normal 18 5 11" xfId="3962" xr:uid="{00000000-0005-0000-0000-0000B31A0000}"/>
    <cellStyle name="Normal 18 5 12" xfId="3963" xr:uid="{00000000-0005-0000-0000-0000B41A0000}"/>
    <cellStyle name="Normal 18 5 13" xfId="3964" xr:uid="{00000000-0005-0000-0000-0000B51A0000}"/>
    <cellStyle name="Normal 18 5 14" xfId="3965" xr:uid="{00000000-0005-0000-0000-0000B61A0000}"/>
    <cellStyle name="Normal 18 5 15" xfId="3966" xr:uid="{00000000-0005-0000-0000-0000B71A0000}"/>
    <cellStyle name="Normal 18 5 16" xfId="3967" xr:uid="{00000000-0005-0000-0000-0000B81A0000}"/>
    <cellStyle name="Normal 18 5 17" xfId="3968" xr:uid="{00000000-0005-0000-0000-0000B91A0000}"/>
    <cellStyle name="Normal 18 5 18" xfId="3969" xr:uid="{00000000-0005-0000-0000-0000BA1A0000}"/>
    <cellStyle name="Normal 18 5 19" xfId="3970" xr:uid="{00000000-0005-0000-0000-0000BB1A0000}"/>
    <cellStyle name="Normal 18 5 2" xfId="3971" xr:uid="{00000000-0005-0000-0000-0000BC1A0000}"/>
    <cellStyle name="Normal 18 5 20" xfId="3972" xr:uid="{00000000-0005-0000-0000-0000BD1A0000}"/>
    <cellStyle name="Normal 18 5 21" xfId="3973" xr:uid="{00000000-0005-0000-0000-0000BE1A0000}"/>
    <cellStyle name="Normal 18 5 22" xfId="3974" xr:uid="{00000000-0005-0000-0000-0000BF1A0000}"/>
    <cellStyle name="Normal 18 5 23" xfId="3975" xr:uid="{00000000-0005-0000-0000-0000C01A0000}"/>
    <cellStyle name="Normal 18 5 24" xfId="3976" xr:uid="{00000000-0005-0000-0000-0000C11A0000}"/>
    <cellStyle name="Normal 18 5 25" xfId="3977" xr:uid="{00000000-0005-0000-0000-0000C21A0000}"/>
    <cellStyle name="Normal 18 5 26" xfId="3978" xr:uid="{00000000-0005-0000-0000-0000C31A0000}"/>
    <cellStyle name="Normal 18 5 27" xfId="3979" xr:uid="{00000000-0005-0000-0000-0000C41A0000}"/>
    <cellStyle name="Normal 18 5 28" xfId="3980" xr:uid="{00000000-0005-0000-0000-0000C51A0000}"/>
    <cellStyle name="Normal 18 5 29" xfId="3981" xr:uid="{00000000-0005-0000-0000-0000C61A0000}"/>
    <cellStyle name="Normal 18 5 3" xfId="3982" xr:uid="{00000000-0005-0000-0000-0000C71A0000}"/>
    <cellStyle name="Normal 18 5 30" xfId="3983" xr:uid="{00000000-0005-0000-0000-0000C81A0000}"/>
    <cellStyle name="Normal 18 5 31" xfId="3984" xr:uid="{00000000-0005-0000-0000-0000C91A0000}"/>
    <cellStyle name="Normal 18 5 32" xfId="3985" xr:uid="{00000000-0005-0000-0000-0000CA1A0000}"/>
    <cellStyle name="Normal 18 5 33" xfId="3986" xr:uid="{00000000-0005-0000-0000-0000CB1A0000}"/>
    <cellStyle name="Normal 18 5 34" xfId="3987" xr:uid="{00000000-0005-0000-0000-0000CC1A0000}"/>
    <cellStyle name="Normal 18 5 35" xfId="3988" xr:uid="{00000000-0005-0000-0000-0000CD1A0000}"/>
    <cellStyle name="Normal 18 5 36" xfId="3989" xr:uid="{00000000-0005-0000-0000-0000CE1A0000}"/>
    <cellStyle name="Normal 18 5 37" xfId="3990" xr:uid="{00000000-0005-0000-0000-0000CF1A0000}"/>
    <cellStyle name="Normal 18 5 38" xfId="3991" xr:uid="{00000000-0005-0000-0000-0000D01A0000}"/>
    <cellStyle name="Normal 18 5 39" xfId="3992" xr:uid="{00000000-0005-0000-0000-0000D11A0000}"/>
    <cellStyle name="Normal 18 5 4" xfId="3993" xr:uid="{00000000-0005-0000-0000-0000D21A0000}"/>
    <cellStyle name="Normal 18 5 40" xfId="3994" xr:uid="{00000000-0005-0000-0000-0000D31A0000}"/>
    <cellStyle name="Normal 18 5 41" xfId="3995" xr:uid="{00000000-0005-0000-0000-0000D41A0000}"/>
    <cellStyle name="Normal 18 5 42" xfId="3996" xr:uid="{00000000-0005-0000-0000-0000D51A0000}"/>
    <cellStyle name="Normal 18 5 43" xfId="3997" xr:uid="{00000000-0005-0000-0000-0000D61A0000}"/>
    <cellStyle name="Normal 18 5 44" xfId="3998" xr:uid="{00000000-0005-0000-0000-0000D71A0000}"/>
    <cellStyle name="Normal 18 5 45" xfId="3999" xr:uid="{00000000-0005-0000-0000-0000D81A0000}"/>
    <cellStyle name="Normal 18 5 46" xfId="4000" xr:uid="{00000000-0005-0000-0000-0000D91A0000}"/>
    <cellStyle name="Normal 18 5 47" xfId="4001" xr:uid="{00000000-0005-0000-0000-0000DA1A0000}"/>
    <cellStyle name="Normal 18 5 48" xfId="4002" xr:uid="{00000000-0005-0000-0000-0000DB1A0000}"/>
    <cellStyle name="Normal 18 5 49" xfId="4003" xr:uid="{00000000-0005-0000-0000-0000DC1A0000}"/>
    <cellStyle name="Normal 18 5 5" xfId="4004" xr:uid="{00000000-0005-0000-0000-0000DD1A0000}"/>
    <cellStyle name="Normal 18 5 50" xfId="4005" xr:uid="{00000000-0005-0000-0000-0000DE1A0000}"/>
    <cellStyle name="Normal 18 5 51" xfId="4006" xr:uid="{00000000-0005-0000-0000-0000DF1A0000}"/>
    <cellStyle name="Normal 18 5 52" xfId="4007" xr:uid="{00000000-0005-0000-0000-0000E01A0000}"/>
    <cellStyle name="Normal 18 5 53" xfId="4008" xr:uid="{00000000-0005-0000-0000-0000E11A0000}"/>
    <cellStyle name="Normal 18 5 54" xfId="4009" xr:uid="{00000000-0005-0000-0000-0000E21A0000}"/>
    <cellStyle name="Normal 18 5 55" xfId="4010" xr:uid="{00000000-0005-0000-0000-0000E31A0000}"/>
    <cellStyle name="Normal 18 5 56" xfId="4011" xr:uid="{00000000-0005-0000-0000-0000E41A0000}"/>
    <cellStyle name="Normal 18 5 57" xfId="4012" xr:uid="{00000000-0005-0000-0000-0000E51A0000}"/>
    <cellStyle name="Normal 18 5 58" xfId="4013" xr:uid="{00000000-0005-0000-0000-0000E61A0000}"/>
    <cellStyle name="Normal 18 5 59" xfId="4014" xr:uid="{00000000-0005-0000-0000-0000E71A0000}"/>
    <cellStyle name="Normal 18 5 6" xfId="4015" xr:uid="{00000000-0005-0000-0000-0000E81A0000}"/>
    <cellStyle name="Normal 18 5 60" xfId="4016" xr:uid="{00000000-0005-0000-0000-0000E91A0000}"/>
    <cellStyle name="Normal 18 5 61" xfId="4017" xr:uid="{00000000-0005-0000-0000-0000EA1A0000}"/>
    <cellStyle name="Normal 18 5 62" xfId="4018" xr:uid="{00000000-0005-0000-0000-0000EB1A0000}"/>
    <cellStyle name="Normal 18 5 63" xfId="4019" xr:uid="{00000000-0005-0000-0000-0000EC1A0000}"/>
    <cellStyle name="Normal 18 5 64" xfId="4020" xr:uid="{00000000-0005-0000-0000-0000ED1A0000}"/>
    <cellStyle name="Normal 18 5 65" xfId="4021" xr:uid="{00000000-0005-0000-0000-0000EE1A0000}"/>
    <cellStyle name="Normal 18 5 7" xfId="4022" xr:uid="{00000000-0005-0000-0000-0000EF1A0000}"/>
    <cellStyle name="Normal 18 5 8" xfId="4023" xr:uid="{00000000-0005-0000-0000-0000F01A0000}"/>
    <cellStyle name="Normal 18 5 9" xfId="4024" xr:uid="{00000000-0005-0000-0000-0000F11A0000}"/>
    <cellStyle name="Normal 18 6" xfId="14478" xr:uid="{00000000-0005-0000-0000-0000F21A0000}"/>
    <cellStyle name="Normal 180" xfId="13493" xr:uid="{00000000-0005-0000-0000-0000F31A0000}"/>
    <cellStyle name="Normal 181" xfId="14428" xr:uid="{00000000-0005-0000-0000-0000F41A0000}"/>
    <cellStyle name="Normal 182" xfId="13519" xr:uid="{00000000-0005-0000-0000-0000F51A0000}"/>
    <cellStyle name="Normal 183" xfId="14046" xr:uid="{00000000-0005-0000-0000-0000F61A0000}"/>
    <cellStyle name="Normal 184" xfId="13545" xr:uid="{00000000-0005-0000-0000-0000F71A0000}"/>
    <cellStyle name="Normal 185" xfId="14113" xr:uid="{00000000-0005-0000-0000-0000F81A0000}"/>
    <cellStyle name="Normal 186" xfId="14432" xr:uid="{00000000-0005-0000-0000-0000F91A0000}"/>
    <cellStyle name="Normal 187" xfId="14026" xr:uid="{00000000-0005-0000-0000-0000FA1A0000}"/>
    <cellStyle name="Normal 188" xfId="14069" xr:uid="{00000000-0005-0000-0000-0000FB1A0000}"/>
    <cellStyle name="Normal 189" xfId="14023" xr:uid="{00000000-0005-0000-0000-0000FC1A0000}"/>
    <cellStyle name="Normal 19" xfId="4025" xr:uid="{00000000-0005-0000-0000-0000FD1A0000}"/>
    <cellStyle name="Normal 19 2" xfId="4026" xr:uid="{00000000-0005-0000-0000-0000FE1A0000}"/>
    <cellStyle name="Normal 19 2 10" xfId="4027" xr:uid="{00000000-0005-0000-0000-0000FF1A0000}"/>
    <cellStyle name="Normal 19 2 11" xfId="4028" xr:uid="{00000000-0005-0000-0000-0000001B0000}"/>
    <cellStyle name="Normal 19 2 12" xfId="4029" xr:uid="{00000000-0005-0000-0000-0000011B0000}"/>
    <cellStyle name="Normal 19 2 13" xfId="4030" xr:uid="{00000000-0005-0000-0000-0000021B0000}"/>
    <cellStyle name="Normal 19 2 14" xfId="4031" xr:uid="{00000000-0005-0000-0000-0000031B0000}"/>
    <cellStyle name="Normal 19 2 15" xfId="4032" xr:uid="{00000000-0005-0000-0000-0000041B0000}"/>
    <cellStyle name="Normal 19 2 16" xfId="4033" xr:uid="{00000000-0005-0000-0000-0000051B0000}"/>
    <cellStyle name="Normal 19 2 17" xfId="4034" xr:uid="{00000000-0005-0000-0000-0000061B0000}"/>
    <cellStyle name="Normal 19 2 18" xfId="4035" xr:uid="{00000000-0005-0000-0000-0000071B0000}"/>
    <cellStyle name="Normal 19 2 19" xfId="4036" xr:uid="{00000000-0005-0000-0000-0000081B0000}"/>
    <cellStyle name="Normal 19 2 2" xfId="4037" xr:uid="{00000000-0005-0000-0000-0000091B0000}"/>
    <cellStyle name="Normal 19 2 20" xfId="4038" xr:uid="{00000000-0005-0000-0000-00000A1B0000}"/>
    <cellStyle name="Normal 19 2 21" xfId="4039" xr:uid="{00000000-0005-0000-0000-00000B1B0000}"/>
    <cellStyle name="Normal 19 2 22" xfId="4040" xr:uid="{00000000-0005-0000-0000-00000C1B0000}"/>
    <cellStyle name="Normal 19 2 23" xfId="4041" xr:uid="{00000000-0005-0000-0000-00000D1B0000}"/>
    <cellStyle name="Normal 19 2 24" xfId="4042" xr:uid="{00000000-0005-0000-0000-00000E1B0000}"/>
    <cellStyle name="Normal 19 2 25" xfId="4043" xr:uid="{00000000-0005-0000-0000-00000F1B0000}"/>
    <cellStyle name="Normal 19 2 26" xfId="4044" xr:uid="{00000000-0005-0000-0000-0000101B0000}"/>
    <cellStyle name="Normal 19 2 27" xfId="4045" xr:uid="{00000000-0005-0000-0000-0000111B0000}"/>
    <cellStyle name="Normal 19 2 28" xfId="4046" xr:uid="{00000000-0005-0000-0000-0000121B0000}"/>
    <cellStyle name="Normal 19 2 29" xfId="4047" xr:uid="{00000000-0005-0000-0000-0000131B0000}"/>
    <cellStyle name="Normal 19 2 3" xfId="4048" xr:uid="{00000000-0005-0000-0000-0000141B0000}"/>
    <cellStyle name="Normal 19 2 30" xfId="4049" xr:uid="{00000000-0005-0000-0000-0000151B0000}"/>
    <cellStyle name="Normal 19 2 31" xfId="4050" xr:uid="{00000000-0005-0000-0000-0000161B0000}"/>
    <cellStyle name="Normal 19 2 32" xfId="4051" xr:uid="{00000000-0005-0000-0000-0000171B0000}"/>
    <cellStyle name="Normal 19 2 33" xfId="4052" xr:uid="{00000000-0005-0000-0000-0000181B0000}"/>
    <cellStyle name="Normal 19 2 34" xfId="4053" xr:uid="{00000000-0005-0000-0000-0000191B0000}"/>
    <cellStyle name="Normal 19 2 35" xfId="4054" xr:uid="{00000000-0005-0000-0000-00001A1B0000}"/>
    <cellStyle name="Normal 19 2 36" xfId="4055" xr:uid="{00000000-0005-0000-0000-00001B1B0000}"/>
    <cellStyle name="Normal 19 2 37" xfId="4056" xr:uid="{00000000-0005-0000-0000-00001C1B0000}"/>
    <cellStyle name="Normal 19 2 38" xfId="4057" xr:uid="{00000000-0005-0000-0000-00001D1B0000}"/>
    <cellStyle name="Normal 19 2 39" xfId="4058" xr:uid="{00000000-0005-0000-0000-00001E1B0000}"/>
    <cellStyle name="Normal 19 2 4" xfId="4059" xr:uid="{00000000-0005-0000-0000-00001F1B0000}"/>
    <cellStyle name="Normal 19 2 40" xfId="4060" xr:uid="{00000000-0005-0000-0000-0000201B0000}"/>
    <cellStyle name="Normal 19 2 41" xfId="4061" xr:uid="{00000000-0005-0000-0000-0000211B0000}"/>
    <cellStyle name="Normal 19 2 42" xfId="4062" xr:uid="{00000000-0005-0000-0000-0000221B0000}"/>
    <cellStyle name="Normal 19 2 43" xfId="4063" xr:uid="{00000000-0005-0000-0000-0000231B0000}"/>
    <cellStyle name="Normal 19 2 44" xfId="4064" xr:uid="{00000000-0005-0000-0000-0000241B0000}"/>
    <cellStyle name="Normal 19 2 45" xfId="4065" xr:uid="{00000000-0005-0000-0000-0000251B0000}"/>
    <cellStyle name="Normal 19 2 46" xfId="4066" xr:uid="{00000000-0005-0000-0000-0000261B0000}"/>
    <cellStyle name="Normal 19 2 47" xfId="4067" xr:uid="{00000000-0005-0000-0000-0000271B0000}"/>
    <cellStyle name="Normal 19 2 48" xfId="4068" xr:uid="{00000000-0005-0000-0000-0000281B0000}"/>
    <cellStyle name="Normal 19 2 49" xfId="4069" xr:uid="{00000000-0005-0000-0000-0000291B0000}"/>
    <cellStyle name="Normal 19 2 5" xfId="4070" xr:uid="{00000000-0005-0000-0000-00002A1B0000}"/>
    <cellStyle name="Normal 19 2 50" xfId="4071" xr:uid="{00000000-0005-0000-0000-00002B1B0000}"/>
    <cellStyle name="Normal 19 2 51" xfId="4072" xr:uid="{00000000-0005-0000-0000-00002C1B0000}"/>
    <cellStyle name="Normal 19 2 52" xfId="4073" xr:uid="{00000000-0005-0000-0000-00002D1B0000}"/>
    <cellStyle name="Normal 19 2 53" xfId="4074" xr:uid="{00000000-0005-0000-0000-00002E1B0000}"/>
    <cellStyle name="Normal 19 2 54" xfId="4075" xr:uid="{00000000-0005-0000-0000-00002F1B0000}"/>
    <cellStyle name="Normal 19 2 55" xfId="4076" xr:uid="{00000000-0005-0000-0000-0000301B0000}"/>
    <cellStyle name="Normal 19 2 56" xfId="4077" xr:uid="{00000000-0005-0000-0000-0000311B0000}"/>
    <cellStyle name="Normal 19 2 57" xfId="4078" xr:uid="{00000000-0005-0000-0000-0000321B0000}"/>
    <cellStyle name="Normal 19 2 58" xfId="4079" xr:uid="{00000000-0005-0000-0000-0000331B0000}"/>
    <cellStyle name="Normal 19 2 59" xfId="4080" xr:uid="{00000000-0005-0000-0000-0000341B0000}"/>
    <cellStyle name="Normal 19 2 6" xfId="4081" xr:uid="{00000000-0005-0000-0000-0000351B0000}"/>
    <cellStyle name="Normal 19 2 60" xfId="4082" xr:uid="{00000000-0005-0000-0000-0000361B0000}"/>
    <cellStyle name="Normal 19 2 61" xfId="4083" xr:uid="{00000000-0005-0000-0000-0000371B0000}"/>
    <cellStyle name="Normal 19 2 62" xfId="4084" xr:uid="{00000000-0005-0000-0000-0000381B0000}"/>
    <cellStyle name="Normal 19 2 63" xfId="4085" xr:uid="{00000000-0005-0000-0000-0000391B0000}"/>
    <cellStyle name="Normal 19 2 64" xfId="4086" xr:uid="{00000000-0005-0000-0000-00003A1B0000}"/>
    <cellStyle name="Normal 19 2 65" xfId="4087" xr:uid="{00000000-0005-0000-0000-00003B1B0000}"/>
    <cellStyle name="Normal 19 2 66" xfId="13571" xr:uid="{00000000-0005-0000-0000-00003C1B0000}"/>
    <cellStyle name="Normal 19 2 7" xfId="4088" xr:uid="{00000000-0005-0000-0000-00003D1B0000}"/>
    <cellStyle name="Normal 19 2 8" xfId="4089" xr:uid="{00000000-0005-0000-0000-00003E1B0000}"/>
    <cellStyle name="Normal 19 2 9" xfId="4090" xr:uid="{00000000-0005-0000-0000-00003F1B0000}"/>
    <cellStyle name="Normal 19 3" xfId="4091" xr:uid="{00000000-0005-0000-0000-0000401B0000}"/>
    <cellStyle name="Normal 19 3 10" xfId="4092" xr:uid="{00000000-0005-0000-0000-0000411B0000}"/>
    <cellStyle name="Normal 19 3 11" xfId="4093" xr:uid="{00000000-0005-0000-0000-0000421B0000}"/>
    <cellStyle name="Normal 19 3 12" xfId="4094" xr:uid="{00000000-0005-0000-0000-0000431B0000}"/>
    <cellStyle name="Normal 19 3 13" xfId="4095" xr:uid="{00000000-0005-0000-0000-0000441B0000}"/>
    <cellStyle name="Normal 19 3 14" xfId="4096" xr:uid="{00000000-0005-0000-0000-0000451B0000}"/>
    <cellStyle name="Normal 19 3 15" xfId="4097" xr:uid="{00000000-0005-0000-0000-0000461B0000}"/>
    <cellStyle name="Normal 19 3 16" xfId="4098" xr:uid="{00000000-0005-0000-0000-0000471B0000}"/>
    <cellStyle name="Normal 19 3 17" xfId="4099" xr:uid="{00000000-0005-0000-0000-0000481B0000}"/>
    <cellStyle name="Normal 19 3 18" xfId="4100" xr:uid="{00000000-0005-0000-0000-0000491B0000}"/>
    <cellStyle name="Normal 19 3 19" xfId="4101" xr:uid="{00000000-0005-0000-0000-00004A1B0000}"/>
    <cellStyle name="Normal 19 3 2" xfId="4102" xr:uid="{00000000-0005-0000-0000-00004B1B0000}"/>
    <cellStyle name="Normal 19 3 20" xfId="4103" xr:uid="{00000000-0005-0000-0000-00004C1B0000}"/>
    <cellStyle name="Normal 19 3 21" xfId="4104" xr:uid="{00000000-0005-0000-0000-00004D1B0000}"/>
    <cellStyle name="Normal 19 3 22" xfId="4105" xr:uid="{00000000-0005-0000-0000-00004E1B0000}"/>
    <cellStyle name="Normal 19 3 23" xfId="4106" xr:uid="{00000000-0005-0000-0000-00004F1B0000}"/>
    <cellStyle name="Normal 19 3 24" xfId="4107" xr:uid="{00000000-0005-0000-0000-0000501B0000}"/>
    <cellStyle name="Normal 19 3 25" xfId="4108" xr:uid="{00000000-0005-0000-0000-0000511B0000}"/>
    <cellStyle name="Normal 19 3 26" xfId="4109" xr:uid="{00000000-0005-0000-0000-0000521B0000}"/>
    <cellStyle name="Normal 19 3 27" xfId="4110" xr:uid="{00000000-0005-0000-0000-0000531B0000}"/>
    <cellStyle name="Normal 19 3 28" xfId="4111" xr:uid="{00000000-0005-0000-0000-0000541B0000}"/>
    <cellStyle name="Normal 19 3 29" xfId="4112" xr:uid="{00000000-0005-0000-0000-0000551B0000}"/>
    <cellStyle name="Normal 19 3 3" xfId="4113" xr:uid="{00000000-0005-0000-0000-0000561B0000}"/>
    <cellStyle name="Normal 19 3 30" xfId="4114" xr:uid="{00000000-0005-0000-0000-0000571B0000}"/>
    <cellStyle name="Normal 19 3 31" xfId="4115" xr:uid="{00000000-0005-0000-0000-0000581B0000}"/>
    <cellStyle name="Normal 19 3 32" xfId="4116" xr:uid="{00000000-0005-0000-0000-0000591B0000}"/>
    <cellStyle name="Normal 19 3 33" xfId="4117" xr:uid="{00000000-0005-0000-0000-00005A1B0000}"/>
    <cellStyle name="Normal 19 3 34" xfId="4118" xr:uid="{00000000-0005-0000-0000-00005B1B0000}"/>
    <cellStyle name="Normal 19 3 35" xfId="4119" xr:uid="{00000000-0005-0000-0000-00005C1B0000}"/>
    <cellStyle name="Normal 19 3 36" xfId="4120" xr:uid="{00000000-0005-0000-0000-00005D1B0000}"/>
    <cellStyle name="Normal 19 3 37" xfId="4121" xr:uid="{00000000-0005-0000-0000-00005E1B0000}"/>
    <cellStyle name="Normal 19 3 38" xfId="4122" xr:uid="{00000000-0005-0000-0000-00005F1B0000}"/>
    <cellStyle name="Normal 19 3 39" xfId="4123" xr:uid="{00000000-0005-0000-0000-0000601B0000}"/>
    <cellStyle name="Normal 19 3 4" xfId="4124" xr:uid="{00000000-0005-0000-0000-0000611B0000}"/>
    <cellStyle name="Normal 19 3 40" xfId="4125" xr:uid="{00000000-0005-0000-0000-0000621B0000}"/>
    <cellStyle name="Normal 19 3 41" xfId="4126" xr:uid="{00000000-0005-0000-0000-0000631B0000}"/>
    <cellStyle name="Normal 19 3 42" xfId="4127" xr:uid="{00000000-0005-0000-0000-0000641B0000}"/>
    <cellStyle name="Normal 19 3 43" xfId="4128" xr:uid="{00000000-0005-0000-0000-0000651B0000}"/>
    <cellStyle name="Normal 19 3 44" xfId="4129" xr:uid="{00000000-0005-0000-0000-0000661B0000}"/>
    <cellStyle name="Normal 19 3 45" xfId="4130" xr:uid="{00000000-0005-0000-0000-0000671B0000}"/>
    <cellStyle name="Normal 19 3 46" xfId="4131" xr:uid="{00000000-0005-0000-0000-0000681B0000}"/>
    <cellStyle name="Normal 19 3 47" xfId="4132" xr:uid="{00000000-0005-0000-0000-0000691B0000}"/>
    <cellStyle name="Normal 19 3 48" xfId="4133" xr:uid="{00000000-0005-0000-0000-00006A1B0000}"/>
    <cellStyle name="Normal 19 3 49" xfId="4134" xr:uid="{00000000-0005-0000-0000-00006B1B0000}"/>
    <cellStyle name="Normal 19 3 5" xfId="4135" xr:uid="{00000000-0005-0000-0000-00006C1B0000}"/>
    <cellStyle name="Normal 19 3 50" xfId="4136" xr:uid="{00000000-0005-0000-0000-00006D1B0000}"/>
    <cellStyle name="Normal 19 3 51" xfId="4137" xr:uid="{00000000-0005-0000-0000-00006E1B0000}"/>
    <cellStyle name="Normal 19 3 52" xfId="4138" xr:uid="{00000000-0005-0000-0000-00006F1B0000}"/>
    <cellStyle name="Normal 19 3 53" xfId="4139" xr:uid="{00000000-0005-0000-0000-0000701B0000}"/>
    <cellStyle name="Normal 19 3 54" xfId="4140" xr:uid="{00000000-0005-0000-0000-0000711B0000}"/>
    <cellStyle name="Normal 19 3 55" xfId="4141" xr:uid="{00000000-0005-0000-0000-0000721B0000}"/>
    <cellStyle name="Normal 19 3 56" xfId="4142" xr:uid="{00000000-0005-0000-0000-0000731B0000}"/>
    <cellStyle name="Normal 19 3 57" xfId="4143" xr:uid="{00000000-0005-0000-0000-0000741B0000}"/>
    <cellStyle name="Normal 19 3 58" xfId="4144" xr:uid="{00000000-0005-0000-0000-0000751B0000}"/>
    <cellStyle name="Normal 19 3 59" xfId="4145" xr:uid="{00000000-0005-0000-0000-0000761B0000}"/>
    <cellStyle name="Normal 19 3 6" xfId="4146" xr:uid="{00000000-0005-0000-0000-0000771B0000}"/>
    <cellStyle name="Normal 19 3 60" xfId="4147" xr:uid="{00000000-0005-0000-0000-0000781B0000}"/>
    <cellStyle name="Normal 19 3 61" xfId="4148" xr:uid="{00000000-0005-0000-0000-0000791B0000}"/>
    <cellStyle name="Normal 19 3 62" xfId="4149" xr:uid="{00000000-0005-0000-0000-00007A1B0000}"/>
    <cellStyle name="Normal 19 3 63" xfId="4150" xr:uid="{00000000-0005-0000-0000-00007B1B0000}"/>
    <cellStyle name="Normal 19 3 64" xfId="4151" xr:uid="{00000000-0005-0000-0000-00007C1B0000}"/>
    <cellStyle name="Normal 19 3 65" xfId="4152" xr:uid="{00000000-0005-0000-0000-00007D1B0000}"/>
    <cellStyle name="Normal 19 3 7" xfId="4153" xr:uid="{00000000-0005-0000-0000-00007E1B0000}"/>
    <cellStyle name="Normal 19 3 8" xfId="4154" xr:uid="{00000000-0005-0000-0000-00007F1B0000}"/>
    <cellStyle name="Normal 19 3 9" xfId="4155" xr:uid="{00000000-0005-0000-0000-0000801B0000}"/>
    <cellStyle name="Normal 19 4" xfId="4156" xr:uid="{00000000-0005-0000-0000-0000811B0000}"/>
    <cellStyle name="Normal 19 4 10" xfId="4157" xr:uid="{00000000-0005-0000-0000-0000821B0000}"/>
    <cellStyle name="Normal 19 4 11" xfId="4158" xr:uid="{00000000-0005-0000-0000-0000831B0000}"/>
    <cellStyle name="Normal 19 4 12" xfId="4159" xr:uid="{00000000-0005-0000-0000-0000841B0000}"/>
    <cellStyle name="Normal 19 4 13" xfId="4160" xr:uid="{00000000-0005-0000-0000-0000851B0000}"/>
    <cellStyle name="Normal 19 4 14" xfId="4161" xr:uid="{00000000-0005-0000-0000-0000861B0000}"/>
    <cellStyle name="Normal 19 4 15" xfId="4162" xr:uid="{00000000-0005-0000-0000-0000871B0000}"/>
    <cellStyle name="Normal 19 4 16" xfId="4163" xr:uid="{00000000-0005-0000-0000-0000881B0000}"/>
    <cellStyle name="Normal 19 4 17" xfId="4164" xr:uid="{00000000-0005-0000-0000-0000891B0000}"/>
    <cellStyle name="Normal 19 4 18" xfId="4165" xr:uid="{00000000-0005-0000-0000-00008A1B0000}"/>
    <cellStyle name="Normal 19 4 19" xfId="4166" xr:uid="{00000000-0005-0000-0000-00008B1B0000}"/>
    <cellStyle name="Normal 19 4 2" xfId="4167" xr:uid="{00000000-0005-0000-0000-00008C1B0000}"/>
    <cellStyle name="Normal 19 4 20" xfId="4168" xr:uid="{00000000-0005-0000-0000-00008D1B0000}"/>
    <cellStyle name="Normal 19 4 21" xfId="4169" xr:uid="{00000000-0005-0000-0000-00008E1B0000}"/>
    <cellStyle name="Normal 19 4 22" xfId="4170" xr:uid="{00000000-0005-0000-0000-00008F1B0000}"/>
    <cellStyle name="Normal 19 4 23" xfId="4171" xr:uid="{00000000-0005-0000-0000-0000901B0000}"/>
    <cellStyle name="Normal 19 4 24" xfId="4172" xr:uid="{00000000-0005-0000-0000-0000911B0000}"/>
    <cellStyle name="Normal 19 4 25" xfId="4173" xr:uid="{00000000-0005-0000-0000-0000921B0000}"/>
    <cellStyle name="Normal 19 4 26" xfId="4174" xr:uid="{00000000-0005-0000-0000-0000931B0000}"/>
    <cellStyle name="Normal 19 4 27" xfId="4175" xr:uid="{00000000-0005-0000-0000-0000941B0000}"/>
    <cellStyle name="Normal 19 4 28" xfId="4176" xr:uid="{00000000-0005-0000-0000-0000951B0000}"/>
    <cellStyle name="Normal 19 4 29" xfId="4177" xr:uid="{00000000-0005-0000-0000-0000961B0000}"/>
    <cellStyle name="Normal 19 4 3" xfId="4178" xr:uid="{00000000-0005-0000-0000-0000971B0000}"/>
    <cellStyle name="Normal 19 4 30" xfId="4179" xr:uid="{00000000-0005-0000-0000-0000981B0000}"/>
    <cellStyle name="Normal 19 4 31" xfId="4180" xr:uid="{00000000-0005-0000-0000-0000991B0000}"/>
    <cellStyle name="Normal 19 4 32" xfId="4181" xr:uid="{00000000-0005-0000-0000-00009A1B0000}"/>
    <cellStyle name="Normal 19 4 33" xfId="4182" xr:uid="{00000000-0005-0000-0000-00009B1B0000}"/>
    <cellStyle name="Normal 19 4 34" xfId="4183" xr:uid="{00000000-0005-0000-0000-00009C1B0000}"/>
    <cellStyle name="Normal 19 4 35" xfId="4184" xr:uid="{00000000-0005-0000-0000-00009D1B0000}"/>
    <cellStyle name="Normal 19 4 36" xfId="4185" xr:uid="{00000000-0005-0000-0000-00009E1B0000}"/>
    <cellStyle name="Normal 19 4 37" xfId="4186" xr:uid="{00000000-0005-0000-0000-00009F1B0000}"/>
    <cellStyle name="Normal 19 4 38" xfId="4187" xr:uid="{00000000-0005-0000-0000-0000A01B0000}"/>
    <cellStyle name="Normal 19 4 39" xfId="4188" xr:uid="{00000000-0005-0000-0000-0000A11B0000}"/>
    <cellStyle name="Normal 19 4 4" xfId="4189" xr:uid="{00000000-0005-0000-0000-0000A21B0000}"/>
    <cellStyle name="Normal 19 4 40" xfId="4190" xr:uid="{00000000-0005-0000-0000-0000A31B0000}"/>
    <cellStyle name="Normal 19 4 41" xfId="4191" xr:uid="{00000000-0005-0000-0000-0000A41B0000}"/>
    <cellStyle name="Normal 19 4 42" xfId="4192" xr:uid="{00000000-0005-0000-0000-0000A51B0000}"/>
    <cellStyle name="Normal 19 4 43" xfId="4193" xr:uid="{00000000-0005-0000-0000-0000A61B0000}"/>
    <cellStyle name="Normal 19 4 44" xfId="4194" xr:uid="{00000000-0005-0000-0000-0000A71B0000}"/>
    <cellStyle name="Normal 19 4 45" xfId="4195" xr:uid="{00000000-0005-0000-0000-0000A81B0000}"/>
    <cellStyle name="Normal 19 4 46" xfId="4196" xr:uid="{00000000-0005-0000-0000-0000A91B0000}"/>
    <cellStyle name="Normal 19 4 47" xfId="4197" xr:uid="{00000000-0005-0000-0000-0000AA1B0000}"/>
    <cellStyle name="Normal 19 4 48" xfId="4198" xr:uid="{00000000-0005-0000-0000-0000AB1B0000}"/>
    <cellStyle name="Normal 19 4 49" xfId="4199" xr:uid="{00000000-0005-0000-0000-0000AC1B0000}"/>
    <cellStyle name="Normal 19 4 5" xfId="4200" xr:uid="{00000000-0005-0000-0000-0000AD1B0000}"/>
    <cellStyle name="Normal 19 4 50" xfId="4201" xr:uid="{00000000-0005-0000-0000-0000AE1B0000}"/>
    <cellStyle name="Normal 19 4 51" xfId="4202" xr:uid="{00000000-0005-0000-0000-0000AF1B0000}"/>
    <cellStyle name="Normal 19 4 52" xfId="4203" xr:uid="{00000000-0005-0000-0000-0000B01B0000}"/>
    <cellStyle name="Normal 19 4 53" xfId="4204" xr:uid="{00000000-0005-0000-0000-0000B11B0000}"/>
    <cellStyle name="Normal 19 4 54" xfId="4205" xr:uid="{00000000-0005-0000-0000-0000B21B0000}"/>
    <cellStyle name="Normal 19 4 55" xfId="4206" xr:uid="{00000000-0005-0000-0000-0000B31B0000}"/>
    <cellStyle name="Normal 19 4 56" xfId="4207" xr:uid="{00000000-0005-0000-0000-0000B41B0000}"/>
    <cellStyle name="Normal 19 4 57" xfId="4208" xr:uid="{00000000-0005-0000-0000-0000B51B0000}"/>
    <cellStyle name="Normal 19 4 58" xfId="4209" xr:uid="{00000000-0005-0000-0000-0000B61B0000}"/>
    <cellStyle name="Normal 19 4 59" xfId="4210" xr:uid="{00000000-0005-0000-0000-0000B71B0000}"/>
    <cellStyle name="Normal 19 4 6" xfId="4211" xr:uid="{00000000-0005-0000-0000-0000B81B0000}"/>
    <cellStyle name="Normal 19 4 60" xfId="4212" xr:uid="{00000000-0005-0000-0000-0000B91B0000}"/>
    <cellStyle name="Normal 19 4 61" xfId="4213" xr:uid="{00000000-0005-0000-0000-0000BA1B0000}"/>
    <cellStyle name="Normal 19 4 62" xfId="4214" xr:uid="{00000000-0005-0000-0000-0000BB1B0000}"/>
    <cellStyle name="Normal 19 4 63" xfId="4215" xr:uid="{00000000-0005-0000-0000-0000BC1B0000}"/>
    <cellStyle name="Normal 19 4 64" xfId="4216" xr:uid="{00000000-0005-0000-0000-0000BD1B0000}"/>
    <cellStyle name="Normal 19 4 65" xfId="4217" xr:uid="{00000000-0005-0000-0000-0000BE1B0000}"/>
    <cellStyle name="Normal 19 4 7" xfId="4218" xr:uid="{00000000-0005-0000-0000-0000BF1B0000}"/>
    <cellStyle name="Normal 19 4 8" xfId="4219" xr:uid="{00000000-0005-0000-0000-0000C01B0000}"/>
    <cellStyle name="Normal 19 4 9" xfId="4220" xr:uid="{00000000-0005-0000-0000-0000C11B0000}"/>
    <cellStyle name="Normal 19 5" xfId="4221" xr:uid="{00000000-0005-0000-0000-0000C21B0000}"/>
    <cellStyle name="Normal 19 5 10" xfId="4222" xr:uid="{00000000-0005-0000-0000-0000C31B0000}"/>
    <cellStyle name="Normal 19 5 11" xfId="4223" xr:uid="{00000000-0005-0000-0000-0000C41B0000}"/>
    <cellStyle name="Normal 19 5 12" xfId="4224" xr:uid="{00000000-0005-0000-0000-0000C51B0000}"/>
    <cellStyle name="Normal 19 5 13" xfId="4225" xr:uid="{00000000-0005-0000-0000-0000C61B0000}"/>
    <cellStyle name="Normal 19 5 14" xfId="4226" xr:uid="{00000000-0005-0000-0000-0000C71B0000}"/>
    <cellStyle name="Normal 19 5 15" xfId="4227" xr:uid="{00000000-0005-0000-0000-0000C81B0000}"/>
    <cellStyle name="Normal 19 5 16" xfId="4228" xr:uid="{00000000-0005-0000-0000-0000C91B0000}"/>
    <cellStyle name="Normal 19 5 17" xfId="4229" xr:uid="{00000000-0005-0000-0000-0000CA1B0000}"/>
    <cellStyle name="Normal 19 5 18" xfId="4230" xr:uid="{00000000-0005-0000-0000-0000CB1B0000}"/>
    <cellStyle name="Normal 19 5 19" xfId="4231" xr:uid="{00000000-0005-0000-0000-0000CC1B0000}"/>
    <cellStyle name="Normal 19 5 2" xfId="4232" xr:uid="{00000000-0005-0000-0000-0000CD1B0000}"/>
    <cellStyle name="Normal 19 5 20" xfId="4233" xr:uid="{00000000-0005-0000-0000-0000CE1B0000}"/>
    <cellStyle name="Normal 19 5 21" xfId="4234" xr:uid="{00000000-0005-0000-0000-0000CF1B0000}"/>
    <cellStyle name="Normal 19 5 22" xfId="4235" xr:uid="{00000000-0005-0000-0000-0000D01B0000}"/>
    <cellStyle name="Normal 19 5 23" xfId="4236" xr:uid="{00000000-0005-0000-0000-0000D11B0000}"/>
    <cellStyle name="Normal 19 5 24" xfId="4237" xr:uid="{00000000-0005-0000-0000-0000D21B0000}"/>
    <cellStyle name="Normal 19 5 25" xfId="4238" xr:uid="{00000000-0005-0000-0000-0000D31B0000}"/>
    <cellStyle name="Normal 19 5 26" xfId="4239" xr:uid="{00000000-0005-0000-0000-0000D41B0000}"/>
    <cellStyle name="Normal 19 5 27" xfId="4240" xr:uid="{00000000-0005-0000-0000-0000D51B0000}"/>
    <cellStyle name="Normal 19 5 28" xfId="4241" xr:uid="{00000000-0005-0000-0000-0000D61B0000}"/>
    <cellStyle name="Normal 19 5 29" xfId="4242" xr:uid="{00000000-0005-0000-0000-0000D71B0000}"/>
    <cellStyle name="Normal 19 5 3" xfId="4243" xr:uid="{00000000-0005-0000-0000-0000D81B0000}"/>
    <cellStyle name="Normal 19 5 30" xfId="4244" xr:uid="{00000000-0005-0000-0000-0000D91B0000}"/>
    <cellStyle name="Normal 19 5 31" xfId="4245" xr:uid="{00000000-0005-0000-0000-0000DA1B0000}"/>
    <cellStyle name="Normal 19 5 32" xfId="4246" xr:uid="{00000000-0005-0000-0000-0000DB1B0000}"/>
    <cellStyle name="Normal 19 5 33" xfId="4247" xr:uid="{00000000-0005-0000-0000-0000DC1B0000}"/>
    <cellStyle name="Normal 19 5 34" xfId="4248" xr:uid="{00000000-0005-0000-0000-0000DD1B0000}"/>
    <cellStyle name="Normal 19 5 35" xfId="4249" xr:uid="{00000000-0005-0000-0000-0000DE1B0000}"/>
    <cellStyle name="Normal 19 5 36" xfId="4250" xr:uid="{00000000-0005-0000-0000-0000DF1B0000}"/>
    <cellStyle name="Normal 19 5 37" xfId="4251" xr:uid="{00000000-0005-0000-0000-0000E01B0000}"/>
    <cellStyle name="Normal 19 5 38" xfId="4252" xr:uid="{00000000-0005-0000-0000-0000E11B0000}"/>
    <cellStyle name="Normal 19 5 39" xfId="4253" xr:uid="{00000000-0005-0000-0000-0000E21B0000}"/>
    <cellStyle name="Normal 19 5 4" xfId="4254" xr:uid="{00000000-0005-0000-0000-0000E31B0000}"/>
    <cellStyle name="Normal 19 5 40" xfId="4255" xr:uid="{00000000-0005-0000-0000-0000E41B0000}"/>
    <cellStyle name="Normal 19 5 41" xfId="4256" xr:uid="{00000000-0005-0000-0000-0000E51B0000}"/>
    <cellStyle name="Normal 19 5 42" xfId="4257" xr:uid="{00000000-0005-0000-0000-0000E61B0000}"/>
    <cellStyle name="Normal 19 5 43" xfId="4258" xr:uid="{00000000-0005-0000-0000-0000E71B0000}"/>
    <cellStyle name="Normal 19 5 44" xfId="4259" xr:uid="{00000000-0005-0000-0000-0000E81B0000}"/>
    <cellStyle name="Normal 19 5 45" xfId="4260" xr:uid="{00000000-0005-0000-0000-0000E91B0000}"/>
    <cellStyle name="Normal 19 5 46" xfId="4261" xr:uid="{00000000-0005-0000-0000-0000EA1B0000}"/>
    <cellStyle name="Normal 19 5 47" xfId="4262" xr:uid="{00000000-0005-0000-0000-0000EB1B0000}"/>
    <cellStyle name="Normal 19 5 48" xfId="4263" xr:uid="{00000000-0005-0000-0000-0000EC1B0000}"/>
    <cellStyle name="Normal 19 5 49" xfId="4264" xr:uid="{00000000-0005-0000-0000-0000ED1B0000}"/>
    <cellStyle name="Normal 19 5 5" xfId="4265" xr:uid="{00000000-0005-0000-0000-0000EE1B0000}"/>
    <cellStyle name="Normal 19 5 50" xfId="4266" xr:uid="{00000000-0005-0000-0000-0000EF1B0000}"/>
    <cellStyle name="Normal 19 5 51" xfId="4267" xr:uid="{00000000-0005-0000-0000-0000F01B0000}"/>
    <cellStyle name="Normal 19 5 52" xfId="4268" xr:uid="{00000000-0005-0000-0000-0000F11B0000}"/>
    <cellStyle name="Normal 19 5 53" xfId="4269" xr:uid="{00000000-0005-0000-0000-0000F21B0000}"/>
    <cellStyle name="Normal 19 5 54" xfId="4270" xr:uid="{00000000-0005-0000-0000-0000F31B0000}"/>
    <cellStyle name="Normal 19 5 55" xfId="4271" xr:uid="{00000000-0005-0000-0000-0000F41B0000}"/>
    <cellStyle name="Normal 19 5 56" xfId="4272" xr:uid="{00000000-0005-0000-0000-0000F51B0000}"/>
    <cellStyle name="Normal 19 5 57" xfId="4273" xr:uid="{00000000-0005-0000-0000-0000F61B0000}"/>
    <cellStyle name="Normal 19 5 58" xfId="4274" xr:uid="{00000000-0005-0000-0000-0000F71B0000}"/>
    <cellStyle name="Normal 19 5 59" xfId="4275" xr:uid="{00000000-0005-0000-0000-0000F81B0000}"/>
    <cellStyle name="Normal 19 5 6" xfId="4276" xr:uid="{00000000-0005-0000-0000-0000F91B0000}"/>
    <cellStyle name="Normal 19 5 60" xfId="4277" xr:uid="{00000000-0005-0000-0000-0000FA1B0000}"/>
    <cellStyle name="Normal 19 5 61" xfId="4278" xr:uid="{00000000-0005-0000-0000-0000FB1B0000}"/>
    <cellStyle name="Normal 19 5 62" xfId="4279" xr:uid="{00000000-0005-0000-0000-0000FC1B0000}"/>
    <cellStyle name="Normal 19 5 63" xfId="4280" xr:uid="{00000000-0005-0000-0000-0000FD1B0000}"/>
    <cellStyle name="Normal 19 5 64" xfId="4281" xr:uid="{00000000-0005-0000-0000-0000FE1B0000}"/>
    <cellStyle name="Normal 19 5 65" xfId="4282" xr:uid="{00000000-0005-0000-0000-0000FF1B0000}"/>
    <cellStyle name="Normal 19 5 7" xfId="4283" xr:uid="{00000000-0005-0000-0000-0000001C0000}"/>
    <cellStyle name="Normal 19 5 8" xfId="4284" xr:uid="{00000000-0005-0000-0000-0000011C0000}"/>
    <cellStyle name="Normal 19 5 9" xfId="4285" xr:uid="{00000000-0005-0000-0000-0000021C0000}"/>
    <cellStyle name="Normal 19 6" xfId="4286" xr:uid="{00000000-0005-0000-0000-0000031C0000}"/>
    <cellStyle name="Normal 19 7" xfId="14667" xr:uid="{00000000-0005-0000-0000-0000041C0000}"/>
    <cellStyle name="Normal 190" xfId="14025" xr:uid="{00000000-0005-0000-0000-0000051C0000}"/>
    <cellStyle name="Normal 191" xfId="14020" xr:uid="{00000000-0005-0000-0000-0000061C0000}"/>
    <cellStyle name="Normal 192" xfId="14029" xr:uid="{00000000-0005-0000-0000-0000071C0000}"/>
    <cellStyle name="Normal 193" xfId="14562" xr:uid="{00000000-0005-0000-0000-0000081C0000}"/>
    <cellStyle name="Normal 194" xfId="14028" xr:uid="{00000000-0005-0000-0000-0000091C0000}"/>
    <cellStyle name="Normal 195" xfId="14016" xr:uid="{00000000-0005-0000-0000-00000A1C0000}"/>
    <cellStyle name="Normal 196" xfId="12666" xr:uid="{00000000-0005-0000-0000-00000B1C0000}"/>
    <cellStyle name="Normal 197" xfId="12701" xr:uid="{00000000-0005-0000-0000-00000C1C0000}"/>
    <cellStyle name="Normal 198" xfId="14717" xr:uid="{00000000-0005-0000-0000-00000D1C0000}"/>
    <cellStyle name="Normal 199" xfId="14720" xr:uid="{00000000-0005-0000-0000-00000E1C0000}"/>
    <cellStyle name="Normal 2" xfId="14731" xr:uid="{00000000-0005-0000-0000-00000F1C0000}"/>
    <cellStyle name="Normal 2 10" xfId="4287" xr:uid="{00000000-0005-0000-0000-0000101C0000}"/>
    <cellStyle name="Normal 2 10 2" xfId="13572" xr:uid="{00000000-0005-0000-0000-0000111C0000}"/>
    <cellStyle name="Normal 2 11" xfId="4288" xr:uid="{00000000-0005-0000-0000-0000121C0000}"/>
    <cellStyle name="Normal 2 11 2" xfId="13573" xr:uid="{00000000-0005-0000-0000-0000131C0000}"/>
    <cellStyle name="Normal 2 12" xfId="4289" xr:uid="{00000000-0005-0000-0000-0000141C0000}"/>
    <cellStyle name="Normal 2 12 2" xfId="13574" xr:uid="{00000000-0005-0000-0000-0000151C0000}"/>
    <cellStyle name="Normal 2 13" xfId="4290" xr:uid="{00000000-0005-0000-0000-0000161C0000}"/>
    <cellStyle name="Normal 2 13 2" xfId="13575" xr:uid="{00000000-0005-0000-0000-0000171C0000}"/>
    <cellStyle name="Normal 2 14" xfId="4291" xr:uid="{00000000-0005-0000-0000-0000181C0000}"/>
    <cellStyle name="Normal 2 14 2" xfId="13576" xr:uid="{00000000-0005-0000-0000-0000191C0000}"/>
    <cellStyle name="Normal 2 15" xfId="4292" xr:uid="{00000000-0005-0000-0000-00001A1C0000}"/>
    <cellStyle name="Normal 2 15 2" xfId="13577" xr:uid="{00000000-0005-0000-0000-00001B1C0000}"/>
    <cellStyle name="Normal 2 16" xfId="4293" xr:uid="{00000000-0005-0000-0000-00001C1C0000}"/>
    <cellStyle name="Normal 2 16 2" xfId="13501" xr:uid="{00000000-0005-0000-0000-00001D1C0000}"/>
    <cellStyle name="Normal 2 17" xfId="4294" xr:uid="{00000000-0005-0000-0000-00001E1C0000}"/>
    <cellStyle name="Normal 2 17 2" xfId="13578" xr:uid="{00000000-0005-0000-0000-00001F1C0000}"/>
    <cellStyle name="Normal 2 18" xfId="4295" xr:uid="{00000000-0005-0000-0000-0000201C0000}"/>
    <cellStyle name="Normal 2 18 2" xfId="13579" xr:uid="{00000000-0005-0000-0000-0000211C0000}"/>
    <cellStyle name="Normal 2 19" xfId="4296" xr:uid="{00000000-0005-0000-0000-0000221C0000}"/>
    <cellStyle name="Normal 2 19 2" xfId="13580" xr:uid="{00000000-0005-0000-0000-0000231C0000}"/>
    <cellStyle name="Normal 2 2" xfId="42" xr:uid="{00000000-0005-0000-0000-0000241C0000}"/>
    <cellStyle name="Normal 2 2 10" xfId="4297" xr:uid="{00000000-0005-0000-0000-0000251C0000}"/>
    <cellStyle name="Normal 2 2 10 2" xfId="14007" xr:uid="{00000000-0005-0000-0000-0000261C0000}"/>
    <cellStyle name="Normal 2 2 100" xfId="4298" xr:uid="{00000000-0005-0000-0000-0000271C0000}"/>
    <cellStyle name="Normal 2 2 101" xfId="4299" xr:uid="{00000000-0005-0000-0000-0000281C0000}"/>
    <cellStyle name="Normal 2 2 102" xfId="4300" xr:uid="{00000000-0005-0000-0000-0000291C0000}"/>
    <cellStyle name="Normal 2 2 103" xfId="4301" xr:uid="{00000000-0005-0000-0000-00002A1C0000}"/>
    <cellStyle name="Normal 2 2 104" xfId="4302" xr:uid="{00000000-0005-0000-0000-00002B1C0000}"/>
    <cellStyle name="Normal 2 2 105" xfId="4303" xr:uid="{00000000-0005-0000-0000-00002C1C0000}"/>
    <cellStyle name="Normal 2 2 106" xfId="4304" xr:uid="{00000000-0005-0000-0000-00002D1C0000}"/>
    <cellStyle name="Normal 2 2 107" xfId="4305" xr:uid="{00000000-0005-0000-0000-00002E1C0000}"/>
    <cellStyle name="Normal 2 2 108" xfId="4306" xr:uid="{00000000-0005-0000-0000-00002F1C0000}"/>
    <cellStyle name="Normal 2 2 109" xfId="4307" xr:uid="{00000000-0005-0000-0000-0000301C0000}"/>
    <cellStyle name="Normal 2 2 11" xfId="4308" xr:uid="{00000000-0005-0000-0000-0000311C0000}"/>
    <cellStyle name="Normal 2 2 110" xfId="4309" xr:uid="{00000000-0005-0000-0000-0000321C0000}"/>
    <cellStyle name="Normal 2 2 111" xfId="4310" xr:uid="{00000000-0005-0000-0000-0000331C0000}"/>
    <cellStyle name="Normal 2 2 112" xfId="4311" xr:uid="{00000000-0005-0000-0000-0000341C0000}"/>
    <cellStyle name="Normal 2 2 113" xfId="4312" xr:uid="{00000000-0005-0000-0000-0000351C0000}"/>
    <cellStyle name="Normal 2 2 114" xfId="4313" xr:uid="{00000000-0005-0000-0000-0000361C0000}"/>
    <cellStyle name="Normal 2 2 115" xfId="4314" xr:uid="{00000000-0005-0000-0000-0000371C0000}"/>
    <cellStyle name="Normal 2 2 116" xfId="4315" xr:uid="{00000000-0005-0000-0000-0000381C0000}"/>
    <cellStyle name="Normal 2 2 117" xfId="4316" xr:uid="{00000000-0005-0000-0000-0000391C0000}"/>
    <cellStyle name="Normal 2 2 118" xfId="4317" xr:uid="{00000000-0005-0000-0000-00003A1C0000}"/>
    <cellStyle name="Normal 2 2 119" xfId="4318" xr:uid="{00000000-0005-0000-0000-00003B1C0000}"/>
    <cellStyle name="Normal 2 2 12" xfId="4319" xr:uid="{00000000-0005-0000-0000-00003C1C0000}"/>
    <cellStyle name="Normal 2 2 120" xfId="4320" xr:uid="{00000000-0005-0000-0000-00003D1C0000}"/>
    <cellStyle name="Normal 2 2 121" xfId="4321" xr:uid="{00000000-0005-0000-0000-00003E1C0000}"/>
    <cellStyle name="Normal 2 2 122" xfId="4322" xr:uid="{00000000-0005-0000-0000-00003F1C0000}"/>
    <cellStyle name="Normal 2 2 123" xfId="4323" xr:uid="{00000000-0005-0000-0000-0000401C0000}"/>
    <cellStyle name="Normal 2 2 124" xfId="4324" xr:uid="{00000000-0005-0000-0000-0000411C0000}"/>
    <cellStyle name="Normal 2 2 125" xfId="4325" xr:uid="{00000000-0005-0000-0000-0000421C0000}"/>
    <cellStyle name="Normal 2 2 126" xfId="4326" xr:uid="{00000000-0005-0000-0000-0000431C0000}"/>
    <cellStyle name="Normal 2 2 127" xfId="4327" xr:uid="{00000000-0005-0000-0000-0000441C0000}"/>
    <cellStyle name="Normal 2 2 128" xfId="4328" xr:uid="{00000000-0005-0000-0000-0000451C0000}"/>
    <cellStyle name="Normal 2 2 129" xfId="4329" xr:uid="{00000000-0005-0000-0000-0000461C0000}"/>
    <cellStyle name="Normal 2 2 13" xfId="4330" xr:uid="{00000000-0005-0000-0000-0000471C0000}"/>
    <cellStyle name="Normal 2 2 130" xfId="13581" xr:uid="{00000000-0005-0000-0000-0000481C0000}"/>
    <cellStyle name="Normal 2 2 131" xfId="14734" xr:uid="{00000000-0005-0000-0000-0000491C0000}"/>
    <cellStyle name="Normal 2 2 14" xfId="4331" xr:uid="{00000000-0005-0000-0000-00004A1C0000}"/>
    <cellStyle name="Normal 2 2 15" xfId="4332" xr:uid="{00000000-0005-0000-0000-00004B1C0000}"/>
    <cellStyle name="Normal 2 2 16" xfId="4333" xr:uid="{00000000-0005-0000-0000-00004C1C0000}"/>
    <cellStyle name="Normal 2 2 17" xfId="4334" xr:uid="{00000000-0005-0000-0000-00004D1C0000}"/>
    <cellStyle name="Normal 2 2 18" xfId="4335" xr:uid="{00000000-0005-0000-0000-00004E1C0000}"/>
    <cellStyle name="Normal 2 2 19" xfId="4336" xr:uid="{00000000-0005-0000-0000-00004F1C0000}"/>
    <cellStyle name="Normal 2 2 2" xfId="66" xr:uid="{00000000-0005-0000-0000-0000501C0000}"/>
    <cellStyle name="Normal 2 2 2 10" xfId="4337" xr:uid="{00000000-0005-0000-0000-0000511C0000}"/>
    <cellStyle name="Normal 2 2 2 11" xfId="4338" xr:uid="{00000000-0005-0000-0000-0000521C0000}"/>
    <cellStyle name="Normal 2 2 2 12" xfId="4339" xr:uid="{00000000-0005-0000-0000-0000531C0000}"/>
    <cellStyle name="Normal 2 2 2 13" xfId="4340" xr:uid="{00000000-0005-0000-0000-0000541C0000}"/>
    <cellStyle name="Normal 2 2 2 14" xfId="4341" xr:uid="{00000000-0005-0000-0000-0000551C0000}"/>
    <cellStyle name="Normal 2 2 2 15" xfId="4342" xr:uid="{00000000-0005-0000-0000-0000561C0000}"/>
    <cellStyle name="Normal 2 2 2 16" xfId="4343" xr:uid="{00000000-0005-0000-0000-0000571C0000}"/>
    <cellStyle name="Normal 2 2 2 17" xfId="4344" xr:uid="{00000000-0005-0000-0000-0000581C0000}"/>
    <cellStyle name="Normal 2 2 2 18" xfId="4345" xr:uid="{00000000-0005-0000-0000-0000591C0000}"/>
    <cellStyle name="Normal 2 2 2 19" xfId="4346" xr:uid="{00000000-0005-0000-0000-00005A1C0000}"/>
    <cellStyle name="Normal 2 2 2 2" xfId="4347" xr:uid="{00000000-0005-0000-0000-00005B1C0000}"/>
    <cellStyle name="Normal 2 2 2 20" xfId="4348" xr:uid="{00000000-0005-0000-0000-00005C1C0000}"/>
    <cellStyle name="Normal 2 2 2 21" xfId="4349" xr:uid="{00000000-0005-0000-0000-00005D1C0000}"/>
    <cellStyle name="Normal 2 2 2 22" xfId="4350" xr:uid="{00000000-0005-0000-0000-00005E1C0000}"/>
    <cellStyle name="Normal 2 2 2 23" xfId="4351" xr:uid="{00000000-0005-0000-0000-00005F1C0000}"/>
    <cellStyle name="Normal 2 2 2 24" xfId="4352" xr:uid="{00000000-0005-0000-0000-0000601C0000}"/>
    <cellStyle name="Normal 2 2 2 25" xfId="4353" xr:uid="{00000000-0005-0000-0000-0000611C0000}"/>
    <cellStyle name="Normal 2 2 2 26" xfId="4354" xr:uid="{00000000-0005-0000-0000-0000621C0000}"/>
    <cellStyle name="Normal 2 2 2 27" xfId="4355" xr:uid="{00000000-0005-0000-0000-0000631C0000}"/>
    <cellStyle name="Normal 2 2 2 28" xfId="4356" xr:uid="{00000000-0005-0000-0000-0000641C0000}"/>
    <cellStyle name="Normal 2 2 2 29" xfId="4357" xr:uid="{00000000-0005-0000-0000-0000651C0000}"/>
    <cellStyle name="Normal 2 2 2 3" xfId="4358" xr:uid="{00000000-0005-0000-0000-0000661C0000}"/>
    <cellStyle name="Normal 2 2 2 30" xfId="4359" xr:uid="{00000000-0005-0000-0000-0000671C0000}"/>
    <cellStyle name="Normal 2 2 2 31" xfId="4360" xr:uid="{00000000-0005-0000-0000-0000681C0000}"/>
    <cellStyle name="Normal 2 2 2 32" xfId="4361" xr:uid="{00000000-0005-0000-0000-0000691C0000}"/>
    <cellStyle name="Normal 2 2 2 33" xfId="4362" xr:uid="{00000000-0005-0000-0000-00006A1C0000}"/>
    <cellStyle name="Normal 2 2 2 34" xfId="4363" xr:uid="{00000000-0005-0000-0000-00006B1C0000}"/>
    <cellStyle name="Normal 2 2 2 35" xfId="4364" xr:uid="{00000000-0005-0000-0000-00006C1C0000}"/>
    <cellStyle name="Normal 2 2 2 36" xfId="4365" xr:uid="{00000000-0005-0000-0000-00006D1C0000}"/>
    <cellStyle name="Normal 2 2 2 37" xfId="4366" xr:uid="{00000000-0005-0000-0000-00006E1C0000}"/>
    <cellStyle name="Normal 2 2 2 38" xfId="4367" xr:uid="{00000000-0005-0000-0000-00006F1C0000}"/>
    <cellStyle name="Normal 2 2 2 39" xfId="4368" xr:uid="{00000000-0005-0000-0000-0000701C0000}"/>
    <cellStyle name="Normal 2 2 2 4" xfId="4369" xr:uid="{00000000-0005-0000-0000-0000711C0000}"/>
    <cellStyle name="Normal 2 2 2 40" xfId="4370" xr:uid="{00000000-0005-0000-0000-0000721C0000}"/>
    <cellStyle name="Normal 2 2 2 41" xfId="4371" xr:uid="{00000000-0005-0000-0000-0000731C0000}"/>
    <cellStyle name="Normal 2 2 2 42" xfId="4372" xr:uid="{00000000-0005-0000-0000-0000741C0000}"/>
    <cellStyle name="Normal 2 2 2 43" xfId="4373" xr:uid="{00000000-0005-0000-0000-0000751C0000}"/>
    <cellStyle name="Normal 2 2 2 44" xfId="4374" xr:uid="{00000000-0005-0000-0000-0000761C0000}"/>
    <cellStyle name="Normal 2 2 2 45" xfId="4375" xr:uid="{00000000-0005-0000-0000-0000771C0000}"/>
    <cellStyle name="Normal 2 2 2 46" xfId="4376" xr:uid="{00000000-0005-0000-0000-0000781C0000}"/>
    <cellStyle name="Normal 2 2 2 47" xfId="4377" xr:uid="{00000000-0005-0000-0000-0000791C0000}"/>
    <cellStyle name="Normal 2 2 2 48" xfId="4378" xr:uid="{00000000-0005-0000-0000-00007A1C0000}"/>
    <cellStyle name="Normal 2 2 2 49" xfId="4379" xr:uid="{00000000-0005-0000-0000-00007B1C0000}"/>
    <cellStyle name="Normal 2 2 2 5" xfId="4380" xr:uid="{00000000-0005-0000-0000-00007C1C0000}"/>
    <cellStyle name="Normal 2 2 2 50" xfId="4381" xr:uid="{00000000-0005-0000-0000-00007D1C0000}"/>
    <cellStyle name="Normal 2 2 2 51" xfId="4382" xr:uid="{00000000-0005-0000-0000-00007E1C0000}"/>
    <cellStyle name="Normal 2 2 2 52" xfId="4383" xr:uid="{00000000-0005-0000-0000-00007F1C0000}"/>
    <cellStyle name="Normal 2 2 2 53" xfId="4384" xr:uid="{00000000-0005-0000-0000-0000801C0000}"/>
    <cellStyle name="Normal 2 2 2 54" xfId="4385" xr:uid="{00000000-0005-0000-0000-0000811C0000}"/>
    <cellStyle name="Normal 2 2 2 55" xfId="4386" xr:uid="{00000000-0005-0000-0000-0000821C0000}"/>
    <cellStyle name="Normal 2 2 2 56" xfId="4387" xr:uid="{00000000-0005-0000-0000-0000831C0000}"/>
    <cellStyle name="Normal 2 2 2 57" xfId="4388" xr:uid="{00000000-0005-0000-0000-0000841C0000}"/>
    <cellStyle name="Normal 2 2 2 58" xfId="4389" xr:uid="{00000000-0005-0000-0000-0000851C0000}"/>
    <cellStyle name="Normal 2 2 2 59" xfId="4390" xr:uid="{00000000-0005-0000-0000-0000861C0000}"/>
    <cellStyle name="Normal 2 2 2 6" xfId="4391" xr:uid="{00000000-0005-0000-0000-0000871C0000}"/>
    <cellStyle name="Normal 2 2 2 60" xfId="4392" xr:uid="{00000000-0005-0000-0000-0000881C0000}"/>
    <cellStyle name="Normal 2 2 2 61" xfId="4393" xr:uid="{00000000-0005-0000-0000-0000891C0000}"/>
    <cellStyle name="Normal 2 2 2 62" xfId="4394" xr:uid="{00000000-0005-0000-0000-00008A1C0000}"/>
    <cellStyle name="Normal 2 2 2 63" xfId="4395" xr:uid="{00000000-0005-0000-0000-00008B1C0000}"/>
    <cellStyle name="Normal 2 2 2 64" xfId="4396" xr:uid="{00000000-0005-0000-0000-00008C1C0000}"/>
    <cellStyle name="Normal 2 2 2 65" xfId="4397" xr:uid="{00000000-0005-0000-0000-00008D1C0000}"/>
    <cellStyle name="Normal 2 2 2 66" xfId="13948" xr:uid="{00000000-0005-0000-0000-00008E1C0000}"/>
    <cellStyle name="Normal 2 2 2 67" xfId="15180" xr:uid="{00000000-0005-0000-0000-00008F1C0000}"/>
    <cellStyle name="Normal 2 2 2 7" xfId="4398" xr:uid="{00000000-0005-0000-0000-0000901C0000}"/>
    <cellStyle name="Normal 2 2 2 8" xfId="4399" xr:uid="{00000000-0005-0000-0000-0000911C0000}"/>
    <cellStyle name="Normal 2 2 2 9" xfId="4400" xr:uid="{00000000-0005-0000-0000-0000921C0000}"/>
    <cellStyle name="Normal 2 2 20" xfId="4401" xr:uid="{00000000-0005-0000-0000-0000931C0000}"/>
    <cellStyle name="Normal 2 2 21" xfId="4402" xr:uid="{00000000-0005-0000-0000-0000941C0000}"/>
    <cellStyle name="Normal 2 2 22" xfId="4403" xr:uid="{00000000-0005-0000-0000-0000951C0000}"/>
    <cellStyle name="Normal 2 2 23" xfId="4404" xr:uid="{00000000-0005-0000-0000-0000961C0000}"/>
    <cellStyle name="Normal 2 2 24" xfId="4405" xr:uid="{00000000-0005-0000-0000-0000971C0000}"/>
    <cellStyle name="Normal 2 2 25" xfId="4406" xr:uid="{00000000-0005-0000-0000-0000981C0000}"/>
    <cellStyle name="Normal 2 2 26" xfId="4407" xr:uid="{00000000-0005-0000-0000-0000991C0000}"/>
    <cellStyle name="Normal 2 2 27" xfId="4408" xr:uid="{00000000-0005-0000-0000-00009A1C0000}"/>
    <cellStyle name="Normal 2 2 28" xfId="4409" xr:uid="{00000000-0005-0000-0000-00009B1C0000}"/>
    <cellStyle name="Normal 2 2 29" xfId="4410" xr:uid="{00000000-0005-0000-0000-00009C1C0000}"/>
    <cellStyle name="Normal 2 2 3" xfId="4411" xr:uid="{00000000-0005-0000-0000-00009D1C0000}"/>
    <cellStyle name="Normal 2 2 3 10" xfId="4412" xr:uid="{00000000-0005-0000-0000-00009E1C0000}"/>
    <cellStyle name="Normal 2 2 3 11" xfId="4413" xr:uid="{00000000-0005-0000-0000-00009F1C0000}"/>
    <cellStyle name="Normal 2 2 3 12" xfId="4414" xr:uid="{00000000-0005-0000-0000-0000A01C0000}"/>
    <cellStyle name="Normal 2 2 3 13" xfId="4415" xr:uid="{00000000-0005-0000-0000-0000A11C0000}"/>
    <cellStyle name="Normal 2 2 3 14" xfId="4416" xr:uid="{00000000-0005-0000-0000-0000A21C0000}"/>
    <cellStyle name="Normal 2 2 3 15" xfId="4417" xr:uid="{00000000-0005-0000-0000-0000A31C0000}"/>
    <cellStyle name="Normal 2 2 3 16" xfId="4418" xr:uid="{00000000-0005-0000-0000-0000A41C0000}"/>
    <cellStyle name="Normal 2 2 3 17" xfId="4419" xr:uid="{00000000-0005-0000-0000-0000A51C0000}"/>
    <cellStyle name="Normal 2 2 3 18" xfId="4420" xr:uid="{00000000-0005-0000-0000-0000A61C0000}"/>
    <cellStyle name="Normal 2 2 3 19" xfId="4421" xr:uid="{00000000-0005-0000-0000-0000A71C0000}"/>
    <cellStyle name="Normal 2 2 3 2" xfId="4422" xr:uid="{00000000-0005-0000-0000-0000A81C0000}"/>
    <cellStyle name="Normal 2 2 3 20" xfId="4423" xr:uid="{00000000-0005-0000-0000-0000A91C0000}"/>
    <cellStyle name="Normal 2 2 3 21" xfId="4424" xr:uid="{00000000-0005-0000-0000-0000AA1C0000}"/>
    <cellStyle name="Normal 2 2 3 22" xfId="4425" xr:uid="{00000000-0005-0000-0000-0000AB1C0000}"/>
    <cellStyle name="Normal 2 2 3 23" xfId="4426" xr:uid="{00000000-0005-0000-0000-0000AC1C0000}"/>
    <cellStyle name="Normal 2 2 3 24" xfId="4427" xr:uid="{00000000-0005-0000-0000-0000AD1C0000}"/>
    <cellStyle name="Normal 2 2 3 25" xfId="4428" xr:uid="{00000000-0005-0000-0000-0000AE1C0000}"/>
    <cellStyle name="Normal 2 2 3 26" xfId="4429" xr:uid="{00000000-0005-0000-0000-0000AF1C0000}"/>
    <cellStyle name="Normal 2 2 3 27" xfId="4430" xr:uid="{00000000-0005-0000-0000-0000B01C0000}"/>
    <cellStyle name="Normal 2 2 3 28" xfId="4431" xr:uid="{00000000-0005-0000-0000-0000B11C0000}"/>
    <cellStyle name="Normal 2 2 3 29" xfId="4432" xr:uid="{00000000-0005-0000-0000-0000B21C0000}"/>
    <cellStyle name="Normal 2 2 3 3" xfId="4433" xr:uid="{00000000-0005-0000-0000-0000B31C0000}"/>
    <cellStyle name="Normal 2 2 3 30" xfId="4434" xr:uid="{00000000-0005-0000-0000-0000B41C0000}"/>
    <cellStyle name="Normal 2 2 3 31" xfId="4435" xr:uid="{00000000-0005-0000-0000-0000B51C0000}"/>
    <cellStyle name="Normal 2 2 3 32" xfId="4436" xr:uid="{00000000-0005-0000-0000-0000B61C0000}"/>
    <cellStyle name="Normal 2 2 3 33" xfId="4437" xr:uid="{00000000-0005-0000-0000-0000B71C0000}"/>
    <cellStyle name="Normal 2 2 3 34" xfId="4438" xr:uid="{00000000-0005-0000-0000-0000B81C0000}"/>
    <cellStyle name="Normal 2 2 3 35" xfId="4439" xr:uid="{00000000-0005-0000-0000-0000B91C0000}"/>
    <cellStyle name="Normal 2 2 3 36" xfId="4440" xr:uid="{00000000-0005-0000-0000-0000BA1C0000}"/>
    <cellStyle name="Normal 2 2 3 37" xfId="4441" xr:uid="{00000000-0005-0000-0000-0000BB1C0000}"/>
    <cellStyle name="Normal 2 2 3 38" xfId="4442" xr:uid="{00000000-0005-0000-0000-0000BC1C0000}"/>
    <cellStyle name="Normal 2 2 3 39" xfId="4443" xr:uid="{00000000-0005-0000-0000-0000BD1C0000}"/>
    <cellStyle name="Normal 2 2 3 4" xfId="4444" xr:uid="{00000000-0005-0000-0000-0000BE1C0000}"/>
    <cellStyle name="Normal 2 2 3 40" xfId="4445" xr:uid="{00000000-0005-0000-0000-0000BF1C0000}"/>
    <cellStyle name="Normal 2 2 3 41" xfId="4446" xr:uid="{00000000-0005-0000-0000-0000C01C0000}"/>
    <cellStyle name="Normal 2 2 3 42" xfId="4447" xr:uid="{00000000-0005-0000-0000-0000C11C0000}"/>
    <cellStyle name="Normal 2 2 3 43" xfId="4448" xr:uid="{00000000-0005-0000-0000-0000C21C0000}"/>
    <cellStyle name="Normal 2 2 3 44" xfId="4449" xr:uid="{00000000-0005-0000-0000-0000C31C0000}"/>
    <cellStyle name="Normal 2 2 3 45" xfId="4450" xr:uid="{00000000-0005-0000-0000-0000C41C0000}"/>
    <cellStyle name="Normal 2 2 3 46" xfId="4451" xr:uid="{00000000-0005-0000-0000-0000C51C0000}"/>
    <cellStyle name="Normal 2 2 3 47" xfId="4452" xr:uid="{00000000-0005-0000-0000-0000C61C0000}"/>
    <cellStyle name="Normal 2 2 3 48" xfId="4453" xr:uid="{00000000-0005-0000-0000-0000C71C0000}"/>
    <cellStyle name="Normal 2 2 3 49" xfId="4454" xr:uid="{00000000-0005-0000-0000-0000C81C0000}"/>
    <cellStyle name="Normal 2 2 3 5" xfId="4455" xr:uid="{00000000-0005-0000-0000-0000C91C0000}"/>
    <cellStyle name="Normal 2 2 3 50" xfId="4456" xr:uid="{00000000-0005-0000-0000-0000CA1C0000}"/>
    <cellStyle name="Normal 2 2 3 51" xfId="4457" xr:uid="{00000000-0005-0000-0000-0000CB1C0000}"/>
    <cellStyle name="Normal 2 2 3 52" xfId="4458" xr:uid="{00000000-0005-0000-0000-0000CC1C0000}"/>
    <cellStyle name="Normal 2 2 3 53" xfId="4459" xr:uid="{00000000-0005-0000-0000-0000CD1C0000}"/>
    <cellStyle name="Normal 2 2 3 54" xfId="4460" xr:uid="{00000000-0005-0000-0000-0000CE1C0000}"/>
    <cellStyle name="Normal 2 2 3 55" xfId="4461" xr:uid="{00000000-0005-0000-0000-0000CF1C0000}"/>
    <cellStyle name="Normal 2 2 3 56" xfId="4462" xr:uid="{00000000-0005-0000-0000-0000D01C0000}"/>
    <cellStyle name="Normal 2 2 3 57" xfId="4463" xr:uid="{00000000-0005-0000-0000-0000D11C0000}"/>
    <cellStyle name="Normal 2 2 3 58" xfId="4464" xr:uid="{00000000-0005-0000-0000-0000D21C0000}"/>
    <cellStyle name="Normal 2 2 3 59" xfId="4465" xr:uid="{00000000-0005-0000-0000-0000D31C0000}"/>
    <cellStyle name="Normal 2 2 3 6" xfId="4466" xr:uid="{00000000-0005-0000-0000-0000D41C0000}"/>
    <cellStyle name="Normal 2 2 3 60" xfId="4467" xr:uid="{00000000-0005-0000-0000-0000D51C0000}"/>
    <cellStyle name="Normal 2 2 3 61" xfId="4468" xr:uid="{00000000-0005-0000-0000-0000D61C0000}"/>
    <cellStyle name="Normal 2 2 3 62" xfId="4469" xr:uid="{00000000-0005-0000-0000-0000D71C0000}"/>
    <cellStyle name="Normal 2 2 3 63" xfId="4470" xr:uid="{00000000-0005-0000-0000-0000D81C0000}"/>
    <cellStyle name="Normal 2 2 3 64" xfId="4471" xr:uid="{00000000-0005-0000-0000-0000D91C0000}"/>
    <cellStyle name="Normal 2 2 3 65" xfId="4472" xr:uid="{00000000-0005-0000-0000-0000DA1C0000}"/>
    <cellStyle name="Normal 2 2 3 66" xfId="13949" xr:uid="{00000000-0005-0000-0000-0000DB1C0000}"/>
    <cellStyle name="Normal 2 2 3 7" xfId="4473" xr:uid="{00000000-0005-0000-0000-0000DC1C0000}"/>
    <cellStyle name="Normal 2 2 3 8" xfId="4474" xr:uid="{00000000-0005-0000-0000-0000DD1C0000}"/>
    <cellStyle name="Normal 2 2 3 9" xfId="4475" xr:uid="{00000000-0005-0000-0000-0000DE1C0000}"/>
    <cellStyle name="Normal 2 2 30" xfId="4476" xr:uid="{00000000-0005-0000-0000-0000DF1C0000}"/>
    <cellStyle name="Normal 2 2 31" xfId="4477" xr:uid="{00000000-0005-0000-0000-0000E01C0000}"/>
    <cellStyle name="Normal 2 2 32" xfId="4478" xr:uid="{00000000-0005-0000-0000-0000E11C0000}"/>
    <cellStyle name="Normal 2 2 33" xfId="4479" xr:uid="{00000000-0005-0000-0000-0000E21C0000}"/>
    <cellStyle name="Normal 2 2 34" xfId="4480" xr:uid="{00000000-0005-0000-0000-0000E31C0000}"/>
    <cellStyle name="Normal 2 2 35" xfId="4481" xr:uid="{00000000-0005-0000-0000-0000E41C0000}"/>
    <cellStyle name="Normal 2 2 36" xfId="4482" xr:uid="{00000000-0005-0000-0000-0000E51C0000}"/>
    <cellStyle name="Normal 2 2 37" xfId="4483" xr:uid="{00000000-0005-0000-0000-0000E61C0000}"/>
    <cellStyle name="Normal 2 2 38" xfId="4484" xr:uid="{00000000-0005-0000-0000-0000E71C0000}"/>
    <cellStyle name="Normal 2 2 39" xfId="4485" xr:uid="{00000000-0005-0000-0000-0000E81C0000}"/>
    <cellStyle name="Normal 2 2 4" xfId="4486" xr:uid="{00000000-0005-0000-0000-0000E91C0000}"/>
    <cellStyle name="Normal 2 2 4 10" xfId="4487" xr:uid="{00000000-0005-0000-0000-0000EA1C0000}"/>
    <cellStyle name="Normal 2 2 4 11" xfId="4488" xr:uid="{00000000-0005-0000-0000-0000EB1C0000}"/>
    <cellStyle name="Normal 2 2 4 12" xfId="4489" xr:uid="{00000000-0005-0000-0000-0000EC1C0000}"/>
    <cellStyle name="Normal 2 2 4 13" xfId="4490" xr:uid="{00000000-0005-0000-0000-0000ED1C0000}"/>
    <cellStyle name="Normal 2 2 4 14" xfId="4491" xr:uid="{00000000-0005-0000-0000-0000EE1C0000}"/>
    <cellStyle name="Normal 2 2 4 15" xfId="4492" xr:uid="{00000000-0005-0000-0000-0000EF1C0000}"/>
    <cellStyle name="Normal 2 2 4 16" xfId="4493" xr:uid="{00000000-0005-0000-0000-0000F01C0000}"/>
    <cellStyle name="Normal 2 2 4 17" xfId="4494" xr:uid="{00000000-0005-0000-0000-0000F11C0000}"/>
    <cellStyle name="Normal 2 2 4 18" xfId="4495" xr:uid="{00000000-0005-0000-0000-0000F21C0000}"/>
    <cellStyle name="Normal 2 2 4 19" xfId="4496" xr:uid="{00000000-0005-0000-0000-0000F31C0000}"/>
    <cellStyle name="Normal 2 2 4 2" xfId="4497" xr:uid="{00000000-0005-0000-0000-0000F41C0000}"/>
    <cellStyle name="Normal 2 2 4 20" xfId="4498" xr:uid="{00000000-0005-0000-0000-0000F51C0000}"/>
    <cellStyle name="Normal 2 2 4 21" xfId="4499" xr:uid="{00000000-0005-0000-0000-0000F61C0000}"/>
    <cellStyle name="Normal 2 2 4 22" xfId="4500" xr:uid="{00000000-0005-0000-0000-0000F71C0000}"/>
    <cellStyle name="Normal 2 2 4 23" xfId="4501" xr:uid="{00000000-0005-0000-0000-0000F81C0000}"/>
    <cellStyle name="Normal 2 2 4 24" xfId="4502" xr:uid="{00000000-0005-0000-0000-0000F91C0000}"/>
    <cellStyle name="Normal 2 2 4 25" xfId="4503" xr:uid="{00000000-0005-0000-0000-0000FA1C0000}"/>
    <cellStyle name="Normal 2 2 4 26" xfId="4504" xr:uid="{00000000-0005-0000-0000-0000FB1C0000}"/>
    <cellStyle name="Normal 2 2 4 27" xfId="4505" xr:uid="{00000000-0005-0000-0000-0000FC1C0000}"/>
    <cellStyle name="Normal 2 2 4 28" xfId="4506" xr:uid="{00000000-0005-0000-0000-0000FD1C0000}"/>
    <cellStyle name="Normal 2 2 4 29" xfId="4507" xr:uid="{00000000-0005-0000-0000-0000FE1C0000}"/>
    <cellStyle name="Normal 2 2 4 3" xfId="4508" xr:uid="{00000000-0005-0000-0000-0000FF1C0000}"/>
    <cellStyle name="Normal 2 2 4 30" xfId="4509" xr:uid="{00000000-0005-0000-0000-0000001D0000}"/>
    <cellStyle name="Normal 2 2 4 31" xfId="4510" xr:uid="{00000000-0005-0000-0000-0000011D0000}"/>
    <cellStyle name="Normal 2 2 4 32" xfId="4511" xr:uid="{00000000-0005-0000-0000-0000021D0000}"/>
    <cellStyle name="Normal 2 2 4 33" xfId="4512" xr:uid="{00000000-0005-0000-0000-0000031D0000}"/>
    <cellStyle name="Normal 2 2 4 34" xfId="4513" xr:uid="{00000000-0005-0000-0000-0000041D0000}"/>
    <cellStyle name="Normal 2 2 4 35" xfId="4514" xr:uid="{00000000-0005-0000-0000-0000051D0000}"/>
    <cellStyle name="Normal 2 2 4 36" xfId="4515" xr:uid="{00000000-0005-0000-0000-0000061D0000}"/>
    <cellStyle name="Normal 2 2 4 37" xfId="4516" xr:uid="{00000000-0005-0000-0000-0000071D0000}"/>
    <cellStyle name="Normal 2 2 4 38" xfId="4517" xr:uid="{00000000-0005-0000-0000-0000081D0000}"/>
    <cellStyle name="Normal 2 2 4 39" xfId="4518" xr:uid="{00000000-0005-0000-0000-0000091D0000}"/>
    <cellStyle name="Normal 2 2 4 4" xfId="4519" xr:uid="{00000000-0005-0000-0000-00000A1D0000}"/>
    <cellStyle name="Normal 2 2 4 40" xfId="4520" xr:uid="{00000000-0005-0000-0000-00000B1D0000}"/>
    <cellStyle name="Normal 2 2 4 41" xfId="4521" xr:uid="{00000000-0005-0000-0000-00000C1D0000}"/>
    <cellStyle name="Normal 2 2 4 42" xfId="4522" xr:uid="{00000000-0005-0000-0000-00000D1D0000}"/>
    <cellStyle name="Normal 2 2 4 43" xfId="4523" xr:uid="{00000000-0005-0000-0000-00000E1D0000}"/>
    <cellStyle name="Normal 2 2 4 44" xfId="4524" xr:uid="{00000000-0005-0000-0000-00000F1D0000}"/>
    <cellStyle name="Normal 2 2 4 45" xfId="4525" xr:uid="{00000000-0005-0000-0000-0000101D0000}"/>
    <cellStyle name="Normal 2 2 4 46" xfId="4526" xr:uid="{00000000-0005-0000-0000-0000111D0000}"/>
    <cellStyle name="Normal 2 2 4 47" xfId="4527" xr:uid="{00000000-0005-0000-0000-0000121D0000}"/>
    <cellStyle name="Normal 2 2 4 48" xfId="4528" xr:uid="{00000000-0005-0000-0000-0000131D0000}"/>
    <cellStyle name="Normal 2 2 4 49" xfId="4529" xr:uid="{00000000-0005-0000-0000-0000141D0000}"/>
    <cellStyle name="Normal 2 2 4 5" xfId="4530" xr:uid="{00000000-0005-0000-0000-0000151D0000}"/>
    <cellStyle name="Normal 2 2 4 50" xfId="4531" xr:uid="{00000000-0005-0000-0000-0000161D0000}"/>
    <cellStyle name="Normal 2 2 4 51" xfId="4532" xr:uid="{00000000-0005-0000-0000-0000171D0000}"/>
    <cellStyle name="Normal 2 2 4 52" xfId="4533" xr:uid="{00000000-0005-0000-0000-0000181D0000}"/>
    <cellStyle name="Normal 2 2 4 53" xfId="4534" xr:uid="{00000000-0005-0000-0000-0000191D0000}"/>
    <cellStyle name="Normal 2 2 4 54" xfId="4535" xr:uid="{00000000-0005-0000-0000-00001A1D0000}"/>
    <cellStyle name="Normal 2 2 4 55" xfId="4536" xr:uid="{00000000-0005-0000-0000-00001B1D0000}"/>
    <cellStyle name="Normal 2 2 4 56" xfId="4537" xr:uid="{00000000-0005-0000-0000-00001C1D0000}"/>
    <cellStyle name="Normal 2 2 4 57" xfId="4538" xr:uid="{00000000-0005-0000-0000-00001D1D0000}"/>
    <cellStyle name="Normal 2 2 4 58" xfId="4539" xr:uid="{00000000-0005-0000-0000-00001E1D0000}"/>
    <cellStyle name="Normal 2 2 4 59" xfId="4540" xr:uid="{00000000-0005-0000-0000-00001F1D0000}"/>
    <cellStyle name="Normal 2 2 4 6" xfId="4541" xr:uid="{00000000-0005-0000-0000-0000201D0000}"/>
    <cellStyle name="Normal 2 2 4 60" xfId="4542" xr:uid="{00000000-0005-0000-0000-0000211D0000}"/>
    <cellStyle name="Normal 2 2 4 61" xfId="4543" xr:uid="{00000000-0005-0000-0000-0000221D0000}"/>
    <cellStyle name="Normal 2 2 4 62" xfId="4544" xr:uid="{00000000-0005-0000-0000-0000231D0000}"/>
    <cellStyle name="Normal 2 2 4 63" xfId="4545" xr:uid="{00000000-0005-0000-0000-0000241D0000}"/>
    <cellStyle name="Normal 2 2 4 64" xfId="4546" xr:uid="{00000000-0005-0000-0000-0000251D0000}"/>
    <cellStyle name="Normal 2 2 4 65" xfId="4547" xr:uid="{00000000-0005-0000-0000-0000261D0000}"/>
    <cellStyle name="Normal 2 2 4 66" xfId="13950" xr:uid="{00000000-0005-0000-0000-0000271D0000}"/>
    <cellStyle name="Normal 2 2 4 7" xfId="4548" xr:uid="{00000000-0005-0000-0000-0000281D0000}"/>
    <cellStyle name="Normal 2 2 4 8" xfId="4549" xr:uid="{00000000-0005-0000-0000-0000291D0000}"/>
    <cellStyle name="Normal 2 2 4 9" xfId="4550" xr:uid="{00000000-0005-0000-0000-00002A1D0000}"/>
    <cellStyle name="Normal 2 2 40" xfId="4551" xr:uid="{00000000-0005-0000-0000-00002B1D0000}"/>
    <cellStyle name="Normal 2 2 41" xfId="4552" xr:uid="{00000000-0005-0000-0000-00002C1D0000}"/>
    <cellStyle name="Normal 2 2 42" xfId="4553" xr:uid="{00000000-0005-0000-0000-00002D1D0000}"/>
    <cellStyle name="Normal 2 2 43" xfId="4554" xr:uid="{00000000-0005-0000-0000-00002E1D0000}"/>
    <cellStyle name="Normal 2 2 44" xfId="4555" xr:uid="{00000000-0005-0000-0000-00002F1D0000}"/>
    <cellStyle name="Normal 2 2 45" xfId="4556" xr:uid="{00000000-0005-0000-0000-0000301D0000}"/>
    <cellStyle name="Normal 2 2 46" xfId="4557" xr:uid="{00000000-0005-0000-0000-0000311D0000}"/>
    <cellStyle name="Normal 2 2 47" xfId="4558" xr:uid="{00000000-0005-0000-0000-0000321D0000}"/>
    <cellStyle name="Normal 2 2 48" xfId="4559" xr:uid="{00000000-0005-0000-0000-0000331D0000}"/>
    <cellStyle name="Normal 2 2 49" xfId="4560" xr:uid="{00000000-0005-0000-0000-0000341D0000}"/>
    <cellStyle name="Normal 2 2 5" xfId="4561" xr:uid="{00000000-0005-0000-0000-0000351D0000}"/>
    <cellStyle name="Normal 2 2 5 2" xfId="13947" xr:uid="{00000000-0005-0000-0000-0000361D0000}"/>
    <cellStyle name="Normal 2 2 50" xfId="4562" xr:uid="{00000000-0005-0000-0000-0000371D0000}"/>
    <cellStyle name="Normal 2 2 51" xfId="4563" xr:uid="{00000000-0005-0000-0000-0000381D0000}"/>
    <cellStyle name="Normal 2 2 52" xfId="4564" xr:uid="{00000000-0005-0000-0000-0000391D0000}"/>
    <cellStyle name="Normal 2 2 53" xfId="4565" xr:uid="{00000000-0005-0000-0000-00003A1D0000}"/>
    <cellStyle name="Normal 2 2 54" xfId="4566" xr:uid="{00000000-0005-0000-0000-00003B1D0000}"/>
    <cellStyle name="Normal 2 2 55" xfId="4567" xr:uid="{00000000-0005-0000-0000-00003C1D0000}"/>
    <cellStyle name="Normal 2 2 56" xfId="4568" xr:uid="{00000000-0005-0000-0000-00003D1D0000}"/>
    <cellStyle name="Normal 2 2 57" xfId="4569" xr:uid="{00000000-0005-0000-0000-00003E1D0000}"/>
    <cellStyle name="Normal 2 2 58" xfId="4570" xr:uid="{00000000-0005-0000-0000-00003F1D0000}"/>
    <cellStyle name="Normal 2 2 59" xfId="4571" xr:uid="{00000000-0005-0000-0000-0000401D0000}"/>
    <cellStyle name="Normal 2 2 6" xfId="4572" xr:uid="{00000000-0005-0000-0000-0000411D0000}"/>
    <cellStyle name="Normal 2 2 6 2" xfId="15181" xr:uid="{00000000-0005-0000-0000-0000421D0000}"/>
    <cellStyle name="Normal 2 2 60" xfId="4573" xr:uid="{00000000-0005-0000-0000-0000431D0000}"/>
    <cellStyle name="Normal 2 2 61" xfId="4574" xr:uid="{00000000-0005-0000-0000-0000441D0000}"/>
    <cellStyle name="Normal 2 2 62" xfId="4575" xr:uid="{00000000-0005-0000-0000-0000451D0000}"/>
    <cellStyle name="Normal 2 2 63" xfId="4576" xr:uid="{00000000-0005-0000-0000-0000461D0000}"/>
    <cellStyle name="Normal 2 2 64" xfId="4577" xr:uid="{00000000-0005-0000-0000-0000471D0000}"/>
    <cellStyle name="Normal 2 2 65" xfId="4578" xr:uid="{00000000-0005-0000-0000-0000481D0000}"/>
    <cellStyle name="Normal 2 2 66" xfId="4579" xr:uid="{00000000-0005-0000-0000-0000491D0000}"/>
    <cellStyle name="Normal 2 2 67" xfId="4580" xr:uid="{00000000-0005-0000-0000-00004A1D0000}"/>
    <cellStyle name="Normal 2 2 68" xfId="4581" xr:uid="{00000000-0005-0000-0000-00004B1D0000}"/>
    <cellStyle name="Normal 2 2 69" xfId="4582" xr:uid="{00000000-0005-0000-0000-00004C1D0000}"/>
    <cellStyle name="Normal 2 2 7" xfId="4583" xr:uid="{00000000-0005-0000-0000-00004D1D0000}"/>
    <cellStyle name="Normal 2 2 70" xfId="4584" xr:uid="{00000000-0005-0000-0000-00004E1D0000}"/>
    <cellStyle name="Normal 2 2 71" xfId="4585" xr:uid="{00000000-0005-0000-0000-00004F1D0000}"/>
    <cellStyle name="Normal 2 2 72" xfId="4586" xr:uid="{00000000-0005-0000-0000-0000501D0000}"/>
    <cellStyle name="Normal 2 2 73" xfId="4587" xr:uid="{00000000-0005-0000-0000-0000511D0000}"/>
    <cellStyle name="Normal 2 2 74" xfId="4588" xr:uid="{00000000-0005-0000-0000-0000521D0000}"/>
    <cellStyle name="Normal 2 2 75" xfId="4589" xr:uid="{00000000-0005-0000-0000-0000531D0000}"/>
    <cellStyle name="Normal 2 2 76" xfId="4590" xr:uid="{00000000-0005-0000-0000-0000541D0000}"/>
    <cellStyle name="Normal 2 2 77" xfId="4591" xr:uid="{00000000-0005-0000-0000-0000551D0000}"/>
    <cellStyle name="Normal 2 2 78" xfId="4592" xr:uid="{00000000-0005-0000-0000-0000561D0000}"/>
    <cellStyle name="Normal 2 2 79" xfId="4593" xr:uid="{00000000-0005-0000-0000-0000571D0000}"/>
    <cellStyle name="Normal 2 2 8" xfId="4594" xr:uid="{00000000-0005-0000-0000-0000581D0000}"/>
    <cellStyle name="Normal 2 2 80" xfId="4595" xr:uid="{00000000-0005-0000-0000-0000591D0000}"/>
    <cellStyle name="Normal 2 2 81" xfId="4596" xr:uid="{00000000-0005-0000-0000-00005A1D0000}"/>
    <cellStyle name="Normal 2 2 82" xfId="4597" xr:uid="{00000000-0005-0000-0000-00005B1D0000}"/>
    <cellStyle name="Normal 2 2 83" xfId="4598" xr:uid="{00000000-0005-0000-0000-00005C1D0000}"/>
    <cellStyle name="Normal 2 2 84" xfId="4599" xr:uid="{00000000-0005-0000-0000-00005D1D0000}"/>
    <cellStyle name="Normal 2 2 85" xfId="4600" xr:uid="{00000000-0005-0000-0000-00005E1D0000}"/>
    <cellStyle name="Normal 2 2 86" xfId="4601" xr:uid="{00000000-0005-0000-0000-00005F1D0000}"/>
    <cellStyle name="Normal 2 2 87" xfId="4602" xr:uid="{00000000-0005-0000-0000-0000601D0000}"/>
    <cellStyle name="Normal 2 2 88" xfId="4603" xr:uid="{00000000-0005-0000-0000-0000611D0000}"/>
    <cellStyle name="Normal 2 2 89" xfId="4604" xr:uid="{00000000-0005-0000-0000-0000621D0000}"/>
    <cellStyle name="Normal 2 2 9" xfId="4605" xr:uid="{00000000-0005-0000-0000-0000631D0000}"/>
    <cellStyle name="Normal 2 2 90" xfId="4606" xr:uid="{00000000-0005-0000-0000-0000641D0000}"/>
    <cellStyle name="Normal 2 2 91" xfId="4607" xr:uid="{00000000-0005-0000-0000-0000651D0000}"/>
    <cellStyle name="Normal 2 2 92" xfId="4608" xr:uid="{00000000-0005-0000-0000-0000661D0000}"/>
    <cellStyle name="Normal 2 2 93" xfId="4609" xr:uid="{00000000-0005-0000-0000-0000671D0000}"/>
    <cellStyle name="Normal 2 2 94" xfId="4610" xr:uid="{00000000-0005-0000-0000-0000681D0000}"/>
    <cellStyle name="Normal 2 2 95" xfId="4611" xr:uid="{00000000-0005-0000-0000-0000691D0000}"/>
    <cellStyle name="Normal 2 2 96" xfId="4612" xr:uid="{00000000-0005-0000-0000-00006A1D0000}"/>
    <cellStyle name="Normal 2 2 97" xfId="4613" xr:uid="{00000000-0005-0000-0000-00006B1D0000}"/>
    <cellStyle name="Normal 2 2 98" xfId="4614" xr:uid="{00000000-0005-0000-0000-00006C1D0000}"/>
    <cellStyle name="Normal 2 2 99" xfId="4615" xr:uid="{00000000-0005-0000-0000-00006D1D0000}"/>
    <cellStyle name="Normal 2 20" xfId="4616" xr:uid="{00000000-0005-0000-0000-00006E1D0000}"/>
    <cellStyle name="Normal 2 20 2" xfId="13582" xr:uid="{00000000-0005-0000-0000-00006F1D0000}"/>
    <cellStyle name="Normal 2 21" xfId="4617" xr:uid="{00000000-0005-0000-0000-0000701D0000}"/>
    <cellStyle name="Normal 2 21 2" xfId="13583" xr:uid="{00000000-0005-0000-0000-0000711D0000}"/>
    <cellStyle name="Normal 2 22" xfId="4618" xr:uid="{00000000-0005-0000-0000-0000721D0000}"/>
    <cellStyle name="Normal 2 22 2" xfId="15182" xr:uid="{00000000-0005-0000-0000-0000731D0000}"/>
    <cellStyle name="Normal 2 23" xfId="4619" xr:uid="{00000000-0005-0000-0000-0000741D0000}"/>
    <cellStyle name="Normal 2 23 2" xfId="15183" xr:uid="{00000000-0005-0000-0000-0000751D0000}"/>
    <cellStyle name="Normal 2 24" xfId="4620" xr:uid="{00000000-0005-0000-0000-0000761D0000}"/>
    <cellStyle name="Normal 2 24 2" xfId="15184" xr:uid="{00000000-0005-0000-0000-0000771D0000}"/>
    <cellStyle name="Normal 2 25" xfId="4621" xr:uid="{00000000-0005-0000-0000-0000781D0000}"/>
    <cellStyle name="Normal 2 25 2" xfId="15287" xr:uid="{00000000-0005-0000-0000-0000791D0000}"/>
    <cellStyle name="Normal 2 26" xfId="4622" xr:uid="{00000000-0005-0000-0000-00007A1D0000}"/>
    <cellStyle name="Normal 2 27" xfId="4623" xr:uid="{00000000-0005-0000-0000-00007B1D0000}"/>
    <cellStyle name="Normal 2 28" xfId="4624" xr:uid="{00000000-0005-0000-0000-00007C1D0000}"/>
    <cellStyle name="Normal 2 29" xfId="4625" xr:uid="{00000000-0005-0000-0000-00007D1D0000}"/>
    <cellStyle name="Normal 2 3" xfId="4626" xr:uid="{00000000-0005-0000-0000-00007E1D0000}"/>
    <cellStyle name="Normal 2 3 10" xfId="4627" xr:uid="{00000000-0005-0000-0000-00007F1D0000}"/>
    <cellStyle name="Normal 2 3 11" xfId="4628" xr:uid="{00000000-0005-0000-0000-0000801D0000}"/>
    <cellStyle name="Normal 2 3 12" xfId="4629" xr:uid="{00000000-0005-0000-0000-0000811D0000}"/>
    <cellStyle name="Normal 2 3 13" xfId="4630" xr:uid="{00000000-0005-0000-0000-0000821D0000}"/>
    <cellStyle name="Normal 2 3 14" xfId="4631" xr:uid="{00000000-0005-0000-0000-0000831D0000}"/>
    <cellStyle name="Normal 2 3 15" xfId="4632" xr:uid="{00000000-0005-0000-0000-0000841D0000}"/>
    <cellStyle name="Normal 2 3 16" xfId="4633" xr:uid="{00000000-0005-0000-0000-0000851D0000}"/>
    <cellStyle name="Normal 2 3 17" xfId="4634" xr:uid="{00000000-0005-0000-0000-0000861D0000}"/>
    <cellStyle name="Normal 2 3 18" xfId="4635" xr:uid="{00000000-0005-0000-0000-0000871D0000}"/>
    <cellStyle name="Normal 2 3 19" xfId="4636" xr:uid="{00000000-0005-0000-0000-0000881D0000}"/>
    <cellStyle name="Normal 2 3 2" xfId="4637" xr:uid="{00000000-0005-0000-0000-0000891D0000}"/>
    <cellStyle name="Normal 2 3 2 2" xfId="13952" xr:uid="{00000000-0005-0000-0000-00008A1D0000}"/>
    <cellStyle name="Normal 2 3 20" xfId="4638" xr:uid="{00000000-0005-0000-0000-00008B1D0000}"/>
    <cellStyle name="Normal 2 3 21" xfId="4639" xr:uid="{00000000-0005-0000-0000-00008C1D0000}"/>
    <cellStyle name="Normal 2 3 22" xfId="4640" xr:uid="{00000000-0005-0000-0000-00008D1D0000}"/>
    <cellStyle name="Normal 2 3 23" xfId="4641" xr:uid="{00000000-0005-0000-0000-00008E1D0000}"/>
    <cellStyle name="Normal 2 3 24" xfId="4642" xr:uid="{00000000-0005-0000-0000-00008F1D0000}"/>
    <cellStyle name="Normal 2 3 25" xfId="4643" xr:uid="{00000000-0005-0000-0000-0000901D0000}"/>
    <cellStyle name="Normal 2 3 26" xfId="4644" xr:uid="{00000000-0005-0000-0000-0000911D0000}"/>
    <cellStyle name="Normal 2 3 27" xfId="4645" xr:uid="{00000000-0005-0000-0000-0000921D0000}"/>
    <cellStyle name="Normal 2 3 28" xfId="4646" xr:uid="{00000000-0005-0000-0000-0000931D0000}"/>
    <cellStyle name="Normal 2 3 29" xfId="4647" xr:uid="{00000000-0005-0000-0000-0000941D0000}"/>
    <cellStyle name="Normal 2 3 3" xfId="4648" xr:uid="{00000000-0005-0000-0000-0000951D0000}"/>
    <cellStyle name="Normal 2 3 3 2" xfId="13951" xr:uid="{00000000-0005-0000-0000-0000961D0000}"/>
    <cellStyle name="Normal 2 3 30" xfId="4649" xr:uid="{00000000-0005-0000-0000-0000971D0000}"/>
    <cellStyle name="Normal 2 3 31" xfId="4650" xr:uid="{00000000-0005-0000-0000-0000981D0000}"/>
    <cellStyle name="Normal 2 3 32" xfId="4651" xr:uid="{00000000-0005-0000-0000-0000991D0000}"/>
    <cellStyle name="Normal 2 3 33" xfId="4652" xr:uid="{00000000-0005-0000-0000-00009A1D0000}"/>
    <cellStyle name="Normal 2 3 34" xfId="4653" xr:uid="{00000000-0005-0000-0000-00009B1D0000}"/>
    <cellStyle name="Normal 2 3 35" xfId="4654" xr:uid="{00000000-0005-0000-0000-00009C1D0000}"/>
    <cellStyle name="Normal 2 3 36" xfId="4655" xr:uid="{00000000-0005-0000-0000-00009D1D0000}"/>
    <cellStyle name="Normal 2 3 37" xfId="4656" xr:uid="{00000000-0005-0000-0000-00009E1D0000}"/>
    <cellStyle name="Normal 2 3 38" xfId="4657" xr:uid="{00000000-0005-0000-0000-00009F1D0000}"/>
    <cellStyle name="Normal 2 3 39" xfId="4658" xr:uid="{00000000-0005-0000-0000-0000A01D0000}"/>
    <cellStyle name="Normal 2 3 4" xfId="4659" xr:uid="{00000000-0005-0000-0000-0000A11D0000}"/>
    <cellStyle name="Normal 2 3 40" xfId="4660" xr:uid="{00000000-0005-0000-0000-0000A21D0000}"/>
    <cellStyle name="Normal 2 3 41" xfId="4661" xr:uid="{00000000-0005-0000-0000-0000A31D0000}"/>
    <cellStyle name="Normal 2 3 42" xfId="4662" xr:uid="{00000000-0005-0000-0000-0000A41D0000}"/>
    <cellStyle name="Normal 2 3 43" xfId="4663" xr:uid="{00000000-0005-0000-0000-0000A51D0000}"/>
    <cellStyle name="Normal 2 3 44" xfId="4664" xr:uid="{00000000-0005-0000-0000-0000A61D0000}"/>
    <cellStyle name="Normal 2 3 45" xfId="4665" xr:uid="{00000000-0005-0000-0000-0000A71D0000}"/>
    <cellStyle name="Normal 2 3 46" xfId="4666" xr:uid="{00000000-0005-0000-0000-0000A81D0000}"/>
    <cellStyle name="Normal 2 3 47" xfId="4667" xr:uid="{00000000-0005-0000-0000-0000A91D0000}"/>
    <cellStyle name="Normal 2 3 48" xfId="4668" xr:uid="{00000000-0005-0000-0000-0000AA1D0000}"/>
    <cellStyle name="Normal 2 3 49" xfId="4669" xr:uid="{00000000-0005-0000-0000-0000AB1D0000}"/>
    <cellStyle name="Normal 2 3 5" xfId="4670" xr:uid="{00000000-0005-0000-0000-0000AC1D0000}"/>
    <cellStyle name="Normal 2 3 50" xfId="4671" xr:uid="{00000000-0005-0000-0000-0000AD1D0000}"/>
    <cellStyle name="Normal 2 3 51" xfId="4672" xr:uid="{00000000-0005-0000-0000-0000AE1D0000}"/>
    <cellStyle name="Normal 2 3 52" xfId="4673" xr:uid="{00000000-0005-0000-0000-0000AF1D0000}"/>
    <cellStyle name="Normal 2 3 53" xfId="4674" xr:uid="{00000000-0005-0000-0000-0000B01D0000}"/>
    <cellStyle name="Normal 2 3 54" xfId="4675" xr:uid="{00000000-0005-0000-0000-0000B11D0000}"/>
    <cellStyle name="Normal 2 3 55" xfId="4676" xr:uid="{00000000-0005-0000-0000-0000B21D0000}"/>
    <cellStyle name="Normal 2 3 56" xfId="4677" xr:uid="{00000000-0005-0000-0000-0000B31D0000}"/>
    <cellStyle name="Normal 2 3 57" xfId="4678" xr:uid="{00000000-0005-0000-0000-0000B41D0000}"/>
    <cellStyle name="Normal 2 3 58" xfId="4679" xr:uid="{00000000-0005-0000-0000-0000B51D0000}"/>
    <cellStyle name="Normal 2 3 59" xfId="4680" xr:uid="{00000000-0005-0000-0000-0000B61D0000}"/>
    <cellStyle name="Normal 2 3 6" xfId="4681" xr:uid="{00000000-0005-0000-0000-0000B71D0000}"/>
    <cellStyle name="Normal 2 3 60" xfId="4682" xr:uid="{00000000-0005-0000-0000-0000B81D0000}"/>
    <cellStyle name="Normal 2 3 61" xfId="4683" xr:uid="{00000000-0005-0000-0000-0000B91D0000}"/>
    <cellStyle name="Normal 2 3 62" xfId="4684" xr:uid="{00000000-0005-0000-0000-0000BA1D0000}"/>
    <cellStyle name="Normal 2 3 63" xfId="4685" xr:uid="{00000000-0005-0000-0000-0000BB1D0000}"/>
    <cellStyle name="Normal 2 3 64" xfId="4686" xr:uid="{00000000-0005-0000-0000-0000BC1D0000}"/>
    <cellStyle name="Normal 2 3 65" xfId="4687" xr:uid="{00000000-0005-0000-0000-0000BD1D0000}"/>
    <cellStyle name="Normal 2 3 66" xfId="11896" xr:uid="{00000000-0005-0000-0000-0000BE1D0000}"/>
    <cellStyle name="Normal 2 3 67" xfId="13584" xr:uid="{00000000-0005-0000-0000-0000BF1D0000}"/>
    <cellStyle name="Normal 2 3 68" xfId="15185" xr:uid="{00000000-0005-0000-0000-0000C01D0000}"/>
    <cellStyle name="Normal 2 3 7" xfId="4688" xr:uid="{00000000-0005-0000-0000-0000C11D0000}"/>
    <cellStyle name="Normal 2 3 8" xfId="4689" xr:uid="{00000000-0005-0000-0000-0000C21D0000}"/>
    <cellStyle name="Normal 2 3 9" xfId="4690" xr:uid="{00000000-0005-0000-0000-0000C31D0000}"/>
    <cellStyle name="Normal 2 30" xfId="4691" xr:uid="{00000000-0005-0000-0000-0000C41D0000}"/>
    <cellStyle name="Normal 2 31" xfId="4692" xr:uid="{00000000-0005-0000-0000-0000C51D0000}"/>
    <cellStyle name="Normal 2 32" xfId="4693" xr:uid="{00000000-0005-0000-0000-0000C61D0000}"/>
    <cellStyle name="Normal 2 33" xfId="4694" xr:uid="{00000000-0005-0000-0000-0000C71D0000}"/>
    <cellStyle name="Normal 2 34" xfId="4695" xr:uid="{00000000-0005-0000-0000-0000C81D0000}"/>
    <cellStyle name="Normal 2 35" xfId="4696" xr:uid="{00000000-0005-0000-0000-0000C91D0000}"/>
    <cellStyle name="Normal 2 36" xfId="4697" xr:uid="{00000000-0005-0000-0000-0000CA1D0000}"/>
    <cellStyle name="Normal 2 37" xfId="4698" xr:uid="{00000000-0005-0000-0000-0000CB1D0000}"/>
    <cellStyle name="Normal 2 38" xfId="4699" xr:uid="{00000000-0005-0000-0000-0000CC1D0000}"/>
    <cellStyle name="Normal 2 39" xfId="4700" xr:uid="{00000000-0005-0000-0000-0000CD1D0000}"/>
    <cellStyle name="Normal 2 4" xfId="4701" xr:uid="{00000000-0005-0000-0000-0000CE1D0000}"/>
    <cellStyle name="Normal 2 4 10" xfId="4702" xr:uid="{00000000-0005-0000-0000-0000CF1D0000}"/>
    <cellStyle name="Normal 2 4 11" xfId="4703" xr:uid="{00000000-0005-0000-0000-0000D01D0000}"/>
    <cellStyle name="Normal 2 4 12" xfId="4704" xr:uid="{00000000-0005-0000-0000-0000D11D0000}"/>
    <cellStyle name="Normal 2 4 13" xfId="4705" xr:uid="{00000000-0005-0000-0000-0000D21D0000}"/>
    <cellStyle name="Normal 2 4 14" xfId="4706" xr:uid="{00000000-0005-0000-0000-0000D31D0000}"/>
    <cellStyle name="Normal 2 4 15" xfId="4707" xr:uid="{00000000-0005-0000-0000-0000D41D0000}"/>
    <cellStyle name="Normal 2 4 16" xfId="4708" xr:uid="{00000000-0005-0000-0000-0000D51D0000}"/>
    <cellStyle name="Normal 2 4 17" xfId="4709" xr:uid="{00000000-0005-0000-0000-0000D61D0000}"/>
    <cellStyle name="Normal 2 4 18" xfId="4710" xr:uid="{00000000-0005-0000-0000-0000D71D0000}"/>
    <cellStyle name="Normal 2 4 19" xfId="4711" xr:uid="{00000000-0005-0000-0000-0000D81D0000}"/>
    <cellStyle name="Normal 2 4 2" xfId="4712" xr:uid="{00000000-0005-0000-0000-0000D91D0000}"/>
    <cellStyle name="Normal 2 4 2 2" xfId="13953" xr:uid="{00000000-0005-0000-0000-0000DA1D0000}"/>
    <cellStyle name="Normal 2 4 20" xfId="4713" xr:uid="{00000000-0005-0000-0000-0000DB1D0000}"/>
    <cellStyle name="Normal 2 4 21" xfId="4714" xr:uid="{00000000-0005-0000-0000-0000DC1D0000}"/>
    <cellStyle name="Normal 2 4 22" xfId="4715" xr:uid="{00000000-0005-0000-0000-0000DD1D0000}"/>
    <cellStyle name="Normal 2 4 23" xfId="4716" xr:uid="{00000000-0005-0000-0000-0000DE1D0000}"/>
    <cellStyle name="Normal 2 4 24" xfId="4717" xr:uid="{00000000-0005-0000-0000-0000DF1D0000}"/>
    <cellStyle name="Normal 2 4 25" xfId="4718" xr:uid="{00000000-0005-0000-0000-0000E01D0000}"/>
    <cellStyle name="Normal 2 4 26" xfId="4719" xr:uid="{00000000-0005-0000-0000-0000E11D0000}"/>
    <cellStyle name="Normal 2 4 27" xfId="4720" xr:uid="{00000000-0005-0000-0000-0000E21D0000}"/>
    <cellStyle name="Normal 2 4 28" xfId="4721" xr:uid="{00000000-0005-0000-0000-0000E31D0000}"/>
    <cellStyle name="Normal 2 4 29" xfId="4722" xr:uid="{00000000-0005-0000-0000-0000E41D0000}"/>
    <cellStyle name="Normal 2 4 3" xfId="4723" xr:uid="{00000000-0005-0000-0000-0000E51D0000}"/>
    <cellStyle name="Normal 2 4 30" xfId="4724" xr:uid="{00000000-0005-0000-0000-0000E61D0000}"/>
    <cellStyle name="Normal 2 4 31" xfId="4725" xr:uid="{00000000-0005-0000-0000-0000E71D0000}"/>
    <cellStyle name="Normal 2 4 32" xfId="4726" xr:uid="{00000000-0005-0000-0000-0000E81D0000}"/>
    <cellStyle name="Normal 2 4 33" xfId="4727" xr:uid="{00000000-0005-0000-0000-0000E91D0000}"/>
    <cellStyle name="Normal 2 4 34" xfId="4728" xr:uid="{00000000-0005-0000-0000-0000EA1D0000}"/>
    <cellStyle name="Normal 2 4 35" xfId="4729" xr:uid="{00000000-0005-0000-0000-0000EB1D0000}"/>
    <cellStyle name="Normal 2 4 36" xfId="4730" xr:uid="{00000000-0005-0000-0000-0000EC1D0000}"/>
    <cellStyle name="Normal 2 4 37" xfId="4731" xr:uid="{00000000-0005-0000-0000-0000ED1D0000}"/>
    <cellStyle name="Normal 2 4 38" xfId="4732" xr:uid="{00000000-0005-0000-0000-0000EE1D0000}"/>
    <cellStyle name="Normal 2 4 39" xfId="4733" xr:uid="{00000000-0005-0000-0000-0000EF1D0000}"/>
    <cellStyle name="Normal 2 4 4" xfId="4734" xr:uid="{00000000-0005-0000-0000-0000F01D0000}"/>
    <cellStyle name="Normal 2 4 40" xfId="4735" xr:uid="{00000000-0005-0000-0000-0000F11D0000}"/>
    <cellStyle name="Normal 2 4 41" xfId="4736" xr:uid="{00000000-0005-0000-0000-0000F21D0000}"/>
    <cellStyle name="Normal 2 4 42" xfId="4737" xr:uid="{00000000-0005-0000-0000-0000F31D0000}"/>
    <cellStyle name="Normal 2 4 43" xfId="4738" xr:uid="{00000000-0005-0000-0000-0000F41D0000}"/>
    <cellStyle name="Normal 2 4 44" xfId="4739" xr:uid="{00000000-0005-0000-0000-0000F51D0000}"/>
    <cellStyle name="Normal 2 4 45" xfId="4740" xr:uid="{00000000-0005-0000-0000-0000F61D0000}"/>
    <cellStyle name="Normal 2 4 46" xfId="4741" xr:uid="{00000000-0005-0000-0000-0000F71D0000}"/>
    <cellStyle name="Normal 2 4 47" xfId="4742" xr:uid="{00000000-0005-0000-0000-0000F81D0000}"/>
    <cellStyle name="Normal 2 4 48" xfId="4743" xr:uid="{00000000-0005-0000-0000-0000F91D0000}"/>
    <cellStyle name="Normal 2 4 49" xfId="4744" xr:uid="{00000000-0005-0000-0000-0000FA1D0000}"/>
    <cellStyle name="Normal 2 4 5" xfId="4745" xr:uid="{00000000-0005-0000-0000-0000FB1D0000}"/>
    <cellStyle name="Normal 2 4 50" xfId="4746" xr:uid="{00000000-0005-0000-0000-0000FC1D0000}"/>
    <cellStyle name="Normal 2 4 51" xfId="4747" xr:uid="{00000000-0005-0000-0000-0000FD1D0000}"/>
    <cellStyle name="Normal 2 4 52" xfId="4748" xr:uid="{00000000-0005-0000-0000-0000FE1D0000}"/>
    <cellStyle name="Normal 2 4 53" xfId="4749" xr:uid="{00000000-0005-0000-0000-0000FF1D0000}"/>
    <cellStyle name="Normal 2 4 54" xfId="4750" xr:uid="{00000000-0005-0000-0000-0000001E0000}"/>
    <cellStyle name="Normal 2 4 55" xfId="4751" xr:uid="{00000000-0005-0000-0000-0000011E0000}"/>
    <cellStyle name="Normal 2 4 56" xfId="4752" xr:uid="{00000000-0005-0000-0000-0000021E0000}"/>
    <cellStyle name="Normal 2 4 57" xfId="4753" xr:uid="{00000000-0005-0000-0000-0000031E0000}"/>
    <cellStyle name="Normal 2 4 58" xfId="4754" xr:uid="{00000000-0005-0000-0000-0000041E0000}"/>
    <cellStyle name="Normal 2 4 59" xfId="4755" xr:uid="{00000000-0005-0000-0000-0000051E0000}"/>
    <cellStyle name="Normal 2 4 6" xfId="4756" xr:uid="{00000000-0005-0000-0000-0000061E0000}"/>
    <cellStyle name="Normal 2 4 60" xfId="4757" xr:uid="{00000000-0005-0000-0000-0000071E0000}"/>
    <cellStyle name="Normal 2 4 61" xfId="4758" xr:uid="{00000000-0005-0000-0000-0000081E0000}"/>
    <cellStyle name="Normal 2 4 62" xfId="4759" xr:uid="{00000000-0005-0000-0000-0000091E0000}"/>
    <cellStyle name="Normal 2 4 63" xfId="4760" xr:uid="{00000000-0005-0000-0000-00000A1E0000}"/>
    <cellStyle name="Normal 2 4 64" xfId="4761" xr:uid="{00000000-0005-0000-0000-00000B1E0000}"/>
    <cellStyle name="Normal 2 4 65" xfId="4762" xr:uid="{00000000-0005-0000-0000-00000C1E0000}"/>
    <cellStyle name="Normal 2 4 66" xfId="13585" xr:uid="{00000000-0005-0000-0000-00000D1E0000}"/>
    <cellStyle name="Normal 2 4 7" xfId="4763" xr:uid="{00000000-0005-0000-0000-00000E1E0000}"/>
    <cellStyle name="Normal 2 4 8" xfId="4764" xr:uid="{00000000-0005-0000-0000-00000F1E0000}"/>
    <cellStyle name="Normal 2 4 9" xfId="4765" xr:uid="{00000000-0005-0000-0000-0000101E0000}"/>
    <cellStyle name="Normal 2 4_Combined Data List_v7_final (2)" xfId="4766" xr:uid="{00000000-0005-0000-0000-0000111E0000}"/>
    <cellStyle name="Normal 2 40" xfId="4767" xr:uid="{00000000-0005-0000-0000-0000121E0000}"/>
    <cellStyle name="Normal 2 41" xfId="4768" xr:uid="{00000000-0005-0000-0000-0000131E0000}"/>
    <cellStyle name="Normal 2 42" xfId="4769" xr:uid="{00000000-0005-0000-0000-0000141E0000}"/>
    <cellStyle name="Normal 2 43" xfId="4770" xr:uid="{00000000-0005-0000-0000-0000151E0000}"/>
    <cellStyle name="Normal 2 44" xfId="4771" xr:uid="{00000000-0005-0000-0000-0000161E0000}"/>
    <cellStyle name="Normal 2 45" xfId="4772" xr:uid="{00000000-0005-0000-0000-0000171E0000}"/>
    <cellStyle name="Normal 2 46" xfId="4773" xr:uid="{00000000-0005-0000-0000-0000181E0000}"/>
    <cellStyle name="Normal 2 47" xfId="4774" xr:uid="{00000000-0005-0000-0000-0000191E0000}"/>
    <cellStyle name="Normal 2 48" xfId="4775" xr:uid="{00000000-0005-0000-0000-00001A1E0000}"/>
    <cellStyle name="Normal 2 49" xfId="4776" xr:uid="{00000000-0005-0000-0000-00001B1E0000}"/>
    <cellStyle name="Normal 2 5" xfId="4777" xr:uid="{00000000-0005-0000-0000-00001C1E0000}"/>
    <cellStyle name="Normal 2 5 10" xfId="4778" xr:uid="{00000000-0005-0000-0000-00001D1E0000}"/>
    <cellStyle name="Normal 2 5 11" xfId="4779" xr:uid="{00000000-0005-0000-0000-00001E1E0000}"/>
    <cellStyle name="Normal 2 5 12" xfId="4780" xr:uid="{00000000-0005-0000-0000-00001F1E0000}"/>
    <cellStyle name="Normal 2 5 13" xfId="4781" xr:uid="{00000000-0005-0000-0000-0000201E0000}"/>
    <cellStyle name="Normal 2 5 14" xfId="4782" xr:uid="{00000000-0005-0000-0000-0000211E0000}"/>
    <cellStyle name="Normal 2 5 15" xfId="4783" xr:uid="{00000000-0005-0000-0000-0000221E0000}"/>
    <cellStyle name="Normal 2 5 16" xfId="4784" xr:uid="{00000000-0005-0000-0000-0000231E0000}"/>
    <cellStyle name="Normal 2 5 17" xfId="4785" xr:uid="{00000000-0005-0000-0000-0000241E0000}"/>
    <cellStyle name="Normal 2 5 18" xfId="4786" xr:uid="{00000000-0005-0000-0000-0000251E0000}"/>
    <cellStyle name="Normal 2 5 19" xfId="4787" xr:uid="{00000000-0005-0000-0000-0000261E0000}"/>
    <cellStyle name="Normal 2 5 2" xfId="4788" xr:uid="{00000000-0005-0000-0000-0000271E0000}"/>
    <cellStyle name="Normal 2 5 20" xfId="4789" xr:uid="{00000000-0005-0000-0000-0000281E0000}"/>
    <cellStyle name="Normal 2 5 21" xfId="4790" xr:uid="{00000000-0005-0000-0000-0000291E0000}"/>
    <cellStyle name="Normal 2 5 22" xfId="4791" xr:uid="{00000000-0005-0000-0000-00002A1E0000}"/>
    <cellStyle name="Normal 2 5 23" xfId="4792" xr:uid="{00000000-0005-0000-0000-00002B1E0000}"/>
    <cellStyle name="Normal 2 5 24" xfId="4793" xr:uid="{00000000-0005-0000-0000-00002C1E0000}"/>
    <cellStyle name="Normal 2 5 25" xfId="4794" xr:uid="{00000000-0005-0000-0000-00002D1E0000}"/>
    <cellStyle name="Normal 2 5 26" xfId="4795" xr:uid="{00000000-0005-0000-0000-00002E1E0000}"/>
    <cellStyle name="Normal 2 5 27" xfId="4796" xr:uid="{00000000-0005-0000-0000-00002F1E0000}"/>
    <cellStyle name="Normal 2 5 28" xfId="4797" xr:uid="{00000000-0005-0000-0000-0000301E0000}"/>
    <cellStyle name="Normal 2 5 29" xfId="4798" xr:uid="{00000000-0005-0000-0000-0000311E0000}"/>
    <cellStyle name="Normal 2 5 3" xfId="4799" xr:uid="{00000000-0005-0000-0000-0000321E0000}"/>
    <cellStyle name="Normal 2 5 30" xfId="4800" xr:uid="{00000000-0005-0000-0000-0000331E0000}"/>
    <cellStyle name="Normal 2 5 31" xfId="4801" xr:uid="{00000000-0005-0000-0000-0000341E0000}"/>
    <cellStyle name="Normal 2 5 32" xfId="4802" xr:uid="{00000000-0005-0000-0000-0000351E0000}"/>
    <cellStyle name="Normal 2 5 33" xfId="4803" xr:uid="{00000000-0005-0000-0000-0000361E0000}"/>
    <cellStyle name="Normal 2 5 34" xfId="4804" xr:uid="{00000000-0005-0000-0000-0000371E0000}"/>
    <cellStyle name="Normal 2 5 35" xfId="4805" xr:uid="{00000000-0005-0000-0000-0000381E0000}"/>
    <cellStyle name="Normal 2 5 36" xfId="4806" xr:uid="{00000000-0005-0000-0000-0000391E0000}"/>
    <cellStyle name="Normal 2 5 37" xfId="4807" xr:uid="{00000000-0005-0000-0000-00003A1E0000}"/>
    <cellStyle name="Normal 2 5 38" xfId="4808" xr:uid="{00000000-0005-0000-0000-00003B1E0000}"/>
    <cellStyle name="Normal 2 5 39" xfId="4809" xr:uid="{00000000-0005-0000-0000-00003C1E0000}"/>
    <cellStyle name="Normal 2 5 4" xfId="4810" xr:uid="{00000000-0005-0000-0000-00003D1E0000}"/>
    <cellStyle name="Normal 2 5 40" xfId="4811" xr:uid="{00000000-0005-0000-0000-00003E1E0000}"/>
    <cellStyle name="Normal 2 5 41" xfId="4812" xr:uid="{00000000-0005-0000-0000-00003F1E0000}"/>
    <cellStyle name="Normal 2 5 42" xfId="4813" xr:uid="{00000000-0005-0000-0000-0000401E0000}"/>
    <cellStyle name="Normal 2 5 43" xfId="4814" xr:uid="{00000000-0005-0000-0000-0000411E0000}"/>
    <cellStyle name="Normal 2 5 44" xfId="4815" xr:uid="{00000000-0005-0000-0000-0000421E0000}"/>
    <cellStyle name="Normal 2 5 45" xfId="4816" xr:uid="{00000000-0005-0000-0000-0000431E0000}"/>
    <cellStyle name="Normal 2 5 46" xfId="4817" xr:uid="{00000000-0005-0000-0000-0000441E0000}"/>
    <cellStyle name="Normal 2 5 47" xfId="4818" xr:uid="{00000000-0005-0000-0000-0000451E0000}"/>
    <cellStyle name="Normal 2 5 48" xfId="4819" xr:uid="{00000000-0005-0000-0000-0000461E0000}"/>
    <cellStyle name="Normal 2 5 49" xfId="4820" xr:uid="{00000000-0005-0000-0000-0000471E0000}"/>
    <cellStyle name="Normal 2 5 5" xfId="4821" xr:uid="{00000000-0005-0000-0000-0000481E0000}"/>
    <cellStyle name="Normal 2 5 50" xfId="4822" xr:uid="{00000000-0005-0000-0000-0000491E0000}"/>
    <cellStyle name="Normal 2 5 51" xfId="4823" xr:uid="{00000000-0005-0000-0000-00004A1E0000}"/>
    <cellStyle name="Normal 2 5 52" xfId="4824" xr:uid="{00000000-0005-0000-0000-00004B1E0000}"/>
    <cellStyle name="Normal 2 5 53" xfId="4825" xr:uid="{00000000-0005-0000-0000-00004C1E0000}"/>
    <cellStyle name="Normal 2 5 54" xfId="4826" xr:uid="{00000000-0005-0000-0000-00004D1E0000}"/>
    <cellStyle name="Normal 2 5 55" xfId="4827" xr:uid="{00000000-0005-0000-0000-00004E1E0000}"/>
    <cellStyle name="Normal 2 5 56" xfId="4828" xr:uid="{00000000-0005-0000-0000-00004F1E0000}"/>
    <cellStyle name="Normal 2 5 57" xfId="4829" xr:uid="{00000000-0005-0000-0000-0000501E0000}"/>
    <cellStyle name="Normal 2 5 58" xfId="4830" xr:uid="{00000000-0005-0000-0000-0000511E0000}"/>
    <cellStyle name="Normal 2 5 59" xfId="4831" xr:uid="{00000000-0005-0000-0000-0000521E0000}"/>
    <cellStyle name="Normal 2 5 6" xfId="4832" xr:uid="{00000000-0005-0000-0000-0000531E0000}"/>
    <cellStyle name="Normal 2 5 60" xfId="4833" xr:uid="{00000000-0005-0000-0000-0000541E0000}"/>
    <cellStyle name="Normal 2 5 61" xfId="4834" xr:uid="{00000000-0005-0000-0000-0000551E0000}"/>
    <cellStyle name="Normal 2 5 62" xfId="4835" xr:uid="{00000000-0005-0000-0000-0000561E0000}"/>
    <cellStyle name="Normal 2 5 63" xfId="4836" xr:uid="{00000000-0005-0000-0000-0000571E0000}"/>
    <cellStyle name="Normal 2 5 64" xfId="4837" xr:uid="{00000000-0005-0000-0000-0000581E0000}"/>
    <cellStyle name="Normal 2 5 65" xfId="4838" xr:uid="{00000000-0005-0000-0000-0000591E0000}"/>
    <cellStyle name="Normal 2 5 66" xfId="13586" xr:uid="{00000000-0005-0000-0000-00005A1E0000}"/>
    <cellStyle name="Normal 2 5 7" xfId="4839" xr:uid="{00000000-0005-0000-0000-00005B1E0000}"/>
    <cellStyle name="Normal 2 5 8" xfId="4840" xr:uid="{00000000-0005-0000-0000-00005C1E0000}"/>
    <cellStyle name="Normal 2 5 9" xfId="4841" xr:uid="{00000000-0005-0000-0000-00005D1E0000}"/>
    <cellStyle name="Normal 2 50" xfId="4842" xr:uid="{00000000-0005-0000-0000-00005E1E0000}"/>
    <cellStyle name="Normal 2 51" xfId="4843" xr:uid="{00000000-0005-0000-0000-00005F1E0000}"/>
    <cellStyle name="Normal 2 52" xfId="4844" xr:uid="{00000000-0005-0000-0000-0000601E0000}"/>
    <cellStyle name="Normal 2 53" xfId="4845" xr:uid="{00000000-0005-0000-0000-0000611E0000}"/>
    <cellStyle name="Normal 2 54" xfId="4846" xr:uid="{00000000-0005-0000-0000-0000621E0000}"/>
    <cellStyle name="Normal 2 55" xfId="4847" xr:uid="{00000000-0005-0000-0000-0000631E0000}"/>
    <cellStyle name="Normal 2 56" xfId="4848" xr:uid="{00000000-0005-0000-0000-0000641E0000}"/>
    <cellStyle name="Normal 2 57" xfId="4849" xr:uid="{00000000-0005-0000-0000-0000651E0000}"/>
    <cellStyle name="Normal 2 58" xfId="4850" xr:uid="{00000000-0005-0000-0000-0000661E0000}"/>
    <cellStyle name="Normal 2 59" xfId="4851" xr:uid="{00000000-0005-0000-0000-0000671E0000}"/>
    <cellStyle name="Normal 2 6" xfId="4852" xr:uid="{00000000-0005-0000-0000-0000681E0000}"/>
    <cellStyle name="Normal 2 6 10" xfId="4853" xr:uid="{00000000-0005-0000-0000-0000691E0000}"/>
    <cellStyle name="Normal 2 6 11" xfId="4854" xr:uid="{00000000-0005-0000-0000-00006A1E0000}"/>
    <cellStyle name="Normal 2 6 12" xfId="4855" xr:uid="{00000000-0005-0000-0000-00006B1E0000}"/>
    <cellStyle name="Normal 2 6 13" xfId="4856" xr:uid="{00000000-0005-0000-0000-00006C1E0000}"/>
    <cellStyle name="Normal 2 6 14" xfId="4857" xr:uid="{00000000-0005-0000-0000-00006D1E0000}"/>
    <cellStyle name="Normal 2 6 15" xfId="4858" xr:uid="{00000000-0005-0000-0000-00006E1E0000}"/>
    <cellStyle name="Normal 2 6 16" xfId="4859" xr:uid="{00000000-0005-0000-0000-00006F1E0000}"/>
    <cellStyle name="Normal 2 6 17" xfId="4860" xr:uid="{00000000-0005-0000-0000-0000701E0000}"/>
    <cellStyle name="Normal 2 6 18" xfId="4861" xr:uid="{00000000-0005-0000-0000-0000711E0000}"/>
    <cellStyle name="Normal 2 6 19" xfId="4862" xr:uid="{00000000-0005-0000-0000-0000721E0000}"/>
    <cellStyle name="Normal 2 6 2" xfId="4863" xr:uid="{00000000-0005-0000-0000-0000731E0000}"/>
    <cellStyle name="Normal 2 6 20" xfId="4864" xr:uid="{00000000-0005-0000-0000-0000741E0000}"/>
    <cellStyle name="Normal 2 6 21" xfId="4865" xr:uid="{00000000-0005-0000-0000-0000751E0000}"/>
    <cellStyle name="Normal 2 6 22" xfId="4866" xr:uid="{00000000-0005-0000-0000-0000761E0000}"/>
    <cellStyle name="Normal 2 6 23" xfId="4867" xr:uid="{00000000-0005-0000-0000-0000771E0000}"/>
    <cellStyle name="Normal 2 6 24" xfId="4868" xr:uid="{00000000-0005-0000-0000-0000781E0000}"/>
    <cellStyle name="Normal 2 6 25" xfId="4869" xr:uid="{00000000-0005-0000-0000-0000791E0000}"/>
    <cellStyle name="Normal 2 6 26" xfId="4870" xr:uid="{00000000-0005-0000-0000-00007A1E0000}"/>
    <cellStyle name="Normal 2 6 27" xfId="4871" xr:uid="{00000000-0005-0000-0000-00007B1E0000}"/>
    <cellStyle name="Normal 2 6 28" xfId="4872" xr:uid="{00000000-0005-0000-0000-00007C1E0000}"/>
    <cellStyle name="Normal 2 6 29" xfId="4873" xr:uid="{00000000-0005-0000-0000-00007D1E0000}"/>
    <cellStyle name="Normal 2 6 3" xfId="4874" xr:uid="{00000000-0005-0000-0000-00007E1E0000}"/>
    <cellStyle name="Normal 2 6 30" xfId="4875" xr:uid="{00000000-0005-0000-0000-00007F1E0000}"/>
    <cellStyle name="Normal 2 6 31" xfId="4876" xr:uid="{00000000-0005-0000-0000-0000801E0000}"/>
    <cellStyle name="Normal 2 6 32" xfId="4877" xr:uid="{00000000-0005-0000-0000-0000811E0000}"/>
    <cellStyle name="Normal 2 6 33" xfId="4878" xr:uid="{00000000-0005-0000-0000-0000821E0000}"/>
    <cellStyle name="Normal 2 6 34" xfId="4879" xr:uid="{00000000-0005-0000-0000-0000831E0000}"/>
    <cellStyle name="Normal 2 6 35" xfId="4880" xr:uid="{00000000-0005-0000-0000-0000841E0000}"/>
    <cellStyle name="Normal 2 6 36" xfId="4881" xr:uid="{00000000-0005-0000-0000-0000851E0000}"/>
    <cellStyle name="Normal 2 6 37" xfId="4882" xr:uid="{00000000-0005-0000-0000-0000861E0000}"/>
    <cellStyle name="Normal 2 6 38" xfId="4883" xr:uid="{00000000-0005-0000-0000-0000871E0000}"/>
    <cellStyle name="Normal 2 6 39" xfId="4884" xr:uid="{00000000-0005-0000-0000-0000881E0000}"/>
    <cellStyle name="Normal 2 6 4" xfId="4885" xr:uid="{00000000-0005-0000-0000-0000891E0000}"/>
    <cellStyle name="Normal 2 6 40" xfId="4886" xr:uid="{00000000-0005-0000-0000-00008A1E0000}"/>
    <cellStyle name="Normal 2 6 41" xfId="4887" xr:uid="{00000000-0005-0000-0000-00008B1E0000}"/>
    <cellStyle name="Normal 2 6 42" xfId="4888" xr:uid="{00000000-0005-0000-0000-00008C1E0000}"/>
    <cellStyle name="Normal 2 6 43" xfId="4889" xr:uid="{00000000-0005-0000-0000-00008D1E0000}"/>
    <cellStyle name="Normal 2 6 44" xfId="4890" xr:uid="{00000000-0005-0000-0000-00008E1E0000}"/>
    <cellStyle name="Normal 2 6 45" xfId="4891" xr:uid="{00000000-0005-0000-0000-00008F1E0000}"/>
    <cellStyle name="Normal 2 6 46" xfId="4892" xr:uid="{00000000-0005-0000-0000-0000901E0000}"/>
    <cellStyle name="Normal 2 6 47" xfId="4893" xr:uid="{00000000-0005-0000-0000-0000911E0000}"/>
    <cellStyle name="Normal 2 6 48" xfId="4894" xr:uid="{00000000-0005-0000-0000-0000921E0000}"/>
    <cellStyle name="Normal 2 6 49" xfId="4895" xr:uid="{00000000-0005-0000-0000-0000931E0000}"/>
    <cellStyle name="Normal 2 6 5" xfId="4896" xr:uid="{00000000-0005-0000-0000-0000941E0000}"/>
    <cellStyle name="Normal 2 6 50" xfId="4897" xr:uid="{00000000-0005-0000-0000-0000951E0000}"/>
    <cellStyle name="Normal 2 6 51" xfId="4898" xr:uid="{00000000-0005-0000-0000-0000961E0000}"/>
    <cellStyle name="Normal 2 6 52" xfId="4899" xr:uid="{00000000-0005-0000-0000-0000971E0000}"/>
    <cellStyle name="Normal 2 6 53" xfId="4900" xr:uid="{00000000-0005-0000-0000-0000981E0000}"/>
    <cellStyle name="Normal 2 6 54" xfId="4901" xr:uid="{00000000-0005-0000-0000-0000991E0000}"/>
    <cellStyle name="Normal 2 6 55" xfId="4902" xr:uid="{00000000-0005-0000-0000-00009A1E0000}"/>
    <cellStyle name="Normal 2 6 56" xfId="4903" xr:uid="{00000000-0005-0000-0000-00009B1E0000}"/>
    <cellStyle name="Normal 2 6 57" xfId="4904" xr:uid="{00000000-0005-0000-0000-00009C1E0000}"/>
    <cellStyle name="Normal 2 6 58" xfId="4905" xr:uid="{00000000-0005-0000-0000-00009D1E0000}"/>
    <cellStyle name="Normal 2 6 59" xfId="4906" xr:uid="{00000000-0005-0000-0000-00009E1E0000}"/>
    <cellStyle name="Normal 2 6 6" xfId="4907" xr:uid="{00000000-0005-0000-0000-00009F1E0000}"/>
    <cellStyle name="Normal 2 6 60" xfId="4908" xr:uid="{00000000-0005-0000-0000-0000A01E0000}"/>
    <cellStyle name="Normal 2 6 61" xfId="4909" xr:uid="{00000000-0005-0000-0000-0000A11E0000}"/>
    <cellStyle name="Normal 2 6 62" xfId="4910" xr:uid="{00000000-0005-0000-0000-0000A21E0000}"/>
    <cellStyle name="Normal 2 6 63" xfId="4911" xr:uid="{00000000-0005-0000-0000-0000A31E0000}"/>
    <cellStyle name="Normal 2 6 64" xfId="4912" xr:uid="{00000000-0005-0000-0000-0000A41E0000}"/>
    <cellStyle name="Normal 2 6 65" xfId="4913" xr:uid="{00000000-0005-0000-0000-0000A51E0000}"/>
    <cellStyle name="Normal 2 6 66" xfId="13587" xr:uid="{00000000-0005-0000-0000-0000A61E0000}"/>
    <cellStyle name="Normal 2 6 7" xfId="4914" xr:uid="{00000000-0005-0000-0000-0000A71E0000}"/>
    <cellStyle name="Normal 2 6 8" xfId="4915" xr:uid="{00000000-0005-0000-0000-0000A81E0000}"/>
    <cellStyle name="Normal 2 6 9" xfId="4916" xr:uid="{00000000-0005-0000-0000-0000A91E0000}"/>
    <cellStyle name="Normal 2 60" xfId="4917" xr:uid="{00000000-0005-0000-0000-0000AA1E0000}"/>
    <cellStyle name="Normal 2 61" xfId="4918" xr:uid="{00000000-0005-0000-0000-0000AB1E0000}"/>
    <cellStyle name="Normal 2 62" xfId="4919" xr:uid="{00000000-0005-0000-0000-0000AC1E0000}"/>
    <cellStyle name="Normal 2 63" xfId="4920" xr:uid="{00000000-0005-0000-0000-0000AD1E0000}"/>
    <cellStyle name="Normal 2 64" xfId="4921" xr:uid="{00000000-0005-0000-0000-0000AE1E0000}"/>
    <cellStyle name="Normal 2 65" xfId="4922" xr:uid="{00000000-0005-0000-0000-0000AF1E0000}"/>
    <cellStyle name="Normal 2 66" xfId="4923" xr:uid="{00000000-0005-0000-0000-0000B01E0000}"/>
    <cellStyle name="Normal 2 67" xfId="4924" xr:uid="{00000000-0005-0000-0000-0000B11E0000}"/>
    <cellStyle name="Normal 2 68" xfId="4925" xr:uid="{00000000-0005-0000-0000-0000B21E0000}"/>
    <cellStyle name="Normal 2 69" xfId="4926" xr:uid="{00000000-0005-0000-0000-0000B31E0000}"/>
    <cellStyle name="Normal 2 7" xfId="4927" xr:uid="{00000000-0005-0000-0000-0000B41E0000}"/>
    <cellStyle name="Normal 2 7 2" xfId="13588" xr:uid="{00000000-0005-0000-0000-0000B51E0000}"/>
    <cellStyle name="Normal 2 70" xfId="14572" xr:uid="{00000000-0005-0000-0000-0000B61E0000}"/>
    <cellStyle name="Normal 2 71" xfId="14370" xr:uid="{00000000-0005-0000-0000-0000B71E0000}"/>
    <cellStyle name="Normal 2 8" xfId="4928" xr:uid="{00000000-0005-0000-0000-0000B81E0000}"/>
    <cellStyle name="Normal 2 8 2" xfId="13589" xr:uid="{00000000-0005-0000-0000-0000B91E0000}"/>
    <cellStyle name="Normal 2 9" xfId="4929" xr:uid="{00000000-0005-0000-0000-0000BA1E0000}"/>
    <cellStyle name="Normal 2 9 2" xfId="13590" xr:uid="{00000000-0005-0000-0000-0000BB1E0000}"/>
    <cellStyle name="Normal 2_CMO Intex Runs 3 31 10" xfId="15186" xr:uid="{00000000-0005-0000-0000-0000BC1E0000}"/>
    <cellStyle name="Normal 20" xfId="4930" xr:uid="{00000000-0005-0000-0000-0000BD1E0000}"/>
    <cellStyle name="Normal 20 2" xfId="4931" xr:uid="{00000000-0005-0000-0000-0000BE1E0000}"/>
    <cellStyle name="Normal 20 2 10" xfId="4932" xr:uid="{00000000-0005-0000-0000-0000BF1E0000}"/>
    <cellStyle name="Normal 20 2 11" xfId="4933" xr:uid="{00000000-0005-0000-0000-0000C01E0000}"/>
    <cellStyle name="Normal 20 2 12" xfId="4934" xr:uid="{00000000-0005-0000-0000-0000C11E0000}"/>
    <cellStyle name="Normal 20 2 13" xfId="4935" xr:uid="{00000000-0005-0000-0000-0000C21E0000}"/>
    <cellStyle name="Normal 20 2 14" xfId="4936" xr:uid="{00000000-0005-0000-0000-0000C31E0000}"/>
    <cellStyle name="Normal 20 2 15" xfId="4937" xr:uid="{00000000-0005-0000-0000-0000C41E0000}"/>
    <cellStyle name="Normal 20 2 16" xfId="4938" xr:uid="{00000000-0005-0000-0000-0000C51E0000}"/>
    <cellStyle name="Normal 20 2 17" xfId="4939" xr:uid="{00000000-0005-0000-0000-0000C61E0000}"/>
    <cellStyle name="Normal 20 2 18" xfId="4940" xr:uid="{00000000-0005-0000-0000-0000C71E0000}"/>
    <cellStyle name="Normal 20 2 19" xfId="4941" xr:uid="{00000000-0005-0000-0000-0000C81E0000}"/>
    <cellStyle name="Normal 20 2 2" xfId="4942" xr:uid="{00000000-0005-0000-0000-0000C91E0000}"/>
    <cellStyle name="Normal 20 2 20" xfId="4943" xr:uid="{00000000-0005-0000-0000-0000CA1E0000}"/>
    <cellStyle name="Normal 20 2 21" xfId="4944" xr:uid="{00000000-0005-0000-0000-0000CB1E0000}"/>
    <cellStyle name="Normal 20 2 22" xfId="4945" xr:uid="{00000000-0005-0000-0000-0000CC1E0000}"/>
    <cellStyle name="Normal 20 2 23" xfId="4946" xr:uid="{00000000-0005-0000-0000-0000CD1E0000}"/>
    <cellStyle name="Normal 20 2 24" xfId="4947" xr:uid="{00000000-0005-0000-0000-0000CE1E0000}"/>
    <cellStyle name="Normal 20 2 25" xfId="4948" xr:uid="{00000000-0005-0000-0000-0000CF1E0000}"/>
    <cellStyle name="Normal 20 2 26" xfId="4949" xr:uid="{00000000-0005-0000-0000-0000D01E0000}"/>
    <cellStyle name="Normal 20 2 27" xfId="4950" xr:uid="{00000000-0005-0000-0000-0000D11E0000}"/>
    <cellStyle name="Normal 20 2 28" xfId="4951" xr:uid="{00000000-0005-0000-0000-0000D21E0000}"/>
    <cellStyle name="Normal 20 2 29" xfId="4952" xr:uid="{00000000-0005-0000-0000-0000D31E0000}"/>
    <cellStyle name="Normal 20 2 3" xfId="4953" xr:uid="{00000000-0005-0000-0000-0000D41E0000}"/>
    <cellStyle name="Normal 20 2 30" xfId="4954" xr:uid="{00000000-0005-0000-0000-0000D51E0000}"/>
    <cellStyle name="Normal 20 2 31" xfId="4955" xr:uid="{00000000-0005-0000-0000-0000D61E0000}"/>
    <cellStyle name="Normal 20 2 32" xfId="4956" xr:uid="{00000000-0005-0000-0000-0000D71E0000}"/>
    <cellStyle name="Normal 20 2 33" xfId="4957" xr:uid="{00000000-0005-0000-0000-0000D81E0000}"/>
    <cellStyle name="Normal 20 2 34" xfId="4958" xr:uid="{00000000-0005-0000-0000-0000D91E0000}"/>
    <cellStyle name="Normal 20 2 35" xfId="4959" xr:uid="{00000000-0005-0000-0000-0000DA1E0000}"/>
    <cellStyle name="Normal 20 2 36" xfId="4960" xr:uid="{00000000-0005-0000-0000-0000DB1E0000}"/>
    <cellStyle name="Normal 20 2 37" xfId="4961" xr:uid="{00000000-0005-0000-0000-0000DC1E0000}"/>
    <cellStyle name="Normal 20 2 38" xfId="4962" xr:uid="{00000000-0005-0000-0000-0000DD1E0000}"/>
    <cellStyle name="Normal 20 2 39" xfId="4963" xr:uid="{00000000-0005-0000-0000-0000DE1E0000}"/>
    <cellStyle name="Normal 20 2 4" xfId="4964" xr:uid="{00000000-0005-0000-0000-0000DF1E0000}"/>
    <cellStyle name="Normal 20 2 40" xfId="4965" xr:uid="{00000000-0005-0000-0000-0000E01E0000}"/>
    <cellStyle name="Normal 20 2 41" xfId="4966" xr:uid="{00000000-0005-0000-0000-0000E11E0000}"/>
    <cellStyle name="Normal 20 2 42" xfId="4967" xr:uid="{00000000-0005-0000-0000-0000E21E0000}"/>
    <cellStyle name="Normal 20 2 43" xfId="4968" xr:uid="{00000000-0005-0000-0000-0000E31E0000}"/>
    <cellStyle name="Normal 20 2 44" xfId="4969" xr:uid="{00000000-0005-0000-0000-0000E41E0000}"/>
    <cellStyle name="Normal 20 2 45" xfId="4970" xr:uid="{00000000-0005-0000-0000-0000E51E0000}"/>
    <cellStyle name="Normal 20 2 46" xfId="4971" xr:uid="{00000000-0005-0000-0000-0000E61E0000}"/>
    <cellStyle name="Normal 20 2 47" xfId="4972" xr:uid="{00000000-0005-0000-0000-0000E71E0000}"/>
    <cellStyle name="Normal 20 2 48" xfId="4973" xr:uid="{00000000-0005-0000-0000-0000E81E0000}"/>
    <cellStyle name="Normal 20 2 49" xfId="4974" xr:uid="{00000000-0005-0000-0000-0000E91E0000}"/>
    <cellStyle name="Normal 20 2 5" xfId="4975" xr:uid="{00000000-0005-0000-0000-0000EA1E0000}"/>
    <cellStyle name="Normal 20 2 50" xfId="4976" xr:uid="{00000000-0005-0000-0000-0000EB1E0000}"/>
    <cellStyle name="Normal 20 2 51" xfId="4977" xr:uid="{00000000-0005-0000-0000-0000EC1E0000}"/>
    <cellStyle name="Normal 20 2 52" xfId="4978" xr:uid="{00000000-0005-0000-0000-0000ED1E0000}"/>
    <cellStyle name="Normal 20 2 53" xfId="4979" xr:uid="{00000000-0005-0000-0000-0000EE1E0000}"/>
    <cellStyle name="Normal 20 2 54" xfId="4980" xr:uid="{00000000-0005-0000-0000-0000EF1E0000}"/>
    <cellStyle name="Normal 20 2 55" xfId="4981" xr:uid="{00000000-0005-0000-0000-0000F01E0000}"/>
    <cellStyle name="Normal 20 2 56" xfId="4982" xr:uid="{00000000-0005-0000-0000-0000F11E0000}"/>
    <cellStyle name="Normal 20 2 57" xfId="4983" xr:uid="{00000000-0005-0000-0000-0000F21E0000}"/>
    <cellStyle name="Normal 20 2 58" xfId="4984" xr:uid="{00000000-0005-0000-0000-0000F31E0000}"/>
    <cellStyle name="Normal 20 2 59" xfId="4985" xr:uid="{00000000-0005-0000-0000-0000F41E0000}"/>
    <cellStyle name="Normal 20 2 6" xfId="4986" xr:uid="{00000000-0005-0000-0000-0000F51E0000}"/>
    <cellStyle name="Normal 20 2 60" xfId="4987" xr:uid="{00000000-0005-0000-0000-0000F61E0000}"/>
    <cellStyle name="Normal 20 2 61" xfId="4988" xr:uid="{00000000-0005-0000-0000-0000F71E0000}"/>
    <cellStyle name="Normal 20 2 62" xfId="4989" xr:uid="{00000000-0005-0000-0000-0000F81E0000}"/>
    <cellStyle name="Normal 20 2 63" xfId="4990" xr:uid="{00000000-0005-0000-0000-0000F91E0000}"/>
    <cellStyle name="Normal 20 2 64" xfId="4991" xr:uid="{00000000-0005-0000-0000-0000FA1E0000}"/>
    <cellStyle name="Normal 20 2 65" xfId="4992" xr:uid="{00000000-0005-0000-0000-0000FB1E0000}"/>
    <cellStyle name="Normal 20 2 66" xfId="13591" xr:uid="{00000000-0005-0000-0000-0000FC1E0000}"/>
    <cellStyle name="Normal 20 2 7" xfId="4993" xr:uid="{00000000-0005-0000-0000-0000FD1E0000}"/>
    <cellStyle name="Normal 20 2 8" xfId="4994" xr:uid="{00000000-0005-0000-0000-0000FE1E0000}"/>
    <cellStyle name="Normal 20 2 9" xfId="4995" xr:uid="{00000000-0005-0000-0000-0000FF1E0000}"/>
    <cellStyle name="Normal 20 3" xfId="4996" xr:uid="{00000000-0005-0000-0000-0000001F0000}"/>
    <cellStyle name="Normal 20 3 10" xfId="4997" xr:uid="{00000000-0005-0000-0000-0000011F0000}"/>
    <cellStyle name="Normal 20 3 11" xfId="4998" xr:uid="{00000000-0005-0000-0000-0000021F0000}"/>
    <cellStyle name="Normal 20 3 12" xfId="4999" xr:uid="{00000000-0005-0000-0000-0000031F0000}"/>
    <cellStyle name="Normal 20 3 13" xfId="5000" xr:uid="{00000000-0005-0000-0000-0000041F0000}"/>
    <cellStyle name="Normal 20 3 14" xfId="5001" xr:uid="{00000000-0005-0000-0000-0000051F0000}"/>
    <cellStyle name="Normal 20 3 15" xfId="5002" xr:uid="{00000000-0005-0000-0000-0000061F0000}"/>
    <cellStyle name="Normal 20 3 16" xfId="5003" xr:uid="{00000000-0005-0000-0000-0000071F0000}"/>
    <cellStyle name="Normal 20 3 17" xfId="5004" xr:uid="{00000000-0005-0000-0000-0000081F0000}"/>
    <cellStyle name="Normal 20 3 18" xfId="5005" xr:uid="{00000000-0005-0000-0000-0000091F0000}"/>
    <cellStyle name="Normal 20 3 19" xfId="5006" xr:uid="{00000000-0005-0000-0000-00000A1F0000}"/>
    <cellStyle name="Normal 20 3 2" xfId="5007" xr:uid="{00000000-0005-0000-0000-00000B1F0000}"/>
    <cellStyle name="Normal 20 3 20" xfId="5008" xr:uid="{00000000-0005-0000-0000-00000C1F0000}"/>
    <cellStyle name="Normal 20 3 21" xfId="5009" xr:uid="{00000000-0005-0000-0000-00000D1F0000}"/>
    <cellStyle name="Normal 20 3 22" xfId="5010" xr:uid="{00000000-0005-0000-0000-00000E1F0000}"/>
    <cellStyle name="Normal 20 3 23" xfId="5011" xr:uid="{00000000-0005-0000-0000-00000F1F0000}"/>
    <cellStyle name="Normal 20 3 24" xfId="5012" xr:uid="{00000000-0005-0000-0000-0000101F0000}"/>
    <cellStyle name="Normal 20 3 25" xfId="5013" xr:uid="{00000000-0005-0000-0000-0000111F0000}"/>
    <cellStyle name="Normal 20 3 26" xfId="5014" xr:uid="{00000000-0005-0000-0000-0000121F0000}"/>
    <cellStyle name="Normal 20 3 27" xfId="5015" xr:uid="{00000000-0005-0000-0000-0000131F0000}"/>
    <cellStyle name="Normal 20 3 28" xfId="5016" xr:uid="{00000000-0005-0000-0000-0000141F0000}"/>
    <cellStyle name="Normal 20 3 29" xfId="5017" xr:uid="{00000000-0005-0000-0000-0000151F0000}"/>
    <cellStyle name="Normal 20 3 3" xfId="5018" xr:uid="{00000000-0005-0000-0000-0000161F0000}"/>
    <cellStyle name="Normal 20 3 30" xfId="5019" xr:uid="{00000000-0005-0000-0000-0000171F0000}"/>
    <cellStyle name="Normal 20 3 31" xfId="5020" xr:uid="{00000000-0005-0000-0000-0000181F0000}"/>
    <cellStyle name="Normal 20 3 32" xfId="5021" xr:uid="{00000000-0005-0000-0000-0000191F0000}"/>
    <cellStyle name="Normal 20 3 33" xfId="5022" xr:uid="{00000000-0005-0000-0000-00001A1F0000}"/>
    <cellStyle name="Normal 20 3 34" xfId="5023" xr:uid="{00000000-0005-0000-0000-00001B1F0000}"/>
    <cellStyle name="Normal 20 3 35" xfId="5024" xr:uid="{00000000-0005-0000-0000-00001C1F0000}"/>
    <cellStyle name="Normal 20 3 36" xfId="5025" xr:uid="{00000000-0005-0000-0000-00001D1F0000}"/>
    <cellStyle name="Normal 20 3 37" xfId="5026" xr:uid="{00000000-0005-0000-0000-00001E1F0000}"/>
    <cellStyle name="Normal 20 3 38" xfId="5027" xr:uid="{00000000-0005-0000-0000-00001F1F0000}"/>
    <cellStyle name="Normal 20 3 39" xfId="5028" xr:uid="{00000000-0005-0000-0000-0000201F0000}"/>
    <cellStyle name="Normal 20 3 4" xfId="5029" xr:uid="{00000000-0005-0000-0000-0000211F0000}"/>
    <cellStyle name="Normal 20 3 40" xfId="5030" xr:uid="{00000000-0005-0000-0000-0000221F0000}"/>
    <cellStyle name="Normal 20 3 41" xfId="5031" xr:uid="{00000000-0005-0000-0000-0000231F0000}"/>
    <cellStyle name="Normal 20 3 42" xfId="5032" xr:uid="{00000000-0005-0000-0000-0000241F0000}"/>
    <cellStyle name="Normal 20 3 43" xfId="5033" xr:uid="{00000000-0005-0000-0000-0000251F0000}"/>
    <cellStyle name="Normal 20 3 44" xfId="5034" xr:uid="{00000000-0005-0000-0000-0000261F0000}"/>
    <cellStyle name="Normal 20 3 45" xfId="5035" xr:uid="{00000000-0005-0000-0000-0000271F0000}"/>
    <cellStyle name="Normal 20 3 46" xfId="5036" xr:uid="{00000000-0005-0000-0000-0000281F0000}"/>
    <cellStyle name="Normal 20 3 47" xfId="5037" xr:uid="{00000000-0005-0000-0000-0000291F0000}"/>
    <cellStyle name="Normal 20 3 48" xfId="5038" xr:uid="{00000000-0005-0000-0000-00002A1F0000}"/>
    <cellStyle name="Normal 20 3 49" xfId="5039" xr:uid="{00000000-0005-0000-0000-00002B1F0000}"/>
    <cellStyle name="Normal 20 3 5" xfId="5040" xr:uid="{00000000-0005-0000-0000-00002C1F0000}"/>
    <cellStyle name="Normal 20 3 50" xfId="5041" xr:uid="{00000000-0005-0000-0000-00002D1F0000}"/>
    <cellStyle name="Normal 20 3 51" xfId="5042" xr:uid="{00000000-0005-0000-0000-00002E1F0000}"/>
    <cellStyle name="Normal 20 3 52" xfId="5043" xr:uid="{00000000-0005-0000-0000-00002F1F0000}"/>
    <cellStyle name="Normal 20 3 53" xfId="5044" xr:uid="{00000000-0005-0000-0000-0000301F0000}"/>
    <cellStyle name="Normal 20 3 54" xfId="5045" xr:uid="{00000000-0005-0000-0000-0000311F0000}"/>
    <cellStyle name="Normal 20 3 55" xfId="5046" xr:uid="{00000000-0005-0000-0000-0000321F0000}"/>
    <cellStyle name="Normal 20 3 56" xfId="5047" xr:uid="{00000000-0005-0000-0000-0000331F0000}"/>
    <cellStyle name="Normal 20 3 57" xfId="5048" xr:uid="{00000000-0005-0000-0000-0000341F0000}"/>
    <cellStyle name="Normal 20 3 58" xfId="5049" xr:uid="{00000000-0005-0000-0000-0000351F0000}"/>
    <cellStyle name="Normal 20 3 59" xfId="5050" xr:uid="{00000000-0005-0000-0000-0000361F0000}"/>
    <cellStyle name="Normal 20 3 6" xfId="5051" xr:uid="{00000000-0005-0000-0000-0000371F0000}"/>
    <cellStyle name="Normal 20 3 60" xfId="5052" xr:uid="{00000000-0005-0000-0000-0000381F0000}"/>
    <cellStyle name="Normal 20 3 61" xfId="5053" xr:uid="{00000000-0005-0000-0000-0000391F0000}"/>
    <cellStyle name="Normal 20 3 62" xfId="5054" xr:uid="{00000000-0005-0000-0000-00003A1F0000}"/>
    <cellStyle name="Normal 20 3 63" xfId="5055" xr:uid="{00000000-0005-0000-0000-00003B1F0000}"/>
    <cellStyle name="Normal 20 3 64" xfId="5056" xr:uid="{00000000-0005-0000-0000-00003C1F0000}"/>
    <cellStyle name="Normal 20 3 65" xfId="5057" xr:uid="{00000000-0005-0000-0000-00003D1F0000}"/>
    <cellStyle name="Normal 20 3 7" xfId="5058" xr:uid="{00000000-0005-0000-0000-00003E1F0000}"/>
    <cellStyle name="Normal 20 3 8" xfId="5059" xr:uid="{00000000-0005-0000-0000-00003F1F0000}"/>
    <cellStyle name="Normal 20 3 9" xfId="5060" xr:uid="{00000000-0005-0000-0000-0000401F0000}"/>
    <cellStyle name="Normal 20 4" xfId="5061" xr:uid="{00000000-0005-0000-0000-0000411F0000}"/>
    <cellStyle name="Normal 20 4 10" xfId="5062" xr:uid="{00000000-0005-0000-0000-0000421F0000}"/>
    <cellStyle name="Normal 20 4 11" xfId="5063" xr:uid="{00000000-0005-0000-0000-0000431F0000}"/>
    <cellStyle name="Normal 20 4 12" xfId="5064" xr:uid="{00000000-0005-0000-0000-0000441F0000}"/>
    <cellStyle name="Normal 20 4 13" xfId="5065" xr:uid="{00000000-0005-0000-0000-0000451F0000}"/>
    <cellStyle name="Normal 20 4 14" xfId="5066" xr:uid="{00000000-0005-0000-0000-0000461F0000}"/>
    <cellStyle name="Normal 20 4 15" xfId="5067" xr:uid="{00000000-0005-0000-0000-0000471F0000}"/>
    <cellStyle name="Normal 20 4 16" xfId="5068" xr:uid="{00000000-0005-0000-0000-0000481F0000}"/>
    <cellStyle name="Normal 20 4 17" xfId="5069" xr:uid="{00000000-0005-0000-0000-0000491F0000}"/>
    <cellStyle name="Normal 20 4 18" xfId="5070" xr:uid="{00000000-0005-0000-0000-00004A1F0000}"/>
    <cellStyle name="Normal 20 4 19" xfId="5071" xr:uid="{00000000-0005-0000-0000-00004B1F0000}"/>
    <cellStyle name="Normal 20 4 2" xfId="5072" xr:uid="{00000000-0005-0000-0000-00004C1F0000}"/>
    <cellStyle name="Normal 20 4 20" xfId="5073" xr:uid="{00000000-0005-0000-0000-00004D1F0000}"/>
    <cellStyle name="Normal 20 4 21" xfId="5074" xr:uid="{00000000-0005-0000-0000-00004E1F0000}"/>
    <cellStyle name="Normal 20 4 22" xfId="5075" xr:uid="{00000000-0005-0000-0000-00004F1F0000}"/>
    <cellStyle name="Normal 20 4 23" xfId="5076" xr:uid="{00000000-0005-0000-0000-0000501F0000}"/>
    <cellStyle name="Normal 20 4 24" xfId="5077" xr:uid="{00000000-0005-0000-0000-0000511F0000}"/>
    <cellStyle name="Normal 20 4 25" xfId="5078" xr:uid="{00000000-0005-0000-0000-0000521F0000}"/>
    <cellStyle name="Normal 20 4 26" xfId="5079" xr:uid="{00000000-0005-0000-0000-0000531F0000}"/>
    <cellStyle name="Normal 20 4 27" xfId="5080" xr:uid="{00000000-0005-0000-0000-0000541F0000}"/>
    <cellStyle name="Normal 20 4 28" xfId="5081" xr:uid="{00000000-0005-0000-0000-0000551F0000}"/>
    <cellStyle name="Normal 20 4 29" xfId="5082" xr:uid="{00000000-0005-0000-0000-0000561F0000}"/>
    <cellStyle name="Normal 20 4 3" xfId="5083" xr:uid="{00000000-0005-0000-0000-0000571F0000}"/>
    <cellStyle name="Normal 20 4 30" xfId="5084" xr:uid="{00000000-0005-0000-0000-0000581F0000}"/>
    <cellStyle name="Normal 20 4 31" xfId="5085" xr:uid="{00000000-0005-0000-0000-0000591F0000}"/>
    <cellStyle name="Normal 20 4 32" xfId="5086" xr:uid="{00000000-0005-0000-0000-00005A1F0000}"/>
    <cellStyle name="Normal 20 4 33" xfId="5087" xr:uid="{00000000-0005-0000-0000-00005B1F0000}"/>
    <cellStyle name="Normal 20 4 34" xfId="5088" xr:uid="{00000000-0005-0000-0000-00005C1F0000}"/>
    <cellStyle name="Normal 20 4 35" xfId="5089" xr:uid="{00000000-0005-0000-0000-00005D1F0000}"/>
    <cellStyle name="Normal 20 4 36" xfId="5090" xr:uid="{00000000-0005-0000-0000-00005E1F0000}"/>
    <cellStyle name="Normal 20 4 37" xfId="5091" xr:uid="{00000000-0005-0000-0000-00005F1F0000}"/>
    <cellStyle name="Normal 20 4 38" xfId="5092" xr:uid="{00000000-0005-0000-0000-0000601F0000}"/>
    <cellStyle name="Normal 20 4 39" xfId="5093" xr:uid="{00000000-0005-0000-0000-0000611F0000}"/>
    <cellStyle name="Normal 20 4 4" xfId="5094" xr:uid="{00000000-0005-0000-0000-0000621F0000}"/>
    <cellStyle name="Normal 20 4 40" xfId="5095" xr:uid="{00000000-0005-0000-0000-0000631F0000}"/>
    <cellStyle name="Normal 20 4 41" xfId="5096" xr:uid="{00000000-0005-0000-0000-0000641F0000}"/>
    <cellStyle name="Normal 20 4 42" xfId="5097" xr:uid="{00000000-0005-0000-0000-0000651F0000}"/>
    <cellStyle name="Normal 20 4 43" xfId="5098" xr:uid="{00000000-0005-0000-0000-0000661F0000}"/>
    <cellStyle name="Normal 20 4 44" xfId="5099" xr:uid="{00000000-0005-0000-0000-0000671F0000}"/>
    <cellStyle name="Normal 20 4 45" xfId="5100" xr:uid="{00000000-0005-0000-0000-0000681F0000}"/>
    <cellStyle name="Normal 20 4 46" xfId="5101" xr:uid="{00000000-0005-0000-0000-0000691F0000}"/>
    <cellStyle name="Normal 20 4 47" xfId="5102" xr:uid="{00000000-0005-0000-0000-00006A1F0000}"/>
    <cellStyle name="Normal 20 4 48" xfId="5103" xr:uid="{00000000-0005-0000-0000-00006B1F0000}"/>
    <cellStyle name="Normal 20 4 49" xfId="5104" xr:uid="{00000000-0005-0000-0000-00006C1F0000}"/>
    <cellStyle name="Normal 20 4 5" xfId="5105" xr:uid="{00000000-0005-0000-0000-00006D1F0000}"/>
    <cellStyle name="Normal 20 4 50" xfId="5106" xr:uid="{00000000-0005-0000-0000-00006E1F0000}"/>
    <cellStyle name="Normal 20 4 51" xfId="5107" xr:uid="{00000000-0005-0000-0000-00006F1F0000}"/>
    <cellStyle name="Normal 20 4 52" xfId="5108" xr:uid="{00000000-0005-0000-0000-0000701F0000}"/>
    <cellStyle name="Normal 20 4 53" xfId="5109" xr:uid="{00000000-0005-0000-0000-0000711F0000}"/>
    <cellStyle name="Normal 20 4 54" xfId="5110" xr:uid="{00000000-0005-0000-0000-0000721F0000}"/>
    <cellStyle name="Normal 20 4 55" xfId="5111" xr:uid="{00000000-0005-0000-0000-0000731F0000}"/>
    <cellStyle name="Normal 20 4 56" xfId="5112" xr:uid="{00000000-0005-0000-0000-0000741F0000}"/>
    <cellStyle name="Normal 20 4 57" xfId="5113" xr:uid="{00000000-0005-0000-0000-0000751F0000}"/>
    <cellStyle name="Normal 20 4 58" xfId="5114" xr:uid="{00000000-0005-0000-0000-0000761F0000}"/>
    <cellStyle name="Normal 20 4 59" xfId="5115" xr:uid="{00000000-0005-0000-0000-0000771F0000}"/>
    <cellStyle name="Normal 20 4 6" xfId="5116" xr:uid="{00000000-0005-0000-0000-0000781F0000}"/>
    <cellStyle name="Normal 20 4 60" xfId="5117" xr:uid="{00000000-0005-0000-0000-0000791F0000}"/>
    <cellStyle name="Normal 20 4 61" xfId="5118" xr:uid="{00000000-0005-0000-0000-00007A1F0000}"/>
    <cellStyle name="Normal 20 4 62" xfId="5119" xr:uid="{00000000-0005-0000-0000-00007B1F0000}"/>
    <cellStyle name="Normal 20 4 63" xfId="5120" xr:uid="{00000000-0005-0000-0000-00007C1F0000}"/>
    <cellStyle name="Normal 20 4 64" xfId="5121" xr:uid="{00000000-0005-0000-0000-00007D1F0000}"/>
    <cellStyle name="Normal 20 4 65" xfId="5122" xr:uid="{00000000-0005-0000-0000-00007E1F0000}"/>
    <cellStyle name="Normal 20 4 7" xfId="5123" xr:uid="{00000000-0005-0000-0000-00007F1F0000}"/>
    <cellStyle name="Normal 20 4 8" xfId="5124" xr:uid="{00000000-0005-0000-0000-0000801F0000}"/>
    <cellStyle name="Normal 20 4 9" xfId="5125" xr:uid="{00000000-0005-0000-0000-0000811F0000}"/>
    <cellStyle name="Normal 20 5" xfId="5126" xr:uid="{00000000-0005-0000-0000-0000821F0000}"/>
    <cellStyle name="Normal 20 5 10" xfId="5127" xr:uid="{00000000-0005-0000-0000-0000831F0000}"/>
    <cellStyle name="Normal 20 5 11" xfId="5128" xr:uid="{00000000-0005-0000-0000-0000841F0000}"/>
    <cellStyle name="Normal 20 5 12" xfId="5129" xr:uid="{00000000-0005-0000-0000-0000851F0000}"/>
    <cellStyle name="Normal 20 5 13" xfId="5130" xr:uid="{00000000-0005-0000-0000-0000861F0000}"/>
    <cellStyle name="Normal 20 5 14" xfId="5131" xr:uid="{00000000-0005-0000-0000-0000871F0000}"/>
    <cellStyle name="Normal 20 5 15" xfId="5132" xr:uid="{00000000-0005-0000-0000-0000881F0000}"/>
    <cellStyle name="Normal 20 5 16" xfId="5133" xr:uid="{00000000-0005-0000-0000-0000891F0000}"/>
    <cellStyle name="Normal 20 5 17" xfId="5134" xr:uid="{00000000-0005-0000-0000-00008A1F0000}"/>
    <cellStyle name="Normal 20 5 18" xfId="5135" xr:uid="{00000000-0005-0000-0000-00008B1F0000}"/>
    <cellStyle name="Normal 20 5 19" xfId="5136" xr:uid="{00000000-0005-0000-0000-00008C1F0000}"/>
    <cellStyle name="Normal 20 5 2" xfId="5137" xr:uid="{00000000-0005-0000-0000-00008D1F0000}"/>
    <cellStyle name="Normal 20 5 20" xfId="5138" xr:uid="{00000000-0005-0000-0000-00008E1F0000}"/>
    <cellStyle name="Normal 20 5 21" xfId="5139" xr:uid="{00000000-0005-0000-0000-00008F1F0000}"/>
    <cellStyle name="Normal 20 5 22" xfId="5140" xr:uid="{00000000-0005-0000-0000-0000901F0000}"/>
    <cellStyle name="Normal 20 5 23" xfId="5141" xr:uid="{00000000-0005-0000-0000-0000911F0000}"/>
    <cellStyle name="Normal 20 5 24" xfId="5142" xr:uid="{00000000-0005-0000-0000-0000921F0000}"/>
    <cellStyle name="Normal 20 5 25" xfId="5143" xr:uid="{00000000-0005-0000-0000-0000931F0000}"/>
    <cellStyle name="Normal 20 5 26" xfId="5144" xr:uid="{00000000-0005-0000-0000-0000941F0000}"/>
    <cellStyle name="Normal 20 5 27" xfId="5145" xr:uid="{00000000-0005-0000-0000-0000951F0000}"/>
    <cellStyle name="Normal 20 5 28" xfId="5146" xr:uid="{00000000-0005-0000-0000-0000961F0000}"/>
    <cellStyle name="Normal 20 5 29" xfId="5147" xr:uid="{00000000-0005-0000-0000-0000971F0000}"/>
    <cellStyle name="Normal 20 5 3" xfId="5148" xr:uid="{00000000-0005-0000-0000-0000981F0000}"/>
    <cellStyle name="Normal 20 5 30" xfId="5149" xr:uid="{00000000-0005-0000-0000-0000991F0000}"/>
    <cellStyle name="Normal 20 5 31" xfId="5150" xr:uid="{00000000-0005-0000-0000-00009A1F0000}"/>
    <cellStyle name="Normal 20 5 32" xfId="5151" xr:uid="{00000000-0005-0000-0000-00009B1F0000}"/>
    <cellStyle name="Normal 20 5 33" xfId="5152" xr:uid="{00000000-0005-0000-0000-00009C1F0000}"/>
    <cellStyle name="Normal 20 5 34" xfId="5153" xr:uid="{00000000-0005-0000-0000-00009D1F0000}"/>
    <cellStyle name="Normal 20 5 35" xfId="5154" xr:uid="{00000000-0005-0000-0000-00009E1F0000}"/>
    <cellStyle name="Normal 20 5 36" xfId="5155" xr:uid="{00000000-0005-0000-0000-00009F1F0000}"/>
    <cellStyle name="Normal 20 5 37" xfId="5156" xr:uid="{00000000-0005-0000-0000-0000A01F0000}"/>
    <cellStyle name="Normal 20 5 38" xfId="5157" xr:uid="{00000000-0005-0000-0000-0000A11F0000}"/>
    <cellStyle name="Normal 20 5 39" xfId="5158" xr:uid="{00000000-0005-0000-0000-0000A21F0000}"/>
    <cellStyle name="Normal 20 5 4" xfId="5159" xr:uid="{00000000-0005-0000-0000-0000A31F0000}"/>
    <cellStyle name="Normal 20 5 40" xfId="5160" xr:uid="{00000000-0005-0000-0000-0000A41F0000}"/>
    <cellStyle name="Normal 20 5 41" xfId="5161" xr:uid="{00000000-0005-0000-0000-0000A51F0000}"/>
    <cellStyle name="Normal 20 5 42" xfId="5162" xr:uid="{00000000-0005-0000-0000-0000A61F0000}"/>
    <cellStyle name="Normal 20 5 43" xfId="5163" xr:uid="{00000000-0005-0000-0000-0000A71F0000}"/>
    <cellStyle name="Normal 20 5 44" xfId="5164" xr:uid="{00000000-0005-0000-0000-0000A81F0000}"/>
    <cellStyle name="Normal 20 5 45" xfId="5165" xr:uid="{00000000-0005-0000-0000-0000A91F0000}"/>
    <cellStyle name="Normal 20 5 46" xfId="5166" xr:uid="{00000000-0005-0000-0000-0000AA1F0000}"/>
    <cellStyle name="Normal 20 5 47" xfId="5167" xr:uid="{00000000-0005-0000-0000-0000AB1F0000}"/>
    <cellStyle name="Normal 20 5 48" xfId="5168" xr:uid="{00000000-0005-0000-0000-0000AC1F0000}"/>
    <cellStyle name="Normal 20 5 49" xfId="5169" xr:uid="{00000000-0005-0000-0000-0000AD1F0000}"/>
    <cellStyle name="Normal 20 5 5" xfId="5170" xr:uid="{00000000-0005-0000-0000-0000AE1F0000}"/>
    <cellStyle name="Normal 20 5 50" xfId="5171" xr:uid="{00000000-0005-0000-0000-0000AF1F0000}"/>
    <cellStyle name="Normal 20 5 51" xfId="5172" xr:uid="{00000000-0005-0000-0000-0000B01F0000}"/>
    <cellStyle name="Normal 20 5 52" xfId="5173" xr:uid="{00000000-0005-0000-0000-0000B11F0000}"/>
    <cellStyle name="Normal 20 5 53" xfId="5174" xr:uid="{00000000-0005-0000-0000-0000B21F0000}"/>
    <cellStyle name="Normal 20 5 54" xfId="5175" xr:uid="{00000000-0005-0000-0000-0000B31F0000}"/>
    <cellStyle name="Normal 20 5 55" xfId="5176" xr:uid="{00000000-0005-0000-0000-0000B41F0000}"/>
    <cellStyle name="Normal 20 5 56" xfId="5177" xr:uid="{00000000-0005-0000-0000-0000B51F0000}"/>
    <cellStyle name="Normal 20 5 57" xfId="5178" xr:uid="{00000000-0005-0000-0000-0000B61F0000}"/>
    <cellStyle name="Normal 20 5 58" xfId="5179" xr:uid="{00000000-0005-0000-0000-0000B71F0000}"/>
    <cellStyle name="Normal 20 5 59" xfId="5180" xr:uid="{00000000-0005-0000-0000-0000B81F0000}"/>
    <cellStyle name="Normal 20 5 6" xfId="5181" xr:uid="{00000000-0005-0000-0000-0000B91F0000}"/>
    <cellStyle name="Normal 20 5 60" xfId="5182" xr:uid="{00000000-0005-0000-0000-0000BA1F0000}"/>
    <cellStyle name="Normal 20 5 61" xfId="5183" xr:uid="{00000000-0005-0000-0000-0000BB1F0000}"/>
    <cellStyle name="Normal 20 5 62" xfId="5184" xr:uid="{00000000-0005-0000-0000-0000BC1F0000}"/>
    <cellStyle name="Normal 20 5 63" xfId="5185" xr:uid="{00000000-0005-0000-0000-0000BD1F0000}"/>
    <cellStyle name="Normal 20 5 64" xfId="5186" xr:uid="{00000000-0005-0000-0000-0000BE1F0000}"/>
    <cellStyle name="Normal 20 5 65" xfId="5187" xr:uid="{00000000-0005-0000-0000-0000BF1F0000}"/>
    <cellStyle name="Normal 20 5 7" xfId="5188" xr:uid="{00000000-0005-0000-0000-0000C01F0000}"/>
    <cellStyle name="Normal 20 5 8" xfId="5189" xr:uid="{00000000-0005-0000-0000-0000C11F0000}"/>
    <cellStyle name="Normal 20 5 9" xfId="5190" xr:uid="{00000000-0005-0000-0000-0000C21F0000}"/>
    <cellStyle name="Normal 20 6" xfId="5191" xr:uid="{00000000-0005-0000-0000-0000C31F0000}"/>
    <cellStyle name="Normal 20 7" xfId="14085" xr:uid="{00000000-0005-0000-0000-0000C41F0000}"/>
    <cellStyle name="Normal 200" xfId="12698" xr:uid="{00000000-0005-0000-0000-0000C51F0000}"/>
    <cellStyle name="Normal 201" xfId="14719" xr:uid="{00000000-0005-0000-0000-0000C61F0000}"/>
    <cellStyle name="Normal 202" xfId="14715" xr:uid="{00000000-0005-0000-0000-0000C71F0000}"/>
    <cellStyle name="Normal 203" xfId="12697" xr:uid="{00000000-0005-0000-0000-0000C81F0000}"/>
    <cellStyle name="Normal 204" xfId="14721" xr:uid="{00000000-0005-0000-0000-0000C91F0000}"/>
    <cellStyle name="Normal 205" xfId="12699" xr:uid="{00000000-0005-0000-0000-0000CA1F0000}"/>
    <cellStyle name="Normal 206" xfId="14718" xr:uid="{00000000-0005-0000-0000-0000CB1F0000}"/>
    <cellStyle name="Normal 207" xfId="14716" xr:uid="{00000000-0005-0000-0000-0000CC1F0000}"/>
    <cellStyle name="Normal 208" xfId="14722" xr:uid="{00000000-0005-0000-0000-0000CD1F0000}"/>
    <cellStyle name="Normal 209" xfId="12700" xr:uid="{00000000-0005-0000-0000-0000CE1F0000}"/>
    <cellStyle name="Normal 21" xfId="5192" xr:uid="{00000000-0005-0000-0000-0000CF1F0000}"/>
    <cellStyle name="Normal 21 2" xfId="5193" xr:uid="{00000000-0005-0000-0000-0000D01F0000}"/>
    <cellStyle name="Normal 21 2 10" xfId="5194" xr:uid="{00000000-0005-0000-0000-0000D11F0000}"/>
    <cellStyle name="Normal 21 2 11" xfId="5195" xr:uid="{00000000-0005-0000-0000-0000D21F0000}"/>
    <cellStyle name="Normal 21 2 12" xfId="5196" xr:uid="{00000000-0005-0000-0000-0000D31F0000}"/>
    <cellStyle name="Normal 21 2 13" xfId="5197" xr:uid="{00000000-0005-0000-0000-0000D41F0000}"/>
    <cellStyle name="Normal 21 2 14" xfId="5198" xr:uid="{00000000-0005-0000-0000-0000D51F0000}"/>
    <cellStyle name="Normal 21 2 15" xfId="5199" xr:uid="{00000000-0005-0000-0000-0000D61F0000}"/>
    <cellStyle name="Normal 21 2 16" xfId="5200" xr:uid="{00000000-0005-0000-0000-0000D71F0000}"/>
    <cellStyle name="Normal 21 2 17" xfId="5201" xr:uid="{00000000-0005-0000-0000-0000D81F0000}"/>
    <cellStyle name="Normal 21 2 18" xfId="5202" xr:uid="{00000000-0005-0000-0000-0000D91F0000}"/>
    <cellStyle name="Normal 21 2 19" xfId="5203" xr:uid="{00000000-0005-0000-0000-0000DA1F0000}"/>
    <cellStyle name="Normal 21 2 2" xfId="5204" xr:uid="{00000000-0005-0000-0000-0000DB1F0000}"/>
    <cellStyle name="Normal 21 2 20" xfId="5205" xr:uid="{00000000-0005-0000-0000-0000DC1F0000}"/>
    <cellStyle name="Normal 21 2 21" xfId="5206" xr:uid="{00000000-0005-0000-0000-0000DD1F0000}"/>
    <cellStyle name="Normal 21 2 22" xfId="5207" xr:uid="{00000000-0005-0000-0000-0000DE1F0000}"/>
    <cellStyle name="Normal 21 2 23" xfId="5208" xr:uid="{00000000-0005-0000-0000-0000DF1F0000}"/>
    <cellStyle name="Normal 21 2 24" xfId="5209" xr:uid="{00000000-0005-0000-0000-0000E01F0000}"/>
    <cellStyle name="Normal 21 2 25" xfId="5210" xr:uid="{00000000-0005-0000-0000-0000E11F0000}"/>
    <cellStyle name="Normal 21 2 26" xfId="5211" xr:uid="{00000000-0005-0000-0000-0000E21F0000}"/>
    <cellStyle name="Normal 21 2 27" xfId="5212" xr:uid="{00000000-0005-0000-0000-0000E31F0000}"/>
    <cellStyle name="Normal 21 2 28" xfId="5213" xr:uid="{00000000-0005-0000-0000-0000E41F0000}"/>
    <cellStyle name="Normal 21 2 29" xfId="5214" xr:uid="{00000000-0005-0000-0000-0000E51F0000}"/>
    <cellStyle name="Normal 21 2 3" xfId="5215" xr:uid="{00000000-0005-0000-0000-0000E61F0000}"/>
    <cellStyle name="Normal 21 2 30" xfId="5216" xr:uid="{00000000-0005-0000-0000-0000E71F0000}"/>
    <cellStyle name="Normal 21 2 31" xfId="5217" xr:uid="{00000000-0005-0000-0000-0000E81F0000}"/>
    <cellStyle name="Normal 21 2 32" xfId="5218" xr:uid="{00000000-0005-0000-0000-0000E91F0000}"/>
    <cellStyle name="Normal 21 2 33" xfId="5219" xr:uid="{00000000-0005-0000-0000-0000EA1F0000}"/>
    <cellStyle name="Normal 21 2 34" xfId="5220" xr:uid="{00000000-0005-0000-0000-0000EB1F0000}"/>
    <cellStyle name="Normal 21 2 35" xfId="5221" xr:uid="{00000000-0005-0000-0000-0000EC1F0000}"/>
    <cellStyle name="Normal 21 2 36" xfId="5222" xr:uid="{00000000-0005-0000-0000-0000ED1F0000}"/>
    <cellStyle name="Normal 21 2 37" xfId="5223" xr:uid="{00000000-0005-0000-0000-0000EE1F0000}"/>
    <cellStyle name="Normal 21 2 38" xfId="5224" xr:uid="{00000000-0005-0000-0000-0000EF1F0000}"/>
    <cellStyle name="Normal 21 2 39" xfId="5225" xr:uid="{00000000-0005-0000-0000-0000F01F0000}"/>
    <cellStyle name="Normal 21 2 4" xfId="5226" xr:uid="{00000000-0005-0000-0000-0000F11F0000}"/>
    <cellStyle name="Normal 21 2 40" xfId="5227" xr:uid="{00000000-0005-0000-0000-0000F21F0000}"/>
    <cellStyle name="Normal 21 2 41" xfId="5228" xr:uid="{00000000-0005-0000-0000-0000F31F0000}"/>
    <cellStyle name="Normal 21 2 42" xfId="5229" xr:uid="{00000000-0005-0000-0000-0000F41F0000}"/>
    <cellStyle name="Normal 21 2 43" xfId="5230" xr:uid="{00000000-0005-0000-0000-0000F51F0000}"/>
    <cellStyle name="Normal 21 2 44" xfId="5231" xr:uid="{00000000-0005-0000-0000-0000F61F0000}"/>
    <cellStyle name="Normal 21 2 45" xfId="5232" xr:uid="{00000000-0005-0000-0000-0000F71F0000}"/>
    <cellStyle name="Normal 21 2 46" xfId="5233" xr:uid="{00000000-0005-0000-0000-0000F81F0000}"/>
    <cellStyle name="Normal 21 2 47" xfId="5234" xr:uid="{00000000-0005-0000-0000-0000F91F0000}"/>
    <cellStyle name="Normal 21 2 48" xfId="5235" xr:uid="{00000000-0005-0000-0000-0000FA1F0000}"/>
    <cellStyle name="Normal 21 2 49" xfId="5236" xr:uid="{00000000-0005-0000-0000-0000FB1F0000}"/>
    <cellStyle name="Normal 21 2 5" xfId="5237" xr:uid="{00000000-0005-0000-0000-0000FC1F0000}"/>
    <cellStyle name="Normal 21 2 50" xfId="5238" xr:uid="{00000000-0005-0000-0000-0000FD1F0000}"/>
    <cellStyle name="Normal 21 2 51" xfId="5239" xr:uid="{00000000-0005-0000-0000-0000FE1F0000}"/>
    <cellStyle name="Normal 21 2 52" xfId="5240" xr:uid="{00000000-0005-0000-0000-0000FF1F0000}"/>
    <cellStyle name="Normal 21 2 53" xfId="5241" xr:uid="{00000000-0005-0000-0000-000000200000}"/>
    <cellStyle name="Normal 21 2 54" xfId="5242" xr:uid="{00000000-0005-0000-0000-000001200000}"/>
    <cellStyle name="Normal 21 2 55" xfId="5243" xr:uid="{00000000-0005-0000-0000-000002200000}"/>
    <cellStyle name="Normal 21 2 56" xfId="5244" xr:uid="{00000000-0005-0000-0000-000003200000}"/>
    <cellStyle name="Normal 21 2 57" xfId="5245" xr:uid="{00000000-0005-0000-0000-000004200000}"/>
    <cellStyle name="Normal 21 2 58" xfId="5246" xr:uid="{00000000-0005-0000-0000-000005200000}"/>
    <cellStyle name="Normal 21 2 59" xfId="5247" xr:uid="{00000000-0005-0000-0000-000006200000}"/>
    <cellStyle name="Normal 21 2 6" xfId="5248" xr:uid="{00000000-0005-0000-0000-000007200000}"/>
    <cellStyle name="Normal 21 2 60" xfId="5249" xr:uid="{00000000-0005-0000-0000-000008200000}"/>
    <cellStyle name="Normal 21 2 61" xfId="5250" xr:uid="{00000000-0005-0000-0000-000009200000}"/>
    <cellStyle name="Normal 21 2 62" xfId="5251" xr:uid="{00000000-0005-0000-0000-00000A200000}"/>
    <cellStyle name="Normal 21 2 63" xfId="5252" xr:uid="{00000000-0005-0000-0000-00000B200000}"/>
    <cellStyle name="Normal 21 2 64" xfId="5253" xr:uid="{00000000-0005-0000-0000-00000C200000}"/>
    <cellStyle name="Normal 21 2 65" xfId="5254" xr:uid="{00000000-0005-0000-0000-00000D200000}"/>
    <cellStyle name="Normal 21 2 66" xfId="13592" xr:uid="{00000000-0005-0000-0000-00000E200000}"/>
    <cellStyle name="Normal 21 2 7" xfId="5255" xr:uid="{00000000-0005-0000-0000-00000F200000}"/>
    <cellStyle name="Normal 21 2 8" xfId="5256" xr:uid="{00000000-0005-0000-0000-000010200000}"/>
    <cellStyle name="Normal 21 2 9" xfId="5257" xr:uid="{00000000-0005-0000-0000-000011200000}"/>
    <cellStyle name="Normal 21 3" xfId="5258" xr:uid="{00000000-0005-0000-0000-000012200000}"/>
    <cellStyle name="Normal 21 3 10" xfId="5259" xr:uid="{00000000-0005-0000-0000-000013200000}"/>
    <cellStyle name="Normal 21 3 11" xfId="5260" xr:uid="{00000000-0005-0000-0000-000014200000}"/>
    <cellStyle name="Normal 21 3 12" xfId="5261" xr:uid="{00000000-0005-0000-0000-000015200000}"/>
    <cellStyle name="Normal 21 3 13" xfId="5262" xr:uid="{00000000-0005-0000-0000-000016200000}"/>
    <cellStyle name="Normal 21 3 14" xfId="5263" xr:uid="{00000000-0005-0000-0000-000017200000}"/>
    <cellStyle name="Normal 21 3 15" xfId="5264" xr:uid="{00000000-0005-0000-0000-000018200000}"/>
    <cellStyle name="Normal 21 3 16" xfId="5265" xr:uid="{00000000-0005-0000-0000-000019200000}"/>
    <cellStyle name="Normal 21 3 17" xfId="5266" xr:uid="{00000000-0005-0000-0000-00001A200000}"/>
    <cellStyle name="Normal 21 3 18" xfId="5267" xr:uid="{00000000-0005-0000-0000-00001B200000}"/>
    <cellStyle name="Normal 21 3 19" xfId="5268" xr:uid="{00000000-0005-0000-0000-00001C200000}"/>
    <cellStyle name="Normal 21 3 2" xfId="5269" xr:uid="{00000000-0005-0000-0000-00001D200000}"/>
    <cellStyle name="Normal 21 3 20" xfId="5270" xr:uid="{00000000-0005-0000-0000-00001E200000}"/>
    <cellStyle name="Normal 21 3 21" xfId="5271" xr:uid="{00000000-0005-0000-0000-00001F200000}"/>
    <cellStyle name="Normal 21 3 22" xfId="5272" xr:uid="{00000000-0005-0000-0000-000020200000}"/>
    <cellStyle name="Normal 21 3 23" xfId="5273" xr:uid="{00000000-0005-0000-0000-000021200000}"/>
    <cellStyle name="Normal 21 3 24" xfId="5274" xr:uid="{00000000-0005-0000-0000-000022200000}"/>
    <cellStyle name="Normal 21 3 25" xfId="5275" xr:uid="{00000000-0005-0000-0000-000023200000}"/>
    <cellStyle name="Normal 21 3 26" xfId="5276" xr:uid="{00000000-0005-0000-0000-000024200000}"/>
    <cellStyle name="Normal 21 3 27" xfId="5277" xr:uid="{00000000-0005-0000-0000-000025200000}"/>
    <cellStyle name="Normal 21 3 28" xfId="5278" xr:uid="{00000000-0005-0000-0000-000026200000}"/>
    <cellStyle name="Normal 21 3 29" xfId="5279" xr:uid="{00000000-0005-0000-0000-000027200000}"/>
    <cellStyle name="Normal 21 3 3" xfId="5280" xr:uid="{00000000-0005-0000-0000-000028200000}"/>
    <cellStyle name="Normal 21 3 30" xfId="5281" xr:uid="{00000000-0005-0000-0000-000029200000}"/>
    <cellStyle name="Normal 21 3 31" xfId="5282" xr:uid="{00000000-0005-0000-0000-00002A200000}"/>
    <cellStyle name="Normal 21 3 32" xfId="5283" xr:uid="{00000000-0005-0000-0000-00002B200000}"/>
    <cellStyle name="Normal 21 3 33" xfId="5284" xr:uid="{00000000-0005-0000-0000-00002C200000}"/>
    <cellStyle name="Normal 21 3 34" xfId="5285" xr:uid="{00000000-0005-0000-0000-00002D200000}"/>
    <cellStyle name="Normal 21 3 35" xfId="5286" xr:uid="{00000000-0005-0000-0000-00002E200000}"/>
    <cellStyle name="Normal 21 3 36" xfId="5287" xr:uid="{00000000-0005-0000-0000-00002F200000}"/>
    <cellStyle name="Normal 21 3 37" xfId="5288" xr:uid="{00000000-0005-0000-0000-000030200000}"/>
    <cellStyle name="Normal 21 3 38" xfId="5289" xr:uid="{00000000-0005-0000-0000-000031200000}"/>
    <cellStyle name="Normal 21 3 39" xfId="5290" xr:uid="{00000000-0005-0000-0000-000032200000}"/>
    <cellStyle name="Normal 21 3 4" xfId="5291" xr:uid="{00000000-0005-0000-0000-000033200000}"/>
    <cellStyle name="Normal 21 3 40" xfId="5292" xr:uid="{00000000-0005-0000-0000-000034200000}"/>
    <cellStyle name="Normal 21 3 41" xfId="5293" xr:uid="{00000000-0005-0000-0000-000035200000}"/>
    <cellStyle name="Normal 21 3 42" xfId="5294" xr:uid="{00000000-0005-0000-0000-000036200000}"/>
    <cellStyle name="Normal 21 3 43" xfId="5295" xr:uid="{00000000-0005-0000-0000-000037200000}"/>
    <cellStyle name="Normal 21 3 44" xfId="5296" xr:uid="{00000000-0005-0000-0000-000038200000}"/>
    <cellStyle name="Normal 21 3 45" xfId="5297" xr:uid="{00000000-0005-0000-0000-000039200000}"/>
    <cellStyle name="Normal 21 3 46" xfId="5298" xr:uid="{00000000-0005-0000-0000-00003A200000}"/>
    <cellStyle name="Normal 21 3 47" xfId="5299" xr:uid="{00000000-0005-0000-0000-00003B200000}"/>
    <cellStyle name="Normal 21 3 48" xfId="5300" xr:uid="{00000000-0005-0000-0000-00003C200000}"/>
    <cellStyle name="Normal 21 3 49" xfId="5301" xr:uid="{00000000-0005-0000-0000-00003D200000}"/>
    <cellStyle name="Normal 21 3 5" xfId="5302" xr:uid="{00000000-0005-0000-0000-00003E200000}"/>
    <cellStyle name="Normal 21 3 50" xfId="5303" xr:uid="{00000000-0005-0000-0000-00003F200000}"/>
    <cellStyle name="Normal 21 3 51" xfId="5304" xr:uid="{00000000-0005-0000-0000-000040200000}"/>
    <cellStyle name="Normal 21 3 52" xfId="5305" xr:uid="{00000000-0005-0000-0000-000041200000}"/>
    <cellStyle name="Normal 21 3 53" xfId="5306" xr:uid="{00000000-0005-0000-0000-000042200000}"/>
    <cellStyle name="Normal 21 3 54" xfId="5307" xr:uid="{00000000-0005-0000-0000-000043200000}"/>
    <cellStyle name="Normal 21 3 55" xfId="5308" xr:uid="{00000000-0005-0000-0000-000044200000}"/>
    <cellStyle name="Normal 21 3 56" xfId="5309" xr:uid="{00000000-0005-0000-0000-000045200000}"/>
    <cellStyle name="Normal 21 3 57" xfId="5310" xr:uid="{00000000-0005-0000-0000-000046200000}"/>
    <cellStyle name="Normal 21 3 58" xfId="5311" xr:uid="{00000000-0005-0000-0000-000047200000}"/>
    <cellStyle name="Normal 21 3 59" xfId="5312" xr:uid="{00000000-0005-0000-0000-000048200000}"/>
    <cellStyle name="Normal 21 3 6" xfId="5313" xr:uid="{00000000-0005-0000-0000-000049200000}"/>
    <cellStyle name="Normal 21 3 60" xfId="5314" xr:uid="{00000000-0005-0000-0000-00004A200000}"/>
    <cellStyle name="Normal 21 3 61" xfId="5315" xr:uid="{00000000-0005-0000-0000-00004B200000}"/>
    <cellStyle name="Normal 21 3 62" xfId="5316" xr:uid="{00000000-0005-0000-0000-00004C200000}"/>
    <cellStyle name="Normal 21 3 63" xfId="5317" xr:uid="{00000000-0005-0000-0000-00004D200000}"/>
    <cellStyle name="Normal 21 3 64" xfId="5318" xr:uid="{00000000-0005-0000-0000-00004E200000}"/>
    <cellStyle name="Normal 21 3 65" xfId="5319" xr:uid="{00000000-0005-0000-0000-00004F200000}"/>
    <cellStyle name="Normal 21 3 7" xfId="5320" xr:uid="{00000000-0005-0000-0000-000050200000}"/>
    <cellStyle name="Normal 21 3 8" xfId="5321" xr:uid="{00000000-0005-0000-0000-000051200000}"/>
    <cellStyle name="Normal 21 3 9" xfId="5322" xr:uid="{00000000-0005-0000-0000-000052200000}"/>
    <cellStyle name="Normal 21 4" xfId="5323" xr:uid="{00000000-0005-0000-0000-000053200000}"/>
    <cellStyle name="Normal 21 4 10" xfId="5324" xr:uid="{00000000-0005-0000-0000-000054200000}"/>
    <cellStyle name="Normal 21 4 11" xfId="5325" xr:uid="{00000000-0005-0000-0000-000055200000}"/>
    <cellStyle name="Normal 21 4 12" xfId="5326" xr:uid="{00000000-0005-0000-0000-000056200000}"/>
    <cellStyle name="Normal 21 4 13" xfId="5327" xr:uid="{00000000-0005-0000-0000-000057200000}"/>
    <cellStyle name="Normal 21 4 14" xfId="5328" xr:uid="{00000000-0005-0000-0000-000058200000}"/>
    <cellStyle name="Normal 21 4 15" xfId="5329" xr:uid="{00000000-0005-0000-0000-000059200000}"/>
    <cellStyle name="Normal 21 4 16" xfId="5330" xr:uid="{00000000-0005-0000-0000-00005A200000}"/>
    <cellStyle name="Normal 21 4 17" xfId="5331" xr:uid="{00000000-0005-0000-0000-00005B200000}"/>
    <cellStyle name="Normal 21 4 18" xfId="5332" xr:uid="{00000000-0005-0000-0000-00005C200000}"/>
    <cellStyle name="Normal 21 4 19" xfId="5333" xr:uid="{00000000-0005-0000-0000-00005D200000}"/>
    <cellStyle name="Normal 21 4 2" xfId="5334" xr:uid="{00000000-0005-0000-0000-00005E200000}"/>
    <cellStyle name="Normal 21 4 20" xfId="5335" xr:uid="{00000000-0005-0000-0000-00005F200000}"/>
    <cellStyle name="Normal 21 4 21" xfId="5336" xr:uid="{00000000-0005-0000-0000-000060200000}"/>
    <cellStyle name="Normal 21 4 22" xfId="5337" xr:uid="{00000000-0005-0000-0000-000061200000}"/>
    <cellStyle name="Normal 21 4 23" xfId="5338" xr:uid="{00000000-0005-0000-0000-000062200000}"/>
    <cellStyle name="Normal 21 4 24" xfId="5339" xr:uid="{00000000-0005-0000-0000-000063200000}"/>
    <cellStyle name="Normal 21 4 25" xfId="5340" xr:uid="{00000000-0005-0000-0000-000064200000}"/>
    <cellStyle name="Normal 21 4 26" xfId="5341" xr:uid="{00000000-0005-0000-0000-000065200000}"/>
    <cellStyle name="Normal 21 4 27" xfId="5342" xr:uid="{00000000-0005-0000-0000-000066200000}"/>
    <cellStyle name="Normal 21 4 28" xfId="5343" xr:uid="{00000000-0005-0000-0000-000067200000}"/>
    <cellStyle name="Normal 21 4 29" xfId="5344" xr:uid="{00000000-0005-0000-0000-000068200000}"/>
    <cellStyle name="Normal 21 4 3" xfId="5345" xr:uid="{00000000-0005-0000-0000-000069200000}"/>
    <cellStyle name="Normal 21 4 30" xfId="5346" xr:uid="{00000000-0005-0000-0000-00006A200000}"/>
    <cellStyle name="Normal 21 4 31" xfId="5347" xr:uid="{00000000-0005-0000-0000-00006B200000}"/>
    <cellStyle name="Normal 21 4 32" xfId="5348" xr:uid="{00000000-0005-0000-0000-00006C200000}"/>
    <cellStyle name="Normal 21 4 33" xfId="5349" xr:uid="{00000000-0005-0000-0000-00006D200000}"/>
    <cellStyle name="Normal 21 4 34" xfId="5350" xr:uid="{00000000-0005-0000-0000-00006E200000}"/>
    <cellStyle name="Normal 21 4 35" xfId="5351" xr:uid="{00000000-0005-0000-0000-00006F200000}"/>
    <cellStyle name="Normal 21 4 36" xfId="5352" xr:uid="{00000000-0005-0000-0000-000070200000}"/>
    <cellStyle name="Normal 21 4 37" xfId="5353" xr:uid="{00000000-0005-0000-0000-000071200000}"/>
    <cellStyle name="Normal 21 4 38" xfId="5354" xr:uid="{00000000-0005-0000-0000-000072200000}"/>
    <cellStyle name="Normal 21 4 39" xfId="5355" xr:uid="{00000000-0005-0000-0000-000073200000}"/>
    <cellStyle name="Normal 21 4 4" xfId="5356" xr:uid="{00000000-0005-0000-0000-000074200000}"/>
    <cellStyle name="Normal 21 4 40" xfId="5357" xr:uid="{00000000-0005-0000-0000-000075200000}"/>
    <cellStyle name="Normal 21 4 41" xfId="5358" xr:uid="{00000000-0005-0000-0000-000076200000}"/>
    <cellStyle name="Normal 21 4 42" xfId="5359" xr:uid="{00000000-0005-0000-0000-000077200000}"/>
    <cellStyle name="Normal 21 4 43" xfId="5360" xr:uid="{00000000-0005-0000-0000-000078200000}"/>
    <cellStyle name="Normal 21 4 44" xfId="5361" xr:uid="{00000000-0005-0000-0000-000079200000}"/>
    <cellStyle name="Normal 21 4 45" xfId="5362" xr:uid="{00000000-0005-0000-0000-00007A200000}"/>
    <cellStyle name="Normal 21 4 46" xfId="5363" xr:uid="{00000000-0005-0000-0000-00007B200000}"/>
    <cellStyle name="Normal 21 4 47" xfId="5364" xr:uid="{00000000-0005-0000-0000-00007C200000}"/>
    <cellStyle name="Normal 21 4 48" xfId="5365" xr:uid="{00000000-0005-0000-0000-00007D200000}"/>
    <cellStyle name="Normal 21 4 49" xfId="5366" xr:uid="{00000000-0005-0000-0000-00007E200000}"/>
    <cellStyle name="Normal 21 4 5" xfId="5367" xr:uid="{00000000-0005-0000-0000-00007F200000}"/>
    <cellStyle name="Normal 21 4 50" xfId="5368" xr:uid="{00000000-0005-0000-0000-000080200000}"/>
    <cellStyle name="Normal 21 4 51" xfId="5369" xr:uid="{00000000-0005-0000-0000-000081200000}"/>
    <cellStyle name="Normal 21 4 52" xfId="5370" xr:uid="{00000000-0005-0000-0000-000082200000}"/>
    <cellStyle name="Normal 21 4 53" xfId="5371" xr:uid="{00000000-0005-0000-0000-000083200000}"/>
    <cellStyle name="Normal 21 4 54" xfId="5372" xr:uid="{00000000-0005-0000-0000-000084200000}"/>
    <cellStyle name="Normal 21 4 55" xfId="5373" xr:uid="{00000000-0005-0000-0000-000085200000}"/>
    <cellStyle name="Normal 21 4 56" xfId="5374" xr:uid="{00000000-0005-0000-0000-000086200000}"/>
    <cellStyle name="Normal 21 4 57" xfId="5375" xr:uid="{00000000-0005-0000-0000-000087200000}"/>
    <cellStyle name="Normal 21 4 58" xfId="5376" xr:uid="{00000000-0005-0000-0000-000088200000}"/>
    <cellStyle name="Normal 21 4 59" xfId="5377" xr:uid="{00000000-0005-0000-0000-000089200000}"/>
    <cellStyle name="Normal 21 4 6" xfId="5378" xr:uid="{00000000-0005-0000-0000-00008A200000}"/>
    <cellStyle name="Normal 21 4 60" xfId="5379" xr:uid="{00000000-0005-0000-0000-00008B200000}"/>
    <cellStyle name="Normal 21 4 61" xfId="5380" xr:uid="{00000000-0005-0000-0000-00008C200000}"/>
    <cellStyle name="Normal 21 4 62" xfId="5381" xr:uid="{00000000-0005-0000-0000-00008D200000}"/>
    <cellStyle name="Normal 21 4 63" xfId="5382" xr:uid="{00000000-0005-0000-0000-00008E200000}"/>
    <cellStyle name="Normal 21 4 64" xfId="5383" xr:uid="{00000000-0005-0000-0000-00008F200000}"/>
    <cellStyle name="Normal 21 4 65" xfId="5384" xr:uid="{00000000-0005-0000-0000-000090200000}"/>
    <cellStyle name="Normal 21 4 7" xfId="5385" xr:uid="{00000000-0005-0000-0000-000091200000}"/>
    <cellStyle name="Normal 21 4 8" xfId="5386" xr:uid="{00000000-0005-0000-0000-000092200000}"/>
    <cellStyle name="Normal 21 4 9" xfId="5387" xr:uid="{00000000-0005-0000-0000-000093200000}"/>
    <cellStyle name="Normal 21 5" xfId="5388" xr:uid="{00000000-0005-0000-0000-000094200000}"/>
    <cellStyle name="Normal 21 5 10" xfId="5389" xr:uid="{00000000-0005-0000-0000-000095200000}"/>
    <cellStyle name="Normal 21 5 11" xfId="5390" xr:uid="{00000000-0005-0000-0000-000096200000}"/>
    <cellStyle name="Normal 21 5 12" xfId="5391" xr:uid="{00000000-0005-0000-0000-000097200000}"/>
    <cellStyle name="Normal 21 5 13" xfId="5392" xr:uid="{00000000-0005-0000-0000-000098200000}"/>
    <cellStyle name="Normal 21 5 14" xfId="5393" xr:uid="{00000000-0005-0000-0000-000099200000}"/>
    <cellStyle name="Normal 21 5 15" xfId="5394" xr:uid="{00000000-0005-0000-0000-00009A200000}"/>
    <cellStyle name="Normal 21 5 16" xfId="5395" xr:uid="{00000000-0005-0000-0000-00009B200000}"/>
    <cellStyle name="Normal 21 5 17" xfId="5396" xr:uid="{00000000-0005-0000-0000-00009C200000}"/>
    <cellStyle name="Normal 21 5 18" xfId="5397" xr:uid="{00000000-0005-0000-0000-00009D200000}"/>
    <cellStyle name="Normal 21 5 19" xfId="5398" xr:uid="{00000000-0005-0000-0000-00009E200000}"/>
    <cellStyle name="Normal 21 5 2" xfId="5399" xr:uid="{00000000-0005-0000-0000-00009F200000}"/>
    <cellStyle name="Normal 21 5 20" xfId="5400" xr:uid="{00000000-0005-0000-0000-0000A0200000}"/>
    <cellStyle name="Normal 21 5 21" xfId="5401" xr:uid="{00000000-0005-0000-0000-0000A1200000}"/>
    <cellStyle name="Normal 21 5 22" xfId="5402" xr:uid="{00000000-0005-0000-0000-0000A2200000}"/>
    <cellStyle name="Normal 21 5 23" xfId="5403" xr:uid="{00000000-0005-0000-0000-0000A3200000}"/>
    <cellStyle name="Normal 21 5 24" xfId="5404" xr:uid="{00000000-0005-0000-0000-0000A4200000}"/>
    <cellStyle name="Normal 21 5 25" xfId="5405" xr:uid="{00000000-0005-0000-0000-0000A5200000}"/>
    <cellStyle name="Normal 21 5 26" xfId="5406" xr:uid="{00000000-0005-0000-0000-0000A6200000}"/>
    <cellStyle name="Normal 21 5 27" xfId="5407" xr:uid="{00000000-0005-0000-0000-0000A7200000}"/>
    <cellStyle name="Normal 21 5 28" xfId="5408" xr:uid="{00000000-0005-0000-0000-0000A8200000}"/>
    <cellStyle name="Normal 21 5 29" xfId="5409" xr:uid="{00000000-0005-0000-0000-0000A9200000}"/>
    <cellStyle name="Normal 21 5 3" xfId="5410" xr:uid="{00000000-0005-0000-0000-0000AA200000}"/>
    <cellStyle name="Normal 21 5 30" xfId="5411" xr:uid="{00000000-0005-0000-0000-0000AB200000}"/>
    <cellStyle name="Normal 21 5 31" xfId="5412" xr:uid="{00000000-0005-0000-0000-0000AC200000}"/>
    <cellStyle name="Normal 21 5 32" xfId="5413" xr:uid="{00000000-0005-0000-0000-0000AD200000}"/>
    <cellStyle name="Normal 21 5 33" xfId="5414" xr:uid="{00000000-0005-0000-0000-0000AE200000}"/>
    <cellStyle name="Normal 21 5 34" xfId="5415" xr:uid="{00000000-0005-0000-0000-0000AF200000}"/>
    <cellStyle name="Normal 21 5 35" xfId="5416" xr:uid="{00000000-0005-0000-0000-0000B0200000}"/>
    <cellStyle name="Normal 21 5 36" xfId="5417" xr:uid="{00000000-0005-0000-0000-0000B1200000}"/>
    <cellStyle name="Normal 21 5 37" xfId="5418" xr:uid="{00000000-0005-0000-0000-0000B2200000}"/>
    <cellStyle name="Normal 21 5 38" xfId="5419" xr:uid="{00000000-0005-0000-0000-0000B3200000}"/>
    <cellStyle name="Normal 21 5 39" xfId="5420" xr:uid="{00000000-0005-0000-0000-0000B4200000}"/>
    <cellStyle name="Normal 21 5 4" xfId="5421" xr:uid="{00000000-0005-0000-0000-0000B5200000}"/>
    <cellStyle name="Normal 21 5 40" xfId="5422" xr:uid="{00000000-0005-0000-0000-0000B6200000}"/>
    <cellStyle name="Normal 21 5 41" xfId="5423" xr:uid="{00000000-0005-0000-0000-0000B7200000}"/>
    <cellStyle name="Normal 21 5 42" xfId="5424" xr:uid="{00000000-0005-0000-0000-0000B8200000}"/>
    <cellStyle name="Normal 21 5 43" xfId="5425" xr:uid="{00000000-0005-0000-0000-0000B9200000}"/>
    <cellStyle name="Normal 21 5 44" xfId="5426" xr:uid="{00000000-0005-0000-0000-0000BA200000}"/>
    <cellStyle name="Normal 21 5 45" xfId="5427" xr:uid="{00000000-0005-0000-0000-0000BB200000}"/>
    <cellStyle name="Normal 21 5 46" xfId="5428" xr:uid="{00000000-0005-0000-0000-0000BC200000}"/>
    <cellStyle name="Normal 21 5 47" xfId="5429" xr:uid="{00000000-0005-0000-0000-0000BD200000}"/>
    <cellStyle name="Normal 21 5 48" xfId="5430" xr:uid="{00000000-0005-0000-0000-0000BE200000}"/>
    <cellStyle name="Normal 21 5 49" xfId="5431" xr:uid="{00000000-0005-0000-0000-0000BF200000}"/>
    <cellStyle name="Normal 21 5 5" xfId="5432" xr:uid="{00000000-0005-0000-0000-0000C0200000}"/>
    <cellStyle name="Normal 21 5 50" xfId="5433" xr:uid="{00000000-0005-0000-0000-0000C1200000}"/>
    <cellStyle name="Normal 21 5 51" xfId="5434" xr:uid="{00000000-0005-0000-0000-0000C2200000}"/>
    <cellStyle name="Normal 21 5 52" xfId="5435" xr:uid="{00000000-0005-0000-0000-0000C3200000}"/>
    <cellStyle name="Normal 21 5 53" xfId="5436" xr:uid="{00000000-0005-0000-0000-0000C4200000}"/>
    <cellStyle name="Normal 21 5 54" xfId="5437" xr:uid="{00000000-0005-0000-0000-0000C5200000}"/>
    <cellStyle name="Normal 21 5 55" xfId="5438" xr:uid="{00000000-0005-0000-0000-0000C6200000}"/>
    <cellStyle name="Normal 21 5 56" xfId="5439" xr:uid="{00000000-0005-0000-0000-0000C7200000}"/>
    <cellStyle name="Normal 21 5 57" xfId="5440" xr:uid="{00000000-0005-0000-0000-0000C8200000}"/>
    <cellStyle name="Normal 21 5 58" xfId="5441" xr:uid="{00000000-0005-0000-0000-0000C9200000}"/>
    <cellStyle name="Normal 21 5 59" xfId="5442" xr:uid="{00000000-0005-0000-0000-0000CA200000}"/>
    <cellStyle name="Normal 21 5 6" xfId="5443" xr:uid="{00000000-0005-0000-0000-0000CB200000}"/>
    <cellStyle name="Normal 21 5 60" xfId="5444" xr:uid="{00000000-0005-0000-0000-0000CC200000}"/>
    <cellStyle name="Normal 21 5 61" xfId="5445" xr:uid="{00000000-0005-0000-0000-0000CD200000}"/>
    <cellStyle name="Normal 21 5 62" xfId="5446" xr:uid="{00000000-0005-0000-0000-0000CE200000}"/>
    <cellStyle name="Normal 21 5 63" xfId="5447" xr:uid="{00000000-0005-0000-0000-0000CF200000}"/>
    <cellStyle name="Normal 21 5 64" xfId="5448" xr:uid="{00000000-0005-0000-0000-0000D0200000}"/>
    <cellStyle name="Normal 21 5 65" xfId="5449" xr:uid="{00000000-0005-0000-0000-0000D1200000}"/>
    <cellStyle name="Normal 21 5 7" xfId="5450" xr:uid="{00000000-0005-0000-0000-0000D2200000}"/>
    <cellStyle name="Normal 21 5 8" xfId="5451" xr:uid="{00000000-0005-0000-0000-0000D3200000}"/>
    <cellStyle name="Normal 21 5 9" xfId="5452" xr:uid="{00000000-0005-0000-0000-0000D4200000}"/>
    <cellStyle name="Normal 21 6" xfId="5453" xr:uid="{00000000-0005-0000-0000-0000D5200000}"/>
    <cellStyle name="Normal 21 7" xfId="13521" xr:uid="{00000000-0005-0000-0000-0000D6200000}"/>
    <cellStyle name="Normal 210" xfId="12682" xr:uid="{00000000-0005-0000-0000-0000D7200000}"/>
    <cellStyle name="Normal 211" xfId="12695" xr:uid="{00000000-0005-0000-0000-0000D8200000}"/>
    <cellStyle name="Normal 212" xfId="12685" xr:uid="{00000000-0005-0000-0000-0000D9200000}"/>
    <cellStyle name="Normal 213" xfId="14714" xr:uid="{00000000-0005-0000-0000-0000DA200000}"/>
    <cellStyle name="Normal 214" xfId="12696" xr:uid="{00000000-0005-0000-0000-0000DB200000}"/>
    <cellStyle name="Normal 215" xfId="12683" xr:uid="{00000000-0005-0000-0000-0000DC200000}"/>
    <cellStyle name="Normal 216" xfId="12694" xr:uid="{00000000-0005-0000-0000-0000DD200000}"/>
    <cellStyle name="Normal 217" xfId="12686" xr:uid="{00000000-0005-0000-0000-0000DE200000}"/>
    <cellStyle name="Normal 218" xfId="12693" xr:uid="{00000000-0005-0000-0000-0000DF200000}"/>
    <cellStyle name="Normal 219" xfId="12687" xr:uid="{00000000-0005-0000-0000-0000E0200000}"/>
    <cellStyle name="Normal 22" xfId="5454" xr:uid="{00000000-0005-0000-0000-0000E1200000}"/>
    <cellStyle name="Normal 22 2" xfId="5455" xr:uid="{00000000-0005-0000-0000-0000E2200000}"/>
    <cellStyle name="Normal 22 2 10" xfId="5456" xr:uid="{00000000-0005-0000-0000-0000E3200000}"/>
    <cellStyle name="Normal 22 2 11" xfId="5457" xr:uid="{00000000-0005-0000-0000-0000E4200000}"/>
    <cellStyle name="Normal 22 2 12" xfId="5458" xr:uid="{00000000-0005-0000-0000-0000E5200000}"/>
    <cellStyle name="Normal 22 2 13" xfId="5459" xr:uid="{00000000-0005-0000-0000-0000E6200000}"/>
    <cellStyle name="Normal 22 2 14" xfId="5460" xr:uid="{00000000-0005-0000-0000-0000E7200000}"/>
    <cellStyle name="Normal 22 2 15" xfId="5461" xr:uid="{00000000-0005-0000-0000-0000E8200000}"/>
    <cellStyle name="Normal 22 2 16" xfId="5462" xr:uid="{00000000-0005-0000-0000-0000E9200000}"/>
    <cellStyle name="Normal 22 2 17" xfId="5463" xr:uid="{00000000-0005-0000-0000-0000EA200000}"/>
    <cellStyle name="Normal 22 2 18" xfId="5464" xr:uid="{00000000-0005-0000-0000-0000EB200000}"/>
    <cellStyle name="Normal 22 2 19" xfId="5465" xr:uid="{00000000-0005-0000-0000-0000EC200000}"/>
    <cellStyle name="Normal 22 2 2" xfId="5466" xr:uid="{00000000-0005-0000-0000-0000ED200000}"/>
    <cellStyle name="Normal 22 2 20" xfId="5467" xr:uid="{00000000-0005-0000-0000-0000EE200000}"/>
    <cellStyle name="Normal 22 2 21" xfId="5468" xr:uid="{00000000-0005-0000-0000-0000EF200000}"/>
    <cellStyle name="Normal 22 2 22" xfId="5469" xr:uid="{00000000-0005-0000-0000-0000F0200000}"/>
    <cellStyle name="Normal 22 2 23" xfId="5470" xr:uid="{00000000-0005-0000-0000-0000F1200000}"/>
    <cellStyle name="Normal 22 2 24" xfId="5471" xr:uid="{00000000-0005-0000-0000-0000F2200000}"/>
    <cellStyle name="Normal 22 2 25" xfId="5472" xr:uid="{00000000-0005-0000-0000-0000F3200000}"/>
    <cellStyle name="Normal 22 2 26" xfId="5473" xr:uid="{00000000-0005-0000-0000-0000F4200000}"/>
    <cellStyle name="Normal 22 2 27" xfId="5474" xr:uid="{00000000-0005-0000-0000-0000F5200000}"/>
    <cellStyle name="Normal 22 2 28" xfId="5475" xr:uid="{00000000-0005-0000-0000-0000F6200000}"/>
    <cellStyle name="Normal 22 2 29" xfId="5476" xr:uid="{00000000-0005-0000-0000-0000F7200000}"/>
    <cellStyle name="Normal 22 2 3" xfId="5477" xr:uid="{00000000-0005-0000-0000-0000F8200000}"/>
    <cellStyle name="Normal 22 2 30" xfId="5478" xr:uid="{00000000-0005-0000-0000-0000F9200000}"/>
    <cellStyle name="Normal 22 2 31" xfId="5479" xr:uid="{00000000-0005-0000-0000-0000FA200000}"/>
    <cellStyle name="Normal 22 2 32" xfId="5480" xr:uid="{00000000-0005-0000-0000-0000FB200000}"/>
    <cellStyle name="Normal 22 2 33" xfId="5481" xr:uid="{00000000-0005-0000-0000-0000FC200000}"/>
    <cellStyle name="Normal 22 2 34" xfId="5482" xr:uid="{00000000-0005-0000-0000-0000FD200000}"/>
    <cellStyle name="Normal 22 2 35" xfId="5483" xr:uid="{00000000-0005-0000-0000-0000FE200000}"/>
    <cellStyle name="Normal 22 2 36" xfId="5484" xr:uid="{00000000-0005-0000-0000-0000FF200000}"/>
    <cellStyle name="Normal 22 2 37" xfId="5485" xr:uid="{00000000-0005-0000-0000-000000210000}"/>
    <cellStyle name="Normal 22 2 38" xfId="5486" xr:uid="{00000000-0005-0000-0000-000001210000}"/>
    <cellStyle name="Normal 22 2 39" xfId="5487" xr:uid="{00000000-0005-0000-0000-000002210000}"/>
    <cellStyle name="Normal 22 2 4" xfId="5488" xr:uid="{00000000-0005-0000-0000-000003210000}"/>
    <cellStyle name="Normal 22 2 40" xfId="5489" xr:uid="{00000000-0005-0000-0000-000004210000}"/>
    <cellStyle name="Normal 22 2 41" xfId="5490" xr:uid="{00000000-0005-0000-0000-000005210000}"/>
    <cellStyle name="Normal 22 2 42" xfId="5491" xr:uid="{00000000-0005-0000-0000-000006210000}"/>
    <cellStyle name="Normal 22 2 43" xfId="5492" xr:uid="{00000000-0005-0000-0000-000007210000}"/>
    <cellStyle name="Normal 22 2 44" xfId="5493" xr:uid="{00000000-0005-0000-0000-000008210000}"/>
    <cellStyle name="Normal 22 2 45" xfId="5494" xr:uid="{00000000-0005-0000-0000-000009210000}"/>
    <cellStyle name="Normal 22 2 46" xfId="5495" xr:uid="{00000000-0005-0000-0000-00000A210000}"/>
    <cellStyle name="Normal 22 2 47" xfId="5496" xr:uid="{00000000-0005-0000-0000-00000B210000}"/>
    <cellStyle name="Normal 22 2 48" xfId="5497" xr:uid="{00000000-0005-0000-0000-00000C210000}"/>
    <cellStyle name="Normal 22 2 49" xfId="5498" xr:uid="{00000000-0005-0000-0000-00000D210000}"/>
    <cellStyle name="Normal 22 2 5" xfId="5499" xr:uid="{00000000-0005-0000-0000-00000E210000}"/>
    <cellStyle name="Normal 22 2 50" xfId="5500" xr:uid="{00000000-0005-0000-0000-00000F210000}"/>
    <cellStyle name="Normal 22 2 51" xfId="5501" xr:uid="{00000000-0005-0000-0000-000010210000}"/>
    <cellStyle name="Normal 22 2 52" xfId="5502" xr:uid="{00000000-0005-0000-0000-000011210000}"/>
    <cellStyle name="Normal 22 2 53" xfId="5503" xr:uid="{00000000-0005-0000-0000-000012210000}"/>
    <cellStyle name="Normal 22 2 54" xfId="5504" xr:uid="{00000000-0005-0000-0000-000013210000}"/>
    <cellStyle name="Normal 22 2 55" xfId="5505" xr:uid="{00000000-0005-0000-0000-000014210000}"/>
    <cellStyle name="Normal 22 2 56" xfId="5506" xr:uid="{00000000-0005-0000-0000-000015210000}"/>
    <cellStyle name="Normal 22 2 57" xfId="5507" xr:uid="{00000000-0005-0000-0000-000016210000}"/>
    <cellStyle name="Normal 22 2 58" xfId="5508" xr:uid="{00000000-0005-0000-0000-000017210000}"/>
    <cellStyle name="Normal 22 2 59" xfId="5509" xr:uid="{00000000-0005-0000-0000-000018210000}"/>
    <cellStyle name="Normal 22 2 6" xfId="5510" xr:uid="{00000000-0005-0000-0000-000019210000}"/>
    <cellStyle name="Normal 22 2 60" xfId="5511" xr:uid="{00000000-0005-0000-0000-00001A210000}"/>
    <cellStyle name="Normal 22 2 61" xfId="5512" xr:uid="{00000000-0005-0000-0000-00001B210000}"/>
    <cellStyle name="Normal 22 2 62" xfId="5513" xr:uid="{00000000-0005-0000-0000-00001C210000}"/>
    <cellStyle name="Normal 22 2 63" xfId="5514" xr:uid="{00000000-0005-0000-0000-00001D210000}"/>
    <cellStyle name="Normal 22 2 64" xfId="5515" xr:uid="{00000000-0005-0000-0000-00001E210000}"/>
    <cellStyle name="Normal 22 2 65" xfId="5516" xr:uid="{00000000-0005-0000-0000-00001F210000}"/>
    <cellStyle name="Normal 22 2 66" xfId="13593" xr:uid="{00000000-0005-0000-0000-000020210000}"/>
    <cellStyle name="Normal 22 2 7" xfId="5517" xr:uid="{00000000-0005-0000-0000-000021210000}"/>
    <cellStyle name="Normal 22 2 8" xfId="5518" xr:uid="{00000000-0005-0000-0000-000022210000}"/>
    <cellStyle name="Normal 22 2 9" xfId="5519" xr:uid="{00000000-0005-0000-0000-000023210000}"/>
    <cellStyle name="Normal 22 3" xfId="5520" xr:uid="{00000000-0005-0000-0000-000024210000}"/>
    <cellStyle name="Normal 22 3 10" xfId="5521" xr:uid="{00000000-0005-0000-0000-000025210000}"/>
    <cellStyle name="Normal 22 3 11" xfId="5522" xr:uid="{00000000-0005-0000-0000-000026210000}"/>
    <cellStyle name="Normal 22 3 12" xfId="5523" xr:uid="{00000000-0005-0000-0000-000027210000}"/>
    <cellStyle name="Normal 22 3 13" xfId="5524" xr:uid="{00000000-0005-0000-0000-000028210000}"/>
    <cellStyle name="Normal 22 3 14" xfId="5525" xr:uid="{00000000-0005-0000-0000-000029210000}"/>
    <cellStyle name="Normal 22 3 15" xfId="5526" xr:uid="{00000000-0005-0000-0000-00002A210000}"/>
    <cellStyle name="Normal 22 3 16" xfId="5527" xr:uid="{00000000-0005-0000-0000-00002B210000}"/>
    <cellStyle name="Normal 22 3 17" xfId="5528" xr:uid="{00000000-0005-0000-0000-00002C210000}"/>
    <cellStyle name="Normal 22 3 18" xfId="5529" xr:uid="{00000000-0005-0000-0000-00002D210000}"/>
    <cellStyle name="Normal 22 3 19" xfId="5530" xr:uid="{00000000-0005-0000-0000-00002E210000}"/>
    <cellStyle name="Normal 22 3 2" xfId="5531" xr:uid="{00000000-0005-0000-0000-00002F210000}"/>
    <cellStyle name="Normal 22 3 20" xfId="5532" xr:uid="{00000000-0005-0000-0000-000030210000}"/>
    <cellStyle name="Normal 22 3 21" xfId="5533" xr:uid="{00000000-0005-0000-0000-000031210000}"/>
    <cellStyle name="Normal 22 3 22" xfId="5534" xr:uid="{00000000-0005-0000-0000-000032210000}"/>
    <cellStyle name="Normal 22 3 23" xfId="5535" xr:uid="{00000000-0005-0000-0000-000033210000}"/>
    <cellStyle name="Normal 22 3 24" xfId="5536" xr:uid="{00000000-0005-0000-0000-000034210000}"/>
    <cellStyle name="Normal 22 3 25" xfId="5537" xr:uid="{00000000-0005-0000-0000-000035210000}"/>
    <cellStyle name="Normal 22 3 26" xfId="5538" xr:uid="{00000000-0005-0000-0000-000036210000}"/>
    <cellStyle name="Normal 22 3 27" xfId="5539" xr:uid="{00000000-0005-0000-0000-000037210000}"/>
    <cellStyle name="Normal 22 3 28" xfId="5540" xr:uid="{00000000-0005-0000-0000-000038210000}"/>
    <cellStyle name="Normal 22 3 29" xfId="5541" xr:uid="{00000000-0005-0000-0000-000039210000}"/>
    <cellStyle name="Normal 22 3 3" xfId="5542" xr:uid="{00000000-0005-0000-0000-00003A210000}"/>
    <cellStyle name="Normal 22 3 30" xfId="5543" xr:uid="{00000000-0005-0000-0000-00003B210000}"/>
    <cellStyle name="Normal 22 3 31" xfId="5544" xr:uid="{00000000-0005-0000-0000-00003C210000}"/>
    <cellStyle name="Normal 22 3 32" xfId="5545" xr:uid="{00000000-0005-0000-0000-00003D210000}"/>
    <cellStyle name="Normal 22 3 33" xfId="5546" xr:uid="{00000000-0005-0000-0000-00003E210000}"/>
    <cellStyle name="Normal 22 3 34" xfId="5547" xr:uid="{00000000-0005-0000-0000-00003F210000}"/>
    <cellStyle name="Normal 22 3 35" xfId="5548" xr:uid="{00000000-0005-0000-0000-000040210000}"/>
    <cellStyle name="Normal 22 3 36" xfId="5549" xr:uid="{00000000-0005-0000-0000-000041210000}"/>
    <cellStyle name="Normal 22 3 37" xfId="5550" xr:uid="{00000000-0005-0000-0000-000042210000}"/>
    <cellStyle name="Normal 22 3 38" xfId="5551" xr:uid="{00000000-0005-0000-0000-000043210000}"/>
    <cellStyle name="Normal 22 3 39" xfId="5552" xr:uid="{00000000-0005-0000-0000-000044210000}"/>
    <cellStyle name="Normal 22 3 4" xfId="5553" xr:uid="{00000000-0005-0000-0000-000045210000}"/>
    <cellStyle name="Normal 22 3 40" xfId="5554" xr:uid="{00000000-0005-0000-0000-000046210000}"/>
    <cellStyle name="Normal 22 3 41" xfId="5555" xr:uid="{00000000-0005-0000-0000-000047210000}"/>
    <cellStyle name="Normal 22 3 42" xfId="5556" xr:uid="{00000000-0005-0000-0000-000048210000}"/>
    <cellStyle name="Normal 22 3 43" xfId="5557" xr:uid="{00000000-0005-0000-0000-000049210000}"/>
    <cellStyle name="Normal 22 3 44" xfId="5558" xr:uid="{00000000-0005-0000-0000-00004A210000}"/>
    <cellStyle name="Normal 22 3 45" xfId="5559" xr:uid="{00000000-0005-0000-0000-00004B210000}"/>
    <cellStyle name="Normal 22 3 46" xfId="5560" xr:uid="{00000000-0005-0000-0000-00004C210000}"/>
    <cellStyle name="Normal 22 3 47" xfId="5561" xr:uid="{00000000-0005-0000-0000-00004D210000}"/>
    <cellStyle name="Normal 22 3 48" xfId="5562" xr:uid="{00000000-0005-0000-0000-00004E210000}"/>
    <cellStyle name="Normal 22 3 49" xfId="5563" xr:uid="{00000000-0005-0000-0000-00004F210000}"/>
    <cellStyle name="Normal 22 3 5" xfId="5564" xr:uid="{00000000-0005-0000-0000-000050210000}"/>
    <cellStyle name="Normal 22 3 50" xfId="5565" xr:uid="{00000000-0005-0000-0000-000051210000}"/>
    <cellStyle name="Normal 22 3 51" xfId="5566" xr:uid="{00000000-0005-0000-0000-000052210000}"/>
    <cellStyle name="Normal 22 3 52" xfId="5567" xr:uid="{00000000-0005-0000-0000-000053210000}"/>
    <cellStyle name="Normal 22 3 53" xfId="5568" xr:uid="{00000000-0005-0000-0000-000054210000}"/>
    <cellStyle name="Normal 22 3 54" xfId="5569" xr:uid="{00000000-0005-0000-0000-000055210000}"/>
    <cellStyle name="Normal 22 3 55" xfId="5570" xr:uid="{00000000-0005-0000-0000-000056210000}"/>
    <cellStyle name="Normal 22 3 56" xfId="5571" xr:uid="{00000000-0005-0000-0000-000057210000}"/>
    <cellStyle name="Normal 22 3 57" xfId="5572" xr:uid="{00000000-0005-0000-0000-000058210000}"/>
    <cellStyle name="Normal 22 3 58" xfId="5573" xr:uid="{00000000-0005-0000-0000-000059210000}"/>
    <cellStyle name="Normal 22 3 59" xfId="5574" xr:uid="{00000000-0005-0000-0000-00005A210000}"/>
    <cellStyle name="Normal 22 3 6" xfId="5575" xr:uid="{00000000-0005-0000-0000-00005B210000}"/>
    <cellStyle name="Normal 22 3 60" xfId="5576" xr:uid="{00000000-0005-0000-0000-00005C210000}"/>
    <cellStyle name="Normal 22 3 61" xfId="5577" xr:uid="{00000000-0005-0000-0000-00005D210000}"/>
    <cellStyle name="Normal 22 3 62" xfId="5578" xr:uid="{00000000-0005-0000-0000-00005E210000}"/>
    <cellStyle name="Normal 22 3 63" xfId="5579" xr:uid="{00000000-0005-0000-0000-00005F210000}"/>
    <cellStyle name="Normal 22 3 64" xfId="5580" xr:uid="{00000000-0005-0000-0000-000060210000}"/>
    <cellStyle name="Normal 22 3 65" xfId="5581" xr:uid="{00000000-0005-0000-0000-000061210000}"/>
    <cellStyle name="Normal 22 3 7" xfId="5582" xr:uid="{00000000-0005-0000-0000-000062210000}"/>
    <cellStyle name="Normal 22 3 8" xfId="5583" xr:uid="{00000000-0005-0000-0000-000063210000}"/>
    <cellStyle name="Normal 22 3 9" xfId="5584" xr:uid="{00000000-0005-0000-0000-000064210000}"/>
    <cellStyle name="Normal 22 4" xfId="5585" xr:uid="{00000000-0005-0000-0000-000065210000}"/>
    <cellStyle name="Normal 22 4 10" xfId="5586" xr:uid="{00000000-0005-0000-0000-000066210000}"/>
    <cellStyle name="Normal 22 4 11" xfId="5587" xr:uid="{00000000-0005-0000-0000-000067210000}"/>
    <cellStyle name="Normal 22 4 12" xfId="5588" xr:uid="{00000000-0005-0000-0000-000068210000}"/>
    <cellStyle name="Normal 22 4 13" xfId="5589" xr:uid="{00000000-0005-0000-0000-000069210000}"/>
    <cellStyle name="Normal 22 4 14" xfId="5590" xr:uid="{00000000-0005-0000-0000-00006A210000}"/>
    <cellStyle name="Normal 22 4 15" xfId="5591" xr:uid="{00000000-0005-0000-0000-00006B210000}"/>
    <cellStyle name="Normal 22 4 16" xfId="5592" xr:uid="{00000000-0005-0000-0000-00006C210000}"/>
    <cellStyle name="Normal 22 4 17" xfId="5593" xr:uid="{00000000-0005-0000-0000-00006D210000}"/>
    <cellStyle name="Normal 22 4 18" xfId="5594" xr:uid="{00000000-0005-0000-0000-00006E210000}"/>
    <cellStyle name="Normal 22 4 19" xfId="5595" xr:uid="{00000000-0005-0000-0000-00006F210000}"/>
    <cellStyle name="Normal 22 4 2" xfId="5596" xr:uid="{00000000-0005-0000-0000-000070210000}"/>
    <cellStyle name="Normal 22 4 20" xfId="5597" xr:uid="{00000000-0005-0000-0000-000071210000}"/>
    <cellStyle name="Normal 22 4 21" xfId="5598" xr:uid="{00000000-0005-0000-0000-000072210000}"/>
    <cellStyle name="Normal 22 4 22" xfId="5599" xr:uid="{00000000-0005-0000-0000-000073210000}"/>
    <cellStyle name="Normal 22 4 23" xfId="5600" xr:uid="{00000000-0005-0000-0000-000074210000}"/>
    <cellStyle name="Normal 22 4 24" xfId="5601" xr:uid="{00000000-0005-0000-0000-000075210000}"/>
    <cellStyle name="Normal 22 4 25" xfId="5602" xr:uid="{00000000-0005-0000-0000-000076210000}"/>
    <cellStyle name="Normal 22 4 26" xfId="5603" xr:uid="{00000000-0005-0000-0000-000077210000}"/>
    <cellStyle name="Normal 22 4 27" xfId="5604" xr:uid="{00000000-0005-0000-0000-000078210000}"/>
    <cellStyle name="Normal 22 4 28" xfId="5605" xr:uid="{00000000-0005-0000-0000-000079210000}"/>
    <cellStyle name="Normal 22 4 29" xfId="5606" xr:uid="{00000000-0005-0000-0000-00007A210000}"/>
    <cellStyle name="Normal 22 4 3" xfId="5607" xr:uid="{00000000-0005-0000-0000-00007B210000}"/>
    <cellStyle name="Normal 22 4 30" xfId="5608" xr:uid="{00000000-0005-0000-0000-00007C210000}"/>
    <cellStyle name="Normal 22 4 31" xfId="5609" xr:uid="{00000000-0005-0000-0000-00007D210000}"/>
    <cellStyle name="Normal 22 4 32" xfId="5610" xr:uid="{00000000-0005-0000-0000-00007E210000}"/>
    <cellStyle name="Normal 22 4 33" xfId="5611" xr:uid="{00000000-0005-0000-0000-00007F210000}"/>
    <cellStyle name="Normal 22 4 34" xfId="5612" xr:uid="{00000000-0005-0000-0000-000080210000}"/>
    <cellStyle name="Normal 22 4 35" xfId="5613" xr:uid="{00000000-0005-0000-0000-000081210000}"/>
    <cellStyle name="Normal 22 4 36" xfId="5614" xr:uid="{00000000-0005-0000-0000-000082210000}"/>
    <cellStyle name="Normal 22 4 37" xfId="5615" xr:uid="{00000000-0005-0000-0000-000083210000}"/>
    <cellStyle name="Normal 22 4 38" xfId="5616" xr:uid="{00000000-0005-0000-0000-000084210000}"/>
    <cellStyle name="Normal 22 4 39" xfId="5617" xr:uid="{00000000-0005-0000-0000-000085210000}"/>
    <cellStyle name="Normal 22 4 4" xfId="5618" xr:uid="{00000000-0005-0000-0000-000086210000}"/>
    <cellStyle name="Normal 22 4 40" xfId="5619" xr:uid="{00000000-0005-0000-0000-000087210000}"/>
    <cellStyle name="Normal 22 4 41" xfId="5620" xr:uid="{00000000-0005-0000-0000-000088210000}"/>
    <cellStyle name="Normal 22 4 42" xfId="5621" xr:uid="{00000000-0005-0000-0000-000089210000}"/>
    <cellStyle name="Normal 22 4 43" xfId="5622" xr:uid="{00000000-0005-0000-0000-00008A210000}"/>
    <cellStyle name="Normal 22 4 44" xfId="5623" xr:uid="{00000000-0005-0000-0000-00008B210000}"/>
    <cellStyle name="Normal 22 4 45" xfId="5624" xr:uid="{00000000-0005-0000-0000-00008C210000}"/>
    <cellStyle name="Normal 22 4 46" xfId="5625" xr:uid="{00000000-0005-0000-0000-00008D210000}"/>
    <cellStyle name="Normal 22 4 47" xfId="5626" xr:uid="{00000000-0005-0000-0000-00008E210000}"/>
    <cellStyle name="Normal 22 4 48" xfId="5627" xr:uid="{00000000-0005-0000-0000-00008F210000}"/>
    <cellStyle name="Normal 22 4 49" xfId="5628" xr:uid="{00000000-0005-0000-0000-000090210000}"/>
    <cellStyle name="Normal 22 4 5" xfId="5629" xr:uid="{00000000-0005-0000-0000-000091210000}"/>
    <cellStyle name="Normal 22 4 50" xfId="5630" xr:uid="{00000000-0005-0000-0000-000092210000}"/>
    <cellStyle name="Normal 22 4 51" xfId="5631" xr:uid="{00000000-0005-0000-0000-000093210000}"/>
    <cellStyle name="Normal 22 4 52" xfId="5632" xr:uid="{00000000-0005-0000-0000-000094210000}"/>
    <cellStyle name="Normal 22 4 53" xfId="5633" xr:uid="{00000000-0005-0000-0000-000095210000}"/>
    <cellStyle name="Normal 22 4 54" xfId="5634" xr:uid="{00000000-0005-0000-0000-000096210000}"/>
    <cellStyle name="Normal 22 4 55" xfId="5635" xr:uid="{00000000-0005-0000-0000-000097210000}"/>
    <cellStyle name="Normal 22 4 56" xfId="5636" xr:uid="{00000000-0005-0000-0000-000098210000}"/>
    <cellStyle name="Normal 22 4 57" xfId="5637" xr:uid="{00000000-0005-0000-0000-000099210000}"/>
    <cellStyle name="Normal 22 4 58" xfId="5638" xr:uid="{00000000-0005-0000-0000-00009A210000}"/>
    <cellStyle name="Normal 22 4 59" xfId="5639" xr:uid="{00000000-0005-0000-0000-00009B210000}"/>
    <cellStyle name="Normal 22 4 6" xfId="5640" xr:uid="{00000000-0005-0000-0000-00009C210000}"/>
    <cellStyle name="Normal 22 4 60" xfId="5641" xr:uid="{00000000-0005-0000-0000-00009D210000}"/>
    <cellStyle name="Normal 22 4 61" xfId="5642" xr:uid="{00000000-0005-0000-0000-00009E210000}"/>
    <cellStyle name="Normal 22 4 62" xfId="5643" xr:uid="{00000000-0005-0000-0000-00009F210000}"/>
    <cellStyle name="Normal 22 4 63" xfId="5644" xr:uid="{00000000-0005-0000-0000-0000A0210000}"/>
    <cellStyle name="Normal 22 4 64" xfId="5645" xr:uid="{00000000-0005-0000-0000-0000A1210000}"/>
    <cellStyle name="Normal 22 4 65" xfId="5646" xr:uid="{00000000-0005-0000-0000-0000A2210000}"/>
    <cellStyle name="Normal 22 4 7" xfId="5647" xr:uid="{00000000-0005-0000-0000-0000A3210000}"/>
    <cellStyle name="Normal 22 4 8" xfId="5648" xr:uid="{00000000-0005-0000-0000-0000A4210000}"/>
    <cellStyle name="Normal 22 4 9" xfId="5649" xr:uid="{00000000-0005-0000-0000-0000A5210000}"/>
    <cellStyle name="Normal 22 5" xfId="5650" xr:uid="{00000000-0005-0000-0000-0000A6210000}"/>
    <cellStyle name="Normal 22 5 10" xfId="5651" xr:uid="{00000000-0005-0000-0000-0000A7210000}"/>
    <cellStyle name="Normal 22 5 11" xfId="5652" xr:uid="{00000000-0005-0000-0000-0000A8210000}"/>
    <cellStyle name="Normal 22 5 12" xfId="5653" xr:uid="{00000000-0005-0000-0000-0000A9210000}"/>
    <cellStyle name="Normal 22 5 13" xfId="5654" xr:uid="{00000000-0005-0000-0000-0000AA210000}"/>
    <cellStyle name="Normal 22 5 14" xfId="5655" xr:uid="{00000000-0005-0000-0000-0000AB210000}"/>
    <cellStyle name="Normal 22 5 15" xfId="5656" xr:uid="{00000000-0005-0000-0000-0000AC210000}"/>
    <cellStyle name="Normal 22 5 16" xfId="5657" xr:uid="{00000000-0005-0000-0000-0000AD210000}"/>
    <cellStyle name="Normal 22 5 17" xfId="5658" xr:uid="{00000000-0005-0000-0000-0000AE210000}"/>
    <cellStyle name="Normal 22 5 18" xfId="5659" xr:uid="{00000000-0005-0000-0000-0000AF210000}"/>
    <cellStyle name="Normal 22 5 19" xfId="5660" xr:uid="{00000000-0005-0000-0000-0000B0210000}"/>
    <cellStyle name="Normal 22 5 2" xfId="5661" xr:uid="{00000000-0005-0000-0000-0000B1210000}"/>
    <cellStyle name="Normal 22 5 20" xfId="5662" xr:uid="{00000000-0005-0000-0000-0000B2210000}"/>
    <cellStyle name="Normal 22 5 21" xfId="5663" xr:uid="{00000000-0005-0000-0000-0000B3210000}"/>
    <cellStyle name="Normal 22 5 22" xfId="5664" xr:uid="{00000000-0005-0000-0000-0000B4210000}"/>
    <cellStyle name="Normal 22 5 23" xfId="5665" xr:uid="{00000000-0005-0000-0000-0000B5210000}"/>
    <cellStyle name="Normal 22 5 24" xfId="5666" xr:uid="{00000000-0005-0000-0000-0000B6210000}"/>
    <cellStyle name="Normal 22 5 25" xfId="5667" xr:uid="{00000000-0005-0000-0000-0000B7210000}"/>
    <cellStyle name="Normal 22 5 26" xfId="5668" xr:uid="{00000000-0005-0000-0000-0000B8210000}"/>
    <cellStyle name="Normal 22 5 27" xfId="5669" xr:uid="{00000000-0005-0000-0000-0000B9210000}"/>
    <cellStyle name="Normal 22 5 28" xfId="5670" xr:uid="{00000000-0005-0000-0000-0000BA210000}"/>
    <cellStyle name="Normal 22 5 29" xfId="5671" xr:uid="{00000000-0005-0000-0000-0000BB210000}"/>
    <cellStyle name="Normal 22 5 3" xfId="5672" xr:uid="{00000000-0005-0000-0000-0000BC210000}"/>
    <cellStyle name="Normal 22 5 30" xfId="5673" xr:uid="{00000000-0005-0000-0000-0000BD210000}"/>
    <cellStyle name="Normal 22 5 31" xfId="5674" xr:uid="{00000000-0005-0000-0000-0000BE210000}"/>
    <cellStyle name="Normal 22 5 32" xfId="5675" xr:uid="{00000000-0005-0000-0000-0000BF210000}"/>
    <cellStyle name="Normal 22 5 33" xfId="5676" xr:uid="{00000000-0005-0000-0000-0000C0210000}"/>
    <cellStyle name="Normal 22 5 34" xfId="5677" xr:uid="{00000000-0005-0000-0000-0000C1210000}"/>
    <cellStyle name="Normal 22 5 35" xfId="5678" xr:uid="{00000000-0005-0000-0000-0000C2210000}"/>
    <cellStyle name="Normal 22 5 36" xfId="5679" xr:uid="{00000000-0005-0000-0000-0000C3210000}"/>
    <cellStyle name="Normal 22 5 37" xfId="5680" xr:uid="{00000000-0005-0000-0000-0000C4210000}"/>
    <cellStyle name="Normal 22 5 38" xfId="5681" xr:uid="{00000000-0005-0000-0000-0000C5210000}"/>
    <cellStyle name="Normal 22 5 39" xfId="5682" xr:uid="{00000000-0005-0000-0000-0000C6210000}"/>
    <cellStyle name="Normal 22 5 4" xfId="5683" xr:uid="{00000000-0005-0000-0000-0000C7210000}"/>
    <cellStyle name="Normal 22 5 40" xfId="5684" xr:uid="{00000000-0005-0000-0000-0000C8210000}"/>
    <cellStyle name="Normal 22 5 41" xfId="5685" xr:uid="{00000000-0005-0000-0000-0000C9210000}"/>
    <cellStyle name="Normal 22 5 42" xfId="5686" xr:uid="{00000000-0005-0000-0000-0000CA210000}"/>
    <cellStyle name="Normal 22 5 43" xfId="5687" xr:uid="{00000000-0005-0000-0000-0000CB210000}"/>
    <cellStyle name="Normal 22 5 44" xfId="5688" xr:uid="{00000000-0005-0000-0000-0000CC210000}"/>
    <cellStyle name="Normal 22 5 45" xfId="5689" xr:uid="{00000000-0005-0000-0000-0000CD210000}"/>
    <cellStyle name="Normal 22 5 46" xfId="5690" xr:uid="{00000000-0005-0000-0000-0000CE210000}"/>
    <cellStyle name="Normal 22 5 47" xfId="5691" xr:uid="{00000000-0005-0000-0000-0000CF210000}"/>
    <cellStyle name="Normal 22 5 48" xfId="5692" xr:uid="{00000000-0005-0000-0000-0000D0210000}"/>
    <cellStyle name="Normal 22 5 49" xfId="5693" xr:uid="{00000000-0005-0000-0000-0000D1210000}"/>
    <cellStyle name="Normal 22 5 5" xfId="5694" xr:uid="{00000000-0005-0000-0000-0000D2210000}"/>
    <cellStyle name="Normal 22 5 50" xfId="5695" xr:uid="{00000000-0005-0000-0000-0000D3210000}"/>
    <cellStyle name="Normal 22 5 51" xfId="5696" xr:uid="{00000000-0005-0000-0000-0000D4210000}"/>
    <cellStyle name="Normal 22 5 52" xfId="5697" xr:uid="{00000000-0005-0000-0000-0000D5210000}"/>
    <cellStyle name="Normal 22 5 53" xfId="5698" xr:uid="{00000000-0005-0000-0000-0000D6210000}"/>
    <cellStyle name="Normal 22 5 54" xfId="5699" xr:uid="{00000000-0005-0000-0000-0000D7210000}"/>
    <cellStyle name="Normal 22 5 55" xfId="5700" xr:uid="{00000000-0005-0000-0000-0000D8210000}"/>
    <cellStyle name="Normal 22 5 56" xfId="5701" xr:uid="{00000000-0005-0000-0000-0000D9210000}"/>
    <cellStyle name="Normal 22 5 57" xfId="5702" xr:uid="{00000000-0005-0000-0000-0000DA210000}"/>
    <cellStyle name="Normal 22 5 58" xfId="5703" xr:uid="{00000000-0005-0000-0000-0000DB210000}"/>
    <cellStyle name="Normal 22 5 59" xfId="5704" xr:uid="{00000000-0005-0000-0000-0000DC210000}"/>
    <cellStyle name="Normal 22 5 6" xfId="5705" xr:uid="{00000000-0005-0000-0000-0000DD210000}"/>
    <cellStyle name="Normal 22 5 60" xfId="5706" xr:uid="{00000000-0005-0000-0000-0000DE210000}"/>
    <cellStyle name="Normal 22 5 61" xfId="5707" xr:uid="{00000000-0005-0000-0000-0000DF210000}"/>
    <cellStyle name="Normal 22 5 62" xfId="5708" xr:uid="{00000000-0005-0000-0000-0000E0210000}"/>
    <cellStyle name="Normal 22 5 63" xfId="5709" xr:uid="{00000000-0005-0000-0000-0000E1210000}"/>
    <cellStyle name="Normal 22 5 64" xfId="5710" xr:uid="{00000000-0005-0000-0000-0000E2210000}"/>
    <cellStyle name="Normal 22 5 65" xfId="5711" xr:uid="{00000000-0005-0000-0000-0000E3210000}"/>
    <cellStyle name="Normal 22 5 7" xfId="5712" xr:uid="{00000000-0005-0000-0000-0000E4210000}"/>
    <cellStyle name="Normal 22 5 8" xfId="5713" xr:uid="{00000000-0005-0000-0000-0000E5210000}"/>
    <cellStyle name="Normal 22 5 9" xfId="5714" xr:uid="{00000000-0005-0000-0000-0000E6210000}"/>
    <cellStyle name="Normal 22 6" xfId="14415" xr:uid="{00000000-0005-0000-0000-0000E7210000}"/>
    <cellStyle name="Normal 220" xfId="12692" xr:uid="{00000000-0005-0000-0000-0000E8210000}"/>
    <cellStyle name="Normal 221" xfId="12690" xr:uid="{00000000-0005-0000-0000-0000E9210000}"/>
    <cellStyle name="Normal 222" xfId="12691" xr:uid="{00000000-0005-0000-0000-0000EA210000}"/>
    <cellStyle name="Normal 223" xfId="14723" xr:uid="{00000000-0005-0000-0000-0000EB210000}"/>
    <cellStyle name="Normal 224" xfId="14724" xr:uid="{00000000-0005-0000-0000-0000EC210000}"/>
    <cellStyle name="Normal 224 2" xfId="15187" xr:uid="{00000000-0005-0000-0000-0000ED210000}"/>
    <cellStyle name="Normal 225" xfId="14725" xr:uid="{00000000-0005-0000-0000-0000EE210000}"/>
    <cellStyle name="Normal 226" xfId="14726" xr:uid="{00000000-0005-0000-0000-0000EF210000}"/>
    <cellStyle name="Normal 227" xfId="14727" xr:uid="{00000000-0005-0000-0000-0000F0210000}"/>
    <cellStyle name="Normal 228" xfId="14728" xr:uid="{00000000-0005-0000-0000-0000F1210000}"/>
    <cellStyle name="Normal 229" xfId="2" xr:uid="{00000000-0005-0000-0000-0000F2210000}"/>
    <cellStyle name="Normal 23" xfId="5715" xr:uid="{00000000-0005-0000-0000-0000F3210000}"/>
    <cellStyle name="Normal 23 10" xfId="5716" xr:uid="{00000000-0005-0000-0000-0000F4210000}"/>
    <cellStyle name="Normal 23 11" xfId="5717" xr:uid="{00000000-0005-0000-0000-0000F5210000}"/>
    <cellStyle name="Normal 23 12" xfId="5718" xr:uid="{00000000-0005-0000-0000-0000F6210000}"/>
    <cellStyle name="Normal 23 13" xfId="5719" xr:uid="{00000000-0005-0000-0000-0000F7210000}"/>
    <cellStyle name="Normal 23 14" xfId="5720" xr:uid="{00000000-0005-0000-0000-0000F8210000}"/>
    <cellStyle name="Normal 23 15" xfId="5721" xr:uid="{00000000-0005-0000-0000-0000F9210000}"/>
    <cellStyle name="Normal 23 16" xfId="5722" xr:uid="{00000000-0005-0000-0000-0000FA210000}"/>
    <cellStyle name="Normal 23 17" xfId="5723" xr:uid="{00000000-0005-0000-0000-0000FB210000}"/>
    <cellStyle name="Normal 23 18" xfId="5724" xr:uid="{00000000-0005-0000-0000-0000FC210000}"/>
    <cellStyle name="Normal 23 19" xfId="5725" xr:uid="{00000000-0005-0000-0000-0000FD210000}"/>
    <cellStyle name="Normal 23 2" xfId="5726" xr:uid="{00000000-0005-0000-0000-0000FE210000}"/>
    <cellStyle name="Normal 23 2 10" xfId="5727" xr:uid="{00000000-0005-0000-0000-0000FF210000}"/>
    <cellStyle name="Normal 23 2 11" xfId="5728" xr:uid="{00000000-0005-0000-0000-000000220000}"/>
    <cellStyle name="Normal 23 2 12" xfId="5729" xr:uid="{00000000-0005-0000-0000-000001220000}"/>
    <cellStyle name="Normal 23 2 13" xfId="5730" xr:uid="{00000000-0005-0000-0000-000002220000}"/>
    <cellStyle name="Normal 23 2 14" xfId="5731" xr:uid="{00000000-0005-0000-0000-000003220000}"/>
    <cellStyle name="Normal 23 2 15" xfId="5732" xr:uid="{00000000-0005-0000-0000-000004220000}"/>
    <cellStyle name="Normal 23 2 16" xfId="5733" xr:uid="{00000000-0005-0000-0000-000005220000}"/>
    <cellStyle name="Normal 23 2 17" xfId="5734" xr:uid="{00000000-0005-0000-0000-000006220000}"/>
    <cellStyle name="Normal 23 2 18" xfId="5735" xr:uid="{00000000-0005-0000-0000-000007220000}"/>
    <cellStyle name="Normal 23 2 19" xfId="5736" xr:uid="{00000000-0005-0000-0000-000008220000}"/>
    <cellStyle name="Normal 23 2 2" xfId="5737" xr:uid="{00000000-0005-0000-0000-000009220000}"/>
    <cellStyle name="Normal 23 2 20" xfId="5738" xr:uid="{00000000-0005-0000-0000-00000A220000}"/>
    <cellStyle name="Normal 23 2 21" xfId="5739" xr:uid="{00000000-0005-0000-0000-00000B220000}"/>
    <cellStyle name="Normal 23 2 22" xfId="5740" xr:uid="{00000000-0005-0000-0000-00000C220000}"/>
    <cellStyle name="Normal 23 2 23" xfId="5741" xr:uid="{00000000-0005-0000-0000-00000D220000}"/>
    <cellStyle name="Normal 23 2 24" xfId="5742" xr:uid="{00000000-0005-0000-0000-00000E220000}"/>
    <cellStyle name="Normal 23 2 25" xfId="5743" xr:uid="{00000000-0005-0000-0000-00000F220000}"/>
    <cellStyle name="Normal 23 2 26" xfId="5744" xr:uid="{00000000-0005-0000-0000-000010220000}"/>
    <cellStyle name="Normal 23 2 27" xfId="5745" xr:uid="{00000000-0005-0000-0000-000011220000}"/>
    <cellStyle name="Normal 23 2 28" xfId="5746" xr:uid="{00000000-0005-0000-0000-000012220000}"/>
    <cellStyle name="Normal 23 2 29" xfId="5747" xr:uid="{00000000-0005-0000-0000-000013220000}"/>
    <cellStyle name="Normal 23 2 3" xfId="5748" xr:uid="{00000000-0005-0000-0000-000014220000}"/>
    <cellStyle name="Normal 23 2 30" xfId="5749" xr:uid="{00000000-0005-0000-0000-000015220000}"/>
    <cellStyle name="Normal 23 2 31" xfId="5750" xr:uid="{00000000-0005-0000-0000-000016220000}"/>
    <cellStyle name="Normal 23 2 32" xfId="5751" xr:uid="{00000000-0005-0000-0000-000017220000}"/>
    <cellStyle name="Normal 23 2 33" xfId="5752" xr:uid="{00000000-0005-0000-0000-000018220000}"/>
    <cellStyle name="Normal 23 2 34" xfId="5753" xr:uid="{00000000-0005-0000-0000-000019220000}"/>
    <cellStyle name="Normal 23 2 35" xfId="5754" xr:uid="{00000000-0005-0000-0000-00001A220000}"/>
    <cellStyle name="Normal 23 2 36" xfId="5755" xr:uid="{00000000-0005-0000-0000-00001B220000}"/>
    <cellStyle name="Normal 23 2 37" xfId="5756" xr:uid="{00000000-0005-0000-0000-00001C220000}"/>
    <cellStyle name="Normal 23 2 38" xfId="5757" xr:uid="{00000000-0005-0000-0000-00001D220000}"/>
    <cellStyle name="Normal 23 2 39" xfId="5758" xr:uid="{00000000-0005-0000-0000-00001E220000}"/>
    <cellStyle name="Normal 23 2 4" xfId="5759" xr:uid="{00000000-0005-0000-0000-00001F220000}"/>
    <cellStyle name="Normal 23 2 40" xfId="5760" xr:uid="{00000000-0005-0000-0000-000020220000}"/>
    <cellStyle name="Normal 23 2 41" xfId="5761" xr:uid="{00000000-0005-0000-0000-000021220000}"/>
    <cellStyle name="Normal 23 2 42" xfId="5762" xr:uid="{00000000-0005-0000-0000-000022220000}"/>
    <cellStyle name="Normal 23 2 43" xfId="5763" xr:uid="{00000000-0005-0000-0000-000023220000}"/>
    <cellStyle name="Normal 23 2 44" xfId="5764" xr:uid="{00000000-0005-0000-0000-000024220000}"/>
    <cellStyle name="Normal 23 2 45" xfId="5765" xr:uid="{00000000-0005-0000-0000-000025220000}"/>
    <cellStyle name="Normal 23 2 46" xfId="5766" xr:uid="{00000000-0005-0000-0000-000026220000}"/>
    <cellStyle name="Normal 23 2 47" xfId="5767" xr:uid="{00000000-0005-0000-0000-000027220000}"/>
    <cellStyle name="Normal 23 2 48" xfId="5768" xr:uid="{00000000-0005-0000-0000-000028220000}"/>
    <cellStyle name="Normal 23 2 49" xfId="5769" xr:uid="{00000000-0005-0000-0000-000029220000}"/>
    <cellStyle name="Normal 23 2 5" xfId="5770" xr:uid="{00000000-0005-0000-0000-00002A220000}"/>
    <cellStyle name="Normal 23 2 50" xfId="5771" xr:uid="{00000000-0005-0000-0000-00002B220000}"/>
    <cellStyle name="Normal 23 2 51" xfId="5772" xr:uid="{00000000-0005-0000-0000-00002C220000}"/>
    <cellStyle name="Normal 23 2 52" xfId="5773" xr:uid="{00000000-0005-0000-0000-00002D220000}"/>
    <cellStyle name="Normal 23 2 53" xfId="5774" xr:uid="{00000000-0005-0000-0000-00002E220000}"/>
    <cellStyle name="Normal 23 2 54" xfId="5775" xr:uid="{00000000-0005-0000-0000-00002F220000}"/>
    <cellStyle name="Normal 23 2 55" xfId="5776" xr:uid="{00000000-0005-0000-0000-000030220000}"/>
    <cellStyle name="Normal 23 2 56" xfId="5777" xr:uid="{00000000-0005-0000-0000-000031220000}"/>
    <cellStyle name="Normal 23 2 57" xfId="5778" xr:uid="{00000000-0005-0000-0000-000032220000}"/>
    <cellStyle name="Normal 23 2 58" xfId="5779" xr:uid="{00000000-0005-0000-0000-000033220000}"/>
    <cellStyle name="Normal 23 2 59" xfId="5780" xr:uid="{00000000-0005-0000-0000-000034220000}"/>
    <cellStyle name="Normal 23 2 6" xfId="5781" xr:uid="{00000000-0005-0000-0000-000035220000}"/>
    <cellStyle name="Normal 23 2 60" xfId="5782" xr:uid="{00000000-0005-0000-0000-000036220000}"/>
    <cellStyle name="Normal 23 2 61" xfId="5783" xr:uid="{00000000-0005-0000-0000-000037220000}"/>
    <cellStyle name="Normal 23 2 62" xfId="5784" xr:uid="{00000000-0005-0000-0000-000038220000}"/>
    <cellStyle name="Normal 23 2 63" xfId="5785" xr:uid="{00000000-0005-0000-0000-000039220000}"/>
    <cellStyle name="Normal 23 2 64" xfId="5786" xr:uid="{00000000-0005-0000-0000-00003A220000}"/>
    <cellStyle name="Normal 23 2 65" xfId="5787" xr:uid="{00000000-0005-0000-0000-00003B220000}"/>
    <cellStyle name="Normal 23 2 66" xfId="13594" xr:uid="{00000000-0005-0000-0000-00003C220000}"/>
    <cellStyle name="Normal 23 2 7" xfId="5788" xr:uid="{00000000-0005-0000-0000-00003D220000}"/>
    <cellStyle name="Normal 23 2 8" xfId="5789" xr:uid="{00000000-0005-0000-0000-00003E220000}"/>
    <cellStyle name="Normal 23 2 9" xfId="5790" xr:uid="{00000000-0005-0000-0000-00003F220000}"/>
    <cellStyle name="Normal 23 20" xfId="5791" xr:uid="{00000000-0005-0000-0000-000040220000}"/>
    <cellStyle name="Normal 23 21" xfId="5792" xr:uid="{00000000-0005-0000-0000-000041220000}"/>
    <cellStyle name="Normal 23 22" xfId="5793" xr:uid="{00000000-0005-0000-0000-000042220000}"/>
    <cellStyle name="Normal 23 23" xfId="5794" xr:uid="{00000000-0005-0000-0000-000043220000}"/>
    <cellStyle name="Normal 23 24" xfId="5795" xr:uid="{00000000-0005-0000-0000-000044220000}"/>
    <cellStyle name="Normal 23 25" xfId="5796" xr:uid="{00000000-0005-0000-0000-000045220000}"/>
    <cellStyle name="Normal 23 26" xfId="5797" xr:uid="{00000000-0005-0000-0000-000046220000}"/>
    <cellStyle name="Normal 23 27" xfId="5798" xr:uid="{00000000-0005-0000-0000-000047220000}"/>
    <cellStyle name="Normal 23 28" xfId="5799" xr:uid="{00000000-0005-0000-0000-000048220000}"/>
    <cellStyle name="Normal 23 29" xfId="5800" xr:uid="{00000000-0005-0000-0000-000049220000}"/>
    <cellStyle name="Normal 23 3" xfId="5801" xr:uid="{00000000-0005-0000-0000-00004A220000}"/>
    <cellStyle name="Normal 23 3 10" xfId="5802" xr:uid="{00000000-0005-0000-0000-00004B220000}"/>
    <cellStyle name="Normal 23 3 11" xfId="5803" xr:uid="{00000000-0005-0000-0000-00004C220000}"/>
    <cellStyle name="Normal 23 3 12" xfId="5804" xr:uid="{00000000-0005-0000-0000-00004D220000}"/>
    <cellStyle name="Normal 23 3 13" xfId="5805" xr:uid="{00000000-0005-0000-0000-00004E220000}"/>
    <cellStyle name="Normal 23 3 14" xfId="5806" xr:uid="{00000000-0005-0000-0000-00004F220000}"/>
    <cellStyle name="Normal 23 3 15" xfId="5807" xr:uid="{00000000-0005-0000-0000-000050220000}"/>
    <cellStyle name="Normal 23 3 16" xfId="5808" xr:uid="{00000000-0005-0000-0000-000051220000}"/>
    <cellStyle name="Normal 23 3 17" xfId="5809" xr:uid="{00000000-0005-0000-0000-000052220000}"/>
    <cellStyle name="Normal 23 3 18" xfId="5810" xr:uid="{00000000-0005-0000-0000-000053220000}"/>
    <cellStyle name="Normal 23 3 19" xfId="5811" xr:uid="{00000000-0005-0000-0000-000054220000}"/>
    <cellStyle name="Normal 23 3 2" xfId="5812" xr:uid="{00000000-0005-0000-0000-000055220000}"/>
    <cellStyle name="Normal 23 3 20" xfId="5813" xr:uid="{00000000-0005-0000-0000-000056220000}"/>
    <cellStyle name="Normal 23 3 21" xfId="5814" xr:uid="{00000000-0005-0000-0000-000057220000}"/>
    <cellStyle name="Normal 23 3 22" xfId="5815" xr:uid="{00000000-0005-0000-0000-000058220000}"/>
    <cellStyle name="Normal 23 3 23" xfId="5816" xr:uid="{00000000-0005-0000-0000-000059220000}"/>
    <cellStyle name="Normal 23 3 24" xfId="5817" xr:uid="{00000000-0005-0000-0000-00005A220000}"/>
    <cellStyle name="Normal 23 3 25" xfId="5818" xr:uid="{00000000-0005-0000-0000-00005B220000}"/>
    <cellStyle name="Normal 23 3 26" xfId="5819" xr:uid="{00000000-0005-0000-0000-00005C220000}"/>
    <cellStyle name="Normal 23 3 27" xfId="5820" xr:uid="{00000000-0005-0000-0000-00005D220000}"/>
    <cellStyle name="Normal 23 3 28" xfId="5821" xr:uid="{00000000-0005-0000-0000-00005E220000}"/>
    <cellStyle name="Normal 23 3 29" xfId="5822" xr:uid="{00000000-0005-0000-0000-00005F220000}"/>
    <cellStyle name="Normal 23 3 3" xfId="5823" xr:uid="{00000000-0005-0000-0000-000060220000}"/>
    <cellStyle name="Normal 23 3 30" xfId="5824" xr:uid="{00000000-0005-0000-0000-000061220000}"/>
    <cellStyle name="Normal 23 3 31" xfId="5825" xr:uid="{00000000-0005-0000-0000-000062220000}"/>
    <cellStyle name="Normal 23 3 32" xfId="5826" xr:uid="{00000000-0005-0000-0000-000063220000}"/>
    <cellStyle name="Normal 23 3 33" xfId="5827" xr:uid="{00000000-0005-0000-0000-000064220000}"/>
    <cellStyle name="Normal 23 3 34" xfId="5828" xr:uid="{00000000-0005-0000-0000-000065220000}"/>
    <cellStyle name="Normal 23 3 35" xfId="5829" xr:uid="{00000000-0005-0000-0000-000066220000}"/>
    <cellStyle name="Normal 23 3 36" xfId="5830" xr:uid="{00000000-0005-0000-0000-000067220000}"/>
    <cellStyle name="Normal 23 3 37" xfId="5831" xr:uid="{00000000-0005-0000-0000-000068220000}"/>
    <cellStyle name="Normal 23 3 38" xfId="5832" xr:uid="{00000000-0005-0000-0000-000069220000}"/>
    <cellStyle name="Normal 23 3 39" xfId="5833" xr:uid="{00000000-0005-0000-0000-00006A220000}"/>
    <cellStyle name="Normal 23 3 4" xfId="5834" xr:uid="{00000000-0005-0000-0000-00006B220000}"/>
    <cellStyle name="Normal 23 3 40" xfId="5835" xr:uid="{00000000-0005-0000-0000-00006C220000}"/>
    <cellStyle name="Normal 23 3 41" xfId="5836" xr:uid="{00000000-0005-0000-0000-00006D220000}"/>
    <cellStyle name="Normal 23 3 42" xfId="5837" xr:uid="{00000000-0005-0000-0000-00006E220000}"/>
    <cellStyle name="Normal 23 3 43" xfId="5838" xr:uid="{00000000-0005-0000-0000-00006F220000}"/>
    <cellStyle name="Normal 23 3 44" xfId="5839" xr:uid="{00000000-0005-0000-0000-000070220000}"/>
    <cellStyle name="Normal 23 3 45" xfId="5840" xr:uid="{00000000-0005-0000-0000-000071220000}"/>
    <cellStyle name="Normal 23 3 46" xfId="5841" xr:uid="{00000000-0005-0000-0000-000072220000}"/>
    <cellStyle name="Normal 23 3 47" xfId="5842" xr:uid="{00000000-0005-0000-0000-000073220000}"/>
    <cellStyle name="Normal 23 3 48" xfId="5843" xr:uid="{00000000-0005-0000-0000-000074220000}"/>
    <cellStyle name="Normal 23 3 49" xfId="5844" xr:uid="{00000000-0005-0000-0000-000075220000}"/>
    <cellStyle name="Normal 23 3 5" xfId="5845" xr:uid="{00000000-0005-0000-0000-000076220000}"/>
    <cellStyle name="Normal 23 3 50" xfId="5846" xr:uid="{00000000-0005-0000-0000-000077220000}"/>
    <cellStyle name="Normal 23 3 51" xfId="5847" xr:uid="{00000000-0005-0000-0000-000078220000}"/>
    <cellStyle name="Normal 23 3 52" xfId="5848" xr:uid="{00000000-0005-0000-0000-000079220000}"/>
    <cellStyle name="Normal 23 3 53" xfId="5849" xr:uid="{00000000-0005-0000-0000-00007A220000}"/>
    <cellStyle name="Normal 23 3 54" xfId="5850" xr:uid="{00000000-0005-0000-0000-00007B220000}"/>
    <cellStyle name="Normal 23 3 55" xfId="5851" xr:uid="{00000000-0005-0000-0000-00007C220000}"/>
    <cellStyle name="Normal 23 3 56" xfId="5852" xr:uid="{00000000-0005-0000-0000-00007D220000}"/>
    <cellStyle name="Normal 23 3 57" xfId="5853" xr:uid="{00000000-0005-0000-0000-00007E220000}"/>
    <cellStyle name="Normal 23 3 58" xfId="5854" xr:uid="{00000000-0005-0000-0000-00007F220000}"/>
    <cellStyle name="Normal 23 3 59" xfId="5855" xr:uid="{00000000-0005-0000-0000-000080220000}"/>
    <cellStyle name="Normal 23 3 6" xfId="5856" xr:uid="{00000000-0005-0000-0000-000081220000}"/>
    <cellStyle name="Normal 23 3 60" xfId="5857" xr:uid="{00000000-0005-0000-0000-000082220000}"/>
    <cellStyle name="Normal 23 3 61" xfId="5858" xr:uid="{00000000-0005-0000-0000-000083220000}"/>
    <cellStyle name="Normal 23 3 62" xfId="5859" xr:uid="{00000000-0005-0000-0000-000084220000}"/>
    <cellStyle name="Normal 23 3 63" xfId="5860" xr:uid="{00000000-0005-0000-0000-000085220000}"/>
    <cellStyle name="Normal 23 3 64" xfId="5861" xr:uid="{00000000-0005-0000-0000-000086220000}"/>
    <cellStyle name="Normal 23 3 65" xfId="5862" xr:uid="{00000000-0005-0000-0000-000087220000}"/>
    <cellStyle name="Normal 23 3 7" xfId="5863" xr:uid="{00000000-0005-0000-0000-000088220000}"/>
    <cellStyle name="Normal 23 3 8" xfId="5864" xr:uid="{00000000-0005-0000-0000-000089220000}"/>
    <cellStyle name="Normal 23 3 9" xfId="5865" xr:uid="{00000000-0005-0000-0000-00008A220000}"/>
    <cellStyle name="Normal 23 30" xfId="5866" xr:uid="{00000000-0005-0000-0000-00008B220000}"/>
    <cellStyle name="Normal 23 31" xfId="5867" xr:uid="{00000000-0005-0000-0000-00008C220000}"/>
    <cellStyle name="Normal 23 32" xfId="5868" xr:uid="{00000000-0005-0000-0000-00008D220000}"/>
    <cellStyle name="Normal 23 33" xfId="5869" xr:uid="{00000000-0005-0000-0000-00008E220000}"/>
    <cellStyle name="Normal 23 34" xfId="5870" xr:uid="{00000000-0005-0000-0000-00008F220000}"/>
    <cellStyle name="Normal 23 35" xfId="5871" xr:uid="{00000000-0005-0000-0000-000090220000}"/>
    <cellStyle name="Normal 23 36" xfId="5872" xr:uid="{00000000-0005-0000-0000-000091220000}"/>
    <cellStyle name="Normal 23 37" xfId="5873" xr:uid="{00000000-0005-0000-0000-000092220000}"/>
    <cellStyle name="Normal 23 38" xfId="5874" xr:uid="{00000000-0005-0000-0000-000093220000}"/>
    <cellStyle name="Normal 23 39" xfId="5875" xr:uid="{00000000-0005-0000-0000-000094220000}"/>
    <cellStyle name="Normal 23 4" xfId="5876" xr:uid="{00000000-0005-0000-0000-000095220000}"/>
    <cellStyle name="Normal 23 4 10" xfId="5877" xr:uid="{00000000-0005-0000-0000-000096220000}"/>
    <cellStyle name="Normal 23 4 11" xfId="5878" xr:uid="{00000000-0005-0000-0000-000097220000}"/>
    <cellStyle name="Normal 23 4 12" xfId="5879" xr:uid="{00000000-0005-0000-0000-000098220000}"/>
    <cellStyle name="Normal 23 4 13" xfId="5880" xr:uid="{00000000-0005-0000-0000-000099220000}"/>
    <cellStyle name="Normal 23 4 14" xfId="5881" xr:uid="{00000000-0005-0000-0000-00009A220000}"/>
    <cellStyle name="Normal 23 4 15" xfId="5882" xr:uid="{00000000-0005-0000-0000-00009B220000}"/>
    <cellStyle name="Normal 23 4 16" xfId="5883" xr:uid="{00000000-0005-0000-0000-00009C220000}"/>
    <cellStyle name="Normal 23 4 17" xfId="5884" xr:uid="{00000000-0005-0000-0000-00009D220000}"/>
    <cellStyle name="Normal 23 4 18" xfId="5885" xr:uid="{00000000-0005-0000-0000-00009E220000}"/>
    <cellStyle name="Normal 23 4 19" xfId="5886" xr:uid="{00000000-0005-0000-0000-00009F220000}"/>
    <cellStyle name="Normal 23 4 2" xfId="5887" xr:uid="{00000000-0005-0000-0000-0000A0220000}"/>
    <cellStyle name="Normal 23 4 20" xfId="5888" xr:uid="{00000000-0005-0000-0000-0000A1220000}"/>
    <cellStyle name="Normal 23 4 21" xfId="5889" xr:uid="{00000000-0005-0000-0000-0000A2220000}"/>
    <cellStyle name="Normal 23 4 22" xfId="5890" xr:uid="{00000000-0005-0000-0000-0000A3220000}"/>
    <cellStyle name="Normal 23 4 23" xfId="5891" xr:uid="{00000000-0005-0000-0000-0000A4220000}"/>
    <cellStyle name="Normal 23 4 24" xfId="5892" xr:uid="{00000000-0005-0000-0000-0000A5220000}"/>
    <cellStyle name="Normal 23 4 25" xfId="5893" xr:uid="{00000000-0005-0000-0000-0000A6220000}"/>
    <cellStyle name="Normal 23 4 26" xfId="5894" xr:uid="{00000000-0005-0000-0000-0000A7220000}"/>
    <cellStyle name="Normal 23 4 27" xfId="5895" xr:uid="{00000000-0005-0000-0000-0000A8220000}"/>
    <cellStyle name="Normal 23 4 28" xfId="5896" xr:uid="{00000000-0005-0000-0000-0000A9220000}"/>
    <cellStyle name="Normal 23 4 29" xfId="5897" xr:uid="{00000000-0005-0000-0000-0000AA220000}"/>
    <cellStyle name="Normal 23 4 3" xfId="5898" xr:uid="{00000000-0005-0000-0000-0000AB220000}"/>
    <cellStyle name="Normal 23 4 30" xfId="5899" xr:uid="{00000000-0005-0000-0000-0000AC220000}"/>
    <cellStyle name="Normal 23 4 31" xfId="5900" xr:uid="{00000000-0005-0000-0000-0000AD220000}"/>
    <cellStyle name="Normal 23 4 32" xfId="5901" xr:uid="{00000000-0005-0000-0000-0000AE220000}"/>
    <cellStyle name="Normal 23 4 33" xfId="5902" xr:uid="{00000000-0005-0000-0000-0000AF220000}"/>
    <cellStyle name="Normal 23 4 34" xfId="5903" xr:uid="{00000000-0005-0000-0000-0000B0220000}"/>
    <cellStyle name="Normal 23 4 35" xfId="5904" xr:uid="{00000000-0005-0000-0000-0000B1220000}"/>
    <cellStyle name="Normal 23 4 36" xfId="5905" xr:uid="{00000000-0005-0000-0000-0000B2220000}"/>
    <cellStyle name="Normal 23 4 37" xfId="5906" xr:uid="{00000000-0005-0000-0000-0000B3220000}"/>
    <cellStyle name="Normal 23 4 38" xfId="5907" xr:uid="{00000000-0005-0000-0000-0000B4220000}"/>
    <cellStyle name="Normal 23 4 39" xfId="5908" xr:uid="{00000000-0005-0000-0000-0000B5220000}"/>
    <cellStyle name="Normal 23 4 4" xfId="5909" xr:uid="{00000000-0005-0000-0000-0000B6220000}"/>
    <cellStyle name="Normal 23 4 40" xfId="5910" xr:uid="{00000000-0005-0000-0000-0000B7220000}"/>
    <cellStyle name="Normal 23 4 41" xfId="5911" xr:uid="{00000000-0005-0000-0000-0000B8220000}"/>
    <cellStyle name="Normal 23 4 42" xfId="5912" xr:uid="{00000000-0005-0000-0000-0000B9220000}"/>
    <cellStyle name="Normal 23 4 43" xfId="5913" xr:uid="{00000000-0005-0000-0000-0000BA220000}"/>
    <cellStyle name="Normal 23 4 44" xfId="5914" xr:uid="{00000000-0005-0000-0000-0000BB220000}"/>
    <cellStyle name="Normal 23 4 45" xfId="5915" xr:uid="{00000000-0005-0000-0000-0000BC220000}"/>
    <cellStyle name="Normal 23 4 46" xfId="5916" xr:uid="{00000000-0005-0000-0000-0000BD220000}"/>
    <cellStyle name="Normal 23 4 47" xfId="5917" xr:uid="{00000000-0005-0000-0000-0000BE220000}"/>
    <cellStyle name="Normal 23 4 48" xfId="5918" xr:uid="{00000000-0005-0000-0000-0000BF220000}"/>
    <cellStyle name="Normal 23 4 49" xfId="5919" xr:uid="{00000000-0005-0000-0000-0000C0220000}"/>
    <cellStyle name="Normal 23 4 5" xfId="5920" xr:uid="{00000000-0005-0000-0000-0000C1220000}"/>
    <cellStyle name="Normal 23 4 50" xfId="5921" xr:uid="{00000000-0005-0000-0000-0000C2220000}"/>
    <cellStyle name="Normal 23 4 51" xfId="5922" xr:uid="{00000000-0005-0000-0000-0000C3220000}"/>
    <cellStyle name="Normal 23 4 52" xfId="5923" xr:uid="{00000000-0005-0000-0000-0000C4220000}"/>
    <cellStyle name="Normal 23 4 53" xfId="5924" xr:uid="{00000000-0005-0000-0000-0000C5220000}"/>
    <cellStyle name="Normal 23 4 54" xfId="5925" xr:uid="{00000000-0005-0000-0000-0000C6220000}"/>
    <cellStyle name="Normal 23 4 55" xfId="5926" xr:uid="{00000000-0005-0000-0000-0000C7220000}"/>
    <cellStyle name="Normal 23 4 56" xfId="5927" xr:uid="{00000000-0005-0000-0000-0000C8220000}"/>
    <cellStyle name="Normal 23 4 57" xfId="5928" xr:uid="{00000000-0005-0000-0000-0000C9220000}"/>
    <cellStyle name="Normal 23 4 58" xfId="5929" xr:uid="{00000000-0005-0000-0000-0000CA220000}"/>
    <cellStyle name="Normal 23 4 59" xfId="5930" xr:uid="{00000000-0005-0000-0000-0000CB220000}"/>
    <cellStyle name="Normal 23 4 6" xfId="5931" xr:uid="{00000000-0005-0000-0000-0000CC220000}"/>
    <cellStyle name="Normal 23 4 60" xfId="5932" xr:uid="{00000000-0005-0000-0000-0000CD220000}"/>
    <cellStyle name="Normal 23 4 61" xfId="5933" xr:uid="{00000000-0005-0000-0000-0000CE220000}"/>
    <cellStyle name="Normal 23 4 62" xfId="5934" xr:uid="{00000000-0005-0000-0000-0000CF220000}"/>
    <cellStyle name="Normal 23 4 63" xfId="5935" xr:uid="{00000000-0005-0000-0000-0000D0220000}"/>
    <cellStyle name="Normal 23 4 64" xfId="5936" xr:uid="{00000000-0005-0000-0000-0000D1220000}"/>
    <cellStyle name="Normal 23 4 65" xfId="5937" xr:uid="{00000000-0005-0000-0000-0000D2220000}"/>
    <cellStyle name="Normal 23 4 7" xfId="5938" xr:uid="{00000000-0005-0000-0000-0000D3220000}"/>
    <cellStyle name="Normal 23 4 8" xfId="5939" xr:uid="{00000000-0005-0000-0000-0000D4220000}"/>
    <cellStyle name="Normal 23 4 9" xfId="5940" xr:uid="{00000000-0005-0000-0000-0000D5220000}"/>
    <cellStyle name="Normal 23 40" xfId="5941" xr:uid="{00000000-0005-0000-0000-0000D6220000}"/>
    <cellStyle name="Normal 23 41" xfId="5942" xr:uid="{00000000-0005-0000-0000-0000D7220000}"/>
    <cellStyle name="Normal 23 42" xfId="5943" xr:uid="{00000000-0005-0000-0000-0000D8220000}"/>
    <cellStyle name="Normal 23 43" xfId="5944" xr:uid="{00000000-0005-0000-0000-0000D9220000}"/>
    <cellStyle name="Normal 23 44" xfId="5945" xr:uid="{00000000-0005-0000-0000-0000DA220000}"/>
    <cellStyle name="Normal 23 45" xfId="5946" xr:uid="{00000000-0005-0000-0000-0000DB220000}"/>
    <cellStyle name="Normal 23 46" xfId="5947" xr:uid="{00000000-0005-0000-0000-0000DC220000}"/>
    <cellStyle name="Normal 23 47" xfId="5948" xr:uid="{00000000-0005-0000-0000-0000DD220000}"/>
    <cellStyle name="Normal 23 48" xfId="5949" xr:uid="{00000000-0005-0000-0000-0000DE220000}"/>
    <cellStyle name="Normal 23 49" xfId="5950" xr:uid="{00000000-0005-0000-0000-0000DF220000}"/>
    <cellStyle name="Normal 23 5" xfId="5951" xr:uid="{00000000-0005-0000-0000-0000E0220000}"/>
    <cellStyle name="Normal 23 5 10" xfId="5952" xr:uid="{00000000-0005-0000-0000-0000E1220000}"/>
    <cellStyle name="Normal 23 5 11" xfId="5953" xr:uid="{00000000-0005-0000-0000-0000E2220000}"/>
    <cellStyle name="Normal 23 5 12" xfId="5954" xr:uid="{00000000-0005-0000-0000-0000E3220000}"/>
    <cellStyle name="Normal 23 5 13" xfId="5955" xr:uid="{00000000-0005-0000-0000-0000E4220000}"/>
    <cellStyle name="Normal 23 5 14" xfId="5956" xr:uid="{00000000-0005-0000-0000-0000E5220000}"/>
    <cellStyle name="Normal 23 5 15" xfId="5957" xr:uid="{00000000-0005-0000-0000-0000E6220000}"/>
    <cellStyle name="Normal 23 5 16" xfId="5958" xr:uid="{00000000-0005-0000-0000-0000E7220000}"/>
    <cellStyle name="Normal 23 5 17" xfId="5959" xr:uid="{00000000-0005-0000-0000-0000E8220000}"/>
    <cellStyle name="Normal 23 5 18" xfId="5960" xr:uid="{00000000-0005-0000-0000-0000E9220000}"/>
    <cellStyle name="Normal 23 5 19" xfId="5961" xr:uid="{00000000-0005-0000-0000-0000EA220000}"/>
    <cellStyle name="Normal 23 5 2" xfId="5962" xr:uid="{00000000-0005-0000-0000-0000EB220000}"/>
    <cellStyle name="Normal 23 5 20" xfId="5963" xr:uid="{00000000-0005-0000-0000-0000EC220000}"/>
    <cellStyle name="Normal 23 5 21" xfId="5964" xr:uid="{00000000-0005-0000-0000-0000ED220000}"/>
    <cellStyle name="Normal 23 5 22" xfId="5965" xr:uid="{00000000-0005-0000-0000-0000EE220000}"/>
    <cellStyle name="Normal 23 5 23" xfId="5966" xr:uid="{00000000-0005-0000-0000-0000EF220000}"/>
    <cellStyle name="Normal 23 5 24" xfId="5967" xr:uid="{00000000-0005-0000-0000-0000F0220000}"/>
    <cellStyle name="Normal 23 5 25" xfId="5968" xr:uid="{00000000-0005-0000-0000-0000F1220000}"/>
    <cellStyle name="Normal 23 5 26" xfId="5969" xr:uid="{00000000-0005-0000-0000-0000F2220000}"/>
    <cellStyle name="Normal 23 5 27" xfId="5970" xr:uid="{00000000-0005-0000-0000-0000F3220000}"/>
    <cellStyle name="Normal 23 5 28" xfId="5971" xr:uid="{00000000-0005-0000-0000-0000F4220000}"/>
    <cellStyle name="Normal 23 5 29" xfId="5972" xr:uid="{00000000-0005-0000-0000-0000F5220000}"/>
    <cellStyle name="Normal 23 5 3" xfId="5973" xr:uid="{00000000-0005-0000-0000-0000F6220000}"/>
    <cellStyle name="Normal 23 5 30" xfId="5974" xr:uid="{00000000-0005-0000-0000-0000F7220000}"/>
    <cellStyle name="Normal 23 5 31" xfId="5975" xr:uid="{00000000-0005-0000-0000-0000F8220000}"/>
    <cellStyle name="Normal 23 5 32" xfId="5976" xr:uid="{00000000-0005-0000-0000-0000F9220000}"/>
    <cellStyle name="Normal 23 5 33" xfId="5977" xr:uid="{00000000-0005-0000-0000-0000FA220000}"/>
    <cellStyle name="Normal 23 5 34" xfId="5978" xr:uid="{00000000-0005-0000-0000-0000FB220000}"/>
    <cellStyle name="Normal 23 5 35" xfId="5979" xr:uid="{00000000-0005-0000-0000-0000FC220000}"/>
    <cellStyle name="Normal 23 5 36" xfId="5980" xr:uid="{00000000-0005-0000-0000-0000FD220000}"/>
    <cellStyle name="Normal 23 5 37" xfId="5981" xr:uid="{00000000-0005-0000-0000-0000FE220000}"/>
    <cellStyle name="Normal 23 5 38" xfId="5982" xr:uid="{00000000-0005-0000-0000-0000FF220000}"/>
    <cellStyle name="Normal 23 5 39" xfId="5983" xr:uid="{00000000-0005-0000-0000-000000230000}"/>
    <cellStyle name="Normal 23 5 4" xfId="5984" xr:uid="{00000000-0005-0000-0000-000001230000}"/>
    <cellStyle name="Normal 23 5 40" xfId="5985" xr:uid="{00000000-0005-0000-0000-000002230000}"/>
    <cellStyle name="Normal 23 5 41" xfId="5986" xr:uid="{00000000-0005-0000-0000-000003230000}"/>
    <cellStyle name="Normal 23 5 42" xfId="5987" xr:uid="{00000000-0005-0000-0000-000004230000}"/>
    <cellStyle name="Normal 23 5 43" xfId="5988" xr:uid="{00000000-0005-0000-0000-000005230000}"/>
    <cellStyle name="Normal 23 5 44" xfId="5989" xr:uid="{00000000-0005-0000-0000-000006230000}"/>
    <cellStyle name="Normal 23 5 45" xfId="5990" xr:uid="{00000000-0005-0000-0000-000007230000}"/>
    <cellStyle name="Normal 23 5 46" xfId="5991" xr:uid="{00000000-0005-0000-0000-000008230000}"/>
    <cellStyle name="Normal 23 5 47" xfId="5992" xr:uid="{00000000-0005-0000-0000-000009230000}"/>
    <cellStyle name="Normal 23 5 48" xfId="5993" xr:uid="{00000000-0005-0000-0000-00000A230000}"/>
    <cellStyle name="Normal 23 5 49" xfId="5994" xr:uid="{00000000-0005-0000-0000-00000B230000}"/>
    <cellStyle name="Normal 23 5 5" xfId="5995" xr:uid="{00000000-0005-0000-0000-00000C230000}"/>
    <cellStyle name="Normal 23 5 50" xfId="5996" xr:uid="{00000000-0005-0000-0000-00000D230000}"/>
    <cellStyle name="Normal 23 5 51" xfId="5997" xr:uid="{00000000-0005-0000-0000-00000E230000}"/>
    <cellStyle name="Normal 23 5 52" xfId="5998" xr:uid="{00000000-0005-0000-0000-00000F230000}"/>
    <cellStyle name="Normal 23 5 53" xfId="5999" xr:uid="{00000000-0005-0000-0000-000010230000}"/>
    <cellStyle name="Normal 23 5 54" xfId="6000" xr:uid="{00000000-0005-0000-0000-000011230000}"/>
    <cellStyle name="Normal 23 5 55" xfId="6001" xr:uid="{00000000-0005-0000-0000-000012230000}"/>
    <cellStyle name="Normal 23 5 56" xfId="6002" xr:uid="{00000000-0005-0000-0000-000013230000}"/>
    <cellStyle name="Normal 23 5 57" xfId="6003" xr:uid="{00000000-0005-0000-0000-000014230000}"/>
    <cellStyle name="Normal 23 5 58" xfId="6004" xr:uid="{00000000-0005-0000-0000-000015230000}"/>
    <cellStyle name="Normal 23 5 59" xfId="6005" xr:uid="{00000000-0005-0000-0000-000016230000}"/>
    <cellStyle name="Normal 23 5 6" xfId="6006" xr:uid="{00000000-0005-0000-0000-000017230000}"/>
    <cellStyle name="Normal 23 5 60" xfId="6007" xr:uid="{00000000-0005-0000-0000-000018230000}"/>
    <cellStyle name="Normal 23 5 61" xfId="6008" xr:uid="{00000000-0005-0000-0000-000019230000}"/>
    <cellStyle name="Normal 23 5 62" xfId="6009" xr:uid="{00000000-0005-0000-0000-00001A230000}"/>
    <cellStyle name="Normal 23 5 63" xfId="6010" xr:uid="{00000000-0005-0000-0000-00001B230000}"/>
    <cellStyle name="Normal 23 5 64" xfId="6011" xr:uid="{00000000-0005-0000-0000-00001C230000}"/>
    <cellStyle name="Normal 23 5 65" xfId="6012" xr:uid="{00000000-0005-0000-0000-00001D230000}"/>
    <cellStyle name="Normal 23 5 7" xfId="6013" xr:uid="{00000000-0005-0000-0000-00001E230000}"/>
    <cellStyle name="Normal 23 5 8" xfId="6014" xr:uid="{00000000-0005-0000-0000-00001F230000}"/>
    <cellStyle name="Normal 23 5 9" xfId="6015" xr:uid="{00000000-0005-0000-0000-000020230000}"/>
    <cellStyle name="Normal 23 50" xfId="6016" xr:uid="{00000000-0005-0000-0000-000021230000}"/>
    <cellStyle name="Normal 23 51" xfId="6017" xr:uid="{00000000-0005-0000-0000-000022230000}"/>
    <cellStyle name="Normal 23 52" xfId="6018" xr:uid="{00000000-0005-0000-0000-000023230000}"/>
    <cellStyle name="Normal 23 53" xfId="6019" xr:uid="{00000000-0005-0000-0000-000024230000}"/>
    <cellStyle name="Normal 23 54" xfId="6020" xr:uid="{00000000-0005-0000-0000-000025230000}"/>
    <cellStyle name="Normal 23 55" xfId="6021" xr:uid="{00000000-0005-0000-0000-000026230000}"/>
    <cellStyle name="Normal 23 56" xfId="6022" xr:uid="{00000000-0005-0000-0000-000027230000}"/>
    <cellStyle name="Normal 23 57" xfId="6023" xr:uid="{00000000-0005-0000-0000-000028230000}"/>
    <cellStyle name="Normal 23 58" xfId="6024" xr:uid="{00000000-0005-0000-0000-000029230000}"/>
    <cellStyle name="Normal 23 59" xfId="6025" xr:uid="{00000000-0005-0000-0000-00002A230000}"/>
    <cellStyle name="Normal 23 6" xfId="6026" xr:uid="{00000000-0005-0000-0000-00002B230000}"/>
    <cellStyle name="Normal 23 60" xfId="6027" xr:uid="{00000000-0005-0000-0000-00002C230000}"/>
    <cellStyle name="Normal 23 61" xfId="6028" xr:uid="{00000000-0005-0000-0000-00002D230000}"/>
    <cellStyle name="Normal 23 62" xfId="6029" xr:uid="{00000000-0005-0000-0000-00002E230000}"/>
    <cellStyle name="Normal 23 63" xfId="6030" xr:uid="{00000000-0005-0000-0000-00002F230000}"/>
    <cellStyle name="Normal 23 64" xfId="6031" xr:uid="{00000000-0005-0000-0000-000030230000}"/>
    <cellStyle name="Normal 23 65" xfId="6032" xr:uid="{00000000-0005-0000-0000-000031230000}"/>
    <cellStyle name="Normal 23 66" xfId="6033" xr:uid="{00000000-0005-0000-0000-000032230000}"/>
    <cellStyle name="Normal 23 67" xfId="6034" xr:uid="{00000000-0005-0000-0000-000033230000}"/>
    <cellStyle name="Normal 23 68" xfId="6035" xr:uid="{00000000-0005-0000-0000-000034230000}"/>
    <cellStyle name="Normal 23 69" xfId="6036" xr:uid="{00000000-0005-0000-0000-000035230000}"/>
    <cellStyle name="Normal 23 7" xfId="6037" xr:uid="{00000000-0005-0000-0000-000036230000}"/>
    <cellStyle name="Normal 23 70" xfId="14145" xr:uid="{00000000-0005-0000-0000-000037230000}"/>
    <cellStyle name="Normal 23 8" xfId="6038" xr:uid="{00000000-0005-0000-0000-000038230000}"/>
    <cellStyle name="Normal 23 9" xfId="6039" xr:uid="{00000000-0005-0000-0000-000039230000}"/>
    <cellStyle name="Normal 230" xfId="14737" xr:uid="{00000000-0005-0000-0000-00003A230000}"/>
    <cellStyle name="Normal 231" xfId="15282" xr:uid="{00000000-0005-0000-0000-00003B230000}"/>
    <cellStyle name="Normal 232" xfId="15285" xr:uid="{00000000-0005-0000-0000-00003C230000}"/>
    <cellStyle name="Normal 232 2" xfId="15286" xr:uid="{00000000-0005-0000-0000-00003D230000}"/>
    <cellStyle name="Normal 233" xfId="15288" xr:uid="{00000000-0005-0000-0000-00003E230000}"/>
    <cellStyle name="Normal 234" xfId="15289" xr:uid="{00000000-0005-0000-0000-00003F230000}"/>
    <cellStyle name="Normal 24" xfId="6040" xr:uid="{00000000-0005-0000-0000-000040230000}"/>
    <cellStyle name="Normal 24 2" xfId="6041" xr:uid="{00000000-0005-0000-0000-000041230000}"/>
    <cellStyle name="Normal 24 2 10" xfId="6042" xr:uid="{00000000-0005-0000-0000-000042230000}"/>
    <cellStyle name="Normal 24 2 11" xfId="6043" xr:uid="{00000000-0005-0000-0000-000043230000}"/>
    <cellStyle name="Normal 24 2 12" xfId="6044" xr:uid="{00000000-0005-0000-0000-000044230000}"/>
    <cellStyle name="Normal 24 2 13" xfId="6045" xr:uid="{00000000-0005-0000-0000-000045230000}"/>
    <cellStyle name="Normal 24 2 14" xfId="6046" xr:uid="{00000000-0005-0000-0000-000046230000}"/>
    <cellStyle name="Normal 24 2 15" xfId="6047" xr:uid="{00000000-0005-0000-0000-000047230000}"/>
    <cellStyle name="Normal 24 2 16" xfId="6048" xr:uid="{00000000-0005-0000-0000-000048230000}"/>
    <cellStyle name="Normal 24 2 17" xfId="6049" xr:uid="{00000000-0005-0000-0000-000049230000}"/>
    <cellStyle name="Normal 24 2 18" xfId="6050" xr:uid="{00000000-0005-0000-0000-00004A230000}"/>
    <cellStyle name="Normal 24 2 19" xfId="6051" xr:uid="{00000000-0005-0000-0000-00004B230000}"/>
    <cellStyle name="Normal 24 2 2" xfId="6052" xr:uid="{00000000-0005-0000-0000-00004C230000}"/>
    <cellStyle name="Normal 24 2 20" xfId="6053" xr:uid="{00000000-0005-0000-0000-00004D230000}"/>
    <cellStyle name="Normal 24 2 21" xfId="6054" xr:uid="{00000000-0005-0000-0000-00004E230000}"/>
    <cellStyle name="Normal 24 2 22" xfId="6055" xr:uid="{00000000-0005-0000-0000-00004F230000}"/>
    <cellStyle name="Normal 24 2 23" xfId="6056" xr:uid="{00000000-0005-0000-0000-000050230000}"/>
    <cellStyle name="Normal 24 2 24" xfId="6057" xr:uid="{00000000-0005-0000-0000-000051230000}"/>
    <cellStyle name="Normal 24 2 25" xfId="6058" xr:uid="{00000000-0005-0000-0000-000052230000}"/>
    <cellStyle name="Normal 24 2 26" xfId="6059" xr:uid="{00000000-0005-0000-0000-000053230000}"/>
    <cellStyle name="Normal 24 2 27" xfId="6060" xr:uid="{00000000-0005-0000-0000-000054230000}"/>
    <cellStyle name="Normal 24 2 28" xfId="6061" xr:uid="{00000000-0005-0000-0000-000055230000}"/>
    <cellStyle name="Normal 24 2 29" xfId="6062" xr:uid="{00000000-0005-0000-0000-000056230000}"/>
    <cellStyle name="Normal 24 2 3" xfId="6063" xr:uid="{00000000-0005-0000-0000-000057230000}"/>
    <cellStyle name="Normal 24 2 30" xfId="6064" xr:uid="{00000000-0005-0000-0000-000058230000}"/>
    <cellStyle name="Normal 24 2 31" xfId="6065" xr:uid="{00000000-0005-0000-0000-000059230000}"/>
    <cellStyle name="Normal 24 2 32" xfId="6066" xr:uid="{00000000-0005-0000-0000-00005A230000}"/>
    <cellStyle name="Normal 24 2 33" xfId="6067" xr:uid="{00000000-0005-0000-0000-00005B230000}"/>
    <cellStyle name="Normal 24 2 34" xfId="6068" xr:uid="{00000000-0005-0000-0000-00005C230000}"/>
    <cellStyle name="Normal 24 2 35" xfId="6069" xr:uid="{00000000-0005-0000-0000-00005D230000}"/>
    <cellStyle name="Normal 24 2 36" xfId="6070" xr:uid="{00000000-0005-0000-0000-00005E230000}"/>
    <cellStyle name="Normal 24 2 37" xfId="6071" xr:uid="{00000000-0005-0000-0000-00005F230000}"/>
    <cellStyle name="Normal 24 2 38" xfId="6072" xr:uid="{00000000-0005-0000-0000-000060230000}"/>
    <cellStyle name="Normal 24 2 39" xfId="6073" xr:uid="{00000000-0005-0000-0000-000061230000}"/>
    <cellStyle name="Normal 24 2 4" xfId="6074" xr:uid="{00000000-0005-0000-0000-000062230000}"/>
    <cellStyle name="Normal 24 2 40" xfId="6075" xr:uid="{00000000-0005-0000-0000-000063230000}"/>
    <cellStyle name="Normal 24 2 41" xfId="6076" xr:uid="{00000000-0005-0000-0000-000064230000}"/>
    <cellStyle name="Normal 24 2 42" xfId="6077" xr:uid="{00000000-0005-0000-0000-000065230000}"/>
    <cellStyle name="Normal 24 2 43" xfId="6078" xr:uid="{00000000-0005-0000-0000-000066230000}"/>
    <cellStyle name="Normal 24 2 44" xfId="6079" xr:uid="{00000000-0005-0000-0000-000067230000}"/>
    <cellStyle name="Normal 24 2 45" xfId="6080" xr:uid="{00000000-0005-0000-0000-000068230000}"/>
    <cellStyle name="Normal 24 2 46" xfId="6081" xr:uid="{00000000-0005-0000-0000-000069230000}"/>
    <cellStyle name="Normal 24 2 47" xfId="6082" xr:uid="{00000000-0005-0000-0000-00006A230000}"/>
    <cellStyle name="Normal 24 2 48" xfId="6083" xr:uid="{00000000-0005-0000-0000-00006B230000}"/>
    <cellStyle name="Normal 24 2 49" xfId="6084" xr:uid="{00000000-0005-0000-0000-00006C230000}"/>
    <cellStyle name="Normal 24 2 5" xfId="6085" xr:uid="{00000000-0005-0000-0000-00006D230000}"/>
    <cellStyle name="Normal 24 2 50" xfId="6086" xr:uid="{00000000-0005-0000-0000-00006E230000}"/>
    <cellStyle name="Normal 24 2 51" xfId="6087" xr:uid="{00000000-0005-0000-0000-00006F230000}"/>
    <cellStyle name="Normal 24 2 52" xfId="6088" xr:uid="{00000000-0005-0000-0000-000070230000}"/>
    <cellStyle name="Normal 24 2 53" xfId="6089" xr:uid="{00000000-0005-0000-0000-000071230000}"/>
    <cellStyle name="Normal 24 2 54" xfId="6090" xr:uid="{00000000-0005-0000-0000-000072230000}"/>
    <cellStyle name="Normal 24 2 55" xfId="6091" xr:uid="{00000000-0005-0000-0000-000073230000}"/>
    <cellStyle name="Normal 24 2 56" xfId="6092" xr:uid="{00000000-0005-0000-0000-000074230000}"/>
    <cellStyle name="Normal 24 2 57" xfId="6093" xr:uid="{00000000-0005-0000-0000-000075230000}"/>
    <cellStyle name="Normal 24 2 58" xfId="6094" xr:uid="{00000000-0005-0000-0000-000076230000}"/>
    <cellStyle name="Normal 24 2 59" xfId="6095" xr:uid="{00000000-0005-0000-0000-000077230000}"/>
    <cellStyle name="Normal 24 2 6" xfId="6096" xr:uid="{00000000-0005-0000-0000-000078230000}"/>
    <cellStyle name="Normal 24 2 60" xfId="6097" xr:uid="{00000000-0005-0000-0000-000079230000}"/>
    <cellStyle name="Normal 24 2 61" xfId="6098" xr:uid="{00000000-0005-0000-0000-00007A230000}"/>
    <cellStyle name="Normal 24 2 62" xfId="6099" xr:uid="{00000000-0005-0000-0000-00007B230000}"/>
    <cellStyle name="Normal 24 2 63" xfId="6100" xr:uid="{00000000-0005-0000-0000-00007C230000}"/>
    <cellStyle name="Normal 24 2 64" xfId="6101" xr:uid="{00000000-0005-0000-0000-00007D230000}"/>
    <cellStyle name="Normal 24 2 65" xfId="6102" xr:uid="{00000000-0005-0000-0000-00007E230000}"/>
    <cellStyle name="Normal 24 2 66" xfId="13595" xr:uid="{00000000-0005-0000-0000-00007F230000}"/>
    <cellStyle name="Normal 24 2 7" xfId="6103" xr:uid="{00000000-0005-0000-0000-000080230000}"/>
    <cellStyle name="Normal 24 2 8" xfId="6104" xr:uid="{00000000-0005-0000-0000-000081230000}"/>
    <cellStyle name="Normal 24 2 9" xfId="6105" xr:uid="{00000000-0005-0000-0000-000082230000}"/>
    <cellStyle name="Normal 24 3" xfId="6106" xr:uid="{00000000-0005-0000-0000-000083230000}"/>
    <cellStyle name="Normal 24 3 10" xfId="6107" xr:uid="{00000000-0005-0000-0000-000084230000}"/>
    <cellStyle name="Normal 24 3 11" xfId="6108" xr:uid="{00000000-0005-0000-0000-000085230000}"/>
    <cellStyle name="Normal 24 3 12" xfId="6109" xr:uid="{00000000-0005-0000-0000-000086230000}"/>
    <cellStyle name="Normal 24 3 13" xfId="6110" xr:uid="{00000000-0005-0000-0000-000087230000}"/>
    <cellStyle name="Normal 24 3 14" xfId="6111" xr:uid="{00000000-0005-0000-0000-000088230000}"/>
    <cellStyle name="Normal 24 3 15" xfId="6112" xr:uid="{00000000-0005-0000-0000-000089230000}"/>
    <cellStyle name="Normal 24 3 16" xfId="6113" xr:uid="{00000000-0005-0000-0000-00008A230000}"/>
    <cellStyle name="Normal 24 3 17" xfId="6114" xr:uid="{00000000-0005-0000-0000-00008B230000}"/>
    <cellStyle name="Normal 24 3 18" xfId="6115" xr:uid="{00000000-0005-0000-0000-00008C230000}"/>
    <cellStyle name="Normal 24 3 19" xfId="6116" xr:uid="{00000000-0005-0000-0000-00008D230000}"/>
    <cellStyle name="Normal 24 3 2" xfId="6117" xr:uid="{00000000-0005-0000-0000-00008E230000}"/>
    <cellStyle name="Normal 24 3 20" xfId="6118" xr:uid="{00000000-0005-0000-0000-00008F230000}"/>
    <cellStyle name="Normal 24 3 21" xfId="6119" xr:uid="{00000000-0005-0000-0000-000090230000}"/>
    <cellStyle name="Normal 24 3 22" xfId="6120" xr:uid="{00000000-0005-0000-0000-000091230000}"/>
    <cellStyle name="Normal 24 3 23" xfId="6121" xr:uid="{00000000-0005-0000-0000-000092230000}"/>
    <cellStyle name="Normal 24 3 24" xfId="6122" xr:uid="{00000000-0005-0000-0000-000093230000}"/>
    <cellStyle name="Normal 24 3 25" xfId="6123" xr:uid="{00000000-0005-0000-0000-000094230000}"/>
    <cellStyle name="Normal 24 3 26" xfId="6124" xr:uid="{00000000-0005-0000-0000-000095230000}"/>
    <cellStyle name="Normal 24 3 27" xfId="6125" xr:uid="{00000000-0005-0000-0000-000096230000}"/>
    <cellStyle name="Normal 24 3 28" xfId="6126" xr:uid="{00000000-0005-0000-0000-000097230000}"/>
    <cellStyle name="Normal 24 3 29" xfId="6127" xr:uid="{00000000-0005-0000-0000-000098230000}"/>
    <cellStyle name="Normal 24 3 3" xfId="6128" xr:uid="{00000000-0005-0000-0000-000099230000}"/>
    <cellStyle name="Normal 24 3 30" xfId="6129" xr:uid="{00000000-0005-0000-0000-00009A230000}"/>
    <cellStyle name="Normal 24 3 31" xfId="6130" xr:uid="{00000000-0005-0000-0000-00009B230000}"/>
    <cellStyle name="Normal 24 3 32" xfId="6131" xr:uid="{00000000-0005-0000-0000-00009C230000}"/>
    <cellStyle name="Normal 24 3 33" xfId="6132" xr:uid="{00000000-0005-0000-0000-00009D230000}"/>
    <cellStyle name="Normal 24 3 34" xfId="6133" xr:uid="{00000000-0005-0000-0000-00009E230000}"/>
    <cellStyle name="Normal 24 3 35" xfId="6134" xr:uid="{00000000-0005-0000-0000-00009F230000}"/>
    <cellStyle name="Normal 24 3 36" xfId="6135" xr:uid="{00000000-0005-0000-0000-0000A0230000}"/>
    <cellStyle name="Normal 24 3 37" xfId="6136" xr:uid="{00000000-0005-0000-0000-0000A1230000}"/>
    <cellStyle name="Normal 24 3 38" xfId="6137" xr:uid="{00000000-0005-0000-0000-0000A2230000}"/>
    <cellStyle name="Normal 24 3 39" xfId="6138" xr:uid="{00000000-0005-0000-0000-0000A3230000}"/>
    <cellStyle name="Normal 24 3 4" xfId="6139" xr:uid="{00000000-0005-0000-0000-0000A4230000}"/>
    <cellStyle name="Normal 24 3 40" xfId="6140" xr:uid="{00000000-0005-0000-0000-0000A5230000}"/>
    <cellStyle name="Normal 24 3 41" xfId="6141" xr:uid="{00000000-0005-0000-0000-0000A6230000}"/>
    <cellStyle name="Normal 24 3 42" xfId="6142" xr:uid="{00000000-0005-0000-0000-0000A7230000}"/>
    <cellStyle name="Normal 24 3 43" xfId="6143" xr:uid="{00000000-0005-0000-0000-0000A8230000}"/>
    <cellStyle name="Normal 24 3 44" xfId="6144" xr:uid="{00000000-0005-0000-0000-0000A9230000}"/>
    <cellStyle name="Normal 24 3 45" xfId="6145" xr:uid="{00000000-0005-0000-0000-0000AA230000}"/>
    <cellStyle name="Normal 24 3 46" xfId="6146" xr:uid="{00000000-0005-0000-0000-0000AB230000}"/>
    <cellStyle name="Normal 24 3 47" xfId="6147" xr:uid="{00000000-0005-0000-0000-0000AC230000}"/>
    <cellStyle name="Normal 24 3 48" xfId="6148" xr:uid="{00000000-0005-0000-0000-0000AD230000}"/>
    <cellStyle name="Normal 24 3 49" xfId="6149" xr:uid="{00000000-0005-0000-0000-0000AE230000}"/>
    <cellStyle name="Normal 24 3 5" xfId="6150" xr:uid="{00000000-0005-0000-0000-0000AF230000}"/>
    <cellStyle name="Normal 24 3 50" xfId="6151" xr:uid="{00000000-0005-0000-0000-0000B0230000}"/>
    <cellStyle name="Normal 24 3 51" xfId="6152" xr:uid="{00000000-0005-0000-0000-0000B1230000}"/>
    <cellStyle name="Normal 24 3 52" xfId="6153" xr:uid="{00000000-0005-0000-0000-0000B2230000}"/>
    <cellStyle name="Normal 24 3 53" xfId="6154" xr:uid="{00000000-0005-0000-0000-0000B3230000}"/>
    <cellStyle name="Normal 24 3 54" xfId="6155" xr:uid="{00000000-0005-0000-0000-0000B4230000}"/>
    <cellStyle name="Normal 24 3 55" xfId="6156" xr:uid="{00000000-0005-0000-0000-0000B5230000}"/>
    <cellStyle name="Normal 24 3 56" xfId="6157" xr:uid="{00000000-0005-0000-0000-0000B6230000}"/>
    <cellStyle name="Normal 24 3 57" xfId="6158" xr:uid="{00000000-0005-0000-0000-0000B7230000}"/>
    <cellStyle name="Normal 24 3 58" xfId="6159" xr:uid="{00000000-0005-0000-0000-0000B8230000}"/>
    <cellStyle name="Normal 24 3 59" xfId="6160" xr:uid="{00000000-0005-0000-0000-0000B9230000}"/>
    <cellStyle name="Normal 24 3 6" xfId="6161" xr:uid="{00000000-0005-0000-0000-0000BA230000}"/>
    <cellStyle name="Normal 24 3 60" xfId="6162" xr:uid="{00000000-0005-0000-0000-0000BB230000}"/>
    <cellStyle name="Normal 24 3 61" xfId="6163" xr:uid="{00000000-0005-0000-0000-0000BC230000}"/>
    <cellStyle name="Normal 24 3 62" xfId="6164" xr:uid="{00000000-0005-0000-0000-0000BD230000}"/>
    <cellStyle name="Normal 24 3 63" xfId="6165" xr:uid="{00000000-0005-0000-0000-0000BE230000}"/>
    <cellStyle name="Normal 24 3 64" xfId="6166" xr:uid="{00000000-0005-0000-0000-0000BF230000}"/>
    <cellStyle name="Normal 24 3 65" xfId="6167" xr:uid="{00000000-0005-0000-0000-0000C0230000}"/>
    <cellStyle name="Normal 24 3 7" xfId="6168" xr:uid="{00000000-0005-0000-0000-0000C1230000}"/>
    <cellStyle name="Normal 24 3 8" xfId="6169" xr:uid="{00000000-0005-0000-0000-0000C2230000}"/>
    <cellStyle name="Normal 24 3 9" xfId="6170" xr:uid="{00000000-0005-0000-0000-0000C3230000}"/>
    <cellStyle name="Normal 24 4" xfId="6171" xr:uid="{00000000-0005-0000-0000-0000C4230000}"/>
    <cellStyle name="Normal 24 4 10" xfId="6172" xr:uid="{00000000-0005-0000-0000-0000C5230000}"/>
    <cellStyle name="Normal 24 4 11" xfId="6173" xr:uid="{00000000-0005-0000-0000-0000C6230000}"/>
    <cellStyle name="Normal 24 4 12" xfId="6174" xr:uid="{00000000-0005-0000-0000-0000C7230000}"/>
    <cellStyle name="Normal 24 4 13" xfId="6175" xr:uid="{00000000-0005-0000-0000-0000C8230000}"/>
    <cellStyle name="Normal 24 4 14" xfId="6176" xr:uid="{00000000-0005-0000-0000-0000C9230000}"/>
    <cellStyle name="Normal 24 4 15" xfId="6177" xr:uid="{00000000-0005-0000-0000-0000CA230000}"/>
    <cellStyle name="Normal 24 4 16" xfId="6178" xr:uid="{00000000-0005-0000-0000-0000CB230000}"/>
    <cellStyle name="Normal 24 4 17" xfId="6179" xr:uid="{00000000-0005-0000-0000-0000CC230000}"/>
    <cellStyle name="Normal 24 4 18" xfId="6180" xr:uid="{00000000-0005-0000-0000-0000CD230000}"/>
    <cellStyle name="Normal 24 4 19" xfId="6181" xr:uid="{00000000-0005-0000-0000-0000CE230000}"/>
    <cellStyle name="Normal 24 4 2" xfId="6182" xr:uid="{00000000-0005-0000-0000-0000CF230000}"/>
    <cellStyle name="Normal 24 4 20" xfId="6183" xr:uid="{00000000-0005-0000-0000-0000D0230000}"/>
    <cellStyle name="Normal 24 4 21" xfId="6184" xr:uid="{00000000-0005-0000-0000-0000D1230000}"/>
    <cellStyle name="Normal 24 4 22" xfId="6185" xr:uid="{00000000-0005-0000-0000-0000D2230000}"/>
    <cellStyle name="Normal 24 4 23" xfId="6186" xr:uid="{00000000-0005-0000-0000-0000D3230000}"/>
    <cellStyle name="Normal 24 4 24" xfId="6187" xr:uid="{00000000-0005-0000-0000-0000D4230000}"/>
    <cellStyle name="Normal 24 4 25" xfId="6188" xr:uid="{00000000-0005-0000-0000-0000D5230000}"/>
    <cellStyle name="Normal 24 4 26" xfId="6189" xr:uid="{00000000-0005-0000-0000-0000D6230000}"/>
    <cellStyle name="Normal 24 4 27" xfId="6190" xr:uid="{00000000-0005-0000-0000-0000D7230000}"/>
    <cellStyle name="Normal 24 4 28" xfId="6191" xr:uid="{00000000-0005-0000-0000-0000D8230000}"/>
    <cellStyle name="Normal 24 4 29" xfId="6192" xr:uid="{00000000-0005-0000-0000-0000D9230000}"/>
    <cellStyle name="Normal 24 4 3" xfId="6193" xr:uid="{00000000-0005-0000-0000-0000DA230000}"/>
    <cellStyle name="Normal 24 4 30" xfId="6194" xr:uid="{00000000-0005-0000-0000-0000DB230000}"/>
    <cellStyle name="Normal 24 4 31" xfId="6195" xr:uid="{00000000-0005-0000-0000-0000DC230000}"/>
    <cellStyle name="Normal 24 4 32" xfId="6196" xr:uid="{00000000-0005-0000-0000-0000DD230000}"/>
    <cellStyle name="Normal 24 4 33" xfId="6197" xr:uid="{00000000-0005-0000-0000-0000DE230000}"/>
    <cellStyle name="Normal 24 4 34" xfId="6198" xr:uid="{00000000-0005-0000-0000-0000DF230000}"/>
    <cellStyle name="Normal 24 4 35" xfId="6199" xr:uid="{00000000-0005-0000-0000-0000E0230000}"/>
    <cellStyle name="Normal 24 4 36" xfId="6200" xr:uid="{00000000-0005-0000-0000-0000E1230000}"/>
    <cellStyle name="Normal 24 4 37" xfId="6201" xr:uid="{00000000-0005-0000-0000-0000E2230000}"/>
    <cellStyle name="Normal 24 4 38" xfId="6202" xr:uid="{00000000-0005-0000-0000-0000E3230000}"/>
    <cellStyle name="Normal 24 4 39" xfId="6203" xr:uid="{00000000-0005-0000-0000-0000E4230000}"/>
    <cellStyle name="Normal 24 4 4" xfId="6204" xr:uid="{00000000-0005-0000-0000-0000E5230000}"/>
    <cellStyle name="Normal 24 4 40" xfId="6205" xr:uid="{00000000-0005-0000-0000-0000E6230000}"/>
    <cellStyle name="Normal 24 4 41" xfId="6206" xr:uid="{00000000-0005-0000-0000-0000E7230000}"/>
    <cellStyle name="Normal 24 4 42" xfId="6207" xr:uid="{00000000-0005-0000-0000-0000E8230000}"/>
    <cellStyle name="Normal 24 4 43" xfId="6208" xr:uid="{00000000-0005-0000-0000-0000E9230000}"/>
    <cellStyle name="Normal 24 4 44" xfId="6209" xr:uid="{00000000-0005-0000-0000-0000EA230000}"/>
    <cellStyle name="Normal 24 4 45" xfId="6210" xr:uid="{00000000-0005-0000-0000-0000EB230000}"/>
    <cellStyle name="Normal 24 4 46" xfId="6211" xr:uid="{00000000-0005-0000-0000-0000EC230000}"/>
    <cellStyle name="Normal 24 4 47" xfId="6212" xr:uid="{00000000-0005-0000-0000-0000ED230000}"/>
    <cellStyle name="Normal 24 4 48" xfId="6213" xr:uid="{00000000-0005-0000-0000-0000EE230000}"/>
    <cellStyle name="Normal 24 4 49" xfId="6214" xr:uid="{00000000-0005-0000-0000-0000EF230000}"/>
    <cellStyle name="Normal 24 4 5" xfId="6215" xr:uid="{00000000-0005-0000-0000-0000F0230000}"/>
    <cellStyle name="Normal 24 4 50" xfId="6216" xr:uid="{00000000-0005-0000-0000-0000F1230000}"/>
    <cellStyle name="Normal 24 4 51" xfId="6217" xr:uid="{00000000-0005-0000-0000-0000F2230000}"/>
    <cellStyle name="Normal 24 4 52" xfId="6218" xr:uid="{00000000-0005-0000-0000-0000F3230000}"/>
    <cellStyle name="Normal 24 4 53" xfId="6219" xr:uid="{00000000-0005-0000-0000-0000F4230000}"/>
    <cellStyle name="Normal 24 4 54" xfId="6220" xr:uid="{00000000-0005-0000-0000-0000F5230000}"/>
    <cellStyle name="Normal 24 4 55" xfId="6221" xr:uid="{00000000-0005-0000-0000-0000F6230000}"/>
    <cellStyle name="Normal 24 4 56" xfId="6222" xr:uid="{00000000-0005-0000-0000-0000F7230000}"/>
    <cellStyle name="Normal 24 4 57" xfId="6223" xr:uid="{00000000-0005-0000-0000-0000F8230000}"/>
    <cellStyle name="Normal 24 4 58" xfId="6224" xr:uid="{00000000-0005-0000-0000-0000F9230000}"/>
    <cellStyle name="Normal 24 4 59" xfId="6225" xr:uid="{00000000-0005-0000-0000-0000FA230000}"/>
    <cellStyle name="Normal 24 4 6" xfId="6226" xr:uid="{00000000-0005-0000-0000-0000FB230000}"/>
    <cellStyle name="Normal 24 4 60" xfId="6227" xr:uid="{00000000-0005-0000-0000-0000FC230000}"/>
    <cellStyle name="Normal 24 4 61" xfId="6228" xr:uid="{00000000-0005-0000-0000-0000FD230000}"/>
    <cellStyle name="Normal 24 4 62" xfId="6229" xr:uid="{00000000-0005-0000-0000-0000FE230000}"/>
    <cellStyle name="Normal 24 4 63" xfId="6230" xr:uid="{00000000-0005-0000-0000-0000FF230000}"/>
    <cellStyle name="Normal 24 4 64" xfId="6231" xr:uid="{00000000-0005-0000-0000-000000240000}"/>
    <cellStyle name="Normal 24 4 65" xfId="6232" xr:uid="{00000000-0005-0000-0000-000001240000}"/>
    <cellStyle name="Normal 24 4 7" xfId="6233" xr:uid="{00000000-0005-0000-0000-000002240000}"/>
    <cellStyle name="Normal 24 4 8" xfId="6234" xr:uid="{00000000-0005-0000-0000-000003240000}"/>
    <cellStyle name="Normal 24 4 9" xfId="6235" xr:uid="{00000000-0005-0000-0000-000004240000}"/>
    <cellStyle name="Normal 24 5" xfId="6236" xr:uid="{00000000-0005-0000-0000-000005240000}"/>
    <cellStyle name="Normal 24 5 10" xfId="6237" xr:uid="{00000000-0005-0000-0000-000006240000}"/>
    <cellStyle name="Normal 24 5 11" xfId="6238" xr:uid="{00000000-0005-0000-0000-000007240000}"/>
    <cellStyle name="Normal 24 5 12" xfId="6239" xr:uid="{00000000-0005-0000-0000-000008240000}"/>
    <cellStyle name="Normal 24 5 13" xfId="6240" xr:uid="{00000000-0005-0000-0000-000009240000}"/>
    <cellStyle name="Normal 24 5 14" xfId="6241" xr:uid="{00000000-0005-0000-0000-00000A240000}"/>
    <cellStyle name="Normal 24 5 15" xfId="6242" xr:uid="{00000000-0005-0000-0000-00000B240000}"/>
    <cellStyle name="Normal 24 5 16" xfId="6243" xr:uid="{00000000-0005-0000-0000-00000C240000}"/>
    <cellStyle name="Normal 24 5 17" xfId="6244" xr:uid="{00000000-0005-0000-0000-00000D240000}"/>
    <cellStyle name="Normal 24 5 18" xfId="6245" xr:uid="{00000000-0005-0000-0000-00000E240000}"/>
    <cellStyle name="Normal 24 5 19" xfId="6246" xr:uid="{00000000-0005-0000-0000-00000F240000}"/>
    <cellStyle name="Normal 24 5 2" xfId="6247" xr:uid="{00000000-0005-0000-0000-000010240000}"/>
    <cellStyle name="Normal 24 5 20" xfId="6248" xr:uid="{00000000-0005-0000-0000-000011240000}"/>
    <cellStyle name="Normal 24 5 21" xfId="6249" xr:uid="{00000000-0005-0000-0000-000012240000}"/>
    <cellStyle name="Normal 24 5 22" xfId="6250" xr:uid="{00000000-0005-0000-0000-000013240000}"/>
    <cellStyle name="Normal 24 5 23" xfId="6251" xr:uid="{00000000-0005-0000-0000-000014240000}"/>
    <cellStyle name="Normal 24 5 24" xfId="6252" xr:uid="{00000000-0005-0000-0000-000015240000}"/>
    <cellStyle name="Normal 24 5 25" xfId="6253" xr:uid="{00000000-0005-0000-0000-000016240000}"/>
    <cellStyle name="Normal 24 5 26" xfId="6254" xr:uid="{00000000-0005-0000-0000-000017240000}"/>
    <cellStyle name="Normal 24 5 27" xfId="6255" xr:uid="{00000000-0005-0000-0000-000018240000}"/>
    <cellStyle name="Normal 24 5 28" xfId="6256" xr:uid="{00000000-0005-0000-0000-000019240000}"/>
    <cellStyle name="Normal 24 5 29" xfId="6257" xr:uid="{00000000-0005-0000-0000-00001A240000}"/>
    <cellStyle name="Normal 24 5 3" xfId="6258" xr:uid="{00000000-0005-0000-0000-00001B240000}"/>
    <cellStyle name="Normal 24 5 30" xfId="6259" xr:uid="{00000000-0005-0000-0000-00001C240000}"/>
    <cellStyle name="Normal 24 5 31" xfId="6260" xr:uid="{00000000-0005-0000-0000-00001D240000}"/>
    <cellStyle name="Normal 24 5 32" xfId="6261" xr:uid="{00000000-0005-0000-0000-00001E240000}"/>
    <cellStyle name="Normal 24 5 33" xfId="6262" xr:uid="{00000000-0005-0000-0000-00001F240000}"/>
    <cellStyle name="Normal 24 5 34" xfId="6263" xr:uid="{00000000-0005-0000-0000-000020240000}"/>
    <cellStyle name="Normal 24 5 35" xfId="6264" xr:uid="{00000000-0005-0000-0000-000021240000}"/>
    <cellStyle name="Normal 24 5 36" xfId="6265" xr:uid="{00000000-0005-0000-0000-000022240000}"/>
    <cellStyle name="Normal 24 5 37" xfId="6266" xr:uid="{00000000-0005-0000-0000-000023240000}"/>
    <cellStyle name="Normal 24 5 38" xfId="6267" xr:uid="{00000000-0005-0000-0000-000024240000}"/>
    <cellStyle name="Normal 24 5 39" xfId="6268" xr:uid="{00000000-0005-0000-0000-000025240000}"/>
    <cellStyle name="Normal 24 5 4" xfId="6269" xr:uid="{00000000-0005-0000-0000-000026240000}"/>
    <cellStyle name="Normal 24 5 40" xfId="6270" xr:uid="{00000000-0005-0000-0000-000027240000}"/>
    <cellStyle name="Normal 24 5 41" xfId="6271" xr:uid="{00000000-0005-0000-0000-000028240000}"/>
    <cellStyle name="Normal 24 5 42" xfId="6272" xr:uid="{00000000-0005-0000-0000-000029240000}"/>
    <cellStyle name="Normal 24 5 43" xfId="6273" xr:uid="{00000000-0005-0000-0000-00002A240000}"/>
    <cellStyle name="Normal 24 5 44" xfId="6274" xr:uid="{00000000-0005-0000-0000-00002B240000}"/>
    <cellStyle name="Normal 24 5 45" xfId="6275" xr:uid="{00000000-0005-0000-0000-00002C240000}"/>
    <cellStyle name="Normal 24 5 46" xfId="6276" xr:uid="{00000000-0005-0000-0000-00002D240000}"/>
    <cellStyle name="Normal 24 5 47" xfId="6277" xr:uid="{00000000-0005-0000-0000-00002E240000}"/>
    <cellStyle name="Normal 24 5 48" xfId="6278" xr:uid="{00000000-0005-0000-0000-00002F240000}"/>
    <cellStyle name="Normal 24 5 49" xfId="6279" xr:uid="{00000000-0005-0000-0000-000030240000}"/>
    <cellStyle name="Normal 24 5 5" xfId="6280" xr:uid="{00000000-0005-0000-0000-000031240000}"/>
    <cellStyle name="Normal 24 5 50" xfId="6281" xr:uid="{00000000-0005-0000-0000-000032240000}"/>
    <cellStyle name="Normal 24 5 51" xfId="6282" xr:uid="{00000000-0005-0000-0000-000033240000}"/>
    <cellStyle name="Normal 24 5 52" xfId="6283" xr:uid="{00000000-0005-0000-0000-000034240000}"/>
    <cellStyle name="Normal 24 5 53" xfId="6284" xr:uid="{00000000-0005-0000-0000-000035240000}"/>
    <cellStyle name="Normal 24 5 54" xfId="6285" xr:uid="{00000000-0005-0000-0000-000036240000}"/>
    <cellStyle name="Normal 24 5 55" xfId="6286" xr:uid="{00000000-0005-0000-0000-000037240000}"/>
    <cellStyle name="Normal 24 5 56" xfId="6287" xr:uid="{00000000-0005-0000-0000-000038240000}"/>
    <cellStyle name="Normal 24 5 57" xfId="6288" xr:uid="{00000000-0005-0000-0000-000039240000}"/>
    <cellStyle name="Normal 24 5 58" xfId="6289" xr:uid="{00000000-0005-0000-0000-00003A240000}"/>
    <cellStyle name="Normal 24 5 59" xfId="6290" xr:uid="{00000000-0005-0000-0000-00003B240000}"/>
    <cellStyle name="Normal 24 5 6" xfId="6291" xr:uid="{00000000-0005-0000-0000-00003C240000}"/>
    <cellStyle name="Normal 24 5 60" xfId="6292" xr:uid="{00000000-0005-0000-0000-00003D240000}"/>
    <cellStyle name="Normal 24 5 61" xfId="6293" xr:uid="{00000000-0005-0000-0000-00003E240000}"/>
    <cellStyle name="Normal 24 5 62" xfId="6294" xr:uid="{00000000-0005-0000-0000-00003F240000}"/>
    <cellStyle name="Normal 24 5 63" xfId="6295" xr:uid="{00000000-0005-0000-0000-000040240000}"/>
    <cellStyle name="Normal 24 5 64" xfId="6296" xr:uid="{00000000-0005-0000-0000-000041240000}"/>
    <cellStyle name="Normal 24 5 65" xfId="6297" xr:uid="{00000000-0005-0000-0000-000042240000}"/>
    <cellStyle name="Normal 24 5 7" xfId="6298" xr:uid="{00000000-0005-0000-0000-000043240000}"/>
    <cellStyle name="Normal 24 5 8" xfId="6299" xr:uid="{00000000-0005-0000-0000-000044240000}"/>
    <cellStyle name="Normal 24 5 9" xfId="6300" xr:uid="{00000000-0005-0000-0000-000045240000}"/>
    <cellStyle name="Normal 24 6" xfId="14626" xr:uid="{00000000-0005-0000-0000-000046240000}"/>
    <cellStyle name="Normal 25" xfId="6301" xr:uid="{00000000-0005-0000-0000-000047240000}"/>
    <cellStyle name="Normal 25 10" xfId="6302" xr:uid="{00000000-0005-0000-0000-000048240000}"/>
    <cellStyle name="Normal 25 11" xfId="6303" xr:uid="{00000000-0005-0000-0000-000049240000}"/>
    <cellStyle name="Normal 25 12" xfId="6304" xr:uid="{00000000-0005-0000-0000-00004A240000}"/>
    <cellStyle name="Normal 25 13" xfId="6305" xr:uid="{00000000-0005-0000-0000-00004B240000}"/>
    <cellStyle name="Normal 25 14" xfId="6306" xr:uid="{00000000-0005-0000-0000-00004C240000}"/>
    <cellStyle name="Normal 25 15" xfId="6307" xr:uid="{00000000-0005-0000-0000-00004D240000}"/>
    <cellStyle name="Normal 25 16" xfId="6308" xr:uid="{00000000-0005-0000-0000-00004E240000}"/>
    <cellStyle name="Normal 25 17" xfId="6309" xr:uid="{00000000-0005-0000-0000-00004F240000}"/>
    <cellStyle name="Normal 25 18" xfId="6310" xr:uid="{00000000-0005-0000-0000-000050240000}"/>
    <cellStyle name="Normal 25 19" xfId="6311" xr:uid="{00000000-0005-0000-0000-000051240000}"/>
    <cellStyle name="Normal 25 2" xfId="6312" xr:uid="{00000000-0005-0000-0000-000052240000}"/>
    <cellStyle name="Normal 25 2 10" xfId="6313" xr:uid="{00000000-0005-0000-0000-000053240000}"/>
    <cellStyle name="Normal 25 2 11" xfId="6314" xr:uid="{00000000-0005-0000-0000-000054240000}"/>
    <cellStyle name="Normal 25 2 12" xfId="6315" xr:uid="{00000000-0005-0000-0000-000055240000}"/>
    <cellStyle name="Normal 25 2 13" xfId="6316" xr:uid="{00000000-0005-0000-0000-000056240000}"/>
    <cellStyle name="Normal 25 2 14" xfId="6317" xr:uid="{00000000-0005-0000-0000-000057240000}"/>
    <cellStyle name="Normal 25 2 15" xfId="6318" xr:uid="{00000000-0005-0000-0000-000058240000}"/>
    <cellStyle name="Normal 25 2 16" xfId="6319" xr:uid="{00000000-0005-0000-0000-000059240000}"/>
    <cellStyle name="Normal 25 2 17" xfId="6320" xr:uid="{00000000-0005-0000-0000-00005A240000}"/>
    <cellStyle name="Normal 25 2 18" xfId="6321" xr:uid="{00000000-0005-0000-0000-00005B240000}"/>
    <cellStyle name="Normal 25 2 19" xfId="6322" xr:uid="{00000000-0005-0000-0000-00005C240000}"/>
    <cellStyle name="Normal 25 2 2" xfId="6323" xr:uid="{00000000-0005-0000-0000-00005D240000}"/>
    <cellStyle name="Normal 25 2 20" xfId="6324" xr:uid="{00000000-0005-0000-0000-00005E240000}"/>
    <cellStyle name="Normal 25 2 21" xfId="6325" xr:uid="{00000000-0005-0000-0000-00005F240000}"/>
    <cellStyle name="Normal 25 2 22" xfId="6326" xr:uid="{00000000-0005-0000-0000-000060240000}"/>
    <cellStyle name="Normal 25 2 23" xfId="6327" xr:uid="{00000000-0005-0000-0000-000061240000}"/>
    <cellStyle name="Normal 25 2 24" xfId="6328" xr:uid="{00000000-0005-0000-0000-000062240000}"/>
    <cellStyle name="Normal 25 2 25" xfId="6329" xr:uid="{00000000-0005-0000-0000-000063240000}"/>
    <cellStyle name="Normal 25 2 26" xfId="6330" xr:uid="{00000000-0005-0000-0000-000064240000}"/>
    <cellStyle name="Normal 25 2 27" xfId="6331" xr:uid="{00000000-0005-0000-0000-000065240000}"/>
    <cellStyle name="Normal 25 2 28" xfId="6332" xr:uid="{00000000-0005-0000-0000-000066240000}"/>
    <cellStyle name="Normal 25 2 29" xfId="6333" xr:uid="{00000000-0005-0000-0000-000067240000}"/>
    <cellStyle name="Normal 25 2 3" xfId="6334" xr:uid="{00000000-0005-0000-0000-000068240000}"/>
    <cellStyle name="Normal 25 2 30" xfId="6335" xr:uid="{00000000-0005-0000-0000-000069240000}"/>
    <cellStyle name="Normal 25 2 31" xfId="6336" xr:uid="{00000000-0005-0000-0000-00006A240000}"/>
    <cellStyle name="Normal 25 2 32" xfId="6337" xr:uid="{00000000-0005-0000-0000-00006B240000}"/>
    <cellStyle name="Normal 25 2 33" xfId="6338" xr:uid="{00000000-0005-0000-0000-00006C240000}"/>
    <cellStyle name="Normal 25 2 34" xfId="6339" xr:uid="{00000000-0005-0000-0000-00006D240000}"/>
    <cellStyle name="Normal 25 2 35" xfId="6340" xr:uid="{00000000-0005-0000-0000-00006E240000}"/>
    <cellStyle name="Normal 25 2 36" xfId="6341" xr:uid="{00000000-0005-0000-0000-00006F240000}"/>
    <cellStyle name="Normal 25 2 37" xfId="6342" xr:uid="{00000000-0005-0000-0000-000070240000}"/>
    <cellStyle name="Normal 25 2 38" xfId="6343" xr:uid="{00000000-0005-0000-0000-000071240000}"/>
    <cellStyle name="Normal 25 2 39" xfId="6344" xr:uid="{00000000-0005-0000-0000-000072240000}"/>
    <cellStyle name="Normal 25 2 4" xfId="6345" xr:uid="{00000000-0005-0000-0000-000073240000}"/>
    <cellStyle name="Normal 25 2 40" xfId="6346" xr:uid="{00000000-0005-0000-0000-000074240000}"/>
    <cellStyle name="Normal 25 2 41" xfId="6347" xr:uid="{00000000-0005-0000-0000-000075240000}"/>
    <cellStyle name="Normal 25 2 42" xfId="6348" xr:uid="{00000000-0005-0000-0000-000076240000}"/>
    <cellStyle name="Normal 25 2 43" xfId="6349" xr:uid="{00000000-0005-0000-0000-000077240000}"/>
    <cellStyle name="Normal 25 2 44" xfId="6350" xr:uid="{00000000-0005-0000-0000-000078240000}"/>
    <cellStyle name="Normal 25 2 45" xfId="6351" xr:uid="{00000000-0005-0000-0000-000079240000}"/>
    <cellStyle name="Normal 25 2 46" xfId="6352" xr:uid="{00000000-0005-0000-0000-00007A240000}"/>
    <cellStyle name="Normal 25 2 47" xfId="6353" xr:uid="{00000000-0005-0000-0000-00007B240000}"/>
    <cellStyle name="Normal 25 2 48" xfId="6354" xr:uid="{00000000-0005-0000-0000-00007C240000}"/>
    <cellStyle name="Normal 25 2 49" xfId="6355" xr:uid="{00000000-0005-0000-0000-00007D240000}"/>
    <cellStyle name="Normal 25 2 5" xfId="6356" xr:uid="{00000000-0005-0000-0000-00007E240000}"/>
    <cellStyle name="Normal 25 2 50" xfId="6357" xr:uid="{00000000-0005-0000-0000-00007F240000}"/>
    <cellStyle name="Normal 25 2 51" xfId="6358" xr:uid="{00000000-0005-0000-0000-000080240000}"/>
    <cellStyle name="Normal 25 2 52" xfId="6359" xr:uid="{00000000-0005-0000-0000-000081240000}"/>
    <cellStyle name="Normal 25 2 53" xfId="6360" xr:uid="{00000000-0005-0000-0000-000082240000}"/>
    <cellStyle name="Normal 25 2 54" xfId="6361" xr:uid="{00000000-0005-0000-0000-000083240000}"/>
    <cellStyle name="Normal 25 2 55" xfId="6362" xr:uid="{00000000-0005-0000-0000-000084240000}"/>
    <cellStyle name="Normal 25 2 56" xfId="6363" xr:uid="{00000000-0005-0000-0000-000085240000}"/>
    <cellStyle name="Normal 25 2 57" xfId="6364" xr:uid="{00000000-0005-0000-0000-000086240000}"/>
    <cellStyle name="Normal 25 2 58" xfId="6365" xr:uid="{00000000-0005-0000-0000-000087240000}"/>
    <cellStyle name="Normal 25 2 59" xfId="6366" xr:uid="{00000000-0005-0000-0000-000088240000}"/>
    <cellStyle name="Normal 25 2 6" xfId="6367" xr:uid="{00000000-0005-0000-0000-000089240000}"/>
    <cellStyle name="Normal 25 2 60" xfId="6368" xr:uid="{00000000-0005-0000-0000-00008A240000}"/>
    <cellStyle name="Normal 25 2 61" xfId="6369" xr:uid="{00000000-0005-0000-0000-00008B240000}"/>
    <cellStyle name="Normal 25 2 62" xfId="6370" xr:uid="{00000000-0005-0000-0000-00008C240000}"/>
    <cellStyle name="Normal 25 2 63" xfId="6371" xr:uid="{00000000-0005-0000-0000-00008D240000}"/>
    <cellStyle name="Normal 25 2 64" xfId="6372" xr:uid="{00000000-0005-0000-0000-00008E240000}"/>
    <cellStyle name="Normal 25 2 65" xfId="6373" xr:uid="{00000000-0005-0000-0000-00008F240000}"/>
    <cellStyle name="Normal 25 2 7" xfId="6374" xr:uid="{00000000-0005-0000-0000-000090240000}"/>
    <cellStyle name="Normal 25 2 8" xfId="6375" xr:uid="{00000000-0005-0000-0000-000091240000}"/>
    <cellStyle name="Normal 25 2 9" xfId="6376" xr:uid="{00000000-0005-0000-0000-000092240000}"/>
    <cellStyle name="Normal 25 20" xfId="6377" xr:uid="{00000000-0005-0000-0000-000093240000}"/>
    <cellStyle name="Normal 25 21" xfId="6378" xr:uid="{00000000-0005-0000-0000-000094240000}"/>
    <cellStyle name="Normal 25 22" xfId="6379" xr:uid="{00000000-0005-0000-0000-000095240000}"/>
    <cellStyle name="Normal 25 23" xfId="6380" xr:uid="{00000000-0005-0000-0000-000096240000}"/>
    <cellStyle name="Normal 25 24" xfId="6381" xr:uid="{00000000-0005-0000-0000-000097240000}"/>
    <cellStyle name="Normal 25 25" xfId="6382" xr:uid="{00000000-0005-0000-0000-000098240000}"/>
    <cellStyle name="Normal 25 26" xfId="6383" xr:uid="{00000000-0005-0000-0000-000099240000}"/>
    <cellStyle name="Normal 25 27" xfId="6384" xr:uid="{00000000-0005-0000-0000-00009A240000}"/>
    <cellStyle name="Normal 25 28" xfId="6385" xr:uid="{00000000-0005-0000-0000-00009B240000}"/>
    <cellStyle name="Normal 25 29" xfId="6386" xr:uid="{00000000-0005-0000-0000-00009C240000}"/>
    <cellStyle name="Normal 25 3" xfId="6387" xr:uid="{00000000-0005-0000-0000-00009D240000}"/>
    <cellStyle name="Normal 25 3 10" xfId="6388" xr:uid="{00000000-0005-0000-0000-00009E240000}"/>
    <cellStyle name="Normal 25 3 11" xfId="6389" xr:uid="{00000000-0005-0000-0000-00009F240000}"/>
    <cellStyle name="Normal 25 3 12" xfId="6390" xr:uid="{00000000-0005-0000-0000-0000A0240000}"/>
    <cellStyle name="Normal 25 3 13" xfId="6391" xr:uid="{00000000-0005-0000-0000-0000A1240000}"/>
    <cellStyle name="Normal 25 3 14" xfId="6392" xr:uid="{00000000-0005-0000-0000-0000A2240000}"/>
    <cellStyle name="Normal 25 3 15" xfId="6393" xr:uid="{00000000-0005-0000-0000-0000A3240000}"/>
    <cellStyle name="Normal 25 3 16" xfId="6394" xr:uid="{00000000-0005-0000-0000-0000A4240000}"/>
    <cellStyle name="Normal 25 3 17" xfId="6395" xr:uid="{00000000-0005-0000-0000-0000A5240000}"/>
    <cellStyle name="Normal 25 3 18" xfId="6396" xr:uid="{00000000-0005-0000-0000-0000A6240000}"/>
    <cellStyle name="Normal 25 3 19" xfId="6397" xr:uid="{00000000-0005-0000-0000-0000A7240000}"/>
    <cellStyle name="Normal 25 3 2" xfId="6398" xr:uid="{00000000-0005-0000-0000-0000A8240000}"/>
    <cellStyle name="Normal 25 3 20" xfId="6399" xr:uid="{00000000-0005-0000-0000-0000A9240000}"/>
    <cellStyle name="Normal 25 3 21" xfId="6400" xr:uid="{00000000-0005-0000-0000-0000AA240000}"/>
    <cellStyle name="Normal 25 3 22" xfId="6401" xr:uid="{00000000-0005-0000-0000-0000AB240000}"/>
    <cellStyle name="Normal 25 3 23" xfId="6402" xr:uid="{00000000-0005-0000-0000-0000AC240000}"/>
    <cellStyle name="Normal 25 3 24" xfId="6403" xr:uid="{00000000-0005-0000-0000-0000AD240000}"/>
    <cellStyle name="Normal 25 3 25" xfId="6404" xr:uid="{00000000-0005-0000-0000-0000AE240000}"/>
    <cellStyle name="Normal 25 3 26" xfId="6405" xr:uid="{00000000-0005-0000-0000-0000AF240000}"/>
    <cellStyle name="Normal 25 3 27" xfId="6406" xr:uid="{00000000-0005-0000-0000-0000B0240000}"/>
    <cellStyle name="Normal 25 3 28" xfId="6407" xr:uid="{00000000-0005-0000-0000-0000B1240000}"/>
    <cellStyle name="Normal 25 3 29" xfId="6408" xr:uid="{00000000-0005-0000-0000-0000B2240000}"/>
    <cellStyle name="Normal 25 3 3" xfId="6409" xr:uid="{00000000-0005-0000-0000-0000B3240000}"/>
    <cellStyle name="Normal 25 3 30" xfId="6410" xr:uid="{00000000-0005-0000-0000-0000B4240000}"/>
    <cellStyle name="Normal 25 3 31" xfId="6411" xr:uid="{00000000-0005-0000-0000-0000B5240000}"/>
    <cellStyle name="Normal 25 3 32" xfId="6412" xr:uid="{00000000-0005-0000-0000-0000B6240000}"/>
    <cellStyle name="Normal 25 3 33" xfId="6413" xr:uid="{00000000-0005-0000-0000-0000B7240000}"/>
    <cellStyle name="Normal 25 3 34" xfId="6414" xr:uid="{00000000-0005-0000-0000-0000B8240000}"/>
    <cellStyle name="Normal 25 3 35" xfId="6415" xr:uid="{00000000-0005-0000-0000-0000B9240000}"/>
    <cellStyle name="Normal 25 3 36" xfId="6416" xr:uid="{00000000-0005-0000-0000-0000BA240000}"/>
    <cellStyle name="Normal 25 3 37" xfId="6417" xr:uid="{00000000-0005-0000-0000-0000BB240000}"/>
    <cellStyle name="Normal 25 3 38" xfId="6418" xr:uid="{00000000-0005-0000-0000-0000BC240000}"/>
    <cellStyle name="Normal 25 3 39" xfId="6419" xr:uid="{00000000-0005-0000-0000-0000BD240000}"/>
    <cellStyle name="Normal 25 3 4" xfId="6420" xr:uid="{00000000-0005-0000-0000-0000BE240000}"/>
    <cellStyle name="Normal 25 3 40" xfId="6421" xr:uid="{00000000-0005-0000-0000-0000BF240000}"/>
    <cellStyle name="Normal 25 3 41" xfId="6422" xr:uid="{00000000-0005-0000-0000-0000C0240000}"/>
    <cellStyle name="Normal 25 3 42" xfId="6423" xr:uid="{00000000-0005-0000-0000-0000C1240000}"/>
    <cellStyle name="Normal 25 3 43" xfId="6424" xr:uid="{00000000-0005-0000-0000-0000C2240000}"/>
    <cellStyle name="Normal 25 3 44" xfId="6425" xr:uid="{00000000-0005-0000-0000-0000C3240000}"/>
    <cellStyle name="Normal 25 3 45" xfId="6426" xr:uid="{00000000-0005-0000-0000-0000C4240000}"/>
    <cellStyle name="Normal 25 3 46" xfId="6427" xr:uid="{00000000-0005-0000-0000-0000C5240000}"/>
    <cellStyle name="Normal 25 3 47" xfId="6428" xr:uid="{00000000-0005-0000-0000-0000C6240000}"/>
    <cellStyle name="Normal 25 3 48" xfId="6429" xr:uid="{00000000-0005-0000-0000-0000C7240000}"/>
    <cellStyle name="Normal 25 3 49" xfId="6430" xr:uid="{00000000-0005-0000-0000-0000C8240000}"/>
    <cellStyle name="Normal 25 3 5" xfId="6431" xr:uid="{00000000-0005-0000-0000-0000C9240000}"/>
    <cellStyle name="Normal 25 3 50" xfId="6432" xr:uid="{00000000-0005-0000-0000-0000CA240000}"/>
    <cellStyle name="Normal 25 3 51" xfId="6433" xr:uid="{00000000-0005-0000-0000-0000CB240000}"/>
    <cellStyle name="Normal 25 3 52" xfId="6434" xr:uid="{00000000-0005-0000-0000-0000CC240000}"/>
    <cellStyle name="Normal 25 3 53" xfId="6435" xr:uid="{00000000-0005-0000-0000-0000CD240000}"/>
    <cellStyle name="Normal 25 3 54" xfId="6436" xr:uid="{00000000-0005-0000-0000-0000CE240000}"/>
    <cellStyle name="Normal 25 3 55" xfId="6437" xr:uid="{00000000-0005-0000-0000-0000CF240000}"/>
    <cellStyle name="Normal 25 3 56" xfId="6438" xr:uid="{00000000-0005-0000-0000-0000D0240000}"/>
    <cellStyle name="Normal 25 3 57" xfId="6439" xr:uid="{00000000-0005-0000-0000-0000D1240000}"/>
    <cellStyle name="Normal 25 3 58" xfId="6440" xr:uid="{00000000-0005-0000-0000-0000D2240000}"/>
    <cellStyle name="Normal 25 3 59" xfId="6441" xr:uid="{00000000-0005-0000-0000-0000D3240000}"/>
    <cellStyle name="Normal 25 3 6" xfId="6442" xr:uid="{00000000-0005-0000-0000-0000D4240000}"/>
    <cellStyle name="Normal 25 3 60" xfId="6443" xr:uid="{00000000-0005-0000-0000-0000D5240000}"/>
    <cellStyle name="Normal 25 3 61" xfId="6444" xr:uid="{00000000-0005-0000-0000-0000D6240000}"/>
    <cellStyle name="Normal 25 3 62" xfId="6445" xr:uid="{00000000-0005-0000-0000-0000D7240000}"/>
    <cellStyle name="Normal 25 3 63" xfId="6446" xr:uid="{00000000-0005-0000-0000-0000D8240000}"/>
    <cellStyle name="Normal 25 3 64" xfId="6447" xr:uid="{00000000-0005-0000-0000-0000D9240000}"/>
    <cellStyle name="Normal 25 3 65" xfId="6448" xr:uid="{00000000-0005-0000-0000-0000DA240000}"/>
    <cellStyle name="Normal 25 3 7" xfId="6449" xr:uid="{00000000-0005-0000-0000-0000DB240000}"/>
    <cellStyle name="Normal 25 3 8" xfId="6450" xr:uid="{00000000-0005-0000-0000-0000DC240000}"/>
    <cellStyle name="Normal 25 3 9" xfId="6451" xr:uid="{00000000-0005-0000-0000-0000DD240000}"/>
    <cellStyle name="Normal 25 30" xfId="6452" xr:uid="{00000000-0005-0000-0000-0000DE240000}"/>
    <cellStyle name="Normal 25 31" xfId="6453" xr:uid="{00000000-0005-0000-0000-0000DF240000}"/>
    <cellStyle name="Normal 25 32" xfId="6454" xr:uid="{00000000-0005-0000-0000-0000E0240000}"/>
    <cellStyle name="Normal 25 33" xfId="6455" xr:uid="{00000000-0005-0000-0000-0000E1240000}"/>
    <cellStyle name="Normal 25 34" xfId="6456" xr:uid="{00000000-0005-0000-0000-0000E2240000}"/>
    <cellStyle name="Normal 25 35" xfId="6457" xr:uid="{00000000-0005-0000-0000-0000E3240000}"/>
    <cellStyle name="Normal 25 36" xfId="6458" xr:uid="{00000000-0005-0000-0000-0000E4240000}"/>
    <cellStyle name="Normal 25 37" xfId="6459" xr:uid="{00000000-0005-0000-0000-0000E5240000}"/>
    <cellStyle name="Normal 25 38" xfId="6460" xr:uid="{00000000-0005-0000-0000-0000E6240000}"/>
    <cellStyle name="Normal 25 39" xfId="6461" xr:uid="{00000000-0005-0000-0000-0000E7240000}"/>
    <cellStyle name="Normal 25 4" xfId="6462" xr:uid="{00000000-0005-0000-0000-0000E8240000}"/>
    <cellStyle name="Normal 25 4 10" xfId="6463" xr:uid="{00000000-0005-0000-0000-0000E9240000}"/>
    <cellStyle name="Normal 25 4 11" xfId="6464" xr:uid="{00000000-0005-0000-0000-0000EA240000}"/>
    <cellStyle name="Normal 25 4 12" xfId="6465" xr:uid="{00000000-0005-0000-0000-0000EB240000}"/>
    <cellStyle name="Normal 25 4 13" xfId="6466" xr:uid="{00000000-0005-0000-0000-0000EC240000}"/>
    <cellStyle name="Normal 25 4 14" xfId="6467" xr:uid="{00000000-0005-0000-0000-0000ED240000}"/>
    <cellStyle name="Normal 25 4 15" xfId="6468" xr:uid="{00000000-0005-0000-0000-0000EE240000}"/>
    <cellStyle name="Normal 25 4 16" xfId="6469" xr:uid="{00000000-0005-0000-0000-0000EF240000}"/>
    <cellStyle name="Normal 25 4 17" xfId="6470" xr:uid="{00000000-0005-0000-0000-0000F0240000}"/>
    <cellStyle name="Normal 25 4 18" xfId="6471" xr:uid="{00000000-0005-0000-0000-0000F1240000}"/>
    <cellStyle name="Normal 25 4 19" xfId="6472" xr:uid="{00000000-0005-0000-0000-0000F2240000}"/>
    <cellStyle name="Normal 25 4 2" xfId="6473" xr:uid="{00000000-0005-0000-0000-0000F3240000}"/>
    <cellStyle name="Normal 25 4 20" xfId="6474" xr:uid="{00000000-0005-0000-0000-0000F4240000}"/>
    <cellStyle name="Normal 25 4 21" xfId="6475" xr:uid="{00000000-0005-0000-0000-0000F5240000}"/>
    <cellStyle name="Normal 25 4 22" xfId="6476" xr:uid="{00000000-0005-0000-0000-0000F6240000}"/>
    <cellStyle name="Normal 25 4 23" xfId="6477" xr:uid="{00000000-0005-0000-0000-0000F7240000}"/>
    <cellStyle name="Normal 25 4 24" xfId="6478" xr:uid="{00000000-0005-0000-0000-0000F8240000}"/>
    <cellStyle name="Normal 25 4 25" xfId="6479" xr:uid="{00000000-0005-0000-0000-0000F9240000}"/>
    <cellStyle name="Normal 25 4 26" xfId="6480" xr:uid="{00000000-0005-0000-0000-0000FA240000}"/>
    <cellStyle name="Normal 25 4 27" xfId="6481" xr:uid="{00000000-0005-0000-0000-0000FB240000}"/>
    <cellStyle name="Normal 25 4 28" xfId="6482" xr:uid="{00000000-0005-0000-0000-0000FC240000}"/>
    <cellStyle name="Normal 25 4 29" xfId="6483" xr:uid="{00000000-0005-0000-0000-0000FD240000}"/>
    <cellStyle name="Normal 25 4 3" xfId="6484" xr:uid="{00000000-0005-0000-0000-0000FE240000}"/>
    <cellStyle name="Normal 25 4 30" xfId="6485" xr:uid="{00000000-0005-0000-0000-0000FF240000}"/>
    <cellStyle name="Normal 25 4 31" xfId="6486" xr:uid="{00000000-0005-0000-0000-000000250000}"/>
    <cellStyle name="Normal 25 4 32" xfId="6487" xr:uid="{00000000-0005-0000-0000-000001250000}"/>
    <cellStyle name="Normal 25 4 33" xfId="6488" xr:uid="{00000000-0005-0000-0000-000002250000}"/>
    <cellStyle name="Normal 25 4 34" xfId="6489" xr:uid="{00000000-0005-0000-0000-000003250000}"/>
    <cellStyle name="Normal 25 4 35" xfId="6490" xr:uid="{00000000-0005-0000-0000-000004250000}"/>
    <cellStyle name="Normal 25 4 36" xfId="6491" xr:uid="{00000000-0005-0000-0000-000005250000}"/>
    <cellStyle name="Normal 25 4 37" xfId="6492" xr:uid="{00000000-0005-0000-0000-000006250000}"/>
    <cellStyle name="Normal 25 4 38" xfId="6493" xr:uid="{00000000-0005-0000-0000-000007250000}"/>
    <cellStyle name="Normal 25 4 39" xfId="6494" xr:uid="{00000000-0005-0000-0000-000008250000}"/>
    <cellStyle name="Normal 25 4 4" xfId="6495" xr:uid="{00000000-0005-0000-0000-000009250000}"/>
    <cellStyle name="Normal 25 4 40" xfId="6496" xr:uid="{00000000-0005-0000-0000-00000A250000}"/>
    <cellStyle name="Normal 25 4 41" xfId="6497" xr:uid="{00000000-0005-0000-0000-00000B250000}"/>
    <cellStyle name="Normal 25 4 42" xfId="6498" xr:uid="{00000000-0005-0000-0000-00000C250000}"/>
    <cellStyle name="Normal 25 4 43" xfId="6499" xr:uid="{00000000-0005-0000-0000-00000D250000}"/>
    <cellStyle name="Normal 25 4 44" xfId="6500" xr:uid="{00000000-0005-0000-0000-00000E250000}"/>
    <cellStyle name="Normal 25 4 45" xfId="6501" xr:uid="{00000000-0005-0000-0000-00000F250000}"/>
    <cellStyle name="Normal 25 4 46" xfId="6502" xr:uid="{00000000-0005-0000-0000-000010250000}"/>
    <cellStyle name="Normal 25 4 47" xfId="6503" xr:uid="{00000000-0005-0000-0000-000011250000}"/>
    <cellStyle name="Normal 25 4 48" xfId="6504" xr:uid="{00000000-0005-0000-0000-000012250000}"/>
    <cellStyle name="Normal 25 4 49" xfId="6505" xr:uid="{00000000-0005-0000-0000-000013250000}"/>
    <cellStyle name="Normal 25 4 5" xfId="6506" xr:uid="{00000000-0005-0000-0000-000014250000}"/>
    <cellStyle name="Normal 25 4 50" xfId="6507" xr:uid="{00000000-0005-0000-0000-000015250000}"/>
    <cellStyle name="Normal 25 4 51" xfId="6508" xr:uid="{00000000-0005-0000-0000-000016250000}"/>
    <cellStyle name="Normal 25 4 52" xfId="6509" xr:uid="{00000000-0005-0000-0000-000017250000}"/>
    <cellStyle name="Normal 25 4 53" xfId="6510" xr:uid="{00000000-0005-0000-0000-000018250000}"/>
    <cellStyle name="Normal 25 4 54" xfId="6511" xr:uid="{00000000-0005-0000-0000-000019250000}"/>
    <cellStyle name="Normal 25 4 55" xfId="6512" xr:uid="{00000000-0005-0000-0000-00001A250000}"/>
    <cellStyle name="Normal 25 4 56" xfId="6513" xr:uid="{00000000-0005-0000-0000-00001B250000}"/>
    <cellStyle name="Normal 25 4 57" xfId="6514" xr:uid="{00000000-0005-0000-0000-00001C250000}"/>
    <cellStyle name="Normal 25 4 58" xfId="6515" xr:uid="{00000000-0005-0000-0000-00001D250000}"/>
    <cellStyle name="Normal 25 4 59" xfId="6516" xr:uid="{00000000-0005-0000-0000-00001E250000}"/>
    <cellStyle name="Normal 25 4 6" xfId="6517" xr:uid="{00000000-0005-0000-0000-00001F250000}"/>
    <cellStyle name="Normal 25 4 60" xfId="6518" xr:uid="{00000000-0005-0000-0000-000020250000}"/>
    <cellStyle name="Normal 25 4 61" xfId="6519" xr:uid="{00000000-0005-0000-0000-000021250000}"/>
    <cellStyle name="Normal 25 4 62" xfId="6520" xr:uid="{00000000-0005-0000-0000-000022250000}"/>
    <cellStyle name="Normal 25 4 63" xfId="6521" xr:uid="{00000000-0005-0000-0000-000023250000}"/>
    <cellStyle name="Normal 25 4 64" xfId="6522" xr:uid="{00000000-0005-0000-0000-000024250000}"/>
    <cellStyle name="Normal 25 4 65" xfId="6523" xr:uid="{00000000-0005-0000-0000-000025250000}"/>
    <cellStyle name="Normal 25 4 7" xfId="6524" xr:uid="{00000000-0005-0000-0000-000026250000}"/>
    <cellStyle name="Normal 25 4 8" xfId="6525" xr:uid="{00000000-0005-0000-0000-000027250000}"/>
    <cellStyle name="Normal 25 4 9" xfId="6526" xr:uid="{00000000-0005-0000-0000-000028250000}"/>
    <cellStyle name="Normal 25 40" xfId="6527" xr:uid="{00000000-0005-0000-0000-000029250000}"/>
    <cellStyle name="Normal 25 41" xfId="6528" xr:uid="{00000000-0005-0000-0000-00002A250000}"/>
    <cellStyle name="Normal 25 42" xfId="6529" xr:uid="{00000000-0005-0000-0000-00002B250000}"/>
    <cellStyle name="Normal 25 43" xfId="6530" xr:uid="{00000000-0005-0000-0000-00002C250000}"/>
    <cellStyle name="Normal 25 44" xfId="6531" xr:uid="{00000000-0005-0000-0000-00002D250000}"/>
    <cellStyle name="Normal 25 45" xfId="6532" xr:uid="{00000000-0005-0000-0000-00002E250000}"/>
    <cellStyle name="Normal 25 46" xfId="6533" xr:uid="{00000000-0005-0000-0000-00002F250000}"/>
    <cellStyle name="Normal 25 47" xfId="6534" xr:uid="{00000000-0005-0000-0000-000030250000}"/>
    <cellStyle name="Normal 25 48" xfId="6535" xr:uid="{00000000-0005-0000-0000-000031250000}"/>
    <cellStyle name="Normal 25 49" xfId="6536" xr:uid="{00000000-0005-0000-0000-000032250000}"/>
    <cellStyle name="Normal 25 5" xfId="6537" xr:uid="{00000000-0005-0000-0000-000033250000}"/>
    <cellStyle name="Normal 25 5 10" xfId="6538" xr:uid="{00000000-0005-0000-0000-000034250000}"/>
    <cellStyle name="Normal 25 5 11" xfId="6539" xr:uid="{00000000-0005-0000-0000-000035250000}"/>
    <cellStyle name="Normal 25 5 12" xfId="6540" xr:uid="{00000000-0005-0000-0000-000036250000}"/>
    <cellStyle name="Normal 25 5 13" xfId="6541" xr:uid="{00000000-0005-0000-0000-000037250000}"/>
    <cellStyle name="Normal 25 5 14" xfId="6542" xr:uid="{00000000-0005-0000-0000-000038250000}"/>
    <cellStyle name="Normal 25 5 15" xfId="6543" xr:uid="{00000000-0005-0000-0000-000039250000}"/>
    <cellStyle name="Normal 25 5 16" xfId="6544" xr:uid="{00000000-0005-0000-0000-00003A250000}"/>
    <cellStyle name="Normal 25 5 17" xfId="6545" xr:uid="{00000000-0005-0000-0000-00003B250000}"/>
    <cellStyle name="Normal 25 5 18" xfId="6546" xr:uid="{00000000-0005-0000-0000-00003C250000}"/>
    <cellStyle name="Normal 25 5 19" xfId="6547" xr:uid="{00000000-0005-0000-0000-00003D250000}"/>
    <cellStyle name="Normal 25 5 2" xfId="6548" xr:uid="{00000000-0005-0000-0000-00003E250000}"/>
    <cellStyle name="Normal 25 5 20" xfId="6549" xr:uid="{00000000-0005-0000-0000-00003F250000}"/>
    <cellStyle name="Normal 25 5 21" xfId="6550" xr:uid="{00000000-0005-0000-0000-000040250000}"/>
    <cellStyle name="Normal 25 5 22" xfId="6551" xr:uid="{00000000-0005-0000-0000-000041250000}"/>
    <cellStyle name="Normal 25 5 23" xfId="6552" xr:uid="{00000000-0005-0000-0000-000042250000}"/>
    <cellStyle name="Normal 25 5 24" xfId="6553" xr:uid="{00000000-0005-0000-0000-000043250000}"/>
    <cellStyle name="Normal 25 5 25" xfId="6554" xr:uid="{00000000-0005-0000-0000-000044250000}"/>
    <cellStyle name="Normal 25 5 26" xfId="6555" xr:uid="{00000000-0005-0000-0000-000045250000}"/>
    <cellStyle name="Normal 25 5 27" xfId="6556" xr:uid="{00000000-0005-0000-0000-000046250000}"/>
    <cellStyle name="Normal 25 5 28" xfId="6557" xr:uid="{00000000-0005-0000-0000-000047250000}"/>
    <cellStyle name="Normal 25 5 29" xfId="6558" xr:uid="{00000000-0005-0000-0000-000048250000}"/>
    <cellStyle name="Normal 25 5 3" xfId="6559" xr:uid="{00000000-0005-0000-0000-000049250000}"/>
    <cellStyle name="Normal 25 5 30" xfId="6560" xr:uid="{00000000-0005-0000-0000-00004A250000}"/>
    <cellStyle name="Normal 25 5 31" xfId="6561" xr:uid="{00000000-0005-0000-0000-00004B250000}"/>
    <cellStyle name="Normal 25 5 32" xfId="6562" xr:uid="{00000000-0005-0000-0000-00004C250000}"/>
    <cellStyle name="Normal 25 5 33" xfId="6563" xr:uid="{00000000-0005-0000-0000-00004D250000}"/>
    <cellStyle name="Normal 25 5 34" xfId="6564" xr:uid="{00000000-0005-0000-0000-00004E250000}"/>
    <cellStyle name="Normal 25 5 35" xfId="6565" xr:uid="{00000000-0005-0000-0000-00004F250000}"/>
    <cellStyle name="Normal 25 5 36" xfId="6566" xr:uid="{00000000-0005-0000-0000-000050250000}"/>
    <cellStyle name="Normal 25 5 37" xfId="6567" xr:uid="{00000000-0005-0000-0000-000051250000}"/>
    <cellStyle name="Normal 25 5 38" xfId="6568" xr:uid="{00000000-0005-0000-0000-000052250000}"/>
    <cellStyle name="Normal 25 5 39" xfId="6569" xr:uid="{00000000-0005-0000-0000-000053250000}"/>
    <cellStyle name="Normal 25 5 4" xfId="6570" xr:uid="{00000000-0005-0000-0000-000054250000}"/>
    <cellStyle name="Normal 25 5 40" xfId="6571" xr:uid="{00000000-0005-0000-0000-000055250000}"/>
    <cellStyle name="Normal 25 5 41" xfId="6572" xr:uid="{00000000-0005-0000-0000-000056250000}"/>
    <cellStyle name="Normal 25 5 42" xfId="6573" xr:uid="{00000000-0005-0000-0000-000057250000}"/>
    <cellStyle name="Normal 25 5 43" xfId="6574" xr:uid="{00000000-0005-0000-0000-000058250000}"/>
    <cellStyle name="Normal 25 5 44" xfId="6575" xr:uid="{00000000-0005-0000-0000-000059250000}"/>
    <cellStyle name="Normal 25 5 45" xfId="6576" xr:uid="{00000000-0005-0000-0000-00005A250000}"/>
    <cellStyle name="Normal 25 5 46" xfId="6577" xr:uid="{00000000-0005-0000-0000-00005B250000}"/>
    <cellStyle name="Normal 25 5 47" xfId="6578" xr:uid="{00000000-0005-0000-0000-00005C250000}"/>
    <cellStyle name="Normal 25 5 48" xfId="6579" xr:uid="{00000000-0005-0000-0000-00005D250000}"/>
    <cellStyle name="Normal 25 5 49" xfId="6580" xr:uid="{00000000-0005-0000-0000-00005E250000}"/>
    <cellStyle name="Normal 25 5 5" xfId="6581" xr:uid="{00000000-0005-0000-0000-00005F250000}"/>
    <cellStyle name="Normal 25 5 50" xfId="6582" xr:uid="{00000000-0005-0000-0000-000060250000}"/>
    <cellStyle name="Normal 25 5 51" xfId="6583" xr:uid="{00000000-0005-0000-0000-000061250000}"/>
    <cellStyle name="Normal 25 5 52" xfId="6584" xr:uid="{00000000-0005-0000-0000-000062250000}"/>
    <cellStyle name="Normal 25 5 53" xfId="6585" xr:uid="{00000000-0005-0000-0000-000063250000}"/>
    <cellStyle name="Normal 25 5 54" xfId="6586" xr:uid="{00000000-0005-0000-0000-000064250000}"/>
    <cellStyle name="Normal 25 5 55" xfId="6587" xr:uid="{00000000-0005-0000-0000-000065250000}"/>
    <cellStyle name="Normal 25 5 56" xfId="6588" xr:uid="{00000000-0005-0000-0000-000066250000}"/>
    <cellStyle name="Normal 25 5 57" xfId="6589" xr:uid="{00000000-0005-0000-0000-000067250000}"/>
    <cellStyle name="Normal 25 5 58" xfId="6590" xr:uid="{00000000-0005-0000-0000-000068250000}"/>
    <cellStyle name="Normal 25 5 59" xfId="6591" xr:uid="{00000000-0005-0000-0000-000069250000}"/>
    <cellStyle name="Normal 25 5 6" xfId="6592" xr:uid="{00000000-0005-0000-0000-00006A250000}"/>
    <cellStyle name="Normal 25 5 60" xfId="6593" xr:uid="{00000000-0005-0000-0000-00006B250000}"/>
    <cellStyle name="Normal 25 5 61" xfId="6594" xr:uid="{00000000-0005-0000-0000-00006C250000}"/>
    <cellStyle name="Normal 25 5 62" xfId="6595" xr:uid="{00000000-0005-0000-0000-00006D250000}"/>
    <cellStyle name="Normal 25 5 63" xfId="6596" xr:uid="{00000000-0005-0000-0000-00006E250000}"/>
    <cellStyle name="Normal 25 5 64" xfId="6597" xr:uid="{00000000-0005-0000-0000-00006F250000}"/>
    <cellStyle name="Normal 25 5 65" xfId="6598" xr:uid="{00000000-0005-0000-0000-000070250000}"/>
    <cellStyle name="Normal 25 5 7" xfId="6599" xr:uid="{00000000-0005-0000-0000-000071250000}"/>
    <cellStyle name="Normal 25 5 8" xfId="6600" xr:uid="{00000000-0005-0000-0000-000072250000}"/>
    <cellStyle name="Normal 25 5 9" xfId="6601" xr:uid="{00000000-0005-0000-0000-000073250000}"/>
    <cellStyle name="Normal 25 50" xfId="6602" xr:uid="{00000000-0005-0000-0000-000074250000}"/>
    <cellStyle name="Normal 25 51" xfId="6603" xr:uid="{00000000-0005-0000-0000-000075250000}"/>
    <cellStyle name="Normal 25 52" xfId="6604" xr:uid="{00000000-0005-0000-0000-000076250000}"/>
    <cellStyle name="Normal 25 53" xfId="6605" xr:uid="{00000000-0005-0000-0000-000077250000}"/>
    <cellStyle name="Normal 25 54" xfId="6606" xr:uid="{00000000-0005-0000-0000-000078250000}"/>
    <cellStyle name="Normal 25 55" xfId="6607" xr:uid="{00000000-0005-0000-0000-000079250000}"/>
    <cellStyle name="Normal 25 56" xfId="6608" xr:uid="{00000000-0005-0000-0000-00007A250000}"/>
    <cellStyle name="Normal 25 57" xfId="6609" xr:uid="{00000000-0005-0000-0000-00007B250000}"/>
    <cellStyle name="Normal 25 58" xfId="6610" xr:uid="{00000000-0005-0000-0000-00007C250000}"/>
    <cellStyle name="Normal 25 59" xfId="6611" xr:uid="{00000000-0005-0000-0000-00007D250000}"/>
    <cellStyle name="Normal 25 6" xfId="6612" xr:uid="{00000000-0005-0000-0000-00007E250000}"/>
    <cellStyle name="Normal 25 60" xfId="6613" xr:uid="{00000000-0005-0000-0000-00007F250000}"/>
    <cellStyle name="Normal 25 61" xfId="6614" xr:uid="{00000000-0005-0000-0000-000080250000}"/>
    <cellStyle name="Normal 25 62" xfId="6615" xr:uid="{00000000-0005-0000-0000-000081250000}"/>
    <cellStyle name="Normal 25 63" xfId="6616" xr:uid="{00000000-0005-0000-0000-000082250000}"/>
    <cellStyle name="Normal 25 64" xfId="6617" xr:uid="{00000000-0005-0000-0000-000083250000}"/>
    <cellStyle name="Normal 25 65" xfId="6618" xr:uid="{00000000-0005-0000-0000-000084250000}"/>
    <cellStyle name="Normal 25 66" xfId="6619" xr:uid="{00000000-0005-0000-0000-000085250000}"/>
    <cellStyle name="Normal 25 67" xfId="6620" xr:uid="{00000000-0005-0000-0000-000086250000}"/>
    <cellStyle name="Normal 25 68" xfId="6621" xr:uid="{00000000-0005-0000-0000-000087250000}"/>
    <cellStyle name="Normal 25 69" xfId="6622" xr:uid="{00000000-0005-0000-0000-000088250000}"/>
    <cellStyle name="Normal 25 7" xfId="6623" xr:uid="{00000000-0005-0000-0000-000089250000}"/>
    <cellStyle name="Normal 25 70" xfId="14435" xr:uid="{00000000-0005-0000-0000-00008A250000}"/>
    <cellStyle name="Normal 25 8" xfId="6624" xr:uid="{00000000-0005-0000-0000-00008B250000}"/>
    <cellStyle name="Normal 25 9" xfId="6625" xr:uid="{00000000-0005-0000-0000-00008C250000}"/>
    <cellStyle name="Normal 26" xfId="6626" xr:uid="{00000000-0005-0000-0000-00008D250000}"/>
    <cellStyle name="Normal 26 10" xfId="6627" xr:uid="{00000000-0005-0000-0000-00008E250000}"/>
    <cellStyle name="Normal 26 11" xfId="6628" xr:uid="{00000000-0005-0000-0000-00008F250000}"/>
    <cellStyle name="Normal 26 12" xfId="6629" xr:uid="{00000000-0005-0000-0000-000090250000}"/>
    <cellStyle name="Normal 26 13" xfId="6630" xr:uid="{00000000-0005-0000-0000-000091250000}"/>
    <cellStyle name="Normal 26 14" xfId="6631" xr:uid="{00000000-0005-0000-0000-000092250000}"/>
    <cellStyle name="Normal 26 15" xfId="6632" xr:uid="{00000000-0005-0000-0000-000093250000}"/>
    <cellStyle name="Normal 26 16" xfId="6633" xr:uid="{00000000-0005-0000-0000-000094250000}"/>
    <cellStyle name="Normal 26 17" xfId="6634" xr:uid="{00000000-0005-0000-0000-000095250000}"/>
    <cellStyle name="Normal 26 18" xfId="6635" xr:uid="{00000000-0005-0000-0000-000096250000}"/>
    <cellStyle name="Normal 26 19" xfId="6636" xr:uid="{00000000-0005-0000-0000-000097250000}"/>
    <cellStyle name="Normal 26 2" xfId="6637" xr:uid="{00000000-0005-0000-0000-000098250000}"/>
    <cellStyle name="Normal 26 2 10" xfId="6638" xr:uid="{00000000-0005-0000-0000-000099250000}"/>
    <cellStyle name="Normal 26 2 11" xfId="6639" xr:uid="{00000000-0005-0000-0000-00009A250000}"/>
    <cellStyle name="Normal 26 2 12" xfId="6640" xr:uid="{00000000-0005-0000-0000-00009B250000}"/>
    <cellStyle name="Normal 26 2 13" xfId="6641" xr:uid="{00000000-0005-0000-0000-00009C250000}"/>
    <cellStyle name="Normal 26 2 14" xfId="6642" xr:uid="{00000000-0005-0000-0000-00009D250000}"/>
    <cellStyle name="Normal 26 2 15" xfId="6643" xr:uid="{00000000-0005-0000-0000-00009E250000}"/>
    <cellStyle name="Normal 26 2 16" xfId="6644" xr:uid="{00000000-0005-0000-0000-00009F250000}"/>
    <cellStyle name="Normal 26 2 17" xfId="6645" xr:uid="{00000000-0005-0000-0000-0000A0250000}"/>
    <cellStyle name="Normal 26 2 18" xfId="6646" xr:uid="{00000000-0005-0000-0000-0000A1250000}"/>
    <cellStyle name="Normal 26 2 19" xfId="6647" xr:uid="{00000000-0005-0000-0000-0000A2250000}"/>
    <cellStyle name="Normal 26 2 2" xfId="6648" xr:uid="{00000000-0005-0000-0000-0000A3250000}"/>
    <cellStyle name="Normal 26 2 20" xfId="6649" xr:uid="{00000000-0005-0000-0000-0000A4250000}"/>
    <cellStyle name="Normal 26 2 21" xfId="6650" xr:uid="{00000000-0005-0000-0000-0000A5250000}"/>
    <cellStyle name="Normal 26 2 22" xfId="6651" xr:uid="{00000000-0005-0000-0000-0000A6250000}"/>
    <cellStyle name="Normal 26 2 23" xfId="6652" xr:uid="{00000000-0005-0000-0000-0000A7250000}"/>
    <cellStyle name="Normal 26 2 24" xfId="6653" xr:uid="{00000000-0005-0000-0000-0000A8250000}"/>
    <cellStyle name="Normal 26 2 25" xfId="6654" xr:uid="{00000000-0005-0000-0000-0000A9250000}"/>
    <cellStyle name="Normal 26 2 26" xfId="6655" xr:uid="{00000000-0005-0000-0000-0000AA250000}"/>
    <cellStyle name="Normal 26 2 27" xfId="6656" xr:uid="{00000000-0005-0000-0000-0000AB250000}"/>
    <cellStyle name="Normal 26 2 28" xfId="6657" xr:uid="{00000000-0005-0000-0000-0000AC250000}"/>
    <cellStyle name="Normal 26 2 29" xfId="6658" xr:uid="{00000000-0005-0000-0000-0000AD250000}"/>
    <cellStyle name="Normal 26 2 3" xfId="6659" xr:uid="{00000000-0005-0000-0000-0000AE250000}"/>
    <cellStyle name="Normal 26 2 30" xfId="6660" xr:uid="{00000000-0005-0000-0000-0000AF250000}"/>
    <cellStyle name="Normal 26 2 31" xfId="6661" xr:uid="{00000000-0005-0000-0000-0000B0250000}"/>
    <cellStyle name="Normal 26 2 32" xfId="6662" xr:uid="{00000000-0005-0000-0000-0000B1250000}"/>
    <cellStyle name="Normal 26 2 33" xfId="6663" xr:uid="{00000000-0005-0000-0000-0000B2250000}"/>
    <cellStyle name="Normal 26 2 34" xfId="6664" xr:uid="{00000000-0005-0000-0000-0000B3250000}"/>
    <cellStyle name="Normal 26 2 35" xfId="6665" xr:uid="{00000000-0005-0000-0000-0000B4250000}"/>
    <cellStyle name="Normal 26 2 36" xfId="6666" xr:uid="{00000000-0005-0000-0000-0000B5250000}"/>
    <cellStyle name="Normal 26 2 37" xfId="6667" xr:uid="{00000000-0005-0000-0000-0000B6250000}"/>
    <cellStyle name="Normal 26 2 38" xfId="6668" xr:uid="{00000000-0005-0000-0000-0000B7250000}"/>
    <cellStyle name="Normal 26 2 39" xfId="6669" xr:uid="{00000000-0005-0000-0000-0000B8250000}"/>
    <cellStyle name="Normal 26 2 4" xfId="6670" xr:uid="{00000000-0005-0000-0000-0000B9250000}"/>
    <cellStyle name="Normal 26 2 40" xfId="6671" xr:uid="{00000000-0005-0000-0000-0000BA250000}"/>
    <cellStyle name="Normal 26 2 41" xfId="6672" xr:uid="{00000000-0005-0000-0000-0000BB250000}"/>
    <cellStyle name="Normal 26 2 42" xfId="6673" xr:uid="{00000000-0005-0000-0000-0000BC250000}"/>
    <cellStyle name="Normal 26 2 43" xfId="6674" xr:uid="{00000000-0005-0000-0000-0000BD250000}"/>
    <cellStyle name="Normal 26 2 44" xfId="6675" xr:uid="{00000000-0005-0000-0000-0000BE250000}"/>
    <cellStyle name="Normal 26 2 45" xfId="6676" xr:uid="{00000000-0005-0000-0000-0000BF250000}"/>
    <cellStyle name="Normal 26 2 46" xfId="6677" xr:uid="{00000000-0005-0000-0000-0000C0250000}"/>
    <cellStyle name="Normal 26 2 47" xfId="6678" xr:uid="{00000000-0005-0000-0000-0000C1250000}"/>
    <cellStyle name="Normal 26 2 48" xfId="6679" xr:uid="{00000000-0005-0000-0000-0000C2250000}"/>
    <cellStyle name="Normal 26 2 49" xfId="6680" xr:uid="{00000000-0005-0000-0000-0000C3250000}"/>
    <cellStyle name="Normal 26 2 5" xfId="6681" xr:uid="{00000000-0005-0000-0000-0000C4250000}"/>
    <cellStyle name="Normal 26 2 50" xfId="6682" xr:uid="{00000000-0005-0000-0000-0000C5250000}"/>
    <cellStyle name="Normal 26 2 51" xfId="6683" xr:uid="{00000000-0005-0000-0000-0000C6250000}"/>
    <cellStyle name="Normal 26 2 52" xfId="6684" xr:uid="{00000000-0005-0000-0000-0000C7250000}"/>
    <cellStyle name="Normal 26 2 53" xfId="6685" xr:uid="{00000000-0005-0000-0000-0000C8250000}"/>
    <cellStyle name="Normal 26 2 54" xfId="6686" xr:uid="{00000000-0005-0000-0000-0000C9250000}"/>
    <cellStyle name="Normal 26 2 55" xfId="6687" xr:uid="{00000000-0005-0000-0000-0000CA250000}"/>
    <cellStyle name="Normal 26 2 56" xfId="6688" xr:uid="{00000000-0005-0000-0000-0000CB250000}"/>
    <cellStyle name="Normal 26 2 57" xfId="6689" xr:uid="{00000000-0005-0000-0000-0000CC250000}"/>
    <cellStyle name="Normal 26 2 58" xfId="6690" xr:uid="{00000000-0005-0000-0000-0000CD250000}"/>
    <cellStyle name="Normal 26 2 59" xfId="6691" xr:uid="{00000000-0005-0000-0000-0000CE250000}"/>
    <cellStyle name="Normal 26 2 6" xfId="6692" xr:uid="{00000000-0005-0000-0000-0000CF250000}"/>
    <cellStyle name="Normal 26 2 60" xfId="6693" xr:uid="{00000000-0005-0000-0000-0000D0250000}"/>
    <cellStyle name="Normal 26 2 61" xfId="6694" xr:uid="{00000000-0005-0000-0000-0000D1250000}"/>
    <cellStyle name="Normal 26 2 62" xfId="6695" xr:uid="{00000000-0005-0000-0000-0000D2250000}"/>
    <cellStyle name="Normal 26 2 63" xfId="6696" xr:uid="{00000000-0005-0000-0000-0000D3250000}"/>
    <cellStyle name="Normal 26 2 64" xfId="6697" xr:uid="{00000000-0005-0000-0000-0000D4250000}"/>
    <cellStyle name="Normal 26 2 65" xfId="6698" xr:uid="{00000000-0005-0000-0000-0000D5250000}"/>
    <cellStyle name="Normal 26 2 7" xfId="6699" xr:uid="{00000000-0005-0000-0000-0000D6250000}"/>
    <cellStyle name="Normal 26 2 8" xfId="6700" xr:uid="{00000000-0005-0000-0000-0000D7250000}"/>
    <cellStyle name="Normal 26 2 9" xfId="6701" xr:uid="{00000000-0005-0000-0000-0000D8250000}"/>
    <cellStyle name="Normal 26 20" xfId="6702" xr:uid="{00000000-0005-0000-0000-0000D9250000}"/>
    <cellStyle name="Normal 26 21" xfId="6703" xr:uid="{00000000-0005-0000-0000-0000DA250000}"/>
    <cellStyle name="Normal 26 22" xfId="6704" xr:uid="{00000000-0005-0000-0000-0000DB250000}"/>
    <cellStyle name="Normal 26 23" xfId="6705" xr:uid="{00000000-0005-0000-0000-0000DC250000}"/>
    <cellStyle name="Normal 26 24" xfId="6706" xr:uid="{00000000-0005-0000-0000-0000DD250000}"/>
    <cellStyle name="Normal 26 25" xfId="6707" xr:uid="{00000000-0005-0000-0000-0000DE250000}"/>
    <cellStyle name="Normal 26 26" xfId="6708" xr:uid="{00000000-0005-0000-0000-0000DF250000}"/>
    <cellStyle name="Normal 26 27" xfId="6709" xr:uid="{00000000-0005-0000-0000-0000E0250000}"/>
    <cellStyle name="Normal 26 28" xfId="6710" xr:uid="{00000000-0005-0000-0000-0000E1250000}"/>
    <cellStyle name="Normal 26 29" xfId="6711" xr:uid="{00000000-0005-0000-0000-0000E2250000}"/>
    <cellStyle name="Normal 26 3" xfId="6712" xr:uid="{00000000-0005-0000-0000-0000E3250000}"/>
    <cellStyle name="Normal 26 3 10" xfId="6713" xr:uid="{00000000-0005-0000-0000-0000E4250000}"/>
    <cellStyle name="Normal 26 3 11" xfId="6714" xr:uid="{00000000-0005-0000-0000-0000E5250000}"/>
    <cellStyle name="Normal 26 3 12" xfId="6715" xr:uid="{00000000-0005-0000-0000-0000E6250000}"/>
    <cellStyle name="Normal 26 3 13" xfId="6716" xr:uid="{00000000-0005-0000-0000-0000E7250000}"/>
    <cellStyle name="Normal 26 3 14" xfId="6717" xr:uid="{00000000-0005-0000-0000-0000E8250000}"/>
    <cellStyle name="Normal 26 3 15" xfId="6718" xr:uid="{00000000-0005-0000-0000-0000E9250000}"/>
    <cellStyle name="Normal 26 3 16" xfId="6719" xr:uid="{00000000-0005-0000-0000-0000EA250000}"/>
    <cellStyle name="Normal 26 3 17" xfId="6720" xr:uid="{00000000-0005-0000-0000-0000EB250000}"/>
    <cellStyle name="Normal 26 3 18" xfId="6721" xr:uid="{00000000-0005-0000-0000-0000EC250000}"/>
    <cellStyle name="Normal 26 3 19" xfId="6722" xr:uid="{00000000-0005-0000-0000-0000ED250000}"/>
    <cellStyle name="Normal 26 3 2" xfId="6723" xr:uid="{00000000-0005-0000-0000-0000EE250000}"/>
    <cellStyle name="Normal 26 3 20" xfId="6724" xr:uid="{00000000-0005-0000-0000-0000EF250000}"/>
    <cellStyle name="Normal 26 3 21" xfId="6725" xr:uid="{00000000-0005-0000-0000-0000F0250000}"/>
    <cellStyle name="Normal 26 3 22" xfId="6726" xr:uid="{00000000-0005-0000-0000-0000F1250000}"/>
    <cellStyle name="Normal 26 3 23" xfId="6727" xr:uid="{00000000-0005-0000-0000-0000F2250000}"/>
    <cellStyle name="Normal 26 3 24" xfId="6728" xr:uid="{00000000-0005-0000-0000-0000F3250000}"/>
    <cellStyle name="Normal 26 3 25" xfId="6729" xr:uid="{00000000-0005-0000-0000-0000F4250000}"/>
    <cellStyle name="Normal 26 3 26" xfId="6730" xr:uid="{00000000-0005-0000-0000-0000F5250000}"/>
    <cellStyle name="Normal 26 3 27" xfId="6731" xr:uid="{00000000-0005-0000-0000-0000F6250000}"/>
    <cellStyle name="Normal 26 3 28" xfId="6732" xr:uid="{00000000-0005-0000-0000-0000F7250000}"/>
    <cellStyle name="Normal 26 3 29" xfId="6733" xr:uid="{00000000-0005-0000-0000-0000F8250000}"/>
    <cellStyle name="Normal 26 3 3" xfId="6734" xr:uid="{00000000-0005-0000-0000-0000F9250000}"/>
    <cellStyle name="Normal 26 3 30" xfId="6735" xr:uid="{00000000-0005-0000-0000-0000FA250000}"/>
    <cellStyle name="Normal 26 3 31" xfId="6736" xr:uid="{00000000-0005-0000-0000-0000FB250000}"/>
    <cellStyle name="Normal 26 3 32" xfId="6737" xr:uid="{00000000-0005-0000-0000-0000FC250000}"/>
    <cellStyle name="Normal 26 3 33" xfId="6738" xr:uid="{00000000-0005-0000-0000-0000FD250000}"/>
    <cellStyle name="Normal 26 3 34" xfId="6739" xr:uid="{00000000-0005-0000-0000-0000FE250000}"/>
    <cellStyle name="Normal 26 3 35" xfId="6740" xr:uid="{00000000-0005-0000-0000-0000FF250000}"/>
    <cellStyle name="Normal 26 3 36" xfId="6741" xr:uid="{00000000-0005-0000-0000-000000260000}"/>
    <cellStyle name="Normal 26 3 37" xfId="6742" xr:uid="{00000000-0005-0000-0000-000001260000}"/>
    <cellStyle name="Normal 26 3 38" xfId="6743" xr:uid="{00000000-0005-0000-0000-000002260000}"/>
    <cellStyle name="Normal 26 3 39" xfId="6744" xr:uid="{00000000-0005-0000-0000-000003260000}"/>
    <cellStyle name="Normal 26 3 4" xfId="6745" xr:uid="{00000000-0005-0000-0000-000004260000}"/>
    <cellStyle name="Normal 26 3 40" xfId="6746" xr:uid="{00000000-0005-0000-0000-000005260000}"/>
    <cellStyle name="Normal 26 3 41" xfId="6747" xr:uid="{00000000-0005-0000-0000-000006260000}"/>
    <cellStyle name="Normal 26 3 42" xfId="6748" xr:uid="{00000000-0005-0000-0000-000007260000}"/>
    <cellStyle name="Normal 26 3 43" xfId="6749" xr:uid="{00000000-0005-0000-0000-000008260000}"/>
    <cellStyle name="Normal 26 3 44" xfId="6750" xr:uid="{00000000-0005-0000-0000-000009260000}"/>
    <cellStyle name="Normal 26 3 45" xfId="6751" xr:uid="{00000000-0005-0000-0000-00000A260000}"/>
    <cellStyle name="Normal 26 3 46" xfId="6752" xr:uid="{00000000-0005-0000-0000-00000B260000}"/>
    <cellStyle name="Normal 26 3 47" xfId="6753" xr:uid="{00000000-0005-0000-0000-00000C260000}"/>
    <cellStyle name="Normal 26 3 48" xfId="6754" xr:uid="{00000000-0005-0000-0000-00000D260000}"/>
    <cellStyle name="Normal 26 3 49" xfId="6755" xr:uid="{00000000-0005-0000-0000-00000E260000}"/>
    <cellStyle name="Normal 26 3 5" xfId="6756" xr:uid="{00000000-0005-0000-0000-00000F260000}"/>
    <cellStyle name="Normal 26 3 50" xfId="6757" xr:uid="{00000000-0005-0000-0000-000010260000}"/>
    <cellStyle name="Normal 26 3 51" xfId="6758" xr:uid="{00000000-0005-0000-0000-000011260000}"/>
    <cellStyle name="Normal 26 3 52" xfId="6759" xr:uid="{00000000-0005-0000-0000-000012260000}"/>
    <cellStyle name="Normal 26 3 53" xfId="6760" xr:uid="{00000000-0005-0000-0000-000013260000}"/>
    <cellStyle name="Normal 26 3 54" xfId="6761" xr:uid="{00000000-0005-0000-0000-000014260000}"/>
    <cellStyle name="Normal 26 3 55" xfId="6762" xr:uid="{00000000-0005-0000-0000-000015260000}"/>
    <cellStyle name="Normal 26 3 56" xfId="6763" xr:uid="{00000000-0005-0000-0000-000016260000}"/>
    <cellStyle name="Normal 26 3 57" xfId="6764" xr:uid="{00000000-0005-0000-0000-000017260000}"/>
    <cellStyle name="Normal 26 3 58" xfId="6765" xr:uid="{00000000-0005-0000-0000-000018260000}"/>
    <cellStyle name="Normal 26 3 59" xfId="6766" xr:uid="{00000000-0005-0000-0000-000019260000}"/>
    <cellStyle name="Normal 26 3 6" xfId="6767" xr:uid="{00000000-0005-0000-0000-00001A260000}"/>
    <cellStyle name="Normal 26 3 60" xfId="6768" xr:uid="{00000000-0005-0000-0000-00001B260000}"/>
    <cellStyle name="Normal 26 3 61" xfId="6769" xr:uid="{00000000-0005-0000-0000-00001C260000}"/>
    <cellStyle name="Normal 26 3 62" xfId="6770" xr:uid="{00000000-0005-0000-0000-00001D260000}"/>
    <cellStyle name="Normal 26 3 63" xfId="6771" xr:uid="{00000000-0005-0000-0000-00001E260000}"/>
    <cellStyle name="Normal 26 3 64" xfId="6772" xr:uid="{00000000-0005-0000-0000-00001F260000}"/>
    <cellStyle name="Normal 26 3 65" xfId="6773" xr:uid="{00000000-0005-0000-0000-000020260000}"/>
    <cellStyle name="Normal 26 3 7" xfId="6774" xr:uid="{00000000-0005-0000-0000-000021260000}"/>
    <cellStyle name="Normal 26 3 8" xfId="6775" xr:uid="{00000000-0005-0000-0000-000022260000}"/>
    <cellStyle name="Normal 26 3 9" xfId="6776" xr:uid="{00000000-0005-0000-0000-000023260000}"/>
    <cellStyle name="Normal 26 30" xfId="6777" xr:uid="{00000000-0005-0000-0000-000024260000}"/>
    <cellStyle name="Normal 26 31" xfId="6778" xr:uid="{00000000-0005-0000-0000-000025260000}"/>
    <cellStyle name="Normal 26 32" xfId="6779" xr:uid="{00000000-0005-0000-0000-000026260000}"/>
    <cellStyle name="Normal 26 33" xfId="6780" xr:uid="{00000000-0005-0000-0000-000027260000}"/>
    <cellStyle name="Normal 26 34" xfId="6781" xr:uid="{00000000-0005-0000-0000-000028260000}"/>
    <cellStyle name="Normal 26 35" xfId="6782" xr:uid="{00000000-0005-0000-0000-000029260000}"/>
    <cellStyle name="Normal 26 36" xfId="6783" xr:uid="{00000000-0005-0000-0000-00002A260000}"/>
    <cellStyle name="Normal 26 37" xfId="6784" xr:uid="{00000000-0005-0000-0000-00002B260000}"/>
    <cellStyle name="Normal 26 38" xfId="6785" xr:uid="{00000000-0005-0000-0000-00002C260000}"/>
    <cellStyle name="Normal 26 39" xfId="6786" xr:uid="{00000000-0005-0000-0000-00002D260000}"/>
    <cellStyle name="Normal 26 4" xfId="6787" xr:uid="{00000000-0005-0000-0000-00002E260000}"/>
    <cellStyle name="Normal 26 4 10" xfId="6788" xr:uid="{00000000-0005-0000-0000-00002F260000}"/>
    <cellStyle name="Normal 26 4 11" xfId="6789" xr:uid="{00000000-0005-0000-0000-000030260000}"/>
    <cellStyle name="Normal 26 4 12" xfId="6790" xr:uid="{00000000-0005-0000-0000-000031260000}"/>
    <cellStyle name="Normal 26 4 13" xfId="6791" xr:uid="{00000000-0005-0000-0000-000032260000}"/>
    <cellStyle name="Normal 26 4 14" xfId="6792" xr:uid="{00000000-0005-0000-0000-000033260000}"/>
    <cellStyle name="Normal 26 4 15" xfId="6793" xr:uid="{00000000-0005-0000-0000-000034260000}"/>
    <cellStyle name="Normal 26 4 16" xfId="6794" xr:uid="{00000000-0005-0000-0000-000035260000}"/>
    <cellStyle name="Normal 26 4 17" xfId="6795" xr:uid="{00000000-0005-0000-0000-000036260000}"/>
    <cellStyle name="Normal 26 4 18" xfId="6796" xr:uid="{00000000-0005-0000-0000-000037260000}"/>
    <cellStyle name="Normal 26 4 19" xfId="6797" xr:uid="{00000000-0005-0000-0000-000038260000}"/>
    <cellStyle name="Normal 26 4 2" xfId="6798" xr:uid="{00000000-0005-0000-0000-000039260000}"/>
    <cellStyle name="Normal 26 4 20" xfId="6799" xr:uid="{00000000-0005-0000-0000-00003A260000}"/>
    <cellStyle name="Normal 26 4 21" xfId="6800" xr:uid="{00000000-0005-0000-0000-00003B260000}"/>
    <cellStyle name="Normal 26 4 22" xfId="6801" xr:uid="{00000000-0005-0000-0000-00003C260000}"/>
    <cellStyle name="Normal 26 4 23" xfId="6802" xr:uid="{00000000-0005-0000-0000-00003D260000}"/>
    <cellStyle name="Normal 26 4 24" xfId="6803" xr:uid="{00000000-0005-0000-0000-00003E260000}"/>
    <cellStyle name="Normal 26 4 25" xfId="6804" xr:uid="{00000000-0005-0000-0000-00003F260000}"/>
    <cellStyle name="Normal 26 4 26" xfId="6805" xr:uid="{00000000-0005-0000-0000-000040260000}"/>
    <cellStyle name="Normal 26 4 27" xfId="6806" xr:uid="{00000000-0005-0000-0000-000041260000}"/>
    <cellStyle name="Normal 26 4 28" xfId="6807" xr:uid="{00000000-0005-0000-0000-000042260000}"/>
    <cellStyle name="Normal 26 4 29" xfId="6808" xr:uid="{00000000-0005-0000-0000-000043260000}"/>
    <cellStyle name="Normal 26 4 3" xfId="6809" xr:uid="{00000000-0005-0000-0000-000044260000}"/>
    <cellStyle name="Normal 26 4 30" xfId="6810" xr:uid="{00000000-0005-0000-0000-000045260000}"/>
    <cellStyle name="Normal 26 4 31" xfId="6811" xr:uid="{00000000-0005-0000-0000-000046260000}"/>
    <cellStyle name="Normal 26 4 32" xfId="6812" xr:uid="{00000000-0005-0000-0000-000047260000}"/>
    <cellStyle name="Normal 26 4 33" xfId="6813" xr:uid="{00000000-0005-0000-0000-000048260000}"/>
    <cellStyle name="Normal 26 4 34" xfId="6814" xr:uid="{00000000-0005-0000-0000-000049260000}"/>
    <cellStyle name="Normal 26 4 35" xfId="6815" xr:uid="{00000000-0005-0000-0000-00004A260000}"/>
    <cellStyle name="Normal 26 4 36" xfId="6816" xr:uid="{00000000-0005-0000-0000-00004B260000}"/>
    <cellStyle name="Normal 26 4 37" xfId="6817" xr:uid="{00000000-0005-0000-0000-00004C260000}"/>
    <cellStyle name="Normal 26 4 38" xfId="6818" xr:uid="{00000000-0005-0000-0000-00004D260000}"/>
    <cellStyle name="Normal 26 4 39" xfId="6819" xr:uid="{00000000-0005-0000-0000-00004E260000}"/>
    <cellStyle name="Normal 26 4 4" xfId="6820" xr:uid="{00000000-0005-0000-0000-00004F260000}"/>
    <cellStyle name="Normal 26 4 40" xfId="6821" xr:uid="{00000000-0005-0000-0000-000050260000}"/>
    <cellStyle name="Normal 26 4 41" xfId="6822" xr:uid="{00000000-0005-0000-0000-000051260000}"/>
    <cellStyle name="Normal 26 4 42" xfId="6823" xr:uid="{00000000-0005-0000-0000-000052260000}"/>
    <cellStyle name="Normal 26 4 43" xfId="6824" xr:uid="{00000000-0005-0000-0000-000053260000}"/>
    <cellStyle name="Normal 26 4 44" xfId="6825" xr:uid="{00000000-0005-0000-0000-000054260000}"/>
    <cellStyle name="Normal 26 4 45" xfId="6826" xr:uid="{00000000-0005-0000-0000-000055260000}"/>
    <cellStyle name="Normal 26 4 46" xfId="6827" xr:uid="{00000000-0005-0000-0000-000056260000}"/>
    <cellStyle name="Normal 26 4 47" xfId="6828" xr:uid="{00000000-0005-0000-0000-000057260000}"/>
    <cellStyle name="Normal 26 4 48" xfId="6829" xr:uid="{00000000-0005-0000-0000-000058260000}"/>
    <cellStyle name="Normal 26 4 49" xfId="6830" xr:uid="{00000000-0005-0000-0000-000059260000}"/>
    <cellStyle name="Normal 26 4 5" xfId="6831" xr:uid="{00000000-0005-0000-0000-00005A260000}"/>
    <cellStyle name="Normal 26 4 50" xfId="6832" xr:uid="{00000000-0005-0000-0000-00005B260000}"/>
    <cellStyle name="Normal 26 4 51" xfId="6833" xr:uid="{00000000-0005-0000-0000-00005C260000}"/>
    <cellStyle name="Normal 26 4 52" xfId="6834" xr:uid="{00000000-0005-0000-0000-00005D260000}"/>
    <cellStyle name="Normal 26 4 53" xfId="6835" xr:uid="{00000000-0005-0000-0000-00005E260000}"/>
    <cellStyle name="Normal 26 4 54" xfId="6836" xr:uid="{00000000-0005-0000-0000-00005F260000}"/>
    <cellStyle name="Normal 26 4 55" xfId="6837" xr:uid="{00000000-0005-0000-0000-000060260000}"/>
    <cellStyle name="Normal 26 4 56" xfId="6838" xr:uid="{00000000-0005-0000-0000-000061260000}"/>
    <cellStyle name="Normal 26 4 57" xfId="6839" xr:uid="{00000000-0005-0000-0000-000062260000}"/>
    <cellStyle name="Normal 26 4 58" xfId="6840" xr:uid="{00000000-0005-0000-0000-000063260000}"/>
    <cellStyle name="Normal 26 4 59" xfId="6841" xr:uid="{00000000-0005-0000-0000-000064260000}"/>
    <cellStyle name="Normal 26 4 6" xfId="6842" xr:uid="{00000000-0005-0000-0000-000065260000}"/>
    <cellStyle name="Normal 26 4 60" xfId="6843" xr:uid="{00000000-0005-0000-0000-000066260000}"/>
    <cellStyle name="Normal 26 4 61" xfId="6844" xr:uid="{00000000-0005-0000-0000-000067260000}"/>
    <cellStyle name="Normal 26 4 62" xfId="6845" xr:uid="{00000000-0005-0000-0000-000068260000}"/>
    <cellStyle name="Normal 26 4 63" xfId="6846" xr:uid="{00000000-0005-0000-0000-000069260000}"/>
    <cellStyle name="Normal 26 4 64" xfId="6847" xr:uid="{00000000-0005-0000-0000-00006A260000}"/>
    <cellStyle name="Normal 26 4 65" xfId="6848" xr:uid="{00000000-0005-0000-0000-00006B260000}"/>
    <cellStyle name="Normal 26 4 7" xfId="6849" xr:uid="{00000000-0005-0000-0000-00006C260000}"/>
    <cellStyle name="Normal 26 4 8" xfId="6850" xr:uid="{00000000-0005-0000-0000-00006D260000}"/>
    <cellStyle name="Normal 26 4 9" xfId="6851" xr:uid="{00000000-0005-0000-0000-00006E260000}"/>
    <cellStyle name="Normal 26 40" xfId="6852" xr:uid="{00000000-0005-0000-0000-00006F260000}"/>
    <cellStyle name="Normal 26 41" xfId="6853" xr:uid="{00000000-0005-0000-0000-000070260000}"/>
    <cellStyle name="Normal 26 42" xfId="6854" xr:uid="{00000000-0005-0000-0000-000071260000}"/>
    <cellStyle name="Normal 26 43" xfId="6855" xr:uid="{00000000-0005-0000-0000-000072260000}"/>
    <cellStyle name="Normal 26 44" xfId="6856" xr:uid="{00000000-0005-0000-0000-000073260000}"/>
    <cellStyle name="Normal 26 45" xfId="6857" xr:uid="{00000000-0005-0000-0000-000074260000}"/>
    <cellStyle name="Normal 26 46" xfId="6858" xr:uid="{00000000-0005-0000-0000-000075260000}"/>
    <cellStyle name="Normal 26 47" xfId="6859" xr:uid="{00000000-0005-0000-0000-000076260000}"/>
    <cellStyle name="Normal 26 48" xfId="6860" xr:uid="{00000000-0005-0000-0000-000077260000}"/>
    <cellStyle name="Normal 26 49" xfId="6861" xr:uid="{00000000-0005-0000-0000-000078260000}"/>
    <cellStyle name="Normal 26 5" xfId="6862" xr:uid="{00000000-0005-0000-0000-000079260000}"/>
    <cellStyle name="Normal 26 5 10" xfId="6863" xr:uid="{00000000-0005-0000-0000-00007A260000}"/>
    <cellStyle name="Normal 26 5 11" xfId="6864" xr:uid="{00000000-0005-0000-0000-00007B260000}"/>
    <cellStyle name="Normal 26 5 12" xfId="6865" xr:uid="{00000000-0005-0000-0000-00007C260000}"/>
    <cellStyle name="Normal 26 5 13" xfId="6866" xr:uid="{00000000-0005-0000-0000-00007D260000}"/>
    <cellStyle name="Normal 26 5 14" xfId="6867" xr:uid="{00000000-0005-0000-0000-00007E260000}"/>
    <cellStyle name="Normal 26 5 15" xfId="6868" xr:uid="{00000000-0005-0000-0000-00007F260000}"/>
    <cellStyle name="Normal 26 5 16" xfId="6869" xr:uid="{00000000-0005-0000-0000-000080260000}"/>
    <cellStyle name="Normal 26 5 17" xfId="6870" xr:uid="{00000000-0005-0000-0000-000081260000}"/>
    <cellStyle name="Normal 26 5 18" xfId="6871" xr:uid="{00000000-0005-0000-0000-000082260000}"/>
    <cellStyle name="Normal 26 5 19" xfId="6872" xr:uid="{00000000-0005-0000-0000-000083260000}"/>
    <cellStyle name="Normal 26 5 2" xfId="6873" xr:uid="{00000000-0005-0000-0000-000084260000}"/>
    <cellStyle name="Normal 26 5 20" xfId="6874" xr:uid="{00000000-0005-0000-0000-000085260000}"/>
    <cellStyle name="Normal 26 5 21" xfId="6875" xr:uid="{00000000-0005-0000-0000-000086260000}"/>
    <cellStyle name="Normal 26 5 22" xfId="6876" xr:uid="{00000000-0005-0000-0000-000087260000}"/>
    <cellStyle name="Normal 26 5 23" xfId="6877" xr:uid="{00000000-0005-0000-0000-000088260000}"/>
    <cellStyle name="Normal 26 5 24" xfId="6878" xr:uid="{00000000-0005-0000-0000-000089260000}"/>
    <cellStyle name="Normal 26 5 25" xfId="6879" xr:uid="{00000000-0005-0000-0000-00008A260000}"/>
    <cellStyle name="Normal 26 5 26" xfId="6880" xr:uid="{00000000-0005-0000-0000-00008B260000}"/>
    <cellStyle name="Normal 26 5 27" xfId="6881" xr:uid="{00000000-0005-0000-0000-00008C260000}"/>
    <cellStyle name="Normal 26 5 28" xfId="6882" xr:uid="{00000000-0005-0000-0000-00008D260000}"/>
    <cellStyle name="Normal 26 5 29" xfId="6883" xr:uid="{00000000-0005-0000-0000-00008E260000}"/>
    <cellStyle name="Normal 26 5 3" xfId="6884" xr:uid="{00000000-0005-0000-0000-00008F260000}"/>
    <cellStyle name="Normal 26 5 30" xfId="6885" xr:uid="{00000000-0005-0000-0000-000090260000}"/>
    <cellStyle name="Normal 26 5 31" xfId="6886" xr:uid="{00000000-0005-0000-0000-000091260000}"/>
    <cellStyle name="Normal 26 5 32" xfId="6887" xr:uid="{00000000-0005-0000-0000-000092260000}"/>
    <cellStyle name="Normal 26 5 33" xfId="6888" xr:uid="{00000000-0005-0000-0000-000093260000}"/>
    <cellStyle name="Normal 26 5 34" xfId="6889" xr:uid="{00000000-0005-0000-0000-000094260000}"/>
    <cellStyle name="Normal 26 5 35" xfId="6890" xr:uid="{00000000-0005-0000-0000-000095260000}"/>
    <cellStyle name="Normal 26 5 36" xfId="6891" xr:uid="{00000000-0005-0000-0000-000096260000}"/>
    <cellStyle name="Normal 26 5 37" xfId="6892" xr:uid="{00000000-0005-0000-0000-000097260000}"/>
    <cellStyle name="Normal 26 5 38" xfId="6893" xr:uid="{00000000-0005-0000-0000-000098260000}"/>
    <cellStyle name="Normal 26 5 39" xfId="6894" xr:uid="{00000000-0005-0000-0000-000099260000}"/>
    <cellStyle name="Normal 26 5 4" xfId="6895" xr:uid="{00000000-0005-0000-0000-00009A260000}"/>
    <cellStyle name="Normal 26 5 40" xfId="6896" xr:uid="{00000000-0005-0000-0000-00009B260000}"/>
    <cellStyle name="Normal 26 5 41" xfId="6897" xr:uid="{00000000-0005-0000-0000-00009C260000}"/>
    <cellStyle name="Normal 26 5 42" xfId="6898" xr:uid="{00000000-0005-0000-0000-00009D260000}"/>
    <cellStyle name="Normal 26 5 43" xfId="6899" xr:uid="{00000000-0005-0000-0000-00009E260000}"/>
    <cellStyle name="Normal 26 5 44" xfId="6900" xr:uid="{00000000-0005-0000-0000-00009F260000}"/>
    <cellStyle name="Normal 26 5 45" xfId="6901" xr:uid="{00000000-0005-0000-0000-0000A0260000}"/>
    <cellStyle name="Normal 26 5 46" xfId="6902" xr:uid="{00000000-0005-0000-0000-0000A1260000}"/>
    <cellStyle name="Normal 26 5 47" xfId="6903" xr:uid="{00000000-0005-0000-0000-0000A2260000}"/>
    <cellStyle name="Normal 26 5 48" xfId="6904" xr:uid="{00000000-0005-0000-0000-0000A3260000}"/>
    <cellStyle name="Normal 26 5 49" xfId="6905" xr:uid="{00000000-0005-0000-0000-0000A4260000}"/>
    <cellStyle name="Normal 26 5 5" xfId="6906" xr:uid="{00000000-0005-0000-0000-0000A5260000}"/>
    <cellStyle name="Normal 26 5 50" xfId="6907" xr:uid="{00000000-0005-0000-0000-0000A6260000}"/>
    <cellStyle name="Normal 26 5 51" xfId="6908" xr:uid="{00000000-0005-0000-0000-0000A7260000}"/>
    <cellStyle name="Normal 26 5 52" xfId="6909" xr:uid="{00000000-0005-0000-0000-0000A8260000}"/>
    <cellStyle name="Normal 26 5 53" xfId="6910" xr:uid="{00000000-0005-0000-0000-0000A9260000}"/>
    <cellStyle name="Normal 26 5 54" xfId="6911" xr:uid="{00000000-0005-0000-0000-0000AA260000}"/>
    <cellStyle name="Normal 26 5 55" xfId="6912" xr:uid="{00000000-0005-0000-0000-0000AB260000}"/>
    <cellStyle name="Normal 26 5 56" xfId="6913" xr:uid="{00000000-0005-0000-0000-0000AC260000}"/>
    <cellStyle name="Normal 26 5 57" xfId="6914" xr:uid="{00000000-0005-0000-0000-0000AD260000}"/>
    <cellStyle name="Normal 26 5 58" xfId="6915" xr:uid="{00000000-0005-0000-0000-0000AE260000}"/>
    <cellStyle name="Normal 26 5 59" xfId="6916" xr:uid="{00000000-0005-0000-0000-0000AF260000}"/>
    <cellStyle name="Normal 26 5 6" xfId="6917" xr:uid="{00000000-0005-0000-0000-0000B0260000}"/>
    <cellStyle name="Normal 26 5 60" xfId="6918" xr:uid="{00000000-0005-0000-0000-0000B1260000}"/>
    <cellStyle name="Normal 26 5 61" xfId="6919" xr:uid="{00000000-0005-0000-0000-0000B2260000}"/>
    <cellStyle name="Normal 26 5 62" xfId="6920" xr:uid="{00000000-0005-0000-0000-0000B3260000}"/>
    <cellStyle name="Normal 26 5 63" xfId="6921" xr:uid="{00000000-0005-0000-0000-0000B4260000}"/>
    <cellStyle name="Normal 26 5 64" xfId="6922" xr:uid="{00000000-0005-0000-0000-0000B5260000}"/>
    <cellStyle name="Normal 26 5 65" xfId="6923" xr:uid="{00000000-0005-0000-0000-0000B6260000}"/>
    <cellStyle name="Normal 26 5 7" xfId="6924" xr:uid="{00000000-0005-0000-0000-0000B7260000}"/>
    <cellStyle name="Normal 26 5 8" xfId="6925" xr:uid="{00000000-0005-0000-0000-0000B8260000}"/>
    <cellStyle name="Normal 26 5 9" xfId="6926" xr:uid="{00000000-0005-0000-0000-0000B9260000}"/>
    <cellStyle name="Normal 26 50" xfId="6927" xr:uid="{00000000-0005-0000-0000-0000BA260000}"/>
    <cellStyle name="Normal 26 51" xfId="6928" xr:uid="{00000000-0005-0000-0000-0000BB260000}"/>
    <cellStyle name="Normal 26 52" xfId="6929" xr:uid="{00000000-0005-0000-0000-0000BC260000}"/>
    <cellStyle name="Normal 26 53" xfId="6930" xr:uid="{00000000-0005-0000-0000-0000BD260000}"/>
    <cellStyle name="Normal 26 54" xfId="6931" xr:uid="{00000000-0005-0000-0000-0000BE260000}"/>
    <cellStyle name="Normal 26 55" xfId="6932" xr:uid="{00000000-0005-0000-0000-0000BF260000}"/>
    <cellStyle name="Normal 26 56" xfId="6933" xr:uid="{00000000-0005-0000-0000-0000C0260000}"/>
    <cellStyle name="Normal 26 57" xfId="6934" xr:uid="{00000000-0005-0000-0000-0000C1260000}"/>
    <cellStyle name="Normal 26 58" xfId="6935" xr:uid="{00000000-0005-0000-0000-0000C2260000}"/>
    <cellStyle name="Normal 26 59" xfId="6936" xr:uid="{00000000-0005-0000-0000-0000C3260000}"/>
    <cellStyle name="Normal 26 6" xfId="6937" xr:uid="{00000000-0005-0000-0000-0000C4260000}"/>
    <cellStyle name="Normal 26 60" xfId="6938" xr:uid="{00000000-0005-0000-0000-0000C5260000}"/>
    <cellStyle name="Normal 26 61" xfId="6939" xr:uid="{00000000-0005-0000-0000-0000C6260000}"/>
    <cellStyle name="Normal 26 62" xfId="6940" xr:uid="{00000000-0005-0000-0000-0000C7260000}"/>
    <cellStyle name="Normal 26 63" xfId="6941" xr:uid="{00000000-0005-0000-0000-0000C8260000}"/>
    <cellStyle name="Normal 26 64" xfId="6942" xr:uid="{00000000-0005-0000-0000-0000C9260000}"/>
    <cellStyle name="Normal 26 65" xfId="6943" xr:uid="{00000000-0005-0000-0000-0000CA260000}"/>
    <cellStyle name="Normal 26 66" xfId="6944" xr:uid="{00000000-0005-0000-0000-0000CB260000}"/>
    <cellStyle name="Normal 26 67" xfId="6945" xr:uid="{00000000-0005-0000-0000-0000CC260000}"/>
    <cellStyle name="Normal 26 68" xfId="6946" xr:uid="{00000000-0005-0000-0000-0000CD260000}"/>
    <cellStyle name="Normal 26 69" xfId="6947" xr:uid="{00000000-0005-0000-0000-0000CE260000}"/>
    <cellStyle name="Normal 26 7" xfId="6948" xr:uid="{00000000-0005-0000-0000-0000CF260000}"/>
    <cellStyle name="Normal 26 70" xfId="14475" xr:uid="{00000000-0005-0000-0000-0000D0260000}"/>
    <cellStyle name="Normal 26 8" xfId="6949" xr:uid="{00000000-0005-0000-0000-0000D1260000}"/>
    <cellStyle name="Normal 26 9" xfId="6950" xr:uid="{00000000-0005-0000-0000-0000D2260000}"/>
    <cellStyle name="Normal 27" xfId="6951" xr:uid="{00000000-0005-0000-0000-0000D3260000}"/>
    <cellStyle name="Normal 27 10" xfId="6952" xr:uid="{00000000-0005-0000-0000-0000D4260000}"/>
    <cellStyle name="Normal 27 11" xfId="6953" xr:uid="{00000000-0005-0000-0000-0000D5260000}"/>
    <cellStyle name="Normal 27 12" xfId="6954" xr:uid="{00000000-0005-0000-0000-0000D6260000}"/>
    <cellStyle name="Normal 27 13" xfId="6955" xr:uid="{00000000-0005-0000-0000-0000D7260000}"/>
    <cellStyle name="Normal 27 14" xfId="6956" xr:uid="{00000000-0005-0000-0000-0000D8260000}"/>
    <cellStyle name="Normal 27 15" xfId="6957" xr:uid="{00000000-0005-0000-0000-0000D9260000}"/>
    <cellStyle name="Normal 27 16" xfId="6958" xr:uid="{00000000-0005-0000-0000-0000DA260000}"/>
    <cellStyle name="Normal 27 17" xfId="6959" xr:uid="{00000000-0005-0000-0000-0000DB260000}"/>
    <cellStyle name="Normal 27 18" xfId="6960" xr:uid="{00000000-0005-0000-0000-0000DC260000}"/>
    <cellStyle name="Normal 27 19" xfId="6961" xr:uid="{00000000-0005-0000-0000-0000DD260000}"/>
    <cellStyle name="Normal 27 2" xfId="6962" xr:uid="{00000000-0005-0000-0000-0000DE260000}"/>
    <cellStyle name="Normal 27 2 10" xfId="6963" xr:uid="{00000000-0005-0000-0000-0000DF260000}"/>
    <cellStyle name="Normal 27 2 11" xfId="6964" xr:uid="{00000000-0005-0000-0000-0000E0260000}"/>
    <cellStyle name="Normal 27 2 12" xfId="6965" xr:uid="{00000000-0005-0000-0000-0000E1260000}"/>
    <cellStyle name="Normal 27 2 13" xfId="6966" xr:uid="{00000000-0005-0000-0000-0000E2260000}"/>
    <cellStyle name="Normal 27 2 14" xfId="6967" xr:uid="{00000000-0005-0000-0000-0000E3260000}"/>
    <cellStyle name="Normal 27 2 15" xfId="6968" xr:uid="{00000000-0005-0000-0000-0000E4260000}"/>
    <cellStyle name="Normal 27 2 16" xfId="6969" xr:uid="{00000000-0005-0000-0000-0000E5260000}"/>
    <cellStyle name="Normal 27 2 17" xfId="6970" xr:uid="{00000000-0005-0000-0000-0000E6260000}"/>
    <cellStyle name="Normal 27 2 18" xfId="6971" xr:uid="{00000000-0005-0000-0000-0000E7260000}"/>
    <cellStyle name="Normal 27 2 19" xfId="6972" xr:uid="{00000000-0005-0000-0000-0000E8260000}"/>
    <cellStyle name="Normal 27 2 2" xfId="6973" xr:uid="{00000000-0005-0000-0000-0000E9260000}"/>
    <cellStyle name="Normal 27 2 20" xfId="6974" xr:uid="{00000000-0005-0000-0000-0000EA260000}"/>
    <cellStyle name="Normal 27 2 21" xfId="6975" xr:uid="{00000000-0005-0000-0000-0000EB260000}"/>
    <cellStyle name="Normal 27 2 22" xfId="6976" xr:uid="{00000000-0005-0000-0000-0000EC260000}"/>
    <cellStyle name="Normal 27 2 23" xfId="6977" xr:uid="{00000000-0005-0000-0000-0000ED260000}"/>
    <cellStyle name="Normal 27 2 24" xfId="6978" xr:uid="{00000000-0005-0000-0000-0000EE260000}"/>
    <cellStyle name="Normal 27 2 25" xfId="6979" xr:uid="{00000000-0005-0000-0000-0000EF260000}"/>
    <cellStyle name="Normal 27 2 26" xfId="6980" xr:uid="{00000000-0005-0000-0000-0000F0260000}"/>
    <cellStyle name="Normal 27 2 27" xfId="6981" xr:uid="{00000000-0005-0000-0000-0000F1260000}"/>
    <cellStyle name="Normal 27 2 28" xfId="6982" xr:uid="{00000000-0005-0000-0000-0000F2260000}"/>
    <cellStyle name="Normal 27 2 29" xfId="6983" xr:uid="{00000000-0005-0000-0000-0000F3260000}"/>
    <cellStyle name="Normal 27 2 3" xfId="6984" xr:uid="{00000000-0005-0000-0000-0000F4260000}"/>
    <cellStyle name="Normal 27 2 30" xfId="6985" xr:uid="{00000000-0005-0000-0000-0000F5260000}"/>
    <cellStyle name="Normal 27 2 31" xfId="6986" xr:uid="{00000000-0005-0000-0000-0000F6260000}"/>
    <cellStyle name="Normal 27 2 32" xfId="6987" xr:uid="{00000000-0005-0000-0000-0000F7260000}"/>
    <cellStyle name="Normal 27 2 33" xfId="6988" xr:uid="{00000000-0005-0000-0000-0000F8260000}"/>
    <cellStyle name="Normal 27 2 34" xfId="6989" xr:uid="{00000000-0005-0000-0000-0000F9260000}"/>
    <cellStyle name="Normal 27 2 35" xfId="6990" xr:uid="{00000000-0005-0000-0000-0000FA260000}"/>
    <cellStyle name="Normal 27 2 36" xfId="6991" xr:uid="{00000000-0005-0000-0000-0000FB260000}"/>
    <cellStyle name="Normal 27 2 37" xfId="6992" xr:uid="{00000000-0005-0000-0000-0000FC260000}"/>
    <cellStyle name="Normal 27 2 38" xfId="6993" xr:uid="{00000000-0005-0000-0000-0000FD260000}"/>
    <cellStyle name="Normal 27 2 39" xfId="6994" xr:uid="{00000000-0005-0000-0000-0000FE260000}"/>
    <cellStyle name="Normal 27 2 4" xfId="6995" xr:uid="{00000000-0005-0000-0000-0000FF260000}"/>
    <cellStyle name="Normal 27 2 40" xfId="6996" xr:uid="{00000000-0005-0000-0000-000000270000}"/>
    <cellStyle name="Normal 27 2 41" xfId="6997" xr:uid="{00000000-0005-0000-0000-000001270000}"/>
    <cellStyle name="Normal 27 2 42" xfId="6998" xr:uid="{00000000-0005-0000-0000-000002270000}"/>
    <cellStyle name="Normal 27 2 43" xfId="6999" xr:uid="{00000000-0005-0000-0000-000003270000}"/>
    <cellStyle name="Normal 27 2 44" xfId="7000" xr:uid="{00000000-0005-0000-0000-000004270000}"/>
    <cellStyle name="Normal 27 2 45" xfId="7001" xr:uid="{00000000-0005-0000-0000-000005270000}"/>
    <cellStyle name="Normal 27 2 46" xfId="7002" xr:uid="{00000000-0005-0000-0000-000006270000}"/>
    <cellStyle name="Normal 27 2 47" xfId="7003" xr:uid="{00000000-0005-0000-0000-000007270000}"/>
    <cellStyle name="Normal 27 2 48" xfId="7004" xr:uid="{00000000-0005-0000-0000-000008270000}"/>
    <cellStyle name="Normal 27 2 49" xfId="7005" xr:uid="{00000000-0005-0000-0000-000009270000}"/>
    <cellStyle name="Normal 27 2 5" xfId="7006" xr:uid="{00000000-0005-0000-0000-00000A270000}"/>
    <cellStyle name="Normal 27 2 50" xfId="7007" xr:uid="{00000000-0005-0000-0000-00000B270000}"/>
    <cellStyle name="Normal 27 2 51" xfId="7008" xr:uid="{00000000-0005-0000-0000-00000C270000}"/>
    <cellStyle name="Normal 27 2 52" xfId="7009" xr:uid="{00000000-0005-0000-0000-00000D270000}"/>
    <cellStyle name="Normal 27 2 53" xfId="7010" xr:uid="{00000000-0005-0000-0000-00000E270000}"/>
    <cellStyle name="Normal 27 2 54" xfId="7011" xr:uid="{00000000-0005-0000-0000-00000F270000}"/>
    <cellStyle name="Normal 27 2 55" xfId="7012" xr:uid="{00000000-0005-0000-0000-000010270000}"/>
    <cellStyle name="Normal 27 2 56" xfId="7013" xr:uid="{00000000-0005-0000-0000-000011270000}"/>
    <cellStyle name="Normal 27 2 57" xfId="7014" xr:uid="{00000000-0005-0000-0000-000012270000}"/>
    <cellStyle name="Normal 27 2 58" xfId="7015" xr:uid="{00000000-0005-0000-0000-000013270000}"/>
    <cellStyle name="Normal 27 2 59" xfId="7016" xr:uid="{00000000-0005-0000-0000-000014270000}"/>
    <cellStyle name="Normal 27 2 6" xfId="7017" xr:uid="{00000000-0005-0000-0000-000015270000}"/>
    <cellStyle name="Normal 27 2 60" xfId="7018" xr:uid="{00000000-0005-0000-0000-000016270000}"/>
    <cellStyle name="Normal 27 2 61" xfId="7019" xr:uid="{00000000-0005-0000-0000-000017270000}"/>
    <cellStyle name="Normal 27 2 62" xfId="7020" xr:uid="{00000000-0005-0000-0000-000018270000}"/>
    <cellStyle name="Normal 27 2 63" xfId="7021" xr:uid="{00000000-0005-0000-0000-000019270000}"/>
    <cellStyle name="Normal 27 2 64" xfId="7022" xr:uid="{00000000-0005-0000-0000-00001A270000}"/>
    <cellStyle name="Normal 27 2 65" xfId="7023" xr:uid="{00000000-0005-0000-0000-00001B270000}"/>
    <cellStyle name="Normal 27 2 7" xfId="7024" xr:uid="{00000000-0005-0000-0000-00001C270000}"/>
    <cellStyle name="Normal 27 2 8" xfId="7025" xr:uid="{00000000-0005-0000-0000-00001D270000}"/>
    <cellStyle name="Normal 27 2 9" xfId="7026" xr:uid="{00000000-0005-0000-0000-00001E270000}"/>
    <cellStyle name="Normal 27 20" xfId="7027" xr:uid="{00000000-0005-0000-0000-00001F270000}"/>
    <cellStyle name="Normal 27 21" xfId="7028" xr:uid="{00000000-0005-0000-0000-000020270000}"/>
    <cellStyle name="Normal 27 22" xfId="7029" xr:uid="{00000000-0005-0000-0000-000021270000}"/>
    <cellStyle name="Normal 27 23" xfId="7030" xr:uid="{00000000-0005-0000-0000-000022270000}"/>
    <cellStyle name="Normal 27 24" xfId="7031" xr:uid="{00000000-0005-0000-0000-000023270000}"/>
    <cellStyle name="Normal 27 25" xfId="7032" xr:uid="{00000000-0005-0000-0000-000024270000}"/>
    <cellStyle name="Normal 27 26" xfId="7033" xr:uid="{00000000-0005-0000-0000-000025270000}"/>
    <cellStyle name="Normal 27 27" xfId="7034" xr:uid="{00000000-0005-0000-0000-000026270000}"/>
    <cellStyle name="Normal 27 28" xfId="7035" xr:uid="{00000000-0005-0000-0000-000027270000}"/>
    <cellStyle name="Normal 27 29" xfId="7036" xr:uid="{00000000-0005-0000-0000-000028270000}"/>
    <cellStyle name="Normal 27 3" xfId="7037" xr:uid="{00000000-0005-0000-0000-000029270000}"/>
    <cellStyle name="Normal 27 3 10" xfId="7038" xr:uid="{00000000-0005-0000-0000-00002A270000}"/>
    <cellStyle name="Normal 27 3 11" xfId="7039" xr:uid="{00000000-0005-0000-0000-00002B270000}"/>
    <cellStyle name="Normal 27 3 12" xfId="7040" xr:uid="{00000000-0005-0000-0000-00002C270000}"/>
    <cellStyle name="Normal 27 3 13" xfId="7041" xr:uid="{00000000-0005-0000-0000-00002D270000}"/>
    <cellStyle name="Normal 27 3 14" xfId="7042" xr:uid="{00000000-0005-0000-0000-00002E270000}"/>
    <cellStyle name="Normal 27 3 15" xfId="7043" xr:uid="{00000000-0005-0000-0000-00002F270000}"/>
    <cellStyle name="Normal 27 3 16" xfId="7044" xr:uid="{00000000-0005-0000-0000-000030270000}"/>
    <cellStyle name="Normal 27 3 17" xfId="7045" xr:uid="{00000000-0005-0000-0000-000031270000}"/>
    <cellStyle name="Normal 27 3 18" xfId="7046" xr:uid="{00000000-0005-0000-0000-000032270000}"/>
    <cellStyle name="Normal 27 3 19" xfId="7047" xr:uid="{00000000-0005-0000-0000-000033270000}"/>
    <cellStyle name="Normal 27 3 2" xfId="7048" xr:uid="{00000000-0005-0000-0000-000034270000}"/>
    <cellStyle name="Normal 27 3 20" xfId="7049" xr:uid="{00000000-0005-0000-0000-000035270000}"/>
    <cellStyle name="Normal 27 3 21" xfId="7050" xr:uid="{00000000-0005-0000-0000-000036270000}"/>
    <cellStyle name="Normal 27 3 22" xfId="7051" xr:uid="{00000000-0005-0000-0000-000037270000}"/>
    <cellStyle name="Normal 27 3 23" xfId="7052" xr:uid="{00000000-0005-0000-0000-000038270000}"/>
    <cellStyle name="Normal 27 3 24" xfId="7053" xr:uid="{00000000-0005-0000-0000-000039270000}"/>
    <cellStyle name="Normal 27 3 25" xfId="7054" xr:uid="{00000000-0005-0000-0000-00003A270000}"/>
    <cellStyle name="Normal 27 3 26" xfId="7055" xr:uid="{00000000-0005-0000-0000-00003B270000}"/>
    <cellStyle name="Normal 27 3 27" xfId="7056" xr:uid="{00000000-0005-0000-0000-00003C270000}"/>
    <cellStyle name="Normal 27 3 28" xfId="7057" xr:uid="{00000000-0005-0000-0000-00003D270000}"/>
    <cellStyle name="Normal 27 3 29" xfId="7058" xr:uid="{00000000-0005-0000-0000-00003E270000}"/>
    <cellStyle name="Normal 27 3 3" xfId="7059" xr:uid="{00000000-0005-0000-0000-00003F270000}"/>
    <cellStyle name="Normal 27 3 30" xfId="7060" xr:uid="{00000000-0005-0000-0000-000040270000}"/>
    <cellStyle name="Normal 27 3 31" xfId="7061" xr:uid="{00000000-0005-0000-0000-000041270000}"/>
    <cellStyle name="Normal 27 3 32" xfId="7062" xr:uid="{00000000-0005-0000-0000-000042270000}"/>
    <cellStyle name="Normal 27 3 33" xfId="7063" xr:uid="{00000000-0005-0000-0000-000043270000}"/>
    <cellStyle name="Normal 27 3 34" xfId="7064" xr:uid="{00000000-0005-0000-0000-000044270000}"/>
    <cellStyle name="Normal 27 3 35" xfId="7065" xr:uid="{00000000-0005-0000-0000-000045270000}"/>
    <cellStyle name="Normal 27 3 36" xfId="7066" xr:uid="{00000000-0005-0000-0000-000046270000}"/>
    <cellStyle name="Normal 27 3 37" xfId="7067" xr:uid="{00000000-0005-0000-0000-000047270000}"/>
    <cellStyle name="Normal 27 3 38" xfId="7068" xr:uid="{00000000-0005-0000-0000-000048270000}"/>
    <cellStyle name="Normal 27 3 39" xfId="7069" xr:uid="{00000000-0005-0000-0000-000049270000}"/>
    <cellStyle name="Normal 27 3 4" xfId="7070" xr:uid="{00000000-0005-0000-0000-00004A270000}"/>
    <cellStyle name="Normal 27 3 40" xfId="7071" xr:uid="{00000000-0005-0000-0000-00004B270000}"/>
    <cellStyle name="Normal 27 3 41" xfId="7072" xr:uid="{00000000-0005-0000-0000-00004C270000}"/>
    <cellStyle name="Normal 27 3 42" xfId="7073" xr:uid="{00000000-0005-0000-0000-00004D270000}"/>
    <cellStyle name="Normal 27 3 43" xfId="7074" xr:uid="{00000000-0005-0000-0000-00004E270000}"/>
    <cellStyle name="Normal 27 3 44" xfId="7075" xr:uid="{00000000-0005-0000-0000-00004F270000}"/>
    <cellStyle name="Normal 27 3 45" xfId="7076" xr:uid="{00000000-0005-0000-0000-000050270000}"/>
    <cellStyle name="Normal 27 3 46" xfId="7077" xr:uid="{00000000-0005-0000-0000-000051270000}"/>
    <cellStyle name="Normal 27 3 47" xfId="7078" xr:uid="{00000000-0005-0000-0000-000052270000}"/>
    <cellStyle name="Normal 27 3 48" xfId="7079" xr:uid="{00000000-0005-0000-0000-000053270000}"/>
    <cellStyle name="Normal 27 3 49" xfId="7080" xr:uid="{00000000-0005-0000-0000-000054270000}"/>
    <cellStyle name="Normal 27 3 5" xfId="7081" xr:uid="{00000000-0005-0000-0000-000055270000}"/>
    <cellStyle name="Normal 27 3 50" xfId="7082" xr:uid="{00000000-0005-0000-0000-000056270000}"/>
    <cellStyle name="Normal 27 3 51" xfId="7083" xr:uid="{00000000-0005-0000-0000-000057270000}"/>
    <cellStyle name="Normal 27 3 52" xfId="7084" xr:uid="{00000000-0005-0000-0000-000058270000}"/>
    <cellStyle name="Normal 27 3 53" xfId="7085" xr:uid="{00000000-0005-0000-0000-000059270000}"/>
    <cellStyle name="Normal 27 3 54" xfId="7086" xr:uid="{00000000-0005-0000-0000-00005A270000}"/>
    <cellStyle name="Normal 27 3 55" xfId="7087" xr:uid="{00000000-0005-0000-0000-00005B270000}"/>
    <cellStyle name="Normal 27 3 56" xfId="7088" xr:uid="{00000000-0005-0000-0000-00005C270000}"/>
    <cellStyle name="Normal 27 3 57" xfId="7089" xr:uid="{00000000-0005-0000-0000-00005D270000}"/>
    <cellStyle name="Normal 27 3 58" xfId="7090" xr:uid="{00000000-0005-0000-0000-00005E270000}"/>
    <cellStyle name="Normal 27 3 59" xfId="7091" xr:uid="{00000000-0005-0000-0000-00005F270000}"/>
    <cellStyle name="Normal 27 3 6" xfId="7092" xr:uid="{00000000-0005-0000-0000-000060270000}"/>
    <cellStyle name="Normal 27 3 60" xfId="7093" xr:uid="{00000000-0005-0000-0000-000061270000}"/>
    <cellStyle name="Normal 27 3 61" xfId="7094" xr:uid="{00000000-0005-0000-0000-000062270000}"/>
    <cellStyle name="Normal 27 3 62" xfId="7095" xr:uid="{00000000-0005-0000-0000-000063270000}"/>
    <cellStyle name="Normal 27 3 63" xfId="7096" xr:uid="{00000000-0005-0000-0000-000064270000}"/>
    <cellStyle name="Normal 27 3 64" xfId="7097" xr:uid="{00000000-0005-0000-0000-000065270000}"/>
    <cellStyle name="Normal 27 3 65" xfId="7098" xr:uid="{00000000-0005-0000-0000-000066270000}"/>
    <cellStyle name="Normal 27 3 7" xfId="7099" xr:uid="{00000000-0005-0000-0000-000067270000}"/>
    <cellStyle name="Normal 27 3 8" xfId="7100" xr:uid="{00000000-0005-0000-0000-000068270000}"/>
    <cellStyle name="Normal 27 3 9" xfId="7101" xr:uid="{00000000-0005-0000-0000-000069270000}"/>
    <cellStyle name="Normal 27 30" xfId="7102" xr:uid="{00000000-0005-0000-0000-00006A270000}"/>
    <cellStyle name="Normal 27 31" xfId="7103" xr:uid="{00000000-0005-0000-0000-00006B270000}"/>
    <cellStyle name="Normal 27 32" xfId="7104" xr:uid="{00000000-0005-0000-0000-00006C270000}"/>
    <cellStyle name="Normal 27 33" xfId="7105" xr:uid="{00000000-0005-0000-0000-00006D270000}"/>
    <cellStyle name="Normal 27 34" xfId="7106" xr:uid="{00000000-0005-0000-0000-00006E270000}"/>
    <cellStyle name="Normal 27 35" xfId="7107" xr:uid="{00000000-0005-0000-0000-00006F270000}"/>
    <cellStyle name="Normal 27 36" xfId="7108" xr:uid="{00000000-0005-0000-0000-000070270000}"/>
    <cellStyle name="Normal 27 37" xfId="7109" xr:uid="{00000000-0005-0000-0000-000071270000}"/>
    <cellStyle name="Normal 27 38" xfId="7110" xr:uid="{00000000-0005-0000-0000-000072270000}"/>
    <cellStyle name="Normal 27 39" xfId="7111" xr:uid="{00000000-0005-0000-0000-000073270000}"/>
    <cellStyle name="Normal 27 4" xfId="7112" xr:uid="{00000000-0005-0000-0000-000074270000}"/>
    <cellStyle name="Normal 27 4 10" xfId="7113" xr:uid="{00000000-0005-0000-0000-000075270000}"/>
    <cellStyle name="Normal 27 4 11" xfId="7114" xr:uid="{00000000-0005-0000-0000-000076270000}"/>
    <cellStyle name="Normal 27 4 12" xfId="7115" xr:uid="{00000000-0005-0000-0000-000077270000}"/>
    <cellStyle name="Normal 27 4 13" xfId="7116" xr:uid="{00000000-0005-0000-0000-000078270000}"/>
    <cellStyle name="Normal 27 4 14" xfId="7117" xr:uid="{00000000-0005-0000-0000-000079270000}"/>
    <cellStyle name="Normal 27 4 15" xfId="7118" xr:uid="{00000000-0005-0000-0000-00007A270000}"/>
    <cellStyle name="Normal 27 4 16" xfId="7119" xr:uid="{00000000-0005-0000-0000-00007B270000}"/>
    <cellStyle name="Normal 27 4 17" xfId="7120" xr:uid="{00000000-0005-0000-0000-00007C270000}"/>
    <cellStyle name="Normal 27 4 18" xfId="7121" xr:uid="{00000000-0005-0000-0000-00007D270000}"/>
    <cellStyle name="Normal 27 4 19" xfId="7122" xr:uid="{00000000-0005-0000-0000-00007E270000}"/>
    <cellStyle name="Normal 27 4 2" xfId="7123" xr:uid="{00000000-0005-0000-0000-00007F270000}"/>
    <cellStyle name="Normal 27 4 20" xfId="7124" xr:uid="{00000000-0005-0000-0000-000080270000}"/>
    <cellStyle name="Normal 27 4 21" xfId="7125" xr:uid="{00000000-0005-0000-0000-000081270000}"/>
    <cellStyle name="Normal 27 4 22" xfId="7126" xr:uid="{00000000-0005-0000-0000-000082270000}"/>
    <cellStyle name="Normal 27 4 23" xfId="7127" xr:uid="{00000000-0005-0000-0000-000083270000}"/>
    <cellStyle name="Normal 27 4 24" xfId="7128" xr:uid="{00000000-0005-0000-0000-000084270000}"/>
    <cellStyle name="Normal 27 4 25" xfId="7129" xr:uid="{00000000-0005-0000-0000-000085270000}"/>
    <cellStyle name="Normal 27 4 26" xfId="7130" xr:uid="{00000000-0005-0000-0000-000086270000}"/>
    <cellStyle name="Normal 27 4 27" xfId="7131" xr:uid="{00000000-0005-0000-0000-000087270000}"/>
    <cellStyle name="Normal 27 4 28" xfId="7132" xr:uid="{00000000-0005-0000-0000-000088270000}"/>
    <cellStyle name="Normal 27 4 29" xfId="7133" xr:uid="{00000000-0005-0000-0000-000089270000}"/>
    <cellStyle name="Normal 27 4 3" xfId="7134" xr:uid="{00000000-0005-0000-0000-00008A270000}"/>
    <cellStyle name="Normal 27 4 30" xfId="7135" xr:uid="{00000000-0005-0000-0000-00008B270000}"/>
    <cellStyle name="Normal 27 4 31" xfId="7136" xr:uid="{00000000-0005-0000-0000-00008C270000}"/>
    <cellStyle name="Normal 27 4 32" xfId="7137" xr:uid="{00000000-0005-0000-0000-00008D270000}"/>
    <cellStyle name="Normal 27 4 33" xfId="7138" xr:uid="{00000000-0005-0000-0000-00008E270000}"/>
    <cellStyle name="Normal 27 4 34" xfId="7139" xr:uid="{00000000-0005-0000-0000-00008F270000}"/>
    <cellStyle name="Normal 27 4 35" xfId="7140" xr:uid="{00000000-0005-0000-0000-000090270000}"/>
    <cellStyle name="Normal 27 4 36" xfId="7141" xr:uid="{00000000-0005-0000-0000-000091270000}"/>
    <cellStyle name="Normal 27 4 37" xfId="7142" xr:uid="{00000000-0005-0000-0000-000092270000}"/>
    <cellStyle name="Normal 27 4 38" xfId="7143" xr:uid="{00000000-0005-0000-0000-000093270000}"/>
    <cellStyle name="Normal 27 4 39" xfId="7144" xr:uid="{00000000-0005-0000-0000-000094270000}"/>
    <cellStyle name="Normal 27 4 4" xfId="7145" xr:uid="{00000000-0005-0000-0000-000095270000}"/>
    <cellStyle name="Normal 27 4 40" xfId="7146" xr:uid="{00000000-0005-0000-0000-000096270000}"/>
    <cellStyle name="Normal 27 4 41" xfId="7147" xr:uid="{00000000-0005-0000-0000-000097270000}"/>
    <cellStyle name="Normal 27 4 42" xfId="7148" xr:uid="{00000000-0005-0000-0000-000098270000}"/>
    <cellStyle name="Normal 27 4 43" xfId="7149" xr:uid="{00000000-0005-0000-0000-000099270000}"/>
    <cellStyle name="Normal 27 4 44" xfId="7150" xr:uid="{00000000-0005-0000-0000-00009A270000}"/>
    <cellStyle name="Normal 27 4 45" xfId="7151" xr:uid="{00000000-0005-0000-0000-00009B270000}"/>
    <cellStyle name="Normal 27 4 46" xfId="7152" xr:uid="{00000000-0005-0000-0000-00009C270000}"/>
    <cellStyle name="Normal 27 4 47" xfId="7153" xr:uid="{00000000-0005-0000-0000-00009D270000}"/>
    <cellStyle name="Normal 27 4 48" xfId="7154" xr:uid="{00000000-0005-0000-0000-00009E270000}"/>
    <cellStyle name="Normal 27 4 49" xfId="7155" xr:uid="{00000000-0005-0000-0000-00009F270000}"/>
    <cellStyle name="Normal 27 4 5" xfId="7156" xr:uid="{00000000-0005-0000-0000-0000A0270000}"/>
    <cellStyle name="Normal 27 4 50" xfId="7157" xr:uid="{00000000-0005-0000-0000-0000A1270000}"/>
    <cellStyle name="Normal 27 4 51" xfId="7158" xr:uid="{00000000-0005-0000-0000-0000A2270000}"/>
    <cellStyle name="Normal 27 4 52" xfId="7159" xr:uid="{00000000-0005-0000-0000-0000A3270000}"/>
    <cellStyle name="Normal 27 4 53" xfId="7160" xr:uid="{00000000-0005-0000-0000-0000A4270000}"/>
    <cellStyle name="Normal 27 4 54" xfId="7161" xr:uid="{00000000-0005-0000-0000-0000A5270000}"/>
    <cellStyle name="Normal 27 4 55" xfId="7162" xr:uid="{00000000-0005-0000-0000-0000A6270000}"/>
    <cellStyle name="Normal 27 4 56" xfId="7163" xr:uid="{00000000-0005-0000-0000-0000A7270000}"/>
    <cellStyle name="Normal 27 4 57" xfId="7164" xr:uid="{00000000-0005-0000-0000-0000A8270000}"/>
    <cellStyle name="Normal 27 4 58" xfId="7165" xr:uid="{00000000-0005-0000-0000-0000A9270000}"/>
    <cellStyle name="Normal 27 4 59" xfId="7166" xr:uid="{00000000-0005-0000-0000-0000AA270000}"/>
    <cellStyle name="Normal 27 4 6" xfId="7167" xr:uid="{00000000-0005-0000-0000-0000AB270000}"/>
    <cellStyle name="Normal 27 4 60" xfId="7168" xr:uid="{00000000-0005-0000-0000-0000AC270000}"/>
    <cellStyle name="Normal 27 4 61" xfId="7169" xr:uid="{00000000-0005-0000-0000-0000AD270000}"/>
    <cellStyle name="Normal 27 4 62" xfId="7170" xr:uid="{00000000-0005-0000-0000-0000AE270000}"/>
    <cellStyle name="Normal 27 4 63" xfId="7171" xr:uid="{00000000-0005-0000-0000-0000AF270000}"/>
    <cellStyle name="Normal 27 4 64" xfId="7172" xr:uid="{00000000-0005-0000-0000-0000B0270000}"/>
    <cellStyle name="Normal 27 4 65" xfId="7173" xr:uid="{00000000-0005-0000-0000-0000B1270000}"/>
    <cellStyle name="Normal 27 4 7" xfId="7174" xr:uid="{00000000-0005-0000-0000-0000B2270000}"/>
    <cellStyle name="Normal 27 4 8" xfId="7175" xr:uid="{00000000-0005-0000-0000-0000B3270000}"/>
    <cellStyle name="Normal 27 4 9" xfId="7176" xr:uid="{00000000-0005-0000-0000-0000B4270000}"/>
    <cellStyle name="Normal 27 40" xfId="7177" xr:uid="{00000000-0005-0000-0000-0000B5270000}"/>
    <cellStyle name="Normal 27 41" xfId="7178" xr:uid="{00000000-0005-0000-0000-0000B6270000}"/>
    <cellStyle name="Normal 27 42" xfId="7179" xr:uid="{00000000-0005-0000-0000-0000B7270000}"/>
    <cellStyle name="Normal 27 43" xfId="7180" xr:uid="{00000000-0005-0000-0000-0000B8270000}"/>
    <cellStyle name="Normal 27 44" xfId="7181" xr:uid="{00000000-0005-0000-0000-0000B9270000}"/>
    <cellStyle name="Normal 27 45" xfId="7182" xr:uid="{00000000-0005-0000-0000-0000BA270000}"/>
    <cellStyle name="Normal 27 46" xfId="7183" xr:uid="{00000000-0005-0000-0000-0000BB270000}"/>
    <cellStyle name="Normal 27 47" xfId="7184" xr:uid="{00000000-0005-0000-0000-0000BC270000}"/>
    <cellStyle name="Normal 27 48" xfId="7185" xr:uid="{00000000-0005-0000-0000-0000BD270000}"/>
    <cellStyle name="Normal 27 49" xfId="7186" xr:uid="{00000000-0005-0000-0000-0000BE270000}"/>
    <cellStyle name="Normal 27 5" xfId="7187" xr:uid="{00000000-0005-0000-0000-0000BF270000}"/>
    <cellStyle name="Normal 27 5 10" xfId="7188" xr:uid="{00000000-0005-0000-0000-0000C0270000}"/>
    <cellStyle name="Normal 27 5 11" xfId="7189" xr:uid="{00000000-0005-0000-0000-0000C1270000}"/>
    <cellStyle name="Normal 27 5 12" xfId="7190" xr:uid="{00000000-0005-0000-0000-0000C2270000}"/>
    <cellStyle name="Normal 27 5 13" xfId="7191" xr:uid="{00000000-0005-0000-0000-0000C3270000}"/>
    <cellStyle name="Normal 27 5 14" xfId="7192" xr:uid="{00000000-0005-0000-0000-0000C4270000}"/>
    <cellStyle name="Normal 27 5 15" xfId="7193" xr:uid="{00000000-0005-0000-0000-0000C5270000}"/>
    <cellStyle name="Normal 27 5 16" xfId="7194" xr:uid="{00000000-0005-0000-0000-0000C6270000}"/>
    <cellStyle name="Normal 27 5 17" xfId="7195" xr:uid="{00000000-0005-0000-0000-0000C7270000}"/>
    <cellStyle name="Normal 27 5 18" xfId="7196" xr:uid="{00000000-0005-0000-0000-0000C8270000}"/>
    <cellStyle name="Normal 27 5 19" xfId="7197" xr:uid="{00000000-0005-0000-0000-0000C9270000}"/>
    <cellStyle name="Normal 27 5 2" xfId="7198" xr:uid="{00000000-0005-0000-0000-0000CA270000}"/>
    <cellStyle name="Normal 27 5 20" xfId="7199" xr:uid="{00000000-0005-0000-0000-0000CB270000}"/>
    <cellStyle name="Normal 27 5 21" xfId="7200" xr:uid="{00000000-0005-0000-0000-0000CC270000}"/>
    <cellStyle name="Normal 27 5 22" xfId="7201" xr:uid="{00000000-0005-0000-0000-0000CD270000}"/>
    <cellStyle name="Normal 27 5 23" xfId="7202" xr:uid="{00000000-0005-0000-0000-0000CE270000}"/>
    <cellStyle name="Normal 27 5 24" xfId="7203" xr:uid="{00000000-0005-0000-0000-0000CF270000}"/>
    <cellStyle name="Normal 27 5 25" xfId="7204" xr:uid="{00000000-0005-0000-0000-0000D0270000}"/>
    <cellStyle name="Normal 27 5 26" xfId="7205" xr:uid="{00000000-0005-0000-0000-0000D1270000}"/>
    <cellStyle name="Normal 27 5 27" xfId="7206" xr:uid="{00000000-0005-0000-0000-0000D2270000}"/>
    <cellStyle name="Normal 27 5 28" xfId="7207" xr:uid="{00000000-0005-0000-0000-0000D3270000}"/>
    <cellStyle name="Normal 27 5 29" xfId="7208" xr:uid="{00000000-0005-0000-0000-0000D4270000}"/>
    <cellStyle name="Normal 27 5 3" xfId="7209" xr:uid="{00000000-0005-0000-0000-0000D5270000}"/>
    <cellStyle name="Normal 27 5 30" xfId="7210" xr:uid="{00000000-0005-0000-0000-0000D6270000}"/>
    <cellStyle name="Normal 27 5 31" xfId="7211" xr:uid="{00000000-0005-0000-0000-0000D7270000}"/>
    <cellStyle name="Normal 27 5 32" xfId="7212" xr:uid="{00000000-0005-0000-0000-0000D8270000}"/>
    <cellStyle name="Normal 27 5 33" xfId="7213" xr:uid="{00000000-0005-0000-0000-0000D9270000}"/>
    <cellStyle name="Normal 27 5 34" xfId="7214" xr:uid="{00000000-0005-0000-0000-0000DA270000}"/>
    <cellStyle name="Normal 27 5 35" xfId="7215" xr:uid="{00000000-0005-0000-0000-0000DB270000}"/>
    <cellStyle name="Normal 27 5 36" xfId="7216" xr:uid="{00000000-0005-0000-0000-0000DC270000}"/>
    <cellStyle name="Normal 27 5 37" xfId="7217" xr:uid="{00000000-0005-0000-0000-0000DD270000}"/>
    <cellStyle name="Normal 27 5 38" xfId="7218" xr:uid="{00000000-0005-0000-0000-0000DE270000}"/>
    <cellStyle name="Normal 27 5 39" xfId="7219" xr:uid="{00000000-0005-0000-0000-0000DF270000}"/>
    <cellStyle name="Normal 27 5 4" xfId="7220" xr:uid="{00000000-0005-0000-0000-0000E0270000}"/>
    <cellStyle name="Normal 27 5 40" xfId="7221" xr:uid="{00000000-0005-0000-0000-0000E1270000}"/>
    <cellStyle name="Normal 27 5 41" xfId="7222" xr:uid="{00000000-0005-0000-0000-0000E2270000}"/>
    <cellStyle name="Normal 27 5 42" xfId="7223" xr:uid="{00000000-0005-0000-0000-0000E3270000}"/>
    <cellStyle name="Normal 27 5 43" xfId="7224" xr:uid="{00000000-0005-0000-0000-0000E4270000}"/>
    <cellStyle name="Normal 27 5 44" xfId="7225" xr:uid="{00000000-0005-0000-0000-0000E5270000}"/>
    <cellStyle name="Normal 27 5 45" xfId="7226" xr:uid="{00000000-0005-0000-0000-0000E6270000}"/>
    <cellStyle name="Normal 27 5 46" xfId="7227" xr:uid="{00000000-0005-0000-0000-0000E7270000}"/>
    <cellStyle name="Normal 27 5 47" xfId="7228" xr:uid="{00000000-0005-0000-0000-0000E8270000}"/>
    <cellStyle name="Normal 27 5 48" xfId="7229" xr:uid="{00000000-0005-0000-0000-0000E9270000}"/>
    <cellStyle name="Normal 27 5 49" xfId="7230" xr:uid="{00000000-0005-0000-0000-0000EA270000}"/>
    <cellStyle name="Normal 27 5 5" xfId="7231" xr:uid="{00000000-0005-0000-0000-0000EB270000}"/>
    <cellStyle name="Normal 27 5 50" xfId="7232" xr:uid="{00000000-0005-0000-0000-0000EC270000}"/>
    <cellStyle name="Normal 27 5 51" xfId="7233" xr:uid="{00000000-0005-0000-0000-0000ED270000}"/>
    <cellStyle name="Normal 27 5 52" xfId="7234" xr:uid="{00000000-0005-0000-0000-0000EE270000}"/>
    <cellStyle name="Normal 27 5 53" xfId="7235" xr:uid="{00000000-0005-0000-0000-0000EF270000}"/>
    <cellStyle name="Normal 27 5 54" xfId="7236" xr:uid="{00000000-0005-0000-0000-0000F0270000}"/>
    <cellStyle name="Normal 27 5 55" xfId="7237" xr:uid="{00000000-0005-0000-0000-0000F1270000}"/>
    <cellStyle name="Normal 27 5 56" xfId="7238" xr:uid="{00000000-0005-0000-0000-0000F2270000}"/>
    <cellStyle name="Normal 27 5 57" xfId="7239" xr:uid="{00000000-0005-0000-0000-0000F3270000}"/>
    <cellStyle name="Normal 27 5 58" xfId="7240" xr:uid="{00000000-0005-0000-0000-0000F4270000}"/>
    <cellStyle name="Normal 27 5 59" xfId="7241" xr:uid="{00000000-0005-0000-0000-0000F5270000}"/>
    <cellStyle name="Normal 27 5 6" xfId="7242" xr:uid="{00000000-0005-0000-0000-0000F6270000}"/>
    <cellStyle name="Normal 27 5 60" xfId="7243" xr:uid="{00000000-0005-0000-0000-0000F7270000}"/>
    <cellStyle name="Normal 27 5 61" xfId="7244" xr:uid="{00000000-0005-0000-0000-0000F8270000}"/>
    <cellStyle name="Normal 27 5 62" xfId="7245" xr:uid="{00000000-0005-0000-0000-0000F9270000}"/>
    <cellStyle name="Normal 27 5 63" xfId="7246" xr:uid="{00000000-0005-0000-0000-0000FA270000}"/>
    <cellStyle name="Normal 27 5 64" xfId="7247" xr:uid="{00000000-0005-0000-0000-0000FB270000}"/>
    <cellStyle name="Normal 27 5 65" xfId="7248" xr:uid="{00000000-0005-0000-0000-0000FC270000}"/>
    <cellStyle name="Normal 27 5 7" xfId="7249" xr:uid="{00000000-0005-0000-0000-0000FD270000}"/>
    <cellStyle name="Normal 27 5 8" xfId="7250" xr:uid="{00000000-0005-0000-0000-0000FE270000}"/>
    <cellStyle name="Normal 27 5 9" xfId="7251" xr:uid="{00000000-0005-0000-0000-0000FF270000}"/>
    <cellStyle name="Normal 27 50" xfId="7252" xr:uid="{00000000-0005-0000-0000-000000280000}"/>
    <cellStyle name="Normal 27 51" xfId="7253" xr:uid="{00000000-0005-0000-0000-000001280000}"/>
    <cellStyle name="Normal 27 52" xfId="7254" xr:uid="{00000000-0005-0000-0000-000002280000}"/>
    <cellStyle name="Normal 27 53" xfId="7255" xr:uid="{00000000-0005-0000-0000-000003280000}"/>
    <cellStyle name="Normal 27 54" xfId="7256" xr:uid="{00000000-0005-0000-0000-000004280000}"/>
    <cellStyle name="Normal 27 55" xfId="7257" xr:uid="{00000000-0005-0000-0000-000005280000}"/>
    <cellStyle name="Normal 27 56" xfId="7258" xr:uid="{00000000-0005-0000-0000-000006280000}"/>
    <cellStyle name="Normal 27 57" xfId="7259" xr:uid="{00000000-0005-0000-0000-000007280000}"/>
    <cellStyle name="Normal 27 58" xfId="7260" xr:uid="{00000000-0005-0000-0000-000008280000}"/>
    <cellStyle name="Normal 27 59" xfId="7261" xr:uid="{00000000-0005-0000-0000-000009280000}"/>
    <cellStyle name="Normal 27 6" xfId="7262" xr:uid="{00000000-0005-0000-0000-00000A280000}"/>
    <cellStyle name="Normal 27 60" xfId="7263" xr:uid="{00000000-0005-0000-0000-00000B280000}"/>
    <cellStyle name="Normal 27 61" xfId="7264" xr:uid="{00000000-0005-0000-0000-00000C280000}"/>
    <cellStyle name="Normal 27 62" xfId="7265" xr:uid="{00000000-0005-0000-0000-00000D280000}"/>
    <cellStyle name="Normal 27 63" xfId="7266" xr:uid="{00000000-0005-0000-0000-00000E280000}"/>
    <cellStyle name="Normal 27 64" xfId="7267" xr:uid="{00000000-0005-0000-0000-00000F280000}"/>
    <cellStyle name="Normal 27 65" xfId="7268" xr:uid="{00000000-0005-0000-0000-000010280000}"/>
    <cellStyle name="Normal 27 66" xfId="7269" xr:uid="{00000000-0005-0000-0000-000011280000}"/>
    <cellStyle name="Normal 27 67" xfId="7270" xr:uid="{00000000-0005-0000-0000-000012280000}"/>
    <cellStyle name="Normal 27 68" xfId="7271" xr:uid="{00000000-0005-0000-0000-000013280000}"/>
    <cellStyle name="Normal 27 69" xfId="7272" xr:uid="{00000000-0005-0000-0000-000014280000}"/>
    <cellStyle name="Normal 27 7" xfId="7273" xr:uid="{00000000-0005-0000-0000-000015280000}"/>
    <cellStyle name="Normal 27 70" xfId="14531" xr:uid="{00000000-0005-0000-0000-000016280000}"/>
    <cellStyle name="Normal 27 8" xfId="7274" xr:uid="{00000000-0005-0000-0000-000017280000}"/>
    <cellStyle name="Normal 27 9" xfId="7275" xr:uid="{00000000-0005-0000-0000-000018280000}"/>
    <cellStyle name="Normal 28" xfId="7276" xr:uid="{00000000-0005-0000-0000-000019280000}"/>
    <cellStyle name="Normal 28 10" xfId="7277" xr:uid="{00000000-0005-0000-0000-00001A280000}"/>
    <cellStyle name="Normal 28 11" xfId="7278" xr:uid="{00000000-0005-0000-0000-00001B280000}"/>
    <cellStyle name="Normal 28 12" xfId="7279" xr:uid="{00000000-0005-0000-0000-00001C280000}"/>
    <cellStyle name="Normal 28 13" xfId="7280" xr:uid="{00000000-0005-0000-0000-00001D280000}"/>
    <cellStyle name="Normal 28 14" xfId="7281" xr:uid="{00000000-0005-0000-0000-00001E280000}"/>
    <cellStyle name="Normal 28 15" xfId="7282" xr:uid="{00000000-0005-0000-0000-00001F280000}"/>
    <cellStyle name="Normal 28 16" xfId="7283" xr:uid="{00000000-0005-0000-0000-000020280000}"/>
    <cellStyle name="Normal 28 17" xfId="7284" xr:uid="{00000000-0005-0000-0000-000021280000}"/>
    <cellStyle name="Normal 28 18" xfId="7285" xr:uid="{00000000-0005-0000-0000-000022280000}"/>
    <cellStyle name="Normal 28 19" xfId="7286" xr:uid="{00000000-0005-0000-0000-000023280000}"/>
    <cellStyle name="Normal 28 2" xfId="7287" xr:uid="{00000000-0005-0000-0000-000024280000}"/>
    <cellStyle name="Normal 28 2 10" xfId="7288" xr:uid="{00000000-0005-0000-0000-000025280000}"/>
    <cellStyle name="Normal 28 2 11" xfId="7289" xr:uid="{00000000-0005-0000-0000-000026280000}"/>
    <cellStyle name="Normal 28 2 12" xfId="7290" xr:uid="{00000000-0005-0000-0000-000027280000}"/>
    <cellStyle name="Normal 28 2 13" xfId="7291" xr:uid="{00000000-0005-0000-0000-000028280000}"/>
    <cellStyle name="Normal 28 2 14" xfId="7292" xr:uid="{00000000-0005-0000-0000-000029280000}"/>
    <cellStyle name="Normal 28 2 15" xfId="7293" xr:uid="{00000000-0005-0000-0000-00002A280000}"/>
    <cellStyle name="Normal 28 2 16" xfId="7294" xr:uid="{00000000-0005-0000-0000-00002B280000}"/>
    <cellStyle name="Normal 28 2 17" xfId="7295" xr:uid="{00000000-0005-0000-0000-00002C280000}"/>
    <cellStyle name="Normal 28 2 18" xfId="7296" xr:uid="{00000000-0005-0000-0000-00002D280000}"/>
    <cellStyle name="Normal 28 2 19" xfId="7297" xr:uid="{00000000-0005-0000-0000-00002E280000}"/>
    <cellStyle name="Normal 28 2 2" xfId="7298" xr:uid="{00000000-0005-0000-0000-00002F280000}"/>
    <cellStyle name="Normal 28 2 20" xfId="7299" xr:uid="{00000000-0005-0000-0000-000030280000}"/>
    <cellStyle name="Normal 28 2 21" xfId="7300" xr:uid="{00000000-0005-0000-0000-000031280000}"/>
    <cellStyle name="Normal 28 2 22" xfId="7301" xr:uid="{00000000-0005-0000-0000-000032280000}"/>
    <cellStyle name="Normal 28 2 23" xfId="7302" xr:uid="{00000000-0005-0000-0000-000033280000}"/>
    <cellStyle name="Normal 28 2 24" xfId="7303" xr:uid="{00000000-0005-0000-0000-000034280000}"/>
    <cellStyle name="Normal 28 2 25" xfId="7304" xr:uid="{00000000-0005-0000-0000-000035280000}"/>
    <cellStyle name="Normal 28 2 26" xfId="7305" xr:uid="{00000000-0005-0000-0000-000036280000}"/>
    <cellStyle name="Normal 28 2 27" xfId="7306" xr:uid="{00000000-0005-0000-0000-000037280000}"/>
    <cellStyle name="Normal 28 2 28" xfId="7307" xr:uid="{00000000-0005-0000-0000-000038280000}"/>
    <cellStyle name="Normal 28 2 29" xfId="7308" xr:uid="{00000000-0005-0000-0000-000039280000}"/>
    <cellStyle name="Normal 28 2 3" xfId="7309" xr:uid="{00000000-0005-0000-0000-00003A280000}"/>
    <cellStyle name="Normal 28 2 30" xfId="7310" xr:uid="{00000000-0005-0000-0000-00003B280000}"/>
    <cellStyle name="Normal 28 2 31" xfId="7311" xr:uid="{00000000-0005-0000-0000-00003C280000}"/>
    <cellStyle name="Normal 28 2 32" xfId="7312" xr:uid="{00000000-0005-0000-0000-00003D280000}"/>
    <cellStyle name="Normal 28 2 33" xfId="7313" xr:uid="{00000000-0005-0000-0000-00003E280000}"/>
    <cellStyle name="Normal 28 2 34" xfId="7314" xr:uid="{00000000-0005-0000-0000-00003F280000}"/>
    <cellStyle name="Normal 28 2 35" xfId="7315" xr:uid="{00000000-0005-0000-0000-000040280000}"/>
    <cellStyle name="Normal 28 2 36" xfId="7316" xr:uid="{00000000-0005-0000-0000-000041280000}"/>
    <cellStyle name="Normal 28 2 37" xfId="7317" xr:uid="{00000000-0005-0000-0000-000042280000}"/>
    <cellStyle name="Normal 28 2 38" xfId="7318" xr:uid="{00000000-0005-0000-0000-000043280000}"/>
    <cellStyle name="Normal 28 2 39" xfId="7319" xr:uid="{00000000-0005-0000-0000-000044280000}"/>
    <cellStyle name="Normal 28 2 4" xfId="7320" xr:uid="{00000000-0005-0000-0000-000045280000}"/>
    <cellStyle name="Normal 28 2 40" xfId="7321" xr:uid="{00000000-0005-0000-0000-000046280000}"/>
    <cellStyle name="Normal 28 2 41" xfId="7322" xr:uid="{00000000-0005-0000-0000-000047280000}"/>
    <cellStyle name="Normal 28 2 42" xfId="7323" xr:uid="{00000000-0005-0000-0000-000048280000}"/>
    <cellStyle name="Normal 28 2 43" xfId="7324" xr:uid="{00000000-0005-0000-0000-000049280000}"/>
    <cellStyle name="Normal 28 2 44" xfId="7325" xr:uid="{00000000-0005-0000-0000-00004A280000}"/>
    <cellStyle name="Normal 28 2 45" xfId="7326" xr:uid="{00000000-0005-0000-0000-00004B280000}"/>
    <cellStyle name="Normal 28 2 46" xfId="7327" xr:uid="{00000000-0005-0000-0000-00004C280000}"/>
    <cellStyle name="Normal 28 2 47" xfId="7328" xr:uid="{00000000-0005-0000-0000-00004D280000}"/>
    <cellStyle name="Normal 28 2 48" xfId="7329" xr:uid="{00000000-0005-0000-0000-00004E280000}"/>
    <cellStyle name="Normal 28 2 49" xfId="7330" xr:uid="{00000000-0005-0000-0000-00004F280000}"/>
    <cellStyle name="Normal 28 2 5" xfId="7331" xr:uid="{00000000-0005-0000-0000-000050280000}"/>
    <cellStyle name="Normal 28 2 50" xfId="7332" xr:uid="{00000000-0005-0000-0000-000051280000}"/>
    <cellStyle name="Normal 28 2 51" xfId="7333" xr:uid="{00000000-0005-0000-0000-000052280000}"/>
    <cellStyle name="Normal 28 2 52" xfId="7334" xr:uid="{00000000-0005-0000-0000-000053280000}"/>
    <cellStyle name="Normal 28 2 53" xfId="7335" xr:uid="{00000000-0005-0000-0000-000054280000}"/>
    <cellStyle name="Normal 28 2 54" xfId="7336" xr:uid="{00000000-0005-0000-0000-000055280000}"/>
    <cellStyle name="Normal 28 2 55" xfId="7337" xr:uid="{00000000-0005-0000-0000-000056280000}"/>
    <cellStyle name="Normal 28 2 56" xfId="7338" xr:uid="{00000000-0005-0000-0000-000057280000}"/>
    <cellStyle name="Normal 28 2 57" xfId="7339" xr:uid="{00000000-0005-0000-0000-000058280000}"/>
    <cellStyle name="Normal 28 2 58" xfId="7340" xr:uid="{00000000-0005-0000-0000-000059280000}"/>
    <cellStyle name="Normal 28 2 59" xfId="7341" xr:uid="{00000000-0005-0000-0000-00005A280000}"/>
    <cellStyle name="Normal 28 2 6" xfId="7342" xr:uid="{00000000-0005-0000-0000-00005B280000}"/>
    <cellStyle name="Normal 28 2 60" xfId="7343" xr:uid="{00000000-0005-0000-0000-00005C280000}"/>
    <cellStyle name="Normal 28 2 61" xfId="7344" xr:uid="{00000000-0005-0000-0000-00005D280000}"/>
    <cellStyle name="Normal 28 2 62" xfId="7345" xr:uid="{00000000-0005-0000-0000-00005E280000}"/>
    <cellStyle name="Normal 28 2 63" xfId="7346" xr:uid="{00000000-0005-0000-0000-00005F280000}"/>
    <cellStyle name="Normal 28 2 64" xfId="7347" xr:uid="{00000000-0005-0000-0000-000060280000}"/>
    <cellStyle name="Normal 28 2 65" xfId="7348" xr:uid="{00000000-0005-0000-0000-000061280000}"/>
    <cellStyle name="Normal 28 2 7" xfId="7349" xr:uid="{00000000-0005-0000-0000-000062280000}"/>
    <cellStyle name="Normal 28 2 8" xfId="7350" xr:uid="{00000000-0005-0000-0000-000063280000}"/>
    <cellStyle name="Normal 28 2 9" xfId="7351" xr:uid="{00000000-0005-0000-0000-000064280000}"/>
    <cellStyle name="Normal 28 20" xfId="7352" xr:uid="{00000000-0005-0000-0000-000065280000}"/>
    <cellStyle name="Normal 28 21" xfId="7353" xr:uid="{00000000-0005-0000-0000-000066280000}"/>
    <cellStyle name="Normal 28 22" xfId="7354" xr:uid="{00000000-0005-0000-0000-000067280000}"/>
    <cellStyle name="Normal 28 23" xfId="7355" xr:uid="{00000000-0005-0000-0000-000068280000}"/>
    <cellStyle name="Normal 28 24" xfId="7356" xr:uid="{00000000-0005-0000-0000-000069280000}"/>
    <cellStyle name="Normal 28 25" xfId="7357" xr:uid="{00000000-0005-0000-0000-00006A280000}"/>
    <cellStyle name="Normal 28 26" xfId="7358" xr:uid="{00000000-0005-0000-0000-00006B280000}"/>
    <cellStyle name="Normal 28 27" xfId="7359" xr:uid="{00000000-0005-0000-0000-00006C280000}"/>
    <cellStyle name="Normal 28 28" xfId="7360" xr:uid="{00000000-0005-0000-0000-00006D280000}"/>
    <cellStyle name="Normal 28 29" xfId="7361" xr:uid="{00000000-0005-0000-0000-00006E280000}"/>
    <cellStyle name="Normal 28 3" xfId="7362" xr:uid="{00000000-0005-0000-0000-00006F280000}"/>
    <cellStyle name="Normal 28 3 10" xfId="7363" xr:uid="{00000000-0005-0000-0000-000070280000}"/>
    <cellStyle name="Normal 28 3 11" xfId="7364" xr:uid="{00000000-0005-0000-0000-000071280000}"/>
    <cellStyle name="Normal 28 3 12" xfId="7365" xr:uid="{00000000-0005-0000-0000-000072280000}"/>
    <cellStyle name="Normal 28 3 13" xfId="7366" xr:uid="{00000000-0005-0000-0000-000073280000}"/>
    <cellStyle name="Normal 28 3 14" xfId="7367" xr:uid="{00000000-0005-0000-0000-000074280000}"/>
    <cellStyle name="Normal 28 3 15" xfId="7368" xr:uid="{00000000-0005-0000-0000-000075280000}"/>
    <cellStyle name="Normal 28 3 16" xfId="7369" xr:uid="{00000000-0005-0000-0000-000076280000}"/>
    <cellStyle name="Normal 28 3 17" xfId="7370" xr:uid="{00000000-0005-0000-0000-000077280000}"/>
    <cellStyle name="Normal 28 3 18" xfId="7371" xr:uid="{00000000-0005-0000-0000-000078280000}"/>
    <cellStyle name="Normal 28 3 19" xfId="7372" xr:uid="{00000000-0005-0000-0000-000079280000}"/>
    <cellStyle name="Normal 28 3 2" xfId="7373" xr:uid="{00000000-0005-0000-0000-00007A280000}"/>
    <cellStyle name="Normal 28 3 20" xfId="7374" xr:uid="{00000000-0005-0000-0000-00007B280000}"/>
    <cellStyle name="Normal 28 3 21" xfId="7375" xr:uid="{00000000-0005-0000-0000-00007C280000}"/>
    <cellStyle name="Normal 28 3 22" xfId="7376" xr:uid="{00000000-0005-0000-0000-00007D280000}"/>
    <cellStyle name="Normal 28 3 23" xfId="7377" xr:uid="{00000000-0005-0000-0000-00007E280000}"/>
    <cellStyle name="Normal 28 3 24" xfId="7378" xr:uid="{00000000-0005-0000-0000-00007F280000}"/>
    <cellStyle name="Normal 28 3 25" xfId="7379" xr:uid="{00000000-0005-0000-0000-000080280000}"/>
    <cellStyle name="Normal 28 3 26" xfId="7380" xr:uid="{00000000-0005-0000-0000-000081280000}"/>
    <cellStyle name="Normal 28 3 27" xfId="7381" xr:uid="{00000000-0005-0000-0000-000082280000}"/>
    <cellStyle name="Normal 28 3 28" xfId="7382" xr:uid="{00000000-0005-0000-0000-000083280000}"/>
    <cellStyle name="Normal 28 3 29" xfId="7383" xr:uid="{00000000-0005-0000-0000-000084280000}"/>
    <cellStyle name="Normal 28 3 3" xfId="7384" xr:uid="{00000000-0005-0000-0000-000085280000}"/>
    <cellStyle name="Normal 28 3 30" xfId="7385" xr:uid="{00000000-0005-0000-0000-000086280000}"/>
    <cellStyle name="Normal 28 3 31" xfId="7386" xr:uid="{00000000-0005-0000-0000-000087280000}"/>
    <cellStyle name="Normal 28 3 32" xfId="7387" xr:uid="{00000000-0005-0000-0000-000088280000}"/>
    <cellStyle name="Normal 28 3 33" xfId="7388" xr:uid="{00000000-0005-0000-0000-000089280000}"/>
    <cellStyle name="Normal 28 3 34" xfId="7389" xr:uid="{00000000-0005-0000-0000-00008A280000}"/>
    <cellStyle name="Normal 28 3 35" xfId="7390" xr:uid="{00000000-0005-0000-0000-00008B280000}"/>
    <cellStyle name="Normal 28 3 36" xfId="7391" xr:uid="{00000000-0005-0000-0000-00008C280000}"/>
    <cellStyle name="Normal 28 3 37" xfId="7392" xr:uid="{00000000-0005-0000-0000-00008D280000}"/>
    <cellStyle name="Normal 28 3 38" xfId="7393" xr:uid="{00000000-0005-0000-0000-00008E280000}"/>
    <cellStyle name="Normal 28 3 39" xfId="7394" xr:uid="{00000000-0005-0000-0000-00008F280000}"/>
    <cellStyle name="Normal 28 3 4" xfId="7395" xr:uid="{00000000-0005-0000-0000-000090280000}"/>
    <cellStyle name="Normal 28 3 40" xfId="7396" xr:uid="{00000000-0005-0000-0000-000091280000}"/>
    <cellStyle name="Normal 28 3 41" xfId="7397" xr:uid="{00000000-0005-0000-0000-000092280000}"/>
    <cellStyle name="Normal 28 3 42" xfId="7398" xr:uid="{00000000-0005-0000-0000-000093280000}"/>
    <cellStyle name="Normal 28 3 43" xfId="7399" xr:uid="{00000000-0005-0000-0000-000094280000}"/>
    <cellStyle name="Normal 28 3 44" xfId="7400" xr:uid="{00000000-0005-0000-0000-000095280000}"/>
    <cellStyle name="Normal 28 3 45" xfId="7401" xr:uid="{00000000-0005-0000-0000-000096280000}"/>
    <cellStyle name="Normal 28 3 46" xfId="7402" xr:uid="{00000000-0005-0000-0000-000097280000}"/>
    <cellStyle name="Normal 28 3 47" xfId="7403" xr:uid="{00000000-0005-0000-0000-000098280000}"/>
    <cellStyle name="Normal 28 3 48" xfId="7404" xr:uid="{00000000-0005-0000-0000-000099280000}"/>
    <cellStyle name="Normal 28 3 49" xfId="7405" xr:uid="{00000000-0005-0000-0000-00009A280000}"/>
    <cellStyle name="Normal 28 3 5" xfId="7406" xr:uid="{00000000-0005-0000-0000-00009B280000}"/>
    <cellStyle name="Normal 28 3 50" xfId="7407" xr:uid="{00000000-0005-0000-0000-00009C280000}"/>
    <cellStyle name="Normal 28 3 51" xfId="7408" xr:uid="{00000000-0005-0000-0000-00009D280000}"/>
    <cellStyle name="Normal 28 3 52" xfId="7409" xr:uid="{00000000-0005-0000-0000-00009E280000}"/>
    <cellStyle name="Normal 28 3 53" xfId="7410" xr:uid="{00000000-0005-0000-0000-00009F280000}"/>
    <cellStyle name="Normal 28 3 54" xfId="7411" xr:uid="{00000000-0005-0000-0000-0000A0280000}"/>
    <cellStyle name="Normal 28 3 55" xfId="7412" xr:uid="{00000000-0005-0000-0000-0000A1280000}"/>
    <cellStyle name="Normal 28 3 56" xfId="7413" xr:uid="{00000000-0005-0000-0000-0000A2280000}"/>
    <cellStyle name="Normal 28 3 57" xfId="7414" xr:uid="{00000000-0005-0000-0000-0000A3280000}"/>
    <cellStyle name="Normal 28 3 58" xfId="7415" xr:uid="{00000000-0005-0000-0000-0000A4280000}"/>
    <cellStyle name="Normal 28 3 59" xfId="7416" xr:uid="{00000000-0005-0000-0000-0000A5280000}"/>
    <cellStyle name="Normal 28 3 6" xfId="7417" xr:uid="{00000000-0005-0000-0000-0000A6280000}"/>
    <cellStyle name="Normal 28 3 60" xfId="7418" xr:uid="{00000000-0005-0000-0000-0000A7280000}"/>
    <cellStyle name="Normal 28 3 61" xfId="7419" xr:uid="{00000000-0005-0000-0000-0000A8280000}"/>
    <cellStyle name="Normal 28 3 62" xfId="7420" xr:uid="{00000000-0005-0000-0000-0000A9280000}"/>
    <cellStyle name="Normal 28 3 63" xfId="7421" xr:uid="{00000000-0005-0000-0000-0000AA280000}"/>
    <cellStyle name="Normal 28 3 64" xfId="7422" xr:uid="{00000000-0005-0000-0000-0000AB280000}"/>
    <cellStyle name="Normal 28 3 65" xfId="7423" xr:uid="{00000000-0005-0000-0000-0000AC280000}"/>
    <cellStyle name="Normal 28 3 7" xfId="7424" xr:uid="{00000000-0005-0000-0000-0000AD280000}"/>
    <cellStyle name="Normal 28 3 8" xfId="7425" xr:uid="{00000000-0005-0000-0000-0000AE280000}"/>
    <cellStyle name="Normal 28 3 9" xfId="7426" xr:uid="{00000000-0005-0000-0000-0000AF280000}"/>
    <cellStyle name="Normal 28 30" xfId="7427" xr:uid="{00000000-0005-0000-0000-0000B0280000}"/>
    <cellStyle name="Normal 28 31" xfId="7428" xr:uid="{00000000-0005-0000-0000-0000B1280000}"/>
    <cellStyle name="Normal 28 32" xfId="7429" xr:uid="{00000000-0005-0000-0000-0000B2280000}"/>
    <cellStyle name="Normal 28 33" xfId="7430" xr:uid="{00000000-0005-0000-0000-0000B3280000}"/>
    <cellStyle name="Normal 28 34" xfId="7431" xr:uid="{00000000-0005-0000-0000-0000B4280000}"/>
    <cellStyle name="Normal 28 35" xfId="7432" xr:uid="{00000000-0005-0000-0000-0000B5280000}"/>
    <cellStyle name="Normal 28 36" xfId="7433" xr:uid="{00000000-0005-0000-0000-0000B6280000}"/>
    <cellStyle name="Normal 28 37" xfId="7434" xr:uid="{00000000-0005-0000-0000-0000B7280000}"/>
    <cellStyle name="Normal 28 38" xfId="7435" xr:uid="{00000000-0005-0000-0000-0000B8280000}"/>
    <cellStyle name="Normal 28 39" xfId="7436" xr:uid="{00000000-0005-0000-0000-0000B9280000}"/>
    <cellStyle name="Normal 28 4" xfId="7437" xr:uid="{00000000-0005-0000-0000-0000BA280000}"/>
    <cellStyle name="Normal 28 4 10" xfId="7438" xr:uid="{00000000-0005-0000-0000-0000BB280000}"/>
    <cellStyle name="Normal 28 4 11" xfId="7439" xr:uid="{00000000-0005-0000-0000-0000BC280000}"/>
    <cellStyle name="Normal 28 4 12" xfId="7440" xr:uid="{00000000-0005-0000-0000-0000BD280000}"/>
    <cellStyle name="Normal 28 4 13" xfId="7441" xr:uid="{00000000-0005-0000-0000-0000BE280000}"/>
    <cellStyle name="Normal 28 4 14" xfId="7442" xr:uid="{00000000-0005-0000-0000-0000BF280000}"/>
    <cellStyle name="Normal 28 4 15" xfId="7443" xr:uid="{00000000-0005-0000-0000-0000C0280000}"/>
    <cellStyle name="Normal 28 4 16" xfId="7444" xr:uid="{00000000-0005-0000-0000-0000C1280000}"/>
    <cellStyle name="Normal 28 4 17" xfId="7445" xr:uid="{00000000-0005-0000-0000-0000C2280000}"/>
    <cellStyle name="Normal 28 4 18" xfId="7446" xr:uid="{00000000-0005-0000-0000-0000C3280000}"/>
    <cellStyle name="Normal 28 4 19" xfId="7447" xr:uid="{00000000-0005-0000-0000-0000C4280000}"/>
    <cellStyle name="Normal 28 4 2" xfId="7448" xr:uid="{00000000-0005-0000-0000-0000C5280000}"/>
    <cellStyle name="Normal 28 4 20" xfId="7449" xr:uid="{00000000-0005-0000-0000-0000C6280000}"/>
    <cellStyle name="Normal 28 4 21" xfId="7450" xr:uid="{00000000-0005-0000-0000-0000C7280000}"/>
    <cellStyle name="Normal 28 4 22" xfId="7451" xr:uid="{00000000-0005-0000-0000-0000C8280000}"/>
    <cellStyle name="Normal 28 4 23" xfId="7452" xr:uid="{00000000-0005-0000-0000-0000C9280000}"/>
    <cellStyle name="Normal 28 4 24" xfId="7453" xr:uid="{00000000-0005-0000-0000-0000CA280000}"/>
    <cellStyle name="Normal 28 4 25" xfId="7454" xr:uid="{00000000-0005-0000-0000-0000CB280000}"/>
    <cellStyle name="Normal 28 4 26" xfId="7455" xr:uid="{00000000-0005-0000-0000-0000CC280000}"/>
    <cellStyle name="Normal 28 4 27" xfId="7456" xr:uid="{00000000-0005-0000-0000-0000CD280000}"/>
    <cellStyle name="Normal 28 4 28" xfId="7457" xr:uid="{00000000-0005-0000-0000-0000CE280000}"/>
    <cellStyle name="Normal 28 4 29" xfId="7458" xr:uid="{00000000-0005-0000-0000-0000CF280000}"/>
    <cellStyle name="Normal 28 4 3" xfId="7459" xr:uid="{00000000-0005-0000-0000-0000D0280000}"/>
    <cellStyle name="Normal 28 4 30" xfId="7460" xr:uid="{00000000-0005-0000-0000-0000D1280000}"/>
    <cellStyle name="Normal 28 4 31" xfId="7461" xr:uid="{00000000-0005-0000-0000-0000D2280000}"/>
    <cellStyle name="Normal 28 4 32" xfId="7462" xr:uid="{00000000-0005-0000-0000-0000D3280000}"/>
    <cellStyle name="Normal 28 4 33" xfId="7463" xr:uid="{00000000-0005-0000-0000-0000D4280000}"/>
    <cellStyle name="Normal 28 4 34" xfId="7464" xr:uid="{00000000-0005-0000-0000-0000D5280000}"/>
    <cellStyle name="Normal 28 4 35" xfId="7465" xr:uid="{00000000-0005-0000-0000-0000D6280000}"/>
    <cellStyle name="Normal 28 4 36" xfId="7466" xr:uid="{00000000-0005-0000-0000-0000D7280000}"/>
    <cellStyle name="Normal 28 4 37" xfId="7467" xr:uid="{00000000-0005-0000-0000-0000D8280000}"/>
    <cellStyle name="Normal 28 4 38" xfId="7468" xr:uid="{00000000-0005-0000-0000-0000D9280000}"/>
    <cellStyle name="Normal 28 4 39" xfId="7469" xr:uid="{00000000-0005-0000-0000-0000DA280000}"/>
    <cellStyle name="Normal 28 4 4" xfId="7470" xr:uid="{00000000-0005-0000-0000-0000DB280000}"/>
    <cellStyle name="Normal 28 4 40" xfId="7471" xr:uid="{00000000-0005-0000-0000-0000DC280000}"/>
    <cellStyle name="Normal 28 4 41" xfId="7472" xr:uid="{00000000-0005-0000-0000-0000DD280000}"/>
    <cellStyle name="Normal 28 4 42" xfId="7473" xr:uid="{00000000-0005-0000-0000-0000DE280000}"/>
    <cellStyle name="Normal 28 4 43" xfId="7474" xr:uid="{00000000-0005-0000-0000-0000DF280000}"/>
    <cellStyle name="Normal 28 4 44" xfId="7475" xr:uid="{00000000-0005-0000-0000-0000E0280000}"/>
    <cellStyle name="Normal 28 4 45" xfId="7476" xr:uid="{00000000-0005-0000-0000-0000E1280000}"/>
    <cellStyle name="Normal 28 4 46" xfId="7477" xr:uid="{00000000-0005-0000-0000-0000E2280000}"/>
    <cellStyle name="Normal 28 4 47" xfId="7478" xr:uid="{00000000-0005-0000-0000-0000E3280000}"/>
    <cellStyle name="Normal 28 4 48" xfId="7479" xr:uid="{00000000-0005-0000-0000-0000E4280000}"/>
    <cellStyle name="Normal 28 4 49" xfId="7480" xr:uid="{00000000-0005-0000-0000-0000E5280000}"/>
    <cellStyle name="Normal 28 4 5" xfId="7481" xr:uid="{00000000-0005-0000-0000-0000E6280000}"/>
    <cellStyle name="Normal 28 4 50" xfId="7482" xr:uid="{00000000-0005-0000-0000-0000E7280000}"/>
    <cellStyle name="Normal 28 4 51" xfId="7483" xr:uid="{00000000-0005-0000-0000-0000E8280000}"/>
    <cellStyle name="Normal 28 4 52" xfId="7484" xr:uid="{00000000-0005-0000-0000-0000E9280000}"/>
    <cellStyle name="Normal 28 4 53" xfId="7485" xr:uid="{00000000-0005-0000-0000-0000EA280000}"/>
    <cellStyle name="Normal 28 4 54" xfId="7486" xr:uid="{00000000-0005-0000-0000-0000EB280000}"/>
    <cellStyle name="Normal 28 4 55" xfId="7487" xr:uid="{00000000-0005-0000-0000-0000EC280000}"/>
    <cellStyle name="Normal 28 4 56" xfId="7488" xr:uid="{00000000-0005-0000-0000-0000ED280000}"/>
    <cellStyle name="Normal 28 4 57" xfId="7489" xr:uid="{00000000-0005-0000-0000-0000EE280000}"/>
    <cellStyle name="Normal 28 4 58" xfId="7490" xr:uid="{00000000-0005-0000-0000-0000EF280000}"/>
    <cellStyle name="Normal 28 4 59" xfId="7491" xr:uid="{00000000-0005-0000-0000-0000F0280000}"/>
    <cellStyle name="Normal 28 4 6" xfId="7492" xr:uid="{00000000-0005-0000-0000-0000F1280000}"/>
    <cellStyle name="Normal 28 4 60" xfId="7493" xr:uid="{00000000-0005-0000-0000-0000F2280000}"/>
    <cellStyle name="Normal 28 4 61" xfId="7494" xr:uid="{00000000-0005-0000-0000-0000F3280000}"/>
    <cellStyle name="Normal 28 4 62" xfId="7495" xr:uid="{00000000-0005-0000-0000-0000F4280000}"/>
    <cellStyle name="Normal 28 4 63" xfId="7496" xr:uid="{00000000-0005-0000-0000-0000F5280000}"/>
    <cellStyle name="Normal 28 4 64" xfId="7497" xr:uid="{00000000-0005-0000-0000-0000F6280000}"/>
    <cellStyle name="Normal 28 4 65" xfId="7498" xr:uid="{00000000-0005-0000-0000-0000F7280000}"/>
    <cellStyle name="Normal 28 4 7" xfId="7499" xr:uid="{00000000-0005-0000-0000-0000F8280000}"/>
    <cellStyle name="Normal 28 4 8" xfId="7500" xr:uid="{00000000-0005-0000-0000-0000F9280000}"/>
    <cellStyle name="Normal 28 4 9" xfId="7501" xr:uid="{00000000-0005-0000-0000-0000FA280000}"/>
    <cellStyle name="Normal 28 40" xfId="7502" xr:uid="{00000000-0005-0000-0000-0000FB280000}"/>
    <cellStyle name="Normal 28 41" xfId="7503" xr:uid="{00000000-0005-0000-0000-0000FC280000}"/>
    <cellStyle name="Normal 28 42" xfId="7504" xr:uid="{00000000-0005-0000-0000-0000FD280000}"/>
    <cellStyle name="Normal 28 43" xfId="7505" xr:uid="{00000000-0005-0000-0000-0000FE280000}"/>
    <cellStyle name="Normal 28 44" xfId="7506" xr:uid="{00000000-0005-0000-0000-0000FF280000}"/>
    <cellStyle name="Normal 28 45" xfId="7507" xr:uid="{00000000-0005-0000-0000-000000290000}"/>
    <cellStyle name="Normal 28 46" xfId="7508" xr:uid="{00000000-0005-0000-0000-000001290000}"/>
    <cellStyle name="Normal 28 47" xfId="7509" xr:uid="{00000000-0005-0000-0000-000002290000}"/>
    <cellStyle name="Normal 28 48" xfId="7510" xr:uid="{00000000-0005-0000-0000-000003290000}"/>
    <cellStyle name="Normal 28 49" xfId="7511" xr:uid="{00000000-0005-0000-0000-000004290000}"/>
    <cellStyle name="Normal 28 5" xfId="7512" xr:uid="{00000000-0005-0000-0000-000005290000}"/>
    <cellStyle name="Normal 28 5 10" xfId="7513" xr:uid="{00000000-0005-0000-0000-000006290000}"/>
    <cellStyle name="Normal 28 5 11" xfId="7514" xr:uid="{00000000-0005-0000-0000-000007290000}"/>
    <cellStyle name="Normal 28 5 12" xfId="7515" xr:uid="{00000000-0005-0000-0000-000008290000}"/>
    <cellStyle name="Normal 28 5 13" xfId="7516" xr:uid="{00000000-0005-0000-0000-000009290000}"/>
    <cellStyle name="Normal 28 5 14" xfId="7517" xr:uid="{00000000-0005-0000-0000-00000A290000}"/>
    <cellStyle name="Normal 28 5 15" xfId="7518" xr:uid="{00000000-0005-0000-0000-00000B290000}"/>
    <cellStyle name="Normal 28 5 16" xfId="7519" xr:uid="{00000000-0005-0000-0000-00000C290000}"/>
    <cellStyle name="Normal 28 5 17" xfId="7520" xr:uid="{00000000-0005-0000-0000-00000D290000}"/>
    <cellStyle name="Normal 28 5 18" xfId="7521" xr:uid="{00000000-0005-0000-0000-00000E290000}"/>
    <cellStyle name="Normal 28 5 19" xfId="7522" xr:uid="{00000000-0005-0000-0000-00000F290000}"/>
    <cellStyle name="Normal 28 5 2" xfId="7523" xr:uid="{00000000-0005-0000-0000-000010290000}"/>
    <cellStyle name="Normal 28 5 20" xfId="7524" xr:uid="{00000000-0005-0000-0000-000011290000}"/>
    <cellStyle name="Normal 28 5 21" xfId="7525" xr:uid="{00000000-0005-0000-0000-000012290000}"/>
    <cellStyle name="Normal 28 5 22" xfId="7526" xr:uid="{00000000-0005-0000-0000-000013290000}"/>
    <cellStyle name="Normal 28 5 23" xfId="7527" xr:uid="{00000000-0005-0000-0000-000014290000}"/>
    <cellStyle name="Normal 28 5 24" xfId="7528" xr:uid="{00000000-0005-0000-0000-000015290000}"/>
    <cellStyle name="Normal 28 5 25" xfId="7529" xr:uid="{00000000-0005-0000-0000-000016290000}"/>
    <cellStyle name="Normal 28 5 26" xfId="7530" xr:uid="{00000000-0005-0000-0000-000017290000}"/>
    <cellStyle name="Normal 28 5 27" xfId="7531" xr:uid="{00000000-0005-0000-0000-000018290000}"/>
    <cellStyle name="Normal 28 5 28" xfId="7532" xr:uid="{00000000-0005-0000-0000-000019290000}"/>
    <cellStyle name="Normal 28 5 29" xfId="7533" xr:uid="{00000000-0005-0000-0000-00001A290000}"/>
    <cellStyle name="Normal 28 5 3" xfId="7534" xr:uid="{00000000-0005-0000-0000-00001B290000}"/>
    <cellStyle name="Normal 28 5 30" xfId="7535" xr:uid="{00000000-0005-0000-0000-00001C290000}"/>
    <cellStyle name="Normal 28 5 31" xfId="7536" xr:uid="{00000000-0005-0000-0000-00001D290000}"/>
    <cellStyle name="Normal 28 5 32" xfId="7537" xr:uid="{00000000-0005-0000-0000-00001E290000}"/>
    <cellStyle name="Normal 28 5 33" xfId="7538" xr:uid="{00000000-0005-0000-0000-00001F290000}"/>
    <cellStyle name="Normal 28 5 34" xfId="7539" xr:uid="{00000000-0005-0000-0000-000020290000}"/>
    <cellStyle name="Normal 28 5 35" xfId="7540" xr:uid="{00000000-0005-0000-0000-000021290000}"/>
    <cellStyle name="Normal 28 5 36" xfId="7541" xr:uid="{00000000-0005-0000-0000-000022290000}"/>
    <cellStyle name="Normal 28 5 37" xfId="7542" xr:uid="{00000000-0005-0000-0000-000023290000}"/>
    <cellStyle name="Normal 28 5 38" xfId="7543" xr:uid="{00000000-0005-0000-0000-000024290000}"/>
    <cellStyle name="Normal 28 5 39" xfId="7544" xr:uid="{00000000-0005-0000-0000-000025290000}"/>
    <cellStyle name="Normal 28 5 4" xfId="7545" xr:uid="{00000000-0005-0000-0000-000026290000}"/>
    <cellStyle name="Normal 28 5 40" xfId="7546" xr:uid="{00000000-0005-0000-0000-000027290000}"/>
    <cellStyle name="Normal 28 5 41" xfId="7547" xr:uid="{00000000-0005-0000-0000-000028290000}"/>
    <cellStyle name="Normal 28 5 42" xfId="7548" xr:uid="{00000000-0005-0000-0000-000029290000}"/>
    <cellStyle name="Normal 28 5 43" xfId="7549" xr:uid="{00000000-0005-0000-0000-00002A290000}"/>
    <cellStyle name="Normal 28 5 44" xfId="7550" xr:uid="{00000000-0005-0000-0000-00002B290000}"/>
    <cellStyle name="Normal 28 5 45" xfId="7551" xr:uid="{00000000-0005-0000-0000-00002C290000}"/>
    <cellStyle name="Normal 28 5 46" xfId="7552" xr:uid="{00000000-0005-0000-0000-00002D290000}"/>
    <cellStyle name="Normal 28 5 47" xfId="7553" xr:uid="{00000000-0005-0000-0000-00002E290000}"/>
    <cellStyle name="Normal 28 5 48" xfId="7554" xr:uid="{00000000-0005-0000-0000-00002F290000}"/>
    <cellStyle name="Normal 28 5 49" xfId="7555" xr:uid="{00000000-0005-0000-0000-000030290000}"/>
    <cellStyle name="Normal 28 5 5" xfId="7556" xr:uid="{00000000-0005-0000-0000-000031290000}"/>
    <cellStyle name="Normal 28 5 50" xfId="7557" xr:uid="{00000000-0005-0000-0000-000032290000}"/>
    <cellStyle name="Normal 28 5 51" xfId="7558" xr:uid="{00000000-0005-0000-0000-000033290000}"/>
    <cellStyle name="Normal 28 5 52" xfId="7559" xr:uid="{00000000-0005-0000-0000-000034290000}"/>
    <cellStyle name="Normal 28 5 53" xfId="7560" xr:uid="{00000000-0005-0000-0000-000035290000}"/>
    <cellStyle name="Normal 28 5 54" xfId="7561" xr:uid="{00000000-0005-0000-0000-000036290000}"/>
    <cellStyle name="Normal 28 5 55" xfId="7562" xr:uid="{00000000-0005-0000-0000-000037290000}"/>
    <cellStyle name="Normal 28 5 56" xfId="7563" xr:uid="{00000000-0005-0000-0000-000038290000}"/>
    <cellStyle name="Normal 28 5 57" xfId="7564" xr:uid="{00000000-0005-0000-0000-000039290000}"/>
    <cellStyle name="Normal 28 5 58" xfId="7565" xr:uid="{00000000-0005-0000-0000-00003A290000}"/>
    <cellStyle name="Normal 28 5 59" xfId="7566" xr:uid="{00000000-0005-0000-0000-00003B290000}"/>
    <cellStyle name="Normal 28 5 6" xfId="7567" xr:uid="{00000000-0005-0000-0000-00003C290000}"/>
    <cellStyle name="Normal 28 5 60" xfId="7568" xr:uid="{00000000-0005-0000-0000-00003D290000}"/>
    <cellStyle name="Normal 28 5 61" xfId="7569" xr:uid="{00000000-0005-0000-0000-00003E290000}"/>
    <cellStyle name="Normal 28 5 62" xfId="7570" xr:uid="{00000000-0005-0000-0000-00003F290000}"/>
    <cellStyle name="Normal 28 5 63" xfId="7571" xr:uid="{00000000-0005-0000-0000-000040290000}"/>
    <cellStyle name="Normal 28 5 64" xfId="7572" xr:uid="{00000000-0005-0000-0000-000041290000}"/>
    <cellStyle name="Normal 28 5 65" xfId="7573" xr:uid="{00000000-0005-0000-0000-000042290000}"/>
    <cellStyle name="Normal 28 5 7" xfId="7574" xr:uid="{00000000-0005-0000-0000-000043290000}"/>
    <cellStyle name="Normal 28 5 8" xfId="7575" xr:uid="{00000000-0005-0000-0000-000044290000}"/>
    <cellStyle name="Normal 28 5 9" xfId="7576" xr:uid="{00000000-0005-0000-0000-000045290000}"/>
    <cellStyle name="Normal 28 50" xfId="7577" xr:uid="{00000000-0005-0000-0000-000046290000}"/>
    <cellStyle name="Normal 28 51" xfId="7578" xr:uid="{00000000-0005-0000-0000-000047290000}"/>
    <cellStyle name="Normal 28 52" xfId="7579" xr:uid="{00000000-0005-0000-0000-000048290000}"/>
    <cellStyle name="Normal 28 53" xfId="7580" xr:uid="{00000000-0005-0000-0000-000049290000}"/>
    <cellStyle name="Normal 28 54" xfId="7581" xr:uid="{00000000-0005-0000-0000-00004A290000}"/>
    <cellStyle name="Normal 28 55" xfId="7582" xr:uid="{00000000-0005-0000-0000-00004B290000}"/>
    <cellStyle name="Normal 28 56" xfId="7583" xr:uid="{00000000-0005-0000-0000-00004C290000}"/>
    <cellStyle name="Normal 28 57" xfId="7584" xr:uid="{00000000-0005-0000-0000-00004D290000}"/>
    <cellStyle name="Normal 28 58" xfId="7585" xr:uid="{00000000-0005-0000-0000-00004E290000}"/>
    <cellStyle name="Normal 28 59" xfId="7586" xr:uid="{00000000-0005-0000-0000-00004F290000}"/>
    <cellStyle name="Normal 28 6" xfId="7587" xr:uid="{00000000-0005-0000-0000-000050290000}"/>
    <cellStyle name="Normal 28 60" xfId="7588" xr:uid="{00000000-0005-0000-0000-000051290000}"/>
    <cellStyle name="Normal 28 61" xfId="7589" xr:uid="{00000000-0005-0000-0000-000052290000}"/>
    <cellStyle name="Normal 28 62" xfId="7590" xr:uid="{00000000-0005-0000-0000-000053290000}"/>
    <cellStyle name="Normal 28 63" xfId="7591" xr:uid="{00000000-0005-0000-0000-000054290000}"/>
    <cellStyle name="Normal 28 64" xfId="7592" xr:uid="{00000000-0005-0000-0000-000055290000}"/>
    <cellStyle name="Normal 28 65" xfId="7593" xr:uid="{00000000-0005-0000-0000-000056290000}"/>
    <cellStyle name="Normal 28 66" xfId="7594" xr:uid="{00000000-0005-0000-0000-000057290000}"/>
    <cellStyle name="Normal 28 67" xfId="7595" xr:uid="{00000000-0005-0000-0000-000058290000}"/>
    <cellStyle name="Normal 28 68" xfId="7596" xr:uid="{00000000-0005-0000-0000-000059290000}"/>
    <cellStyle name="Normal 28 69" xfId="7597" xr:uid="{00000000-0005-0000-0000-00005A290000}"/>
    <cellStyle name="Normal 28 7" xfId="7598" xr:uid="{00000000-0005-0000-0000-00005B290000}"/>
    <cellStyle name="Normal 28 70" xfId="14625" xr:uid="{00000000-0005-0000-0000-00005C290000}"/>
    <cellStyle name="Normal 28 8" xfId="7599" xr:uid="{00000000-0005-0000-0000-00005D290000}"/>
    <cellStyle name="Normal 28 9" xfId="7600" xr:uid="{00000000-0005-0000-0000-00005E290000}"/>
    <cellStyle name="Normal 29" xfId="7601" xr:uid="{00000000-0005-0000-0000-00005F290000}"/>
    <cellStyle name="Normal 29 10" xfId="7602" xr:uid="{00000000-0005-0000-0000-000060290000}"/>
    <cellStyle name="Normal 29 11" xfId="7603" xr:uid="{00000000-0005-0000-0000-000061290000}"/>
    <cellStyle name="Normal 29 12" xfId="7604" xr:uid="{00000000-0005-0000-0000-000062290000}"/>
    <cellStyle name="Normal 29 13" xfId="7605" xr:uid="{00000000-0005-0000-0000-000063290000}"/>
    <cellStyle name="Normal 29 14" xfId="7606" xr:uid="{00000000-0005-0000-0000-000064290000}"/>
    <cellStyle name="Normal 29 15" xfId="7607" xr:uid="{00000000-0005-0000-0000-000065290000}"/>
    <cellStyle name="Normal 29 16" xfId="7608" xr:uid="{00000000-0005-0000-0000-000066290000}"/>
    <cellStyle name="Normal 29 17" xfId="7609" xr:uid="{00000000-0005-0000-0000-000067290000}"/>
    <cellStyle name="Normal 29 18" xfId="7610" xr:uid="{00000000-0005-0000-0000-000068290000}"/>
    <cellStyle name="Normal 29 19" xfId="7611" xr:uid="{00000000-0005-0000-0000-000069290000}"/>
    <cellStyle name="Normal 29 2" xfId="7612" xr:uid="{00000000-0005-0000-0000-00006A290000}"/>
    <cellStyle name="Normal 29 2 10" xfId="7613" xr:uid="{00000000-0005-0000-0000-00006B290000}"/>
    <cellStyle name="Normal 29 2 11" xfId="7614" xr:uid="{00000000-0005-0000-0000-00006C290000}"/>
    <cellStyle name="Normal 29 2 12" xfId="7615" xr:uid="{00000000-0005-0000-0000-00006D290000}"/>
    <cellStyle name="Normal 29 2 13" xfId="7616" xr:uid="{00000000-0005-0000-0000-00006E290000}"/>
    <cellStyle name="Normal 29 2 14" xfId="7617" xr:uid="{00000000-0005-0000-0000-00006F290000}"/>
    <cellStyle name="Normal 29 2 15" xfId="7618" xr:uid="{00000000-0005-0000-0000-000070290000}"/>
    <cellStyle name="Normal 29 2 16" xfId="7619" xr:uid="{00000000-0005-0000-0000-000071290000}"/>
    <cellStyle name="Normal 29 2 17" xfId="7620" xr:uid="{00000000-0005-0000-0000-000072290000}"/>
    <cellStyle name="Normal 29 2 18" xfId="7621" xr:uid="{00000000-0005-0000-0000-000073290000}"/>
    <cellStyle name="Normal 29 2 19" xfId="7622" xr:uid="{00000000-0005-0000-0000-000074290000}"/>
    <cellStyle name="Normal 29 2 2" xfId="7623" xr:uid="{00000000-0005-0000-0000-000075290000}"/>
    <cellStyle name="Normal 29 2 20" xfId="7624" xr:uid="{00000000-0005-0000-0000-000076290000}"/>
    <cellStyle name="Normal 29 2 21" xfId="7625" xr:uid="{00000000-0005-0000-0000-000077290000}"/>
    <cellStyle name="Normal 29 2 22" xfId="7626" xr:uid="{00000000-0005-0000-0000-000078290000}"/>
    <cellStyle name="Normal 29 2 23" xfId="7627" xr:uid="{00000000-0005-0000-0000-000079290000}"/>
    <cellStyle name="Normal 29 2 24" xfId="7628" xr:uid="{00000000-0005-0000-0000-00007A290000}"/>
    <cellStyle name="Normal 29 2 25" xfId="7629" xr:uid="{00000000-0005-0000-0000-00007B290000}"/>
    <cellStyle name="Normal 29 2 26" xfId="7630" xr:uid="{00000000-0005-0000-0000-00007C290000}"/>
    <cellStyle name="Normal 29 2 27" xfId="7631" xr:uid="{00000000-0005-0000-0000-00007D290000}"/>
    <cellStyle name="Normal 29 2 28" xfId="7632" xr:uid="{00000000-0005-0000-0000-00007E290000}"/>
    <cellStyle name="Normal 29 2 29" xfId="7633" xr:uid="{00000000-0005-0000-0000-00007F290000}"/>
    <cellStyle name="Normal 29 2 3" xfId="7634" xr:uid="{00000000-0005-0000-0000-000080290000}"/>
    <cellStyle name="Normal 29 2 30" xfId="7635" xr:uid="{00000000-0005-0000-0000-000081290000}"/>
    <cellStyle name="Normal 29 2 31" xfId="7636" xr:uid="{00000000-0005-0000-0000-000082290000}"/>
    <cellStyle name="Normal 29 2 32" xfId="7637" xr:uid="{00000000-0005-0000-0000-000083290000}"/>
    <cellStyle name="Normal 29 2 33" xfId="7638" xr:uid="{00000000-0005-0000-0000-000084290000}"/>
    <cellStyle name="Normal 29 2 34" xfId="7639" xr:uid="{00000000-0005-0000-0000-000085290000}"/>
    <cellStyle name="Normal 29 2 35" xfId="7640" xr:uid="{00000000-0005-0000-0000-000086290000}"/>
    <cellStyle name="Normal 29 2 36" xfId="7641" xr:uid="{00000000-0005-0000-0000-000087290000}"/>
    <cellStyle name="Normal 29 2 37" xfId="7642" xr:uid="{00000000-0005-0000-0000-000088290000}"/>
    <cellStyle name="Normal 29 2 38" xfId="7643" xr:uid="{00000000-0005-0000-0000-000089290000}"/>
    <cellStyle name="Normal 29 2 39" xfId="7644" xr:uid="{00000000-0005-0000-0000-00008A290000}"/>
    <cellStyle name="Normal 29 2 4" xfId="7645" xr:uid="{00000000-0005-0000-0000-00008B290000}"/>
    <cellStyle name="Normal 29 2 40" xfId="7646" xr:uid="{00000000-0005-0000-0000-00008C290000}"/>
    <cellStyle name="Normal 29 2 41" xfId="7647" xr:uid="{00000000-0005-0000-0000-00008D290000}"/>
    <cellStyle name="Normal 29 2 42" xfId="7648" xr:uid="{00000000-0005-0000-0000-00008E290000}"/>
    <cellStyle name="Normal 29 2 43" xfId="7649" xr:uid="{00000000-0005-0000-0000-00008F290000}"/>
    <cellStyle name="Normal 29 2 44" xfId="7650" xr:uid="{00000000-0005-0000-0000-000090290000}"/>
    <cellStyle name="Normal 29 2 45" xfId="7651" xr:uid="{00000000-0005-0000-0000-000091290000}"/>
    <cellStyle name="Normal 29 2 46" xfId="7652" xr:uid="{00000000-0005-0000-0000-000092290000}"/>
    <cellStyle name="Normal 29 2 47" xfId="7653" xr:uid="{00000000-0005-0000-0000-000093290000}"/>
    <cellStyle name="Normal 29 2 48" xfId="7654" xr:uid="{00000000-0005-0000-0000-000094290000}"/>
    <cellStyle name="Normal 29 2 49" xfId="7655" xr:uid="{00000000-0005-0000-0000-000095290000}"/>
    <cellStyle name="Normal 29 2 5" xfId="7656" xr:uid="{00000000-0005-0000-0000-000096290000}"/>
    <cellStyle name="Normal 29 2 50" xfId="7657" xr:uid="{00000000-0005-0000-0000-000097290000}"/>
    <cellStyle name="Normal 29 2 51" xfId="7658" xr:uid="{00000000-0005-0000-0000-000098290000}"/>
    <cellStyle name="Normal 29 2 52" xfId="7659" xr:uid="{00000000-0005-0000-0000-000099290000}"/>
    <cellStyle name="Normal 29 2 53" xfId="7660" xr:uid="{00000000-0005-0000-0000-00009A290000}"/>
    <cellStyle name="Normal 29 2 54" xfId="7661" xr:uid="{00000000-0005-0000-0000-00009B290000}"/>
    <cellStyle name="Normal 29 2 55" xfId="7662" xr:uid="{00000000-0005-0000-0000-00009C290000}"/>
    <cellStyle name="Normal 29 2 56" xfId="7663" xr:uid="{00000000-0005-0000-0000-00009D290000}"/>
    <cellStyle name="Normal 29 2 57" xfId="7664" xr:uid="{00000000-0005-0000-0000-00009E290000}"/>
    <cellStyle name="Normal 29 2 58" xfId="7665" xr:uid="{00000000-0005-0000-0000-00009F290000}"/>
    <cellStyle name="Normal 29 2 59" xfId="7666" xr:uid="{00000000-0005-0000-0000-0000A0290000}"/>
    <cellStyle name="Normal 29 2 6" xfId="7667" xr:uid="{00000000-0005-0000-0000-0000A1290000}"/>
    <cellStyle name="Normal 29 2 60" xfId="7668" xr:uid="{00000000-0005-0000-0000-0000A2290000}"/>
    <cellStyle name="Normal 29 2 61" xfId="7669" xr:uid="{00000000-0005-0000-0000-0000A3290000}"/>
    <cellStyle name="Normal 29 2 62" xfId="7670" xr:uid="{00000000-0005-0000-0000-0000A4290000}"/>
    <cellStyle name="Normal 29 2 63" xfId="7671" xr:uid="{00000000-0005-0000-0000-0000A5290000}"/>
    <cellStyle name="Normal 29 2 64" xfId="7672" xr:uid="{00000000-0005-0000-0000-0000A6290000}"/>
    <cellStyle name="Normal 29 2 65" xfId="7673" xr:uid="{00000000-0005-0000-0000-0000A7290000}"/>
    <cellStyle name="Normal 29 2 7" xfId="7674" xr:uid="{00000000-0005-0000-0000-0000A8290000}"/>
    <cellStyle name="Normal 29 2 8" xfId="7675" xr:uid="{00000000-0005-0000-0000-0000A9290000}"/>
    <cellStyle name="Normal 29 2 9" xfId="7676" xr:uid="{00000000-0005-0000-0000-0000AA290000}"/>
    <cellStyle name="Normal 29 20" xfId="7677" xr:uid="{00000000-0005-0000-0000-0000AB290000}"/>
    <cellStyle name="Normal 29 21" xfId="7678" xr:uid="{00000000-0005-0000-0000-0000AC290000}"/>
    <cellStyle name="Normal 29 22" xfId="7679" xr:uid="{00000000-0005-0000-0000-0000AD290000}"/>
    <cellStyle name="Normal 29 23" xfId="7680" xr:uid="{00000000-0005-0000-0000-0000AE290000}"/>
    <cellStyle name="Normal 29 24" xfId="7681" xr:uid="{00000000-0005-0000-0000-0000AF290000}"/>
    <cellStyle name="Normal 29 25" xfId="7682" xr:uid="{00000000-0005-0000-0000-0000B0290000}"/>
    <cellStyle name="Normal 29 26" xfId="7683" xr:uid="{00000000-0005-0000-0000-0000B1290000}"/>
    <cellStyle name="Normal 29 27" xfId="7684" xr:uid="{00000000-0005-0000-0000-0000B2290000}"/>
    <cellStyle name="Normal 29 28" xfId="7685" xr:uid="{00000000-0005-0000-0000-0000B3290000}"/>
    <cellStyle name="Normal 29 29" xfId="7686" xr:uid="{00000000-0005-0000-0000-0000B4290000}"/>
    <cellStyle name="Normal 29 3" xfId="7687" xr:uid="{00000000-0005-0000-0000-0000B5290000}"/>
    <cellStyle name="Normal 29 3 10" xfId="7688" xr:uid="{00000000-0005-0000-0000-0000B6290000}"/>
    <cellStyle name="Normal 29 3 11" xfId="7689" xr:uid="{00000000-0005-0000-0000-0000B7290000}"/>
    <cellStyle name="Normal 29 3 12" xfId="7690" xr:uid="{00000000-0005-0000-0000-0000B8290000}"/>
    <cellStyle name="Normal 29 3 13" xfId="7691" xr:uid="{00000000-0005-0000-0000-0000B9290000}"/>
    <cellStyle name="Normal 29 3 14" xfId="7692" xr:uid="{00000000-0005-0000-0000-0000BA290000}"/>
    <cellStyle name="Normal 29 3 15" xfId="7693" xr:uid="{00000000-0005-0000-0000-0000BB290000}"/>
    <cellStyle name="Normal 29 3 16" xfId="7694" xr:uid="{00000000-0005-0000-0000-0000BC290000}"/>
    <cellStyle name="Normal 29 3 17" xfId="7695" xr:uid="{00000000-0005-0000-0000-0000BD290000}"/>
    <cellStyle name="Normal 29 3 18" xfId="7696" xr:uid="{00000000-0005-0000-0000-0000BE290000}"/>
    <cellStyle name="Normal 29 3 19" xfId="7697" xr:uid="{00000000-0005-0000-0000-0000BF290000}"/>
    <cellStyle name="Normal 29 3 2" xfId="7698" xr:uid="{00000000-0005-0000-0000-0000C0290000}"/>
    <cellStyle name="Normal 29 3 20" xfId="7699" xr:uid="{00000000-0005-0000-0000-0000C1290000}"/>
    <cellStyle name="Normal 29 3 21" xfId="7700" xr:uid="{00000000-0005-0000-0000-0000C2290000}"/>
    <cellStyle name="Normal 29 3 22" xfId="7701" xr:uid="{00000000-0005-0000-0000-0000C3290000}"/>
    <cellStyle name="Normal 29 3 23" xfId="7702" xr:uid="{00000000-0005-0000-0000-0000C4290000}"/>
    <cellStyle name="Normal 29 3 24" xfId="7703" xr:uid="{00000000-0005-0000-0000-0000C5290000}"/>
    <cellStyle name="Normal 29 3 25" xfId="7704" xr:uid="{00000000-0005-0000-0000-0000C6290000}"/>
    <cellStyle name="Normal 29 3 26" xfId="7705" xr:uid="{00000000-0005-0000-0000-0000C7290000}"/>
    <cellStyle name="Normal 29 3 27" xfId="7706" xr:uid="{00000000-0005-0000-0000-0000C8290000}"/>
    <cellStyle name="Normal 29 3 28" xfId="7707" xr:uid="{00000000-0005-0000-0000-0000C9290000}"/>
    <cellStyle name="Normal 29 3 29" xfId="7708" xr:uid="{00000000-0005-0000-0000-0000CA290000}"/>
    <cellStyle name="Normal 29 3 3" xfId="7709" xr:uid="{00000000-0005-0000-0000-0000CB290000}"/>
    <cellStyle name="Normal 29 3 30" xfId="7710" xr:uid="{00000000-0005-0000-0000-0000CC290000}"/>
    <cellStyle name="Normal 29 3 31" xfId="7711" xr:uid="{00000000-0005-0000-0000-0000CD290000}"/>
    <cellStyle name="Normal 29 3 32" xfId="7712" xr:uid="{00000000-0005-0000-0000-0000CE290000}"/>
    <cellStyle name="Normal 29 3 33" xfId="7713" xr:uid="{00000000-0005-0000-0000-0000CF290000}"/>
    <cellStyle name="Normal 29 3 34" xfId="7714" xr:uid="{00000000-0005-0000-0000-0000D0290000}"/>
    <cellStyle name="Normal 29 3 35" xfId="7715" xr:uid="{00000000-0005-0000-0000-0000D1290000}"/>
    <cellStyle name="Normal 29 3 36" xfId="7716" xr:uid="{00000000-0005-0000-0000-0000D2290000}"/>
    <cellStyle name="Normal 29 3 37" xfId="7717" xr:uid="{00000000-0005-0000-0000-0000D3290000}"/>
    <cellStyle name="Normal 29 3 38" xfId="7718" xr:uid="{00000000-0005-0000-0000-0000D4290000}"/>
    <cellStyle name="Normal 29 3 39" xfId="7719" xr:uid="{00000000-0005-0000-0000-0000D5290000}"/>
    <cellStyle name="Normal 29 3 4" xfId="7720" xr:uid="{00000000-0005-0000-0000-0000D6290000}"/>
    <cellStyle name="Normal 29 3 40" xfId="7721" xr:uid="{00000000-0005-0000-0000-0000D7290000}"/>
    <cellStyle name="Normal 29 3 41" xfId="7722" xr:uid="{00000000-0005-0000-0000-0000D8290000}"/>
    <cellStyle name="Normal 29 3 42" xfId="7723" xr:uid="{00000000-0005-0000-0000-0000D9290000}"/>
    <cellStyle name="Normal 29 3 43" xfId="7724" xr:uid="{00000000-0005-0000-0000-0000DA290000}"/>
    <cellStyle name="Normal 29 3 44" xfId="7725" xr:uid="{00000000-0005-0000-0000-0000DB290000}"/>
    <cellStyle name="Normal 29 3 45" xfId="7726" xr:uid="{00000000-0005-0000-0000-0000DC290000}"/>
    <cellStyle name="Normal 29 3 46" xfId="7727" xr:uid="{00000000-0005-0000-0000-0000DD290000}"/>
    <cellStyle name="Normal 29 3 47" xfId="7728" xr:uid="{00000000-0005-0000-0000-0000DE290000}"/>
    <cellStyle name="Normal 29 3 48" xfId="7729" xr:uid="{00000000-0005-0000-0000-0000DF290000}"/>
    <cellStyle name="Normal 29 3 49" xfId="7730" xr:uid="{00000000-0005-0000-0000-0000E0290000}"/>
    <cellStyle name="Normal 29 3 5" xfId="7731" xr:uid="{00000000-0005-0000-0000-0000E1290000}"/>
    <cellStyle name="Normal 29 3 50" xfId="7732" xr:uid="{00000000-0005-0000-0000-0000E2290000}"/>
    <cellStyle name="Normal 29 3 51" xfId="7733" xr:uid="{00000000-0005-0000-0000-0000E3290000}"/>
    <cellStyle name="Normal 29 3 52" xfId="7734" xr:uid="{00000000-0005-0000-0000-0000E4290000}"/>
    <cellStyle name="Normal 29 3 53" xfId="7735" xr:uid="{00000000-0005-0000-0000-0000E5290000}"/>
    <cellStyle name="Normal 29 3 54" xfId="7736" xr:uid="{00000000-0005-0000-0000-0000E6290000}"/>
    <cellStyle name="Normal 29 3 55" xfId="7737" xr:uid="{00000000-0005-0000-0000-0000E7290000}"/>
    <cellStyle name="Normal 29 3 56" xfId="7738" xr:uid="{00000000-0005-0000-0000-0000E8290000}"/>
    <cellStyle name="Normal 29 3 57" xfId="7739" xr:uid="{00000000-0005-0000-0000-0000E9290000}"/>
    <cellStyle name="Normal 29 3 58" xfId="7740" xr:uid="{00000000-0005-0000-0000-0000EA290000}"/>
    <cellStyle name="Normal 29 3 59" xfId="7741" xr:uid="{00000000-0005-0000-0000-0000EB290000}"/>
    <cellStyle name="Normal 29 3 6" xfId="7742" xr:uid="{00000000-0005-0000-0000-0000EC290000}"/>
    <cellStyle name="Normal 29 3 60" xfId="7743" xr:uid="{00000000-0005-0000-0000-0000ED290000}"/>
    <cellStyle name="Normal 29 3 61" xfId="7744" xr:uid="{00000000-0005-0000-0000-0000EE290000}"/>
    <cellStyle name="Normal 29 3 62" xfId="7745" xr:uid="{00000000-0005-0000-0000-0000EF290000}"/>
    <cellStyle name="Normal 29 3 63" xfId="7746" xr:uid="{00000000-0005-0000-0000-0000F0290000}"/>
    <cellStyle name="Normal 29 3 64" xfId="7747" xr:uid="{00000000-0005-0000-0000-0000F1290000}"/>
    <cellStyle name="Normal 29 3 65" xfId="7748" xr:uid="{00000000-0005-0000-0000-0000F2290000}"/>
    <cellStyle name="Normal 29 3 7" xfId="7749" xr:uid="{00000000-0005-0000-0000-0000F3290000}"/>
    <cellStyle name="Normal 29 3 8" xfId="7750" xr:uid="{00000000-0005-0000-0000-0000F4290000}"/>
    <cellStyle name="Normal 29 3 9" xfId="7751" xr:uid="{00000000-0005-0000-0000-0000F5290000}"/>
    <cellStyle name="Normal 29 30" xfId="7752" xr:uid="{00000000-0005-0000-0000-0000F6290000}"/>
    <cellStyle name="Normal 29 31" xfId="7753" xr:uid="{00000000-0005-0000-0000-0000F7290000}"/>
    <cellStyle name="Normal 29 32" xfId="7754" xr:uid="{00000000-0005-0000-0000-0000F8290000}"/>
    <cellStyle name="Normal 29 33" xfId="7755" xr:uid="{00000000-0005-0000-0000-0000F9290000}"/>
    <cellStyle name="Normal 29 34" xfId="7756" xr:uid="{00000000-0005-0000-0000-0000FA290000}"/>
    <cellStyle name="Normal 29 35" xfId="7757" xr:uid="{00000000-0005-0000-0000-0000FB290000}"/>
    <cellStyle name="Normal 29 36" xfId="7758" xr:uid="{00000000-0005-0000-0000-0000FC290000}"/>
    <cellStyle name="Normal 29 37" xfId="7759" xr:uid="{00000000-0005-0000-0000-0000FD290000}"/>
    <cellStyle name="Normal 29 38" xfId="7760" xr:uid="{00000000-0005-0000-0000-0000FE290000}"/>
    <cellStyle name="Normal 29 39" xfId="7761" xr:uid="{00000000-0005-0000-0000-0000FF290000}"/>
    <cellStyle name="Normal 29 4" xfId="7762" xr:uid="{00000000-0005-0000-0000-0000002A0000}"/>
    <cellStyle name="Normal 29 4 10" xfId="7763" xr:uid="{00000000-0005-0000-0000-0000012A0000}"/>
    <cellStyle name="Normal 29 4 11" xfId="7764" xr:uid="{00000000-0005-0000-0000-0000022A0000}"/>
    <cellStyle name="Normal 29 4 12" xfId="7765" xr:uid="{00000000-0005-0000-0000-0000032A0000}"/>
    <cellStyle name="Normal 29 4 13" xfId="7766" xr:uid="{00000000-0005-0000-0000-0000042A0000}"/>
    <cellStyle name="Normal 29 4 14" xfId="7767" xr:uid="{00000000-0005-0000-0000-0000052A0000}"/>
    <cellStyle name="Normal 29 4 15" xfId="7768" xr:uid="{00000000-0005-0000-0000-0000062A0000}"/>
    <cellStyle name="Normal 29 4 16" xfId="7769" xr:uid="{00000000-0005-0000-0000-0000072A0000}"/>
    <cellStyle name="Normal 29 4 17" xfId="7770" xr:uid="{00000000-0005-0000-0000-0000082A0000}"/>
    <cellStyle name="Normal 29 4 18" xfId="7771" xr:uid="{00000000-0005-0000-0000-0000092A0000}"/>
    <cellStyle name="Normal 29 4 19" xfId="7772" xr:uid="{00000000-0005-0000-0000-00000A2A0000}"/>
    <cellStyle name="Normal 29 4 2" xfId="7773" xr:uid="{00000000-0005-0000-0000-00000B2A0000}"/>
    <cellStyle name="Normal 29 4 20" xfId="7774" xr:uid="{00000000-0005-0000-0000-00000C2A0000}"/>
    <cellStyle name="Normal 29 4 21" xfId="7775" xr:uid="{00000000-0005-0000-0000-00000D2A0000}"/>
    <cellStyle name="Normal 29 4 22" xfId="7776" xr:uid="{00000000-0005-0000-0000-00000E2A0000}"/>
    <cellStyle name="Normal 29 4 23" xfId="7777" xr:uid="{00000000-0005-0000-0000-00000F2A0000}"/>
    <cellStyle name="Normal 29 4 24" xfId="7778" xr:uid="{00000000-0005-0000-0000-0000102A0000}"/>
    <cellStyle name="Normal 29 4 25" xfId="7779" xr:uid="{00000000-0005-0000-0000-0000112A0000}"/>
    <cellStyle name="Normal 29 4 26" xfId="7780" xr:uid="{00000000-0005-0000-0000-0000122A0000}"/>
    <cellStyle name="Normal 29 4 27" xfId="7781" xr:uid="{00000000-0005-0000-0000-0000132A0000}"/>
    <cellStyle name="Normal 29 4 28" xfId="7782" xr:uid="{00000000-0005-0000-0000-0000142A0000}"/>
    <cellStyle name="Normal 29 4 29" xfId="7783" xr:uid="{00000000-0005-0000-0000-0000152A0000}"/>
    <cellStyle name="Normal 29 4 3" xfId="7784" xr:uid="{00000000-0005-0000-0000-0000162A0000}"/>
    <cellStyle name="Normal 29 4 30" xfId="7785" xr:uid="{00000000-0005-0000-0000-0000172A0000}"/>
    <cellStyle name="Normal 29 4 31" xfId="7786" xr:uid="{00000000-0005-0000-0000-0000182A0000}"/>
    <cellStyle name="Normal 29 4 32" xfId="7787" xr:uid="{00000000-0005-0000-0000-0000192A0000}"/>
    <cellStyle name="Normal 29 4 33" xfId="7788" xr:uid="{00000000-0005-0000-0000-00001A2A0000}"/>
    <cellStyle name="Normal 29 4 34" xfId="7789" xr:uid="{00000000-0005-0000-0000-00001B2A0000}"/>
    <cellStyle name="Normal 29 4 35" xfId="7790" xr:uid="{00000000-0005-0000-0000-00001C2A0000}"/>
    <cellStyle name="Normal 29 4 36" xfId="7791" xr:uid="{00000000-0005-0000-0000-00001D2A0000}"/>
    <cellStyle name="Normal 29 4 37" xfId="7792" xr:uid="{00000000-0005-0000-0000-00001E2A0000}"/>
    <cellStyle name="Normal 29 4 38" xfId="7793" xr:uid="{00000000-0005-0000-0000-00001F2A0000}"/>
    <cellStyle name="Normal 29 4 39" xfId="7794" xr:uid="{00000000-0005-0000-0000-0000202A0000}"/>
    <cellStyle name="Normal 29 4 4" xfId="7795" xr:uid="{00000000-0005-0000-0000-0000212A0000}"/>
    <cellStyle name="Normal 29 4 40" xfId="7796" xr:uid="{00000000-0005-0000-0000-0000222A0000}"/>
    <cellStyle name="Normal 29 4 41" xfId="7797" xr:uid="{00000000-0005-0000-0000-0000232A0000}"/>
    <cellStyle name="Normal 29 4 42" xfId="7798" xr:uid="{00000000-0005-0000-0000-0000242A0000}"/>
    <cellStyle name="Normal 29 4 43" xfId="7799" xr:uid="{00000000-0005-0000-0000-0000252A0000}"/>
    <cellStyle name="Normal 29 4 44" xfId="7800" xr:uid="{00000000-0005-0000-0000-0000262A0000}"/>
    <cellStyle name="Normal 29 4 45" xfId="7801" xr:uid="{00000000-0005-0000-0000-0000272A0000}"/>
    <cellStyle name="Normal 29 4 46" xfId="7802" xr:uid="{00000000-0005-0000-0000-0000282A0000}"/>
    <cellStyle name="Normal 29 4 47" xfId="7803" xr:uid="{00000000-0005-0000-0000-0000292A0000}"/>
    <cellStyle name="Normal 29 4 48" xfId="7804" xr:uid="{00000000-0005-0000-0000-00002A2A0000}"/>
    <cellStyle name="Normal 29 4 49" xfId="7805" xr:uid="{00000000-0005-0000-0000-00002B2A0000}"/>
    <cellStyle name="Normal 29 4 5" xfId="7806" xr:uid="{00000000-0005-0000-0000-00002C2A0000}"/>
    <cellStyle name="Normal 29 4 50" xfId="7807" xr:uid="{00000000-0005-0000-0000-00002D2A0000}"/>
    <cellStyle name="Normal 29 4 51" xfId="7808" xr:uid="{00000000-0005-0000-0000-00002E2A0000}"/>
    <cellStyle name="Normal 29 4 52" xfId="7809" xr:uid="{00000000-0005-0000-0000-00002F2A0000}"/>
    <cellStyle name="Normal 29 4 53" xfId="7810" xr:uid="{00000000-0005-0000-0000-0000302A0000}"/>
    <cellStyle name="Normal 29 4 54" xfId="7811" xr:uid="{00000000-0005-0000-0000-0000312A0000}"/>
    <cellStyle name="Normal 29 4 55" xfId="7812" xr:uid="{00000000-0005-0000-0000-0000322A0000}"/>
    <cellStyle name="Normal 29 4 56" xfId="7813" xr:uid="{00000000-0005-0000-0000-0000332A0000}"/>
    <cellStyle name="Normal 29 4 57" xfId="7814" xr:uid="{00000000-0005-0000-0000-0000342A0000}"/>
    <cellStyle name="Normal 29 4 58" xfId="7815" xr:uid="{00000000-0005-0000-0000-0000352A0000}"/>
    <cellStyle name="Normal 29 4 59" xfId="7816" xr:uid="{00000000-0005-0000-0000-0000362A0000}"/>
    <cellStyle name="Normal 29 4 6" xfId="7817" xr:uid="{00000000-0005-0000-0000-0000372A0000}"/>
    <cellStyle name="Normal 29 4 60" xfId="7818" xr:uid="{00000000-0005-0000-0000-0000382A0000}"/>
    <cellStyle name="Normal 29 4 61" xfId="7819" xr:uid="{00000000-0005-0000-0000-0000392A0000}"/>
    <cellStyle name="Normal 29 4 62" xfId="7820" xr:uid="{00000000-0005-0000-0000-00003A2A0000}"/>
    <cellStyle name="Normal 29 4 63" xfId="7821" xr:uid="{00000000-0005-0000-0000-00003B2A0000}"/>
    <cellStyle name="Normal 29 4 64" xfId="7822" xr:uid="{00000000-0005-0000-0000-00003C2A0000}"/>
    <cellStyle name="Normal 29 4 65" xfId="7823" xr:uid="{00000000-0005-0000-0000-00003D2A0000}"/>
    <cellStyle name="Normal 29 4 7" xfId="7824" xr:uid="{00000000-0005-0000-0000-00003E2A0000}"/>
    <cellStyle name="Normal 29 4 8" xfId="7825" xr:uid="{00000000-0005-0000-0000-00003F2A0000}"/>
    <cellStyle name="Normal 29 4 9" xfId="7826" xr:uid="{00000000-0005-0000-0000-0000402A0000}"/>
    <cellStyle name="Normal 29 40" xfId="7827" xr:uid="{00000000-0005-0000-0000-0000412A0000}"/>
    <cellStyle name="Normal 29 41" xfId="7828" xr:uid="{00000000-0005-0000-0000-0000422A0000}"/>
    <cellStyle name="Normal 29 42" xfId="7829" xr:uid="{00000000-0005-0000-0000-0000432A0000}"/>
    <cellStyle name="Normal 29 43" xfId="7830" xr:uid="{00000000-0005-0000-0000-0000442A0000}"/>
    <cellStyle name="Normal 29 44" xfId="7831" xr:uid="{00000000-0005-0000-0000-0000452A0000}"/>
    <cellStyle name="Normal 29 45" xfId="7832" xr:uid="{00000000-0005-0000-0000-0000462A0000}"/>
    <cellStyle name="Normal 29 46" xfId="7833" xr:uid="{00000000-0005-0000-0000-0000472A0000}"/>
    <cellStyle name="Normal 29 47" xfId="7834" xr:uid="{00000000-0005-0000-0000-0000482A0000}"/>
    <cellStyle name="Normal 29 48" xfId="7835" xr:uid="{00000000-0005-0000-0000-0000492A0000}"/>
    <cellStyle name="Normal 29 49" xfId="7836" xr:uid="{00000000-0005-0000-0000-00004A2A0000}"/>
    <cellStyle name="Normal 29 5" xfId="7837" xr:uid="{00000000-0005-0000-0000-00004B2A0000}"/>
    <cellStyle name="Normal 29 5 10" xfId="7838" xr:uid="{00000000-0005-0000-0000-00004C2A0000}"/>
    <cellStyle name="Normal 29 5 11" xfId="7839" xr:uid="{00000000-0005-0000-0000-00004D2A0000}"/>
    <cellStyle name="Normal 29 5 12" xfId="7840" xr:uid="{00000000-0005-0000-0000-00004E2A0000}"/>
    <cellStyle name="Normal 29 5 13" xfId="7841" xr:uid="{00000000-0005-0000-0000-00004F2A0000}"/>
    <cellStyle name="Normal 29 5 14" xfId="7842" xr:uid="{00000000-0005-0000-0000-0000502A0000}"/>
    <cellStyle name="Normal 29 5 15" xfId="7843" xr:uid="{00000000-0005-0000-0000-0000512A0000}"/>
    <cellStyle name="Normal 29 5 16" xfId="7844" xr:uid="{00000000-0005-0000-0000-0000522A0000}"/>
    <cellStyle name="Normal 29 5 17" xfId="7845" xr:uid="{00000000-0005-0000-0000-0000532A0000}"/>
    <cellStyle name="Normal 29 5 18" xfId="7846" xr:uid="{00000000-0005-0000-0000-0000542A0000}"/>
    <cellStyle name="Normal 29 5 19" xfId="7847" xr:uid="{00000000-0005-0000-0000-0000552A0000}"/>
    <cellStyle name="Normal 29 5 2" xfId="7848" xr:uid="{00000000-0005-0000-0000-0000562A0000}"/>
    <cellStyle name="Normal 29 5 20" xfId="7849" xr:uid="{00000000-0005-0000-0000-0000572A0000}"/>
    <cellStyle name="Normal 29 5 21" xfId="7850" xr:uid="{00000000-0005-0000-0000-0000582A0000}"/>
    <cellStyle name="Normal 29 5 22" xfId="7851" xr:uid="{00000000-0005-0000-0000-0000592A0000}"/>
    <cellStyle name="Normal 29 5 23" xfId="7852" xr:uid="{00000000-0005-0000-0000-00005A2A0000}"/>
    <cellStyle name="Normal 29 5 24" xfId="7853" xr:uid="{00000000-0005-0000-0000-00005B2A0000}"/>
    <cellStyle name="Normal 29 5 25" xfId="7854" xr:uid="{00000000-0005-0000-0000-00005C2A0000}"/>
    <cellStyle name="Normal 29 5 26" xfId="7855" xr:uid="{00000000-0005-0000-0000-00005D2A0000}"/>
    <cellStyle name="Normal 29 5 27" xfId="7856" xr:uid="{00000000-0005-0000-0000-00005E2A0000}"/>
    <cellStyle name="Normal 29 5 28" xfId="7857" xr:uid="{00000000-0005-0000-0000-00005F2A0000}"/>
    <cellStyle name="Normal 29 5 29" xfId="7858" xr:uid="{00000000-0005-0000-0000-0000602A0000}"/>
    <cellStyle name="Normal 29 5 3" xfId="7859" xr:uid="{00000000-0005-0000-0000-0000612A0000}"/>
    <cellStyle name="Normal 29 5 30" xfId="7860" xr:uid="{00000000-0005-0000-0000-0000622A0000}"/>
    <cellStyle name="Normal 29 5 31" xfId="7861" xr:uid="{00000000-0005-0000-0000-0000632A0000}"/>
    <cellStyle name="Normal 29 5 32" xfId="7862" xr:uid="{00000000-0005-0000-0000-0000642A0000}"/>
    <cellStyle name="Normal 29 5 33" xfId="7863" xr:uid="{00000000-0005-0000-0000-0000652A0000}"/>
    <cellStyle name="Normal 29 5 34" xfId="7864" xr:uid="{00000000-0005-0000-0000-0000662A0000}"/>
    <cellStyle name="Normal 29 5 35" xfId="7865" xr:uid="{00000000-0005-0000-0000-0000672A0000}"/>
    <cellStyle name="Normal 29 5 36" xfId="7866" xr:uid="{00000000-0005-0000-0000-0000682A0000}"/>
    <cellStyle name="Normal 29 5 37" xfId="7867" xr:uid="{00000000-0005-0000-0000-0000692A0000}"/>
    <cellStyle name="Normal 29 5 38" xfId="7868" xr:uid="{00000000-0005-0000-0000-00006A2A0000}"/>
    <cellStyle name="Normal 29 5 39" xfId="7869" xr:uid="{00000000-0005-0000-0000-00006B2A0000}"/>
    <cellStyle name="Normal 29 5 4" xfId="7870" xr:uid="{00000000-0005-0000-0000-00006C2A0000}"/>
    <cellStyle name="Normal 29 5 40" xfId="7871" xr:uid="{00000000-0005-0000-0000-00006D2A0000}"/>
    <cellStyle name="Normal 29 5 41" xfId="7872" xr:uid="{00000000-0005-0000-0000-00006E2A0000}"/>
    <cellStyle name="Normal 29 5 42" xfId="7873" xr:uid="{00000000-0005-0000-0000-00006F2A0000}"/>
    <cellStyle name="Normal 29 5 43" xfId="7874" xr:uid="{00000000-0005-0000-0000-0000702A0000}"/>
    <cellStyle name="Normal 29 5 44" xfId="7875" xr:uid="{00000000-0005-0000-0000-0000712A0000}"/>
    <cellStyle name="Normal 29 5 45" xfId="7876" xr:uid="{00000000-0005-0000-0000-0000722A0000}"/>
    <cellStyle name="Normal 29 5 46" xfId="7877" xr:uid="{00000000-0005-0000-0000-0000732A0000}"/>
    <cellStyle name="Normal 29 5 47" xfId="7878" xr:uid="{00000000-0005-0000-0000-0000742A0000}"/>
    <cellStyle name="Normal 29 5 48" xfId="7879" xr:uid="{00000000-0005-0000-0000-0000752A0000}"/>
    <cellStyle name="Normal 29 5 49" xfId="7880" xr:uid="{00000000-0005-0000-0000-0000762A0000}"/>
    <cellStyle name="Normal 29 5 5" xfId="7881" xr:uid="{00000000-0005-0000-0000-0000772A0000}"/>
    <cellStyle name="Normal 29 5 50" xfId="7882" xr:uid="{00000000-0005-0000-0000-0000782A0000}"/>
    <cellStyle name="Normal 29 5 51" xfId="7883" xr:uid="{00000000-0005-0000-0000-0000792A0000}"/>
    <cellStyle name="Normal 29 5 52" xfId="7884" xr:uid="{00000000-0005-0000-0000-00007A2A0000}"/>
    <cellStyle name="Normal 29 5 53" xfId="7885" xr:uid="{00000000-0005-0000-0000-00007B2A0000}"/>
    <cellStyle name="Normal 29 5 54" xfId="7886" xr:uid="{00000000-0005-0000-0000-00007C2A0000}"/>
    <cellStyle name="Normal 29 5 55" xfId="7887" xr:uid="{00000000-0005-0000-0000-00007D2A0000}"/>
    <cellStyle name="Normal 29 5 56" xfId="7888" xr:uid="{00000000-0005-0000-0000-00007E2A0000}"/>
    <cellStyle name="Normal 29 5 57" xfId="7889" xr:uid="{00000000-0005-0000-0000-00007F2A0000}"/>
    <cellStyle name="Normal 29 5 58" xfId="7890" xr:uid="{00000000-0005-0000-0000-0000802A0000}"/>
    <cellStyle name="Normal 29 5 59" xfId="7891" xr:uid="{00000000-0005-0000-0000-0000812A0000}"/>
    <cellStyle name="Normal 29 5 6" xfId="7892" xr:uid="{00000000-0005-0000-0000-0000822A0000}"/>
    <cellStyle name="Normal 29 5 60" xfId="7893" xr:uid="{00000000-0005-0000-0000-0000832A0000}"/>
    <cellStyle name="Normal 29 5 61" xfId="7894" xr:uid="{00000000-0005-0000-0000-0000842A0000}"/>
    <cellStyle name="Normal 29 5 62" xfId="7895" xr:uid="{00000000-0005-0000-0000-0000852A0000}"/>
    <cellStyle name="Normal 29 5 63" xfId="7896" xr:uid="{00000000-0005-0000-0000-0000862A0000}"/>
    <cellStyle name="Normal 29 5 64" xfId="7897" xr:uid="{00000000-0005-0000-0000-0000872A0000}"/>
    <cellStyle name="Normal 29 5 65" xfId="7898" xr:uid="{00000000-0005-0000-0000-0000882A0000}"/>
    <cellStyle name="Normal 29 5 7" xfId="7899" xr:uid="{00000000-0005-0000-0000-0000892A0000}"/>
    <cellStyle name="Normal 29 5 8" xfId="7900" xr:uid="{00000000-0005-0000-0000-00008A2A0000}"/>
    <cellStyle name="Normal 29 5 9" xfId="7901" xr:uid="{00000000-0005-0000-0000-00008B2A0000}"/>
    <cellStyle name="Normal 29 50" xfId="7902" xr:uid="{00000000-0005-0000-0000-00008C2A0000}"/>
    <cellStyle name="Normal 29 51" xfId="7903" xr:uid="{00000000-0005-0000-0000-00008D2A0000}"/>
    <cellStyle name="Normal 29 52" xfId="7904" xr:uid="{00000000-0005-0000-0000-00008E2A0000}"/>
    <cellStyle name="Normal 29 53" xfId="7905" xr:uid="{00000000-0005-0000-0000-00008F2A0000}"/>
    <cellStyle name="Normal 29 54" xfId="7906" xr:uid="{00000000-0005-0000-0000-0000902A0000}"/>
    <cellStyle name="Normal 29 55" xfId="7907" xr:uid="{00000000-0005-0000-0000-0000912A0000}"/>
    <cellStyle name="Normal 29 56" xfId="7908" xr:uid="{00000000-0005-0000-0000-0000922A0000}"/>
    <cellStyle name="Normal 29 57" xfId="7909" xr:uid="{00000000-0005-0000-0000-0000932A0000}"/>
    <cellStyle name="Normal 29 58" xfId="7910" xr:uid="{00000000-0005-0000-0000-0000942A0000}"/>
    <cellStyle name="Normal 29 59" xfId="7911" xr:uid="{00000000-0005-0000-0000-0000952A0000}"/>
    <cellStyle name="Normal 29 6" xfId="7912" xr:uid="{00000000-0005-0000-0000-0000962A0000}"/>
    <cellStyle name="Normal 29 60" xfId="7913" xr:uid="{00000000-0005-0000-0000-0000972A0000}"/>
    <cellStyle name="Normal 29 61" xfId="7914" xr:uid="{00000000-0005-0000-0000-0000982A0000}"/>
    <cellStyle name="Normal 29 62" xfId="7915" xr:uid="{00000000-0005-0000-0000-0000992A0000}"/>
    <cellStyle name="Normal 29 63" xfId="7916" xr:uid="{00000000-0005-0000-0000-00009A2A0000}"/>
    <cellStyle name="Normal 29 64" xfId="7917" xr:uid="{00000000-0005-0000-0000-00009B2A0000}"/>
    <cellStyle name="Normal 29 65" xfId="7918" xr:uid="{00000000-0005-0000-0000-00009C2A0000}"/>
    <cellStyle name="Normal 29 66" xfId="7919" xr:uid="{00000000-0005-0000-0000-00009D2A0000}"/>
    <cellStyle name="Normal 29 67" xfId="7920" xr:uid="{00000000-0005-0000-0000-00009E2A0000}"/>
    <cellStyle name="Normal 29 68" xfId="7921" xr:uid="{00000000-0005-0000-0000-00009F2A0000}"/>
    <cellStyle name="Normal 29 69" xfId="7922" xr:uid="{00000000-0005-0000-0000-0000A02A0000}"/>
    <cellStyle name="Normal 29 7" xfId="7923" xr:uid="{00000000-0005-0000-0000-0000A12A0000}"/>
    <cellStyle name="Normal 29 70" xfId="14411" xr:uid="{00000000-0005-0000-0000-0000A22A0000}"/>
    <cellStyle name="Normal 29 8" xfId="7924" xr:uid="{00000000-0005-0000-0000-0000A32A0000}"/>
    <cellStyle name="Normal 29 9" xfId="7925" xr:uid="{00000000-0005-0000-0000-0000A42A0000}"/>
    <cellStyle name="Normal 3" xfId="43" xr:uid="{00000000-0005-0000-0000-0000A52A0000}"/>
    <cellStyle name="Normal 3 10" xfId="13544" xr:uid="{00000000-0005-0000-0000-0000A62A0000}"/>
    <cellStyle name="Normal 3 11" xfId="14235" xr:uid="{00000000-0005-0000-0000-0000A72A0000}"/>
    <cellStyle name="Normal 3 12" xfId="14735" xr:uid="{00000000-0005-0000-0000-0000A82A0000}"/>
    <cellStyle name="Normal 3 2" xfId="7926" xr:uid="{00000000-0005-0000-0000-0000A92A0000}"/>
    <cellStyle name="Normal 3 2 10" xfId="7927" xr:uid="{00000000-0005-0000-0000-0000AA2A0000}"/>
    <cellStyle name="Normal 3 2 11" xfId="7928" xr:uid="{00000000-0005-0000-0000-0000AB2A0000}"/>
    <cellStyle name="Normal 3 2 12" xfId="7929" xr:uid="{00000000-0005-0000-0000-0000AC2A0000}"/>
    <cellStyle name="Normal 3 2 13" xfId="7930" xr:uid="{00000000-0005-0000-0000-0000AD2A0000}"/>
    <cellStyle name="Normal 3 2 14" xfId="7931" xr:uid="{00000000-0005-0000-0000-0000AE2A0000}"/>
    <cellStyle name="Normal 3 2 15" xfId="7932" xr:uid="{00000000-0005-0000-0000-0000AF2A0000}"/>
    <cellStyle name="Normal 3 2 16" xfId="7933" xr:uid="{00000000-0005-0000-0000-0000B02A0000}"/>
    <cellStyle name="Normal 3 2 17" xfId="7934" xr:uid="{00000000-0005-0000-0000-0000B12A0000}"/>
    <cellStyle name="Normal 3 2 18" xfId="7935" xr:uid="{00000000-0005-0000-0000-0000B22A0000}"/>
    <cellStyle name="Normal 3 2 19" xfId="7936" xr:uid="{00000000-0005-0000-0000-0000B32A0000}"/>
    <cellStyle name="Normal 3 2 2" xfId="7937" xr:uid="{00000000-0005-0000-0000-0000B42A0000}"/>
    <cellStyle name="Normal 3 2 20" xfId="7938" xr:uid="{00000000-0005-0000-0000-0000B52A0000}"/>
    <cellStyle name="Normal 3 2 21" xfId="7939" xr:uid="{00000000-0005-0000-0000-0000B62A0000}"/>
    <cellStyle name="Normal 3 2 22" xfId="7940" xr:uid="{00000000-0005-0000-0000-0000B72A0000}"/>
    <cellStyle name="Normal 3 2 23" xfId="7941" xr:uid="{00000000-0005-0000-0000-0000B82A0000}"/>
    <cellStyle name="Normal 3 2 24" xfId="7942" xr:uid="{00000000-0005-0000-0000-0000B92A0000}"/>
    <cellStyle name="Normal 3 2 25" xfId="7943" xr:uid="{00000000-0005-0000-0000-0000BA2A0000}"/>
    <cellStyle name="Normal 3 2 26" xfId="7944" xr:uid="{00000000-0005-0000-0000-0000BB2A0000}"/>
    <cellStyle name="Normal 3 2 27" xfId="7945" xr:uid="{00000000-0005-0000-0000-0000BC2A0000}"/>
    <cellStyle name="Normal 3 2 28" xfId="7946" xr:uid="{00000000-0005-0000-0000-0000BD2A0000}"/>
    <cellStyle name="Normal 3 2 29" xfId="7947" xr:uid="{00000000-0005-0000-0000-0000BE2A0000}"/>
    <cellStyle name="Normal 3 2 3" xfId="7948" xr:uid="{00000000-0005-0000-0000-0000BF2A0000}"/>
    <cellStyle name="Normal 3 2 30" xfId="7949" xr:uid="{00000000-0005-0000-0000-0000C02A0000}"/>
    <cellStyle name="Normal 3 2 31" xfId="7950" xr:uid="{00000000-0005-0000-0000-0000C12A0000}"/>
    <cellStyle name="Normal 3 2 32" xfId="7951" xr:uid="{00000000-0005-0000-0000-0000C22A0000}"/>
    <cellStyle name="Normal 3 2 33" xfId="7952" xr:uid="{00000000-0005-0000-0000-0000C32A0000}"/>
    <cellStyle name="Normal 3 2 34" xfId="7953" xr:uid="{00000000-0005-0000-0000-0000C42A0000}"/>
    <cellStyle name="Normal 3 2 35" xfId="7954" xr:uid="{00000000-0005-0000-0000-0000C52A0000}"/>
    <cellStyle name="Normal 3 2 36" xfId="7955" xr:uid="{00000000-0005-0000-0000-0000C62A0000}"/>
    <cellStyle name="Normal 3 2 37" xfId="7956" xr:uid="{00000000-0005-0000-0000-0000C72A0000}"/>
    <cellStyle name="Normal 3 2 38" xfId="7957" xr:uid="{00000000-0005-0000-0000-0000C82A0000}"/>
    <cellStyle name="Normal 3 2 39" xfId="7958" xr:uid="{00000000-0005-0000-0000-0000C92A0000}"/>
    <cellStyle name="Normal 3 2 4" xfId="7959" xr:uid="{00000000-0005-0000-0000-0000CA2A0000}"/>
    <cellStyle name="Normal 3 2 40" xfId="7960" xr:uid="{00000000-0005-0000-0000-0000CB2A0000}"/>
    <cellStyle name="Normal 3 2 41" xfId="7961" xr:uid="{00000000-0005-0000-0000-0000CC2A0000}"/>
    <cellStyle name="Normal 3 2 42" xfId="7962" xr:uid="{00000000-0005-0000-0000-0000CD2A0000}"/>
    <cellStyle name="Normal 3 2 43" xfId="7963" xr:uid="{00000000-0005-0000-0000-0000CE2A0000}"/>
    <cellStyle name="Normal 3 2 44" xfId="7964" xr:uid="{00000000-0005-0000-0000-0000CF2A0000}"/>
    <cellStyle name="Normal 3 2 45" xfId="7965" xr:uid="{00000000-0005-0000-0000-0000D02A0000}"/>
    <cellStyle name="Normal 3 2 46" xfId="7966" xr:uid="{00000000-0005-0000-0000-0000D12A0000}"/>
    <cellStyle name="Normal 3 2 47" xfId="7967" xr:uid="{00000000-0005-0000-0000-0000D22A0000}"/>
    <cellStyle name="Normal 3 2 48" xfId="7968" xr:uid="{00000000-0005-0000-0000-0000D32A0000}"/>
    <cellStyle name="Normal 3 2 49" xfId="7969" xr:uid="{00000000-0005-0000-0000-0000D42A0000}"/>
    <cellStyle name="Normal 3 2 5" xfId="7970" xr:uid="{00000000-0005-0000-0000-0000D52A0000}"/>
    <cellStyle name="Normal 3 2 50" xfId="7971" xr:uid="{00000000-0005-0000-0000-0000D62A0000}"/>
    <cellStyle name="Normal 3 2 51" xfId="7972" xr:uid="{00000000-0005-0000-0000-0000D72A0000}"/>
    <cellStyle name="Normal 3 2 52" xfId="7973" xr:uid="{00000000-0005-0000-0000-0000D82A0000}"/>
    <cellStyle name="Normal 3 2 53" xfId="7974" xr:uid="{00000000-0005-0000-0000-0000D92A0000}"/>
    <cellStyle name="Normal 3 2 54" xfId="7975" xr:uid="{00000000-0005-0000-0000-0000DA2A0000}"/>
    <cellStyle name="Normal 3 2 55" xfId="7976" xr:uid="{00000000-0005-0000-0000-0000DB2A0000}"/>
    <cellStyle name="Normal 3 2 56" xfId="7977" xr:uid="{00000000-0005-0000-0000-0000DC2A0000}"/>
    <cellStyle name="Normal 3 2 57" xfId="7978" xr:uid="{00000000-0005-0000-0000-0000DD2A0000}"/>
    <cellStyle name="Normal 3 2 58" xfId="7979" xr:uid="{00000000-0005-0000-0000-0000DE2A0000}"/>
    <cellStyle name="Normal 3 2 59" xfId="7980" xr:uid="{00000000-0005-0000-0000-0000DF2A0000}"/>
    <cellStyle name="Normal 3 2 6" xfId="7981" xr:uid="{00000000-0005-0000-0000-0000E02A0000}"/>
    <cellStyle name="Normal 3 2 60" xfId="7982" xr:uid="{00000000-0005-0000-0000-0000E12A0000}"/>
    <cellStyle name="Normal 3 2 61" xfId="7983" xr:uid="{00000000-0005-0000-0000-0000E22A0000}"/>
    <cellStyle name="Normal 3 2 62" xfId="7984" xr:uid="{00000000-0005-0000-0000-0000E32A0000}"/>
    <cellStyle name="Normal 3 2 63" xfId="7985" xr:uid="{00000000-0005-0000-0000-0000E42A0000}"/>
    <cellStyle name="Normal 3 2 64" xfId="7986" xr:uid="{00000000-0005-0000-0000-0000E52A0000}"/>
    <cellStyle name="Normal 3 2 65" xfId="7987" xr:uid="{00000000-0005-0000-0000-0000E62A0000}"/>
    <cellStyle name="Normal 3 2 66" xfId="11841" xr:uid="{00000000-0005-0000-0000-0000E72A0000}"/>
    <cellStyle name="Normal 3 2 67" xfId="14577" xr:uid="{00000000-0005-0000-0000-0000E82A0000}"/>
    <cellStyle name="Normal 3 2 7" xfId="7988" xr:uid="{00000000-0005-0000-0000-0000E92A0000}"/>
    <cellStyle name="Normal 3 2 8" xfId="7989" xr:uid="{00000000-0005-0000-0000-0000EA2A0000}"/>
    <cellStyle name="Normal 3 2 9" xfId="7990" xr:uid="{00000000-0005-0000-0000-0000EB2A0000}"/>
    <cellStyle name="Normal 3 3" xfId="7991" xr:uid="{00000000-0005-0000-0000-0000EC2A0000}"/>
    <cellStyle name="Normal 3 3 10" xfId="7992" xr:uid="{00000000-0005-0000-0000-0000ED2A0000}"/>
    <cellStyle name="Normal 3 3 11" xfId="7993" xr:uid="{00000000-0005-0000-0000-0000EE2A0000}"/>
    <cellStyle name="Normal 3 3 12" xfId="7994" xr:uid="{00000000-0005-0000-0000-0000EF2A0000}"/>
    <cellStyle name="Normal 3 3 13" xfId="7995" xr:uid="{00000000-0005-0000-0000-0000F02A0000}"/>
    <cellStyle name="Normal 3 3 14" xfId="7996" xr:uid="{00000000-0005-0000-0000-0000F12A0000}"/>
    <cellStyle name="Normal 3 3 15" xfId="7997" xr:uid="{00000000-0005-0000-0000-0000F22A0000}"/>
    <cellStyle name="Normal 3 3 16" xfId="7998" xr:uid="{00000000-0005-0000-0000-0000F32A0000}"/>
    <cellStyle name="Normal 3 3 17" xfId="7999" xr:uid="{00000000-0005-0000-0000-0000F42A0000}"/>
    <cellStyle name="Normal 3 3 18" xfId="8000" xr:uid="{00000000-0005-0000-0000-0000F52A0000}"/>
    <cellStyle name="Normal 3 3 19" xfId="8001" xr:uid="{00000000-0005-0000-0000-0000F62A0000}"/>
    <cellStyle name="Normal 3 3 2" xfId="8002" xr:uid="{00000000-0005-0000-0000-0000F72A0000}"/>
    <cellStyle name="Normal 3 3 2 2" xfId="11846" xr:uid="{00000000-0005-0000-0000-0000F82A0000}"/>
    <cellStyle name="Normal 3 3 2 3" xfId="13955" xr:uid="{00000000-0005-0000-0000-0000F92A0000}"/>
    <cellStyle name="Normal 3 3 2 4" xfId="15189" xr:uid="{00000000-0005-0000-0000-0000FA2A0000}"/>
    <cellStyle name="Normal 3 3 20" xfId="8003" xr:uid="{00000000-0005-0000-0000-0000FB2A0000}"/>
    <cellStyle name="Normal 3 3 21" xfId="8004" xr:uid="{00000000-0005-0000-0000-0000FC2A0000}"/>
    <cellStyle name="Normal 3 3 22" xfId="8005" xr:uid="{00000000-0005-0000-0000-0000FD2A0000}"/>
    <cellStyle name="Normal 3 3 23" xfId="8006" xr:uid="{00000000-0005-0000-0000-0000FE2A0000}"/>
    <cellStyle name="Normal 3 3 24" xfId="8007" xr:uid="{00000000-0005-0000-0000-0000FF2A0000}"/>
    <cellStyle name="Normal 3 3 25" xfId="8008" xr:uid="{00000000-0005-0000-0000-0000002B0000}"/>
    <cellStyle name="Normal 3 3 26" xfId="8009" xr:uid="{00000000-0005-0000-0000-0000012B0000}"/>
    <cellStyle name="Normal 3 3 27" xfId="8010" xr:uid="{00000000-0005-0000-0000-0000022B0000}"/>
    <cellStyle name="Normal 3 3 28" xfId="8011" xr:uid="{00000000-0005-0000-0000-0000032B0000}"/>
    <cellStyle name="Normal 3 3 29" xfId="8012" xr:uid="{00000000-0005-0000-0000-0000042B0000}"/>
    <cellStyle name="Normal 3 3 3" xfId="8013" xr:uid="{00000000-0005-0000-0000-0000052B0000}"/>
    <cellStyle name="Normal 3 3 30" xfId="8014" xr:uid="{00000000-0005-0000-0000-0000062B0000}"/>
    <cellStyle name="Normal 3 3 31" xfId="8015" xr:uid="{00000000-0005-0000-0000-0000072B0000}"/>
    <cellStyle name="Normal 3 3 32" xfId="8016" xr:uid="{00000000-0005-0000-0000-0000082B0000}"/>
    <cellStyle name="Normal 3 3 33" xfId="8017" xr:uid="{00000000-0005-0000-0000-0000092B0000}"/>
    <cellStyle name="Normal 3 3 34" xfId="8018" xr:uid="{00000000-0005-0000-0000-00000A2B0000}"/>
    <cellStyle name="Normal 3 3 35" xfId="8019" xr:uid="{00000000-0005-0000-0000-00000B2B0000}"/>
    <cellStyle name="Normal 3 3 36" xfId="8020" xr:uid="{00000000-0005-0000-0000-00000C2B0000}"/>
    <cellStyle name="Normal 3 3 37" xfId="8021" xr:uid="{00000000-0005-0000-0000-00000D2B0000}"/>
    <cellStyle name="Normal 3 3 38" xfId="8022" xr:uid="{00000000-0005-0000-0000-00000E2B0000}"/>
    <cellStyle name="Normal 3 3 39" xfId="8023" xr:uid="{00000000-0005-0000-0000-00000F2B0000}"/>
    <cellStyle name="Normal 3 3 4" xfId="8024" xr:uid="{00000000-0005-0000-0000-0000102B0000}"/>
    <cellStyle name="Normal 3 3 40" xfId="8025" xr:uid="{00000000-0005-0000-0000-0000112B0000}"/>
    <cellStyle name="Normal 3 3 41" xfId="8026" xr:uid="{00000000-0005-0000-0000-0000122B0000}"/>
    <cellStyle name="Normal 3 3 42" xfId="8027" xr:uid="{00000000-0005-0000-0000-0000132B0000}"/>
    <cellStyle name="Normal 3 3 43" xfId="8028" xr:uid="{00000000-0005-0000-0000-0000142B0000}"/>
    <cellStyle name="Normal 3 3 44" xfId="8029" xr:uid="{00000000-0005-0000-0000-0000152B0000}"/>
    <cellStyle name="Normal 3 3 45" xfId="8030" xr:uid="{00000000-0005-0000-0000-0000162B0000}"/>
    <cellStyle name="Normal 3 3 46" xfId="8031" xr:uid="{00000000-0005-0000-0000-0000172B0000}"/>
    <cellStyle name="Normal 3 3 47" xfId="8032" xr:uid="{00000000-0005-0000-0000-0000182B0000}"/>
    <cellStyle name="Normal 3 3 48" xfId="8033" xr:uid="{00000000-0005-0000-0000-0000192B0000}"/>
    <cellStyle name="Normal 3 3 49" xfId="8034" xr:uid="{00000000-0005-0000-0000-00001A2B0000}"/>
    <cellStyle name="Normal 3 3 5" xfId="8035" xr:uid="{00000000-0005-0000-0000-00001B2B0000}"/>
    <cellStyle name="Normal 3 3 50" xfId="8036" xr:uid="{00000000-0005-0000-0000-00001C2B0000}"/>
    <cellStyle name="Normal 3 3 51" xfId="8037" xr:uid="{00000000-0005-0000-0000-00001D2B0000}"/>
    <cellStyle name="Normal 3 3 52" xfId="8038" xr:uid="{00000000-0005-0000-0000-00001E2B0000}"/>
    <cellStyle name="Normal 3 3 53" xfId="8039" xr:uid="{00000000-0005-0000-0000-00001F2B0000}"/>
    <cellStyle name="Normal 3 3 54" xfId="8040" xr:uid="{00000000-0005-0000-0000-0000202B0000}"/>
    <cellStyle name="Normal 3 3 55" xfId="8041" xr:uid="{00000000-0005-0000-0000-0000212B0000}"/>
    <cellStyle name="Normal 3 3 56" xfId="8042" xr:uid="{00000000-0005-0000-0000-0000222B0000}"/>
    <cellStyle name="Normal 3 3 57" xfId="8043" xr:uid="{00000000-0005-0000-0000-0000232B0000}"/>
    <cellStyle name="Normal 3 3 58" xfId="8044" xr:uid="{00000000-0005-0000-0000-0000242B0000}"/>
    <cellStyle name="Normal 3 3 59" xfId="8045" xr:uid="{00000000-0005-0000-0000-0000252B0000}"/>
    <cellStyle name="Normal 3 3 6" xfId="8046" xr:uid="{00000000-0005-0000-0000-0000262B0000}"/>
    <cellStyle name="Normal 3 3 60" xfId="8047" xr:uid="{00000000-0005-0000-0000-0000272B0000}"/>
    <cellStyle name="Normal 3 3 61" xfId="8048" xr:uid="{00000000-0005-0000-0000-0000282B0000}"/>
    <cellStyle name="Normal 3 3 62" xfId="8049" xr:uid="{00000000-0005-0000-0000-0000292B0000}"/>
    <cellStyle name="Normal 3 3 63" xfId="8050" xr:uid="{00000000-0005-0000-0000-00002A2B0000}"/>
    <cellStyle name="Normal 3 3 64" xfId="8051" xr:uid="{00000000-0005-0000-0000-00002B2B0000}"/>
    <cellStyle name="Normal 3 3 65" xfId="8052" xr:uid="{00000000-0005-0000-0000-00002C2B0000}"/>
    <cellStyle name="Normal 3 3 66" xfId="11844" xr:uid="{00000000-0005-0000-0000-00002D2B0000}"/>
    <cellStyle name="Normal 3 3 66 2" xfId="12012" xr:uid="{00000000-0005-0000-0000-00002E2B0000}"/>
    <cellStyle name="Normal 3 3 66 2 2" xfId="12283" xr:uid="{00000000-0005-0000-0000-00002F2B0000}"/>
    <cellStyle name="Normal 3 3 66 2 2 2" xfId="13111" xr:uid="{00000000-0005-0000-0000-0000302B0000}"/>
    <cellStyle name="Normal 3 3 66 2 3" xfId="12554" xr:uid="{00000000-0005-0000-0000-0000312B0000}"/>
    <cellStyle name="Normal 3 3 66 2 3 2" xfId="13381" xr:uid="{00000000-0005-0000-0000-0000322B0000}"/>
    <cellStyle name="Normal 3 3 66 2 4" xfId="12846" xr:uid="{00000000-0005-0000-0000-0000332B0000}"/>
    <cellStyle name="Normal 3 3 66 3" xfId="12165" xr:uid="{00000000-0005-0000-0000-0000342B0000}"/>
    <cellStyle name="Normal 3 3 66 3 2" xfId="12993" xr:uid="{00000000-0005-0000-0000-0000352B0000}"/>
    <cellStyle name="Normal 3 3 66 4" xfId="12436" xr:uid="{00000000-0005-0000-0000-0000362B0000}"/>
    <cellStyle name="Normal 3 3 66 4 2" xfId="13263" xr:uid="{00000000-0005-0000-0000-0000372B0000}"/>
    <cellStyle name="Normal 3 3 66 5" xfId="12728" xr:uid="{00000000-0005-0000-0000-0000382B0000}"/>
    <cellStyle name="Normal 3 3 67" xfId="11870" xr:uid="{00000000-0005-0000-0000-0000392B0000}"/>
    <cellStyle name="Normal 3 3 67 2" xfId="12037" xr:uid="{00000000-0005-0000-0000-00003A2B0000}"/>
    <cellStyle name="Normal 3 3 67 2 2" xfId="12308" xr:uid="{00000000-0005-0000-0000-00003B2B0000}"/>
    <cellStyle name="Normal 3 3 67 2 2 2" xfId="13136" xr:uid="{00000000-0005-0000-0000-00003C2B0000}"/>
    <cellStyle name="Normal 3 3 67 2 3" xfId="12579" xr:uid="{00000000-0005-0000-0000-00003D2B0000}"/>
    <cellStyle name="Normal 3 3 67 2 3 2" xfId="13406" xr:uid="{00000000-0005-0000-0000-00003E2B0000}"/>
    <cellStyle name="Normal 3 3 67 2 4" xfId="12871" xr:uid="{00000000-0005-0000-0000-00003F2B0000}"/>
    <cellStyle name="Normal 3 3 67 3" xfId="12190" xr:uid="{00000000-0005-0000-0000-0000402B0000}"/>
    <cellStyle name="Normal 3 3 67 3 2" xfId="13018" xr:uid="{00000000-0005-0000-0000-0000412B0000}"/>
    <cellStyle name="Normal 3 3 67 4" xfId="12461" xr:uid="{00000000-0005-0000-0000-0000422B0000}"/>
    <cellStyle name="Normal 3 3 67 4 2" xfId="13288" xr:uid="{00000000-0005-0000-0000-0000432B0000}"/>
    <cellStyle name="Normal 3 3 67 5" xfId="12753" xr:uid="{00000000-0005-0000-0000-0000442B0000}"/>
    <cellStyle name="Normal 3 3 68" xfId="12093" xr:uid="{00000000-0005-0000-0000-0000452B0000}"/>
    <cellStyle name="Normal 3 3 68 2" xfId="12364" xr:uid="{00000000-0005-0000-0000-0000462B0000}"/>
    <cellStyle name="Normal 3 3 68 2 2" xfId="13192" xr:uid="{00000000-0005-0000-0000-0000472B0000}"/>
    <cellStyle name="Normal 3 3 68 3" xfId="12635" xr:uid="{00000000-0005-0000-0000-0000482B0000}"/>
    <cellStyle name="Normal 3 3 68 3 2" xfId="13462" xr:uid="{00000000-0005-0000-0000-0000492B0000}"/>
    <cellStyle name="Normal 3 3 68 4" xfId="12927" xr:uid="{00000000-0005-0000-0000-00004A2B0000}"/>
    <cellStyle name="Normal 3 3 69" xfId="12099" xr:uid="{00000000-0005-0000-0000-00004B2B0000}"/>
    <cellStyle name="Normal 3 3 69 2" xfId="12370" xr:uid="{00000000-0005-0000-0000-00004C2B0000}"/>
    <cellStyle name="Normal 3 3 69 2 2" xfId="13198" xr:uid="{00000000-0005-0000-0000-00004D2B0000}"/>
    <cellStyle name="Normal 3 3 69 3" xfId="12641" xr:uid="{00000000-0005-0000-0000-00004E2B0000}"/>
    <cellStyle name="Normal 3 3 69 3 2" xfId="13468" xr:uid="{00000000-0005-0000-0000-00004F2B0000}"/>
    <cellStyle name="Normal 3 3 69 4" xfId="12933" xr:uid="{00000000-0005-0000-0000-0000502B0000}"/>
    <cellStyle name="Normal 3 3 7" xfId="8053" xr:uid="{00000000-0005-0000-0000-0000512B0000}"/>
    <cellStyle name="Normal 3 3 70" xfId="12390" xr:uid="{00000000-0005-0000-0000-0000522B0000}"/>
    <cellStyle name="Normal 3 3 70 2" xfId="12661" xr:uid="{00000000-0005-0000-0000-0000532B0000}"/>
    <cellStyle name="Normal 3 3 70 2 2" xfId="13488" xr:uid="{00000000-0005-0000-0000-0000542B0000}"/>
    <cellStyle name="Normal 3 3 70 3" xfId="13218" xr:uid="{00000000-0005-0000-0000-0000552B0000}"/>
    <cellStyle name="Normal 3 3 71" xfId="13596" xr:uid="{00000000-0005-0000-0000-0000562B0000}"/>
    <cellStyle name="Normal 3 3 72" xfId="15188" xr:uid="{00000000-0005-0000-0000-0000572B0000}"/>
    <cellStyle name="Normal 3 3 8" xfId="8054" xr:uid="{00000000-0005-0000-0000-0000582B0000}"/>
    <cellStyle name="Normal 3 3 9" xfId="8055" xr:uid="{00000000-0005-0000-0000-0000592B0000}"/>
    <cellStyle name="Normal 3 4" xfId="8056" xr:uid="{00000000-0005-0000-0000-00005A2B0000}"/>
    <cellStyle name="Normal 3 4 10" xfId="8057" xr:uid="{00000000-0005-0000-0000-00005B2B0000}"/>
    <cellStyle name="Normal 3 4 11" xfId="8058" xr:uid="{00000000-0005-0000-0000-00005C2B0000}"/>
    <cellStyle name="Normal 3 4 12" xfId="8059" xr:uid="{00000000-0005-0000-0000-00005D2B0000}"/>
    <cellStyle name="Normal 3 4 13" xfId="8060" xr:uid="{00000000-0005-0000-0000-00005E2B0000}"/>
    <cellStyle name="Normal 3 4 14" xfId="8061" xr:uid="{00000000-0005-0000-0000-00005F2B0000}"/>
    <cellStyle name="Normal 3 4 15" xfId="8062" xr:uid="{00000000-0005-0000-0000-0000602B0000}"/>
    <cellStyle name="Normal 3 4 16" xfId="8063" xr:uid="{00000000-0005-0000-0000-0000612B0000}"/>
    <cellStyle name="Normal 3 4 17" xfId="8064" xr:uid="{00000000-0005-0000-0000-0000622B0000}"/>
    <cellStyle name="Normal 3 4 18" xfId="8065" xr:uid="{00000000-0005-0000-0000-0000632B0000}"/>
    <cellStyle name="Normal 3 4 19" xfId="8066" xr:uid="{00000000-0005-0000-0000-0000642B0000}"/>
    <cellStyle name="Normal 3 4 2" xfId="8067" xr:uid="{00000000-0005-0000-0000-0000652B0000}"/>
    <cellStyle name="Normal 3 4 20" xfId="8068" xr:uid="{00000000-0005-0000-0000-0000662B0000}"/>
    <cellStyle name="Normal 3 4 21" xfId="8069" xr:uid="{00000000-0005-0000-0000-0000672B0000}"/>
    <cellStyle name="Normal 3 4 22" xfId="8070" xr:uid="{00000000-0005-0000-0000-0000682B0000}"/>
    <cellStyle name="Normal 3 4 23" xfId="8071" xr:uid="{00000000-0005-0000-0000-0000692B0000}"/>
    <cellStyle name="Normal 3 4 24" xfId="8072" xr:uid="{00000000-0005-0000-0000-00006A2B0000}"/>
    <cellStyle name="Normal 3 4 25" xfId="8073" xr:uid="{00000000-0005-0000-0000-00006B2B0000}"/>
    <cellStyle name="Normal 3 4 26" xfId="8074" xr:uid="{00000000-0005-0000-0000-00006C2B0000}"/>
    <cellStyle name="Normal 3 4 27" xfId="8075" xr:uid="{00000000-0005-0000-0000-00006D2B0000}"/>
    <cellStyle name="Normal 3 4 28" xfId="8076" xr:uid="{00000000-0005-0000-0000-00006E2B0000}"/>
    <cellStyle name="Normal 3 4 29" xfId="8077" xr:uid="{00000000-0005-0000-0000-00006F2B0000}"/>
    <cellStyle name="Normal 3 4 3" xfId="8078" xr:uid="{00000000-0005-0000-0000-0000702B0000}"/>
    <cellStyle name="Normal 3 4 30" xfId="8079" xr:uid="{00000000-0005-0000-0000-0000712B0000}"/>
    <cellStyle name="Normal 3 4 31" xfId="8080" xr:uid="{00000000-0005-0000-0000-0000722B0000}"/>
    <cellStyle name="Normal 3 4 32" xfId="8081" xr:uid="{00000000-0005-0000-0000-0000732B0000}"/>
    <cellStyle name="Normal 3 4 33" xfId="8082" xr:uid="{00000000-0005-0000-0000-0000742B0000}"/>
    <cellStyle name="Normal 3 4 34" xfId="8083" xr:uid="{00000000-0005-0000-0000-0000752B0000}"/>
    <cellStyle name="Normal 3 4 35" xfId="8084" xr:uid="{00000000-0005-0000-0000-0000762B0000}"/>
    <cellStyle name="Normal 3 4 36" xfId="8085" xr:uid="{00000000-0005-0000-0000-0000772B0000}"/>
    <cellStyle name="Normal 3 4 37" xfId="8086" xr:uid="{00000000-0005-0000-0000-0000782B0000}"/>
    <cellStyle name="Normal 3 4 38" xfId="8087" xr:uid="{00000000-0005-0000-0000-0000792B0000}"/>
    <cellStyle name="Normal 3 4 39" xfId="8088" xr:uid="{00000000-0005-0000-0000-00007A2B0000}"/>
    <cellStyle name="Normal 3 4 4" xfId="8089" xr:uid="{00000000-0005-0000-0000-00007B2B0000}"/>
    <cellStyle name="Normal 3 4 40" xfId="8090" xr:uid="{00000000-0005-0000-0000-00007C2B0000}"/>
    <cellStyle name="Normal 3 4 41" xfId="8091" xr:uid="{00000000-0005-0000-0000-00007D2B0000}"/>
    <cellStyle name="Normal 3 4 42" xfId="8092" xr:uid="{00000000-0005-0000-0000-00007E2B0000}"/>
    <cellStyle name="Normal 3 4 43" xfId="8093" xr:uid="{00000000-0005-0000-0000-00007F2B0000}"/>
    <cellStyle name="Normal 3 4 44" xfId="8094" xr:uid="{00000000-0005-0000-0000-0000802B0000}"/>
    <cellStyle name="Normal 3 4 45" xfId="8095" xr:uid="{00000000-0005-0000-0000-0000812B0000}"/>
    <cellStyle name="Normal 3 4 46" xfId="8096" xr:uid="{00000000-0005-0000-0000-0000822B0000}"/>
    <cellStyle name="Normal 3 4 47" xfId="8097" xr:uid="{00000000-0005-0000-0000-0000832B0000}"/>
    <cellStyle name="Normal 3 4 48" xfId="8098" xr:uid="{00000000-0005-0000-0000-0000842B0000}"/>
    <cellStyle name="Normal 3 4 49" xfId="8099" xr:uid="{00000000-0005-0000-0000-0000852B0000}"/>
    <cellStyle name="Normal 3 4 5" xfId="8100" xr:uid="{00000000-0005-0000-0000-0000862B0000}"/>
    <cellStyle name="Normal 3 4 50" xfId="8101" xr:uid="{00000000-0005-0000-0000-0000872B0000}"/>
    <cellStyle name="Normal 3 4 51" xfId="8102" xr:uid="{00000000-0005-0000-0000-0000882B0000}"/>
    <cellStyle name="Normal 3 4 52" xfId="8103" xr:uid="{00000000-0005-0000-0000-0000892B0000}"/>
    <cellStyle name="Normal 3 4 53" xfId="8104" xr:uid="{00000000-0005-0000-0000-00008A2B0000}"/>
    <cellStyle name="Normal 3 4 54" xfId="8105" xr:uid="{00000000-0005-0000-0000-00008B2B0000}"/>
    <cellStyle name="Normal 3 4 55" xfId="8106" xr:uid="{00000000-0005-0000-0000-00008C2B0000}"/>
    <cellStyle name="Normal 3 4 56" xfId="8107" xr:uid="{00000000-0005-0000-0000-00008D2B0000}"/>
    <cellStyle name="Normal 3 4 57" xfId="8108" xr:uid="{00000000-0005-0000-0000-00008E2B0000}"/>
    <cellStyle name="Normal 3 4 58" xfId="8109" xr:uid="{00000000-0005-0000-0000-00008F2B0000}"/>
    <cellStyle name="Normal 3 4 59" xfId="8110" xr:uid="{00000000-0005-0000-0000-0000902B0000}"/>
    <cellStyle name="Normal 3 4 6" xfId="8111" xr:uid="{00000000-0005-0000-0000-0000912B0000}"/>
    <cellStyle name="Normal 3 4 60" xfId="8112" xr:uid="{00000000-0005-0000-0000-0000922B0000}"/>
    <cellStyle name="Normal 3 4 61" xfId="8113" xr:uid="{00000000-0005-0000-0000-0000932B0000}"/>
    <cellStyle name="Normal 3 4 62" xfId="8114" xr:uid="{00000000-0005-0000-0000-0000942B0000}"/>
    <cellStyle name="Normal 3 4 63" xfId="8115" xr:uid="{00000000-0005-0000-0000-0000952B0000}"/>
    <cellStyle name="Normal 3 4 64" xfId="8116" xr:uid="{00000000-0005-0000-0000-0000962B0000}"/>
    <cellStyle name="Normal 3 4 65" xfId="8117" xr:uid="{00000000-0005-0000-0000-0000972B0000}"/>
    <cellStyle name="Normal 3 4 66" xfId="13956" xr:uid="{00000000-0005-0000-0000-0000982B0000}"/>
    <cellStyle name="Normal 3 4 7" xfId="8118" xr:uid="{00000000-0005-0000-0000-0000992B0000}"/>
    <cellStyle name="Normal 3 4 8" xfId="8119" xr:uid="{00000000-0005-0000-0000-00009A2B0000}"/>
    <cellStyle name="Normal 3 4 9" xfId="8120" xr:uid="{00000000-0005-0000-0000-00009B2B0000}"/>
    <cellStyle name="Normal 3 5" xfId="8121" xr:uid="{00000000-0005-0000-0000-00009C2B0000}"/>
    <cellStyle name="Normal 3 5 10" xfId="8122" xr:uid="{00000000-0005-0000-0000-00009D2B0000}"/>
    <cellStyle name="Normal 3 5 11" xfId="8123" xr:uid="{00000000-0005-0000-0000-00009E2B0000}"/>
    <cellStyle name="Normal 3 5 12" xfId="8124" xr:uid="{00000000-0005-0000-0000-00009F2B0000}"/>
    <cellStyle name="Normal 3 5 13" xfId="8125" xr:uid="{00000000-0005-0000-0000-0000A02B0000}"/>
    <cellStyle name="Normal 3 5 14" xfId="8126" xr:uid="{00000000-0005-0000-0000-0000A12B0000}"/>
    <cellStyle name="Normal 3 5 15" xfId="8127" xr:uid="{00000000-0005-0000-0000-0000A22B0000}"/>
    <cellStyle name="Normal 3 5 16" xfId="8128" xr:uid="{00000000-0005-0000-0000-0000A32B0000}"/>
    <cellStyle name="Normal 3 5 17" xfId="8129" xr:uid="{00000000-0005-0000-0000-0000A42B0000}"/>
    <cellStyle name="Normal 3 5 18" xfId="8130" xr:uid="{00000000-0005-0000-0000-0000A52B0000}"/>
    <cellStyle name="Normal 3 5 19" xfId="8131" xr:uid="{00000000-0005-0000-0000-0000A62B0000}"/>
    <cellStyle name="Normal 3 5 2" xfId="8132" xr:uid="{00000000-0005-0000-0000-0000A72B0000}"/>
    <cellStyle name="Normal 3 5 2 2" xfId="15190" xr:uid="{00000000-0005-0000-0000-0000A82B0000}"/>
    <cellStyle name="Normal 3 5 20" xfId="8133" xr:uid="{00000000-0005-0000-0000-0000A92B0000}"/>
    <cellStyle name="Normal 3 5 21" xfId="8134" xr:uid="{00000000-0005-0000-0000-0000AA2B0000}"/>
    <cellStyle name="Normal 3 5 22" xfId="8135" xr:uid="{00000000-0005-0000-0000-0000AB2B0000}"/>
    <cellStyle name="Normal 3 5 23" xfId="8136" xr:uid="{00000000-0005-0000-0000-0000AC2B0000}"/>
    <cellStyle name="Normal 3 5 24" xfId="8137" xr:uid="{00000000-0005-0000-0000-0000AD2B0000}"/>
    <cellStyle name="Normal 3 5 25" xfId="8138" xr:uid="{00000000-0005-0000-0000-0000AE2B0000}"/>
    <cellStyle name="Normal 3 5 26" xfId="8139" xr:uid="{00000000-0005-0000-0000-0000AF2B0000}"/>
    <cellStyle name="Normal 3 5 27" xfId="8140" xr:uid="{00000000-0005-0000-0000-0000B02B0000}"/>
    <cellStyle name="Normal 3 5 28" xfId="8141" xr:uid="{00000000-0005-0000-0000-0000B12B0000}"/>
    <cellStyle name="Normal 3 5 29" xfId="8142" xr:uid="{00000000-0005-0000-0000-0000B22B0000}"/>
    <cellStyle name="Normal 3 5 3" xfId="8143" xr:uid="{00000000-0005-0000-0000-0000B32B0000}"/>
    <cellStyle name="Normal 3 5 30" xfId="8144" xr:uid="{00000000-0005-0000-0000-0000B42B0000}"/>
    <cellStyle name="Normal 3 5 31" xfId="8145" xr:uid="{00000000-0005-0000-0000-0000B52B0000}"/>
    <cellStyle name="Normal 3 5 32" xfId="8146" xr:uid="{00000000-0005-0000-0000-0000B62B0000}"/>
    <cellStyle name="Normal 3 5 33" xfId="8147" xr:uid="{00000000-0005-0000-0000-0000B72B0000}"/>
    <cellStyle name="Normal 3 5 34" xfId="8148" xr:uid="{00000000-0005-0000-0000-0000B82B0000}"/>
    <cellStyle name="Normal 3 5 35" xfId="8149" xr:uid="{00000000-0005-0000-0000-0000B92B0000}"/>
    <cellStyle name="Normal 3 5 36" xfId="8150" xr:uid="{00000000-0005-0000-0000-0000BA2B0000}"/>
    <cellStyle name="Normal 3 5 37" xfId="8151" xr:uid="{00000000-0005-0000-0000-0000BB2B0000}"/>
    <cellStyle name="Normal 3 5 38" xfId="8152" xr:uid="{00000000-0005-0000-0000-0000BC2B0000}"/>
    <cellStyle name="Normal 3 5 39" xfId="8153" xr:uid="{00000000-0005-0000-0000-0000BD2B0000}"/>
    <cellStyle name="Normal 3 5 4" xfId="8154" xr:uid="{00000000-0005-0000-0000-0000BE2B0000}"/>
    <cellStyle name="Normal 3 5 40" xfId="8155" xr:uid="{00000000-0005-0000-0000-0000BF2B0000}"/>
    <cellStyle name="Normal 3 5 41" xfId="8156" xr:uid="{00000000-0005-0000-0000-0000C02B0000}"/>
    <cellStyle name="Normal 3 5 42" xfId="8157" xr:uid="{00000000-0005-0000-0000-0000C12B0000}"/>
    <cellStyle name="Normal 3 5 43" xfId="8158" xr:uid="{00000000-0005-0000-0000-0000C22B0000}"/>
    <cellStyle name="Normal 3 5 44" xfId="8159" xr:uid="{00000000-0005-0000-0000-0000C32B0000}"/>
    <cellStyle name="Normal 3 5 45" xfId="8160" xr:uid="{00000000-0005-0000-0000-0000C42B0000}"/>
    <cellStyle name="Normal 3 5 46" xfId="8161" xr:uid="{00000000-0005-0000-0000-0000C52B0000}"/>
    <cellStyle name="Normal 3 5 47" xfId="8162" xr:uid="{00000000-0005-0000-0000-0000C62B0000}"/>
    <cellStyle name="Normal 3 5 48" xfId="8163" xr:uid="{00000000-0005-0000-0000-0000C72B0000}"/>
    <cellStyle name="Normal 3 5 49" xfId="8164" xr:uid="{00000000-0005-0000-0000-0000C82B0000}"/>
    <cellStyle name="Normal 3 5 5" xfId="8165" xr:uid="{00000000-0005-0000-0000-0000C92B0000}"/>
    <cellStyle name="Normal 3 5 50" xfId="8166" xr:uid="{00000000-0005-0000-0000-0000CA2B0000}"/>
    <cellStyle name="Normal 3 5 51" xfId="8167" xr:uid="{00000000-0005-0000-0000-0000CB2B0000}"/>
    <cellStyle name="Normal 3 5 52" xfId="8168" xr:uid="{00000000-0005-0000-0000-0000CC2B0000}"/>
    <cellStyle name="Normal 3 5 53" xfId="8169" xr:uid="{00000000-0005-0000-0000-0000CD2B0000}"/>
    <cellStyle name="Normal 3 5 54" xfId="8170" xr:uid="{00000000-0005-0000-0000-0000CE2B0000}"/>
    <cellStyle name="Normal 3 5 55" xfId="8171" xr:uid="{00000000-0005-0000-0000-0000CF2B0000}"/>
    <cellStyle name="Normal 3 5 56" xfId="8172" xr:uid="{00000000-0005-0000-0000-0000D02B0000}"/>
    <cellStyle name="Normal 3 5 57" xfId="8173" xr:uid="{00000000-0005-0000-0000-0000D12B0000}"/>
    <cellStyle name="Normal 3 5 58" xfId="8174" xr:uid="{00000000-0005-0000-0000-0000D22B0000}"/>
    <cellStyle name="Normal 3 5 59" xfId="8175" xr:uid="{00000000-0005-0000-0000-0000D32B0000}"/>
    <cellStyle name="Normal 3 5 6" xfId="8176" xr:uid="{00000000-0005-0000-0000-0000D42B0000}"/>
    <cellStyle name="Normal 3 5 60" xfId="8177" xr:uid="{00000000-0005-0000-0000-0000D52B0000}"/>
    <cellStyle name="Normal 3 5 61" xfId="8178" xr:uid="{00000000-0005-0000-0000-0000D62B0000}"/>
    <cellStyle name="Normal 3 5 62" xfId="8179" xr:uid="{00000000-0005-0000-0000-0000D72B0000}"/>
    <cellStyle name="Normal 3 5 63" xfId="8180" xr:uid="{00000000-0005-0000-0000-0000D82B0000}"/>
    <cellStyle name="Normal 3 5 64" xfId="8181" xr:uid="{00000000-0005-0000-0000-0000D92B0000}"/>
    <cellStyle name="Normal 3 5 65" xfId="8182" xr:uid="{00000000-0005-0000-0000-0000DA2B0000}"/>
    <cellStyle name="Normal 3 5 66" xfId="14082" xr:uid="{00000000-0005-0000-0000-0000DB2B0000}"/>
    <cellStyle name="Normal 3 5 7" xfId="8183" xr:uid="{00000000-0005-0000-0000-0000DC2B0000}"/>
    <cellStyle name="Normal 3 5 8" xfId="8184" xr:uid="{00000000-0005-0000-0000-0000DD2B0000}"/>
    <cellStyle name="Normal 3 5 9" xfId="8185" xr:uid="{00000000-0005-0000-0000-0000DE2B0000}"/>
    <cellStyle name="Normal 3 6" xfId="8186" xr:uid="{00000000-0005-0000-0000-0000DF2B0000}"/>
    <cellStyle name="Normal 3 6 10" xfId="8187" xr:uid="{00000000-0005-0000-0000-0000E02B0000}"/>
    <cellStyle name="Normal 3 6 11" xfId="8188" xr:uid="{00000000-0005-0000-0000-0000E12B0000}"/>
    <cellStyle name="Normal 3 6 12" xfId="8189" xr:uid="{00000000-0005-0000-0000-0000E22B0000}"/>
    <cellStyle name="Normal 3 6 13" xfId="8190" xr:uid="{00000000-0005-0000-0000-0000E32B0000}"/>
    <cellStyle name="Normal 3 6 14" xfId="8191" xr:uid="{00000000-0005-0000-0000-0000E42B0000}"/>
    <cellStyle name="Normal 3 6 15" xfId="8192" xr:uid="{00000000-0005-0000-0000-0000E52B0000}"/>
    <cellStyle name="Normal 3 6 16" xfId="8193" xr:uid="{00000000-0005-0000-0000-0000E62B0000}"/>
    <cellStyle name="Normal 3 6 17" xfId="8194" xr:uid="{00000000-0005-0000-0000-0000E72B0000}"/>
    <cellStyle name="Normal 3 6 18" xfId="8195" xr:uid="{00000000-0005-0000-0000-0000E82B0000}"/>
    <cellStyle name="Normal 3 6 19" xfId="8196" xr:uid="{00000000-0005-0000-0000-0000E92B0000}"/>
    <cellStyle name="Normal 3 6 2" xfId="8197" xr:uid="{00000000-0005-0000-0000-0000EA2B0000}"/>
    <cellStyle name="Normal 3 6 20" xfId="8198" xr:uid="{00000000-0005-0000-0000-0000EB2B0000}"/>
    <cellStyle name="Normal 3 6 21" xfId="8199" xr:uid="{00000000-0005-0000-0000-0000EC2B0000}"/>
    <cellStyle name="Normal 3 6 22" xfId="8200" xr:uid="{00000000-0005-0000-0000-0000ED2B0000}"/>
    <cellStyle name="Normal 3 6 23" xfId="8201" xr:uid="{00000000-0005-0000-0000-0000EE2B0000}"/>
    <cellStyle name="Normal 3 6 24" xfId="8202" xr:uid="{00000000-0005-0000-0000-0000EF2B0000}"/>
    <cellStyle name="Normal 3 6 25" xfId="8203" xr:uid="{00000000-0005-0000-0000-0000F02B0000}"/>
    <cellStyle name="Normal 3 6 26" xfId="8204" xr:uid="{00000000-0005-0000-0000-0000F12B0000}"/>
    <cellStyle name="Normal 3 6 27" xfId="8205" xr:uid="{00000000-0005-0000-0000-0000F22B0000}"/>
    <cellStyle name="Normal 3 6 28" xfId="8206" xr:uid="{00000000-0005-0000-0000-0000F32B0000}"/>
    <cellStyle name="Normal 3 6 29" xfId="8207" xr:uid="{00000000-0005-0000-0000-0000F42B0000}"/>
    <cellStyle name="Normal 3 6 3" xfId="8208" xr:uid="{00000000-0005-0000-0000-0000F52B0000}"/>
    <cellStyle name="Normal 3 6 30" xfId="8209" xr:uid="{00000000-0005-0000-0000-0000F62B0000}"/>
    <cellStyle name="Normal 3 6 31" xfId="8210" xr:uid="{00000000-0005-0000-0000-0000F72B0000}"/>
    <cellStyle name="Normal 3 6 32" xfId="8211" xr:uid="{00000000-0005-0000-0000-0000F82B0000}"/>
    <cellStyle name="Normal 3 6 33" xfId="8212" xr:uid="{00000000-0005-0000-0000-0000F92B0000}"/>
    <cellStyle name="Normal 3 6 34" xfId="8213" xr:uid="{00000000-0005-0000-0000-0000FA2B0000}"/>
    <cellStyle name="Normal 3 6 35" xfId="8214" xr:uid="{00000000-0005-0000-0000-0000FB2B0000}"/>
    <cellStyle name="Normal 3 6 36" xfId="8215" xr:uid="{00000000-0005-0000-0000-0000FC2B0000}"/>
    <cellStyle name="Normal 3 6 37" xfId="8216" xr:uid="{00000000-0005-0000-0000-0000FD2B0000}"/>
    <cellStyle name="Normal 3 6 38" xfId="8217" xr:uid="{00000000-0005-0000-0000-0000FE2B0000}"/>
    <cellStyle name="Normal 3 6 39" xfId="8218" xr:uid="{00000000-0005-0000-0000-0000FF2B0000}"/>
    <cellStyle name="Normal 3 6 4" xfId="8219" xr:uid="{00000000-0005-0000-0000-0000002C0000}"/>
    <cellStyle name="Normal 3 6 40" xfId="8220" xr:uid="{00000000-0005-0000-0000-0000012C0000}"/>
    <cellStyle name="Normal 3 6 41" xfId="8221" xr:uid="{00000000-0005-0000-0000-0000022C0000}"/>
    <cellStyle name="Normal 3 6 42" xfId="8222" xr:uid="{00000000-0005-0000-0000-0000032C0000}"/>
    <cellStyle name="Normal 3 6 43" xfId="8223" xr:uid="{00000000-0005-0000-0000-0000042C0000}"/>
    <cellStyle name="Normal 3 6 44" xfId="8224" xr:uid="{00000000-0005-0000-0000-0000052C0000}"/>
    <cellStyle name="Normal 3 6 45" xfId="8225" xr:uid="{00000000-0005-0000-0000-0000062C0000}"/>
    <cellStyle name="Normal 3 6 46" xfId="8226" xr:uid="{00000000-0005-0000-0000-0000072C0000}"/>
    <cellStyle name="Normal 3 6 47" xfId="8227" xr:uid="{00000000-0005-0000-0000-0000082C0000}"/>
    <cellStyle name="Normal 3 6 48" xfId="8228" xr:uid="{00000000-0005-0000-0000-0000092C0000}"/>
    <cellStyle name="Normal 3 6 49" xfId="8229" xr:uid="{00000000-0005-0000-0000-00000A2C0000}"/>
    <cellStyle name="Normal 3 6 5" xfId="8230" xr:uid="{00000000-0005-0000-0000-00000B2C0000}"/>
    <cellStyle name="Normal 3 6 50" xfId="8231" xr:uid="{00000000-0005-0000-0000-00000C2C0000}"/>
    <cellStyle name="Normal 3 6 51" xfId="8232" xr:uid="{00000000-0005-0000-0000-00000D2C0000}"/>
    <cellStyle name="Normal 3 6 52" xfId="8233" xr:uid="{00000000-0005-0000-0000-00000E2C0000}"/>
    <cellStyle name="Normal 3 6 53" xfId="8234" xr:uid="{00000000-0005-0000-0000-00000F2C0000}"/>
    <cellStyle name="Normal 3 6 54" xfId="8235" xr:uid="{00000000-0005-0000-0000-0000102C0000}"/>
    <cellStyle name="Normal 3 6 55" xfId="8236" xr:uid="{00000000-0005-0000-0000-0000112C0000}"/>
    <cellStyle name="Normal 3 6 56" xfId="8237" xr:uid="{00000000-0005-0000-0000-0000122C0000}"/>
    <cellStyle name="Normal 3 6 57" xfId="8238" xr:uid="{00000000-0005-0000-0000-0000132C0000}"/>
    <cellStyle name="Normal 3 6 58" xfId="8239" xr:uid="{00000000-0005-0000-0000-0000142C0000}"/>
    <cellStyle name="Normal 3 6 59" xfId="8240" xr:uid="{00000000-0005-0000-0000-0000152C0000}"/>
    <cellStyle name="Normal 3 6 6" xfId="8241" xr:uid="{00000000-0005-0000-0000-0000162C0000}"/>
    <cellStyle name="Normal 3 6 60" xfId="8242" xr:uid="{00000000-0005-0000-0000-0000172C0000}"/>
    <cellStyle name="Normal 3 6 61" xfId="8243" xr:uid="{00000000-0005-0000-0000-0000182C0000}"/>
    <cellStyle name="Normal 3 6 62" xfId="8244" xr:uid="{00000000-0005-0000-0000-0000192C0000}"/>
    <cellStyle name="Normal 3 6 63" xfId="8245" xr:uid="{00000000-0005-0000-0000-00001A2C0000}"/>
    <cellStyle name="Normal 3 6 64" xfId="8246" xr:uid="{00000000-0005-0000-0000-00001B2C0000}"/>
    <cellStyle name="Normal 3 6 65" xfId="8247" xr:uid="{00000000-0005-0000-0000-00001C2C0000}"/>
    <cellStyle name="Normal 3 6 66" xfId="13954" xr:uid="{00000000-0005-0000-0000-00001D2C0000}"/>
    <cellStyle name="Normal 3 6 7" xfId="8248" xr:uid="{00000000-0005-0000-0000-00001E2C0000}"/>
    <cellStyle name="Normal 3 6 8" xfId="8249" xr:uid="{00000000-0005-0000-0000-00001F2C0000}"/>
    <cellStyle name="Normal 3 6 9" xfId="8250" xr:uid="{00000000-0005-0000-0000-0000202C0000}"/>
    <cellStyle name="Normal 3 7" xfId="8251" xr:uid="{00000000-0005-0000-0000-0000212C0000}"/>
    <cellStyle name="Normal 3 7 10" xfId="8252" xr:uid="{00000000-0005-0000-0000-0000222C0000}"/>
    <cellStyle name="Normal 3 7 11" xfId="8253" xr:uid="{00000000-0005-0000-0000-0000232C0000}"/>
    <cellStyle name="Normal 3 7 12" xfId="8254" xr:uid="{00000000-0005-0000-0000-0000242C0000}"/>
    <cellStyle name="Normal 3 7 13" xfId="8255" xr:uid="{00000000-0005-0000-0000-0000252C0000}"/>
    <cellStyle name="Normal 3 7 14" xfId="8256" xr:uid="{00000000-0005-0000-0000-0000262C0000}"/>
    <cellStyle name="Normal 3 7 15" xfId="8257" xr:uid="{00000000-0005-0000-0000-0000272C0000}"/>
    <cellStyle name="Normal 3 7 16" xfId="8258" xr:uid="{00000000-0005-0000-0000-0000282C0000}"/>
    <cellStyle name="Normal 3 7 17" xfId="8259" xr:uid="{00000000-0005-0000-0000-0000292C0000}"/>
    <cellStyle name="Normal 3 7 18" xfId="8260" xr:uid="{00000000-0005-0000-0000-00002A2C0000}"/>
    <cellStyle name="Normal 3 7 19" xfId="8261" xr:uid="{00000000-0005-0000-0000-00002B2C0000}"/>
    <cellStyle name="Normal 3 7 2" xfId="8262" xr:uid="{00000000-0005-0000-0000-00002C2C0000}"/>
    <cellStyle name="Normal 3 7 20" xfId="8263" xr:uid="{00000000-0005-0000-0000-00002D2C0000}"/>
    <cellStyle name="Normal 3 7 21" xfId="8264" xr:uid="{00000000-0005-0000-0000-00002E2C0000}"/>
    <cellStyle name="Normal 3 7 22" xfId="8265" xr:uid="{00000000-0005-0000-0000-00002F2C0000}"/>
    <cellStyle name="Normal 3 7 23" xfId="8266" xr:uid="{00000000-0005-0000-0000-0000302C0000}"/>
    <cellStyle name="Normal 3 7 24" xfId="8267" xr:uid="{00000000-0005-0000-0000-0000312C0000}"/>
    <cellStyle name="Normal 3 7 25" xfId="8268" xr:uid="{00000000-0005-0000-0000-0000322C0000}"/>
    <cellStyle name="Normal 3 7 26" xfId="8269" xr:uid="{00000000-0005-0000-0000-0000332C0000}"/>
    <cellStyle name="Normal 3 7 27" xfId="8270" xr:uid="{00000000-0005-0000-0000-0000342C0000}"/>
    <cellStyle name="Normal 3 7 28" xfId="8271" xr:uid="{00000000-0005-0000-0000-0000352C0000}"/>
    <cellStyle name="Normal 3 7 29" xfId="8272" xr:uid="{00000000-0005-0000-0000-0000362C0000}"/>
    <cellStyle name="Normal 3 7 3" xfId="8273" xr:uid="{00000000-0005-0000-0000-0000372C0000}"/>
    <cellStyle name="Normal 3 7 30" xfId="8274" xr:uid="{00000000-0005-0000-0000-0000382C0000}"/>
    <cellStyle name="Normal 3 7 31" xfId="8275" xr:uid="{00000000-0005-0000-0000-0000392C0000}"/>
    <cellStyle name="Normal 3 7 32" xfId="8276" xr:uid="{00000000-0005-0000-0000-00003A2C0000}"/>
    <cellStyle name="Normal 3 7 33" xfId="8277" xr:uid="{00000000-0005-0000-0000-00003B2C0000}"/>
    <cellStyle name="Normal 3 7 34" xfId="8278" xr:uid="{00000000-0005-0000-0000-00003C2C0000}"/>
    <cellStyle name="Normal 3 7 35" xfId="8279" xr:uid="{00000000-0005-0000-0000-00003D2C0000}"/>
    <cellStyle name="Normal 3 7 36" xfId="8280" xr:uid="{00000000-0005-0000-0000-00003E2C0000}"/>
    <cellStyle name="Normal 3 7 37" xfId="8281" xr:uid="{00000000-0005-0000-0000-00003F2C0000}"/>
    <cellStyle name="Normal 3 7 38" xfId="8282" xr:uid="{00000000-0005-0000-0000-0000402C0000}"/>
    <cellStyle name="Normal 3 7 39" xfId="8283" xr:uid="{00000000-0005-0000-0000-0000412C0000}"/>
    <cellStyle name="Normal 3 7 4" xfId="8284" xr:uid="{00000000-0005-0000-0000-0000422C0000}"/>
    <cellStyle name="Normal 3 7 40" xfId="8285" xr:uid="{00000000-0005-0000-0000-0000432C0000}"/>
    <cellStyle name="Normal 3 7 41" xfId="8286" xr:uid="{00000000-0005-0000-0000-0000442C0000}"/>
    <cellStyle name="Normal 3 7 42" xfId="8287" xr:uid="{00000000-0005-0000-0000-0000452C0000}"/>
    <cellStyle name="Normal 3 7 43" xfId="8288" xr:uid="{00000000-0005-0000-0000-0000462C0000}"/>
    <cellStyle name="Normal 3 7 44" xfId="8289" xr:uid="{00000000-0005-0000-0000-0000472C0000}"/>
    <cellStyle name="Normal 3 7 45" xfId="8290" xr:uid="{00000000-0005-0000-0000-0000482C0000}"/>
    <cellStyle name="Normal 3 7 46" xfId="8291" xr:uid="{00000000-0005-0000-0000-0000492C0000}"/>
    <cellStyle name="Normal 3 7 47" xfId="8292" xr:uid="{00000000-0005-0000-0000-00004A2C0000}"/>
    <cellStyle name="Normal 3 7 48" xfId="8293" xr:uid="{00000000-0005-0000-0000-00004B2C0000}"/>
    <cellStyle name="Normal 3 7 49" xfId="8294" xr:uid="{00000000-0005-0000-0000-00004C2C0000}"/>
    <cellStyle name="Normal 3 7 5" xfId="8295" xr:uid="{00000000-0005-0000-0000-00004D2C0000}"/>
    <cellStyle name="Normal 3 7 50" xfId="8296" xr:uid="{00000000-0005-0000-0000-00004E2C0000}"/>
    <cellStyle name="Normal 3 7 51" xfId="8297" xr:uid="{00000000-0005-0000-0000-00004F2C0000}"/>
    <cellStyle name="Normal 3 7 52" xfId="8298" xr:uid="{00000000-0005-0000-0000-0000502C0000}"/>
    <cellStyle name="Normal 3 7 53" xfId="8299" xr:uid="{00000000-0005-0000-0000-0000512C0000}"/>
    <cellStyle name="Normal 3 7 54" xfId="8300" xr:uid="{00000000-0005-0000-0000-0000522C0000}"/>
    <cellStyle name="Normal 3 7 55" xfId="8301" xr:uid="{00000000-0005-0000-0000-0000532C0000}"/>
    <cellStyle name="Normal 3 7 56" xfId="8302" xr:uid="{00000000-0005-0000-0000-0000542C0000}"/>
    <cellStyle name="Normal 3 7 57" xfId="8303" xr:uid="{00000000-0005-0000-0000-0000552C0000}"/>
    <cellStyle name="Normal 3 7 58" xfId="8304" xr:uid="{00000000-0005-0000-0000-0000562C0000}"/>
    <cellStyle name="Normal 3 7 59" xfId="8305" xr:uid="{00000000-0005-0000-0000-0000572C0000}"/>
    <cellStyle name="Normal 3 7 6" xfId="8306" xr:uid="{00000000-0005-0000-0000-0000582C0000}"/>
    <cellStyle name="Normal 3 7 60" xfId="8307" xr:uid="{00000000-0005-0000-0000-0000592C0000}"/>
    <cellStyle name="Normal 3 7 61" xfId="8308" xr:uid="{00000000-0005-0000-0000-00005A2C0000}"/>
    <cellStyle name="Normal 3 7 62" xfId="8309" xr:uid="{00000000-0005-0000-0000-00005B2C0000}"/>
    <cellStyle name="Normal 3 7 63" xfId="8310" xr:uid="{00000000-0005-0000-0000-00005C2C0000}"/>
    <cellStyle name="Normal 3 7 64" xfId="8311" xr:uid="{00000000-0005-0000-0000-00005D2C0000}"/>
    <cellStyle name="Normal 3 7 65" xfId="8312" xr:uid="{00000000-0005-0000-0000-00005E2C0000}"/>
    <cellStyle name="Normal 3 7 66" xfId="15191" xr:uid="{00000000-0005-0000-0000-00005F2C0000}"/>
    <cellStyle name="Normal 3 7 7" xfId="8313" xr:uid="{00000000-0005-0000-0000-0000602C0000}"/>
    <cellStyle name="Normal 3 7 8" xfId="8314" xr:uid="{00000000-0005-0000-0000-0000612C0000}"/>
    <cellStyle name="Normal 3 7 9" xfId="8315" xr:uid="{00000000-0005-0000-0000-0000622C0000}"/>
    <cellStyle name="Normal 3 8" xfId="8316" xr:uid="{00000000-0005-0000-0000-0000632C0000}"/>
    <cellStyle name="Normal 3 8 2" xfId="15192" xr:uid="{00000000-0005-0000-0000-0000642C0000}"/>
    <cellStyle name="Normal 3 9" xfId="8317" xr:uid="{00000000-0005-0000-0000-0000652C0000}"/>
    <cellStyle name="Normal 3 9 2" xfId="15193" xr:uid="{00000000-0005-0000-0000-0000662C0000}"/>
    <cellStyle name="Normal 30" xfId="8318" xr:uid="{00000000-0005-0000-0000-0000672C0000}"/>
    <cellStyle name="Normal 30 2" xfId="8319" xr:uid="{00000000-0005-0000-0000-0000682C0000}"/>
    <cellStyle name="Normal 30 3" xfId="13522" xr:uid="{00000000-0005-0000-0000-0000692C0000}"/>
    <cellStyle name="Normal 31" xfId="8320" xr:uid="{00000000-0005-0000-0000-00006A2C0000}"/>
    <cellStyle name="Normal 31 10" xfId="8321" xr:uid="{00000000-0005-0000-0000-00006B2C0000}"/>
    <cellStyle name="Normal 31 10 2" xfId="8322" xr:uid="{00000000-0005-0000-0000-00006C2C0000}"/>
    <cellStyle name="Normal 31 11" xfId="8323" xr:uid="{00000000-0005-0000-0000-00006D2C0000}"/>
    <cellStyle name="Normal 31 12" xfId="8324" xr:uid="{00000000-0005-0000-0000-00006E2C0000}"/>
    <cellStyle name="Normal 31 13" xfId="8325" xr:uid="{00000000-0005-0000-0000-00006F2C0000}"/>
    <cellStyle name="Normal 31 14" xfId="8326" xr:uid="{00000000-0005-0000-0000-0000702C0000}"/>
    <cellStyle name="Normal 31 15" xfId="8327" xr:uid="{00000000-0005-0000-0000-0000712C0000}"/>
    <cellStyle name="Normal 31 16" xfId="8328" xr:uid="{00000000-0005-0000-0000-0000722C0000}"/>
    <cellStyle name="Normal 31 17" xfId="8329" xr:uid="{00000000-0005-0000-0000-0000732C0000}"/>
    <cellStyle name="Normal 31 18" xfId="8330" xr:uid="{00000000-0005-0000-0000-0000742C0000}"/>
    <cellStyle name="Normal 31 19" xfId="8331" xr:uid="{00000000-0005-0000-0000-0000752C0000}"/>
    <cellStyle name="Normal 31 2" xfId="8332" xr:uid="{00000000-0005-0000-0000-0000762C0000}"/>
    <cellStyle name="Normal 31 20" xfId="8333" xr:uid="{00000000-0005-0000-0000-0000772C0000}"/>
    <cellStyle name="Normal 31 21" xfId="8334" xr:uid="{00000000-0005-0000-0000-0000782C0000}"/>
    <cellStyle name="Normal 31 22" xfId="8335" xr:uid="{00000000-0005-0000-0000-0000792C0000}"/>
    <cellStyle name="Normal 31 23" xfId="8336" xr:uid="{00000000-0005-0000-0000-00007A2C0000}"/>
    <cellStyle name="Normal 31 24" xfId="8337" xr:uid="{00000000-0005-0000-0000-00007B2C0000}"/>
    <cellStyle name="Normal 31 25" xfId="8338" xr:uid="{00000000-0005-0000-0000-00007C2C0000}"/>
    <cellStyle name="Normal 31 26" xfId="8339" xr:uid="{00000000-0005-0000-0000-00007D2C0000}"/>
    <cellStyle name="Normal 31 27" xfId="8340" xr:uid="{00000000-0005-0000-0000-00007E2C0000}"/>
    <cellStyle name="Normal 31 28" xfId="8341" xr:uid="{00000000-0005-0000-0000-00007F2C0000}"/>
    <cellStyle name="Normal 31 29" xfId="8342" xr:uid="{00000000-0005-0000-0000-0000802C0000}"/>
    <cellStyle name="Normal 31 3" xfId="8343" xr:uid="{00000000-0005-0000-0000-0000812C0000}"/>
    <cellStyle name="Normal 31 30" xfId="8344" xr:uid="{00000000-0005-0000-0000-0000822C0000}"/>
    <cellStyle name="Normal 31 31" xfId="8345" xr:uid="{00000000-0005-0000-0000-0000832C0000}"/>
    <cellStyle name="Normal 31 32" xfId="8346" xr:uid="{00000000-0005-0000-0000-0000842C0000}"/>
    <cellStyle name="Normal 31 33" xfId="8347" xr:uid="{00000000-0005-0000-0000-0000852C0000}"/>
    <cellStyle name="Normal 31 34" xfId="8348" xr:uid="{00000000-0005-0000-0000-0000862C0000}"/>
    <cellStyle name="Normal 31 35" xfId="8349" xr:uid="{00000000-0005-0000-0000-0000872C0000}"/>
    <cellStyle name="Normal 31 36" xfId="8350" xr:uid="{00000000-0005-0000-0000-0000882C0000}"/>
    <cellStyle name="Normal 31 37" xfId="8351" xr:uid="{00000000-0005-0000-0000-0000892C0000}"/>
    <cellStyle name="Normal 31 38" xfId="8352" xr:uid="{00000000-0005-0000-0000-00008A2C0000}"/>
    <cellStyle name="Normal 31 39" xfId="8353" xr:uid="{00000000-0005-0000-0000-00008B2C0000}"/>
    <cellStyle name="Normal 31 4" xfId="8354" xr:uid="{00000000-0005-0000-0000-00008C2C0000}"/>
    <cellStyle name="Normal 31 40" xfId="8355" xr:uid="{00000000-0005-0000-0000-00008D2C0000}"/>
    <cellStyle name="Normal 31 41" xfId="8356" xr:uid="{00000000-0005-0000-0000-00008E2C0000}"/>
    <cellStyle name="Normal 31 42" xfId="8357" xr:uid="{00000000-0005-0000-0000-00008F2C0000}"/>
    <cellStyle name="Normal 31 43" xfId="8358" xr:uid="{00000000-0005-0000-0000-0000902C0000}"/>
    <cellStyle name="Normal 31 44" xfId="8359" xr:uid="{00000000-0005-0000-0000-0000912C0000}"/>
    <cellStyle name="Normal 31 45" xfId="8360" xr:uid="{00000000-0005-0000-0000-0000922C0000}"/>
    <cellStyle name="Normal 31 46" xfId="8361" xr:uid="{00000000-0005-0000-0000-0000932C0000}"/>
    <cellStyle name="Normal 31 47" xfId="8362" xr:uid="{00000000-0005-0000-0000-0000942C0000}"/>
    <cellStyle name="Normal 31 48" xfId="8363" xr:uid="{00000000-0005-0000-0000-0000952C0000}"/>
    <cellStyle name="Normal 31 49" xfId="8364" xr:uid="{00000000-0005-0000-0000-0000962C0000}"/>
    <cellStyle name="Normal 31 5" xfId="8365" xr:uid="{00000000-0005-0000-0000-0000972C0000}"/>
    <cellStyle name="Normal 31 50" xfId="8366" xr:uid="{00000000-0005-0000-0000-0000982C0000}"/>
    <cellStyle name="Normal 31 51" xfId="8367" xr:uid="{00000000-0005-0000-0000-0000992C0000}"/>
    <cellStyle name="Normal 31 52" xfId="8368" xr:uid="{00000000-0005-0000-0000-00009A2C0000}"/>
    <cellStyle name="Normal 31 53" xfId="8369" xr:uid="{00000000-0005-0000-0000-00009B2C0000}"/>
    <cellStyle name="Normal 31 54" xfId="8370" xr:uid="{00000000-0005-0000-0000-00009C2C0000}"/>
    <cellStyle name="Normal 31 55" xfId="8371" xr:uid="{00000000-0005-0000-0000-00009D2C0000}"/>
    <cellStyle name="Normal 31 56" xfId="8372" xr:uid="{00000000-0005-0000-0000-00009E2C0000}"/>
    <cellStyle name="Normal 31 57" xfId="8373" xr:uid="{00000000-0005-0000-0000-00009F2C0000}"/>
    <cellStyle name="Normal 31 58" xfId="8374" xr:uid="{00000000-0005-0000-0000-0000A02C0000}"/>
    <cellStyle name="Normal 31 59" xfId="8375" xr:uid="{00000000-0005-0000-0000-0000A12C0000}"/>
    <cellStyle name="Normal 31 6" xfId="8376" xr:uid="{00000000-0005-0000-0000-0000A22C0000}"/>
    <cellStyle name="Normal 31 60" xfId="8377" xr:uid="{00000000-0005-0000-0000-0000A32C0000}"/>
    <cellStyle name="Normal 31 61" xfId="8378" xr:uid="{00000000-0005-0000-0000-0000A42C0000}"/>
    <cellStyle name="Normal 31 62" xfId="8379" xr:uid="{00000000-0005-0000-0000-0000A52C0000}"/>
    <cellStyle name="Normal 31 63" xfId="8380" xr:uid="{00000000-0005-0000-0000-0000A62C0000}"/>
    <cellStyle name="Normal 31 64" xfId="8381" xr:uid="{00000000-0005-0000-0000-0000A72C0000}"/>
    <cellStyle name="Normal 31 65" xfId="8382" xr:uid="{00000000-0005-0000-0000-0000A82C0000}"/>
    <cellStyle name="Normal 31 66" xfId="8383" xr:uid="{00000000-0005-0000-0000-0000A92C0000}"/>
    <cellStyle name="Normal 31 67" xfId="14669" xr:uid="{00000000-0005-0000-0000-0000AA2C0000}"/>
    <cellStyle name="Normal 31 7" xfId="8384" xr:uid="{00000000-0005-0000-0000-0000AB2C0000}"/>
    <cellStyle name="Normal 31 8" xfId="8385" xr:uid="{00000000-0005-0000-0000-0000AC2C0000}"/>
    <cellStyle name="Normal 31 9" xfId="8386" xr:uid="{00000000-0005-0000-0000-0000AD2C0000}"/>
    <cellStyle name="Normal 32" xfId="8387" xr:uid="{00000000-0005-0000-0000-0000AE2C0000}"/>
    <cellStyle name="Normal 32 10" xfId="8388" xr:uid="{00000000-0005-0000-0000-0000AF2C0000}"/>
    <cellStyle name="Normal 32 11" xfId="8389" xr:uid="{00000000-0005-0000-0000-0000B02C0000}"/>
    <cellStyle name="Normal 32 12" xfId="8390" xr:uid="{00000000-0005-0000-0000-0000B12C0000}"/>
    <cellStyle name="Normal 32 13" xfId="8391" xr:uid="{00000000-0005-0000-0000-0000B22C0000}"/>
    <cellStyle name="Normal 32 14" xfId="8392" xr:uid="{00000000-0005-0000-0000-0000B32C0000}"/>
    <cellStyle name="Normal 32 15" xfId="8393" xr:uid="{00000000-0005-0000-0000-0000B42C0000}"/>
    <cellStyle name="Normal 32 16" xfId="8394" xr:uid="{00000000-0005-0000-0000-0000B52C0000}"/>
    <cellStyle name="Normal 32 17" xfId="8395" xr:uid="{00000000-0005-0000-0000-0000B62C0000}"/>
    <cellStyle name="Normal 32 18" xfId="8396" xr:uid="{00000000-0005-0000-0000-0000B72C0000}"/>
    <cellStyle name="Normal 32 19" xfId="8397" xr:uid="{00000000-0005-0000-0000-0000B82C0000}"/>
    <cellStyle name="Normal 32 2" xfId="8398" xr:uid="{00000000-0005-0000-0000-0000B92C0000}"/>
    <cellStyle name="Normal 32 20" xfId="8399" xr:uid="{00000000-0005-0000-0000-0000BA2C0000}"/>
    <cellStyle name="Normal 32 21" xfId="8400" xr:uid="{00000000-0005-0000-0000-0000BB2C0000}"/>
    <cellStyle name="Normal 32 22" xfId="8401" xr:uid="{00000000-0005-0000-0000-0000BC2C0000}"/>
    <cellStyle name="Normal 32 23" xfId="8402" xr:uid="{00000000-0005-0000-0000-0000BD2C0000}"/>
    <cellStyle name="Normal 32 24" xfId="8403" xr:uid="{00000000-0005-0000-0000-0000BE2C0000}"/>
    <cellStyle name="Normal 32 25" xfId="8404" xr:uid="{00000000-0005-0000-0000-0000BF2C0000}"/>
    <cellStyle name="Normal 32 26" xfId="8405" xr:uid="{00000000-0005-0000-0000-0000C02C0000}"/>
    <cellStyle name="Normal 32 27" xfId="8406" xr:uid="{00000000-0005-0000-0000-0000C12C0000}"/>
    <cellStyle name="Normal 32 28" xfId="8407" xr:uid="{00000000-0005-0000-0000-0000C22C0000}"/>
    <cellStyle name="Normal 32 29" xfId="8408" xr:uid="{00000000-0005-0000-0000-0000C32C0000}"/>
    <cellStyle name="Normal 32 3" xfId="8409" xr:uid="{00000000-0005-0000-0000-0000C42C0000}"/>
    <cellStyle name="Normal 32 30" xfId="8410" xr:uid="{00000000-0005-0000-0000-0000C52C0000}"/>
    <cellStyle name="Normal 32 31" xfId="8411" xr:uid="{00000000-0005-0000-0000-0000C62C0000}"/>
    <cellStyle name="Normal 32 32" xfId="8412" xr:uid="{00000000-0005-0000-0000-0000C72C0000}"/>
    <cellStyle name="Normal 32 33" xfId="8413" xr:uid="{00000000-0005-0000-0000-0000C82C0000}"/>
    <cellStyle name="Normal 32 34" xfId="8414" xr:uid="{00000000-0005-0000-0000-0000C92C0000}"/>
    <cellStyle name="Normal 32 35" xfId="8415" xr:uid="{00000000-0005-0000-0000-0000CA2C0000}"/>
    <cellStyle name="Normal 32 36" xfId="8416" xr:uid="{00000000-0005-0000-0000-0000CB2C0000}"/>
    <cellStyle name="Normal 32 37" xfId="8417" xr:uid="{00000000-0005-0000-0000-0000CC2C0000}"/>
    <cellStyle name="Normal 32 38" xfId="8418" xr:uid="{00000000-0005-0000-0000-0000CD2C0000}"/>
    <cellStyle name="Normal 32 39" xfId="8419" xr:uid="{00000000-0005-0000-0000-0000CE2C0000}"/>
    <cellStyle name="Normal 32 4" xfId="8420" xr:uid="{00000000-0005-0000-0000-0000CF2C0000}"/>
    <cellStyle name="Normal 32 40" xfId="8421" xr:uid="{00000000-0005-0000-0000-0000D02C0000}"/>
    <cellStyle name="Normal 32 41" xfId="8422" xr:uid="{00000000-0005-0000-0000-0000D12C0000}"/>
    <cellStyle name="Normal 32 42" xfId="8423" xr:uid="{00000000-0005-0000-0000-0000D22C0000}"/>
    <cellStyle name="Normal 32 43" xfId="8424" xr:uid="{00000000-0005-0000-0000-0000D32C0000}"/>
    <cellStyle name="Normal 32 44" xfId="8425" xr:uid="{00000000-0005-0000-0000-0000D42C0000}"/>
    <cellStyle name="Normal 32 45" xfId="8426" xr:uid="{00000000-0005-0000-0000-0000D52C0000}"/>
    <cellStyle name="Normal 32 46" xfId="8427" xr:uid="{00000000-0005-0000-0000-0000D62C0000}"/>
    <cellStyle name="Normal 32 47" xfId="8428" xr:uid="{00000000-0005-0000-0000-0000D72C0000}"/>
    <cellStyle name="Normal 32 48" xfId="8429" xr:uid="{00000000-0005-0000-0000-0000D82C0000}"/>
    <cellStyle name="Normal 32 49" xfId="8430" xr:uid="{00000000-0005-0000-0000-0000D92C0000}"/>
    <cellStyle name="Normal 32 5" xfId="8431" xr:uid="{00000000-0005-0000-0000-0000DA2C0000}"/>
    <cellStyle name="Normal 32 50" xfId="8432" xr:uid="{00000000-0005-0000-0000-0000DB2C0000}"/>
    <cellStyle name="Normal 32 51" xfId="8433" xr:uid="{00000000-0005-0000-0000-0000DC2C0000}"/>
    <cellStyle name="Normal 32 52" xfId="8434" xr:uid="{00000000-0005-0000-0000-0000DD2C0000}"/>
    <cellStyle name="Normal 32 53" xfId="8435" xr:uid="{00000000-0005-0000-0000-0000DE2C0000}"/>
    <cellStyle name="Normal 32 54" xfId="8436" xr:uid="{00000000-0005-0000-0000-0000DF2C0000}"/>
    <cellStyle name="Normal 32 55" xfId="8437" xr:uid="{00000000-0005-0000-0000-0000E02C0000}"/>
    <cellStyle name="Normal 32 56" xfId="8438" xr:uid="{00000000-0005-0000-0000-0000E12C0000}"/>
    <cellStyle name="Normal 32 57" xfId="8439" xr:uid="{00000000-0005-0000-0000-0000E22C0000}"/>
    <cellStyle name="Normal 32 58" xfId="8440" xr:uid="{00000000-0005-0000-0000-0000E32C0000}"/>
    <cellStyle name="Normal 32 59" xfId="8441" xr:uid="{00000000-0005-0000-0000-0000E42C0000}"/>
    <cellStyle name="Normal 32 6" xfId="8442" xr:uid="{00000000-0005-0000-0000-0000E52C0000}"/>
    <cellStyle name="Normal 32 60" xfId="8443" xr:uid="{00000000-0005-0000-0000-0000E62C0000}"/>
    <cellStyle name="Normal 32 61" xfId="8444" xr:uid="{00000000-0005-0000-0000-0000E72C0000}"/>
    <cellStyle name="Normal 32 62" xfId="8445" xr:uid="{00000000-0005-0000-0000-0000E82C0000}"/>
    <cellStyle name="Normal 32 63" xfId="8446" xr:uid="{00000000-0005-0000-0000-0000E92C0000}"/>
    <cellStyle name="Normal 32 64" xfId="8447" xr:uid="{00000000-0005-0000-0000-0000EA2C0000}"/>
    <cellStyle name="Normal 32 65" xfId="8448" xr:uid="{00000000-0005-0000-0000-0000EB2C0000}"/>
    <cellStyle name="Normal 32 66" xfId="8449" xr:uid="{00000000-0005-0000-0000-0000EC2C0000}"/>
    <cellStyle name="Normal 32 67" xfId="14532" xr:uid="{00000000-0005-0000-0000-0000ED2C0000}"/>
    <cellStyle name="Normal 32 7" xfId="8450" xr:uid="{00000000-0005-0000-0000-0000EE2C0000}"/>
    <cellStyle name="Normal 32 8" xfId="8451" xr:uid="{00000000-0005-0000-0000-0000EF2C0000}"/>
    <cellStyle name="Normal 32 9" xfId="8452" xr:uid="{00000000-0005-0000-0000-0000F02C0000}"/>
    <cellStyle name="Normal 33" xfId="8453" xr:uid="{00000000-0005-0000-0000-0000F12C0000}"/>
    <cellStyle name="Normal 33 2" xfId="14533" xr:uid="{00000000-0005-0000-0000-0000F22C0000}"/>
    <cellStyle name="Normal 34" xfId="8454" xr:uid="{00000000-0005-0000-0000-0000F32C0000}"/>
    <cellStyle name="Normal 34 10" xfId="8455" xr:uid="{00000000-0005-0000-0000-0000F42C0000}"/>
    <cellStyle name="Normal 34 11" xfId="8456" xr:uid="{00000000-0005-0000-0000-0000F52C0000}"/>
    <cellStyle name="Normal 34 12" xfId="8457" xr:uid="{00000000-0005-0000-0000-0000F62C0000}"/>
    <cellStyle name="Normal 34 13" xfId="8458" xr:uid="{00000000-0005-0000-0000-0000F72C0000}"/>
    <cellStyle name="Normal 34 14" xfId="8459" xr:uid="{00000000-0005-0000-0000-0000F82C0000}"/>
    <cellStyle name="Normal 34 15" xfId="8460" xr:uid="{00000000-0005-0000-0000-0000F92C0000}"/>
    <cellStyle name="Normal 34 16" xfId="8461" xr:uid="{00000000-0005-0000-0000-0000FA2C0000}"/>
    <cellStyle name="Normal 34 17" xfId="8462" xr:uid="{00000000-0005-0000-0000-0000FB2C0000}"/>
    <cellStyle name="Normal 34 18" xfId="8463" xr:uid="{00000000-0005-0000-0000-0000FC2C0000}"/>
    <cellStyle name="Normal 34 19" xfId="8464" xr:uid="{00000000-0005-0000-0000-0000FD2C0000}"/>
    <cellStyle name="Normal 34 2" xfId="8465" xr:uid="{00000000-0005-0000-0000-0000FE2C0000}"/>
    <cellStyle name="Normal 34 20" xfId="8466" xr:uid="{00000000-0005-0000-0000-0000FF2C0000}"/>
    <cellStyle name="Normal 34 21" xfId="8467" xr:uid="{00000000-0005-0000-0000-0000002D0000}"/>
    <cellStyle name="Normal 34 22" xfId="8468" xr:uid="{00000000-0005-0000-0000-0000012D0000}"/>
    <cellStyle name="Normal 34 23" xfId="8469" xr:uid="{00000000-0005-0000-0000-0000022D0000}"/>
    <cellStyle name="Normal 34 24" xfId="8470" xr:uid="{00000000-0005-0000-0000-0000032D0000}"/>
    <cellStyle name="Normal 34 25" xfId="8471" xr:uid="{00000000-0005-0000-0000-0000042D0000}"/>
    <cellStyle name="Normal 34 26" xfId="8472" xr:uid="{00000000-0005-0000-0000-0000052D0000}"/>
    <cellStyle name="Normal 34 27" xfId="8473" xr:uid="{00000000-0005-0000-0000-0000062D0000}"/>
    <cellStyle name="Normal 34 28" xfId="8474" xr:uid="{00000000-0005-0000-0000-0000072D0000}"/>
    <cellStyle name="Normal 34 29" xfId="8475" xr:uid="{00000000-0005-0000-0000-0000082D0000}"/>
    <cellStyle name="Normal 34 3" xfId="8476" xr:uid="{00000000-0005-0000-0000-0000092D0000}"/>
    <cellStyle name="Normal 34 30" xfId="8477" xr:uid="{00000000-0005-0000-0000-00000A2D0000}"/>
    <cellStyle name="Normal 34 31" xfId="8478" xr:uid="{00000000-0005-0000-0000-00000B2D0000}"/>
    <cellStyle name="Normal 34 32" xfId="8479" xr:uid="{00000000-0005-0000-0000-00000C2D0000}"/>
    <cellStyle name="Normal 34 33" xfId="8480" xr:uid="{00000000-0005-0000-0000-00000D2D0000}"/>
    <cellStyle name="Normal 34 34" xfId="8481" xr:uid="{00000000-0005-0000-0000-00000E2D0000}"/>
    <cellStyle name="Normal 34 35" xfId="8482" xr:uid="{00000000-0005-0000-0000-00000F2D0000}"/>
    <cellStyle name="Normal 34 36" xfId="8483" xr:uid="{00000000-0005-0000-0000-0000102D0000}"/>
    <cellStyle name="Normal 34 37" xfId="8484" xr:uid="{00000000-0005-0000-0000-0000112D0000}"/>
    <cellStyle name="Normal 34 38" xfId="8485" xr:uid="{00000000-0005-0000-0000-0000122D0000}"/>
    <cellStyle name="Normal 34 39" xfId="8486" xr:uid="{00000000-0005-0000-0000-0000132D0000}"/>
    <cellStyle name="Normal 34 4" xfId="8487" xr:uid="{00000000-0005-0000-0000-0000142D0000}"/>
    <cellStyle name="Normal 34 40" xfId="8488" xr:uid="{00000000-0005-0000-0000-0000152D0000}"/>
    <cellStyle name="Normal 34 41" xfId="8489" xr:uid="{00000000-0005-0000-0000-0000162D0000}"/>
    <cellStyle name="Normal 34 42" xfId="8490" xr:uid="{00000000-0005-0000-0000-0000172D0000}"/>
    <cellStyle name="Normal 34 43" xfId="8491" xr:uid="{00000000-0005-0000-0000-0000182D0000}"/>
    <cellStyle name="Normal 34 44" xfId="8492" xr:uid="{00000000-0005-0000-0000-0000192D0000}"/>
    <cellStyle name="Normal 34 45" xfId="8493" xr:uid="{00000000-0005-0000-0000-00001A2D0000}"/>
    <cellStyle name="Normal 34 46" xfId="8494" xr:uid="{00000000-0005-0000-0000-00001B2D0000}"/>
    <cellStyle name="Normal 34 47" xfId="8495" xr:uid="{00000000-0005-0000-0000-00001C2D0000}"/>
    <cellStyle name="Normal 34 48" xfId="8496" xr:uid="{00000000-0005-0000-0000-00001D2D0000}"/>
    <cellStyle name="Normal 34 49" xfId="8497" xr:uid="{00000000-0005-0000-0000-00001E2D0000}"/>
    <cellStyle name="Normal 34 5" xfId="8498" xr:uid="{00000000-0005-0000-0000-00001F2D0000}"/>
    <cellStyle name="Normal 34 50" xfId="8499" xr:uid="{00000000-0005-0000-0000-0000202D0000}"/>
    <cellStyle name="Normal 34 51" xfId="8500" xr:uid="{00000000-0005-0000-0000-0000212D0000}"/>
    <cellStyle name="Normal 34 52" xfId="8501" xr:uid="{00000000-0005-0000-0000-0000222D0000}"/>
    <cellStyle name="Normal 34 53" xfId="8502" xr:uid="{00000000-0005-0000-0000-0000232D0000}"/>
    <cellStyle name="Normal 34 54" xfId="8503" xr:uid="{00000000-0005-0000-0000-0000242D0000}"/>
    <cellStyle name="Normal 34 55" xfId="8504" xr:uid="{00000000-0005-0000-0000-0000252D0000}"/>
    <cellStyle name="Normal 34 56" xfId="8505" xr:uid="{00000000-0005-0000-0000-0000262D0000}"/>
    <cellStyle name="Normal 34 57" xfId="8506" xr:uid="{00000000-0005-0000-0000-0000272D0000}"/>
    <cellStyle name="Normal 34 58" xfId="8507" xr:uid="{00000000-0005-0000-0000-0000282D0000}"/>
    <cellStyle name="Normal 34 59" xfId="8508" xr:uid="{00000000-0005-0000-0000-0000292D0000}"/>
    <cellStyle name="Normal 34 6" xfId="8509" xr:uid="{00000000-0005-0000-0000-00002A2D0000}"/>
    <cellStyle name="Normal 34 60" xfId="8510" xr:uid="{00000000-0005-0000-0000-00002B2D0000}"/>
    <cellStyle name="Normal 34 61" xfId="8511" xr:uid="{00000000-0005-0000-0000-00002C2D0000}"/>
    <cellStyle name="Normal 34 62" xfId="8512" xr:uid="{00000000-0005-0000-0000-00002D2D0000}"/>
    <cellStyle name="Normal 34 63" xfId="8513" xr:uid="{00000000-0005-0000-0000-00002E2D0000}"/>
    <cellStyle name="Normal 34 64" xfId="8514" xr:uid="{00000000-0005-0000-0000-00002F2D0000}"/>
    <cellStyle name="Normal 34 65" xfId="8515" xr:uid="{00000000-0005-0000-0000-0000302D0000}"/>
    <cellStyle name="Normal 34 66" xfId="14575" xr:uid="{00000000-0005-0000-0000-0000312D0000}"/>
    <cellStyle name="Normal 34 7" xfId="8516" xr:uid="{00000000-0005-0000-0000-0000322D0000}"/>
    <cellStyle name="Normal 34 8" xfId="8517" xr:uid="{00000000-0005-0000-0000-0000332D0000}"/>
    <cellStyle name="Normal 34 9" xfId="8518" xr:uid="{00000000-0005-0000-0000-0000342D0000}"/>
    <cellStyle name="Normal 35" xfId="8519" xr:uid="{00000000-0005-0000-0000-0000352D0000}"/>
    <cellStyle name="Normal 35 10" xfId="8520" xr:uid="{00000000-0005-0000-0000-0000362D0000}"/>
    <cellStyle name="Normal 35 11" xfId="8521" xr:uid="{00000000-0005-0000-0000-0000372D0000}"/>
    <cellStyle name="Normal 35 12" xfId="8522" xr:uid="{00000000-0005-0000-0000-0000382D0000}"/>
    <cellStyle name="Normal 35 13" xfId="8523" xr:uid="{00000000-0005-0000-0000-0000392D0000}"/>
    <cellStyle name="Normal 35 14" xfId="8524" xr:uid="{00000000-0005-0000-0000-00003A2D0000}"/>
    <cellStyle name="Normal 35 15" xfId="8525" xr:uid="{00000000-0005-0000-0000-00003B2D0000}"/>
    <cellStyle name="Normal 35 16" xfId="8526" xr:uid="{00000000-0005-0000-0000-00003C2D0000}"/>
    <cellStyle name="Normal 35 17" xfId="8527" xr:uid="{00000000-0005-0000-0000-00003D2D0000}"/>
    <cellStyle name="Normal 35 18" xfId="8528" xr:uid="{00000000-0005-0000-0000-00003E2D0000}"/>
    <cellStyle name="Normal 35 19" xfId="8529" xr:uid="{00000000-0005-0000-0000-00003F2D0000}"/>
    <cellStyle name="Normal 35 2" xfId="8530" xr:uid="{00000000-0005-0000-0000-0000402D0000}"/>
    <cellStyle name="Normal 35 20" xfId="8531" xr:uid="{00000000-0005-0000-0000-0000412D0000}"/>
    <cellStyle name="Normal 35 21" xfId="8532" xr:uid="{00000000-0005-0000-0000-0000422D0000}"/>
    <cellStyle name="Normal 35 22" xfId="8533" xr:uid="{00000000-0005-0000-0000-0000432D0000}"/>
    <cellStyle name="Normal 35 23" xfId="8534" xr:uid="{00000000-0005-0000-0000-0000442D0000}"/>
    <cellStyle name="Normal 35 24" xfId="8535" xr:uid="{00000000-0005-0000-0000-0000452D0000}"/>
    <cellStyle name="Normal 35 25" xfId="8536" xr:uid="{00000000-0005-0000-0000-0000462D0000}"/>
    <cellStyle name="Normal 35 26" xfId="8537" xr:uid="{00000000-0005-0000-0000-0000472D0000}"/>
    <cellStyle name="Normal 35 27" xfId="8538" xr:uid="{00000000-0005-0000-0000-0000482D0000}"/>
    <cellStyle name="Normal 35 28" xfId="8539" xr:uid="{00000000-0005-0000-0000-0000492D0000}"/>
    <cellStyle name="Normal 35 29" xfId="8540" xr:uid="{00000000-0005-0000-0000-00004A2D0000}"/>
    <cellStyle name="Normal 35 3" xfId="8541" xr:uid="{00000000-0005-0000-0000-00004B2D0000}"/>
    <cellStyle name="Normal 35 30" xfId="8542" xr:uid="{00000000-0005-0000-0000-00004C2D0000}"/>
    <cellStyle name="Normal 35 31" xfId="8543" xr:uid="{00000000-0005-0000-0000-00004D2D0000}"/>
    <cellStyle name="Normal 35 32" xfId="8544" xr:uid="{00000000-0005-0000-0000-00004E2D0000}"/>
    <cellStyle name="Normal 35 33" xfId="8545" xr:uid="{00000000-0005-0000-0000-00004F2D0000}"/>
    <cellStyle name="Normal 35 34" xfId="8546" xr:uid="{00000000-0005-0000-0000-0000502D0000}"/>
    <cellStyle name="Normal 35 35" xfId="8547" xr:uid="{00000000-0005-0000-0000-0000512D0000}"/>
    <cellStyle name="Normal 35 36" xfId="8548" xr:uid="{00000000-0005-0000-0000-0000522D0000}"/>
    <cellStyle name="Normal 35 37" xfId="8549" xr:uid="{00000000-0005-0000-0000-0000532D0000}"/>
    <cellStyle name="Normal 35 38" xfId="8550" xr:uid="{00000000-0005-0000-0000-0000542D0000}"/>
    <cellStyle name="Normal 35 39" xfId="8551" xr:uid="{00000000-0005-0000-0000-0000552D0000}"/>
    <cellStyle name="Normal 35 4" xfId="8552" xr:uid="{00000000-0005-0000-0000-0000562D0000}"/>
    <cellStyle name="Normal 35 40" xfId="8553" xr:uid="{00000000-0005-0000-0000-0000572D0000}"/>
    <cellStyle name="Normal 35 41" xfId="8554" xr:uid="{00000000-0005-0000-0000-0000582D0000}"/>
    <cellStyle name="Normal 35 42" xfId="8555" xr:uid="{00000000-0005-0000-0000-0000592D0000}"/>
    <cellStyle name="Normal 35 43" xfId="8556" xr:uid="{00000000-0005-0000-0000-00005A2D0000}"/>
    <cellStyle name="Normal 35 44" xfId="8557" xr:uid="{00000000-0005-0000-0000-00005B2D0000}"/>
    <cellStyle name="Normal 35 45" xfId="8558" xr:uid="{00000000-0005-0000-0000-00005C2D0000}"/>
    <cellStyle name="Normal 35 46" xfId="8559" xr:uid="{00000000-0005-0000-0000-00005D2D0000}"/>
    <cellStyle name="Normal 35 47" xfId="8560" xr:uid="{00000000-0005-0000-0000-00005E2D0000}"/>
    <cellStyle name="Normal 35 48" xfId="8561" xr:uid="{00000000-0005-0000-0000-00005F2D0000}"/>
    <cellStyle name="Normal 35 49" xfId="8562" xr:uid="{00000000-0005-0000-0000-0000602D0000}"/>
    <cellStyle name="Normal 35 5" xfId="8563" xr:uid="{00000000-0005-0000-0000-0000612D0000}"/>
    <cellStyle name="Normal 35 50" xfId="8564" xr:uid="{00000000-0005-0000-0000-0000622D0000}"/>
    <cellStyle name="Normal 35 51" xfId="8565" xr:uid="{00000000-0005-0000-0000-0000632D0000}"/>
    <cellStyle name="Normal 35 52" xfId="8566" xr:uid="{00000000-0005-0000-0000-0000642D0000}"/>
    <cellStyle name="Normal 35 53" xfId="8567" xr:uid="{00000000-0005-0000-0000-0000652D0000}"/>
    <cellStyle name="Normal 35 54" xfId="8568" xr:uid="{00000000-0005-0000-0000-0000662D0000}"/>
    <cellStyle name="Normal 35 55" xfId="8569" xr:uid="{00000000-0005-0000-0000-0000672D0000}"/>
    <cellStyle name="Normal 35 56" xfId="8570" xr:uid="{00000000-0005-0000-0000-0000682D0000}"/>
    <cellStyle name="Normal 35 57" xfId="8571" xr:uid="{00000000-0005-0000-0000-0000692D0000}"/>
    <cellStyle name="Normal 35 58" xfId="8572" xr:uid="{00000000-0005-0000-0000-00006A2D0000}"/>
    <cellStyle name="Normal 35 59" xfId="8573" xr:uid="{00000000-0005-0000-0000-00006B2D0000}"/>
    <cellStyle name="Normal 35 6" xfId="8574" xr:uid="{00000000-0005-0000-0000-00006C2D0000}"/>
    <cellStyle name="Normal 35 60" xfId="8575" xr:uid="{00000000-0005-0000-0000-00006D2D0000}"/>
    <cellStyle name="Normal 35 61" xfId="8576" xr:uid="{00000000-0005-0000-0000-00006E2D0000}"/>
    <cellStyle name="Normal 35 62" xfId="8577" xr:uid="{00000000-0005-0000-0000-00006F2D0000}"/>
    <cellStyle name="Normal 35 63" xfId="8578" xr:uid="{00000000-0005-0000-0000-0000702D0000}"/>
    <cellStyle name="Normal 35 64" xfId="8579" xr:uid="{00000000-0005-0000-0000-0000712D0000}"/>
    <cellStyle name="Normal 35 65" xfId="8580" xr:uid="{00000000-0005-0000-0000-0000722D0000}"/>
    <cellStyle name="Normal 35 66" xfId="14668" xr:uid="{00000000-0005-0000-0000-0000732D0000}"/>
    <cellStyle name="Normal 35 7" xfId="8581" xr:uid="{00000000-0005-0000-0000-0000742D0000}"/>
    <cellStyle name="Normal 35 8" xfId="8582" xr:uid="{00000000-0005-0000-0000-0000752D0000}"/>
    <cellStyle name="Normal 35 9" xfId="8583" xr:uid="{00000000-0005-0000-0000-0000762D0000}"/>
    <cellStyle name="Normal 36" xfId="8584" xr:uid="{00000000-0005-0000-0000-0000772D0000}"/>
    <cellStyle name="Normal 36 2" xfId="14624" xr:uid="{00000000-0005-0000-0000-0000782D0000}"/>
    <cellStyle name="Normal 37" xfId="8585" xr:uid="{00000000-0005-0000-0000-0000792D0000}"/>
    <cellStyle name="Normal 37 2" xfId="14438" xr:uid="{00000000-0005-0000-0000-00007A2D0000}"/>
    <cellStyle name="Normal 38" xfId="8586" xr:uid="{00000000-0005-0000-0000-00007B2D0000}"/>
    <cellStyle name="Normal 38 2" xfId="8587" xr:uid="{00000000-0005-0000-0000-00007C2D0000}"/>
    <cellStyle name="Normal 38 3" xfId="14479" xr:uid="{00000000-0005-0000-0000-00007D2D0000}"/>
    <cellStyle name="Normal 39" xfId="8588" xr:uid="{00000000-0005-0000-0000-00007E2D0000}"/>
    <cellStyle name="Normal 39 2" xfId="8589" xr:uid="{00000000-0005-0000-0000-00007F2D0000}"/>
    <cellStyle name="Normal 39 3" xfId="14576" xr:uid="{00000000-0005-0000-0000-0000802D0000}"/>
    <cellStyle name="Normal 4" xfId="44" xr:uid="{00000000-0005-0000-0000-0000812D0000}"/>
    <cellStyle name="Normal 4 10" xfId="13531" xr:uid="{00000000-0005-0000-0000-0000822D0000}"/>
    <cellStyle name="Normal 4 11" xfId="14421" xr:uid="{00000000-0005-0000-0000-0000832D0000}"/>
    <cellStyle name="Normal 4 12" xfId="14736" xr:uid="{00000000-0005-0000-0000-0000842D0000}"/>
    <cellStyle name="Normal 4 2" xfId="8590" xr:uid="{00000000-0005-0000-0000-0000852D0000}"/>
    <cellStyle name="Normal 4 2 10" xfId="8591" xr:uid="{00000000-0005-0000-0000-0000862D0000}"/>
    <cellStyle name="Normal 4 2 11" xfId="8592" xr:uid="{00000000-0005-0000-0000-0000872D0000}"/>
    <cellStyle name="Normal 4 2 12" xfId="8593" xr:uid="{00000000-0005-0000-0000-0000882D0000}"/>
    <cellStyle name="Normal 4 2 13" xfId="8594" xr:uid="{00000000-0005-0000-0000-0000892D0000}"/>
    <cellStyle name="Normal 4 2 14" xfId="8595" xr:uid="{00000000-0005-0000-0000-00008A2D0000}"/>
    <cellStyle name="Normal 4 2 15" xfId="8596" xr:uid="{00000000-0005-0000-0000-00008B2D0000}"/>
    <cellStyle name="Normal 4 2 16" xfId="8597" xr:uid="{00000000-0005-0000-0000-00008C2D0000}"/>
    <cellStyle name="Normal 4 2 17" xfId="8598" xr:uid="{00000000-0005-0000-0000-00008D2D0000}"/>
    <cellStyle name="Normal 4 2 18" xfId="8599" xr:uid="{00000000-0005-0000-0000-00008E2D0000}"/>
    <cellStyle name="Normal 4 2 19" xfId="8600" xr:uid="{00000000-0005-0000-0000-00008F2D0000}"/>
    <cellStyle name="Normal 4 2 2" xfId="8601" xr:uid="{00000000-0005-0000-0000-0000902D0000}"/>
    <cellStyle name="Normal 4 2 20" xfId="8602" xr:uid="{00000000-0005-0000-0000-0000912D0000}"/>
    <cellStyle name="Normal 4 2 21" xfId="8603" xr:uid="{00000000-0005-0000-0000-0000922D0000}"/>
    <cellStyle name="Normal 4 2 22" xfId="8604" xr:uid="{00000000-0005-0000-0000-0000932D0000}"/>
    <cellStyle name="Normal 4 2 23" xfId="8605" xr:uid="{00000000-0005-0000-0000-0000942D0000}"/>
    <cellStyle name="Normal 4 2 24" xfId="8606" xr:uid="{00000000-0005-0000-0000-0000952D0000}"/>
    <cellStyle name="Normal 4 2 25" xfId="8607" xr:uid="{00000000-0005-0000-0000-0000962D0000}"/>
    <cellStyle name="Normal 4 2 26" xfId="8608" xr:uid="{00000000-0005-0000-0000-0000972D0000}"/>
    <cellStyle name="Normal 4 2 27" xfId="8609" xr:uid="{00000000-0005-0000-0000-0000982D0000}"/>
    <cellStyle name="Normal 4 2 28" xfId="8610" xr:uid="{00000000-0005-0000-0000-0000992D0000}"/>
    <cellStyle name="Normal 4 2 29" xfId="8611" xr:uid="{00000000-0005-0000-0000-00009A2D0000}"/>
    <cellStyle name="Normal 4 2 3" xfId="8612" xr:uid="{00000000-0005-0000-0000-00009B2D0000}"/>
    <cellStyle name="Normal 4 2 30" xfId="8613" xr:uid="{00000000-0005-0000-0000-00009C2D0000}"/>
    <cellStyle name="Normal 4 2 31" xfId="8614" xr:uid="{00000000-0005-0000-0000-00009D2D0000}"/>
    <cellStyle name="Normal 4 2 32" xfId="8615" xr:uid="{00000000-0005-0000-0000-00009E2D0000}"/>
    <cellStyle name="Normal 4 2 33" xfId="8616" xr:uid="{00000000-0005-0000-0000-00009F2D0000}"/>
    <cellStyle name="Normal 4 2 34" xfId="8617" xr:uid="{00000000-0005-0000-0000-0000A02D0000}"/>
    <cellStyle name="Normal 4 2 35" xfId="8618" xr:uid="{00000000-0005-0000-0000-0000A12D0000}"/>
    <cellStyle name="Normal 4 2 36" xfId="8619" xr:uid="{00000000-0005-0000-0000-0000A22D0000}"/>
    <cellStyle name="Normal 4 2 37" xfId="8620" xr:uid="{00000000-0005-0000-0000-0000A32D0000}"/>
    <cellStyle name="Normal 4 2 38" xfId="8621" xr:uid="{00000000-0005-0000-0000-0000A42D0000}"/>
    <cellStyle name="Normal 4 2 39" xfId="8622" xr:uid="{00000000-0005-0000-0000-0000A52D0000}"/>
    <cellStyle name="Normal 4 2 4" xfId="8623" xr:uid="{00000000-0005-0000-0000-0000A62D0000}"/>
    <cellStyle name="Normal 4 2 40" xfId="8624" xr:uid="{00000000-0005-0000-0000-0000A72D0000}"/>
    <cellStyle name="Normal 4 2 41" xfId="8625" xr:uid="{00000000-0005-0000-0000-0000A82D0000}"/>
    <cellStyle name="Normal 4 2 42" xfId="8626" xr:uid="{00000000-0005-0000-0000-0000A92D0000}"/>
    <cellStyle name="Normal 4 2 43" xfId="8627" xr:uid="{00000000-0005-0000-0000-0000AA2D0000}"/>
    <cellStyle name="Normal 4 2 44" xfId="8628" xr:uid="{00000000-0005-0000-0000-0000AB2D0000}"/>
    <cellStyle name="Normal 4 2 45" xfId="8629" xr:uid="{00000000-0005-0000-0000-0000AC2D0000}"/>
    <cellStyle name="Normal 4 2 46" xfId="8630" xr:uid="{00000000-0005-0000-0000-0000AD2D0000}"/>
    <cellStyle name="Normal 4 2 47" xfId="8631" xr:uid="{00000000-0005-0000-0000-0000AE2D0000}"/>
    <cellStyle name="Normal 4 2 48" xfId="8632" xr:uid="{00000000-0005-0000-0000-0000AF2D0000}"/>
    <cellStyle name="Normal 4 2 49" xfId="8633" xr:uid="{00000000-0005-0000-0000-0000B02D0000}"/>
    <cellStyle name="Normal 4 2 5" xfId="8634" xr:uid="{00000000-0005-0000-0000-0000B12D0000}"/>
    <cellStyle name="Normal 4 2 50" xfId="8635" xr:uid="{00000000-0005-0000-0000-0000B22D0000}"/>
    <cellStyle name="Normal 4 2 51" xfId="8636" xr:uid="{00000000-0005-0000-0000-0000B32D0000}"/>
    <cellStyle name="Normal 4 2 52" xfId="8637" xr:uid="{00000000-0005-0000-0000-0000B42D0000}"/>
    <cellStyle name="Normal 4 2 53" xfId="8638" xr:uid="{00000000-0005-0000-0000-0000B52D0000}"/>
    <cellStyle name="Normal 4 2 54" xfId="8639" xr:uid="{00000000-0005-0000-0000-0000B62D0000}"/>
    <cellStyle name="Normal 4 2 55" xfId="8640" xr:uid="{00000000-0005-0000-0000-0000B72D0000}"/>
    <cellStyle name="Normal 4 2 56" xfId="8641" xr:uid="{00000000-0005-0000-0000-0000B82D0000}"/>
    <cellStyle name="Normal 4 2 57" xfId="8642" xr:uid="{00000000-0005-0000-0000-0000B92D0000}"/>
    <cellStyle name="Normal 4 2 58" xfId="8643" xr:uid="{00000000-0005-0000-0000-0000BA2D0000}"/>
    <cellStyle name="Normal 4 2 59" xfId="8644" xr:uid="{00000000-0005-0000-0000-0000BB2D0000}"/>
    <cellStyle name="Normal 4 2 6" xfId="8645" xr:uid="{00000000-0005-0000-0000-0000BC2D0000}"/>
    <cellStyle name="Normal 4 2 60" xfId="8646" xr:uid="{00000000-0005-0000-0000-0000BD2D0000}"/>
    <cellStyle name="Normal 4 2 61" xfId="8647" xr:uid="{00000000-0005-0000-0000-0000BE2D0000}"/>
    <cellStyle name="Normal 4 2 62" xfId="8648" xr:uid="{00000000-0005-0000-0000-0000BF2D0000}"/>
    <cellStyle name="Normal 4 2 63" xfId="8649" xr:uid="{00000000-0005-0000-0000-0000C02D0000}"/>
    <cellStyle name="Normal 4 2 64" xfId="8650" xr:uid="{00000000-0005-0000-0000-0000C12D0000}"/>
    <cellStyle name="Normal 4 2 65" xfId="8651" xr:uid="{00000000-0005-0000-0000-0000C22D0000}"/>
    <cellStyle name="Normal 4 2 66" xfId="11843" xr:uid="{00000000-0005-0000-0000-0000C32D0000}"/>
    <cellStyle name="Normal 4 2 67" xfId="14670" xr:uid="{00000000-0005-0000-0000-0000C42D0000}"/>
    <cellStyle name="Normal 4 2 7" xfId="8652" xr:uid="{00000000-0005-0000-0000-0000C52D0000}"/>
    <cellStyle name="Normal 4 2 8" xfId="8653" xr:uid="{00000000-0005-0000-0000-0000C62D0000}"/>
    <cellStyle name="Normal 4 2 9" xfId="8654" xr:uid="{00000000-0005-0000-0000-0000C72D0000}"/>
    <cellStyle name="Normal 4 3" xfId="8655" xr:uid="{00000000-0005-0000-0000-0000C82D0000}"/>
    <cellStyle name="Normal 4 3 10" xfId="8656" xr:uid="{00000000-0005-0000-0000-0000C92D0000}"/>
    <cellStyle name="Normal 4 3 11" xfId="8657" xr:uid="{00000000-0005-0000-0000-0000CA2D0000}"/>
    <cellStyle name="Normal 4 3 12" xfId="8658" xr:uid="{00000000-0005-0000-0000-0000CB2D0000}"/>
    <cellStyle name="Normal 4 3 13" xfId="8659" xr:uid="{00000000-0005-0000-0000-0000CC2D0000}"/>
    <cellStyle name="Normal 4 3 14" xfId="8660" xr:uid="{00000000-0005-0000-0000-0000CD2D0000}"/>
    <cellStyle name="Normal 4 3 15" xfId="8661" xr:uid="{00000000-0005-0000-0000-0000CE2D0000}"/>
    <cellStyle name="Normal 4 3 16" xfId="8662" xr:uid="{00000000-0005-0000-0000-0000CF2D0000}"/>
    <cellStyle name="Normal 4 3 17" xfId="8663" xr:uid="{00000000-0005-0000-0000-0000D02D0000}"/>
    <cellStyle name="Normal 4 3 18" xfId="8664" xr:uid="{00000000-0005-0000-0000-0000D12D0000}"/>
    <cellStyle name="Normal 4 3 19" xfId="8665" xr:uid="{00000000-0005-0000-0000-0000D22D0000}"/>
    <cellStyle name="Normal 4 3 2" xfId="8666" xr:uid="{00000000-0005-0000-0000-0000D32D0000}"/>
    <cellStyle name="Normal 4 3 20" xfId="8667" xr:uid="{00000000-0005-0000-0000-0000D42D0000}"/>
    <cellStyle name="Normal 4 3 21" xfId="8668" xr:uid="{00000000-0005-0000-0000-0000D52D0000}"/>
    <cellStyle name="Normal 4 3 22" xfId="8669" xr:uid="{00000000-0005-0000-0000-0000D62D0000}"/>
    <cellStyle name="Normal 4 3 23" xfId="8670" xr:uid="{00000000-0005-0000-0000-0000D72D0000}"/>
    <cellStyle name="Normal 4 3 24" xfId="8671" xr:uid="{00000000-0005-0000-0000-0000D82D0000}"/>
    <cellStyle name="Normal 4 3 25" xfId="8672" xr:uid="{00000000-0005-0000-0000-0000D92D0000}"/>
    <cellStyle name="Normal 4 3 26" xfId="8673" xr:uid="{00000000-0005-0000-0000-0000DA2D0000}"/>
    <cellStyle name="Normal 4 3 27" xfId="8674" xr:uid="{00000000-0005-0000-0000-0000DB2D0000}"/>
    <cellStyle name="Normal 4 3 28" xfId="8675" xr:uid="{00000000-0005-0000-0000-0000DC2D0000}"/>
    <cellStyle name="Normal 4 3 29" xfId="8676" xr:uid="{00000000-0005-0000-0000-0000DD2D0000}"/>
    <cellStyle name="Normal 4 3 3" xfId="8677" xr:uid="{00000000-0005-0000-0000-0000DE2D0000}"/>
    <cellStyle name="Normal 4 3 30" xfId="8678" xr:uid="{00000000-0005-0000-0000-0000DF2D0000}"/>
    <cellStyle name="Normal 4 3 31" xfId="8679" xr:uid="{00000000-0005-0000-0000-0000E02D0000}"/>
    <cellStyle name="Normal 4 3 32" xfId="8680" xr:uid="{00000000-0005-0000-0000-0000E12D0000}"/>
    <cellStyle name="Normal 4 3 33" xfId="8681" xr:uid="{00000000-0005-0000-0000-0000E22D0000}"/>
    <cellStyle name="Normal 4 3 34" xfId="8682" xr:uid="{00000000-0005-0000-0000-0000E32D0000}"/>
    <cellStyle name="Normal 4 3 35" xfId="8683" xr:uid="{00000000-0005-0000-0000-0000E42D0000}"/>
    <cellStyle name="Normal 4 3 36" xfId="8684" xr:uid="{00000000-0005-0000-0000-0000E52D0000}"/>
    <cellStyle name="Normal 4 3 37" xfId="8685" xr:uid="{00000000-0005-0000-0000-0000E62D0000}"/>
    <cellStyle name="Normal 4 3 38" xfId="8686" xr:uid="{00000000-0005-0000-0000-0000E72D0000}"/>
    <cellStyle name="Normal 4 3 39" xfId="8687" xr:uid="{00000000-0005-0000-0000-0000E82D0000}"/>
    <cellStyle name="Normal 4 3 4" xfId="8688" xr:uid="{00000000-0005-0000-0000-0000E92D0000}"/>
    <cellStyle name="Normal 4 3 40" xfId="8689" xr:uid="{00000000-0005-0000-0000-0000EA2D0000}"/>
    <cellStyle name="Normal 4 3 41" xfId="8690" xr:uid="{00000000-0005-0000-0000-0000EB2D0000}"/>
    <cellStyle name="Normal 4 3 42" xfId="8691" xr:uid="{00000000-0005-0000-0000-0000EC2D0000}"/>
    <cellStyle name="Normal 4 3 43" xfId="8692" xr:uid="{00000000-0005-0000-0000-0000ED2D0000}"/>
    <cellStyle name="Normal 4 3 44" xfId="8693" xr:uid="{00000000-0005-0000-0000-0000EE2D0000}"/>
    <cellStyle name="Normal 4 3 45" xfId="8694" xr:uid="{00000000-0005-0000-0000-0000EF2D0000}"/>
    <cellStyle name="Normal 4 3 46" xfId="8695" xr:uid="{00000000-0005-0000-0000-0000F02D0000}"/>
    <cellStyle name="Normal 4 3 47" xfId="8696" xr:uid="{00000000-0005-0000-0000-0000F12D0000}"/>
    <cellStyle name="Normal 4 3 48" xfId="8697" xr:uid="{00000000-0005-0000-0000-0000F22D0000}"/>
    <cellStyle name="Normal 4 3 49" xfId="8698" xr:uid="{00000000-0005-0000-0000-0000F32D0000}"/>
    <cellStyle name="Normal 4 3 5" xfId="8699" xr:uid="{00000000-0005-0000-0000-0000F42D0000}"/>
    <cellStyle name="Normal 4 3 50" xfId="8700" xr:uid="{00000000-0005-0000-0000-0000F52D0000}"/>
    <cellStyle name="Normal 4 3 51" xfId="8701" xr:uid="{00000000-0005-0000-0000-0000F62D0000}"/>
    <cellStyle name="Normal 4 3 52" xfId="8702" xr:uid="{00000000-0005-0000-0000-0000F72D0000}"/>
    <cellStyle name="Normal 4 3 53" xfId="8703" xr:uid="{00000000-0005-0000-0000-0000F82D0000}"/>
    <cellStyle name="Normal 4 3 54" xfId="8704" xr:uid="{00000000-0005-0000-0000-0000F92D0000}"/>
    <cellStyle name="Normal 4 3 55" xfId="8705" xr:uid="{00000000-0005-0000-0000-0000FA2D0000}"/>
    <cellStyle name="Normal 4 3 56" xfId="8706" xr:uid="{00000000-0005-0000-0000-0000FB2D0000}"/>
    <cellStyle name="Normal 4 3 57" xfId="8707" xr:uid="{00000000-0005-0000-0000-0000FC2D0000}"/>
    <cellStyle name="Normal 4 3 58" xfId="8708" xr:uid="{00000000-0005-0000-0000-0000FD2D0000}"/>
    <cellStyle name="Normal 4 3 59" xfId="8709" xr:uid="{00000000-0005-0000-0000-0000FE2D0000}"/>
    <cellStyle name="Normal 4 3 6" xfId="8710" xr:uid="{00000000-0005-0000-0000-0000FF2D0000}"/>
    <cellStyle name="Normal 4 3 60" xfId="8711" xr:uid="{00000000-0005-0000-0000-0000002E0000}"/>
    <cellStyle name="Normal 4 3 61" xfId="8712" xr:uid="{00000000-0005-0000-0000-0000012E0000}"/>
    <cellStyle name="Normal 4 3 62" xfId="8713" xr:uid="{00000000-0005-0000-0000-0000022E0000}"/>
    <cellStyle name="Normal 4 3 63" xfId="8714" xr:uid="{00000000-0005-0000-0000-0000032E0000}"/>
    <cellStyle name="Normal 4 3 64" xfId="8715" xr:uid="{00000000-0005-0000-0000-0000042E0000}"/>
    <cellStyle name="Normal 4 3 65" xfId="8716" xr:uid="{00000000-0005-0000-0000-0000052E0000}"/>
    <cellStyle name="Normal 4 3 66" xfId="13597" xr:uid="{00000000-0005-0000-0000-0000062E0000}"/>
    <cellStyle name="Normal 4 3 7" xfId="8717" xr:uid="{00000000-0005-0000-0000-0000072E0000}"/>
    <cellStyle name="Normal 4 3 8" xfId="8718" xr:uid="{00000000-0005-0000-0000-0000082E0000}"/>
    <cellStyle name="Normal 4 3 9" xfId="8719" xr:uid="{00000000-0005-0000-0000-0000092E0000}"/>
    <cellStyle name="Normal 4 4" xfId="8720" xr:uid="{00000000-0005-0000-0000-00000A2E0000}"/>
    <cellStyle name="Normal 4 4 10" xfId="8721" xr:uid="{00000000-0005-0000-0000-00000B2E0000}"/>
    <cellStyle name="Normal 4 4 11" xfId="8722" xr:uid="{00000000-0005-0000-0000-00000C2E0000}"/>
    <cellStyle name="Normal 4 4 12" xfId="8723" xr:uid="{00000000-0005-0000-0000-00000D2E0000}"/>
    <cellStyle name="Normal 4 4 13" xfId="8724" xr:uid="{00000000-0005-0000-0000-00000E2E0000}"/>
    <cellStyle name="Normal 4 4 14" xfId="8725" xr:uid="{00000000-0005-0000-0000-00000F2E0000}"/>
    <cellStyle name="Normal 4 4 15" xfId="8726" xr:uid="{00000000-0005-0000-0000-0000102E0000}"/>
    <cellStyle name="Normal 4 4 16" xfId="8727" xr:uid="{00000000-0005-0000-0000-0000112E0000}"/>
    <cellStyle name="Normal 4 4 17" xfId="8728" xr:uid="{00000000-0005-0000-0000-0000122E0000}"/>
    <cellStyle name="Normal 4 4 18" xfId="8729" xr:uid="{00000000-0005-0000-0000-0000132E0000}"/>
    <cellStyle name="Normal 4 4 19" xfId="8730" xr:uid="{00000000-0005-0000-0000-0000142E0000}"/>
    <cellStyle name="Normal 4 4 2" xfId="8731" xr:uid="{00000000-0005-0000-0000-0000152E0000}"/>
    <cellStyle name="Normal 4 4 20" xfId="8732" xr:uid="{00000000-0005-0000-0000-0000162E0000}"/>
    <cellStyle name="Normal 4 4 21" xfId="8733" xr:uid="{00000000-0005-0000-0000-0000172E0000}"/>
    <cellStyle name="Normal 4 4 22" xfId="8734" xr:uid="{00000000-0005-0000-0000-0000182E0000}"/>
    <cellStyle name="Normal 4 4 23" xfId="8735" xr:uid="{00000000-0005-0000-0000-0000192E0000}"/>
    <cellStyle name="Normal 4 4 24" xfId="8736" xr:uid="{00000000-0005-0000-0000-00001A2E0000}"/>
    <cellStyle name="Normal 4 4 25" xfId="8737" xr:uid="{00000000-0005-0000-0000-00001B2E0000}"/>
    <cellStyle name="Normal 4 4 26" xfId="8738" xr:uid="{00000000-0005-0000-0000-00001C2E0000}"/>
    <cellStyle name="Normal 4 4 27" xfId="8739" xr:uid="{00000000-0005-0000-0000-00001D2E0000}"/>
    <cellStyle name="Normal 4 4 28" xfId="8740" xr:uid="{00000000-0005-0000-0000-00001E2E0000}"/>
    <cellStyle name="Normal 4 4 29" xfId="8741" xr:uid="{00000000-0005-0000-0000-00001F2E0000}"/>
    <cellStyle name="Normal 4 4 3" xfId="8742" xr:uid="{00000000-0005-0000-0000-0000202E0000}"/>
    <cellStyle name="Normal 4 4 30" xfId="8743" xr:uid="{00000000-0005-0000-0000-0000212E0000}"/>
    <cellStyle name="Normal 4 4 31" xfId="8744" xr:uid="{00000000-0005-0000-0000-0000222E0000}"/>
    <cellStyle name="Normal 4 4 32" xfId="8745" xr:uid="{00000000-0005-0000-0000-0000232E0000}"/>
    <cellStyle name="Normal 4 4 33" xfId="8746" xr:uid="{00000000-0005-0000-0000-0000242E0000}"/>
    <cellStyle name="Normal 4 4 34" xfId="8747" xr:uid="{00000000-0005-0000-0000-0000252E0000}"/>
    <cellStyle name="Normal 4 4 35" xfId="8748" xr:uid="{00000000-0005-0000-0000-0000262E0000}"/>
    <cellStyle name="Normal 4 4 36" xfId="8749" xr:uid="{00000000-0005-0000-0000-0000272E0000}"/>
    <cellStyle name="Normal 4 4 37" xfId="8750" xr:uid="{00000000-0005-0000-0000-0000282E0000}"/>
    <cellStyle name="Normal 4 4 38" xfId="8751" xr:uid="{00000000-0005-0000-0000-0000292E0000}"/>
    <cellStyle name="Normal 4 4 39" xfId="8752" xr:uid="{00000000-0005-0000-0000-00002A2E0000}"/>
    <cellStyle name="Normal 4 4 4" xfId="8753" xr:uid="{00000000-0005-0000-0000-00002B2E0000}"/>
    <cellStyle name="Normal 4 4 40" xfId="8754" xr:uid="{00000000-0005-0000-0000-00002C2E0000}"/>
    <cellStyle name="Normal 4 4 41" xfId="8755" xr:uid="{00000000-0005-0000-0000-00002D2E0000}"/>
    <cellStyle name="Normal 4 4 42" xfId="8756" xr:uid="{00000000-0005-0000-0000-00002E2E0000}"/>
    <cellStyle name="Normal 4 4 43" xfId="8757" xr:uid="{00000000-0005-0000-0000-00002F2E0000}"/>
    <cellStyle name="Normal 4 4 44" xfId="8758" xr:uid="{00000000-0005-0000-0000-0000302E0000}"/>
    <cellStyle name="Normal 4 4 45" xfId="8759" xr:uid="{00000000-0005-0000-0000-0000312E0000}"/>
    <cellStyle name="Normal 4 4 46" xfId="8760" xr:uid="{00000000-0005-0000-0000-0000322E0000}"/>
    <cellStyle name="Normal 4 4 47" xfId="8761" xr:uid="{00000000-0005-0000-0000-0000332E0000}"/>
    <cellStyle name="Normal 4 4 48" xfId="8762" xr:uid="{00000000-0005-0000-0000-0000342E0000}"/>
    <cellStyle name="Normal 4 4 49" xfId="8763" xr:uid="{00000000-0005-0000-0000-0000352E0000}"/>
    <cellStyle name="Normal 4 4 5" xfId="8764" xr:uid="{00000000-0005-0000-0000-0000362E0000}"/>
    <cellStyle name="Normal 4 4 50" xfId="8765" xr:uid="{00000000-0005-0000-0000-0000372E0000}"/>
    <cellStyle name="Normal 4 4 51" xfId="8766" xr:uid="{00000000-0005-0000-0000-0000382E0000}"/>
    <cellStyle name="Normal 4 4 52" xfId="8767" xr:uid="{00000000-0005-0000-0000-0000392E0000}"/>
    <cellStyle name="Normal 4 4 53" xfId="8768" xr:uid="{00000000-0005-0000-0000-00003A2E0000}"/>
    <cellStyle name="Normal 4 4 54" xfId="8769" xr:uid="{00000000-0005-0000-0000-00003B2E0000}"/>
    <cellStyle name="Normal 4 4 55" xfId="8770" xr:uid="{00000000-0005-0000-0000-00003C2E0000}"/>
    <cellStyle name="Normal 4 4 56" xfId="8771" xr:uid="{00000000-0005-0000-0000-00003D2E0000}"/>
    <cellStyle name="Normal 4 4 57" xfId="8772" xr:uid="{00000000-0005-0000-0000-00003E2E0000}"/>
    <cellStyle name="Normal 4 4 58" xfId="8773" xr:uid="{00000000-0005-0000-0000-00003F2E0000}"/>
    <cellStyle name="Normal 4 4 59" xfId="8774" xr:uid="{00000000-0005-0000-0000-0000402E0000}"/>
    <cellStyle name="Normal 4 4 6" xfId="8775" xr:uid="{00000000-0005-0000-0000-0000412E0000}"/>
    <cellStyle name="Normal 4 4 60" xfId="8776" xr:uid="{00000000-0005-0000-0000-0000422E0000}"/>
    <cellStyle name="Normal 4 4 61" xfId="8777" xr:uid="{00000000-0005-0000-0000-0000432E0000}"/>
    <cellStyle name="Normal 4 4 62" xfId="8778" xr:uid="{00000000-0005-0000-0000-0000442E0000}"/>
    <cellStyle name="Normal 4 4 63" xfId="8779" xr:uid="{00000000-0005-0000-0000-0000452E0000}"/>
    <cellStyle name="Normal 4 4 64" xfId="8780" xr:uid="{00000000-0005-0000-0000-0000462E0000}"/>
    <cellStyle name="Normal 4 4 65" xfId="8781" xr:uid="{00000000-0005-0000-0000-0000472E0000}"/>
    <cellStyle name="Normal 4 4 66" xfId="15194" xr:uid="{00000000-0005-0000-0000-0000482E0000}"/>
    <cellStyle name="Normal 4 4 7" xfId="8782" xr:uid="{00000000-0005-0000-0000-0000492E0000}"/>
    <cellStyle name="Normal 4 4 8" xfId="8783" xr:uid="{00000000-0005-0000-0000-00004A2E0000}"/>
    <cellStyle name="Normal 4 4 9" xfId="8784" xr:uid="{00000000-0005-0000-0000-00004B2E0000}"/>
    <cellStyle name="Normal 4 5" xfId="8785" xr:uid="{00000000-0005-0000-0000-00004C2E0000}"/>
    <cellStyle name="Normal 4 5 10" xfId="8786" xr:uid="{00000000-0005-0000-0000-00004D2E0000}"/>
    <cellStyle name="Normal 4 5 11" xfId="8787" xr:uid="{00000000-0005-0000-0000-00004E2E0000}"/>
    <cellStyle name="Normal 4 5 12" xfId="8788" xr:uid="{00000000-0005-0000-0000-00004F2E0000}"/>
    <cellStyle name="Normal 4 5 13" xfId="8789" xr:uid="{00000000-0005-0000-0000-0000502E0000}"/>
    <cellStyle name="Normal 4 5 14" xfId="8790" xr:uid="{00000000-0005-0000-0000-0000512E0000}"/>
    <cellStyle name="Normal 4 5 15" xfId="8791" xr:uid="{00000000-0005-0000-0000-0000522E0000}"/>
    <cellStyle name="Normal 4 5 16" xfId="8792" xr:uid="{00000000-0005-0000-0000-0000532E0000}"/>
    <cellStyle name="Normal 4 5 17" xfId="8793" xr:uid="{00000000-0005-0000-0000-0000542E0000}"/>
    <cellStyle name="Normal 4 5 18" xfId="8794" xr:uid="{00000000-0005-0000-0000-0000552E0000}"/>
    <cellStyle name="Normal 4 5 19" xfId="8795" xr:uid="{00000000-0005-0000-0000-0000562E0000}"/>
    <cellStyle name="Normal 4 5 2" xfId="8796" xr:uid="{00000000-0005-0000-0000-0000572E0000}"/>
    <cellStyle name="Normal 4 5 20" xfId="8797" xr:uid="{00000000-0005-0000-0000-0000582E0000}"/>
    <cellStyle name="Normal 4 5 21" xfId="8798" xr:uid="{00000000-0005-0000-0000-0000592E0000}"/>
    <cellStyle name="Normal 4 5 22" xfId="8799" xr:uid="{00000000-0005-0000-0000-00005A2E0000}"/>
    <cellStyle name="Normal 4 5 23" xfId="8800" xr:uid="{00000000-0005-0000-0000-00005B2E0000}"/>
    <cellStyle name="Normal 4 5 24" xfId="8801" xr:uid="{00000000-0005-0000-0000-00005C2E0000}"/>
    <cellStyle name="Normal 4 5 25" xfId="8802" xr:uid="{00000000-0005-0000-0000-00005D2E0000}"/>
    <cellStyle name="Normal 4 5 26" xfId="8803" xr:uid="{00000000-0005-0000-0000-00005E2E0000}"/>
    <cellStyle name="Normal 4 5 27" xfId="8804" xr:uid="{00000000-0005-0000-0000-00005F2E0000}"/>
    <cellStyle name="Normal 4 5 28" xfId="8805" xr:uid="{00000000-0005-0000-0000-0000602E0000}"/>
    <cellStyle name="Normal 4 5 29" xfId="8806" xr:uid="{00000000-0005-0000-0000-0000612E0000}"/>
    <cellStyle name="Normal 4 5 3" xfId="8807" xr:uid="{00000000-0005-0000-0000-0000622E0000}"/>
    <cellStyle name="Normal 4 5 30" xfId="8808" xr:uid="{00000000-0005-0000-0000-0000632E0000}"/>
    <cellStyle name="Normal 4 5 31" xfId="8809" xr:uid="{00000000-0005-0000-0000-0000642E0000}"/>
    <cellStyle name="Normal 4 5 32" xfId="8810" xr:uid="{00000000-0005-0000-0000-0000652E0000}"/>
    <cellStyle name="Normal 4 5 33" xfId="8811" xr:uid="{00000000-0005-0000-0000-0000662E0000}"/>
    <cellStyle name="Normal 4 5 34" xfId="8812" xr:uid="{00000000-0005-0000-0000-0000672E0000}"/>
    <cellStyle name="Normal 4 5 35" xfId="8813" xr:uid="{00000000-0005-0000-0000-0000682E0000}"/>
    <cellStyle name="Normal 4 5 36" xfId="8814" xr:uid="{00000000-0005-0000-0000-0000692E0000}"/>
    <cellStyle name="Normal 4 5 37" xfId="8815" xr:uid="{00000000-0005-0000-0000-00006A2E0000}"/>
    <cellStyle name="Normal 4 5 38" xfId="8816" xr:uid="{00000000-0005-0000-0000-00006B2E0000}"/>
    <cellStyle name="Normal 4 5 39" xfId="8817" xr:uid="{00000000-0005-0000-0000-00006C2E0000}"/>
    <cellStyle name="Normal 4 5 4" xfId="8818" xr:uid="{00000000-0005-0000-0000-00006D2E0000}"/>
    <cellStyle name="Normal 4 5 40" xfId="8819" xr:uid="{00000000-0005-0000-0000-00006E2E0000}"/>
    <cellStyle name="Normal 4 5 41" xfId="8820" xr:uid="{00000000-0005-0000-0000-00006F2E0000}"/>
    <cellStyle name="Normal 4 5 42" xfId="8821" xr:uid="{00000000-0005-0000-0000-0000702E0000}"/>
    <cellStyle name="Normal 4 5 43" xfId="8822" xr:uid="{00000000-0005-0000-0000-0000712E0000}"/>
    <cellStyle name="Normal 4 5 44" xfId="8823" xr:uid="{00000000-0005-0000-0000-0000722E0000}"/>
    <cellStyle name="Normal 4 5 45" xfId="8824" xr:uid="{00000000-0005-0000-0000-0000732E0000}"/>
    <cellStyle name="Normal 4 5 46" xfId="8825" xr:uid="{00000000-0005-0000-0000-0000742E0000}"/>
    <cellStyle name="Normal 4 5 47" xfId="8826" xr:uid="{00000000-0005-0000-0000-0000752E0000}"/>
    <cellStyle name="Normal 4 5 48" xfId="8827" xr:uid="{00000000-0005-0000-0000-0000762E0000}"/>
    <cellStyle name="Normal 4 5 49" xfId="8828" xr:uid="{00000000-0005-0000-0000-0000772E0000}"/>
    <cellStyle name="Normal 4 5 5" xfId="8829" xr:uid="{00000000-0005-0000-0000-0000782E0000}"/>
    <cellStyle name="Normal 4 5 50" xfId="8830" xr:uid="{00000000-0005-0000-0000-0000792E0000}"/>
    <cellStyle name="Normal 4 5 51" xfId="8831" xr:uid="{00000000-0005-0000-0000-00007A2E0000}"/>
    <cellStyle name="Normal 4 5 52" xfId="8832" xr:uid="{00000000-0005-0000-0000-00007B2E0000}"/>
    <cellStyle name="Normal 4 5 53" xfId="8833" xr:uid="{00000000-0005-0000-0000-00007C2E0000}"/>
    <cellStyle name="Normal 4 5 54" xfId="8834" xr:uid="{00000000-0005-0000-0000-00007D2E0000}"/>
    <cellStyle name="Normal 4 5 55" xfId="8835" xr:uid="{00000000-0005-0000-0000-00007E2E0000}"/>
    <cellStyle name="Normal 4 5 56" xfId="8836" xr:uid="{00000000-0005-0000-0000-00007F2E0000}"/>
    <cellStyle name="Normal 4 5 57" xfId="8837" xr:uid="{00000000-0005-0000-0000-0000802E0000}"/>
    <cellStyle name="Normal 4 5 58" xfId="8838" xr:uid="{00000000-0005-0000-0000-0000812E0000}"/>
    <cellStyle name="Normal 4 5 59" xfId="8839" xr:uid="{00000000-0005-0000-0000-0000822E0000}"/>
    <cellStyle name="Normal 4 5 6" xfId="8840" xr:uid="{00000000-0005-0000-0000-0000832E0000}"/>
    <cellStyle name="Normal 4 5 60" xfId="8841" xr:uid="{00000000-0005-0000-0000-0000842E0000}"/>
    <cellStyle name="Normal 4 5 61" xfId="8842" xr:uid="{00000000-0005-0000-0000-0000852E0000}"/>
    <cellStyle name="Normal 4 5 62" xfId="8843" xr:uid="{00000000-0005-0000-0000-0000862E0000}"/>
    <cellStyle name="Normal 4 5 63" xfId="8844" xr:uid="{00000000-0005-0000-0000-0000872E0000}"/>
    <cellStyle name="Normal 4 5 64" xfId="8845" xr:uid="{00000000-0005-0000-0000-0000882E0000}"/>
    <cellStyle name="Normal 4 5 65" xfId="8846" xr:uid="{00000000-0005-0000-0000-0000892E0000}"/>
    <cellStyle name="Normal 4 5 66" xfId="15195" xr:uid="{00000000-0005-0000-0000-00008A2E0000}"/>
    <cellStyle name="Normal 4 5 7" xfId="8847" xr:uid="{00000000-0005-0000-0000-00008B2E0000}"/>
    <cellStyle name="Normal 4 5 8" xfId="8848" xr:uid="{00000000-0005-0000-0000-00008C2E0000}"/>
    <cellStyle name="Normal 4 5 9" xfId="8849" xr:uid="{00000000-0005-0000-0000-00008D2E0000}"/>
    <cellStyle name="Normal 4 6" xfId="8850" xr:uid="{00000000-0005-0000-0000-00008E2E0000}"/>
    <cellStyle name="Normal 4 6 10" xfId="8851" xr:uid="{00000000-0005-0000-0000-00008F2E0000}"/>
    <cellStyle name="Normal 4 6 11" xfId="8852" xr:uid="{00000000-0005-0000-0000-0000902E0000}"/>
    <cellStyle name="Normal 4 6 12" xfId="8853" xr:uid="{00000000-0005-0000-0000-0000912E0000}"/>
    <cellStyle name="Normal 4 6 13" xfId="8854" xr:uid="{00000000-0005-0000-0000-0000922E0000}"/>
    <cellStyle name="Normal 4 6 14" xfId="8855" xr:uid="{00000000-0005-0000-0000-0000932E0000}"/>
    <cellStyle name="Normal 4 6 15" xfId="8856" xr:uid="{00000000-0005-0000-0000-0000942E0000}"/>
    <cellStyle name="Normal 4 6 16" xfId="8857" xr:uid="{00000000-0005-0000-0000-0000952E0000}"/>
    <cellStyle name="Normal 4 6 17" xfId="8858" xr:uid="{00000000-0005-0000-0000-0000962E0000}"/>
    <cellStyle name="Normal 4 6 18" xfId="8859" xr:uid="{00000000-0005-0000-0000-0000972E0000}"/>
    <cellStyle name="Normal 4 6 19" xfId="8860" xr:uid="{00000000-0005-0000-0000-0000982E0000}"/>
    <cellStyle name="Normal 4 6 2" xfId="8861" xr:uid="{00000000-0005-0000-0000-0000992E0000}"/>
    <cellStyle name="Normal 4 6 20" xfId="8862" xr:uid="{00000000-0005-0000-0000-00009A2E0000}"/>
    <cellStyle name="Normal 4 6 21" xfId="8863" xr:uid="{00000000-0005-0000-0000-00009B2E0000}"/>
    <cellStyle name="Normal 4 6 22" xfId="8864" xr:uid="{00000000-0005-0000-0000-00009C2E0000}"/>
    <cellStyle name="Normal 4 6 23" xfId="8865" xr:uid="{00000000-0005-0000-0000-00009D2E0000}"/>
    <cellStyle name="Normal 4 6 24" xfId="8866" xr:uid="{00000000-0005-0000-0000-00009E2E0000}"/>
    <cellStyle name="Normal 4 6 25" xfId="8867" xr:uid="{00000000-0005-0000-0000-00009F2E0000}"/>
    <cellStyle name="Normal 4 6 26" xfId="8868" xr:uid="{00000000-0005-0000-0000-0000A02E0000}"/>
    <cellStyle name="Normal 4 6 27" xfId="8869" xr:uid="{00000000-0005-0000-0000-0000A12E0000}"/>
    <cellStyle name="Normal 4 6 28" xfId="8870" xr:uid="{00000000-0005-0000-0000-0000A22E0000}"/>
    <cellStyle name="Normal 4 6 29" xfId="8871" xr:uid="{00000000-0005-0000-0000-0000A32E0000}"/>
    <cellStyle name="Normal 4 6 3" xfId="8872" xr:uid="{00000000-0005-0000-0000-0000A42E0000}"/>
    <cellStyle name="Normal 4 6 30" xfId="8873" xr:uid="{00000000-0005-0000-0000-0000A52E0000}"/>
    <cellStyle name="Normal 4 6 31" xfId="8874" xr:uid="{00000000-0005-0000-0000-0000A62E0000}"/>
    <cellStyle name="Normal 4 6 32" xfId="8875" xr:uid="{00000000-0005-0000-0000-0000A72E0000}"/>
    <cellStyle name="Normal 4 6 33" xfId="8876" xr:uid="{00000000-0005-0000-0000-0000A82E0000}"/>
    <cellStyle name="Normal 4 6 34" xfId="8877" xr:uid="{00000000-0005-0000-0000-0000A92E0000}"/>
    <cellStyle name="Normal 4 6 35" xfId="8878" xr:uid="{00000000-0005-0000-0000-0000AA2E0000}"/>
    <cellStyle name="Normal 4 6 36" xfId="8879" xr:uid="{00000000-0005-0000-0000-0000AB2E0000}"/>
    <cellStyle name="Normal 4 6 37" xfId="8880" xr:uid="{00000000-0005-0000-0000-0000AC2E0000}"/>
    <cellStyle name="Normal 4 6 38" xfId="8881" xr:uid="{00000000-0005-0000-0000-0000AD2E0000}"/>
    <cellStyle name="Normal 4 6 39" xfId="8882" xr:uid="{00000000-0005-0000-0000-0000AE2E0000}"/>
    <cellStyle name="Normal 4 6 4" xfId="8883" xr:uid="{00000000-0005-0000-0000-0000AF2E0000}"/>
    <cellStyle name="Normal 4 6 40" xfId="8884" xr:uid="{00000000-0005-0000-0000-0000B02E0000}"/>
    <cellStyle name="Normal 4 6 41" xfId="8885" xr:uid="{00000000-0005-0000-0000-0000B12E0000}"/>
    <cellStyle name="Normal 4 6 42" xfId="8886" xr:uid="{00000000-0005-0000-0000-0000B22E0000}"/>
    <cellStyle name="Normal 4 6 43" xfId="8887" xr:uid="{00000000-0005-0000-0000-0000B32E0000}"/>
    <cellStyle name="Normal 4 6 44" xfId="8888" xr:uid="{00000000-0005-0000-0000-0000B42E0000}"/>
    <cellStyle name="Normal 4 6 45" xfId="8889" xr:uid="{00000000-0005-0000-0000-0000B52E0000}"/>
    <cellStyle name="Normal 4 6 46" xfId="8890" xr:uid="{00000000-0005-0000-0000-0000B62E0000}"/>
    <cellStyle name="Normal 4 6 47" xfId="8891" xr:uid="{00000000-0005-0000-0000-0000B72E0000}"/>
    <cellStyle name="Normal 4 6 48" xfId="8892" xr:uid="{00000000-0005-0000-0000-0000B82E0000}"/>
    <cellStyle name="Normal 4 6 49" xfId="8893" xr:uid="{00000000-0005-0000-0000-0000B92E0000}"/>
    <cellStyle name="Normal 4 6 5" xfId="8894" xr:uid="{00000000-0005-0000-0000-0000BA2E0000}"/>
    <cellStyle name="Normal 4 6 50" xfId="8895" xr:uid="{00000000-0005-0000-0000-0000BB2E0000}"/>
    <cellStyle name="Normal 4 6 51" xfId="8896" xr:uid="{00000000-0005-0000-0000-0000BC2E0000}"/>
    <cellStyle name="Normal 4 6 52" xfId="8897" xr:uid="{00000000-0005-0000-0000-0000BD2E0000}"/>
    <cellStyle name="Normal 4 6 53" xfId="8898" xr:uid="{00000000-0005-0000-0000-0000BE2E0000}"/>
    <cellStyle name="Normal 4 6 54" xfId="8899" xr:uid="{00000000-0005-0000-0000-0000BF2E0000}"/>
    <cellStyle name="Normal 4 6 55" xfId="8900" xr:uid="{00000000-0005-0000-0000-0000C02E0000}"/>
    <cellStyle name="Normal 4 6 56" xfId="8901" xr:uid="{00000000-0005-0000-0000-0000C12E0000}"/>
    <cellStyle name="Normal 4 6 57" xfId="8902" xr:uid="{00000000-0005-0000-0000-0000C22E0000}"/>
    <cellStyle name="Normal 4 6 58" xfId="8903" xr:uid="{00000000-0005-0000-0000-0000C32E0000}"/>
    <cellStyle name="Normal 4 6 59" xfId="8904" xr:uid="{00000000-0005-0000-0000-0000C42E0000}"/>
    <cellStyle name="Normal 4 6 6" xfId="8905" xr:uid="{00000000-0005-0000-0000-0000C52E0000}"/>
    <cellStyle name="Normal 4 6 60" xfId="8906" xr:uid="{00000000-0005-0000-0000-0000C62E0000}"/>
    <cellStyle name="Normal 4 6 61" xfId="8907" xr:uid="{00000000-0005-0000-0000-0000C72E0000}"/>
    <cellStyle name="Normal 4 6 62" xfId="8908" xr:uid="{00000000-0005-0000-0000-0000C82E0000}"/>
    <cellStyle name="Normal 4 6 63" xfId="8909" xr:uid="{00000000-0005-0000-0000-0000C92E0000}"/>
    <cellStyle name="Normal 4 6 64" xfId="8910" xr:uid="{00000000-0005-0000-0000-0000CA2E0000}"/>
    <cellStyle name="Normal 4 6 65" xfId="8911" xr:uid="{00000000-0005-0000-0000-0000CB2E0000}"/>
    <cellStyle name="Normal 4 6 7" xfId="8912" xr:uid="{00000000-0005-0000-0000-0000CC2E0000}"/>
    <cellStyle name="Normal 4 6 8" xfId="8913" xr:uid="{00000000-0005-0000-0000-0000CD2E0000}"/>
    <cellStyle name="Normal 4 6 9" xfId="8914" xr:uid="{00000000-0005-0000-0000-0000CE2E0000}"/>
    <cellStyle name="Normal 4 7" xfId="8915" xr:uid="{00000000-0005-0000-0000-0000CF2E0000}"/>
    <cellStyle name="Normal 4 7 10" xfId="8916" xr:uid="{00000000-0005-0000-0000-0000D02E0000}"/>
    <cellStyle name="Normal 4 7 11" xfId="8917" xr:uid="{00000000-0005-0000-0000-0000D12E0000}"/>
    <cellStyle name="Normal 4 7 12" xfId="8918" xr:uid="{00000000-0005-0000-0000-0000D22E0000}"/>
    <cellStyle name="Normal 4 7 13" xfId="8919" xr:uid="{00000000-0005-0000-0000-0000D32E0000}"/>
    <cellStyle name="Normal 4 7 14" xfId="8920" xr:uid="{00000000-0005-0000-0000-0000D42E0000}"/>
    <cellStyle name="Normal 4 7 15" xfId="8921" xr:uid="{00000000-0005-0000-0000-0000D52E0000}"/>
    <cellStyle name="Normal 4 7 16" xfId="8922" xr:uid="{00000000-0005-0000-0000-0000D62E0000}"/>
    <cellStyle name="Normal 4 7 17" xfId="8923" xr:uid="{00000000-0005-0000-0000-0000D72E0000}"/>
    <cellStyle name="Normal 4 7 18" xfId="8924" xr:uid="{00000000-0005-0000-0000-0000D82E0000}"/>
    <cellStyle name="Normal 4 7 19" xfId="8925" xr:uid="{00000000-0005-0000-0000-0000D92E0000}"/>
    <cellStyle name="Normal 4 7 2" xfId="8926" xr:uid="{00000000-0005-0000-0000-0000DA2E0000}"/>
    <cellStyle name="Normal 4 7 20" xfId="8927" xr:uid="{00000000-0005-0000-0000-0000DB2E0000}"/>
    <cellStyle name="Normal 4 7 21" xfId="8928" xr:uid="{00000000-0005-0000-0000-0000DC2E0000}"/>
    <cellStyle name="Normal 4 7 22" xfId="8929" xr:uid="{00000000-0005-0000-0000-0000DD2E0000}"/>
    <cellStyle name="Normal 4 7 23" xfId="8930" xr:uid="{00000000-0005-0000-0000-0000DE2E0000}"/>
    <cellStyle name="Normal 4 7 24" xfId="8931" xr:uid="{00000000-0005-0000-0000-0000DF2E0000}"/>
    <cellStyle name="Normal 4 7 25" xfId="8932" xr:uid="{00000000-0005-0000-0000-0000E02E0000}"/>
    <cellStyle name="Normal 4 7 26" xfId="8933" xr:uid="{00000000-0005-0000-0000-0000E12E0000}"/>
    <cellStyle name="Normal 4 7 27" xfId="8934" xr:uid="{00000000-0005-0000-0000-0000E22E0000}"/>
    <cellStyle name="Normal 4 7 28" xfId="8935" xr:uid="{00000000-0005-0000-0000-0000E32E0000}"/>
    <cellStyle name="Normal 4 7 29" xfId="8936" xr:uid="{00000000-0005-0000-0000-0000E42E0000}"/>
    <cellStyle name="Normal 4 7 3" xfId="8937" xr:uid="{00000000-0005-0000-0000-0000E52E0000}"/>
    <cellStyle name="Normal 4 7 30" xfId="8938" xr:uid="{00000000-0005-0000-0000-0000E62E0000}"/>
    <cellStyle name="Normal 4 7 31" xfId="8939" xr:uid="{00000000-0005-0000-0000-0000E72E0000}"/>
    <cellStyle name="Normal 4 7 32" xfId="8940" xr:uid="{00000000-0005-0000-0000-0000E82E0000}"/>
    <cellStyle name="Normal 4 7 33" xfId="8941" xr:uid="{00000000-0005-0000-0000-0000E92E0000}"/>
    <cellStyle name="Normal 4 7 34" xfId="8942" xr:uid="{00000000-0005-0000-0000-0000EA2E0000}"/>
    <cellStyle name="Normal 4 7 35" xfId="8943" xr:uid="{00000000-0005-0000-0000-0000EB2E0000}"/>
    <cellStyle name="Normal 4 7 36" xfId="8944" xr:uid="{00000000-0005-0000-0000-0000EC2E0000}"/>
    <cellStyle name="Normal 4 7 37" xfId="8945" xr:uid="{00000000-0005-0000-0000-0000ED2E0000}"/>
    <cellStyle name="Normal 4 7 38" xfId="8946" xr:uid="{00000000-0005-0000-0000-0000EE2E0000}"/>
    <cellStyle name="Normal 4 7 39" xfId="8947" xr:uid="{00000000-0005-0000-0000-0000EF2E0000}"/>
    <cellStyle name="Normal 4 7 4" xfId="8948" xr:uid="{00000000-0005-0000-0000-0000F02E0000}"/>
    <cellStyle name="Normal 4 7 40" xfId="8949" xr:uid="{00000000-0005-0000-0000-0000F12E0000}"/>
    <cellStyle name="Normal 4 7 41" xfId="8950" xr:uid="{00000000-0005-0000-0000-0000F22E0000}"/>
    <cellStyle name="Normal 4 7 42" xfId="8951" xr:uid="{00000000-0005-0000-0000-0000F32E0000}"/>
    <cellStyle name="Normal 4 7 43" xfId="8952" xr:uid="{00000000-0005-0000-0000-0000F42E0000}"/>
    <cellStyle name="Normal 4 7 44" xfId="8953" xr:uid="{00000000-0005-0000-0000-0000F52E0000}"/>
    <cellStyle name="Normal 4 7 45" xfId="8954" xr:uid="{00000000-0005-0000-0000-0000F62E0000}"/>
    <cellStyle name="Normal 4 7 46" xfId="8955" xr:uid="{00000000-0005-0000-0000-0000F72E0000}"/>
    <cellStyle name="Normal 4 7 47" xfId="8956" xr:uid="{00000000-0005-0000-0000-0000F82E0000}"/>
    <cellStyle name="Normal 4 7 48" xfId="8957" xr:uid="{00000000-0005-0000-0000-0000F92E0000}"/>
    <cellStyle name="Normal 4 7 49" xfId="8958" xr:uid="{00000000-0005-0000-0000-0000FA2E0000}"/>
    <cellStyle name="Normal 4 7 5" xfId="8959" xr:uid="{00000000-0005-0000-0000-0000FB2E0000}"/>
    <cellStyle name="Normal 4 7 50" xfId="8960" xr:uid="{00000000-0005-0000-0000-0000FC2E0000}"/>
    <cellStyle name="Normal 4 7 51" xfId="8961" xr:uid="{00000000-0005-0000-0000-0000FD2E0000}"/>
    <cellStyle name="Normal 4 7 52" xfId="8962" xr:uid="{00000000-0005-0000-0000-0000FE2E0000}"/>
    <cellStyle name="Normal 4 7 53" xfId="8963" xr:uid="{00000000-0005-0000-0000-0000FF2E0000}"/>
    <cellStyle name="Normal 4 7 54" xfId="8964" xr:uid="{00000000-0005-0000-0000-0000002F0000}"/>
    <cellStyle name="Normal 4 7 55" xfId="8965" xr:uid="{00000000-0005-0000-0000-0000012F0000}"/>
    <cellStyle name="Normal 4 7 56" xfId="8966" xr:uid="{00000000-0005-0000-0000-0000022F0000}"/>
    <cellStyle name="Normal 4 7 57" xfId="8967" xr:uid="{00000000-0005-0000-0000-0000032F0000}"/>
    <cellStyle name="Normal 4 7 58" xfId="8968" xr:uid="{00000000-0005-0000-0000-0000042F0000}"/>
    <cellStyle name="Normal 4 7 59" xfId="8969" xr:uid="{00000000-0005-0000-0000-0000052F0000}"/>
    <cellStyle name="Normal 4 7 6" xfId="8970" xr:uid="{00000000-0005-0000-0000-0000062F0000}"/>
    <cellStyle name="Normal 4 7 60" xfId="8971" xr:uid="{00000000-0005-0000-0000-0000072F0000}"/>
    <cellStyle name="Normal 4 7 61" xfId="8972" xr:uid="{00000000-0005-0000-0000-0000082F0000}"/>
    <cellStyle name="Normal 4 7 62" xfId="8973" xr:uid="{00000000-0005-0000-0000-0000092F0000}"/>
    <cellStyle name="Normal 4 7 63" xfId="8974" xr:uid="{00000000-0005-0000-0000-00000A2F0000}"/>
    <cellStyle name="Normal 4 7 64" xfId="8975" xr:uid="{00000000-0005-0000-0000-00000B2F0000}"/>
    <cellStyle name="Normal 4 7 65" xfId="8976" xr:uid="{00000000-0005-0000-0000-00000C2F0000}"/>
    <cellStyle name="Normal 4 7 7" xfId="8977" xr:uid="{00000000-0005-0000-0000-00000D2F0000}"/>
    <cellStyle name="Normal 4 7 8" xfId="8978" xr:uid="{00000000-0005-0000-0000-00000E2F0000}"/>
    <cellStyle name="Normal 4 7 9" xfId="8979" xr:uid="{00000000-0005-0000-0000-00000F2F0000}"/>
    <cellStyle name="Normal 4 8" xfId="8980" xr:uid="{00000000-0005-0000-0000-0000102F0000}"/>
    <cellStyle name="Normal 4 9" xfId="8981" xr:uid="{00000000-0005-0000-0000-0000112F0000}"/>
    <cellStyle name="Normal 4_CurveConstituents_Input" xfId="15196" xr:uid="{00000000-0005-0000-0000-0000122F0000}"/>
    <cellStyle name="Normal 40" xfId="8982" xr:uid="{00000000-0005-0000-0000-0000132F0000}"/>
    <cellStyle name="Normal 40 2" xfId="14627" xr:uid="{00000000-0005-0000-0000-0000142F0000}"/>
    <cellStyle name="Normal 41" xfId="8983" xr:uid="{00000000-0005-0000-0000-0000152F0000}"/>
    <cellStyle name="Normal 41 2" xfId="13611" xr:uid="{00000000-0005-0000-0000-0000162F0000}"/>
    <cellStyle name="Normal 41 2 2" xfId="15199" xr:uid="{00000000-0005-0000-0000-0000172F0000}"/>
    <cellStyle name="Normal 41 2 3" xfId="15198" xr:uid="{00000000-0005-0000-0000-0000182F0000}"/>
    <cellStyle name="Normal 41 3" xfId="15200" xr:uid="{00000000-0005-0000-0000-0000192F0000}"/>
    <cellStyle name="Normal 41 4" xfId="15201" xr:uid="{00000000-0005-0000-0000-00001A2F0000}"/>
    <cellStyle name="Normal 41 5" xfId="15202" xr:uid="{00000000-0005-0000-0000-00001B2F0000}"/>
    <cellStyle name="Normal 41 6" xfId="15203" xr:uid="{00000000-0005-0000-0000-00001C2F0000}"/>
    <cellStyle name="Normal 41 7" xfId="15197" xr:uid="{00000000-0005-0000-0000-00001D2F0000}"/>
    <cellStyle name="Normal 41_CurveConstituents_Input" xfId="15204" xr:uid="{00000000-0005-0000-0000-00001E2F0000}"/>
    <cellStyle name="Normal 42" xfId="8984" xr:uid="{00000000-0005-0000-0000-00001F2F0000}"/>
    <cellStyle name="Normal 42 2" xfId="15205" xr:uid="{00000000-0005-0000-0000-0000202F0000}"/>
    <cellStyle name="Normal 43" xfId="8985" xr:uid="{00000000-0005-0000-0000-0000212F0000}"/>
    <cellStyle name="Normal 43 2" xfId="13609" xr:uid="{00000000-0005-0000-0000-0000222F0000}"/>
    <cellStyle name="Normal 44" xfId="8986" xr:uid="{00000000-0005-0000-0000-0000232F0000}"/>
    <cellStyle name="Normal 44 2" xfId="8987" xr:uid="{00000000-0005-0000-0000-0000242F0000}"/>
    <cellStyle name="Normal 44 2 2" xfId="15207" xr:uid="{00000000-0005-0000-0000-0000252F0000}"/>
    <cellStyle name="Normal 44 3" xfId="15206" xr:uid="{00000000-0005-0000-0000-0000262F0000}"/>
    <cellStyle name="Normal 45" xfId="8988" xr:uid="{00000000-0005-0000-0000-0000272F0000}"/>
    <cellStyle name="Normal 45 2" xfId="8989" xr:uid="{00000000-0005-0000-0000-0000282F0000}"/>
    <cellStyle name="Normal 45 3" xfId="13610" xr:uid="{00000000-0005-0000-0000-0000292F0000}"/>
    <cellStyle name="Normal 46" xfId="1" xr:uid="{00000000-0005-0000-0000-00002A2F0000}"/>
    <cellStyle name="Normal 46 2" xfId="8990" xr:uid="{00000000-0005-0000-0000-00002B2F0000}"/>
    <cellStyle name="Normal 46 3" xfId="14729" xr:uid="{00000000-0005-0000-0000-00002C2F0000}"/>
    <cellStyle name="Normal 46 4" xfId="14730" xr:uid="{00000000-0005-0000-0000-00002D2F0000}"/>
    <cellStyle name="Normal 46 5" xfId="15208" xr:uid="{00000000-0005-0000-0000-00002E2F0000}"/>
    <cellStyle name="Normal 47" xfId="8991" xr:uid="{00000000-0005-0000-0000-00002F2F0000}"/>
    <cellStyle name="Normal 47 2" xfId="8992" xr:uid="{00000000-0005-0000-0000-0000302F0000}"/>
    <cellStyle name="Normal 47 3" xfId="15209" xr:uid="{00000000-0005-0000-0000-0000312F0000}"/>
    <cellStyle name="Normal 48" xfId="8993" xr:uid="{00000000-0005-0000-0000-0000322F0000}"/>
    <cellStyle name="Normal 48 2" xfId="8994" xr:uid="{00000000-0005-0000-0000-0000332F0000}"/>
    <cellStyle name="Normal 48 3" xfId="15210" xr:uid="{00000000-0005-0000-0000-0000342F0000}"/>
    <cellStyle name="Normal 49" xfId="8995" xr:uid="{00000000-0005-0000-0000-0000352F0000}"/>
    <cellStyle name="Normal 49 2" xfId="15211" xr:uid="{00000000-0005-0000-0000-0000362F0000}"/>
    <cellStyle name="Normal 5" xfId="45" xr:uid="{00000000-0005-0000-0000-0000372F0000}"/>
    <cellStyle name="Normal 5 10" xfId="13542" xr:uid="{00000000-0005-0000-0000-0000382F0000}"/>
    <cellStyle name="Normal 5 2" xfId="46" xr:uid="{00000000-0005-0000-0000-0000392F0000}"/>
    <cellStyle name="Normal 5 2 10" xfId="8996" xr:uid="{00000000-0005-0000-0000-00003A2F0000}"/>
    <cellStyle name="Normal 5 2 11" xfId="8997" xr:uid="{00000000-0005-0000-0000-00003B2F0000}"/>
    <cellStyle name="Normal 5 2 12" xfId="8998" xr:uid="{00000000-0005-0000-0000-00003C2F0000}"/>
    <cellStyle name="Normal 5 2 13" xfId="8999" xr:uid="{00000000-0005-0000-0000-00003D2F0000}"/>
    <cellStyle name="Normal 5 2 14" xfId="9000" xr:uid="{00000000-0005-0000-0000-00003E2F0000}"/>
    <cellStyle name="Normal 5 2 15" xfId="9001" xr:uid="{00000000-0005-0000-0000-00003F2F0000}"/>
    <cellStyle name="Normal 5 2 16" xfId="9002" xr:uid="{00000000-0005-0000-0000-0000402F0000}"/>
    <cellStyle name="Normal 5 2 17" xfId="9003" xr:uid="{00000000-0005-0000-0000-0000412F0000}"/>
    <cellStyle name="Normal 5 2 18" xfId="9004" xr:uid="{00000000-0005-0000-0000-0000422F0000}"/>
    <cellStyle name="Normal 5 2 19" xfId="9005" xr:uid="{00000000-0005-0000-0000-0000432F0000}"/>
    <cellStyle name="Normal 5 2 2" xfId="9006" xr:uid="{00000000-0005-0000-0000-0000442F0000}"/>
    <cellStyle name="Normal 5 2 20" xfId="9007" xr:uid="{00000000-0005-0000-0000-0000452F0000}"/>
    <cellStyle name="Normal 5 2 21" xfId="9008" xr:uid="{00000000-0005-0000-0000-0000462F0000}"/>
    <cellStyle name="Normal 5 2 22" xfId="9009" xr:uid="{00000000-0005-0000-0000-0000472F0000}"/>
    <cellStyle name="Normal 5 2 23" xfId="9010" xr:uid="{00000000-0005-0000-0000-0000482F0000}"/>
    <cellStyle name="Normal 5 2 24" xfId="9011" xr:uid="{00000000-0005-0000-0000-0000492F0000}"/>
    <cellStyle name="Normal 5 2 25" xfId="9012" xr:uid="{00000000-0005-0000-0000-00004A2F0000}"/>
    <cellStyle name="Normal 5 2 26" xfId="9013" xr:uid="{00000000-0005-0000-0000-00004B2F0000}"/>
    <cellStyle name="Normal 5 2 27" xfId="9014" xr:uid="{00000000-0005-0000-0000-00004C2F0000}"/>
    <cellStyle name="Normal 5 2 28" xfId="9015" xr:uid="{00000000-0005-0000-0000-00004D2F0000}"/>
    <cellStyle name="Normal 5 2 29" xfId="9016" xr:uid="{00000000-0005-0000-0000-00004E2F0000}"/>
    <cellStyle name="Normal 5 2 3" xfId="9017" xr:uid="{00000000-0005-0000-0000-00004F2F0000}"/>
    <cellStyle name="Normal 5 2 30" xfId="9018" xr:uid="{00000000-0005-0000-0000-0000502F0000}"/>
    <cellStyle name="Normal 5 2 31" xfId="9019" xr:uid="{00000000-0005-0000-0000-0000512F0000}"/>
    <cellStyle name="Normal 5 2 32" xfId="9020" xr:uid="{00000000-0005-0000-0000-0000522F0000}"/>
    <cellStyle name="Normal 5 2 33" xfId="9021" xr:uid="{00000000-0005-0000-0000-0000532F0000}"/>
    <cellStyle name="Normal 5 2 34" xfId="9022" xr:uid="{00000000-0005-0000-0000-0000542F0000}"/>
    <cellStyle name="Normal 5 2 35" xfId="9023" xr:uid="{00000000-0005-0000-0000-0000552F0000}"/>
    <cellStyle name="Normal 5 2 36" xfId="9024" xr:uid="{00000000-0005-0000-0000-0000562F0000}"/>
    <cellStyle name="Normal 5 2 37" xfId="9025" xr:uid="{00000000-0005-0000-0000-0000572F0000}"/>
    <cellStyle name="Normal 5 2 38" xfId="9026" xr:uid="{00000000-0005-0000-0000-0000582F0000}"/>
    <cellStyle name="Normal 5 2 39" xfId="9027" xr:uid="{00000000-0005-0000-0000-0000592F0000}"/>
    <cellStyle name="Normal 5 2 4" xfId="9028" xr:uid="{00000000-0005-0000-0000-00005A2F0000}"/>
    <cellStyle name="Normal 5 2 40" xfId="9029" xr:uid="{00000000-0005-0000-0000-00005B2F0000}"/>
    <cellStyle name="Normal 5 2 41" xfId="9030" xr:uid="{00000000-0005-0000-0000-00005C2F0000}"/>
    <cellStyle name="Normal 5 2 42" xfId="9031" xr:uid="{00000000-0005-0000-0000-00005D2F0000}"/>
    <cellStyle name="Normal 5 2 43" xfId="9032" xr:uid="{00000000-0005-0000-0000-00005E2F0000}"/>
    <cellStyle name="Normal 5 2 44" xfId="9033" xr:uid="{00000000-0005-0000-0000-00005F2F0000}"/>
    <cellStyle name="Normal 5 2 45" xfId="9034" xr:uid="{00000000-0005-0000-0000-0000602F0000}"/>
    <cellStyle name="Normal 5 2 46" xfId="9035" xr:uid="{00000000-0005-0000-0000-0000612F0000}"/>
    <cellStyle name="Normal 5 2 47" xfId="9036" xr:uid="{00000000-0005-0000-0000-0000622F0000}"/>
    <cellStyle name="Normal 5 2 48" xfId="9037" xr:uid="{00000000-0005-0000-0000-0000632F0000}"/>
    <cellStyle name="Normal 5 2 49" xfId="9038" xr:uid="{00000000-0005-0000-0000-0000642F0000}"/>
    <cellStyle name="Normal 5 2 5" xfId="9039" xr:uid="{00000000-0005-0000-0000-0000652F0000}"/>
    <cellStyle name="Normal 5 2 50" xfId="9040" xr:uid="{00000000-0005-0000-0000-0000662F0000}"/>
    <cellStyle name="Normal 5 2 51" xfId="9041" xr:uid="{00000000-0005-0000-0000-0000672F0000}"/>
    <cellStyle name="Normal 5 2 52" xfId="9042" xr:uid="{00000000-0005-0000-0000-0000682F0000}"/>
    <cellStyle name="Normal 5 2 53" xfId="9043" xr:uid="{00000000-0005-0000-0000-0000692F0000}"/>
    <cellStyle name="Normal 5 2 54" xfId="9044" xr:uid="{00000000-0005-0000-0000-00006A2F0000}"/>
    <cellStyle name="Normal 5 2 55" xfId="9045" xr:uid="{00000000-0005-0000-0000-00006B2F0000}"/>
    <cellStyle name="Normal 5 2 56" xfId="9046" xr:uid="{00000000-0005-0000-0000-00006C2F0000}"/>
    <cellStyle name="Normal 5 2 57" xfId="9047" xr:uid="{00000000-0005-0000-0000-00006D2F0000}"/>
    <cellStyle name="Normal 5 2 58" xfId="9048" xr:uid="{00000000-0005-0000-0000-00006E2F0000}"/>
    <cellStyle name="Normal 5 2 59" xfId="9049" xr:uid="{00000000-0005-0000-0000-00006F2F0000}"/>
    <cellStyle name="Normal 5 2 6" xfId="9050" xr:uid="{00000000-0005-0000-0000-0000702F0000}"/>
    <cellStyle name="Normal 5 2 60" xfId="9051" xr:uid="{00000000-0005-0000-0000-0000712F0000}"/>
    <cellStyle name="Normal 5 2 61" xfId="9052" xr:uid="{00000000-0005-0000-0000-0000722F0000}"/>
    <cellStyle name="Normal 5 2 62" xfId="9053" xr:uid="{00000000-0005-0000-0000-0000732F0000}"/>
    <cellStyle name="Normal 5 2 63" xfId="9054" xr:uid="{00000000-0005-0000-0000-0000742F0000}"/>
    <cellStyle name="Normal 5 2 64" xfId="9055" xr:uid="{00000000-0005-0000-0000-0000752F0000}"/>
    <cellStyle name="Normal 5 2 65" xfId="9056" xr:uid="{00000000-0005-0000-0000-0000762F0000}"/>
    <cellStyle name="Normal 5 2 66" xfId="9057" xr:uid="{00000000-0005-0000-0000-0000772F0000}"/>
    <cellStyle name="Normal 5 2 67" xfId="14534" xr:uid="{00000000-0005-0000-0000-0000782F0000}"/>
    <cellStyle name="Normal 5 2 7" xfId="9058" xr:uid="{00000000-0005-0000-0000-0000792F0000}"/>
    <cellStyle name="Normal 5 2 8" xfId="9059" xr:uid="{00000000-0005-0000-0000-00007A2F0000}"/>
    <cellStyle name="Normal 5 2 9" xfId="9060" xr:uid="{00000000-0005-0000-0000-00007B2F0000}"/>
    <cellStyle name="Normal 5 3" xfId="9061" xr:uid="{00000000-0005-0000-0000-00007C2F0000}"/>
    <cellStyle name="Normal 5 3 10" xfId="9062" xr:uid="{00000000-0005-0000-0000-00007D2F0000}"/>
    <cellStyle name="Normal 5 3 11" xfId="9063" xr:uid="{00000000-0005-0000-0000-00007E2F0000}"/>
    <cellStyle name="Normal 5 3 12" xfId="9064" xr:uid="{00000000-0005-0000-0000-00007F2F0000}"/>
    <cellStyle name="Normal 5 3 13" xfId="9065" xr:uid="{00000000-0005-0000-0000-0000802F0000}"/>
    <cellStyle name="Normal 5 3 14" xfId="9066" xr:uid="{00000000-0005-0000-0000-0000812F0000}"/>
    <cellStyle name="Normal 5 3 15" xfId="9067" xr:uid="{00000000-0005-0000-0000-0000822F0000}"/>
    <cellStyle name="Normal 5 3 16" xfId="9068" xr:uid="{00000000-0005-0000-0000-0000832F0000}"/>
    <cellStyle name="Normal 5 3 17" xfId="9069" xr:uid="{00000000-0005-0000-0000-0000842F0000}"/>
    <cellStyle name="Normal 5 3 18" xfId="9070" xr:uid="{00000000-0005-0000-0000-0000852F0000}"/>
    <cellStyle name="Normal 5 3 19" xfId="9071" xr:uid="{00000000-0005-0000-0000-0000862F0000}"/>
    <cellStyle name="Normal 5 3 2" xfId="9072" xr:uid="{00000000-0005-0000-0000-0000872F0000}"/>
    <cellStyle name="Normal 5 3 20" xfId="9073" xr:uid="{00000000-0005-0000-0000-0000882F0000}"/>
    <cellStyle name="Normal 5 3 21" xfId="9074" xr:uid="{00000000-0005-0000-0000-0000892F0000}"/>
    <cellStyle name="Normal 5 3 22" xfId="9075" xr:uid="{00000000-0005-0000-0000-00008A2F0000}"/>
    <cellStyle name="Normal 5 3 23" xfId="9076" xr:uid="{00000000-0005-0000-0000-00008B2F0000}"/>
    <cellStyle name="Normal 5 3 24" xfId="9077" xr:uid="{00000000-0005-0000-0000-00008C2F0000}"/>
    <cellStyle name="Normal 5 3 25" xfId="9078" xr:uid="{00000000-0005-0000-0000-00008D2F0000}"/>
    <cellStyle name="Normal 5 3 26" xfId="9079" xr:uid="{00000000-0005-0000-0000-00008E2F0000}"/>
    <cellStyle name="Normal 5 3 27" xfId="9080" xr:uid="{00000000-0005-0000-0000-00008F2F0000}"/>
    <cellStyle name="Normal 5 3 28" xfId="9081" xr:uid="{00000000-0005-0000-0000-0000902F0000}"/>
    <cellStyle name="Normal 5 3 29" xfId="9082" xr:uid="{00000000-0005-0000-0000-0000912F0000}"/>
    <cellStyle name="Normal 5 3 3" xfId="9083" xr:uid="{00000000-0005-0000-0000-0000922F0000}"/>
    <cellStyle name="Normal 5 3 30" xfId="9084" xr:uid="{00000000-0005-0000-0000-0000932F0000}"/>
    <cellStyle name="Normal 5 3 31" xfId="9085" xr:uid="{00000000-0005-0000-0000-0000942F0000}"/>
    <cellStyle name="Normal 5 3 32" xfId="9086" xr:uid="{00000000-0005-0000-0000-0000952F0000}"/>
    <cellStyle name="Normal 5 3 33" xfId="9087" xr:uid="{00000000-0005-0000-0000-0000962F0000}"/>
    <cellStyle name="Normal 5 3 34" xfId="9088" xr:uid="{00000000-0005-0000-0000-0000972F0000}"/>
    <cellStyle name="Normal 5 3 35" xfId="9089" xr:uid="{00000000-0005-0000-0000-0000982F0000}"/>
    <cellStyle name="Normal 5 3 36" xfId="9090" xr:uid="{00000000-0005-0000-0000-0000992F0000}"/>
    <cellStyle name="Normal 5 3 37" xfId="9091" xr:uid="{00000000-0005-0000-0000-00009A2F0000}"/>
    <cellStyle name="Normal 5 3 38" xfId="9092" xr:uid="{00000000-0005-0000-0000-00009B2F0000}"/>
    <cellStyle name="Normal 5 3 39" xfId="9093" xr:uid="{00000000-0005-0000-0000-00009C2F0000}"/>
    <cellStyle name="Normal 5 3 4" xfId="9094" xr:uid="{00000000-0005-0000-0000-00009D2F0000}"/>
    <cellStyle name="Normal 5 3 40" xfId="9095" xr:uid="{00000000-0005-0000-0000-00009E2F0000}"/>
    <cellStyle name="Normal 5 3 41" xfId="9096" xr:uid="{00000000-0005-0000-0000-00009F2F0000}"/>
    <cellStyle name="Normal 5 3 42" xfId="9097" xr:uid="{00000000-0005-0000-0000-0000A02F0000}"/>
    <cellStyle name="Normal 5 3 43" xfId="9098" xr:uid="{00000000-0005-0000-0000-0000A12F0000}"/>
    <cellStyle name="Normal 5 3 44" xfId="9099" xr:uid="{00000000-0005-0000-0000-0000A22F0000}"/>
    <cellStyle name="Normal 5 3 45" xfId="9100" xr:uid="{00000000-0005-0000-0000-0000A32F0000}"/>
    <cellStyle name="Normal 5 3 46" xfId="9101" xr:uid="{00000000-0005-0000-0000-0000A42F0000}"/>
    <cellStyle name="Normal 5 3 47" xfId="9102" xr:uid="{00000000-0005-0000-0000-0000A52F0000}"/>
    <cellStyle name="Normal 5 3 48" xfId="9103" xr:uid="{00000000-0005-0000-0000-0000A62F0000}"/>
    <cellStyle name="Normal 5 3 49" xfId="9104" xr:uid="{00000000-0005-0000-0000-0000A72F0000}"/>
    <cellStyle name="Normal 5 3 5" xfId="9105" xr:uid="{00000000-0005-0000-0000-0000A82F0000}"/>
    <cellStyle name="Normal 5 3 50" xfId="9106" xr:uid="{00000000-0005-0000-0000-0000A92F0000}"/>
    <cellStyle name="Normal 5 3 51" xfId="9107" xr:uid="{00000000-0005-0000-0000-0000AA2F0000}"/>
    <cellStyle name="Normal 5 3 52" xfId="9108" xr:uid="{00000000-0005-0000-0000-0000AB2F0000}"/>
    <cellStyle name="Normal 5 3 53" xfId="9109" xr:uid="{00000000-0005-0000-0000-0000AC2F0000}"/>
    <cellStyle name="Normal 5 3 54" xfId="9110" xr:uid="{00000000-0005-0000-0000-0000AD2F0000}"/>
    <cellStyle name="Normal 5 3 55" xfId="9111" xr:uid="{00000000-0005-0000-0000-0000AE2F0000}"/>
    <cellStyle name="Normal 5 3 56" xfId="9112" xr:uid="{00000000-0005-0000-0000-0000AF2F0000}"/>
    <cellStyle name="Normal 5 3 57" xfId="9113" xr:uid="{00000000-0005-0000-0000-0000B02F0000}"/>
    <cellStyle name="Normal 5 3 58" xfId="9114" xr:uid="{00000000-0005-0000-0000-0000B12F0000}"/>
    <cellStyle name="Normal 5 3 59" xfId="9115" xr:uid="{00000000-0005-0000-0000-0000B22F0000}"/>
    <cellStyle name="Normal 5 3 6" xfId="9116" xr:uid="{00000000-0005-0000-0000-0000B32F0000}"/>
    <cellStyle name="Normal 5 3 60" xfId="9117" xr:uid="{00000000-0005-0000-0000-0000B42F0000}"/>
    <cellStyle name="Normal 5 3 61" xfId="9118" xr:uid="{00000000-0005-0000-0000-0000B52F0000}"/>
    <cellStyle name="Normal 5 3 62" xfId="9119" xr:uid="{00000000-0005-0000-0000-0000B62F0000}"/>
    <cellStyle name="Normal 5 3 63" xfId="9120" xr:uid="{00000000-0005-0000-0000-0000B72F0000}"/>
    <cellStyle name="Normal 5 3 64" xfId="9121" xr:uid="{00000000-0005-0000-0000-0000B82F0000}"/>
    <cellStyle name="Normal 5 3 65" xfId="9122" xr:uid="{00000000-0005-0000-0000-0000B92F0000}"/>
    <cellStyle name="Normal 5 3 66" xfId="13598" xr:uid="{00000000-0005-0000-0000-0000BA2F0000}"/>
    <cellStyle name="Normal 5 3 67" xfId="15212" xr:uid="{00000000-0005-0000-0000-0000BB2F0000}"/>
    <cellStyle name="Normal 5 3 7" xfId="9123" xr:uid="{00000000-0005-0000-0000-0000BC2F0000}"/>
    <cellStyle name="Normal 5 3 8" xfId="9124" xr:uid="{00000000-0005-0000-0000-0000BD2F0000}"/>
    <cellStyle name="Normal 5 3 9" xfId="9125" xr:uid="{00000000-0005-0000-0000-0000BE2F0000}"/>
    <cellStyle name="Normal 5 4" xfId="9126" xr:uid="{00000000-0005-0000-0000-0000BF2F0000}"/>
    <cellStyle name="Normal 5 4 10" xfId="9127" xr:uid="{00000000-0005-0000-0000-0000C02F0000}"/>
    <cellStyle name="Normal 5 4 11" xfId="9128" xr:uid="{00000000-0005-0000-0000-0000C12F0000}"/>
    <cellStyle name="Normal 5 4 12" xfId="9129" xr:uid="{00000000-0005-0000-0000-0000C22F0000}"/>
    <cellStyle name="Normal 5 4 13" xfId="9130" xr:uid="{00000000-0005-0000-0000-0000C32F0000}"/>
    <cellStyle name="Normal 5 4 14" xfId="9131" xr:uid="{00000000-0005-0000-0000-0000C42F0000}"/>
    <cellStyle name="Normal 5 4 15" xfId="9132" xr:uid="{00000000-0005-0000-0000-0000C52F0000}"/>
    <cellStyle name="Normal 5 4 16" xfId="9133" xr:uid="{00000000-0005-0000-0000-0000C62F0000}"/>
    <cellStyle name="Normal 5 4 17" xfId="9134" xr:uid="{00000000-0005-0000-0000-0000C72F0000}"/>
    <cellStyle name="Normal 5 4 18" xfId="9135" xr:uid="{00000000-0005-0000-0000-0000C82F0000}"/>
    <cellStyle name="Normal 5 4 19" xfId="9136" xr:uid="{00000000-0005-0000-0000-0000C92F0000}"/>
    <cellStyle name="Normal 5 4 2" xfId="9137" xr:uid="{00000000-0005-0000-0000-0000CA2F0000}"/>
    <cellStyle name="Normal 5 4 20" xfId="9138" xr:uid="{00000000-0005-0000-0000-0000CB2F0000}"/>
    <cellStyle name="Normal 5 4 21" xfId="9139" xr:uid="{00000000-0005-0000-0000-0000CC2F0000}"/>
    <cellStyle name="Normal 5 4 22" xfId="9140" xr:uid="{00000000-0005-0000-0000-0000CD2F0000}"/>
    <cellStyle name="Normal 5 4 23" xfId="9141" xr:uid="{00000000-0005-0000-0000-0000CE2F0000}"/>
    <cellStyle name="Normal 5 4 24" xfId="9142" xr:uid="{00000000-0005-0000-0000-0000CF2F0000}"/>
    <cellStyle name="Normal 5 4 25" xfId="9143" xr:uid="{00000000-0005-0000-0000-0000D02F0000}"/>
    <cellStyle name="Normal 5 4 26" xfId="9144" xr:uid="{00000000-0005-0000-0000-0000D12F0000}"/>
    <cellStyle name="Normal 5 4 27" xfId="9145" xr:uid="{00000000-0005-0000-0000-0000D22F0000}"/>
    <cellStyle name="Normal 5 4 28" xfId="9146" xr:uid="{00000000-0005-0000-0000-0000D32F0000}"/>
    <cellStyle name="Normal 5 4 29" xfId="9147" xr:uid="{00000000-0005-0000-0000-0000D42F0000}"/>
    <cellStyle name="Normal 5 4 3" xfId="9148" xr:uid="{00000000-0005-0000-0000-0000D52F0000}"/>
    <cellStyle name="Normal 5 4 30" xfId="9149" xr:uid="{00000000-0005-0000-0000-0000D62F0000}"/>
    <cellStyle name="Normal 5 4 31" xfId="9150" xr:uid="{00000000-0005-0000-0000-0000D72F0000}"/>
    <cellStyle name="Normal 5 4 32" xfId="9151" xr:uid="{00000000-0005-0000-0000-0000D82F0000}"/>
    <cellStyle name="Normal 5 4 33" xfId="9152" xr:uid="{00000000-0005-0000-0000-0000D92F0000}"/>
    <cellStyle name="Normal 5 4 34" xfId="9153" xr:uid="{00000000-0005-0000-0000-0000DA2F0000}"/>
    <cellStyle name="Normal 5 4 35" xfId="9154" xr:uid="{00000000-0005-0000-0000-0000DB2F0000}"/>
    <cellStyle name="Normal 5 4 36" xfId="9155" xr:uid="{00000000-0005-0000-0000-0000DC2F0000}"/>
    <cellStyle name="Normal 5 4 37" xfId="9156" xr:uid="{00000000-0005-0000-0000-0000DD2F0000}"/>
    <cellStyle name="Normal 5 4 38" xfId="9157" xr:uid="{00000000-0005-0000-0000-0000DE2F0000}"/>
    <cellStyle name="Normal 5 4 39" xfId="9158" xr:uid="{00000000-0005-0000-0000-0000DF2F0000}"/>
    <cellStyle name="Normal 5 4 4" xfId="9159" xr:uid="{00000000-0005-0000-0000-0000E02F0000}"/>
    <cellStyle name="Normal 5 4 40" xfId="9160" xr:uid="{00000000-0005-0000-0000-0000E12F0000}"/>
    <cellStyle name="Normal 5 4 41" xfId="9161" xr:uid="{00000000-0005-0000-0000-0000E22F0000}"/>
    <cellStyle name="Normal 5 4 42" xfId="9162" xr:uid="{00000000-0005-0000-0000-0000E32F0000}"/>
    <cellStyle name="Normal 5 4 43" xfId="9163" xr:uid="{00000000-0005-0000-0000-0000E42F0000}"/>
    <cellStyle name="Normal 5 4 44" xfId="9164" xr:uid="{00000000-0005-0000-0000-0000E52F0000}"/>
    <cellStyle name="Normal 5 4 45" xfId="9165" xr:uid="{00000000-0005-0000-0000-0000E62F0000}"/>
    <cellStyle name="Normal 5 4 46" xfId="9166" xr:uid="{00000000-0005-0000-0000-0000E72F0000}"/>
    <cellStyle name="Normal 5 4 47" xfId="9167" xr:uid="{00000000-0005-0000-0000-0000E82F0000}"/>
    <cellStyle name="Normal 5 4 48" xfId="9168" xr:uid="{00000000-0005-0000-0000-0000E92F0000}"/>
    <cellStyle name="Normal 5 4 49" xfId="9169" xr:uid="{00000000-0005-0000-0000-0000EA2F0000}"/>
    <cellStyle name="Normal 5 4 5" xfId="9170" xr:uid="{00000000-0005-0000-0000-0000EB2F0000}"/>
    <cellStyle name="Normal 5 4 50" xfId="9171" xr:uid="{00000000-0005-0000-0000-0000EC2F0000}"/>
    <cellStyle name="Normal 5 4 51" xfId="9172" xr:uid="{00000000-0005-0000-0000-0000ED2F0000}"/>
    <cellStyle name="Normal 5 4 52" xfId="9173" xr:uid="{00000000-0005-0000-0000-0000EE2F0000}"/>
    <cellStyle name="Normal 5 4 53" xfId="9174" xr:uid="{00000000-0005-0000-0000-0000EF2F0000}"/>
    <cellStyle name="Normal 5 4 54" xfId="9175" xr:uid="{00000000-0005-0000-0000-0000F02F0000}"/>
    <cellStyle name="Normal 5 4 55" xfId="9176" xr:uid="{00000000-0005-0000-0000-0000F12F0000}"/>
    <cellStyle name="Normal 5 4 56" xfId="9177" xr:uid="{00000000-0005-0000-0000-0000F22F0000}"/>
    <cellStyle name="Normal 5 4 57" xfId="9178" xr:uid="{00000000-0005-0000-0000-0000F32F0000}"/>
    <cellStyle name="Normal 5 4 58" xfId="9179" xr:uid="{00000000-0005-0000-0000-0000F42F0000}"/>
    <cellStyle name="Normal 5 4 59" xfId="9180" xr:uid="{00000000-0005-0000-0000-0000F52F0000}"/>
    <cellStyle name="Normal 5 4 6" xfId="9181" xr:uid="{00000000-0005-0000-0000-0000F62F0000}"/>
    <cellStyle name="Normal 5 4 60" xfId="9182" xr:uid="{00000000-0005-0000-0000-0000F72F0000}"/>
    <cellStyle name="Normal 5 4 61" xfId="9183" xr:uid="{00000000-0005-0000-0000-0000F82F0000}"/>
    <cellStyle name="Normal 5 4 62" xfId="9184" xr:uid="{00000000-0005-0000-0000-0000F92F0000}"/>
    <cellStyle name="Normal 5 4 63" xfId="9185" xr:uid="{00000000-0005-0000-0000-0000FA2F0000}"/>
    <cellStyle name="Normal 5 4 64" xfId="9186" xr:uid="{00000000-0005-0000-0000-0000FB2F0000}"/>
    <cellStyle name="Normal 5 4 65" xfId="9187" xr:uid="{00000000-0005-0000-0000-0000FC2F0000}"/>
    <cellStyle name="Normal 5 4 7" xfId="9188" xr:uid="{00000000-0005-0000-0000-0000FD2F0000}"/>
    <cellStyle name="Normal 5 4 8" xfId="9189" xr:uid="{00000000-0005-0000-0000-0000FE2F0000}"/>
    <cellStyle name="Normal 5 4 9" xfId="9190" xr:uid="{00000000-0005-0000-0000-0000FF2F0000}"/>
    <cellStyle name="Normal 5 5" xfId="9191" xr:uid="{00000000-0005-0000-0000-000000300000}"/>
    <cellStyle name="Normal 5 5 10" xfId="9192" xr:uid="{00000000-0005-0000-0000-000001300000}"/>
    <cellStyle name="Normal 5 5 11" xfId="9193" xr:uid="{00000000-0005-0000-0000-000002300000}"/>
    <cellStyle name="Normal 5 5 12" xfId="9194" xr:uid="{00000000-0005-0000-0000-000003300000}"/>
    <cellStyle name="Normal 5 5 13" xfId="9195" xr:uid="{00000000-0005-0000-0000-000004300000}"/>
    <cellStyle name="Normal 5 5 14" xfId="9196" xr:uid="{00000000-0005-0000-0000-000005300000}"/>
    <cellStyle name="Normal 5 5 15" xfId="9197" xr:uid="{00000000-0005-0000-0000-000006300000}"/>
    <cellStyle name="Normal 5 5 16" xfId="9198" xr:uid="{00000000-0005-0000-0000-000007300000}"/>
    <cellStyle name="Normal 5 5 17" xfId="9199" xr:uid="{00000000-0005-0000-0000-000008300000}"/>
    <cellStyle name="Normal 5 5 18" xfId="9200" xr:uid="{00000000-0005-0000-0000-000009300000}"/>
    <cellStyle name="Normal 5 5 19" xfId="9201" xr:uid="{00000000-0005-0000-0000-00000A300000}"/>
    <cellStyle name="Normal 5 5 2" xfId="9202" xr:uid="{00000000-0005-0000-0000-00000B300000}"/>
    <cellStyle name="Normal 5 5 20" xfId="9203" xr:uid="{00000000-0005-0000-0000-00000C300000}"/>
    <cellStyle name="Normal 5 5 21" xfId="9204" xr:uid="{00000000-0005-0000-0000-00000D300000}"/>
    <cellStyle name="Normal 5 5 22" xfId="9205" xr:uid="{00000000-0005-0000-0000-00000E300000}"/>
    <cellStyle name="Normal 5 5 23" xfId="9206" xr:uid="{00000000-0005-0000-0000-00000F300000}"/>
    <cellStyle name="Normal 5 5 24" xfId="9207" xr:uid="{00000000-0005-0000-0000-000010300000}"/>
    <cellStyle name="Normal 5 5 25" xfId="9208" xr:uid="{00000000-0005-0000-0000-000011300000}"/>
    <cellStyle name="Normal 5 5 26" xfId="9209" xr:uid="{00000000-0005-0000-0000-000012300000}"/>
    <cellStyle name="Normal 5 5 27" xfId="9210" xr:uid="{00000000-0005-0000-0000-000013300000}"/>
    <cellStyle name="Normal 5 5 28" xfId="9211" xr:uid="{00000000-0005-0000-0000-000014300000}"/>
    <cellStyle name="Normal 5 5 29" xfId="9212" xr:uid="{00000000-0005-0000-0000-000015300000}"/>
    <cellStyle name="Normal 5 5 3" xfId="9213" xr:uid="{00000000-0005-0000-0000-000016300000}"/>
    <cellStyle name="Normal 5 5 30" xfId="9214" xr:uid="{00000000-0005-0000-0000-000017300000}"/>
    <cellStyle name="Normal 5 5 31" xfId="9215" xr:uid="{00000000-0005-0000-0000-000018300000}"/>
    <cellStyle name="Normal 5 5 32" xfId="9216" xr:uid="{00000000-0005-0000-0000-000019300000}"/>
    <cellStyle name="Normal 5 5 33" xfId="9217" xr:uid="{00000000-0005-0000-0000-00001A300000}"/>
    <cellStyle name="Normal 5 5 34" xfId="9218" xr:uid="{00000000-0005-0000-0000-00001B300000}"/>
    <cellStyle name="Normal 5 5 35" xfId="9219" xr:uid="{00000000-0005-0000-0000-00001C300000}"/>
    <cellStyle name="Normal 5 5 36" xfId="9220" xr:uid="{00000000-0005-0000-0000-00001D300000}"/>
    <cellStyle name="Normal 5 5 37" xfId="9221" xr:uid="{00000000-0005-0000-0000-00001E300000}"/>
    <cellStyle name="Normal 5 5 38" xfId="9222" xr:uid="{00000000-0005-0000-0000-00001F300000}"/>
    <cellStyle name="Normal 5 5 39" xfId="9223" xr:uid="{00000000-0005-0000-0000-000020300000}"/>
    <cellStyle name="Normal 5 5 4" xfId="9224" xr:uid="{00000000-0005-0000-0000-000021300000}"/>
    <cellStyle name="Normal 5 5 40" xfId="9225" xr:uid="{00000000-0005-0000-0000-000022300000}"/>
    <cellStyle name="Normal 5 5 41" xfId="9226" xr:uid="{00000000-0005-0000-0000-000023300000}"/>
    <cellStyle name="Normal 5 5 42" xfId="9227" xr:uid="{00000000-0005-0000-0000-000024300000}"/>
    <cellStyle name="Normal 5 5 43" xfId="9228" xr:uid="{00000000-0005-0000-0000-000025300000}"/>
    <cellStyle name="Normal 5 5 44" xfId="9229" xr:uid="{00000000-0005-0000-0000-000026300000}"/>
    <cellStyle name="Normal 5 5 45" xfId="9230" xr:uid="{00000000-0005-0000-0000-000027300000}"/>
    <cellStyle name="Normal 5 5 46" xfId="9231" xr:uid="{00000000-0005-0000-0000-000028300000}"/>
    <cellStyle name="Normal 5 5 47" xfId="9232" xr:uid="{00000000-0005-0000-0000-000029300000}"/>
    <cellStyle name="Normal 5 5 48" xfId="9233" xr:uid="{00000000-0005-0000-0000-00002A300000}"/>
    <cellStyle name="Normal 5 5 49" xfId="9234" xr:uid="{00000000-0005-0000-0000-00002B300000}"/>
    <cellStyle name="Normal 5 5 5" xfId="9235" xr:uid="{00000000-0005-0000-0000-00002C300000}"/>
    <cellStyle name="Normal 5 5 50" xfId="9236" xr:uid="{00000000-0005-0000-0000-00002D300000}"/>
    <cellStyle name="Normal 5 5 51" xfId="9237" xr:uid="{00000000-0005-0000-0000-00002E300000}"/>
    <cellStyle name="Normal 5 5 52" xfId="9238" xr:uid="{00000000-0005-0000-0000-00002F300000}"/>
    <cellStyle name="Normal 5 5 53" xfId="9239" xr:uid="{00000000-0005-0000-0000-000030300000}"/>
    <cellStyle name="Normal 5 5 54" xfId="9240" xr:uid="{00000000-0005-0000-0000-000031300000}"/>
    <cellStyle name="Normal 5 5 55" xfId="9241" xr:uid="{00000000-0005-0000-0000-000032300000}"/>
    <cellStyle name="Normal 5 5 56" xfId="9242" xr:uid="{00000000-0005-0000-0000-000033300000}"/>
    <cellStyle name="Normal 5 5 57" xfId="9243" xr:uid="{00000000-0005-0000-0000-000034300000}"/>
    <cellStyle name="Normal 5 5 58" xfId="9244" xr:uid="{00000000-0005-0000-0000-000035300000}"/>
    <cellStyle name="Normal 5 5 59" xfId="9245" xr:uid="{00000000-0005-0000-0000-000036300000}"/>
    <cellStyle name="Normal 5 5 6" xfId="9246" xr:uid="{00000000-0005-0000-0000-000037300000}"/>
    <cellStyle name="Normal 5 5 60" xfId="9247" xr:uid="{00000000-0005-0000-0000-000038300000}"/>
    <cellStyle name="Normal 5 5 61" xfId="9248" xr:uid="{00000000-0005-0000-0000-000039300000}"/>
    <cellStyle name="Normal 5 5 62" xfId="9249" xr:uid="{00000000-0005-0000-0000-00003A300000}"/>
    <cellStyle name="Normal 5 5 63" xfId="9250" xr:uid="{00000000-0005-0000-0000-00003B300000}"/>
    <cellStyle name="Normal 5 5 64" xfId="9251" xr:uid="{00000000-0005-0000-0000-00003C300000}"/>
    <cellStyle name="Normal 5 5 65" xfId="9252" xr:uid="{00000000-0005-0000-0000-00003D300000}"/>
    <cellStyle name="Normal 5 5 7" xfId="9253" xr:uid="{00000000-0005-0000-0000-00003E300000}"/>
    <cellStyle name="Normal 5 5 8" xfId="9254" xr:uid="{00000000-0005-0000-0000-00003F300000}"/>
    <cellStyle name="Normal 5 5 9" xfId="9255" xr:uid="{00000000-0005-0000-0000-000040300000}"/>
    <cellStyle name="Normal 5 6" xfId="9256" xr:uid="{00000000-0005-0000-0000-000041300000}"/>
    <cellStyle name="Normal 5 6 10" xfId="9257" xr:uid="{00000000-0005-0000-0000-000042300000}"/>
    <cellStyle name="Normal 5 6 11" xfId="9258" xr:uid="{00000000-0005-0000-0000-000043300000}"/>
    <cellStyle name="Normal 5 6 12" xfId="9259" xr:uid="{00000000-0005-0000-0000-000044300000}"/>
    <cellStyle name="Normal 5 6 13" xfId="9260" xr:uid="{00000000-0005-0000-0000-000045300000}"/>
    <cellStyle name="Normal 5 6 14" xfId="9261" xr:uid="{00000000-0005-0000-0000-000046300000}"/>
    <cellStyle name="Normal 5 6 15" xfId="9262" xr:uid="{00000000-0005-0000-0000-000047300000}"/>
    <cellStyle name="Normal 5 6 16" xfId="9263" xr:uid="{00000000-0005-0000-0000-000048300000}"/>
    <cellStyle name="Normal 5 6 17" xfId="9264" xr:uid="{00000000-0005-0000-0000-000049300000}"/>
    <cellStyle name="Normal 5 6 18" xfId="9265" xr:uid="{00000000-0005-0000-0000-00004A300000}"/>
    <cellStyle name="Normal 5 6 19" xfId="9266" xr:uid="{00000000-0005-0000-0000-00004B300000}"/>
    <cellStyle name="Normal 5 6 2" xfId="9267" xr:uid="{00000000-0005-0000-0000-00004C300000}"/>
    <cellStyle name="Normal 5 6 20" xfId="9268" xr:uid="{00000000-0005-0000-0000-00004D300000}"/>
    <cellStyle name="Normal 5 6 21" xfId="9269" xr:uid="{00000000-0005-0000-0000-00004E300000}"/>
    <cellStyle name="Normal 5 6 22" xfId="9270" xr:uid="{00000000-0005-0000-0000-00004F300000}"/>
    <cellStyle name="Normal 5 6 23" xfId="9271" xr:uid="{00000000-0005-0000-0000-000050300000}"/>
    <cellStyle name="Normal 5 6 24" xfId="9272" xr:uid="{00000000-0005-0000-0000-000051300000}"/>
    <cellStyle name="Normal 5 6 25" xfId="9273" xr:uid="{00000000-0005-0000-0000-000052300000}"/>
    <cellStyle name="Normal 5 6 26" xfId="9274" xr:uid="{00000000-0005-0000-0000-000053300000}"/>
    <cellStyle name="Normal 5 6 27" xfId="9275" xr:uid="{00000000-0005-0000-0000-000054300000}"/>
    <cellStyle name="Normal 5 6 28" xfId="9276" xr:uid="{00000000-0005-0000-0000-000055300000}"/>
    <cellStyle name="Normal 5 6 29" xfId="9277" xr:uid="{00000000-0005-0000-0000-000056300000}"/>
    <cellStyle name="Normal 5 6 3" xfId="9278" xr:uid="{00000000-0005-0000-0000-000057300000}"/>
    <cellStyle name="Normal 5 6 30" xfId="9279" xr:uid="{00000000-0005-0000-0000-000058300000}"/>
    <cellStyle name="Normal 5 6 31" xfId="9280" xr:uid="{00000000-0005-0000-0000-000059300000}"/>
    <cellStyle name="Normal 5 6 32" xfId="9281" xr:uid="{00000000-0005-0000-0000-00005A300000}"/>
    <cellStyle name="Normal 5 6 33" xfId="9282" xr:uid="{00000000-0005-0000-0000-00005B300000}"/>
    <cellStyle name="Normal 5 6 34" xfId="9283" xr:uid="{00000000-0005-0000-0000-00005C300000}"/>
    <cellStyle name="Normal 5 6 35" xfId="9284" xr:uid="{00000000-0005-0000-0000-00005D300000}"/>
    <cellStyle name="Normal 5 6 36" xfId="9285" xr:uid="{00000000-0005-0000-0000-00005E300000}"/>
    <cellStyle name="Normal 5 6 37" xfId="9286" xr:uid="{00000000-0005-0000-0000-00005F300000}"/>
    <cellStyle name="Normal 5 6 38" xfId="9287" xr:uid="{00000000-0005-0000-0000-000060300000}"/>
    <cellStyle name="Normal 5 6 39" xfId="9288" xr:uid="{00000000-0005-0000-0000-000061300000}"/>
    <cellStyle name="Normal 5 6 4" xfId="9289" xr:uid="{00000000-0005-0000-0000-000062300000}"/>
    <cellStyle name="Normal 5 6 40" xfId="9290" xr:uid="{00000000-0005-0000-0000-000063300000}"/>
    <cellStyle name="Normal 5 6 41" xfId="9291" xr:uid="{00000000-0005-0000-0000-000064300000}"/>
    <cellStyle name="Normal 5 6 42" xfId="9292" xr:uid="{00000000-0005-0000-0000-000065300000}"/>
    <cellStyle name="Normal 5 6 43" xfId="9293" xr:uid="{00000000-0005-0000-0000-000066300000}"/>
    <cellStyle name="Normal 5 6 44" xfId="9294" xr:uid="{00000000-0005-0000-0000-000067300000}"/>
    <cellStyle name="Normal 5 6 45" xfId="9295" xr:uid="{00000000-0005-0000-0000-000068300000}"/>
    <cellStyle name="Normal 5 6 46" xfId="9296" xr:uid="{00000000-0005-0000-0000-000069300000}"/>
    <cellStyle name="Normal 5 6 47" xfId="9297" xr:uid="{00000000-0005-0000-0000-00006A300000}"/>
    <cellStyle name="Normal 5 6 48" xfId="9298" xr:uid="{00000000-0005-0000-0000-00006B300000}"/>
    <cellStyle name="Normal 5 6 49" xfId="9299" xr:uid="{00000000-0005-0000-0000-00006C300000}"/>
    <cellStyle name="Normal 5 6 5" xfId="9300" xr:uid="{00000000-0005-0000-0000-00006D300000}"/>
    <cellStyle name="Normal 5 6 50" xfId="9301" xr:uid="{00000000-0005-0000-0000-00006E300000}"/>
    <cellStyle name="Normal 5 6 51" xfId="9302" xr:uid="{00000000-0005-0000-0000-00006F300000}"/>
    <cellStyle name="Normal 5 6 52" xfId="9303" xr:uid="{00000000-0005-0000-0000-000070300000}"/>
    <cellStyle name="Normal 5 6 53" xfId="9304" xr:uid="{00000000-0005-0000-0000-000071300000}"/>
    <cellStyle name="Normal 5 6 54" xfId="9305" xr:uid="{00000000-0005-0000-0000-000072300000}"/>
    <cellStyle name="Normal 5 6 55" xfId="9306" xr:uid="{00000000-0005-0000-0000-000073300000}"/>
    <cellStyle name="Normal 5 6 56" xfId="9307" xr:uid="{00000000-0005-0000-0000-000074300000}"/>
    <cellStyle name="Normal 5 6 57" xfId="9308" xr:uid="{00000000-0005-0000-0000-000075300000}"/>
    <cellStyle name="Normal 5 6 58" xfId="9309" xr:uid="{00000000-0005-0000-0000-000076300000}"/>
    <cellStyle name="Normal 5 6 59" xfId="9310" xr:uid="{00000000-0005-0000-0000-000077300000}"/>
    <cellStyle name="Normal 5 6 6" xfId="9311" xr:uid="{00000000-0005-0000-0000-000078300000}"/>
    <cellStyle name="Normal 5 6 60" xfId="9312" xr:uid="{00000000-0005-0000-0000-000079300000}"/>
    <cellStyle name="Normal 5 6 61" xfId="9313" xr:uid="{00000000-0005-0000-0000-00007A300000}"/>
    <cellStyle name="Normal 5 6 62" xfId="9314" xr:uid="{00000000-0005-0000-0000-00007B300000}"/>
    <cellStyle name="Normal 5 6 63" xfId="9315" xr:uid="{00000000-0005-0000-0000-00007C300000}"/>
    <cellStyle name="Normal 5 6 64" xfId="9316" xr:uid="{00000000-0005-0000-0000-00007D300000}"/>
    <cellStyle name="Normal 5 6 65" xfId="9317" xr:uid="{00000000-0005-0000-0000-00007E300000}"/>
    <cellStyle name="Normal 5 6 7" xfId="9318" xr:uid="{00000000-0005-0000-0000-00007F300000}"/>
    <cellStyle name="Normal 5 6 8" xfId="9319" xr:uid="{00000000-0005-0000-0000-000080300000}"/>
    <cellStyle name="Normal 5 6 9" xfId="9320" xr:uid="{00000000-0005-0000-0000-000081300000}"/>
    <cellStyle name="Normal 5 7" xfId="9321" xr:uid="{00000000-0005-0000-0000-000082300000}"/>
    <cellStyle name="Normal 5 7 10" xfId="9322" xr:uid="{00000000-0005-0000-0000-000083300000}"/>
    <cellStyle name="Normal 5 7 11" xfId="9323" xr:uid="{00000000-0005-0000-0000-000084300000}"/>
    <cellStyle name="Normal 5 7 12" xfId="9324" xr:uid="{00000000-0005-0000-0000-000085300000}"/>
    <cellStyle name="Normal 5 7 13" xfId="9325" xr:uid="{00000000-0005-0000-0000-000086300000}"/>
    <cellStyle name="Normal 5 7 14" xfId="9326" xr:uid="{00000000-0005-0000-0000-000087300000}"/>
    <cellStyle name="Normal 5 7 15" xfId="9327" xr:uid="{00000000-0005-0000-0000-000088300000}"/>
    <cellStyle name="Normal 5 7 16" xfId="9328" xr:uid="{00000000-0005-0000-0000-000089300000}"/>
    <cellStyle name="Normal 5 7 17" xfId="9329" xr:uid="{00000000-0005-0000-0000-00008A300000}"/>
    <cellStyle name="Normal 5 7 18" xfId="9330" xr:uid="{00000000-0005-0000-0000-00008B300000}"/>
    <cellStyle name="Normal 5 7 19" xfId="9331" xr:uid="{00000000-0005-0000-0000-00008C300000}"/>
    <cellStyle name="Normal 5 7 2" xfId="9332" xr:uid="{00000000-0005-0000-0000-00008D300000}"/>
    <cellStyle name="Normal 5 7 20" xfId="9333" xr:uid="{00000000-0005-0000-0000-00008E300000}"/>
    <cellStyle name="Normal 5 7 21" xfId="9334" xr:uid="{00000000-0005-0000-0000-00008F300000}"/>
    <cellStyle name="Normal 5 7 22" xfId="9335" xr:uid="{00000000-0005-0000-0000-000090300000}"/>
    <cellStyle name="Normal 5 7 23" xfId="9336" xr:uid="{00000000-0005-0000-0000-000091300000}"/>
    <cellStyle name="Normal 5 7 24" xfId="9337" xr:uid="{00000000-0005-0000-0000-000092300000}"/>
    <cellStyle name="Normal 5 7 25" xfId="9338" xr:uid="{00000000-0005-0000-0000-000093300000}"/>
    <cellStyle name="Normal 5 7 26" xfId="9339" xr:uid="{00000000-0005-0000-0000-000094300000}"/>
    <cellStyle name="Normal 5 7 27" xfId="9340" xr:uid="{00000000-0005-0000-0000-000095300000}"/>
    <cellStyle name="Normal 5 7 28" xfId="9341" xr:uid="{00000000-0005-0000-0000-000096300000}"/>
    <cellStyle name="Normal 5 7 29" xfId="9342" xr:uid="{00000000-0005-0000-0000-000097300000}"/>
    <cellStyle name="Normal 5 7 3" xfId="9343" xr:uid="{00000000-0005-0000-0000-000098300000}"/>
    <cellStyle name="Normal 5 7 30" xfId="9344" xr:uid="{00000000-0005-0000-0000-000099300000}"/>
    <cellStyle name="Normal 5 7 31" xfId="9345" xr:uid="{00000000-0005-0000-0000-00009A300000}"/>
    <cellStyle name="Normal 5 7 32" xfId="9346" xr:uid="{00000000-0005-0000-0000-00009B300000}"/>
    <cellStyle name="Normal 5 7 33" xfId="9347" xr:uid="{00000000-0005-0000-0000-00009C300000}"/>
    <cellStyle name="Normal 5 7 34" xfId="9348" xr:uid="{00000000-0005-0000-0000-00009D300000}"/>
    <cellStyle name="Normal 5 7 35" xfId="9349" xr:uid="{00000000-0005-0000-0000-00009E300000}"/>
    <cellStyle name="Normal 5 7 36" xfId="9350" xr:uid="{00000000-0005-0000-0000-00009F300000}"/>
    <cellStyle name="Normal 5 7 37" xfId="9351" xr:uid="{00000000-0005-0000-0000-0000A0300000}"/>
    <cellStyle name="Normal 5 7 38" xfId="9352" xr:uid="{00000000-0005-0000-0000-0000A1300000}"/>
    <cellStyle name="Normal 5 7 39" xfId="9353" xr:uid="{00000000-0005-0000-0000-0000A2300000}"/>
    <cellStyle name="Normal 5 7 4" xfId="9354" xr:uid="{00000000-0005-0000-0000-0000A3300000}"/>
    <cellStyle name="Normal 5 7 40" xfId="9355" xr:uid="{00000000-0005-0000-0000-0000A4300000}"/>
    <cellStyle name="Normal 5 7 41" xfId="9356" xr:uid="{00000000-0005-0000-0000-0000A5300000}"/>
    <cellStyle name="Normal 5 7 42" xfId="9357" xr:uid="{00000000-0005-0000-0000-0000A6300000}"/>
    <cellStyle name="Normal 5 7 43" xfId="9358" xr:uid="{00000000-0005-0000-0000-0000A7300000}"/>
    <cellStyle name="Normal 5 7 44" xfId="9359" xr:uid="{00000000-0005-0000-0000-0000A8300000}"/>
    <cellStyle name="Normal 5 7 45" xfId="9360" xr:uid="{00000000-0005-0000-0000-0000A9300000}"/>
    <cellStyle name="Normal 5 7 46" xfId="9361" xr:uid="{00000000-0005-0000-0000-0000AA300000}"/>
    <cellStyle name="Normal 5 7 47" xfId="9362" xr:uid="{00000000-0005-0000-0000-0000AB300000}"/>
    <cellStyle name="Normal 5 7 48" xfId="9363" xr:uid="{00000000-0005-0000-0000-0000AC300000}"/>
    <cellStyle name="Normal 5 7 49" xfId="9364" xr:uid="{00000000-0005-0000-0000-0000AD300000}"/>
    <cellStyle name="Normal 5 7 5" xfId="9365" xr:uid="{00000000-0005-0000-0000-0000AE300000}"/>
    <cellStyle name="Normal 5 7 50" xfId="9366" xr:uid="{00000000-0005-0000-0000-0000AF300000}"/>
    <cellStyle name="Normal 5 7 51" xfId="9367" xr:uid="{00000000-0005-0000-0000-0000B0300000}"/>
    <cellStyle name="Normal 5 7 52" xfId="9368" xr:uid="{00000000-0005-0000-0000-0000B1300000}"/>
    <cellStyle name="Normal 5 7 53" xfId="9369" xr:uid="{00000000-0005-0000-0000-0000B2300000}"/>
    <cellStyle name="Normal 5 7 54" xfId="9370" xr:uid="{00000000-0005-0000-0000-0000B3300000}"/>
    <cellStyle name="Normal 5 7 55" xfId="9371" xr:uid="{00000000-0005-0000-0000-0000B4300000}"/>
    <cellStyle name="Normal 5 7 56" xfId="9372" xr:uid="{00000000-0005-0000-0000-0000B5300000}"/>
    <cellStyle name="Normal 5 7 57" xfId="9373" xr:uid="{00000000-0005-0000-0000-0000B6300000}"/>
    <cellStyle name="Normal 5 7 58" xfId="9374" xr:uid="{00000000-0005-0000-0000-0000B7300000}"/>
    <cellStyle name="Normal 5 7 59" xfId="9375" xr:uid="{00000000-0005-0000-0000-0000B8300000}"/>
    <cellStyle name="Normal 5 7 6" xfId="9376" xr:uid="{00000000-0005-0000-0000-0000B9300000}"/>
    <cellStyle name="Normal 5 7 60" xfId="9377" xr:uid="{00000000-0005-0000-0000-0000BA300000}"/>
    <cellStyle name="Normal 5 7 61" xfId="9378" xr:uid="{00000000-0005-0000-0000-0000BB300000}"/>
    <cellStyle name="Normal 5 7 62" xfId="9379" xr:uid="{00000000-0005-0000-0000-0000BC300000}"/>
    <cellStyle name="Normal 5 7 63" xfId="9380" xr:uid="{00000000-0005-0000-0000-0000BD300000}"/>
    <cellStyle name="Normal 5 7 64" xfId="9381" xr:uid="{00000000-0005-0000-0000-0000BE300000}"/>
    <cellStyle name="Normal 5 7 65" xfId="9382" xr:uid="{00000000-0005-0000-0000-0000BF300000}"/>
    <cellStyle name="Normal 5 7 7" xfId="9383" xr:uid="{00000000-0005-0000-0000-0000C0300000}"/>
    <cellStyle name="Normal 5 7 8" xfId="9384" xr:uid="{00000000-0005-0000-0000-0000C1300000}"/>
    <cellStyle name="Normal 5 7 9" xfId="9385" xr:uid="{00000000-0005-0000-0000-0000C2300000}"/>
    <cellStyle name="Normal 5 8" xfId="9386" xr:uid="{00000000-0005-0000-0000-0000C3300000}"/>
    <cellStyle name="Normal 5 9" xfId="9387" xr:uid="{00000000-0005-0000-0000-0000C4300000}"/>
    <cellStyle name="Normal 50" xfId="9388" xr:uid="{00000000-0005-0000-0000-0000C5300000}"/>
    <cellStyle name="Normal 50 2" xfId="15213" xr:uid="{00000000-0005-0000-0000-0000C6300000}"/>
    <cellStyle name="Normal 51" xfId="9389" xr:uid="{00000000-0005-0000-0000-0000C7300000}"/>
    <cellStyle name="Normal 51 2" xfId="15214" xr:uid="{00000000-0005-0000-0000-0000C8300000}"/>
    <cellStyle name="Normal 52" xfId="9390" xr:uid="{00000000-0005-0000-0000-0000C9300000}"/>
    <cellStyle name="Normal 52 2" xfId="9391" xr:uid="{00000000-0005-0000-0000-0000CA300000}"/>
    <cellStyle name="Normal 52 3" xfId="15215" xr:uid="{00000000-0005-0000-0000-0000CB300000}"/>
    <cellStyle name="Normal 53" xfId="9392" xr:uid="{00000000-0005-0000-0000-0000CC300000}"/>
    <cellStyle name="Normal 53 2" xfId="15216" xr:uid="{00000000-0005-0000-0000-0000CD300000}"/>
    <cellStyle name="Normal 54" xfId="9393" xr:uid="{00000000-0005-0000-0000-0000CE300000}"/>
    <cellStyle name="Normal 54 2" xfId="15217" xr:uid="{00000000-0005-0000-0000-0000CF300000}"/>
    <cellStyle name="Normal 55" xfId="9394" xr:uid="{00000000-0005-0000-0000-0000D0300000}"/>
    <cellStyle name="Normal 55 2" xfId="9395" xr:uid="{00000000-0005-0000-0000-0000D1300000}"/>
    <cellStyle name="Normal 55 3" xfId="15218" xr:uid="{00000000-0005-0000-0000-0000D2300000}"/>
    <cellStyle name="Normal 56" xfId="9396" xr:uid="{00000000-0005-0000-0000-0000D3300000}"/>
    <cellStyle name="Normal 56 2" xfId="15219" xr:uid="{00000000-0005-0000-0000-0000D4300000}"/>
    <cellStyle name="Normal 57" xfId="9397" xr:uid="{00000000-0005-0000-0000-0000D5300000}"/>
    <cellStyle name="Normal 57 2" xfId="15220" xr:uid="{00000000-0005-0000-0000-0000D6300000}"/>
    <cellStyle name="Normal 58" xfId="9398" xr:uid="{00000000-0005-0000-0000-0000D7300000}"/>
    <cellStyle name="Normal 58 2" xfId="15221" xr:uid="{00000000-0005-0000-0000-0000D8300000}"/>
    <cellStyle name="Normal 59" xfId="9399" xr:uid="{00000000-0005-0000-0000-0000D9300000}"/>
    <cellStyle name="Normal 59 2" xfId="9400" xr:uid="{00000000-0005-0000-0000-0000DA300000}"/>
    <cellStyle name="Normal 59 3" xfId="15222" xr:uid="{00000000-0005-0000-0000-0000DB300000}"/>
    <cellStyle name="Normal 6" xfId="47" xr:uid="{00000000-0005-0000-0000-0000DC300000}"/>
    <cellStyle name="Normal 6 10" xfId="14623" xr:uid="{00000000-0005-0000-0000-0000DD300000}"/>
    <cellStyle name="Normal 6 2" xfId="48" xr:uid="{00000000-0005-0000-0000-0000DE300000}"/>
    <cellStyle name="Normal 6 2 10" xfId="9401" xr:uid="{00000000-0005-0000-0000-0000DF300000}"/>
    <cellStyle name="Normal 6 2 11" xfId="9402" xr:uid="{00000000-0005-0000-0000-0000E0300000}"/>
    <cellStyle name="Normal 6 2 12" xfId="9403" xr:uid="{00000000-0005-0000-0000-0000E1300000}"/>
    <cellStyle name="Normal 6 2 13" xfId="9404" xr:uid="{00000000-0005-0000-0000-0000E2300000}"/>
    <cellStyle name="Normal 6 2 14" xfId="9405" xr:uid="{00000000-0005-0000-0000-0000E3300000}"/>
    <cellStyle name="Normal 6 2 15" xfId="9406" xr:uid="{00000000-0005-0000-0000-0000E4300000}"/>
    <cellStyle name="Normal 6 2 16" xfId="9407" xr:uid="{00000000-0005-0000-0000-0000E5300000}"/>
    <cellStyle name="Normal 6 2 17" xfId="9408" xr:uid="{00000000-0005-0000-0000-0000E6300000}"/>
    <cellStyle name="Normal 6 2 18" xfId="9409" xr:uid="{00000000-0005-0000-0000-0000E7300000}"/>
    <cellStyle name="Normal 6 2 19" xfId="9410" xr:uid="{00000000-0005-0000-0000-0000E8300000}"/>
    <cellStyle name="Normal 6 2 2" xfId="9411" xr:uid="{00000000-0005-0000-0000-0000E9300000}"/>
    <cellStyle name="Normal 6 2 20" xfId="9412" xr:uid="{00000000-0005-0000-0000-0000EA300000}"/>
    <cellStyle name="Normal 6 2 21" xfId="9413" xr:uid="{00000000-0005-0000-0000-0000EB300000}"/>
    <cellStyle name="Normal 6 2 22" xfId="9414" xr:uid="{00000000-0005-0000-0000-0000EC300000}"/>
    <cellStyle name="Normal 6 2 23" xfId="9415" xr:uid="{00000000-0005-0000-0000-0000ED300000}"/>
    <cellStyle name="Normal 6 2 24" xfId="9416" xr:uid="{00000000-0005-0000-0000-0000EE300000}"/>
    <cellStyle name="Normal 6 2 25" xfId="9417" xr:uid="{00000000-0005-0000-0000-0000EF300000}"/>
    <cellStyle name="Normal 6 2 26" xfId="9418" xr:uid="{00000000-0005-0000-0000-0000F0300000}"/>
    <cellStyle name="Normal 6 2 27" xfId="9419" xr:uid="{00000000-0005-0000-0000-0000F1300000}"/>
    <cellStyle name="Normal 6 2 28" xfId="9420" xr:uid="{00000000-0005-0000-0000-0000F2300000}"/>
    <cellStyle name="Normal 6 2 29" xfId="9421" xr:uid="{00000000-0005-0000-0000-0000F3300000}"/>
    <cellStyle name="Normal 6 2 3" xfId="9422" xr:uid="{00000000-0005-0000-0000-0000F4300000}"/>
    <cellStyle name="Normal 6 2 30" xfId="9423" xr:uid="{00000000-0005-0000-0000-0000F5300000}"/>
    <cellStyle name="Normal 6 2 31" xfId="9424" xr:uid="{00000000-0005-0000-0000-0000F6300000}"/>
    <cellStyle name="Normal 6 2 32" xfId="9425" xr:uid="{00000000-0005-0000-0000-0000F7300000}"/>
    <cellStyle name="Normal 6 2 33" xfId="9426" xr:uid="{00000000-0005-0000-0000-0000F8300000}"/>
    <cellStyle name="Normal 6 2 34" xfId="9427" xr:uid="{00000000-0005-0000-0000-0000F9300000}"/>
    <cellStyle name="Normal 6 2 35" xfId="9428" xr:uid="{00000000-0005-0000-0000-0000FA300000}"/>
    <cellStyle name="Normal 6 2 36" xfId="9429" xr:uid="{00000000-0005-0000-0000-0000FB300000}"/>
    <cellStyle name="Normal 6 2 37" xfId="9430" xr:uid="{00000000-0005-0000-0000-0000FC300000}"/>
    <cellStyle name="Normal 6 2 38" xfId="9431" xr:uid="{00000000-0005-0000-0000-0000FD300000}"/>
    <cellStyle name="Normal 6 2 39" xfId="9432" xr:uid="{00000000-0005-0000-0000-0000FE300000}"/>
    <cellStyle name="Normal 6 2 4" xfId="9433" xr:uid="{00000000-0005-0000-0000-0000FF300000}"/>
    <cellStyle name="Normal 6 2 40" xfId="9434" xr:uid="{00000000-0005-0000-0000-000000310000}"/>
    <cellStyle name="Normal 6 2 41" xfId="9435" xr:uid="{00000000-0005-0000-0000-000001310000}"/>
    <cellStyle name="Normal 6 2 42" xfId="9436" xr:uid="{00000000-0005-0000-0000-000002310000}"/>
    <cellStyle name="Normal 6 2 43" xfId="9437" xr:uid="{00000000-0005-0000-0000-000003310000}"/>
    <cellStyle name="Normal 6 2 44" xfId="9438" xr:uid="{00000000-0005-0000-0000-000004310000}"/>
    <cellStyle name="Normal 6 2 45" xfId="9439" xr:uid="{00000000-0005-0000-0000-000005310000}"/>
    <cellStyle name="Normal 6 2 46" xfId="9440" xr:uid="{00000000-0005-0000-0000-000006310000}"/>
    <cellStyle name="Normal 6 2 47" xfId="9441" xr:uid="{00000000-0005-0000-0000-000007310000}"/>
    <cellStyle name="Normal 6 2 48" xfId="9442" xr:uid="{00000000-0005-0000-0000-000008310000}"/>
    <cellStyle name="Normal 6 2 49" xfId="9443" xr:uid="{00000000-0005-0000-0000-000009310000}"/>
    <cellStyle name="Normal 6 2 5" xfId="9444" xr:uid="{00000000-0005-0000-0000-00000A310000}"/>
    <cellStyle name="Normal 6 2 50" xfId="9445" xr:uid="{00000000-0005-0000-0000-00000B310000}"/>
    <cellStyle name="Normal 6 2 51" xfId="9446" xr:uid="{00000000-0005-0000-0000-00000C310000}"/>
    <cellStyle name="Normal 6 2 52" xfId="9447" xr:uid="{00000000-0005-0000-0000-00000D310000}"/>
    <cellStyle name="Normal 6 2 53" xfId="9448" xr:uid="{00000000-0005-0000-0000-00000E310000}"/>
    <cellStyle name="Normal 6 2 54" xfId="9449" xr:uid="{00000000-0005-0000-0000-00000F310000}"/>
    <cellStyle name="Normal 6 2 55" xfId="9450" xr:uid="{00000000-0005-0000-0000-000010310000}"/>
    <cellStyle name="Normal 6 2 56" xfId="9451" xr:uid="{00000000-0005-0000-0000-000011310000}"/>
    <cellStyle name="Normal 6 2 57" xfId="9452" xr:uid="{00000000-0005-0000-0000-000012310000}"/>
    <cellStyle name="Normal 6 2 58" xfId="9453" xr:uid="{00000000-0005-0000-0000-000013310000}"/>
    <cellStyle name="Normal 6 2 59" xfId="9454" xr:uid="{00000000-0005-0000-0000-000014310000}"/>
    <cellStyle name="Normal 6 2 6" xfId="9455" xr:uid="{00000000-0005-0000-0000-000015310000}"/>
    <cellStyle name="Normal 6 2 60" xfId="9456" xr:uid="{00000000-0005-0000-0000-000016310000}"/>
    <cellStyle name="Normal 6 2 61" xfId="9457" xr:uid="{00000000-0005-0000-0000-000017310000}"/>
    <cellStyle name="Normal 6 2 62" xfId="9458" xr:uid="{00000000-0005-0000-0000-000018310000}"/>
    <cellStyle name="Normal 6 2 63" xfId="9459" xr:uid="{00000000-0005-0000-0000-000019310000}"/>
    <cellStyle name="Normal 6 2 64" xfId="9460" xr:uid="{00000000-0005-0000-0000-00001A310000}"/>
    <cellStyle name="Normal 6 2 65" xfId="9461" xr:uid="{00000000-0005-0000-0000-00001B310000}"/>
    <cellStyle name="Normal 6 2 66" xfId="9462" xr:uid="{00000000-0005-0000-0000-00001C310000}"/>
    <cellStyle name="Normal 6 2 67" xfId="14628" xr:uid="{00000000-0005-0000-0000-00001D310000}"/>
    <cellStyle name="Normal 6 2 7" xfId="9463" xr:uid="{00000000-0005-0000-0000-00001E310000}"/>
    <cellStyle name="Normal 6 2 8" xfId="9464" xr:uid="{00000000-0005-0000-0000-00001F310000}"/>
    <cellStyle name="Normal 6 2 9" xfId="9465" xr:uid="{00000000-0005-0000-0000-000020310000}"/>
    <cellStyle name="Normal 6 3" xfId="9466" xr:uid="{00000000-0005-0000-0000-000021310000}"/>
    <cellStyle name="Normal 6 3 10" xfId="9467" xr:uid="{00000000-0005-0000-0000-000022310000}"/>
    <cellStyle name="Normal 6 3 11" xfId="9468" xr:uid="{00000000-0005-0000-0000-000023310000}"/>
    <cellStyle name="Normal 6 3 12" xfId="9469" xr:uid="{00000000-0005-0000-0000-000024310000}"/>
    <cellStyle name="Normal 6 3 13" xfId="9470" xr:uid="{00000000-0005-0000-0000-000025310000}"/>
    <cellStyle name="Normal 6 3 14" xfId="9471" xr:uid="{00000000-0005-0000-0000-000026310000}"/>
    <cellStyle name="Normal 6 3 15" xfId="9472" xr:uid="{00000000-0005-0000-0000-000027310000}"/>
    <cellStyle name="Normal 6 3 16" xfId="9473" xr:uid="{00000000-0005-0000-0000-000028310000}"/>
    <cellStyle name="Normal 6 3 17" xfId="9474" xr:uid="{00000000-0005-0000-0000-000029310000}"/>
    <cellStyle name="Normal 6 3 18" xfId="9475" xr:uid="{00000000-0005-0000-0000-00002A310000}"/>
    <cellStyle name="Normal 6 3 19" xfId="9476" xr:uid="{00000000-0005-0000-0000-00002B310000}"/>
    <cellStyle name="Normal 6 3 2" xfId="9477" xr:uid="{00000000-0005-0000-0000-00002C310000}"/>
    <cellStyle name="Normal 6 3 20" xfId="9478" xr:uid="{00000000-0005-0000-0000-00002D310000}"/>
    <cellStyle name="Normal 6 3 21" xfId="9479" xr:uid="{00000000-0005-0000-0000-00002E310000}"/>
    <cellStyle name="Normal 6 3 22" xfId="9480" xr:uid="{00000000-0005-0000-0000-00002F310000}"/>
    <cellStyle name="Normal 6 3 23" xfId="9481" xr:uid="{00000000-0005-0000-0000-000030310000}"/>
    <cellStyle name="Normal 6 3 24" xfId="9482" xr:uid="{00000000-0005-0000-0000-000031310000}"/>
    <cellStyle name="Normal 6 3 25" xfId="9483" xr:uid="{00000000-0005-0000-0000-000032310000}"/>
    <cellStyle name="Normal 6 3 26" xfId="9484" xr:uid="{00000000-0005-0000-0000-000033310000}"/>
    <cellStyle name="Normal 6 3 27" xfId="9485" xr:uid="{00000000-0005-0000-0000-000034310000}"/>
    <cellStyle name="Normal 6 3 28" xfId="9486" xr:uid="{00000000-0005-0000-0000-000035310000}"/>
    <cellStyle name="Normal 6 3 29" xfId="9487" xr:uid="{00000000-0005-0000-0000-000036310000}"/>
    <cellStyle name="Normal 6 3 3" xfId="9488" xr:uid="{00000000-0005-0000-0000-000037310000}"/>
    <cellStyle name="Normal 6 3 30" xfId="9489" xr:uid="{00000000-0005-0000-0000-000038310000}"/>
    <cellStyle name="Normal 6 3 31" xfId="9490" xr:uid="{00000000-0005-0000-0000-000039310000}"/>
    <cellStyle name="Normal 6 3 32" xfId="9491" xr:uid="{00000000-0005-0000-0000-00003A310000}"/>
    <cellStyle name="Normal 6 3 33" xfId="9492" xr:uid="{00000000-0005-0000-0000-00003B310000}"/>
    <cellStyle name="Normal 6 3 34" xfId="9493" xr:uid="{00000000-0005-0000-0000-00003C310000}"/>
    <cellStyle name="Normal 6 3 35" xfId="9494" xr:uid="{00000000-0005-0000-0000-00003D310000}"/>
    <cellStyle name="Normal 6 3 36" xfId="9495" xr:uid="{00000000-0005-0000-0000-00003E310000}"/>
    <cellStyle name="Normal 6 3 37" xfId="9496" xr:uid="{00000000-0005-0000-0000-00003F310000}"/>
    <cellStyle name="Normal 6 3 38" xfId="9497" xr:uid="{00000000-0005-0000-0000-000040310000}"/>
    <cellStyle name="Normal 6 3 39" xfId="9498" xr:uid="{00000000-0005-0000-0000-000041310000}"/>
    <cellStyle name="Normal 6 3 4" xfId="9499" xr:uid="{00000000-0005-0000-0000-000042310000}"/>
    <cellStyle name="Normal 6 3 40" xfId="9500" xr:uid="{00000000-0005-0000-0000-000043310000}"/>
    <cellStyle name="Normal 6 3 41" xfId="9501" xr:uid="{00000000-0005-0000-0000-000044310000}"/>
    <cellStyle name="Normal 6 3 42" xfId="9502" xr:uid="{00000000-0005-0000-0000-000045310000}"/>
    <cellStyle name="Normal 6 3 43" xfId="9503" xr:uid="{00000000-0005-0000-0000-000046310000}"/>
    <cellStyle name="Normal 6 3 44" xfId="9504" xr:uid="{00000000-0005-0000-0000-000047310000}"/>
    <cellStyle name="Normal 6 3 45" xfId="9505" xr:uid="{00000000-0005-0000-0000-000048310000}"/>
    <cellStyle name="Normal 6 3 46" xfId="9506" xr:uid="{00000000-0005-0000-0000-000049310000}"/>
    <cellStyle name="Normal 6 3 47" xfId="9507" xr:uid="{00000000-0005-0000-0000-00004A310000}"/>
    <cellStyle name="Normal 6 3 48" xfId="9508" xr:uid="{00000000-0005-0000-0000-00004B310000}"/>
    <cellStyle name="Normal 6 3 49" xfId="9509" xr:uid="{00000000-0005-0000-0000-00004C310000}"/>
    <cellStyle name="Normal 6 3 5" xfId="9510" xr:uid="{00000000-0005-0000-0000-00004D310000}"/>
    <cellStyle name="Normal 6 3 50" xfId="9511" xr:uid="{00000000-0005-0000-0000-00004E310000}"/>
    <cellStyle name="Normal 6 3 51" xfId="9512" xr:uid="{00000000-0005-0000-0000-00004F310000}"/>
    <cellStyle name="Normal 6 3 52" xfId="9513" xr:uid="{00000000-0005-0000-0000-000050310000}"/>
    <cellStyle name="Normal 6 3 53" xfId="9514" xr:uid="{00000000-0005-0000-0000-000051310000}"/>
    <cellStyle name="Normal 6 3 54" xfId="9515" xr:uid="{00000000-0005-0000-0000-000052310000}"/>
    <cellStyle name="Normal 6 3 55" xfId="9516" xr:uid="{00000000-0005-0000-0000-000053310000}"/>
    <cellStyle name="Normal 6 3 56" xfId="9517" xr:uid="{00000000-0005-0000-0000-000054310000}"/>
    <cellStyle name="Normal 6 3 57" xfId="9518" xr:uid="{00000000-0005-0000-0000-000055310000}"/>
    <cellStyle name="Normal 6 3 58" xfId="9519" xr:uid="{00000000-0005-0000-0000-000056310000}"/>
    <cellStyle name="Normal 6 3 59" xfId="9520" xr:uid="{00000000-0005-0000-0000-000057310000}"/>
    <cellStyle name="Normal 6 3 6" xfId="9521" xr:uid="{00000000-0005-0000-0000-000058310000}"/>
    <cellStyle name="Normal 6 3 60" xfId="9522" xr:uid="{00000000-0005-0000-0000-000059310000}"/>
    <cellStyle name="Normal 6 3 61" xfId="9523" xr:uid="{00000000-0005-0000-0000-00005A310000}"/>
    <cellStyle name="Normal 6 3 62" xfId="9524" xr:uid="{00000000-0005-0000-0000-00005B310000}"/>
    <cellStyle name="Normal 6 3 63" xfId="9525" xr:uid="{00000000-0005-0000-0000-00005C310000}"/>
    <cellStyle name="Normal 6 3 64" xfId="9526" xr:uid="{00000000-0005-0000-0000-00005D310000}"/>
    <cellStyle name="Normal 6 3 65" xfId="9527" xr:uid="{00000000-0005-0000-0000-00005E310000}"/>
    <cellStyle name="Normal 6 3 66" xfId="13599" xr:uid="{00000000-0005-0000-0000-00005F310000}"/>
    <cellStyle name="Normal 6 3 7" xfId="9528" xr:uid="{00000000-0005-0000-0000-000060310000}"/>
    <cellStyle name="Normal 6 3 8" xfId="9529" xr:uid="{00000000-0005-0000-0000-000061310000}"/>
    <cellStyle name="Normal 6 3 9" xfId="9530" xr:uid="{00000000-0005-0000-0000-000062310000}"/>
    <cellStyle name="Normal 6 4" xfId="9531" xr:uid="{00000000-0005-0000-0000-000063310000}"/>
    <cellStyle name="Normal 6 4 10" xfId="9532" xr:uid="{00000000-0005-0000-0000-000064310000}"/>
    <cellStyle name="Normal 6 4 11" xfId="9533" xr:uid="{00000000-0005-0000-0000-000065310000}"/>
    <cellStyle name="Normal 6 4 12" xfId="9534" xr:uid="{00000000-0005-0000-0000-000066310000}"/>
    <cellStyle name="Normal 6 4 13" xfId="9535" xr:uid="{00000000-0005-0000-0000-000067310000}"/>
    <cellStyle name="Normal 6 4 14" xfId="9536" xr:uid="{00000000-0005-0000-0000-000068310000}"/>
    <cellStyle name="Normal 6 4 15" xfId="9537" xr:uid="{00000000-0005-0000-0000-000069310000}"/>
    <cellStyle name="Normal 6 4 16" xfId="9538" xr:uid="{00000000-0005-0000-0000-00006A310000}"/>
    <cellStyle name="Normal 6 4 17" xfId="9539" xr:uid="{00000000-0005-0000-0000-00006B310000}"/>
    <cellStyle name="Normal 6 4 18" xfId="9540" xr:uid="{00000000-0005-0000-0000-00006C310000}"/>
    <cellStyle name="Normal 6 4 19" xfId="9541" xr:uid="{00000000-0005-0000-0000-00006D310000}"/>
    <cellStyle name="Normal 6 4 2" xfId="9542" xr:uid="{00000000-0005-0000-0000-00006E310000}"/>
    <cellStyle name="Normal 6 4 20" xfId="9543" xr:uid="{00000000-0005-0000-0000-00006F310000}"/>
    <cellStyle name="Normal 6 4 21" xfId="9544" xr:uid="{00000000-0005-0000-0000-000070310000}"/>
    <cellStyle name="Normal 6 4 22" xfId="9545" xr:uid="{00000000-0005-0000-0000-000071310000}"/>
    <cellStyle name="Normal 6 4 23" xfId="9546" xr:uid="{00000000-0005-0000-0000-000072310000}"/>
    <cellStyle name="Normal 6 4 24" xfId="9547" xr:uid="{00000000-0005-0000-0000-000073310000}"/>
    <cellStyle name="Normal 6 4 25" xfId="9548" xr:uid="{00000000-0005-0000-0000-000074310000}"/>
    <cellStyle name="Normal 6 4 26" xfId="9549" xr:uid="{00000000-0005-0000-0000-000075310000}"/>
    <cellStyle name="Normal 6 4 27" xfId="9550" xr:uid="{00000000-0005-0000-0000-000076310000}"/>
    <cellStyle name="Normal 6 4 28" xfId="9551" xr:uid="{00000000-0005-0000-0000-000077310000}"/>
    <cellStyle name="Normal 6 4 29" xfId="9552" xr:uid="{00000000-0005-0000-0000-000078310000}"/>
    <cellStyle name="Normal 6 4 3" xfId="9553" xr:uid="{00000000-0005-0000-0000-000079310000}"/>
    <cellStyle name="Normal 6 4 30" xfId="9554" xr:uid="{00000000-0005-0000-0000-00007A310000}"/>
    <cellStyle name="Normal 6 4 31" xfId="9555" xr:uid="{00000000-0005-0000-0000-00007B310000}"/>
    <cellStyle name="Normal 6 4 32" xfId="9556" xr:uid="{00000000-0005-0000-0000-00007C310000}"/>
    <cellStyle name="Normal 6 4 33" xfId="9557" xr:uid="{00000000-0005-0000-0000-00007D310000}"/>
    <cellStyle name="Normal 6 4 34" xfId="9558" xr:uid="{00000000-0005-0000-0000-00007E310000}"/>
    <cellStyle name="Normal 6 4 35" xfId="9559" xr:uid="{00000000-0005-0000-0000-00007F310000}"/>
    <cellStyle name="Normal 6 4 36" xfId="9560" xr:uid="{00000000-0005-0000-0000-000080310000}"/>
    <cellStyle name="Normal 6 4 37" xfId="9561" xr:uid="{00000000-0005-0000-0000-000081310000}"/>
    <cellStyle name="Normal 6 4 38" xfId="9562" xr:uid="{00000000-0005-0000-0000-000082310000}"/>
    <cellStyle name="Normal 6 4 39" xfId="9563" xr:uid="{00000000-0005-0000-0000-000083310000}"/>
    <cellStyle name="Normal 6 4 4" xfId="9564" xr:uid="{00000000-0005-0000-0000-000084310000}"/>
    <cellStyle name="Normal 6 4 40" xfId="9565" xr:uid="{00000000-0005-0000-0000-000085310000}"/>
    <cellStyle name="Normal 6 4 41" xfId="9566" xr:uid="{00000000-0005-0000-0000-000086310000}"/>
    <cellStyle name="Normal 6 4 42" xfId="9567" xr:uid="{00000000-0005-0000-0000-000087310000}"/>
    <cellStyle name="Normal 6 4 43" xfId="9568" xr:uid="{00000000-0005-0000-0000-000088310000}"/>
    <cellStyle name="Normal 6 4 44" xfId="9569" xr:uid="{00000000-0005-0000-0000-000089310000}"/>
    <cellStyle name="Normal 6 4 45" xfId="9570" xr:uid="{00000000-0005-0000-0000-00008A310000}"/>
    <cellStyle name="Normal 6 4 46" xfId="9571" xr:uid="{00000000-0005-0000-0000-00008B310000}"/>
    <cellStyle name="Normal 6 4 47" xfId="9572" xr:uid="{00000000-0005-0000-0000-00008C310000}"/>
    <cellStyle name="Normal 6 4 48" xfId="9573" xr:uid="{00000000-0005-0000-0000-00008D310000}"/>
    <cellStyle name="Normal 6 4 49" xfId="9574" xr:uid="{00000000-0005-0000-0000-00008E310000}"/>
    <cellStyle name="Normal 6 4 5" xfId="9575" xr:uid="{00000000-0005-0000-0000-00008F310000}"/>
    <cellStyle name="Normal 6 4 50" xfId="9576" xr:uid="{00000000-0005-0000-0000-000090310000}"/>
    <cellStyle name="Normal 6 4 51" xfId="9577" xr:uid="{00000000-0005-0000-0000-000091310000}"/>
    <cellStyle name="Normal 6 4 52" xfId="9578" xr:uid="{00000000-0005-0000-0000-000092310000}"/>
    <cellStyle name="Normal 6 4 53" xfId="9579" xr:uid="{00000000-0005-0000-0000-000093310000}"/>
    <cellStyle name="Normal 6 4 54" xfId="9580" xr:uid="{00000000-0005-0000-0000-000094310000}"/>
    <cellStyle name="Normal 6 4 55" xfId="9581" xr:uid="{00000000-0005-0000-0000-000095310000}"/>
    <cellStyle name="Normal 6 4 56" xfId="9582" xr:uid="{00000000-0005-0000-0000-000096310000}"/>
    <cellStyle name="Normal 6 4 57" xfId="9583" xr:uid="{00000000-0005-0000-0000-000097310000}"/>
    <cellStyle name="Normal 6 4 58" xfId="9584" xr:uid="{00000000-0005-0000-0000-000098310000}"/>
    <cellStyle name="Normal 6 4 59" xfId="9585" xr:uid="{00000000-0005-0000-0000-000099310000}"/>
    <cellStyle name="Normal 6 4 6" xfId="9586" xr:uid="{00000000-0005-0000-0000-00009A310000}"/>
    <cellStyle name="Normal 6 4 60" xfId="9587" xr:uid="{00000000-0005-0000-0000-00009B310000}"/>
    <cellStyle name="Normal 6 4 61" xfId="9588" xr:uid="{00000000-0005-0000-0000-00009C310000}"/>
    <cellStyle name="Normal 6 4 62" xfId="9589" xr:uid="{00000000-0005-0000-0000-00009D310000}"/>
    <cellStyle name="Normal 6 4 63" xfId="9590" xr:uid="{00000000-0005-0000-0000-00009E310000}"/>
    <cellStyle name="Normal 6 4 64" xfId="9591" xr:uid="{00000000-0005-0000-0000-00009F310000}"/>
    <cellStyle name="Normal 6 4 65" xfId="9592" xr:uid="{00000000-0005-0000-0000-0000A0310000}"/>
    <cellStyle name="Normal 6 4 7" xfId="9593" xr:uid="{00000000-0005-0000-0000-0000A1310000}"/>
    <cellStyle name="Normal 6 4 8" xfId="9594" xr:uid="{00000000-0005-0000-0000-0000A2310000}"/>
    <cellStyle name="Normal 6 4 9" xfId="9595" xr:uid="{00000000-0005-0000-0000-0000A3310000}"/>
    <cellStyle name="Normal 6 5" xfId="9596" xr:uid="{00000000-0005-0000-0000-0000A4310000}"/>
    <cellStyle name="Normal 6 5 10" xfId="9597" xr:uid="{00000000-0005-0000-0000-0000A5310000}"/>
    <cellStyle name="Normal 6 5 11" xfId="9598" xr:uid="{00000000-0005-0000-0000-0000A6310000}"/>
    <cellStyle name="Normal 6 5 12" xfId="9599" xr:uid="{00000000-0005-0000-0000-0000A7310000}"/>
    <cellStyle name="Normal 6 5 13" xfId="9600" xr:uid="{00000000-0005-0000-0000-0000A8310000}"/>
    <cellStyle name="Normal 6 5 14" xfId="9601" xr:uid="{00000000-0005-0000-0000-0000A9310000}"/>
    <cellStyle name="Normal 6 5 15" xfId="9602" xr:uid="{00000000-0005-0000-0000-0000AA310000}"/>
    <cellStyle name="Normal 6 5 16" xfId="9603" xr:uid="{00000000-0005-0000-0000-0000AB310000}"/>
    <cellStyle name="Normal 6 5 17" xfId="9604" xr:uid="{00000000-0005-0000-0000-0000AC310000}"/>
    <cellStyle name="Normal 6 5 18" xfId="9605" xr:uid="{00000000-0005-0000-0000-0000AD310000}"/>
    <cellStyle name="Normal 6 5 19" xfId="9606" xr:uid="{00000000-0005-0000-0000-0000AE310000}"/>
    <cellStyle name="Normal 6 5 2" xfId="9607" xr:uid="{00000000-0005-0000-0000-0000AF310000}"/>
    <cellStyle name="Normal 6 5 20" xfId="9608" xr:uid="{00000000-0005-0000-0000-0000B0310000}"/>
    <cellStyle name="Normal 6 5 21" xfId="9609" xr:uid="{00000000-0005-0000-0000-0000B1310000}"/>
    <cellStyle name="Normal 6 5 22" xfId="9610" xr:uid="{00000000-0005-0000-0000-0000B2310000}"/>
    <cellStyle name="Normal 6 5 23" xfId="9611" xr:uid="{00000000-0005-0000-0000-0000B3310000}"/>
    <cellStyle name="Normal 6 5 24" xfId="9612" xr:uid="{00000000-0005-0000-0000-0000B4310000}"/>
    <cellStyle name="Normal 6 5 25" xfId="9613" xr:uid="{00000000-0005-0000-0000-0000B5310000}"/>
    <cellStyle name="Normal 6 5 26" xfId="9614" xr:uid="{00000000-0005-0000-0000-0000B6310000}"/>
    <cellStyle name="Normal 6 5 27" xfId="9615" xr:uid="{00000000-0005-0000-0000-0000B7310000}"/>
    <cellStyle name="Normal 6 5 28" xfId="9616" xr:uid="{00000000-0005-0000-0000-0000B8310000}"/>
    <cellStyle name="Normal 6 5 29" xfId="9617" xr:uid="{00000000-0005-0000-0000-0000B9310000}"/>
    <cellStyle name="Normal 6 5 3" xfId="9618" xr:uid="{00000000-0005-0000-0000-0000BA310000}"/>
    <cellStyle name="Normal 6 5 30" xfId="9619" xr:uid="{00000000-0005-0000-0000-0000BB310000}"/>
    <cellStyle name="Normal 6 5 31" xfId="9620" xr:uid="{00000000-0005-0000-0000-0000BC310000}"/>
    <cellStyle name="Normal 6 5 32" xfId="9621" xr:uid="{00000000-0005-0000-0000-0000BD310000}"/>
    <cellStyle name="Normal 6 5 33" xfId="9622" xr:uid="{00000000-0005-0000-0000-0000BE310000}"/>
    <cellStyle name="Normal 6 5 34" xfId="9623" xr:uid="{00000000-0005-0000-0000-0000BF310000}"/>
    <cellStyle name="Normal 6 5 35" xfId="9624" xr:uid="{00000000-0005-0000-0000-0000C0310000}"/>
    <cellStyle name="Normal 6 5 36" xfId="9625" xr:uid="{00000000-0005-0000-0000-0000C1310000}"/>
    <cellStyle name="Normal 6 5 37" xfId="9626" xr:uid="{00000000-0005-0000-0000-0000C2310000}"/>
    <cellStyle name="Normal 6 5 38" xfId="9627" xr:uid="{00000000-0005-0000-0000-0000C3310000}"/>
    <cellStyle name="Normal 6 5 39" xfId="9628" xr:uid="{00000000-0005-0000-0000-0000C4310000}"/>
    <cellStyle name="Normal 6 5 4" xfId="9629" xr:uid="{00000000-0005-0000-0000-0000C5310000}"/>
    <cellStyle name="Normal 6 5 40" xfId="9630" xr:uid="{00000000-0005-0000-0000-0000C6310000}"/>
    <cellStyle name="Normal 6 5 41" xfId="9631" xr:uid="{00000000-0005-0000-0000-0000C7310000}"/>
    <cellStyle name="Normal 6 5 42" xfId="9632" xr:uid="{00000000-0005-0000-0000-0000C8310000}"/>
    <cellStyle name="Normal 6 5 43" xfId="9633" xr:uid="{00000000-0005-0000-0000-0000C9310000}"/>
    <cellStyle name="Normal 6 5 44" xfId="9634" xr:uid="{00000000-0005-0000-0000-0000CA310000}"/>
    <cellStyle name="Normal 6 5 45" xfId="9635" xr:uid="{00000000-0005-0000-0000-0000CB310000}"/>
    <cellStyle name="Normal 6 5 46" xfId="9636" xr:uid="{00000000-0005-0000-0000-0000CC310000}"/>
    <cellStyle name="Normal 6 5 47" xfId="9637" xr:uid="{00000000-0005-0000-0000-0000CD310000}"/>
    <cellStyle name="Normal 6 5 48" xfId="9638" xr:uid="{00000000-0005-0000-0000-0000CE310000}"/>
    <cellStyle name="Normal 6 5 49" xfId="9639" xr:uid="{00000000-0005-0000-0000-0000CF310000}"/>
    <cellStyle name="Normal 6 5 5" xfId="9640" xr:uid="{00000000-0005-0000-0000-0000D0310000}"/>
    <cellStyle name="Normal 6 5 50" xfId="9641" xr:uid="{00000000-0005-0000-0000-0000D1310000}"/>
    <cellStyle name="Normal 6 5 51" xfId="9642" xr:uid="{00000000-0005-0000-0000-0000D2310000}"/>
    <cellStyle name="Normal 6 5 52" xfId="9643" xr:uid="{00000000-0005-0000-0000-0000D3310000}"/>
    <cellStyle name="Normal 6 5 53" xfId="9644" xr:uid="{00000000-0005-0000-0000-0000D4310000}"/>
    <cellStyle name="Normal 6 5 54" xfId="9645" xr:uid="{00000000-0005-0000-0000-0000D5310000}"/>
    <cellStyle name="Normal 6 5 55" xfId="9646" xr:uid="{00000000-0005-0000-0000-0000D6310000}"/>
    <cellStyle name="Normal 6 5 56" xfId="9647" xr:uid="{00000000-0005-0000-0000-0000D7310000}"/>
    <cellStyle name="Normal 6 5 57" xfId="9648" xr:uid="{00000000-0005-0000-0000-0000D8310000}"/>
    <cellStyle name="Normal 6 5 58" xfId="9649" xr:uid="{00000000-0005-0000-0000-0000D9310000}"/>
    <cellStyle name="Normal 6 5 59" xfId="9650" xr:uid="{00000000-0005-0000-0000-0000DA310000}"/>
    <cellStyle name="Normal 6 5 6" xfId="9651" xr:uid="{00000000-0005-0000-0000-0000DB310000}"/>
    <cellStyle name="Normal 6 5 60" xfId="9652" xr:uid="{00000000-0005-0000-0000-0000DC310000}"/>
    <cellStyle name="Normal 6 5 61" xfId="9653" xr:uid="{00000000-0005-0000-0000-0000DD310000}"/>
    <cellStyle name="Normal 6 5 62" xfId="9654" xr:uid="{00000000-0005-0000-0000-0000DE310000}"/>
    <cellStyle name="Normal 6 5 63" xfId="9655" xr:uid="{00000000-0005-0000-0000-0000DF310000}"/>
    <cellStyle name="Normal 6 5 64" xfId="9656" xr:uid="{00000000-0005-0000-0000-0000E0310000}"/>
    <cellStyle name="Normal 6 5 65" xfId="9657" xr:uid="{00000000-0005-0000-0000-0000E1310000}"/>
    <cellStyle name="Normal 6 5 7" xfId="9658" xr:uid="{00000000-0005-0000-0000-0000E2310000}"/>
    <cellStyle name="Normal 6 5 8" xfId="9659" xr:uid="{00000000-0005-0000-0000-0000E3310000}"/>
    <cellStyle name="Normal 6 5 9" xfId="9660" xr:uid="{00000000-0005-0000-0000-0000E4310000}"/>
    <cellStyle name="Normal 6 6" xfId="9661" xr:uid="{00000000-0005-0000-0000-0000E5310000}"/>
    <cellStyle name="Normal 6 6 10" xfId="9662" xr:uid="{00000000-0005-0000-0000-0000E6310000}"/>
    <cellStyle name="Normal 6 6 11" xfId="9663" xr:uid="{00000000-0005-0000-0000-0000E7310000}"/>
    <cellStyle name="Normal 6 6 12" xfId="9664" xr:uid="{00000000-0005-0000-0000-0000E8310000}"/>
    <cellStyle name="Normal 6 6 13" xfId="9665" xr:uid="{00000000-0005-0000-0000-0000E9310000}"/>
    <cellStyle name="Normal 6 6 14" xfId="9666" xr:uid="{00000000-0005-0000-0000-0000EA310000}"/>
    <cellStyle name="Normal 6 6 15" xfId="9667" xr:uid="{00000000-0005-0000-0000-0000EB310000}"/>
    <cellStyle name="Normal 6 6 16" xfId="9668" xr:uid="{00000000-0005-0000-0000-0000EC310000}"/>
    <cellStyle name="Normal 6 6 17" xfId="9669" xr:uid="{00000000-0005-0000-0000-0000ED310000}"/>
    <cellStyle name="Normal 6 6 18" xfId="9670" xr:uid="{00000000-0005-0000-0000-0000EE310000}"/>
    <cellStyle name="Normal 6 6 19" xfId="9671" xr:uid="{00000000-0005-0000-0000-0000EF310000}"/>
    <cellStyle name="Normal 6 6 2" xfId="9672" xr:uid="{00000000-0005-0000-0000-0000F0310000}"/>
    <cellStyle name="Normal 6 6 20" xfId="9673" xr:uid="{00000000-0005-0000-0000-0000F1310000}"/>
    <cellStyle name="Normal 6 6 21" xfId="9674" xr:uid="{00000000-0005-0000-0000-0000F2310000}"/>
    <cellStyle name="Normal 6 6 22" xfId="9675" xr:uid="{00000000-0005-0000-0000-0000F3310000}"/>
    <cellStyle name="Normal 6 6 23" xfId="9676" xr:uid="{00000000-0005-0000-0000-0000F4310000}"/>
    <cellStyle name="Normal 6 6 24" xfId="9677" xr:uid="{00000000-0005-0000-0000-0000F5310000}"/>
    <cellStyle name="Normal 6 6 25" xfId="9678" xr:uid="{00000000-0005-0000-0000-0000F6310000}"/>
    <cellStyle name="Normal 6 6 26" xfId="9679" xr:uid="{00000000-0005-0000-0000-0000F7310000}"/>
    <cellStyle name="Normal 6 6 27" xfId="9680" xr:uid="{00000000-0005-0000-0000-0000F8310000}"/>
    <cellStyle name="Normal 6 6 28" xfId="9681" xr:uid="{00000000-0005-0000-0000-0000F9310000}"/>
    <cellStyle name="Normal 6 6 29" xfId="9682" xr:uid="{00000000-0005-0000-0000-0000FA310000}"/>
    <cellStyle name="Normal 6 6 3" xfId="9683" xr:uid="{00000000-0005-0000-0000-0000FB310000}"/>
    <cellStyle name="Normal 6 6 30" xfId="9684" xr:uid="{00000000-0005-0000-0000-0000FC310000}"/>
    <cellStyle name="Normal 6 6 31" xfId="9685" xr:uid="{00000000-0005-0000-0000-0000FD310000}"/>
    <cellStyle name="Normal 6 6 32" xfId="9686" xr:uid="{00000000-0005-0000-0000-0000FE310000}"/>
    <cellStyle name="Normal 6 6 33" xfId="9687" xr:uid="{00000000-0005-0000-0000-0000FF310000}"/>
    <cellStyle name="Normal 6 6 34" xfId="9688" xr:uid="{00000000-0005-0000-0000-000000320000}"/>
    <cellStyle name="Normal 6 6 35" xfId="9689" xr:uid="{00000000-0005-0000-0000-000001320000}"/>
    <cellStyle name="Normal 6 6 36" xfId="9690" xr:uid="{00000000-0005-0000-0000-000002320000}"/>
    <cellStyle name="Normal 6 6 37" xfId="9691" xr:uid="{00000000-0005-0000-0000-000003320000}"/>
    <cellStyle name="Normal 6 6 38" xfId="9692" xr:uid="{00000000-0005-0000-0000-000004320000}"/>
    <cellStyle name="Normal 6 6 39" xfId="9693" xr:uid="{00000000-0005-0000-0000-000005320000}"/>
    <cellStyle name="Normal 6 6 4" xfId="9694" xr:uid="{00000000-0005-0000-0000-000006320000}"/>
    <cellStyle name="Normal 6 6 40" xfId="9695" xr:uid="{00000000-0005-0000-0000-000007320000}"/>
    <cellStyle name="Normal 6 6 41" xfId="9696" xr:uid="{00000000-0005-0000-0000-000008320000}"/>
    <cellStyle name="Normal 6 6 42" xfId="9697" xr:uid="{00000000-0005-0000-0000-000009320000}"/>
    <cellStyle name="Normal 6 6 43" xfId="9698" xr:uid="{00000000-0005-0000-0000-00000A320000}"/>
    <cellStyle name="Normal 6 6 44" xfId="9699" xr:uid="{00000000-0005-0000-0000-00000B320000}"/>
    <cellStyle name="Normal 6 6 45" xfId="9700" xr:uid="{00000000-0005-0000-0000-00000C320000}"/>
    <cellStyle name="Normal 6 6 46" xfId="9701" xr:uid="{00000000-0005-0000-0000-00000D320000}"/>
    <cellStyle name="Normal 6 6 47" xfId="9702" xr:uid="{00000000-0005-0000-0000-00000E320000}"/>
    <cellStyle name="Normal 6 6 48" xfId="9703" xr:uid="{00000000-0005-0000-0000-00000F320000}"/>
    <cellStyle name="Normal 6 6 49" xfId="9704" xr:uid="{00000000-0005-0000-0000-000010320000}"/>
    <cellStyle name="Normal 6 6 5" xfId="9705" xr:uid="{00000000-0005-0000-0000-000011320000}"/>
    <cellStyle name="Normal 6 6 50" xfId="9706" xr:uid="{00000000-0005-0000-0000-000012320000}"/>
    <cellStyle name="Normal 6 6 51" xfId="9707" xr:uid="{00000000-0005-0000-0000-000013320000}"/>
    <cellStyle name="Normal 6 6 52" xfId="9708" xr:uid="{00000000-0005-0000-0000-000014320000}"/>
    <cellStyle name="Normal 6 6 53" xfId="9709" xr:uid="{00000000-0005-0000-0000-000015320000}"/>
    <cellStyle name="Normal 6 6 54" xfId="9710" xr:uid="{00000000-0005-0000-0000-000016320000}"/>
    <cellStyle name="Normal 6 6 55" xfId="9711" xr:uid="{00000000-0005-0000-0000-000017320000}"/>
    <cellStyle name="Normal 6 6 56" xfId="9712" xr:uid="{00000000-0005-0000-0000-000018320000}"/>
    <cellStyle name="Normal 6 6 57" xfId="9713" xr:uid="{00000000-0005-0000-0000-000019320000}"/>
    <cellStyle name="Normal 6 6 58" xfId="9714" xr:uid="{00000000-0005-0000-0000-00001A320000}"/>
    <cellStyle name="Normal 6 6 59" xfId="9715" xr:uid="{00000000-0005-0000-0000-00001B320000}"/>
    <cellStyle name="Normal 6 6 6" xfId="9716" xr:uid="{00000000-0005-0000-0000-00001C320000}"/>
    <cellStyle name="Normal 6 6 60" xfId="9717" xr:uid="{00000000-0005-0000-0000-00001D320000}"/>
    <cellStyle name="Normal 6 6 61" xfId="9718" xr:uid="{00000000-0005-0000-0000-00001E320000}"/>
    <cellStyle name="Normal 6 6 62" xfId="9719" xr:uid="{00000000-0005-0000-0000-00001F320000}"/>
    <cellStyle name="Normal 6 6 63" xfId="9720" xr:uid="{00000000-0005-0000-0000-000020320000}"/>
    <cellStyle name="Normal 6 6 64" xfId="9721" xr:uid="{00000000-0005-0000-0000-000021320000}"/>
    <cellStyle name="Normal 6 6 65" xfId="9722" xr:uid="{00000000-0005-0000-0000-000022320000}"/>
    <cellStyle name="Normal 6 6 7" xfId="9723" xr:uid="{00000000-0005-0000-0000-000023320000}"/>
    <cellStyle name="Normal 6 6 8" xfId="9724" xr:uid="{00000000-0005-0000-0000-000024320000}"/>
    <cellStyle name="Normal 6 6 9" xfId="9725" xr:uid="{00000000-0005-0000-0000-000025320000}"/>
    <cellStyle name="Normal 6 7" xfId="9726" xr:uid="{00000000-0005-0000-0000-000026320000}"/>
    <cellStyle name="Normal 6 7 10" xfId="9727" xr:uid="{00000000-0005-0000-0000-000027320000}"/>
    <cellStyle name="Normal 6 7 11" xfId="9728" xr:uid="{00000000-0005-0000-0000-000028320000}"/>
    <cellStyle name="Normal 6 7 12" xfId="9729" xr:uid="{00000000-0005-0000-0000-000029320000}"/>
    <cellStyle name="Normal 6 7 13" xfId="9730" xr:uid="{00000000-0005-0000-0000-00002A320000}"/>
    <cellStyle name="Normal 6 7 14" xfId="9731" xr:uid="{00000000-0005-0000-0000-00002B320000}"/>
    <cellStyle name="Normal 6 7 15" xfId="9732" xr:uid="{00000000-0005-0000-0000-00002C320000}"/>
    <cellStyle name="Normal 6 7 16" xfId="9733" xr:uid="{00000000-0005-0000-0000-00002D320000}"/>
    <cellStyle name="Normal 6 7 17" xfId="9734" xr:uid="{00000000-0005-0000-0000-00002E320000}"/>
    <cellStyle name="Normal 6 7 18" xfId="9735" xr:uid="{00000000-0005-0000-0000-00002F320000}"/>
    <cellStyle name="Normal 6 7 19" xfId="9736" xr:uid="{00000000-0005-0000-0000-000030320000}"/>
    <cellStyle name="Normal 6 7 2" xfId="9737" xr:uid="{00000000-0005-0000-0000-000031320000}"/>
    <cellStyle name="Normal 6 7 20" xfId="9738" xr:uid="{00000000-0005-0000-0000-000032320000}"/>
    <cellStyle name="Normal 6 7 21" xfId="9739" xr:uid="{00000000-0005-0000-0000-000033320000}"/>
    <cellStyle name="Normal 6 7 22" xfId="9740" xr:uid="{00000000-0005-0000-0000-000034320000}"/>
    <cellStyle name="Normal 6 7 23" xfId="9741" xr:uid="{00000000-0005-0000-0000-000035320000}"/>
    <cellStyle name="Normal 6 7 24" xfId="9742" xr:uid="{00000000-0005-0000-0000-000036320000}"/>
    <cellStyle name="Normal 6 7 25" xfId="9743" xr:uid="{00000000-0005-0000-0000-000037320000}"/>
    <cellStyle name="Normal 6 7 26" xfId="9744" xr:uid="{00000000-0005-0000-0000-000038320000}"/>
    <cellStyle name="Normal 6 7 27" xfId="9745" xr:uid="{00000000-0005-0000-0000-000039320000}"/>
    <cellStyle name="Normal 6 7 28" xfId="9746" xr:uid="{00000000-0005-0000-0000-00003A320000}"/>
    <cellStyle name="Normal 6 7 29" xfId="9747" xr:uid="{00000000-0005-0000-0000-00003B320000}"/>
    <cellStyle name="Normal 6 7 3" xfId="9748" xr:uid="{00000000-0005-0000-0000-00003C320000}"/>
    <cellStyle name="Normal 6 7 30" xfId="9749" xr:uid="{00000000-0005-0000-0000-00003D320000}"/>
    <cellStyle name="Normal 6 7 31" xfId="9750" xr:uid="{00000000-0005-0000-0000-00003E320000}"/>
    <cellStyle name="Normal 6 7 32" xfId="9751" xr:uid="{00000000-0005-0000-0000-00003F320000}"/>
    <cellStyle name="Normal 6 7 33" xfId="9752" xr:uid="{00000000-0005-0000-0000-000040320000}"/>
    <cellStyle name="Normal 6 7 34" xfId="9753" xr:uid="{00000000-0005-0000-0000-000041320000}"/>
    <cellStyle name="Normal 6 7 35" xfId="9754" xr:uid="{00000000-0005-0000-0000-000042320000}"/>
    <cellStyle name="Normal 6 7 36" xfId="9755" xr:uid="{00000000-0005-0000-0000-000043320000}"/>
    <cellStyle name="Normal 6 7 37" xfId="9756" xr:uid="{00000000-0005-0000-0000-000044320000}"/>
    <cellStyle name="Normal 6 7 38" xfId="9757" xr:uid="{00000000-0005-0000-0000-000045320000}"/>
    <cellStyle name="Normal 6 7 39" xfId="9758" xr:uid="{00000000-0005-0000-0000-000046320000}"/>
    <cellStyle name="Normal 6 7 4" xfId="9759" xr:uid="{00000000-0005-0000-0000-000047320000}"/>
    <cellStyle name="Normal 6 7 40" xfId="9760" xr:uid="{00000000-0005-0000-0000-000048320000}"/>
    <cellStyle name="Normal 6 7 41" xfId="9761" xr:uid="{00000000-0005-0000-0000-000049320000}"/>
    <cellStyle name="Normal 6 7 42" xfId="9762" xr:uid="{00000000-0005-0000-0000-00004A320000}"/>
    <cellStyle name="Normal 6 7 43" xfId="9763" xr:uid="{00000000-0005-0000-0000-00004B320000}"/>
    <cellStyle name="Normal 6 7 44" xfId="9764" xr:uid="{00000000-0005-0000-0000-00004C320000}"/>
    <cellStyle name="Normal 6 7 45" xfId="9765" xr:uid="{00000000-0005-0000-0000-00004D320000}"/>
    <cellStyle name="Normal 6 7 46" xfId="9766" xr:uid="{00000000-0005-0000-0000-00004E320000}"/>
    <cellStyle name="Normal 6 7 47" xfId="9767" xr:uid="{00000000-0005-0000-0000-00004F320000}"/>
    <cellStyle name="Normal 6 7 48" xfId="9768" xr:uid="{00000000-0005-0000-0000-000050320000}"/>
    <cellStyle name="Normal 6 7 49" xfId="9769" xr:uid="{00000000-0005-0000-0000-000051320000}"/>
    <cellStyle name="Normal 6 7 5" xfId="9770" xr:uid="{00000000-0005-0000-0000-000052320000}"/>
    <cellStyle name="Normal 6 7 50" xfId="9771" xr:uid="{00000000-0005-0000-0000-000053320000}"/>
    <cellStyle name="Normal 6 7 51" xfId="9772" xr:uid="{00000000-0005-0000-0000-000054320000}"/>
    <cellStyle name="Normal 6 7 52" xfId="9773" xr:uid="{00000000-0005-0000-0000-000055320000}"/>
    <cellStyle name="Normal 6 7 53" xfId="9774" xr:uid="{00000000-0005-0000-0000-000056320000}"/>
    <cellStyle name="Normal 6 7 54" xfId="9775" xr:uid="{00000000-0005-0000-0000-000057320000}"/>
    <cellStyle name="Normal 6 7 55" xfId="9776" xr:uid="{00000000-0005-0000-0000-000058320000}"/>
    <cellStyle name="Normal 6 7 56" xfId="9777" xr:uid="{00000000-0005-0000-0000-000059320000}"/>
    <cellStyle name="Normal 6 7 57" xfId="9778" xr:uid="{00000000-0005-0000-0000-00005A320000}"/>
    <cellStyle name="Normal 6 7 58" xfId="9779" xr:uid="{00000000-0005-0000-0000-00005B320000}"/>
    <cellStyle name="Normal 6 7 59" xfId="9780" xr:uid="{00000000-0005-0000-0000-00005C320000}"/>
    <cellStyle name="Normal 6 7 6" xfId="9781" xr:uid="{00000000-0005-0000-0000-00005D320000}"/>
    <cellStyle name="Normal 6 7 60" xfId="9782" xr:uid="{00000000-0005-0000-0000-00005E320000}"/>
    <cellStyle name="Normal 6 7 61" xfId="9783" xr:uid="{00000000-0005-0000-0000-00005F320000}"/>
    <cellStyle name="Normal 6 7 62" xfId="9784" xr:uid="{00000000-0005-0000-0000-000060320000}"/>
    <cellStyle name="Normal 6 7 63" xfId="9785" xr:uid="{00000000-0005-0000-0000-000061320000}"/>
    <cellStyle name="Normal 6 7 64" xfId="9786" xr:uid="{00000000-0005-0000-0000-000062320000}"/>
    <cellStyle name="Normal 6 7 65" xfId="9787" xr:uid="{00000000-0005-0000-0000-000063320000}"/>
    <cellStyle name="Normal 6 7 7" xfId="9788" xr:uid="{00000000-0005-0000-0000-000064320000}"/>
    <cellStyle name="Normal 6 7 8" xfId="9789" xr:uid="{00000000-0005-0000-0000-000065320000}"/>
    <cellStyle name="Normal 6 7 9" xfId="9790" xr:uid="{00000000-0005-0000-0000-000066320000}"/>
    <cellStyle name="Normal 6 8" xfId="9791" xr:uid="{00000000-0005-0000-0000-000067320000}"/>
    <cellStyle name="Normal 6 9" xfId="9792" xr:uid="{00000000-0005-0000-0000-000068320000}"/>
    <cellStyle name="Normal 60" xfId="9793" xr:uid="{00000000-0005-0000-0000-000069320000}"/>
    <cellStyle name="Normal 60 2" xfId="15223" xr:uid="{00000000-0005-0000-0000-00006A320000}"/>
    <cellStyle name="Normal 61" xfId="9794" xr:uid="{00000000-0005-0000-0000-00006B320000}"/>
    <cellStyle name="Normal 61 2" xfId="9795" xr:uid="{00000000-0005-0000-0000-00006C320000}"/>
    <cellStyle name="Normal 62" xfId="9796" xr:uid="{00000000-0005-0000-0000-00006D320000}"/>
    <cellStyle name="Normal 62 2" xfId="9797" xr:uid="{00000000-0005-0000-0000-00006E320000}"/>
    <cellStyle name="Normal 63" xfId="9798" xr:uid="{00000000-0005-0000-0000-00006F320000}"/>
    <cellStyle name="Normal 63 2" xfId="9799" xr:uid="{00000000-0005-0000-0000-000070320000}"/>
    <cellStyle name="Normal 64" xfId="9800" xr:uid="{00000000-0005-0000-0000-000071320000}"/>
    <cellStyle name="Normal 65" xfId="9801" xr:uid="{00000000-0005-0000-0000-000072320000}"/>
    <cellStyle name="Normal 66" xfId="9802" xr:uid="{00000000-0005-0000-0000-000073320000}"/>
    <cellStyle name="Normal 66 2" xfId="9803" xr:uid="{00000000-0005-0000-0000-000074320000}"/>
    <cellStyle name="Normal 67" xfId="9804" xr:uid="{00000000-0005-0000-0000-000075320000}"/>
    <cellStyle name="Normal 68" xfId="9805" xr:uid="{00000000-0005-0000-0000-000076320000}"/>
    <cellStyle name="Normal 69" xfId="9806" xr:uid="{00000000-0005-0000-0000-000077320000}"/>
    <cellStyle name="Normal 7" xfId="49" xr:uid="{00000000-0005-0000-0000-000078320000}"/>
    <cellStyle name="Normal 7 10" xfId="14529" xr:uid="{00000000-0005-0000-0000-000079320000}"/>
    <cellStyle name="Normal 7 11" xfId="14068" xr:uid="{00000000-0005-0000-0000-00007A320000}"/>
    <cellStyle name="Normal 7 12" xfId="15224" xr:uid="{00000000-0005-0000-0000-00007B320000}"/>
    <cellStyle name="Normal 7 2" xfId="119" xr:uid="{00000000-0005-0000-0000-00007C320000}"/>
    <cellStyle name="Normal 7 2 10" xfId="9807" xr:uid="{00000000-0005-0000-0000-00007D320000}"/>
    <cellStyle name="Normal 7 2 11" xfId="9808" xr:uid="{00000000-0005-0000-0000-00007E320000}"/>
    <cellStyle name="Normal 7 2 12" xfId="9809" xr:uid="{00000000-0005-0000-0000-00007F320000}"/>
    <cellStyle name="Normal 7 2 13" xfId="9810" xr:uid="{00000000-0005-0000-0000-000080320000}"/>
    <cellStyle name="Normal 7 2 14" xfId="9811" xr:uid="{00000000-0005-0000-0000-000081320000}"/>
    <cellStyle name="Normal 7 2 15" xfId="9812" xr:uid="{00000000-0005-0000-0000-000082320000}"/>
    <cellStyle name="Normal 7 2 16" xfId="9813" xr:uid="{00000000-0005-0000-0000-000083320000}"/>
    <cellStyle name="Normal 7 2 17" xfId="9814" xr:uid="{00000000-0005-0000-0000-000084320000}"/>
    <cellStyle name="Normal 7 2 18" xfId="9815" xr:uid="{00000000-0005-0000-0000-000085320000}"/>
    <cellStyle name="Normal 7 2 19" xfId="9816" xr:uid="{00000000-0005-0000-0000-000086320000}"/>
    <cellStyle name="Normal 7 2 2" xfId="9817" xr:uid="{00000000-0005-0000-0000-000087320000}"/>
    <cellStyle name="Normal 7 2 20" xfId="9818" xr:uid="{00000000-0005-0000-0000-000088320000}"/>
    <cellStyle name="Normal 7 2 21" xfId="9819" xr:uid="{00000000-0005-0000-0000-000089320000}"/>
    <cellStyle name="Normal 7 2 22" xfId="9820" xr:uid="{00000000-0005-0000-0000-00008A320000}"/>
    <cellStyle name="Normal 7 2 23" xfId="9821" xr:uid="{00000000-0005-0000-0000-00008B320000}"/>
    <cellStyle name="Normal 7 2 24" xfId="9822" xr:uid="{00000000-0005-0000-0000-00008C320000}"/>
    <cellStyle name="Normal 7 2 25" xfId="9823" xr:uid="{00000000-0005-0000-0000-00008D320000}"/>
    <cellStyle name="Normal 7 2 26" xfId="9824" xr:uid="{00000000-0005-0000-0000-00008E320000}"/>
    <cellStyle name="Normal 7 2 27" xfId="9825" xr:uid="{00000000-0005-0000-0000-00008F320000}"/>
    <cellStyle name="Normal 7 2 28" xfId="9826" xr:uid="{00000000-0005-0000-0000-000090320000}"/>
    <cellStyle name="Normal 7 2 29" xfId="9827" xr:uid="{00000000-0005-0000-0000-000091320000}"/>
    <cellStyle name="Normal 7 2 3" xfId="9828" xr:uid="{00000000-0005-0000-0000-000092320000}"/>
    <cellStyle name="Normal 7 2 30" xfId="9829" xr:uid="{00000000-0005-0000-0000-000093320000}"/>
    <cellStyle name="Normal 7 2 31" xfId="9830" xr:uid="{00000000-0005-0000-0000-000094320000}"/>
    <cellStyle name="Normal 7 2 32" xfId="9831" xr:uid="{00000000-0005-0000-0000-000095320000}"/>
    <cellStyle name="Normal 7 2 33" xfId="9832" xr:uid="{00000000-0005-0000-0000-000096320000}"/>
    <cellStyle name="Normal 7 2 34" xfId="9833" xr:uid="{00000000-0005-0000-0000-000097320000}"/>
    <cellStyle name="Normal 7 2 35" xfId="9834" xr:uid="{00000000-0005-0000-0000-000098320000}"/>
    <cellStyle name="Normal 7 2 36" xfId="9835" xr:uid="{00000000-0005-0000-0000-000099320000}"/>
    <cellStyle name="Normal 7 2 37" xfId="9836" xr:uid="{00000000-0005-0000-0000-00009A320000}"/>
    <cellStyle name="Normal 7 2 38" xfId="9837" xr:uid="{00000000-0005-0000-0000-00009B320000}"/>
    <cellStyle name="Normal 7 2 39" xfId="9838" xr:uid="{00000000-0005-0000-0000-00009C320000}"/>
    <cellStyle name="Normal 7 2 4" xfId="9839" xr:uid="{00000000-0005-0000-0000-00009D320000}"/>
    <cellStyle name="Normal 7 2 40" xfId="9840" xr:uid="{00000000-0005-0000-0000-00009E320000}"/>
    <cellStyle name="Normal 7 2 41" xfId="9841" xr:uid="{00000000-0005-0000-0000-00009F320000}"/>
    <cellStyle name="Normal 7 2 42" xfId="9842" xr:uid="{00000000-0005-0000-0000-0000A0320000}"/>
    <cellStyle name="Normal 7 2 43" xfId="9843" xr:uid="{00000000-0005-0000-0000-0000A1320000}"/>
    <cellStyle name="Normal 7 2 44" xfId="9844" xr:uid="{00000000-0005-0000-0000-0000A2320000}"/>
    <cellStyle name="Normal 7 2 45" xfId="9845" xr:uid="{00000000-0005-0000-0000-0000A3320000}"/>
    <cellStyle name="Normal 7 2 46" xfId="9846" xr:uid="{00000000-0005-0000-0000-0000A4320000}"/>
    <cellStyle name="Normal 7 2 47" xfId="9847" xr:uid="{00000000-0005-0000-0000-0000A5320000}"/>
    <cellStyle name="Normal 7 2 48" xfId="9848" xr:uid="{00000000-0005-0000-0000-0000A6320000}"/>
    <cellStyle name="Normal 7 2 49" xfId="9849" xr:uid="{00000000-0005-0000-0000-0000A7320000}"/>
    <cellStyle name="Normal 7 2 5" xfId="9850" xr:uid="{00000000-0005-0000-0000-0000A8320000}"/>
    <cellStyle name="Normal 7 2 50" xfId="9851" xr:uid="{00000000-0005-0000-0000-0000A9320000}"/>
    <cellStyle name="Normal 7 2 51" xfId="9852" xr:uid="{00000000-0005-0000-0000-0000AA320000}"/>
    <cellStyle name="Normal 7 2 52" xfId="9853" xr:uid="{00000000-0005-0000-0000-0000AB320000}"/>
    <cellStyle name="Normal 7 2 53" xfId="9854" xr:uid="{00000000-0005-0000-0000-0000AC320000}"/>
    <cellStyle name="Normal 7 2 54" xfId="9855" xr:uid="{00000000-0005-0000-0000-0000AD320000}"/>
    <cellStyle name="Normal 7 2 55" xfId="9856" xr:uid="{00000000-0005-0000-0000-0000AE320000}"/>
    <cellStyle name="Normal 7 2 56" xfId="9857" xr:uid="{00000000-0005-0000-0000-0000AF320000}"/>
    <cellStyle name="Normal 7 2 57" xfId="9858" xr:uid="{00000000-0005-0000-0000-0000B0320000}"/>
    <cellStyle name="Normal 7 2 58" xfId="9859" xr:uid="{00000000-0005-0000-0000-0000B1320000}"/>
    <cellStyle name="Normal 7 2 59" xfId="9860" xr:uid="{00000000-0005-0000-0000-0000B2320000}"/>
    <cellStyle name="Normal 7 2 6" xfId="9861" xr:uid="{00000000-0005-0000-0000-0000B3320000}"/>
    <cellStyle name="Normal 7 2 60" xfId="9862" xr:uid="{00000000-0005-0000-0000-0000B4320000}"/>
    <cellStyle name="Normal 7 2 61" xfId="9863" xr:uid="{00000000-0005-0000-0000-0000B5320000}"/>
    <cellStyle name="Normal 7 2 62" xfId="9864" xr:uid="{00000000-0005-0000-0000-0000B6320000}"/>
    <cellStyle name="Normal 7 2 63" xfId="9865" xr:uid="{00000000-0005-0000-0000-0000B7320000}"/>
    <cellStyle name="Normal 7 2 64" xfId="9866" xr:uid="{00000000-0005-0000-0000-0000B8320000}"/>
    <cellStyle name="Normal 7 2 65" xfId="9867" xr:uid="{00000000-0005-0000-0000-0000B9320000}"/>
    <cellStyle name="Normal 7 2 66" xfId="14441" xr:uid="{00000000-0005-0000-0000-0000BA320000}"/>
    <cellStyle name="Normal 7 2 67" xfId="14312" xr:uid="{00000000-0005-0000-0000-0000BB320000}"/>
    <cellStyle name="Normal 7 2 7" xfId="9868" xr:uid="{00000000-0005-0000-0000-0000BC320000}"/>
    <cellStyle name="Normal 7 2 8" xfId="9869" xr:uid="{00000000-0005-0000-0000-0000BD320000}"/>
    <cellStyle name="Normal 7 2 9" xfId="9870" xr:uid="{00000000-0005-0000-0000-0000BE320000}"/>
    <cellStyle name="Normal 7 3" xfId="9871" xr:uid="{00000000-0005-0000-0000-0000BF320000}"/>
    <cellStyle name="Normal 7 3 10" xfId="9872" xr:uid="{00000000-0005-0000-0000-0000C0320000}"/>
    <cellStyle name="Normal 7 3 11" xfId="9873" xr:uid="{00000000-0005-0000-0000-0000C1320000}"/>
    <cellStyle name="Normal 7 3 12" xfId="9874" xr:uid="{00000000-0005-0000-0000-0000C2320000}"/>
    <cellStyle name="Normal 7 3 13" xfId="9875" xr:uid="{00000000-0005-0000-0000-0000C3320000}"/>
    <cellStyle name="Normal 7 3 14" xfId="9876" xr:uid="{00000000-0005-0000-0000-0000C4320000}"/>
    <cellStyle name="Normal 7 3 15" xfId="9877" xr:uid="{00000000-0005-0000-0000-0000C5320000}"/>
    <cellStyle name="Normal 7 3 16" xfId="9878" xr:uid="{00000000-0005-0000-0000-0000C6320000}"/>
    <cellStyle name="Normal 7 3 17" xfId="9879" xr:uid="{00000000-0005-0000-0000-0000C7320000}"/>
    <cellStyle name="Normal 7 3 18" xfId="9880" xr:uid="{00000000-0005-0000-0000-0000C8320000}"/>
    <cellStyle name="Normal 7 3 19" xfId="9881" xr:uid="{00000000-0005-0000-0000-0000C9320000}"/>
    <cellStyle name="Normal 7 3 2" xfId="9882" xr:uid="{00000000-0005-0000-0000-0000CA320000}"/>
    <cellStyle name="Normal 7 3 20" xfId="9883" xr:uid="{00000000-0005-0000-0000-0000CB320000}"/>
    <cellStyle name="Normal 7 3 21" xfId="9884" xr:uid="{00000000-0005-0000-0000-0000CC320000}"/>
    <cellStyle name="Normal 7 3 22" xfId="9885" xr:uid="{00000000-0005-0000-0000-0000CD320000}"/>
    <cellStyle name="Normal 7 3 23" xfId="9886" xr:uid="{00000000-0005-0000-0000-0000CE320000}"/>
    <cellStyle name="Normal 7 3 24" xfId="9887" xr:uid="{00000000-0005-0000-0000-0000CF320000}"/>
    <cellStyle name="Normal 7 3 25" xfId="9888" xr:uid="{00000000-0005-0000-0000-0000D0320000}"/>
    <cellStyle name="Normal 7 3 26" xfId="9889" xr:uid="{00000000-0005-0000-0000-0000D1320000}"/>
    <cellStyle name="Normal 7 3 27" xfId="9890" xr:uid="{00000000-0005-0000-0000-0000D2320000}"/>
    <cellStyle name="Normal 7 3 28" xfId="9891" xr:uid="{00000000-0005-0000-0000-0000D3320000}"/>
    <cellStyle name="Normal 7 3 29" xfId="9892" xr:uid="{00000000-0005-0000-0000-0000D4320000}"/>
    <cellStyle name="Normal 7 3 3" xfId="9893" xr:uid="{00000000-0005-0000-0000-0000D5320000}"/>
    <cellStyle name="Normal 7 3 30" xfId="9894" xr:uid="{00000000-0005-0000-0000-0000D6320000}"/>
    <cellStyle name="Normal 7 3 31" xfId="9895" xr:uid="{00000000-0005-0000-0000-0000D7320000}"/>
    <cellStyle name="Normal 7 3 32" xfId="9896" xr:uid="{00000000-0005-0000-0000-0000D8320000}"/>
    <cellStyle name="Normal 7 3 33" xfId="9897" xr:uid="{00000000-0005-0000-0000-0000D9320000}"/>
    <cellStyle name="Normal 7 3 34" xfId="9898" xr:uid="{00000000-0005-0000-0000-0000DA320000}"/>
    <cellStyle name="Normal 7 3 35" xfId="9899" xr:uid="{00000000-0005-0000-0000-0000DB320000}"/>
    <cellStyle name="Normal 7 3 36" xfId="9900" xr:uid="{00000000-0005-0000-0000-0000DC320000}"/>
    <cellStyle name="Normal 7 3 37" xfId="9901" xr:uid="{00000000-0005-0000-0000-0000DD320000}"/>
    <cellStyle name="Normal 7 3 38" xfId="9902" xr:uid="{00000000-0005-0000-0000-0000DE320000}"/>
    <cellStyle name="Normal 7 3 39" xfId="9903" xr:uid="{00000000-0005-0000-0000-0000DF320000}"/>
    <cellStyle name="Normal 7 3 4" xfId="9904" xr:uid="{00000000-0005-0000-0000-0000E0320000}"/>
    <cellStyle name="Normal 7 3 40" xfId="9905" xr:uid="{00000000-0005-0000-0000-0000E1320000}"/>
    <cellStyle name="Normal 7 3 41" xfId="9906" xr:uid="{00000000-0005-0000-0000-0000E2320000}"/>
    <cellStyle name="Normal 7 3 42" xfId="9907" xr:uid="{00000000-0005-0000-0000-0000E3320000}"/>
    <cellStyle name="Normal 7 3 43" xfId="9908" xr:uid="{00000000-0005-0000-0000-0000E4320000}"/>
    <cellStyle name="Normal 7 3 44" xfId="9909" xr:uid="{00000000-0005-0000-0000-0000E5320000}"/>
    <cellStyle name="Normal 7 3 45" xfId="9910" xr:uid="{00000000-0005-0000-0000-0000E6320000}"/>
    <cellStyle name="Normal 7 3 46" xfId="9911" xr:uid="{00000000-0005-0000-0000-0000E7320000}"/>
    <cellStyle name="Normal 7 3 47" xfId="9912" xr:uid="{00000000-0005-0000-0000-0000E8320000}"/>
    <cellStyle name="Normal 7 3 48" xfId="9913" xr:uid="{00000000-0005-0000-0000-0000E9320000}"/>
    <cellStyle name="Normal 7 3 49" xfId="9914" xr:uid="{00000000-0005-0000-0000-0000EA320000}"/>
    <cellStyle name="Normal 7 3 5" xfId="9915" xr:uid="{00000000-0005-0000-0000-0000EB320000}"/>
    <cellStyle name="Normal 7 3 50" xfId="9916" xr:uid="{00000000-0005-0000-0000-0000EC320000}"/>
    <cellStyle name="Normal 7 3 51" xfId="9917" xr:uid="{00000000-0005-0000-0000-0000ED320000}"/>
    <cellStyle name="Normal 7 3 52" xfId="9918" xr:uid="{00000000-0005-0000-0000-0000EE320000}"/>
    <cellStyle name="Normal 7 3 53" xfId="9919" xr:uid="{00000000-0005-0000-0000-0000EF320000}"/>
    <cellStyle name="Normal 7 3 54" xfId="9920" xr:uid="{00000000-0005-0000-0000-0000F0320000}"/>
    <cellStyle name="Normal 7 3 55" xfId="9921" xr:uid="{00000000-0005-0000-0000-0000F1320000}"/>
    <cellStyle name="Normal 7 3 56" xfId="9922" xr:uid="{00000000-0005-0000-0000-0000F2320000}"/>
    <cellStyle name="Normal 7 3 57" xfId="9923" xr:uid="{00000000-0005-0000-0000-0000F3320000}"/>
    <cellStyle name="Normal 7 3 58" xfId="9924" xr:uid="{00000000-0005-0000-0000-0000F4320000}"/>
    <cellStyle name="Normal 7 3 59" xfId="9925" xr:uid="{00000000-0005-0000-0000-0000F5320000}"/>
    <cellStyle name="Normal 7 3 6" xfId="9926" xr:uid="{00000000-0005-0000-0000-0000F6320000}"/>
    <cellStyle name="Normal 7 3 60" xfId="9927" xr:uid="{00000000-0005-0000-0000-0000F7320000}"/>
    <cellStyle name="Normal 7 3 61" xfId="9928" xr:uid="{00000000-0005-0000-0000-0000F8320000}"/>
    <cellStyle name="Normal 7 3 62" xfId="9929" xr:uid="{00000000-0005-0000-0000-0000F9320000}"/>
    <cellStyle name="Normal 7 3 63" xfId="9930" xr:uid="{00000000-0005-0000-0000-0000FA320000}"/>
    <cellStyle name="Normal 7 3 64" xfId="9931" xr:uid="{00000000-0005-0000-0000-0000FB320000}"/>
    <cellStyle name="Normal 7 3 65" xfId="9932" xr:uid="{00000000-0005-0000-0000-0000FC320000}"/>
    <cellStyle name="Normal 7 3 66" xfId="13600" xr:uid="{00000000-0005-0000-0000-0000FD320000}"/>
    <cellStyle name="Normal 7 3 7" xfId="9933" xr:uid="{00000000-0005-0000-0000-0000FE320000}"/>
    <cellStyle name="Normal 7 3 8" xfId="9934" xr:uid="{00000000-0005-0000-0000-0000FF320000}"/>
    <cellStyle name="Normal 7 3 9" xfId="9935" xr:uid="{00000000-0005-0000-0000-000000330000}"/>
    <cellStyle name="Normal 7 4" xfId="9936" xr:uid="{00000000-0005-0000-0000-000001330000}"/>
    <cellStyle name="Normal 7 4 10" xfId="9937" xr:uid="{00000000-0005-0000-0000-000002330000}"/>
    <cellStyle name="Normal 7 4 11" xfId="9938" xr:uid="{00000000-0005-0000-0000-000003330000}"/>
    <cellStyle name="Normal 7 4 12" xfId="9939" xr:uid="{00000000-0005-0000-0000-000004330000}"/>
    <cellStyle name="Normal 7 4 13" xfId="9940" xr:uid="{00000000-0005-0000-0000-000005330000}"/>
    <cellStyle name="Normal 7 4 14" xfId="9941" xr:uid="{00000000-0005-0000-0000-000006330000}"/>
    <cellStyle name="Normal 7 4 15" xfId="9942" xr:uid="{00000000-0005-0000-0000-000007330000}"/>
    <cellStyle name="Normal 7 4 16" xfId="9943" xr:uid="{00000000-0005-0000-0000-000008330000}"/>
    <cellStyle name="Normal 7 4 17" xfId="9944" xr:uid="{00000000-0005-0000-0000-000009330000}"/>
    <cellStyle name="Normal 7 4 18" xfId="9945" xr:uid="{00000000-0005-0000-0000-00000A330000}"/>
    <cellStyle name="Normal 7 4 19" xfId="9946" xr:uid="{00000000-0005-0000-0000-00000B330000}"/>
    <cellStyle name="Normal 7 4 2" xfId="9947" xr:uid="{00000000-0005-0000-0000-00000C330000}"/>
    <cellStyle name="Normal 7 4 20" xfId="9948" xr:uid="{00000000-0005-0000-0000-00000D330000}"/>
    <cellStyle name="Normal 7 4 21" xfId="9949" xr:uid="{00000000-0005-0000-0000-00000E330000}"/>
    <cellStyle name="Normal 7 4 22" xfId="9950" xr:uid="{00000000-0005-0000-0000-00000F330000}"/>
    <cellStyle name="Normal 7 4 23" xfId="9951" xr:uid="{00000000-0005-0000-0000-000010330000}"/>
    <cellStyle name="Normal 7 4 24" xfId="9952" xr:uid="{00000000-0005-0000-0000-000011330000}"/>
    <cellStyle name="Normal 7 4 25" xfId="9953" xr:uid="{00000000-0005-0000-0000-000012330000}"/>
    <cellStyle name="Normal 7 4 26" xfId="9954" xr:uid="{00000000-0005-0000-0000-000013330000}"/>
    <cellStyle name="Normal 7 4 27" xfId="9955" xr:uid="{00000000-0005-0000-0000-000014330000}"/>
    <cellStyle name="Normal 7 4 28" xfId="9956" xr:uid="{00000000-0005-0000-0000-000015330000}"/>
    <cellStyle name="Normal 7 4 29" xfId="9957" xr:uid="{00000000-0005-0000-0000-000016330000}"/>
    <cellStyle name="Normal 7 4 3" xfId="9958" xr:uid="{00000000-0005-0000-0000-000017330000}"/>
    <cellStyle name="Normal 7 4 30" xfId="9959" xr:uid="{00000000-0005-0000-0000-000018330000}"/>
    <cellStyle name="Normal 7 4 31" xfId="9960" xr:uid="{00000000-0005-0000-0000-000019330000}"/>
    <cellStyle name="Normal 7 4 32" xfId="9961" xr:uid="{00000000-0005-0000-0000-00001A330000}"/>
    <cellStyle name="Normal 7 4 33" xfId="9962" xr:uid="{00000000-0005-0000-0000-00001B330000}"/>
    <cellStyle name="Normal 7 4 34" xfId="9963" xr:uid="{00000000-0005-0000-0000-00001C330000}"/>
    <cellStyle name="Normal 7 4 35" xfId="9964" xr:uid="{00000000-0005-0000-0000-00001D330000}"/>
    <cellStyle name="Normal 7 4 36" xfId="9965" xr:uid="{00000000-0005-0000-0000-00001E330000}"/>
    <cellStyle name="Normal 7 4 37" xfId="9966" xr:uid="{00000000-0005-0000-0000-00001F330000}"/>
    <cellStyle name="Normal 7 4 38" xfId="9967" xr:uid="{00000000-0005-0000-0000-000020330000}"/>
    <cellStyle name="Normal 7 4 39" xfId="9968" xr:uid="{00000000-0005-0000-0000-000021330000}"/>
    <cellStyle name="Normal 7 4 4" xfId="9969" xr:uid="{00000000-0005-0000-0000-000022330000}"/>
    <cellStyle name="Normal 7 4 40" xfId="9970" xr:uid="{00000000-0005-0000-0000-000023330000}"/>
    <cellStyle name="Normal 7 4 41" xfId="9971" xr:uid="{00000000-0005-0000-0000-000024330000}"/>
    <cellStyle name="Normal 7 4 42" xfId="9972" xr:uid="{00000000-0005-0000-0000-000025330000}"/>
    <cellStyle name="Normal 7 4 43" xfId="9973" xr:uid="{00000000-0005-0000-0000-000026330000}"/>
    <cellStyle name="Normal 7 4 44" xfId="9974" xr:uid="{00000000-0005-0000-0000-000027330000}"/>
    <cellStyle name="Normal 7 4 45" xfId="9975" xr:uid="{00000000-0005-0000-0000-000028330000}"/>
    <cellStyle name="Normal 7 4 46" xfId="9976" xr:uid="{00000000-0005-0000-0000-000029330000}"/>
    <cellStyle name="Normal 7 4 47" xfId="9977" xr:uid="{00000000-0005-0000-0000-00002A330000}"/>
    <cellStyle name="Normal 7 4 48" xfId="9978" xr:uid="{00000000-0005-0000-0000-00002B330000}"/>
    <cellStyle name="Normal 7 4 49" xfId="9979" xr:uid="{00000000-0005-0000-0000-00002C330000}"/>
    <cellStyle name="Normal 7 4 5" xfId="9980" xr:uid="{00000000-0005-0000-0000-00002D330000}"/>
    <cellStyle name="Normal 7 4 50" xfId="9981" xr:uid="{00000000-0005-0000-0000-00002E330000}"/>
    <cellStyle name="Normal 7 4 51" xfId="9982" xr:uid="{00000000-0005-0000-0000-00002F330000}"/>
    <cellStyle name="Normal 7 4 52" xfId="9983" xr:uid="{00000000-0005-0000-0000-000030330000}"/>
    <cellStyle name="Normal 7 4 53" xfId="9984" xr:uid="{00000000-0005-0000-0000-000031330000}"/>
    <cellStyle name="Normal 7 4 54" xfId="9985" xr:uid="{00000000-0005-0000-0000-000032330000}"/>
    <cellStyle name="Normal 7 4 55" xfId="9986" xr:uid="{00000000-0005-0000-0000-000033330000}"/>
    <cellStyle name="Normal 7 4 56" xfId="9987" xr:uid="{00000000-0005-0000-0000-000034330000}"/>
    <cellStyle name="Normal 7 4 57" xfId="9988" xr:uid="{00000000-0005-0000-0000-000035330000}"/>
    <cellStyle name="Normal 7 4 58" xfId="9989" xr:uid="{00000000-0005-0000-0000-000036330000}"/>
    <cellStyle name="Normal 7 4 59" xfId="9990" xr:uid="{00000000-0005-0000-0000-000037330000}"/>
    <cellStyle name="Normal 7 4 6" xfId="9991" xr:uid="{00000000-0005-0000-0000-000038330000}"/>
    <cellStyle name="Normal 7 4 60" xfId="9992" xr:uid="{00000000-0005-0000-0000-000039330000}"/>
    <cellStyle name="Normal 7 4 61" xfId="9993" xr:uid="{00000000-0005-0000-0000-00003A330000}"/>
    <cellStyle name="Normal 7 4 62" xfId="9994" xr:uid="{00000000-0005-0000-0000-00003B330000}"/>
    <cellStyle name="Normal 7 4 63" xfId="9995" xr:uid="{00000000-0005-0000-0000-00003C330000}"/>
    <cellStyle name="Normal 7 4 64" xfId="9996" xr:uid="{00000000-0005-0000-0000-00003D330000}"/>
    <cellStyle name="Normal 7 4 65" xfId="9997" xr:uid="{00000000-0005-0000-0000-00003E330000}"/>
    <cellStyle name="Normal 7 4 7" xfId="9998" xr:uid="{00000000-0005-0000-0000-00003F330000}"/>
    <cellStyle name="Normal 7 4 8" xfId="9999" xr:uid="{00000000-0005-0000-0000-000040330000}"/>
    <cellStyle name="Normal 7 4 9" xfId="10000" xr:uid="{00000000-0005-0000-0000-000041330000}"/>
    <cellStyle name="Normal 7 5" xfId="10001" xr:uid="{00000000-0005-0000-0000-000042330000}"/>
    <cellStyle name="Normal 7 5 10" xfId="10002" xr:uid="{00000000-0005-0000-0000-000043330000}"/>
    <cellStyle name="Normal 7 5 11" xfId="10003" xr:uid="{00000000-0005-0000-0000-000044330000}"/>
    <cellStyle name="Normal 7 5 12" xfId="10004" xr:uid="{00000000-0005-0000-0000-000045330000}"/>
    <cellStyle name="Normal 7 5 13" xfId="10005" xr:uid="{00000000-0005-0000-0000-000046330000}"/>
    <cellStyle name="Normal 7 5 14" xfId="10006" xr:uid="{00000000-0005-0000-0000-000047330000}"/>
    <cellStyle name="Normal 7 5 15" xfId="10007" xr:uid="{00000000-0005-0000-0000-000048330000}"/>
    <cellStyle name="Normal 7 5 16" xfId="10008" xr:uid="{00000000-0005-0000-0000-000049330000}"/>
    <cellStyle name="Normal 7 5 17" xfId="10009" xr:uid="{00000000-0005-0000-0000-00004A330000}"/>
    <cellStyle name="Normal 7 5 18" xfId="10010" xr:uid="{00000000-0005-0000-0000-00004B330000}"/>
    <cellStyle name="Normal 7 5 19" xfId="10011" xr:uid="{00000000-0005-0000-0000-00004C330000}"/>
    <cellStyle name="Normal 7 5 2" xfId="10012" xr:uid="{00000000-0005-0000-0000-00004D330000}"/>
    <cellStyle name="Normal 7 5 20" xfId="10013" xr:uid="{00000000-0005-0000-0000-00004E330000}"/>
    <cellStyle name="Normal 7 5 21" xfId="10014" xr:uid="{00000000-0005-0000-0000-00004F330000}"/>
    <cellStyle name="Normal 7 5 22" xfId="10015" xr:uid="{00000000-0005-0000-0000-000050330000}"/>
    <cellStyle name="Normal 7 5 23" xfId="10016" xr:uid="{00000000-0005-0000-0000-000051330000}"/>
    <cellStyle name="Normal 7 5 24" xfId="10017" xr:uid="{00000000-0005-0000-0000-000052330000}"/>
    <cellStyle name="Normal 7 5 25" xfId="10018" xr:uid="{00000000-0005-0000-0000-000053330000}"/>
    <cellStyle name="Normal 7 5 26" xfId="10019" xr:uid="{00000000-0005-0000-0000-000054330000}"/>
    <cellStyle name="Normal 7 5 27" xfId="10020" xr:uid="{00000000-0005-0000-0000-000055330000}"/>
    <cellStyle name="Normal 7 5 28" xfId="10021" xr:uid="{00000000-0005-0000-0000-000056330000}"/>
    <cellStyle name="Normal 7 5 29" xfId="10022" xr:uid="{00000000-0005-0000-0000-000057330000}"/>
    <cellStyle name="Normal 7 5 3" xfId="10023" xr:uid="{00000000-0005-0000-0000-000058330000}"/>
    <cellStyle name="Normal 7 5 30" xfId="10024" xr:uid="{00000000-0005-0000-0000-000059330000}"/>
    <cellStyle name="Normal 7 5 31" xfId="10025" xr:uid="{00000000-0005-0000-0000-00005A330000}"/>
    <cellStyle name="Normal 7 5 32" xfId="10026" xr:uid="{00000000-0005-0000-0000-00005B330000}"/>
    <cellStyle name="Normal 7 5 33" xfId="10027" xr:uid="{00000000-0005-0000-0000-00005C330000}"/>
    <cellStyle name="Normal 7 5 34" xfId="10028" xr:uid="{00000000-0005-0000-0000-00005D330000}"/>
    <cellStyle name="Normal 7 5 35" xfId="10029" xr:uid="{00000000-0005-0000-0000-00005E330000}"/>
    <cellStyle name="Normal 7 5 36" xfId="10030" xr:uid="{00000000-0005-0000-0000-00005F330000}"/>
    <cellStyle name="Normal 7 5 37" xfId="10031" xr:uid="{00000000-0005-0000-0000-000060330000}"/>
    <cellStyle name="Normal 7 5 38" xfId="10032" xr:uid="{00000000-0005-0000-0000-000061330000}"/>
    <cellStyle name="Normal 7 5 39" xfId="10033" xr:uid="{00000000-0005-0000-0000-000062330000}"/>
    <cellStyle name="Normal 7 5 4" xfId="10034" xr:uid="{00000000-0005-0000-0000-000063330000}"/>
    <cellStyle name="Normal 7 5 40" xfId="10035" xr:uid="{00000000-0005-0000-0000-000064330000}"/>
    <cellStyle name="Normal 7 5 41" xfId="10036" xr:uid="{00000000-0005-0000-0000-000065330000}"/>
    <cellStyle name="Normal 7 5 42" xfId="10037" xr:uid="{00000000-0005-0000-0000-000066330000}"/>
    <cellStyle name="Normal 7 5 43" xfId="10038" xr:uid="{00000000-0005-0000-0000-000067330000}"/>
    <cellStyle name="Normal 7 5 44" xfId="10039" xr:uid="{00000000-0005-0000-0000-000068330000}"/>
    <cellStyle name="Normal 7 5 45" xfId="10040" xr:uid="{00000000-0005-0000-0000-000069330000}"/>
    <cellStyle name="Normal 7 5 46" xfId="10041" xr:uid="{00000000-0005-0000-0000-00006A330000}"/>
    <cellStyle name="Normal 7 5 47" xfId="10042" xr:uid="{00000000-0005-0000-0000-00006B330000}"/>
    <cellStyle name="Normal 7 5 48" xfId="10043" xr:uid="{00000000-0005-0000-0000-00006C330000}"/>
    <cellStyle name="Normal 7 5 49" xfId="10044" xr:uid="{00000000-0005-0000-0000-00006D330000}"/>
    <cellStyle name="Normal 7 5 5" xfId="10045" xr:uid="{00000000-0005-0000-0000-00006E330000}"/>
    <cellStyle name="Normal 7 5 50" xfId="10046" xr:uid="{00000000-0005-0000-0000-00006F330000}"/>
    <cellStyle name="Normal 7 5 51" xfId="10047" xr:uid="{00000000-0005-0000-0000-000070330000}"/>
    <cellStyle name="Normal 7 5 52" xfId="10048" xr:uid="{00000000-0005-0000-0000-000071330000}"/>
    <cellStyle name="Normal 7 5 53" xfId="10049" xr:uid="{00000000-0005-0000-0000-000072330000}"/>
    <cellStyle name="Normal 7 5 54" xfId="10050" xr:uid="{00000000-0005-0000-0000-000073330000}"/>
    <cellStyle name="Normal 7 5 55" xfId="10051" xr:uid="{00000000-0005-0000-0000-000074330000}"/>
    <cellStyle name="Normal 7 5 56" xfId="10052" xr:uid="{00000000-0005-0000-0000-000075330000}"/>
    <cellStyle name="Normal 7 5 57" xfId="10053" xr:uid="{00000000-0005-0000-0000-000076330000}"/>
    <cellStyle name="Normal 7 5 58" xfId="10054" xr:uid="{00000000-0005-0000-0000-000077330000}"/>
    <cellStyle name="Normal 7 5 59" xfId="10055" xr:uid="{00000000-0005-0000-0000-000078330000}"/>
    <cellStyle name="Normal 7 5 6" xfId="10056" xr:uid="{00000000-0005-0000-0000-000079330000}"/>
    <cellStyle name="Normal 7 5 60" xfId="10057" xr:uid="{00000000-0005-0000-0000-00007A330000}"/>
    <cellStyle name="Normal 7 5 61" xfId="10058" xr:uid="{00000000-0005-0000-0000-00007B330000}"/>
    <cellStyle name="Normal 7 5 62" xfId="10059" xr:uid="{00000000-0005-0000-0000-00007C330000}"/>
    <cellStyle name="Normal 7 5 63" xfId="10060" xr:uid="{00000000-0005-0000-0000-00007D330000}"/>
    <cellStyle name="Normal 7 5 64" xfId="10061" xr:uid="{00000000-0005-0000-0000-00007E330000}"/>
    <cellStyle name="Normal 7 5 65" xfId="10062" xr:uid="{00000000-0005-0000-0000-00007F330000}"/>
    <cellStyle name="Normal 7 5 7" xfId="10063" xr:uid="{00000000-0005-0000-0000-000080330000}"/>
    <cellStyle name="Normal 7 5 8" xfId="10064" xr:uid="{00000000-0005-0000-0000-000081330000}"/>
    <cellStyle name="Normal 7 5 9" xfId="10065" xr:uid="{00000000-0005-0000-0000-000082330000}"/>
    <cellStyle name="Normal 7 6" xfId="10066" xr:uid="{00000000-0005-0000-0000-000083330000}"/>
    <cellStyle name="Normal 7 6 10" xfId="10067" xr:uid="{00000000-0005-0000-0000-000084330000}"/>
    <cellStyle name="Normal 7 6 11" xfId="10068" xr:uid="{00000000-0005-0000-0000-000085330000}"/>
    <cellStyle name="Normal 7 6 12" xfId="10069" xr:uid="{00000000-0005-0000-0000-000086330000}"/>
    <cellStyle name="Normal 7 6 13" xfId="10070" xr:uid="{00000000-0005-0000-0000-000087330000}"/>
    <cellStyle name="Normal 7 6 14" xfId="10071" xr:uid="{00000000-0005-0000-0000-000088330000}"/>
    <cellStyle name="Normal 7 6 15" xfId="10072" xr:uid="{00000000-0005-0000-0000-000089330000}"/>
    <cellStyle name="Normal 7 6 16" xfId="10073" xr:uid="{00000000-0005-0000-0000-00008A330000}"/>
    <cellStyle name="Normal 7 6 17" xfId="10074" xr:uid="{00000000-0005-0000-0000-00008B330000}"/>
    <cellStyle name="Normal 7 6 18" xfId="10075" xr:uid="{00000000-0005-0000-0000-00008C330000}"/>
    <cellStyle name="Normal 7 6 19" xfId="10076" xr:uid="{00000000-0005-0000-0000-00008D330000}"/>
    <cellStyle name="Normal 7 6 2" xfId="10077" xr:uid="{00000000-0005-0000-0000-00008E330000}"/>
    <cellStyle name="Normal 7 6 20" xfId="10078" xr:uid="{00000000-0005-0000-0000-00008F330000}"/>
    <cellStyle name="Normal 7 6 21" xfId="10079" xr:uid="{00000000-0005-0000-0000-000090330000}"/>
    <cellStyle name="Normal 7 6 22" xfId="10080" xr:uid="{00000000-0005-0000-0000-000091330000}"/>
    <cellStyle name="Normal 7 6 23" xfId="10081" xr:uid="{00000000-0005-0000-0000-000092330000}"/>
    <cellStyle name="Normal 7 6 24" xfId="10082" xr:uid="{00000000-0005-0000-0000-000093330000}"/>
    <cellStyle name="Normal 7 6 25" xfId="10083" xr:uid="{00000000-0005-0000-0000-000094330000}"/>
    <cellStyle name="Normal 7 6 26" xfId="10084" xr:uid="{00000000-0005-0000-0000-000095330000}"/>
    <cellStyle name="Normal 7 6 27" xfId="10085" xr:uid="{00000000-0005-0000-0000-000096330000}"/>
    <cellStyle name="Normal 7 6 28" xfId="10086" xr:uid="{00000000-0005-0000-0000-000097330000}"/>
    <cellStyle name="Normal 7 6 29" xfId="10087" xr:uid="{00000000-0005-0000-0000-000098330000}"/>
    <cellStyle name="Normal 7 6 3" xfId="10088" xr:uid="{00000000-0005-0000-0000-000099330000}"/>
    <cellStyle name="Normal 7 6 30" xfId="10089" xr:uid="{00000000-0005-0000-0000-00009A330000}"/>
    <cellStyle name="Normal 7 6 31" xfId="10090" xr:uid="{00000000-0005-0000-0000-00009B330000}"/>
    <cellStyle name="Normal 7 6 32" xfId="10091" xr:uid="{00000000-0005-0000-0000-00009C330000}"/>
    <cellStyle name="Normal 7 6 33" xfId="10092" xr:uid="{00000000-0005-0000-0000-00009D330000}"/>
    <cellStyle name="Normal 7 6 34" xfId="10093" xr:uid="{00000000-0005-0000-0000-00009E330000}"/>
    <cellStyle name="Normal 7 6 35" xfId="10094" xr:uid="{00000000-0005-0000-0000-00009F330000}"/>
    <cellStyle name="Normal 7 6 36" xfId="10095" xr:uid="{00000000-0005-0000-0000-0000A0330000}"/>
    <cellStyle name="Normal 7 6 37" xfId="10096" xr:uid="{00000000-0005-0000-0000-0000A1330000}"/>
    <cellStyle name="Normal 7 6 38" xfId="10097" xr:uid="{00000000-0005-0000-0000-0000A2330000}"/>
    <cellStyle name="Normal 7 6 39" xfId="10098" xr:uid="{00000000-0005-0000-0000-0000A3330000}"/>
    <cellStyle name="Normal 7 6 4" xfId="10099" xr:uid="{00000000-0005-0000-0000-0000A4330000}"/>
    <cellStyle name="Normal 7 6 40" xfId="10100" xr:uid="{00000000-0005-0000-0000-0000A5330000}"/>
    <cellStyle name="Normal 7 6 41" xfId="10101" xr:uid="{00000000-0005-0000-0000-0000A6330000}"/>
    <cellStyle name="Normal 7 6 42" xfId="10102" xr:uid="{00000000-0005-0000-0000-0000A7330000}"/>
    <cellStyle name="Normal 7 6 43" xfId="10103" xr:uid="{00000000-0005-0000-0000-0000A8330000}"/>
    <cellStyle name="Normal 7 6 44" xfId="10104" xr:uid="{00000000-0005-0000-0000-0000A9330000}"/>
    <cellStyle name="Normal 7 6 45" xfId="10105" xr:uid="{00000000-0005-0000-0000-0000AA330000}"/>
    <cellStyle name="Normal 7 6 46" xfId="10106" xr:uid="{00000000-0005-0000-0000-0000AB330000}"/>
    <cellStyle name="Normal 7 6 47" xfId="10107" xr:uid="{00000000-0005-0000-0000-0000AC330000}"/>
    <cellStyle name="Normal 7 6 48" xfId="10108" xr:uid="{00000000-0005-0000-0000-0000AD330000}"/>
    <cellStyle name="Normal 7 6 49" xfId="10109" xr:uid="{00000000-0005-0000-0000-0000AE330000}"/>
    <cellStyle name="Normal 7 6 5" xfId="10110" xr:uid="{00000000-0005-0000-0000-0000AF330000}"/>
    <cellStyle name="Normal 7 6 50" xfId="10111" xr:uid="{00000000-0005-0000-0000-0000B0330000}"/>
    <cellStyle name="Normal 7 6 51" xfId="10112" xr:uid="{00000000-0005-0000-0000-0000B1330000}"/>
    <cellStyle name="Normal 7 6 52" xfId="10113" xr:uid="{00000000-0005-0000-0000-0000B2330000}"/>
    <cellStyle name="Normal 7 6 53" xfId="10114" xr:uid="{00000000-0005-0000-0000-0000B3330000}"/>
    <cellStyle name="Normal 7 6 54" xfId="10115" xr:uid="{00000000-0005-0000-0000-0000B4330000}"/>
    <cellStyle name="Normal 7 6 55" xfId="10116" xr:uid="{00000000-0005-0000-0000-0000B5330000}"/>
    <cellStyle name="Normal 7 6 56" xfId="10117" xr:uid="{00000000-0005-0000-0000-0000B6330000}"/>
    <cellStyle name="Normal 7 6 57" xfId="10118" xr:uid="{00000000-0005-0000-0000-0000B7330000}"/>
    <cellStyle name="Normal 7 6 58" xfId="10119" xr:uid="{00000000-0005-0000-0000-0000B8330000}"/>
    <cellStyle name="Normal 7 6 59" xfId="10120" xr:uid="{00000000-0005-0000-0000-0000B9330000}"/>
    <cellStyle name="Normal 7 6 6" xfId="10121" xr:uid="{00000000-0005-0000-0000-0000BA330000}"/>
    <cellStyle name="Normal 7 6 60" xfId="10122" xr:uid="{00000000-0005-0000-0000-0000BB330000}"/>
    <cellStyle name="Normal 7 6 61" xfId="10123" xr:uid="{00000000-0005-0000-0000-0000BC330000}"/>
    <cellStyle name="Normal 7 6 62" xfId="10124" xr:uid="{00000000-0005-0000-0000-0000BD330000}"/>
    <cellStyle name="Normal 7 6 63" xfId="10125" xr:uid="{00000000-0005-0000-0000-0000BE330000}"/>
    <cellStyle name="Normal 7 6 64" xfId="10126" xr:uid="{00000000-0005-0000-0000-0000BF330000}"/>
    <cellStyle name="Normal 7 6 65" xfId="10127" xr:uid="{00000000-0005-0000-0000-0000C0330000}"/>
    <cellStyle name="Normal 7 6 7" xfId="10128" xr:uid="{00000000-0005-0000-0000-0000C1330000}"/>
    <cellStyle name="Normal 7 6 8" xfId="10129" xr:uid="{00000000-0005-0000-0000-0000C2330000}"/>
    <cellStyle name="Normal 7 6 9" xfId="10130" xr:uid="{00000000-0005-0000-0000-0000C3330000}"/>
    <cellStyle name="Normal 7 7" xfId="10131" xr:uid="{00000000-0005-0000-0000-0000C4330000}"/>
    <cellStyle name="Normal 7 7 10" xfId="10132" xr:uid="{00000000-0005-0000-0000-0000C5330000}"/>
    <cellStyle name="Normal 7 7 11" xfId="10133" xr:uid="{00000000-0005-0000-0000-0000C6330000}"/>
    <cellStyle name="Normal 7 7 12" xfId="10134" xr:uid="{00000000-0005-0000-0000-0000C7330000}"/>
    <cellStyle name="Normal 7 7 13" xfId="10135" xr:uid="{00000000-0005-0000-0000-0000C8330000}"/>
    <cellStyle name="Normal 7 7 14" xfId="10136" xr:uid="{00000000-0005-0000-0000-0000C9330000}"/>
    <cellStyle name="Normal 7 7 15" xfId="10137" xr:uid="{00000000-0005-0000-0000-0000CA330000}"/>
    <cellStyle name="Normal 7 7 16" xfId="10138" xr:uid="{00000000-0005-0000-0000-0000CB330000}"/>
    <cellStyle name="Normal 7 7 17" xfId="10139" xr:uid="{00000000-0005-0000-0000-0000CC330000}"/>
    <cellStyle name="Normal 7 7 18" xfId="10140" xr:uid="{00000000-0005-0000-0000-0000CD330000}"/>
    <cellStyle name="Normal 7 7 19" xfId="10141" xr:uid="{00000000-0005-0000-0000-0000CE330000}"/>
    <cellStyle name="Normal 7 7 2" xfId="10142" xr:uid="{00000000-0005-0000-0000-0000CF330000}"/>
    <cellStyle name="Normal 7 7 20" xfId="10143" xr:uid="{00000000-0005-0000-0000-0000D0330000}"/>
    <cellStyle name="Normal 7 7 21" xfId="10144" xr:uid="{00000000-0005-0000-0000-0000D1330000}"/>
    <cellStyle name="Normal 7 7 22" xfId="10145" xr:uid="{00000000-0005-0000-0000-0000D2330000}"/>
    <cellStyle name="Normal 7 7 23" xfId="10146" xr:uid="{00000000-0005-0000-0000-0000D3330000}"/>
    <cellStyle name="Normal 7 7 24" xfId="10147" xr:uid="{00000000-0005-0000-0000-0000D4330000}"/>
    <cellStyle name="Normal 7 7 25" xfId="10148" xr:uid="{00000000-0005-0000-0000-0000D5330000}"/>
    <cellStyle name="Normal 7 7 26" xfId="10149" xr:uid="{00000000-0005-0000-0000-0000D6330000}"/>
    <cellStyle name="Normal 7 7 27" xfId="10150" xr:uid="{00000000-0005-0000-0000-0000D7330000}"/>
    <cellStyle name="Normal 7 7 28" xfId="10151" xr:uid="{00000000-0005-0000-0000-0000D8330000}"/>
    <cellStyle name="Normal 7 7 29" xfId="10152" xr:uid="{00000000-0005-0000-0000-0000D9330000}"/>
    <cellStyle name="Normal 7 7 3" xfId="10153" xr:uid="{00000000-0005-0000-0000-0000DA330000}"/>
    <cellStyle name="Normal 7 7 30" xfId="10154" xr:uid="{00000000-0005-0000-0000-0000DB330000}"/>
    <cellStyle name="Normal 7 7 31" xfId="10155" xr:uid="{00000000-0005-0000-0000-0000DC330000}"/>
    <cellStyle name="Normal 7 7 32" xfId="10156" xr:uid="{00000000-0005-0000-0000-0000DD330000}"/>
    <cellStyle name="Normal 7 7 33" xfId="10157" xr:uid="{00000000-0005-0000-0000-0000DE330000}"/>
    <cellStyle name="Normal 7 7 34" xfId="10158" xr:uid="{00000000-0005-0000-0000-0000DF330000}"/>
    <cellStyle name="Normal 7 7 35" xfId="10159" xr:uid="{00000000-0005-0000-0000-0000E0330000}"/>
    <cellStyle name="Normal 7 7 36" xfId="10160" xr:uid="{00000000-0005-0000-0000-0000E1330000}"/>
    <cellStyle name="Normal 7 7 37" xfId="10161" xr:uid="{00000000-0005-0000-0000-0000E2330000}"/>
    <cellStyle name="Normal 7 7 38" xfId="10162" xr:uid="{00000000-0005-0000-0000-0000E3330000}"/>
    <cellStyle name="Normal 7 7 39" xfId="10163" xr:uid="{00000000-0005-0000-0000-0000E4330000}"/>
    <cellStyle name="Normal 7 7 4" xfId="10164" xr:uid="{00000000-0005-0000-0000-0000E5330000}"/>
    <cellStyle name="Normal 7 7 40" xfId="10165" xr:uid="{00000000-0005-0000-0000-0000E6330000}"/>
    <cellStyle name="Normal 7 7 41" xfId="10166" xr:uid="{00000000-0005-0000-0000-0000E7330000}"/>
    <cellStyle name="Normal 7 7 42" xfId="10167" xr:uid="{00000000-0005-0000-0000-0000E8330000}"/>
    <cellStyle name="Normal 7 7 43" xfId="10168" xr:uid="{00000000-0005-0000-0000-0000E9330000}"/>
    <cellStyle name="Normal 7 7 44" xfId="10169" xr:uid="{00000000-0005-0000-0000-0000EA330000}"/>
    <cellStyle name="Normal 7 7 45" xfId="10170" xr:uid="{00000000-0005-0000-0000-0000EB330000}"/>
    <cellStyle name="Normal 7 7 46" xfId="10171" xr:uid="{00000000-0005-0000-0000-0000EC330000}"/>
    <cellStyle name="Normal 7 7 47" xfId="10172" xr:uid="{00000000-0005-0000-0000-0000ED330000}"/>
    <cellStyle name="Normal 7 7 48" xfId="10173" xr:uid="{00000000-0005-0000-0000-0000EE330000}"/>
    <cellStyle name="Normal 7 7 49" xfId="10174" xr:uid="{00000000-0005-0000-0000-0000EF330000}"/>
    <cellStyle name="Normal 7 7 5" xfId="10175" xr:uid="{00000000-0005-0000-0000-0000F0330000}"/>
    <cellStyle name="Normal 7 7 50" xfId="10176" xr:uid="{00000000-0005-0000-0000-0000F1330000}"/>
    <cellStyle name="Normal 7 7 51" xfId="10177" xr:uid="{00000000-0005-0000-0000-0000F2330000}"/>
    <cellStyle name="Normal 7 7 52" xfId="10178" xr:uid="{00000000-0005-0000-0000-0000F3330000}"/>
    <cellStyle name="Normal 7 7 53" xfId="10179" xr:uid="{00000000-0005-0000-0000-0000F4330000}"/>
    <cellStyle name="Normal 7 7 54" xfId="10180" xr:uid="{00000000-0005-0000-0000-0000F5330000}"/>
    <cellStyle name="Normal 7 7 55" xfId="10181" xr:uid="{00000000-0005-0000-0000-0000F6330000}"/>
    <cellStyle name="Normal 7 7 56" xfId="10182" xr:uid="{00000000-0005-0000-0000-0000F7330000}"/>
    <cellStyle name="Normal 7 7 57" xfId="10183" xr:uid="{00000000-0005-0000-0000-0000F8330000}"/>
    <cellStyle name="Normal 7 7 58" xfId="10184" xr:uid="{00000000-0005-0000-0000-0000F9330000}"/>
    <cellStyle name="Normal 7 7 59" xfId="10185" xr:uid="{00000000-0005-0000-0000-0000FA330000}"/>
    <cellStyle name="Normal 7 7 6" xfId="10186" xr:uid="{00000000-0005-0000-0000-0000FB330000}"/>
    <cellStyle name="Normal 7 7 60" xfId="10187" xr:uid="{00000000-0005-0000-0000-0000FC330000}"/>
    <cellStyle name="Normal 7 7 61" xfId="10188" xr:uid="{00000000-0005-0000-0000-0000FD330000}"/>
    <cellStyle name="Normal 7 7 62" xfId="10189" xr:uid="{00000000-0005-0000-0000-0000FE330000}"/>
    <cellStyle name="Normal 7 7 63" xfId="10190" xr:uid="{00000000-0005-0000-0000-0000FF330000}"/>
    <cellStyle name="Normal 7 7 64" xfId="10191" xr:uid="{00000000-0005-0000-0000-000000340000}"/>
    <cellStyle name="Normal 7 7 65" xfId="10192" xr:uid="{00000000-0005-0000-0000-000001340000}"/>
    <cellStyle name="Normal 7 7 7" xfId="10193" xr:uid="{00000000-0005-0000-0000-000002340000}"/>
    <cellStyle name="Normal 7 7 8" xfId="10194" xr:uid="{00000000-0005-0000-0000-000003340000}"/>
    <cellStyle name="Normal 7 7 9" xfId="10195" xr:uid="{00000000-0005-0000-0000-000004340000}"/>
    <cellStyle name="Normal 7 8" xfId="10196" xr:uid="{00000000-0005-0000-0000-000005340000}"/>
    <cellStyle name="Normal 7 9" xfId="10197" xr:uid="{00000000-0005-0000-0000-000006340000}"/>
    <cellStyle name="Normal 7_CurveConstituents_Input" xfId="15225" xr:uid="{00000000-0005-0000-0000-000007340000}"/>
    <cellStyle name="Normal 70" xfId="10198" xr:uid="{00000000-0005-0000-0000-000008340000}"/>
    <cellStyle name="Normal 70 2" xfId="10199" xr:uid="{00000000-0005-0000-0000-000009340000}"/>
    <cellStyle name="Normal 71" xfId="10200" xr:uid="{00000000-0005-0000-0000-00000A340000}"/>
    <cellStyle name="Normal 71 2" xfId="10201" xr:uid="{00000000-0005-0000-0000-00000B340000}"/>
    <cellStyle name="Normal 71 3" xfId="14476" xr:uid="{00000000-0005-0000-0000-00000C340000}"/>
    <cellStyle name="Normal 72" xfId="10202" xr:uid="{00000000-0005-0000-0000-00000D340000}"/>
    <cellStyle name="Normal 72 2" xfId="10203" xr:uid="{00000000-0005-0000-0000-00000E340000}"/>
    <cellStyle name="Normal 72 3" xfId="14083" xr:uid="{00000000-0005-0000-0000-00000F340000}"/>
    <cellStyle name="Normal 73" xfId="10204" xr:uid="{00000000-0005-0000-0000-000010340000}"/>
    <cellStyle name="Normal 73 2" xfId="14573" xr:uid="{00000000-0005-0000-0000-000011340000}"/>
    <cellStyle name="Normal 74" xfId="10205" xr:uid="{00000000-0005-0000-0000-000012340000}"/>
    <cellStyle name="Normal 74 2" xfId="14666" xr:uid="{00000000-0005-0000-0000-000013340000}"/>
    <cellStyle name="Normal 75" xfId="10206" xr:uid="{00000000-0005-0000-0000-000014340000}"/>
    <cellStyle name="Normal 75 2" xfId="14530" xr:uid="{00000000-0005-0000-0000-000015340000}"/>
    <cellStyle name="Normal 76" xfId="10207" xr:uid="{00000000-0005-0000-0000-000016340000}"/>
    <cellStyle name="Normal 77" xfId="10208" xr:uid="{00000000-0005-0000-0000-000017340000}"/>
    <cellStyle name="Normal 77 2" xfId="10209" xr:uid="{00000000-0005-0000-0000-000018340000}"/>
    <cellStyle name="Normal 78" xfId="10210" xr:uid="{00000000-0005-0000-0000-000019340000}"/>
    <cellStyle name="Normal 79" xfId="10211" xr:uid="{00000000-0005-0000-0000-00001A340000}"/>
    <cellStyle name="Normal 8" xfId="50" xr:uid="{00000000-0005-0000-0000-00001B340000}"/>
    <cellStyle name="Normal 8 2" xfId="10212" xr:uid="{00000000-0005-0000-0000-00001C340000}"/>
    <cellStyle name="Normal 8 2 10" xfId="10213" xr:uid="{00000000-0005-0000-0000-00001D340000}"/>
    <cellStyle name="Normal 8 2 11" xfId="10214" xr:uid="{00000000-0005-0000-0000-00001E340000}"/>
    <cellStyle name="Normal 8 2 12" xfId="10215" xr:uid="{00000000-0005-0000-0000-00001F340000}"/>
    <cellStyle name="Normal 8 2 13" xfId="10216" xr:uid="{00000000-0005-0000-0000-000020340000}"/>
    <cellStyle name="Normal 8 2 14" xfId="10217" xr:uid="{00000000-0005-0000-0000-000021340000}"/>
    <cellStyle name="Normal 8 2 15" xfId="10218" xr:uid="{00000000-0005-0000-0000-000022340000}"/>
    <cellStyle name="Normal 8 2 16" xfId="10219" xr:uid="{00000000-0005-0000-0000-000023340000}"/>
    <cellStyle name="Normal 8 2 17" xfId="10220" xr:uid="{00000000-0005-0000-0000-000024340000}"/>
    <cellStyle name="Normal 8 2 18" xfId="10221" xr:uid="{00000000-0005-0000-0000-000025340000}"/>
    <cellStyle name="Normal 8 2 19" xfId="10222" xr:uid="{00000000-0005-0000-0000-000026340000}"/>
    <cellStyle name="Normal 8 2 2" xfId="10223" xr:uid="{00000000-0005-0000-0000-000027340000}"/>
    <cellStyle name="Normal 8 2 20" xfId="10224" xr:uid="{00000000-0005-0000-0000-000028340000}"/>
    <cellStyle name="Normal 8 2 21" xfId="10225" xr:uid="{00000000-0005-0000-0000-000029340000}"/>
    <cellStyle name="Normal 8 2 22" xfId="10226" xr:uid="{00000000-0005-0000-0000-00002A340000}"/>
    <cellStyle name="Normal 8 2 23" xfId="10227" xr:uid="{00000000-0005-0000-0000-00002B340000}"/>
    <cellStyle name="Normal 8 2 24" xfId="10228" xr:uid="{00000000-0005-0000-0000-00002C340000}"/>
    <cellStyle name="Normal 8 2 25" xfId="10229" xr:uid="{00000000-0005-0000-0000-00002D340000}"/>
    <cellStyle name="Normal 8 2 26" xfId="10230" xr:uid="{00000000-0005-0000-0000-00002E340000}"/>
    <cellStyle name="Normal 8 2 27" xfId="10231" xr:uid="{00000000-0005-0000-0000-00002F340000}"/>
    <cellStyle name="Normal 8 2 28" xfId="10232" xr:uid="{00000000-0005-0000-0000-000030340000}"/>
    <cellStyle name="Normal 8 2 29" xfId="10233" xr:uid="{00000000-0005-0000-0000-000031340000}"/>
    <cellStyle name="Normal 8 2 3" xfId="10234" xr:uid="{00000000-0005-0000-0000-000032340000}"/>
    <cellStyle name="Normal 8 2 30" xfId="10235" xr:uid="{00000000-0005-0000-0000-000033340000}"/>
    <cellStyle name="Normal 8 2 31" xfId="10236" xr:uid="{00000000-0005-0000-0000-000034340000}"/>
    <cellStyle name="Normal 8 2 32" xfId="10237" xr:uid="{00000000-0005-0000-0000-000035340000}"/>
    <cellStyle name="Normal 8 2 33" xfId="10238" xr:uid="{00000000-0005-0000-0000-000036340000}"/>
    <cellStyle name="Normal 8 2 34" xfId="10239" xr:uid="{00000000-0005-0000-0000-000037340000}"/>
    <cellStyle name="Normal 8 2 35" xfId="10240" xr:uid="{00000000-0005-0000-0000-000038340000}"/>
    <cellStyle name="Normal 8 2 36" xfId="10241" xr:uid="{00000000-0005-0000-0000-000039340000}"/>
    <cellStyle name="Normal 8 2 37" xfId="10242" xr:uid="{00000000-0005-0000-0000-00003A340000}"/>
    <cellStyle name="Normal 8 2 38" xfId="10243" xr:uid="{00000000-0005-0000-0000-00003B340000}"/>
    <cellStyle name="Normal 8 2 39" xfId="10244" xr:uid="{00000000-0005-0000-0000-00003C340000}"/>
    <cellStyle name="Normal 8 2 4" xfId="10245" xr:uid="{00000000-0005-0000-0000-00003D340000}"/>
    <cellStyle name="Normal 8 2 40" xfId="10246" xr:uid="{00000000-0005-0000-0000-00003E340000}"/>
    <cellStyle name="Normal 8 2 41" xfId="10247" xr:uid="{00000000-0005-0000-0000-00003F340000}"/>
    <cellStyle name="Normal 8 2 42" xfId="10248" xr:uid="{00000000-0005-0000-0000-000040340000}"/>
    <cellStyle name="Normal 8 2 43" xfId="10249" xr:uid="{00000000-0005-0000-0000-000041340000}"/>
    <cellStyle name="Normal 8 2 44" xfId="10250" xr:uid="{00000000-0005-0000-0000-000042340000}"/>
    <cellStyle name="Normal 8 2 45" xfId="10251" xr:uid="{00000000-0005-0000-0000-000043340000}"/>
    <cellStyle name="Normal 8 2 46" xfId="10252" xr:uid="{00000000-0005-0000-0000-000044340000}"/>
    <cellStyle name="Normal 8 2 47" xfId="10253" xr:uid="{00000000-0005-0000-0000-000045340000}"/>
    <cellStyle name="Normal 8 2 48" xfId="10254" xr:uid="{00000000-0005-0000-0000-000046340000}"/>
    <cellStyle name="Normal 8 2 49" xfId="10255" xr:uid="{00000000-0005-0000-0000-000047340000}"/>
    <cellStyle name="Normal 8 2 5" xfId="10256" xr:uid="{00000000-0005-0000-0000-000048340000}"/>
    <cellStyle name="Normal 8 2 50" xfId="10257" xr:uid="{00000000-0005-0000-0000-000049340000}"/>
    <cellStyle name="Normal 8 2 51" xfId="10258" xr:uid="{00000000-0005-0000-0000-00004A340000}"/>
    <cellStyle name="Normal 8 2 52" xfId="10259" xr:uid="{00000000-0005-0000-0000-00004B340000}"/>
    <cellStyle name="Normal 8 2 53" xfId="10260" xr:uid="{00000000-0005-0000-0000-00004C340000}"/>
    <cellStyle name="Normal 8 2 54" xfId="10261" xr:uid="{00000000-0005-0000-0000-00004D340000}"/>
    <cellStyle name="Normal 8 2 55" xfId="10262" xr:uid="{00000000-0005-0000-0000-00004E340000}"/>
    <cellStyle name="Normal 8 2 56" xfId="10263" xr:uid="{00000000-0005-0000-0000-00004F340000}"/>
    <cellStyle name="Normal 8 2 57" xfId="10264" xr:uid="{00000000-0005-0000-0000-000050340000}"/>
    <cellStyle name="Normal 8 2 58" xfId="10265" xr:uid="{00000000-0005-0000-0000-000051340000}"/>
    <cellStyle name="Normal 8 2 59" xfId="10266" xr:uid="{00000000-0005-0000-0000-000052340000}"/>
    <cellStyle name="Normal 8 2 6" xfId="10267" xr:uid="{00000000-0005-0000-0000-000053340000}"/>
    <cellStyle name="Normal 8 2 60" xfId="10268" xr:uid="{00000000-0005-0000-0000-000054340000}"/>
    <cellStyle name="Normal 8 2 61" xfId="10269" xr:uid="{00000000-0005-0000-0000-000055340000}"/>
    <cellStyle name="Normal 8 2 62" xfId="10270" xr:uid="{00000000-0005-0000-0000-000056340000}"/>
    <cellStyle name="Normal 8 2 63" xfId="10271" xr:uid="{00000000-0005-0000-0000-000057340000}"/>
    <cellStyle name="Normal 8 2 64" xfId="10272" xr:uid="{00000000-0005-0000-0000-000058340000}"/>
    <cellStyle name="Normal 8 2 65" xfId="10273" xr:uid="{00000000-0005-0000-0000-000059340000}"/>
    <cellStyle name="Normal 8 2 66" xfId="14482" xr:uid="{00000000-0005-0000-0000-00005A340000}"/>
    <cellStyle name="Normal 8 2 7" xfId="10274" xr:uid="{00000000-0005-0000-0000-00005B340000}"/>
    <cellStyle name="Normal 8 2 8" xfId="10275" xr:uid="{00000000-0005-0000-0000-00005C340000}"/>
    <cellStyle name="Normal 8 2 9" xfId="10276" xr:uid="{00000000-0005-0000-0000-00005D340000}"/>
    <cellStyle name="Normal 8 3" xfId="10277" xr:uid="{00000000-0005-0000-0000-00005E340000}"/>
    <cellStyle name="Normal 8 3 10" xfId="10278" xr:uid="{00000000-0005-0000-0000-00005F340000}"/>
    <cellStyle name="Normal 8 3 11" xfId="10279" xr:uid="{00000000-0005-0000-0000-000060340000}"/>
    <cellStyle name="Normal 8 3 12" xfId="10280" xr:uid="{00000000-0005-0000-0000-000061340000}"/>
    <cellStyle name="Normal 8 3 13" xfId="10281" xr:uid="{00000000-0005-0000-0000-000062340000}"/>
    <cellStyle name="Normal 8 3 14" xfId="10282" xr:uid="{00000000-0005-0000-0000-000063340000}"/>
    <cellStyle name="Normal 8 3 15" xfId="10283" xr:uid="{00000000-0005-0000-0000-000064340000}"/>
    <cellStyle name="Normal 8 3 16" xfId="10284" xr:uid="{00000000-0005-0000-0000-000065340000}"/>
    <cellStyle name="Normal 8 3 17" xfId="10285" xr:uid="{00000000-0005-0000-0000-000066340000}"/>
    <cellStyle name="Normal 8 3 18" xfId="10286" xr:uid="{00000000-0005-0000-0000-000067340000}"/>
    <cellStyle name="Normal 8 3 19" xfId="10287" xr:uid="{00000000-0005-0000-0000-000068340000}"/>
    <cellStyle name="Normal 8 3 2" xfId="10288" xr:uid="{00000000-0005-0000-0000-000069340000}"/>
    <cellStyle name="Normal 8 3 20" xfId="10289" xr:uid="{00000000-0005-0000-0000-00006A340000}"/>
    <cellStyle name="Normal 8 3 21" xfId="10290" xr:uid="{00000000-0005-0000-0000-00006B340000}"/>
    <cellStyle name="Normal 8 3 22" xfId="10291" xr:uid="{00000000-0005-0000-0000-00006C340000}"/>
    <cellStyle name="Normal 8 3 23" xfId="10292" xr:uid="{00000000-0005-0000-0000-00006D340000}"/>
    <cellStyle name="Normal 8 3 24" xfId="10293" xr:uid="{00000000-0005-0000-0000-00006E340000}"/>
    <cellStyle name="Normal 8 3 25" xfId="10294" xr:uid="{00000000-0005-0000-0000-00006F340000}"/>
    <cellStyle name="Normal 8 3 26" xfId="10295" xr:uid="{00000000-0005-0000-0000-000070340000}"/>
    <cellStyle name="Normal 8 3 27" xfId="10296" xr:uid="{00000000-0005-0000-0000-000071340000}"/>
    <cellStyle name="Normal 8 3 28" xfId="10297" xr:uid="{00000000-0005-0000-0000-000072340000}"/>
    <cellStyle name="Normal 8 3 29" xfId="10298" xr:uid="{00000000-0005-0000-0000-000073340000}"/>
    <cellStyle name="Normal 8 3 3" xfId="10299" xr:uid="{00000000-0005-0000-0000-000074340000}"/>
    <cellStyle name="Normal 8 3 30" xfId="10300" xr:uid="{00000000-0005-0000-0000-000075340000}"/>
    <cellStyle name="Normal 8 3 31" xfId="10301" xr:uid="{00000000-0005-0000-0000-000076340000}"/>
    <cellStyle name="Normal 8 3 32" xfId="10302" xr:uid="{00000000-0005-0000-0000-000077340000}"/>
    <cellStyle name="Normal 8 3 33" xfId="10303" xr:uid="{00000000-0005-0000-0000-000078340000}"/>
    <cellStyle name="Normal 8 3 34" xfId="10304" xr:uid="{00000000-0005-0000-0000-000079340000}"/>
    <cellStyle name="Normal 8 3 35" xfId="10305" xr:uid="{00000000-0005-0000-0000-00007A340000}"/>
    <cellStyle name="Normal 8 3 36" xfId="10306" xr:uid="{00000000-0005-0000-0000-00007B340000}"/>
    <cellStyle name="Normal 8 3 37" xfId="10307" xr:uid="{00000000-0005-0000-0000-00007C340000}"/>
    <cellStyle name="Normal 8 3 38" xfId="10308" xr:uid="{00000000-0005-0000-0000-00007D340000}"/>
    <cellStyle name="Normal 8 3 39" xfId="10309" xr:uid="{00000000-0005-0000-0000-00007E340000}"/>
    <cellStyle name="Normal 8 3 4" xfId="10310" xr:uid="{00000000-0005-0000-0000-00007F340000}"/>
    <cellStyle name="Normal 8 3 40" xfId="10311" xr:uid="{00000000-0005-0000-0000-000080340000}"/>
    <cellStyle name="Normal 8 3 41" xfId="10312" xr:uid="{00000000-0005-0000-0000-000081340000}"/>
    <cellStyle name="Normal 8 3 42" xfId="10313" xr:uid="{00000000-0005-0000-0000-000082340000}"/>
    <cellStyle name="Normal 8 3 43" xfId="10314" xr:uid="{00000000-0005-0000-0000-000083340000}"/>
    <cellStyle name="Normal 8 3 44" xfId="10315" xr:uid="{00000000-0005-0000-0000-000084340000}"/>
    <cellStyle name="Normal 8 3 45" xfId="10316" xr:uid="{00000000-0005-0000-0000-000085340000}"/>
    <cellStyle name="Normal 8 3 46" xfId="10317" xr:uid="{00000000-0005-0000-0000-000086340000}"/>
    <cellStyle name="Normal 8 3 47" xfId="10318" xr:uid="{00000000-0005-0000-0000-000087340000}"/>
    <cellStyle name="Normal 8 3 48" xfId="10319" xr:uid="{00000000-0005-0000-0000-000088340000}"/>
    <cellStyle name="Normal 8 3 49" xfId="10320" xr:uid="{00000000-0005-0000-0000-000089340000}"/>
    <cellStyle name="Normal 8 3 5" xfId="10321" xr:uid="{00000000-0005-0000-0000-00008A340000}"/>
    <cellStyle name="Normal 8 3 50" xfId="10322" xr:uid="{00000000-0005-0000-0000-00008B340000}"/>
    <cellStyle name="Normal 8 3 51" xfId="10323" xr:uid="{00000000-0005-0000-0000-00008C340000}"/>
    <cellStyle name="Normal 8 3 52" xfId="10324" xr:uid="{00000000-0005-0000-0000-00008D340000}"/>
    <cellStyle name="Normal 8 3 53" xfId="10325" xr:uid="{00000000-0005-0000-0000-00008E340000}"/>
    <cellStyle name="Normal 8 3 54" xfId="10326" xr:uid="{00000000-0005-0000-0000-00008F340000}"/>
    <cellStyle name="Normal 8 3 55" xfId="10327" xr:uid="{00000000-0005-0000-0000-000090340000}"/>
    <cellStyle name="Normal 8 3 56" xfId="10328" xr:uid="{00000000-0005-0000-0000-000091340000}"/>
    <cellStyle name="Normal 8 3 57" xfId="10329" xr:uid="{00000000-0005-0000-0000-000092340000}"/>
    <cellStyle name="Normal 8 3 58" xfId="10330" xr:uid="{00000000-0005-0000-0000-000093340000}"/>
    <cellStyle name="Normal 8 3 59" xfId="10331" xr:uid="{00000000-0005-0000-0000-000094340000}"/>
    <cellStyle name="Normal 8 3 6" xfId="10332" xr:uid="{00000000-0005-0000-0000-000095340000}"/>
    <cellStyle name="Normal 8 3 60" xfId="10333" xr:uid="{00000000-0005-0000-0000-000096340000}"/>
    <cellStyle name="Normal 8 3 61" xfId="10334" xr:uid="{00000000-0005-0000-0000-000097340000}"/>
    <cellStyle name="Normal 8 3 62" xfId="10335" xr:uid="{00000000-0005-0000-0000-000098340000}"/>
    <cellStyle name="Normal 8 3 63" xfId="10336" xr:uid="{00000000-0005-0000-0000-000099340000}"/>
    <cellStyle name="Normal 8 3 64" xfId="10337" xr:uid="{00000000-0005-0000-0000-00009A340000}"/>
    <cellStyle name="Normal 8 3 65" xfId="10338" xr:uid="{00000000-0005-0000-0000-00009B340000}"/>
    <cellStyle name="Normal 8 3 66" xfId="13601" xr:uid="{00000000-0005-0000-0000-00009C340000}"/>
    <cellStyle name="Normal 8 3 7" xfId="10339" xr:uid="{00000000-0005-0000-0000-00009D340000}"/>
    <cellStyle name="Normal 8 3 8" xfId="10340" xr:uid="{00000000-0005-0000-0000-00009E340000}"/>
    <cellStyle name="Normal 8 3 9" xfId="10341" xr:uid="{00000000-0005-0000-0000-00009F340000}"/>
    <cellStyle name="Normal 8 4" xfId="10342" xr:uid="{00000000-0005-0000-0000-0000A0340000}"/>
    <cellStyle name="Normal 8 4 10" xfId="10343" xr:uid="{00000000-0005-0000-0000-0000A1340000}"/>
    <cellStyle name="Normal 8 4 11" xfId="10344" xr:uid="{00000000-0005-0000-0000-0000A2340000}"/>
    <cellStyle name="Normal 8 4 12" xfId="10345" xr:uid="{00000000-0005-0000-0000-0000A3340000}"/>
    <cellStyle name="Normal 8 4 13" xfId="10346" xr:uid="{00000000-0005-0000-0000-0000A4340000}"/>
    <cellStyle name="Normal 8 4 14" xfId="10347" xr:uid="{00000000-0005-0000-0000-0000A5340000}"/>
    <cellStyle name="Normal 8 4 15" xfId="10348" xr:uid="{00000000-0005-0000-0000-0000A6340000}"/>
    <cellStyle name="Normal 8 4 16" xfId="10349" xr:uid="{00000000-0005-0000-0000-0000A7340000}"/>
    <cellStyle name="Normal 8 4 17" xfId="10350" xr:uid="{00000000-0005-0000-0000-0000A8340000}"/>
    <cellStyle name="Normal 8 4 18" xfId="10351" xr:uid="{00000000-0005-0000-0000-0000A9340000}"/>
    <cellStyle name="Normal 8 4 19" xfId="10352" xr:uid="{00000000-0005-0000-0000-0000AA340000}"/>
    <cellStyle name="Normal 8 4 2" xfId="10353" xr:uid="{00000000-0005-0000-0000-0000AB340000}"/>
    <cellStyle name="Normal 8 4 20" xfId="10354" xr:uid="{00000000-0005-0000-0000-0000AC340000}"/>
    <cellStyle name="Normal 8 4 21" xfId="10355" xr:uid="{00000000-0005-0000-0000-0000AD340000}"/>
    <cellStyle name="Normal 8 4 22" xfId="10356" xr:uid="{00000000-0005-0000-0000-0000AE340000}"/>
    <cellStyle name="Normal 8 4 23" xfId="10357" xr:uid="{00000000-0005-0000-0000-0000AF340000}"/>
    <cellStyle name="Normal 8 4 24" xfId="10358" xr:uid="{00000000-0005-0000-0000-0000B0340000}"/>
    <cellStyle name="Normal 8 4 25" xfId="10359" xr:uid="{00000000-0005-0000-0000-0000B1340000}"/>
    <cellStyle name="Normal 8 4 26" xfId="10360" xr:uid="{00000000-0005-0000-0000-0000B2340000}"/>
    <cellStyle name="Normal 8 4 27" xfId="10361" xr:uid="{00000000-0005-0000-0000-0000B3340000}"/>
    <cellStyle name="Normal 8 4 28" xfId="10362" xr:uid="{00000000-0005-0000-0000-0000B4340000}"/>
    <cellStyle name="Normal 8 4 29" xfId="10363" xr:uid="{00000000-0005-0000-0000-0000B5340000}"/>
    <cellStyle name="Normal 8 4 3" xfId="10364" xr:uid="{00000000-0005-0000-0000-0000B6340000}"/>
    <cellStyle name="Normal 8 4 30" xfId="10365" xr:uid="{00000000-0005-0000-0000-0000B7340000}"/>
    <cellStyle name="Normal 8 4 31" xfId="10366" xr:uid="{00000000-0005-0000-0000-0000B8340000}"/>
    <cellStyle name="Normal 8 4 32" xfId="10367" xr:uid="{00000000-0005-0000-0000-0000B9340000}"/>
    <cellStyle name="Normal 8 4 33" xfId="10368" xr:uid="{00000000-0005-0000-0000-0000BA340000}"/>
    <cellStyle name="Normal 8 4 34" xfId="10369" xr:uid="{00000000-0005-0000-0000-0000BB340000}"/>
    <cellStyle name="Normal 8 4 35" xfId="10370" xr:uid="{00000000-0005-0000-0000-0000BC340000}"/>
    <cellStyle name="Normal 8 4 36" xfId="10371" xr:uid="{00000000-0005-0000-0000-0000BD340000}"/>
    <cellStyle name="Normal 8 4 37" xfId="10372" xr:uid="{00000000-0005-0000-0000-0000BE340000}"/>
    <cellStyle name="Normal 8 4 38" xfId="10373" xr:uid="{00000000-0005-0000-0000-0000BF340000}"/>
    <cellStyle name="Normal 8 4 39" xfId="10374" xr:uid="{00000000-0005-0000-0000-0000C0340000}"/>
    <cellStyle name="Normal 8 4 4" xfId="10375" xr:uid="{00000000-0005-0000-0000-0000C1340000}"/>
    <cellStyle name="Normal 8 4 40" xfId="10376" xr:uid="{00000000-0005-0000-0000-0000C2340000}"/>
    <cellStyle name="Normal 8 4 41" xfId="10377" xr:uid="{00000000-0005-0000-0000-0000C3340000}"/>
    <cellStyle name="Normal 8 4 42" xfId="10378" xr:uid="{00000000-0005-0000-0000-0000C4340000}"/>
    <cellStyle name="Normal 8 4 43" xfId="10379" xr:uid="{00000000-0005-0000-0000-0000C5340000}"/>
    <cellStyle name="Normal 8 4 44" xfId="10380" xr:uid="{00000000-0005-0000-0000-0000C6340000}"/>
    <cellStyle name="Normal 8 4 45" xfId="10381" xr:uid="{00000000-0005-0000-0000-0000C7340000}"/>
    <cellStyle name="Normal 8 4 46" xfId="10382" xr:uid="{00000000-0005-0000-0000-0000C8340000}"/>
    <cellStyle name="Normal 8 4 47" xfId="10383" xr:uid="{00000000-0005-0000-0000-0000C9340000}"/>
    <cellStyle name="Normal 8 4 48" xfId="10384" xr:uid="{00000000-0005-0000-0000-0000CA340000}"/>
    <cellStyle name="Normal 8 4 49" xfId="10385" xr:uid="{00000000-0005-0000-0000-0000CB340000}"/>
    <cellStyle name="Normal 8 4 5" xfId="10386" xr:uid="{00000000-0005-0000-0000-0000CC340000}"/>
    <cellStyle name="Normal 8 4 50" xfId="10387" xr:uid="{00000000-0005-0000-0000-0000CD340000}"/>
    <cellStyle name="Normal 8 4 51" xfId="10388" xr:uid="{00000000-0005-0000-0000-0000CE340000}"/>
    <cellStyle name="Normal 8 4 52" xfId="10389" xr:uid="{00000000-0005-0000-0000-0000CF340000}"/>
    <cellStyle name="Normal 8 4 53" xfId="10390" xr:uid="{00000000-0005-0000-0000-0000D0340000}"/>
    <cellStyle name="Normal 8 4 54" xfId="10391" xr:uid="{00000000-0005-0000-0000-0000D1340000}"/>
    <cellStyle name="Normal 8 4 55" xfId="10392" xr:uid="{00000000-0005-0000-0000-0000D2340000}"/>
    <cellStyle name="Normal 8 4 56" xfId="10393" xr:uid="{00000000-0005-0000-0000-0000D3340000}"/>
    <cellStyle name="Normal 8 4 57" xfId="10394" xr:uid="{00000000-0005-0000-0000-0000D4340000}"/>
    <cellStyle name="Normal 8 4 58" xfId="10395" xr:uid="{00000000-0005-0000-0000-0000D5340000}"/>
    <cellStyle name="Normal 8 4 59" xfId="10396" xr:uid="{00000000-0005-0000-0000-0000D6340000}"/>
    <cellStyle name="Normal 8 4 6" xfId="10397" xr:uid="{00000000-0005-0000-0000-0000D7340000}"/>
    <cellStyle name="Normal 8 4 60" xfId="10398" xr:uid="{00000000-0005-0000-0000-0000D8340000}"/>
    <cellStyle name="Normal 8 4 61" xfId="10399" xr:uid="{00000000-0005-0000-0000-0000D9340000}"/>
    <cellStyle name="Normal 8 4 62" xfId="10400" xr:uid="{00000000-0005-0000-0000-0000DA340000}"/>
    <cellStyle name="Normal 8 4 63" xfId="10401" xr:uid="{00000000-0005-0000-0000-0000DB340000}"/>
    <cellStyle name="Normal 8 4 64" xfId="10402" xr:uid="{00000000-0005-0000-0000-0000DC340000}"/>
    <cellStyle name="Normal 8 4 65" xfId="10403" xr:uid="{00000000-0005-0000-0000-0000DD340000}"/>
    <cellStyle name="Normal 8 4 7" xfId="10404" xr:uid="{00000000-0005-0000-0000-0000DE340000}"/>
    <cellStyle name="Normal 8 4 8" xfId="10405" xr:uid="{00000000-0005-0000-0000-0000DF340000}"/>
    <cellStyle name="Normal 8 4 9" xfId="10406" xr:uid="{00000000-0005-0000-0000-0000E0340000}"/>
    <cellStyle name="Normal 8 5" xfId="10407" xr:uid="{00000000-0005-0000-0000-0000E1340000}"/>
    <cellStyle name="Normal 8 5 10" xfId="10408" xr:uid="{00000000-0005-0000-0000-0000E2340000}"/>
    <cellStyle name="Normal 8 5 11" xfId="10409" xr:uid="{00000000-0005-0000-0000-0000E3340000}"/>
    <cellStyle name="Normal 8 5 12" xfId="10410" xr:uid="{00000000-0005-0000-0000-0000E4340000}"/>
    <cellStyle name="Normal 8 5 13" xfId="10411" xr:uid="{00000000-0005-0000-0000-0000E5340000}"/>
    <cellStyle name="Normal 8 5 14" xfId="10412" xr:uid="{00000000-0005-0000-0000-0000E6340000}"/>
    <cellStyle name="Normal 8 5 15" xfId="10413" xr:uid="{00000000-0005-0000-0000-0000E7340000}"/>
    <cellStyle name="Normal 8 5 16" xfId="10414" xr:uid="{00000000-0005-0000-0000-0000E8340000}"/>
    <cellStyle name="Normal 8 5 17" xfId="10415" xr:uid="{00000000-0005-0000-0000-0000E9340000}"/>
    <cellStyle name="Normal 8 5 18" xfId="10416" xr:uid="{00000000-0005-0000-0000-0000EA340000}"/>
    <cellStyle name="Normal 8 5 19" xfId="10417" xr:uid="{00000000-0005-0000-0000-0000EB340000}"/>
    <cellStyle name="Normal 8 5 2" xfId="10418" xr:uid="{00000000-0005-0000-0000-0000EC340000}"/>
    <cellStyle name="Normal 8 5 20" xfId="10419" xr:uid="{00000000-0005-0000-0000-0000ED340000}"/>
    <cellStyle name="Normal 8 5 21" xfId="10420" xr:uid="{00000000-0005-0000-0000-0000EE340000}"/>
    <cellStyle name="Normal 8 5 22" xfId="10421" xr:uid="{00000000-0005-0000-0000-0000EF340000}"/>
    <cellStyle name="Normal 8 5 23" xfId="10422" xr:uid="{00000000-0005-0000-0000-0000F0340000}"/>
    <cellStyle name="Normal 8 5 24" xfId="10423" xr:uid="{00000000-0005-0000-0000-0000F1340000}"/>
    <cellStyle name="Normal 8 5 25" xfId="10424" xr:uid="{00000000-0005-0000-0000-0000F2340000}"/>
    <cellStyle name="Normal 8 5 26" xfId="10425" xr:uid="{00000000-0005-0000-0000-0000F3340000}"/>
    <cellStyle name="Normal 8 5 27" xfId="10426" xr:uid="{00000000-0005-0000-0000-0000F4340000}"/>
    <cellStyle name="Normal 8 5 28" xfId="10427" xr:uid="{00000000-0005-0000-0000-0000F5340000}"/>
    <cellStyle name="Normal 8 5 29" xfId="10428" xr:uid="{00000000-0005-0000-0000-0000F6340000}"/>
    <cellStyle name="Normal 8 5 3" xfId="10429" xr:uid="{00000000-0005-0000-0000-0000F7340000}"/>
    <cellStyle name="Normal 8 5 30" xfId="10430" xr:uid="{00000000-0005-0000-0000-0000F8340000}"/>
    <cellStyle name="Normal 8 5 31" xfId="10431" xr:uid="{00000000-0005-0000-0000-0000F9340000}"/>
    <cellStyle name="Normal 8 5 32" xfId="10432" xr:uid="{00000000-0005-0000-0000-0000FA340000}"/>
    <cellStyle name="Normal 8 5 33" xfId="10433" xr:uid="{00000000-0005-0000-0000-0000FB340000}"/>
    <cellStyle name="Normal 8 5 34" xfId="10434" xr:uid="{00000000-0005-0000-0000-0000FC340000}"/>
    <cellStyle name="Normal 8 5 35" xfId="10435" xr:uid="{00000000-0005-0000-0000-0000FD340000}"/>
    <cellStyle name="Normal 8 5 36" xfId="10436" xr:uid="{00000000-0005-0000-0000-0000FE340000}"/>
    <cellStyle name="Normal 8 5 37" xfId="10437" xr:uid="{00000000-0005-0000-0000-0000FF340000}"/>
    <cellStyle name="Normal 8 5 38" xfId="10438" xr:uid="{00000000-0005-0000-0000-000000350000}"/>
    <cellStyle name="Normal 8 5 39" xfId="10439" xr:uid="{00000000-0005-0000-0000-000001350000}"/>
    <cellStyle name="Normal 8 5 4" xfId="10440" xr:uid="{00000000-0005-0000-0000-000002350000}"/>
    <cellStyle name="Normal 8 5 40" xfId="10441" xr:uid="{00000000-0005-0000-0000-000003350000}"/>
    <cellStyle name="Normal 8 5 41" xfId="10442" xr:uid="{00000000-0005-0000-0000-000004350000}"/>
    <cellStyle name="Normal 8 5 42" xfId="10443" xr:uid="{00000000-0005-0000-0000-000005350000}"/>
    <cellStyle name="Normal 8 5 43" xfId="10444" xr:uid="{00000000-0005-0000-0000-000006350000}"/>
    <cellStyle name="Normal 8 5 44" xfId="10445" xr:uid="{00000000-0005-0000-0000-000007350000}"/>
    <cellStyle name="Normal 8 5 45" xfId="10446" xr:uid="{00000000-0005-0000-0000-000008350000}"/>
    <cellStyle name="Normal 8 5 46" xfId="10447" xr:uid="{00000000-0005-0000-0000-000009350000}"/>
    <cellStyle name="Normal 8 5 47" xfId="10448" xr:uid="{00000000-0005-0000-0000-00000A350000}"/>
    <cellStyle name="Normal 8 5 48" xfId="10449" xr:uid="{00000000-0005-0000-0000-00000B350000}"/>
    <cellStyle name="Normal 8 5 49" xfId="10450" xr:uid="{00000000-0005-0000-0000-00000C350000}"/>
    <cellStyle name="Normal 8 5 5" xfId="10451" xr:uid="{00000000-0005-0000-0000-00000D350000}"/>
    <cellStyle name="Normal 8 5 50" xfId="10452" xr:uid="{00000000-0005-0000-0000-00000E350000}"/>
    <cellStyle name="Normal 8 5 51" xfId="10453" xr:uid="{00000000-0005-0000-0000-00000F350000}"/>
    <cellStyle name="Normal 8 5 52" xfId="10454" xr:uid="{00000000-0005-0000-0000-000010350000}"/>
    <cellStyle name="Normal 8 5 53" xfId="10455" xr:uid="{00000000-0005-0000-0000-000011350000}"/>
    <cellStyle name="Normal 8 5 54" xfId="10456" xr:uid="{00000000-0005-0000-0000-000012350000}"/>
    <cellStyle name="Normal 8 5 55" xfId="10457" xr:uid="{00000000-0005-0000-0000-000013350000}"/>
    <cellStyle name="Normal 8 5 56" xfId="10458" xr:uid="{00000000-0005-0000-0000-000014350000}"/>
    <cellStyle name="Normal 8 5 57" xfId="10459" xr:uid="{00000000-0005-0000-0000-000015350000}"/>
    <cellStyle name="Normal 8 5 58" xfId="10460" xr:uid="{00000000-0005-0000-0000-000016350000}"/>
    <cellStyle name="Normal 8 5 59" xfId="10461" xr:uid="{00000000-0005-0000-0000-000017350000}"/>
    <cellStyle name="Normal 8 5 6" xfId="10462" xr:uid="{00000000-0005-0000-0000-000018350000}"/>
    <cellStyle name="Normal 8 5 60" xfId="10463" xr:uid="{00000000-0005-0000-0000-000019350000}"/>
    <cellStyle name="Normal 8 5 61" xfId="10464" xr:uid="{00000000-0005-0000-0000-00001A350000}"/>
    <cellStyle name="Normal 8 5 62" xfId="10465" xr:uid="{00000000-0005-0000-0000-00001B350000}"/>
    <cellStyle name="Normal 8 5 63" xfId="10466" xr:uid="{00000000-0005-0000-0000-00001C350000}"/>
    <cellStyle name="Normal 8 5 64" xfId="10467" xr:uid="{00000000-0005-0000-0000-00001D350000}"/>
    <cellStyle name="Normal 8 5 65" xfId="10468" xr:uid="{00000000-0005-0000-0000-00001E350000}"/>
    <cellStyle name="Normal 8 5 7" xfId="10469" xr:uid="{00000000-0005-0000-0000-00001F350000}"/>
    <cellStyle name="Normal 8 5 8" xfId="10470" xr:uid="{00000000-0005-0000-0000-000020350000}"/>
    <cellStyle name="Normal 8 5 9" xfId="10471" xr:uid="{00000000-0005-0000-0000-000021350000}"/>
    <cellStyle name="Normal 8 6" xfId="10472" xr:uid="{00000000-0005-0000-0000-000022350000}"/>
    <cellStyle name="Normal 8 6 2" xfId="10473" xr:uid="{00000000-0005-0000-0000-000023350000}"/>
    <cellStyle name="Normal 8 7" xfId="10474" xr:uid="{00000000-0005-0000-0000-000024350000}"/>
    <cellStyle name="Normal 8 8" xfId="14665" xr:uid="{00000000-0005-0000-0000-000025350000}"/>
    <cellStyle name="Normal 8 9" xfId="15226" xr:uid="{00000000-0005-0000-0000-000026350000}"/>
    <cellStyle name="Normal 80" xfId="10475" xr:uid="{00000000-0005-0000-0000-000027350000}"/>
    <cellStyle name="Normal 81" xfId="10476" xr:uid="{00000000-0005-0000-0000-000028350000}"/>
    <cellStyle name="Normal 82" xfId="10477" xr:uid="{00000000-0005-0000-0000-000029350000}"/>
    <cellStyle name="Normal 83" xfId="10478" xr:uid="{00000000-0005-0000-0000-00002A350000}"/>
    <cellStyle name="Normal 84" xfId="10479" xr:uid="{00000000-0005-0000-0000-00002B350000}"/>
    <cellStyle name="Normal 85" xfId="10480" xr:uid="{00000000-0005-0000-0000-00002C350000}"/>
    <cellStyle name="Normal 86" xfId="10481" xr:uid="{00000000-0005-0000-0000-00002D350000}"/>
    <cellStyle name="Normal 87" xfId="10482" xr:uid="{00000000-0005-0000-0000-00002E350000}"/>
    <cellStyle name="Normal 88" xfId="10483" xr:uid="{00000000-0005-0000-0000-00002F350000}"/>
    <cellStyle name="Normal 89" xfId="10484" xr:uid="{00000000-0005-0000-0000-000030350000}"/>
    <cellStyle name="Normal 9" xfId="51" xr:uid="{00000000-0005-0000-0000-000031350000}"/>
    <cellStyle name="Normal 9 2" xfId="10485" xr:uid="{00000000-0005-0000-0000-000032350000}"/>
    <cellStyle name="Normal 9 2 10" xfId="10486" xr:uid="{00000000-0005-0000-0000-000033350000}"/>
    <cellStyle name="Normal 9 2 11" xfId="10487" xr:uid="{00000000-0005-0000-0000-000034350000}"/>
    <cellStyle name="Normal 9 2 12" xfId="10488" xr:uid="{00000000-0005-0000-0000-000035350000}"/>
    <cellStyle name="Normal 9 2 13" xfId="10489" xr:uid="{00000000-0005-0000-0000-000036350000}"/>
    <cellStyle name="Normal 9 2 14" xfId="10490" xr:uid="{00000000-0005-0000-0000-000037350000}"/>
    <cellStyle name="Normal 9 2 15" xfId="10491" xr:uid="{00000000-0005-0000-0000-000038350000}"/>
    <cellStyle name="Normal 9 2 16" xfId="10492" xr:uid="{00000000-0005-0000-0000-000039350000}"/>
    <cellStyle name="Normal 9 2 17" xfId="10493" xr:uid="{00000000-0005-0000-0000-00003A350000}"/>
    <cellStyle name="Normal 9 2 18" xfId="10494" xr:uid="{00000000-0005-0000-0000-00003B350000}"/>
    <cellStyle name="Normal 9 2 19" xfId="10495" xr:uid="{00000000-0005-0000-0000-00003C350000}"/>
    <cellStyle name="Normal 9 2 2" xfId="10496" xr:uid="{00000000-0005-0000-0000-00003D350000}"/>
    <cellStyle name="Normal 9 2 20" xfId="10497" xr:uid="{00000000-0005-0000-0000-00003E350000}"/>
    <cellStyle name="Normal 9 2 21" xfId="10498" xr:uid="{00000000-0005-0000-0000-00003F350000}"/>
    <cellStyle name="Normal 9 2 22" xfId="10499" xr:uid="{00000000-0005-0000-0000-000040350000}"/>
    <cellStyle name="Normal 9 2 23" xfId="10500" xr:uid="{00000000-0005-0000-0000-000041350000}"/>
    <cellStyle name="Normal 9 2 24" xfId="10501" xr:uid="{00000000-0005-0000-0000-000042350000}"/>
    <cellStyle name="Normal 9 2 25" xfId="10502" xr:uid="{00000000-0005-0000-0000-000043350000}"/>
    <cellStyle name="Normal 9 2 26" xfId="10503" xr:uid="{00000000-0005-0000-0000-000044350000}"/>
    <cellStyle name="Normal 9 2 27" xfId="10504" xr:uid="{00000000-0005-0000-0000-000045350000}"/>
    <cellStyle name="Normal 9 2 28" xfId="10505" xr:uid="{00000000-0005-0000-0000-000046350000}"/>
    <cellStyle name="Normal 9 2 29" xfId="10506" xr:uid="{00000000-0005-0000-0000-000047350000}"/>
    <cellStyle name="Normal 9 2 3" xfId="10507" xr:uid="{00000000-0005-0000-0000-000048350000}"/>
    <cellStyle name="Normal 9 2 30" xfId="10508" xr:uid="{00000000-0005-0000-0000-000049350000}"/>
    <cellStyle name="Normal 9 2 31" xfId="10509" xr:uid="{00000000-0005-0000-0000-00004A350000}"/>
    <cellStyle name="Normal 9 2 32" xfId="10510" xr:uid="{00000000-0005-0000-0000-00004B350000}"/>
    <cellStyle name="Normal 9 2 33" xfId="10511" xr:uid="{00000000-0005-0000-0000-00004C350000}"/>
    <cellStyle name="Normal 9 2 34" xfId="10512" xr:uid="{00000000-0005-0000-0000-00004D350000}"/>
    <cellStyle name="Normal 9 2 35" xfId="10513" xr:uid="{00000000-0005-0000-0000-00004E350000}"/>
    <cellStyle name="Normal 9 2 36" xfId="10514" xr:uid="{00000000-0005-0000-0000-00004F350000}"/>
    <cellStyle name="Normal 9 2 37" xfId="10515" xr:uid="{00000000-0005-0000-0000-000050350000}"/>
    <cellStyle name="Normal 9 2 38" xfId="10516" xr:uid="{00000000-0005-0000-0000-000051350000}"/>
    <cellStyle name="Normal 9 2 39" xfId="10517" xr:uid="{00000000-0005-0000-0000-000052350000}"/>
    <cellStyle name="Normal 9 2 4" xfId="10518" xr:uid="{00000000-0005-0000-0000-000053350000}"/>
    <cellStyle name="Normal 9 2 40" xfId="10519" xr:uid="{00000000-0005-0000-0000-000054350000}"/>
    <cellStyle name="Normal 9 2 41" xfId="10520" xr:uid="{00000000-0005-0000-0000-000055350000}"/>
    <cellStyle name="Normal 9 2 42" xfId="10521" xr:uid="{00000000-0005-0000-0000-000056350000}"/>
    <cellStyle name="Normal 9 2 43" xfId="10522" xr:uid="{00000000-0005-0000-0000-000057350000}"/>
    <cellStyle name="Normal 9 2 44" xfId="10523" xr:uid="{00000000-0005-0000-0000-000058350000}"/>
    <cellStyle name="Normal 9 2 45" xfId="10524" xr:uid="{00000000-0005-0000-0000-000059350000}"/>
    <cellStyle name="Normal 9 2 46" xfId="10525" xr:uid="{00000000-0005-0000-0000-00005A350000}"/>
    <cellStyle name="Normal 9 2 47" xfId="10526" xr:uid="{00000000-0005-0000-0000-00005B350000}"/>
    <cellStyle name="Normal 9 2 48" xfId="10527" xr:uid="{00000000-0005-0000-0000-00005C350000}"/>
    <cellStyle name="Normal 9 2 49" xfId="10528" xr:uid="{00000000-0005-0000-0000-00005D350000}"/>
    <cellStyle name="Normal 9 2 5" xfId="10529" xr:uid="{00000000-0005-0000-0000-00005E350000}"/>
    <cellStyle name="Normal 9 2 50" xfId="10530" xr:uid="{00000000-0005-0000-0000-00005F350000}"/>
    <cellStyle name="Normal 9 2 51" xfId="10531" xr:uid="{00000000-0005-0000-0000-000060350000}"/>
    <cellStyle name="Normal 9 2 52" xfId="10532" xr:uid="{00000000-0005-0000-0000-000061350000}"/>
    <cellStyle name="Normal 9 2 53" xfId="10533" xr:uid="{00000000-0005-0000-0000-000062350000}"/>
    <cellStyle name="Normal 9 2 54" xfId="10534" xr:uid="{00000000-0005-0000-0000-000063350000}"/>
    <cellStyle name="Normal 9 2 55" xfId="10535" xr:uid="{00000000-0005-0000-0000-000064350000}"/>
    <cellStyle name="Normal 9 2 56" xfId="10536" xr:uid="{00000000-0005-0000-0000-000065350000}"/>
    <cellStyle name="Normal 9 2 57" xfId="10537" xr:uid="{00000000-0005-0000-0000-000066350000}"/>
    <cellStyle name="Normal 9 2 58" xfId="10538" xr:uid="{00000000-0005-0000-0000-000067350000}"/>
    <cellStyle name="Normal 9 2 59" xfId="10539" xr:uid="{00000000-0005-0000-0000-000068350000}"/>
    <cellStyle name="Normal 9 2 6" xfId="10540" xr:uid="{00000000-0005-0000-0000-000069350000}"/>
    <cellStyle name="Normal 9 2 60" xfId="10541" xr:uid="{00000000-0005-0000-0000-00006A350000}"/>
    <cellStyle name="Normal 9 2 61" xfId="10542" xr:uid="{00000000-0005-0000-0000-00006B350000}"/>
    <cellStyle name="Normal 9 2 62" xfId="10543" xr:uid="{00000000-0005-0000-0000-00006C350000}"/>
    <cellStyle name="Normal 9 2 63" xfId="10544" xr:uid="{00000000-0005-0000-0000-00006D350000}"/>
    <cellStyle name="Normal 9 2 64" xfId="10545" xr:uid="{00000000-0005-0000-0000-00006E350000}"/>
    <cellStyle name="Normal 9 2 65" xfId="10546" xr:uid="{00000000-0005-0000-0000-00006F350000}"/>
    <cellStyle name="Normal 9 2 66" xfId="14579" xr:uid="{00000000-0005-0000-0000-000070350000}"/>
    <cellStyle name="Normal 9 2 7" xfId="10547" xr:uid="{00000000-0005-0000-0000-000071350000}"/>
    <cellStyle name="Normal 9 2 8" xfId="10548" xr:uid="{00000000-0005-0000-0000-000072350000}"/>
    <cellStyle name="Normal 9 2 9" xfId="10549" xr:uid="{00000000-0005-0000-0000-000073350000}"/>
    <cellStyle name="Normal 9 3" xfId="10550" xr:uid="{00000000-0005-0000-0000-000074350000}"/>
    <cellStyle name="Normal 9 3 10" xfId="10551" xr:uid="{00000000-0005-0000-0000-000075350000}"/>
    <cellStyle name="Normal 9 3 11" xfId="10552" xr:uid="{00000000-0005-0000-0000-000076350000}"/>
    <cellStyle name="Normal 9 3 12" xfId="10553" xr:uid="{00000000-0005-0000-0000-000077350000}"/>
    <cellStyle name="Normal 9 3 13" xfId="10554" xr:uid="{00000000-0005-0000-0000-000078350000}"/>
    <cellStyle name="Normal 9 3 14" xfId="10555" xr:uid="{00000000-0005-0000-0000-000079350000}"/>
    <cellStyle name="Normal 9 3 15" xfId="10556" xr:uid="{00000000-0005-0000-0000-00007A350000}"/>
    <cellStyle name="Normal 9 3 16" xfId="10557" xr:uid="{00000000-0005-0000-0000-00007B350000}"/>
    <cellStyle name="Normal 9 3 17" xfId="10558" xr:uid="{00000000-0005-0000-0000-00007C350000}"/>
    <cellStyle name="Normal 9 3 18" xfId="10559" xr:uid="{00000000-0005-0000-0000-00007D350000}"/>
    <cellStyle name="Normal 9 3 19" xfId="10560" xr:uid="{00000000-0005-0000-0000-00007E350000}"/>
    <cellStyle name="Normal 9 3 2" xfId="10561" xr:uid="{00000000-0005-0000-0000-00007F350000}"/>
    <cellStyle name="Normal 9 3 20" xfId="10562" xr:uid="{00000000-0005-0000-0000-000080350000}"/>
    <cellStyle name="Normal 9 3 21" xfId="10563" xr:uid="{00000000-0005-0000-0000-000081350000}"/>
    <cellStyle name="Normal 9 3 22" xfId="10564" xr:uid="{00000000-0005-0000-0000-000082350000}"/>
    <cellStyle name="Normal 9 3 23" xfId="10565" xr:uid="{00000000-0005-0000-0000-000083350000}"/>
    <cellStyle name="Normal 9 3 24" xfId="10566" xr:uid="{00000000-0005-0000-0000-000084350000}"/>
    <cellStyle name="Normal 9 3 25" xfId="10567" xr:uid="{00000000-0005-0000-0000-000085350000}"/>
    <cellStyle name="Normal 9 3 26" xfId="10568" xr:uid="{00000000-0005-0000-0000-000086350000}"/>
    <cellStyle name="Normal 9 3 27" xfId="10569" xr:uid="{00000000-0005-0000-0000-000087350000}"/>
    <cellStyle name="Normal 9 3 28" xfId="10570" xr:uid="{00000000-0005-0000-0000-000088350000}"/>
    <cellStyle name="Normal 9 3 29" xfId="10571" xr:uid="{00000000-0005-0000-0000-000089350000}"/>
    <cellStyle name="Normal 9 3 3" xfId="10572" xr:uid="{00000000-0005-0000-0000-00008A350000}"/>
    <cellStyle name="Normal 9 3 30" xfId="10573" xr:uid="{00000000-0005-0000-0000-00008B350000}"/>
    <cellStyle name="Normal 9 3 31" xfId="10574" xr:uid="{00000000-0005-0000-0000-00008C350000}"/>
    <cellStyle name="Normal 9 3 32" xfId="10575" xr:uid="{00000000-0005-0000-0000-00008D350000}"/>
    <cellStyle name="Normal 9 3 33" xfId="10576" xr:uid="{00000000-0005-0000-0000-00008E350000}"/>
    <cellStyle name="Normal 9 3 34" xfId="10577" xr:uid="{00000000-0005-0000-0000-00008F350000}"/>
    <cellStyle name="Normal 9 3 35" xfId="10578" xr:uid="{00000000-0005-0000-0000-000090350000}"/>
    <cellStyle name="Normal 9 3 36" xfId="10579" xr:uid="{00000000-0005-0000-0000-000091350000}"/>
    <cellStyle name="Normal 9 3 37" xfId="10580" xr:uid="{00000000-0005-0000-0000-000092350000}"/>
    <cellStyle name="Normal 9 3 38" xfId="10581" xr:uid="{00000000-0005-0000-0000-000093350000}"/>
    <cellStyle name="Normal 9 3 39" xfId="10582" xr:uid="{00000000-0005-0000-0000-000094350000}"/>
    <cellStyle name="Normal 9 3 4" xfId="10583" xr:uid="{00000000-0005-0000-0000-000095350000}"/>
    <cellStyle name="Normal 9 3 40" xfId="10584" xr:uid="{00000000-0005-0000-0000-000096350000}"/>
    <cellStyle name="Normal 9 3 41" xfId="10585" xr:uid="{00000000-0005-0000-0000-000097350000}"/>
    <cellStyle name="Normal 9 3 42" xfId="10586" xr:uid="{00000000-0005-0000-0000-000098350000}"/>
    <cellStyle name="Normal 9 3 43" xfId="10587" xr:uid="{00000000-0005-0000-0000-000099350000}"/>
    <cellStyle name="Normal 9 3 44" xfId="10588" xr:uid="{00000000-0005-0000-0000-00009A350000}"/>
    <cellStyle name="Normal 9 3 45" xfId="10589" xr:uid="{00000000-0005-0000-0000-00009B350000}"/>
    <cellStyle name="Normal 9 3 46" xfId="10590" xr:uid="{00000000-0005-0000-0000-00009C350000}"/>
    <cellStyle name="Normal 9 3 47" xfId="10591" xr:uid="{00000000-0005-0000-0000-00009D350000}"/>
    <cellStyle name="Normal 9 3 48" xfId="10592" xr:uid="{00000000-0005-0000-0000-00009E350000}"/>
    <cellStyle name="Normal 9 3 49" xfId="10593" xr:uid="{00000000-0005-0000-0000-00009F350000}"/>
    <cellStyle name="Normal 9 3 5" xfId="10594" xr:uid="{00000000-0005-0000-0000-0000A0350000}"/>
    <cellStyle name="Normal 9 3 50" xfId="10595" xr:uid="{00000000-0005-0000-0000-0000A1350000}"/>
    <cellStyle name="Normal 9 3 51" xfId="10596" xr:uid="{00000000-0005-0000-0000-0000A2350000}"/>
    <cellStyle name="Normal 9 3 52" xfId="10597" xr:uid="{00000000-0005-0000-0000-0000A3350000}"/>
    <cellStyle name="Normal 9 3 53" xfId="10598" xr:uid="{00000000-0005-0000-0000-0000A4350000}"/>
    <cellStyle name="Normal 9 3 54" xfId="10599" xr:uid="{00000000-0005-0000-0000-0000A5350000}"/>
    <cellStyle name="Normal 9 3 55" xfId="10600" xr:uid="{00000000-0005-0000-0000-0000A6350000}"/>
    <cellStyle name="Normal 9 3 56" xfId="10601" xr:uid="{00000000-0005-0000-0000-0000A7350000}"/>
    <cellStyle name="Normal 9 3 57" xfId="10602" xr:uid="{00000000-0005-0000-0000-0000A8350000}"/>
    <cellStyle name="Normal 9 3 58" xfId="10603" xr:uid="{00000000-0005-0000-0000-0000A9350000}"/>
    <cellStyle name="Normal 9 3 59" xfId="10604" xr:uid="{00000000-0005-0000-0000-0000AA350000}"/>
    <cellStyle name="Normal 9 3 6" xfId="10605" xr:uid="{00000000-0005-0000-0000-0000AB350000}"/>
    <cellStyle name="Normal 9 3 60" xfId="10606" xr:uid="{00000000-0005-0000-0000-0000AC350000}"/>
    <cellStyle name="Normal 9 3 61" xfId="10607" xr:uid="{00000000-0005-0000-0000-0000AD350000}"/>
    <cellStyle name="Normal 9 3 62" xfId="10608" xr:uid="{00000000-0005-0000-0000-0000AE350000}"/>
    <cellStyle name="Normal 9 3 63" xfId="10609" xr:uid="{00000000-0005-0000-0000-0000AF350000}"/>
    <cellStyle name="Normal 9 3 64" xfId="10610" xr:uid="{00000000-0005-0000-0000-0000B0350000}"/>
    <cellStyle name="Normal 9 3 65" xfId="10611" xr:uid="{00000000-0005-0000-0000-0000B1350000}"/>
    <cellStyle name="Normal 9 3 66" xfId="13602" xr:uid="{00000000-0005-0000-0000-0000B2350000}"/>
    <cellStyle name="Normal 9 3 7" xfId="10612" xr:uid="{00000000-0005-0000-0000-0000B3350000}"/>
    <cellStyle name="Normal 9 3 8" xfId="10613" xr:uid="{00000000-0005-0000-0000-0000B4350000}"/>
    <cellStyle name="Normal 9 3 9" xfId="10614" xr:uid="{00000000-0005-0000-0000-0000B5350000}"/>
    <cellStyle name="Normal 9 4" xfId="10615" xr:uid="{00000000-0005-0000-0000-0000B6350000}"/>
    <cellStyle name="Normal 9 4 10" xfId="10616" xr:uid="{00000000-0005-0000-0000-0000B7350000}"/>
    <cellStyle name="Normal 9 4 11" xfId="10617" xr:uid="{00000000-0005-0000-0000-0000B8350000}"/>
    <cellStyle name="Normal 9 4 12" xfId="10618" xr:uid="{00000000-0005-0000-0000-0000B9350000}"/>
    <cellStyle name="Normal 9 4 13" xfId="10619" xr:uid="{00000000-0005-0000-0000-0000BA350000}"/>
    <cellStyle name="Normal 9 4 14" xfId="10620" xr:uid="{00000000-0005-0000-0000-0000BB350000}"/>
    <cellStyle name="Normal 9 4 15" xfId="10621" xr:uid="{00000000-0005-0000-0000-0000BC350000}"/>
    <cellStyle name="Normal 9 4 16" xfId="10622" xr:uid="{00000000-0005-0000-0000-0000BD350000}"/>
    <cellStyle name="Normal 9 4 17" xfId="10623" xr:uid="{00000000-0005-0000-0000-0000BE350000}"/>
    <cellStyle name="Normal 9 4 18" xfId="10624" xr:uid="{00000000-0005-0000-0000-0000BF350000}"/>
    <cellStyle name="Normal 9 4 19" xfId="10625" xr:uid="{00000000-0005-0000-0000-0000C0350000}"/>
    <cellStyle name="Normal 9 4 2" xfId="10626" xr:uid="{00000000-0005-0000-0000-0000C1350000}"/>
    <cellStyle name="Normal 9 4 2 2" xfId="15228" xr:uid="{00000000-0005-0000-0000-0000C2350000}"/>
    <cellStyle name="Normal 9 4 20" xfId="10627" xr:uid="{00000000-0005-0000-0000-0000C3350000}"/>
    <cellStyle name="Normal 9 4 21" xfId="10628" xr:uid="{00000000-0005-0000-0000-0000C4350000}"/>
    <cellStyle name="Normal 9 4 22" xfId="10629" xr:uid="{00000000-0005-0000-0000-0000C5350000}"/>
    <cellStyle name="Normal 9 4 23" xfId="10630" xr:uid="{00000000-0005-0000-0000-0000C6350000}"/>
    <cellStyle name="Normal 9 4 24" xfId="10631" xr:uid="{00000000-0005-0000-0000-0000C7350000}"/>
    <cellStyle name="Normal 9 4 25" xfId="10632" xr:uid="{00000000-0005-0000-0000-0000C8350000}"/>
    <cellStyle name="Normal 9 4 26" xfId="10633" xr:uid="{00000000-0005-0000-0000-0000C9350000}"/>
    <cellStyle name="Normal 9 4 27" xfId="10634" xr:uid="{00000000-0005-0000-0000-0000CA350000}"/>
    <cellStyle name="Normal 9 4 28" xfId="10635" xr:uid="{00000000-0005-0000-0000-0000CB350000}"/>
    <cellStyle name="Normal 9 4 29" xfId="10636" xr:uid="{00000000-0005-0000-0000-0000CC350000}"/>
    <cellStyle name="Normal 9 4 3" xfId="10637" xr:uid="{00000000-0005-0000-0000-0000CD350000}"/>
    <cellStyle name="Normal 9 4 30" xfId="10638" xr:uid="{00000000-0005-0000-0000-0000CE350000}"/>
    <cellStyle name="Normal 9 4 31" xfId="10639" xr:uid="{00000000-0005-0000-0000-0000CF350000}"/>
    <cellStyle name="Normal 9 4 32" xfId="10640" xr:uid="{00000000-0005-0000-0000-0000D0350000}"/>
    <cellStyle name="Normal 9 4 33" xfId="10641" xr:uid="{00000000-0005-0000-0000-0000D1350000}"/>
    <cellStyle name="Normal 9 4 34" xfId="10642" xr:uid="{00000000-0005-0000-0000-0000D2350000}"/>
    <cellStyle name="Normal 9 4 35" xfId="10643" xr:uid="{00000000-0005-0000-0000-0000D3350000}"/>
    <cellStyle name="Normal 9 4 36" xfId="10644" xr:uid="{00000000-0005-0000-0000-0000D4350000}"/>
    <cellStyle name="Normal 9 4 37" xfId="10645" xr:uid="{00000000-0005-0000-0000-0000D5350000}"/>
    <cellStyle name="Normal 9 4 38" xfId="10646" xr:uid="{00000000-0005-0000-0000-0000D6350000}"/>
    <cellStyle name="Normal 9 4 39" xfId="10647" xr:uid="{00000000-0005-0000-0000-0000D7350000}"/>
    <cellStyle name="Normal 9 4 4" xfId="10648" xr:uid="{00000000-0005-0000-0000-0000D8350000}"/>
    <cellStyle name="Normal 9 4 40" xfId="10649" xr:uid="{00000000-0005-0000-0000-0000D9350000}"/>
    <cellStyle name="Normal 9 4 41" xfId="10650" xr:uid="{00000000-0005-0000-0000-0000DA350000}"/>
    <cellStyle name="Normal 9 4 42" xfId="10651" xr:uid="{00000000-0005-0000-0000-0000DB350000}"/>
    <cellStyle name="Normal 9 4 43" xfId="10652" xr:uid="{00000000-0005-0000-0000-0000DC350000}"/>
    <cellStyle name="Normal 9 4 44" xfId="10653" xr:uid="{00000000-0005-0000-0000-0000DD350000}"/>
    <cellStyle name="Normal 9 4 45" xfId="10654" xr:uid="{00000000-0005-0000-0000-0000DE350000}"/>
    <cellStyle name="Normal 9 4 46" xfId="10655" xr:uid="{00000000-0005-0000-0000-0000DF350000}"/>
    <cellStyle name="Normal 9 4 47" xfId="10656" xr:uid="{00000000-0005-0000-0000-0000E0350000}"/>
    <cellStyle name="Normal 9 4 48" xfId="10657" xr:uid="{00000000-0005-0000-0000-0000E1350000}"/>
    <cellStyle name="Normal 9 4 49" xfId="10658" xr:uid="{00000000-0005-0000-0000-0000E2350000}"/>
    <cellStyle name="Normal 9 4 5" xfId="10659" xr:uid="{00000000-0005-0000-0000-0000E3350000}"/>
    <cellStyle name="Normal 9 4 50" xfId="10660" xr:uid="{00000000-0005-0000-0000-0000E4350000}"/>
    <cellStyle name="Normal 9 4 51" xfId="10661" xr:uid="{00000000-0005-0000-0000-0000E5350000}"/>
    <cellStyle name="Normal 9 4 52" xfId="10662" xr:uid="{00000000-0005-0000-0000-0000E6350000}"/>
    <cellStyle name="Normal 9 4 53" xfId="10663" xr:uid="{00000000-0005-0000-0000-0000E7350000}"/>
    <cellStyle name="Normal 9 4 54" xfId="10664" xr:uid="{00000000-0005-0000-0000-0000E8350000}"/>
    <cellStyle name="Normal 9 4 55" xfId="10665" xr:uid="{00000000-0005-0000-0000-0000E9350000}"/>
    <cellStyle name="Normal 9 4 56" xfId="10666" xr:uid="{00000000-0005-0000-0000-0000EA350000}"/>
    <cellStyle name="Normal 9 4 57" xfId="10667" xr:uid="{00000000-0005-0000-0000-0000EB350000}"/>
    <cellStyle name="Normal 9 4 58" xfId="10668" xr:uid="{00000000-0005-0000-0000-0000EC350000}"/>
    <cellStyle name="Normal 9 4 59" xfId="10669" xr:uid="{00000000-0005-0000-0000-0000ED350000}"/>
    <cellStyle name="Normal 9 4 6" xfId="10670" xr:uid="{00000000-0005-0000-0000-0000EE350000}"/>
    <cellStyle name="Normal 9 4 60" xfId="10671" xr:uid="{00000000-0005-0000-0000-0000EF350000}"/>
    <cellStyle name="Normal 9 4 61" xfId="10672" xr:uid="{00000000-0005-0000-0000-0000F0350000}"/>
    <cellStyle name="Normal 9 4 62" xfId="10673" xr:uid="{00000000-0005-0000-0000-0000F1350000}"/>
    <cellStyle name="Normal 9 4 63" xfId="10674" xr:uid="{00000000-0005-0000-0000-0000F2350000}"/>
    <cellStyle name="Normal 9 4 64" xfId="10675" xr:uid="{00000000-0005-0000-0000-0000F3350000}"/>
    <cellStyle name="Normal 9 4 65" xfId="10676" xr:uid="{00000000-0005-0000-0000-0000F4350000}"/>
    <cellStyle name="Normal 9 4 66" xfId="14126" xr:uid="{00000000-0005-0000-0000-0000F5350000}"/>
    <cellStyle name="Normal 9 4 7" xfId="10677" xr:uid="{00000000-0005-0000-0000-0000F6350000}"/>
    <cellStyle name="Normal 9 4 8" xfId="10678" xr:uid="{00000000-0005-0000-0000-0000F7350000}"/>
    <cellStyle name="Normal 9 4 9" xfId="10679" xr:uid="{00000000-0005-0000-0000-0000F8350000}"/>
    <cellStyle name="Normal 9 5" xfId="10680" xr:uid="{00000000-0005-0000-0000-0000F9350000}"/>
    <cellStyle name="Normal 9 5 10" xfId="10681" xr:uid="{00000000-0005-0000-0000-0000FA350000}"/>
    <cellStyle name="Normal 9 5 11" xfId="10682" xr:uid="{00000000-0005-0000-0000-0000FB350000}"/>
    <cellStyle name="Normal 9 5 12" xfId="10683" xr:uid="{00000000-0005-0000-0000-0000FC350000}"/>
    <cellStyle name="Normal 9 5 13" xfId="10684" xr:uid="{00000000-0005-0000-0000-0000FD350000}"/>
    <cellStyle name="Normal 9 5 14" xfId="10685" xr:uid="{00000000-0005-0000-0000-0000FE350000}"/>
    <cellStyle name="Normal 9 5 15" xfId="10686" xr:uid="{00000000-0005-0000-0000-0000FF350000}"/>
    <cellStyle name="Normal 9 5 16" xfId="10687" xr:uid="{00000000-0005-0000-0000-000000360000}"/>
    <cellStyle name="Normal 9 5 17" xfId="10688" xr:uid="{00000000-0005-0000-0000-000001360000}"/>
    <cellStyle name="Normal 9 5 18" xfId="10689" xr:uid="{00000000-0005-0000-0000-000002360000}"/>
    <cellStyle name="Normal 9 5 19" xfId="10690" xr:uid="{00000000-0005-0000-0000-000003360000}"/>
    <cellStyle name="Normal 9 5 2" xfId="10691" xr:uid="{00000000-0005-0000-0000-000004360000}"/>
    <cellStyle name="Normal 9 5 20" xfId="10692" xr:uid="{00000000-0005-0000-0000-000005360000}"/>
    <cellStyle name="Normal 9 5 21" xfId="10693" xr:uid="{00000000-0005-0000-0000-000006360000}"/>
    <cellStyle name="Normal 9 5 22" xfId="10694" xr:uid="{00000000-0005-0000-0000-000007360000}"/>
    <cellStyle name="Normal 9 5 23" xfId="10695" xr:uid="{00000000-0005-0000-0000-000008360000}"/>
    <cellStyle name="Normal 9 5 24" xfId="10696" xr:uid="{00000000-0005-0000-0000-000009360000}"/>
    <cellStyle name="Normal 9 5 25" xfId="10697" xr:uid="{00000000-0005-0000-0000-00000A360000}"/>
    <cellStyle name="Normal 9 5 26" xfId="10698" xr:uid="{00000000-0005-0000-0000-00000B360000}"/>
    <cellStyle name="Normal 9 5 27" xfId="10699" xr:uid="{00000000-0005-0000-0000-00000C360000}"/>
    <cellStyle name="Normal 9 5 28" xfId="10700" xr:uid="{00000000-0005-0000-0000-00000D360000}"/>
    <cellStyle name="Normal 9 5 29" xfId="10701" xr:uid="{00000000-0005-0000-0000-00000E360000}"/>
    <cellStyle name="Normal 9 5 3" xfId="10702" xr:uid="{00000000-0005-0000-0000-00000F360000}"/>
    <cellStyle name="Normal 9 5 30" xfId="10703" xr:uid="{00000000-0005-0000-0000-000010360000}"/>
    <cellStyle name="Normal 9 5 31" xfId="10704" xr:uid="{00000000-0005-0000-0000-000011360000}"/>
    <cellStyle name="Normal 9 5 32" xfId="10705" xr:uid="{00000000-0005-0000-0000-000012360000}"/>
    <cellStyle name="Normal 9 5 33" xfId="10706" xr:uid="{00000000-0005-0000-0000-000013360000}"/>
    <cellStyle name="Normal 9 5 34" xfId="10707" xr:uid="{00000000-0005-0000-0000-000014360000}"/>
    <cellStyle name="Normal 9 5 35" xfId="10708" xr:uid="{00000000-0005-0000-0000-000015360000}"/>
    <cellStyle name="Normal 9 5 36" xfId="10709" xr:uid="{00000000-0005-0000-0000-000016360000}"/>
    <cellStyle name="Normal 9 5 37" xfId="10710" xr:uid="{00000000-0005-0000-0000-000017360000}"/>
    <cellStyle name="Normal 9 5 38" xfId="10711" xr:uid="{00000000-0005-0000-0000-000018360000}"/>
    <cellStyle name="Normal 9 5 39" xfId="10712" xr:uid="{00000000-0005-0000-0000-000019360000}"/>
    <cellStyle name="Normal 9 5 4" xfId="10713" xr:uid="{00000000-0005-0000-0000-00001A360000}"/>
    <cellStyle name="Normal 9 5 40" xfId="10714" xr:uid="{00000000-0005-0000-0000-00001B360000}"/>
    <cellStyle name="Normal 9 5 41" xfId="10715" xr:uid="{00000000-0005-0000-0000-00001C360000}"/>
    <cellStyle name="Normal 9 5 42" xfId="10716" xr:uid="{00000000-0005-0000-0000-00001D360000}"/>
    <cellStyle name="Normal 9 5 43" xfId="10717" xr:uid="{00000000-0005-0000-0000-00001E360000}"/>
    <cellStyle name="Normal 9 5 44" xfId="10718" xr:uid="{00000000-0005-0000-0000-00001F360000}"/>
    <cellStyle name="Normal 9 5 45" xfId="10719" xr:uid="{00000000-0005-0000-0000-000020360000}"/>
    <cellStyle name="Normal 9 5 46" xfId="10720" xr:uid="{00000000-0005-0000-0000-000021360000}"/>
    <cellStyle name="Normal 9 5 47" xfId="10721" xr:uid="{00000000-0005-0000-0000-000022360000}"/>
    <cellStyle name="Normal 9 5 48" xfId="10722" xr:uid="{00000000-0005-0000-0000-000023360000}"/>
    <cellStyle name="Normal 9 5 49" xfId="10723" xr:uid="{00000000-0005-0000-0000-000024360000}"/>
    <cellStyle name="Normal 9 5 5" xfId="10724" xr:uid="{00000000-0005-0000-0000-000025360000}"/>
    <cellStyle name="Normal 9 5 50" xfId="10725" xr:uid="{00000000-0005-0000-0000-000026360000}"/>
    <cellStyle name="Normal 9 5 51" xfId="10726" xr:uid="{00000000-0005-0000-0000-000027360000}"/>
    <cellStyle name="Normal 9 5 52" xfId="10727" xr:uid="{00000000-0005-0000-0000-000028360000}"/>
    <cellStyle name="Normal 9 5 53" xfId="10728" xr:uid="{00000000-0005-0000-0000-000029360000}"/>
    <cellStyle name="Normal 9 5 54" xfId="10729" xr:uid="{00000000-0005-0000-0000-00002A360000}"/>
    <cellStyle name="Normal 9 5 55" xfId="10730" xr:uid="{00000000-0005-0000-0000-00002B360000}"/>
    <cellStyle name="Normal 9 5 56" xfId="10731" xr:uid="{00000000-0005-0000-0000-00002C360000}"/>
    <cellStyle name="Normal 9 5 57" xfId="10732" xr:uid="{00000000-0005-0000-0000-00002D360000}"/>
    <cellStyle name="Normal 9 5 58" xfId="10733" xr:uid="{00000000-0005-0000-0000-00002E360000}"/>
    <cellStyle name="Normal 9 5 59" xfId="10734" xr:uid="{00000000-0005-0000-0000-00002F360000}"/>
    <cellStyle name="Normal 9 5 6" xfId="10735" xr:uid="{00000000-0005-0000-0000-000030360000}"/>
    <cellStyle name="Normal 9 5 60" xfId="10736" xr:uid="{00000000-0005-0000-0000-000031360000}"/>
    <cellStyle name="Normal 9 5 61" xfId="10737" xr:uid="{00000000-0005-0000-0000-000032360000}"/>
    <cellStyle name="Normal 9 5 62" xfId="10738" xr:uid="{00000000-0005-0000-0000-000033360000}"/>
    <cellStyle name="Normal 9 5 63" xfId="10739" xr:uid="{00000000-0005-0000-0000-000034360000}"/>
    <cellStyle name="Normal 9 5 64" xfId="10740" xr:uid="{00000000-0005-0000-0000-000035360000}"/>
    <cellStyle name="Normal 9 5 65" xfId="10741" xr:uid="{00000000-0005-0000-0000-000036360000}"/>
    <cellStyle name="Normal 9 5 7" xfId="10742" xr:uid="{00000000-0005-0000-0000-000037360000}"/>
    <cellStyle name="Normal 9 5 8" xfId="10743" xr:uid="{00000000-0005-0000-0000-000038360000}"/>
    <cellStyle name="Normal 9 5 9" xfId="10744" xr:uid="{00000000-0005-0000-0000-000039360000}"/>
    <cellStyle name="Normal 9 6" xfId="10745" xr:uid="{00000000-0005-0000-0000-00003A360000}"/>
    <cellStyle name="Normal 9 7" xfId="13546" xr:uid="{00000000-0005-0000-0000-00003B360000}"/>
    <cellStyle name="Normal 9 8" xfId="15227" xr:uid="{00000000-0005-0000-0000-00003C360000}"/>
    <cellStyle name="Normal 90" xfId="10746" xr:uid="{00000000-0005-0000-0000-00003D360000}"/>
    <cellStyle name="Normal 91" xfId="10747" xr:uid="{00000000-0005-0000-0000-00003E360000}"/>
    <cellStyle name="Normal 92" xfId="10748" xr:uid="{00000000-0005-0000-0000-00003F360000}"/>
    <cellStyle name="Normal 93" xfId="10749" xr:uid="{00000000-0005-0000-0000-000040360000}"/>
    <cellStyle name="Normal 94" xfId="10750" xr:uid="{00000000-0005-0000-0000-000041360000}"/>
    <cellStyle name="Normal 95" xfId="10751" xr:uid="{00000000-0005-0000-0000-000042360000}"/>
    <cellStyle name="Normal 96" xfId="10752" xr:uid="{00000000-0005-0000-0000-000043360000}"/>
    <cellStyle name="Normal 97" xfId="10753" xr:uid="{00000000-0005-0000-0000-000044360000}"/>
    <cellStyle name="Normal 98" xfId="10754" xr:uid="{00000000-0005-0000-0000-000045360000}"/>
    <cellStyle name="Normal 99" xfId="10755" xr:uid="{00000000-0005-0000-0000-000046360000}"/>
    <cellStyle name="Normal_Proposed_BBG_GS_1" xfId="15290" xr:uid="{6A26A170-8EED-4150-84E3-835B376D76B4}"/>
    <cellStyle name="Normale_Foglio2" xfId="10756" xr:uid="{00000000-0005-0000-0000-000047360000}"/>
    <cellStyle name="Nota" xfId="10757" xr:uid="{00000000-0005-0000-0000-000048360000}"/>
    <cellStyle name="Nota 2" xfId="14384" xr:uid="{00000000-0005-0000-0000-000049360000}"/>
    <cellStyle name="Note 2" xfId="52" xr:uid="{00000000-0005-0000-0000-00004A360000}"/>
    <cellStyle name="Note 2 2" xfId="53" xr:uid="{00000000-0005-0000-0000-00004B360000}"/>
    <cellStyle name="Note 2 2 2" xfId="10758" xr:uid="{00000000-0005-0000-0000-00004C360000}"/>
    <cellStyle name="Note 2 2 2 2" xfId="15231" xr:uid="{00000000-0005-0000-0000-00004D360000}"/>
    <cellStyle name="Note 2 2 3" xfId="11842" xr:uid="{00000000-0005-0000-0000-00004E360000}"/>
    <cellStyle name="Note 2 2 3 2" xfId="15232" xr:uid="{00000000-0005-0000-0000-00004F360000}"/>
    <cellStyle name="Note 2 2 4" xfId="14184" xr:uid="{00000000-0005-0000-0000-000050360000}"/>
    <cellStyle name="Note 2 2 5" xfId="15230" xr:uid="{00000000-0005-0000-0000-000051360000}"/>
    <cellStyle name="Note 2 3" xfId="103" xr:uid="{00000000-0005-0000-0000-000052360000}"/>
    <cellStyle name="Note 2 3 2" xfId="14321" xr:uid="{00000000-0005-0000-0000-000053360000}"/>
    <cellStyle name="Note 2 4" xfId="11935" xr:uid="{00000000-0005-0000-0000-000054360000}"/>
    <cellStyle name="Note 2 4 2" xfId="15234" xr:uid="{00000000-0005-0000-0000-000055360000}"/>
    <cellStyle name="Note 2 4 3" xfId="15233" xr:uid="{00000000-0005-0000-0000-000056360000}"/>
    <cellStyle name="Note 2 5" xfId="13554" xr:uid="{00000000-0005-0000-0000-000057360000}"/>
    <cellStyle name="Note 2 5 2" xfId="15235" xr:uid="{00000000-0005-0000-0000-000058360000}"/>
    <cellStyle name="Note 2 6" xfId="15236" xr:uid="{00000000-0005-0000-0000-000059360000}"/>
    <cellStyle name="Note 2 7" xfId="15229" xr:uid="{00000000-0005-0000-0000-00005A360000}"/>
    <cellStyle name="Note 3" xfId="54" xr:uid="{00000000-0005-0000-0000-00005B360000}"/>
    <cellStyle name="Note 3 2" xfId="55" xr:uid="{00000000-0005-0000-0000-00005C360000}"/>
    <cellStyle name="Note 3 2 2" xfId="56" xr:uid="{00000000-0005-0000-0000-00005D360000}"/>
    <cellStyle name="Note 3 2 2 2" xfId="10759" xr:uid="{00000000-0005-0000-0000-00005E360000}"/>
    <cellStyle name="Note 3 2 2 2 2" xfId="15240" xr:uid="{00000000-0005-0000-0000-00005F360000}"/>
    <cellStyle name="Note 3 2 2 3" xfId="15239" xr:uid="{00000000-0005-0000-0000-000060360000}"/>
    <cellStyle name="Note 3 2 3" xfId="10760" xr:uid="{00000000-0005-0000-0000-000061360000}"/>
    <cellStyle name="Note 3 2 3 2" xfId="15241" xr:uid="{00000000-0005-0000-0000-000062360000}"/>
    <cellStyle name="Note 3 2 4" xfId="15238" xr:uid="{00000000-0005-0000-0000-000063360000}"/>
    <cellStyle name="Note 3 3" xfId="57" xr:uid="{00000000-0005-0000-0000-000064360000}"/>
    <cellStyle name="Note 3 3 2" xfId="10761" xr:uid="{00000000-0005-0000-0000-000065360000}"/>
    <cellStyle name="Note 3 3 2 2" xfId="15243" xr:uid="{00000000-0005-0000-0000-000066360000}"/>
    <cellStyle name="Note 3 3 3" xfId="15242" xr:uid="{00000000-0005-0000-0000-000067360000}"/>
    <cellStyle name="Note 3 4" xfId="108" xr:uid="{00000000-0005-0000-0000-000068360000}"/>
    <cellStyle name="Note 3 4 2" xfId="15244" xr:uid="{00000000-0005-0000-0000-000069360000}"/>
    <cellStyle name="Note 3 5" xfId="11936" xr:uid="{00000000-0005-0000-0000-00006A360000}"/>
    <cellStyle name="Note 3 5 2" xfId="15246" xr:uid="{00000000-0005-0000-0000-00006B360000}"/>
    <cellStyle name="Note 3 5 3" xfId="15245" xr:uid="{00000000-0005-0000-0000-00006C360000}"/>
    <cellStyle name="Note 3 6" xfId="13604" xr:uid="{00000000-0005-0000-0000-00006D360000}"/>
    <cellStyle name="Note 3 6 2" xfId="15247" xr:uid="{00000000-0005-0000-0000-00006E360000}"/>
    <cellStyle name="Note 3 7" xfId="15237" xr:uid="{00000000-0005-0000-0000-00006F360000}"/>
    <cellStyle name="Note 4" xfId="10762" xr:uid="{00000000-0005-0000-0000-000070360000}"/>
    <cellStyle name="Note 4 2" xfId="13605" xr:uid="{00000000-0005-0000-0000-000071360000}"/>
    <cellStyle name="Note 5" xfId="10763" xr:uid="{00000000-0005-0000-0000-000072360000}"/>
    <cellStyle name="Note 5 2" xfId="13603" xr:uid="{00000000-0005-0000-0000-000073360000}"/>
    <cellStyle name="Note 6" xfId="10764" xr:uid="{00000000-0005-0000-0000-000074360000}"/>
    <cellStyle name="Note 6 2" xfId="14054" xr:uid="{00000000-0005-0000-0000-000075360000}"/>
    <cellStyle name="Notes" xfId="10765" xr:uid="{00000000-0005-0000-0000-000076360000}"/>
    <cellStyle name="Notes 2" xfId="10766" xr:uid="{00000000-0005-0000-0000-000077360000}"/>
    <cellStyle name="Notes 2 2" xfId="14214" xr:uid="{00000000-0005-0000-0000-000078360000}"/>
    <cellStyle name="Notes 3" xfId="10767" xr:uid="{00000000-0005-0000-0000-000079360000}"/>
    <cellStyle name="Notes 3 2" xfId="14350" xr:uid="{00000000-0005-0000-0000-00007A360000}"/>
    <cellStyle name="Notes 4" xfId="13511" xr:uid="{00000000-0005-0000-0000-00007B360000}"/>
    <cellStyle name="Number0DecimalStyle" xfId="10768" xr:uid="{00000000-0005-0000-0000-00007C360000}"/>
    <cellStyle name="Number10DecimalStyle" xfId="10769" xr:uid="{00000000-0005-0000-0000-00007D360000}"/>
    <cellStyle name="Number1DecimalStyle" xfId="10770" xr:uid="{00000000-0005-0000-0000-00007E360000}"/>
    <cellStyle name="Number2DecimalStyle" xfId="10771" xr:uid="{00000000-0005-0000-0000-00007F360000}"/>
    <cellStyle name="Number3DecimalStyle" xfId="10772" xr:uid="{00000000-0005-0000-0000-000080360000}"/>
    <cellStyle name="Number4DecimalStyle" xfId="10773" xr:uid="{00000000-0005-0000-0000-000081360000}"/>
    <cellStyle name="Number5DecimalStyle" xfId="10774" xr:uid="{00000000-0005-0000-0000-000082360000}"/>
    <cellStyle name="Number6DecimalStyle" xfId="10775" xr:uid="{00000000-0005-0000-0000-000083360000}"/>
    <cellStyle name="Number7DecimalStyle" xfId="10776" xr:uid="{00000000-0005-0000-0000-000084360000}"/>
    <cellStyle name="Number8DecimalStyle" xfId="10777" xr:uid="{00000000-0005-0000-0000-000085360000}"/>
    <cellStyle name="Number9DecimalStyle" xfId="10778" xr:uid="{00000000-0005-0000-0000-000086360000}"/>
    <cellStyle name="NumberFormat" xfId="10779" xr:uid="{00000000-0005-0000-0000-000087360000}"/>
    <cellStyle name="NumberFormat 2" xfId="10780" xr:uid="{00000000-0005-0000-0000-000088360000}"/>
    <cellStyle name="OptionPricerGreyed" xfId="10781" xr:uid="{00000000-0005-0000-0000-000089360000}"/>
    <cellStyle name="OptionPricerGreyed 2" xfId="10782" xr:uid="{00000000-0005-0000-0000-00008A360000}"/>
    <cellStyle name="OptionPricerGreyed 3" xfId="14288" xr:uid="{00000000-0005-0000-0000-00008B360000}"/>
    <cellStyle name="OptionPricerVisible" xfId="10783" xr:uid="{00000000-0005-0000-0000-00008C360000}"/>
    <cellStyle name="OptionPricerVisible 2" xfId="10784" xr:uid="{00000000-0005-0000-0000-00008D360000}"/>
    <cellStyle name="OptionPricerVisible 3" xfId="14524" xr:uid="{00000000-0005-0000-0000-00008E360000}"/>
    <cellStyle name="Otsikko" xfId="10785" xr:uid="{00000000-0005-0000-0000-00008F360000}"/>
    <cellStyle name="Otsikko 1" xfId="10786" xr:uid="{00000000-0005-0000-0000-000090360000}"/>
    <cellStyle name="Otsikko 1 2" xfId="14258" xr:uid="{00000000-0005-0000-0000-000091360000}"/>
    <cellStyle name="Otsikko 2" xfId="10787" xr:uid="{00000000-0005-0000-0000-000092360000}"/>
    <cellStyle name="Otsikko 2 2" xfId="14394" xr:uid="{00000000-0005-0000-0000-000093360000}"/>
    <cellStyle name="Otsikko 3" xfId="10788" xr:uid="{00000000-0005-0000-0000-000094360000}"/>
    <cellStyle name="Otsikko 3 2" xfId="14194" xr:uid="{00000000-0005-0000-0000-000095360000}"/>
    <cellStyle name="Otsikko 4" xfId="10789" xr:uid="{00000000-0005-0000-0000-000096360000}"/>
    <cellStyle name="Otsikko 4 2" xfId="14331" xr:uid="{00000000-0005-0000-0000-000097360000}"/>
    <cellStyle name="Otsikko 5" xfId="14131" xr:uid="{00000000-0005-0000-0000-000098360000}"/>
    <cellStyle name="Output 2" xfId="58" xr:uid="{00000000-0005-0000-0000-000099360000}"/>
    <cellStyle name="Output 2 2" xfId="104" xr:uid="{00000000-0005-0000-0000-00009A360000}"/>
    <cellStyle name="Output 2 2 2" xfId="14092" xr:uid="{00000000-0005-0000-0000-00009B360000}"/>
    <cellStyle name="Output 2 2 3" xfId="15249" xr:uid="{00000000-0005-0000-0000-00009C360000}"/>
    <cellStyle name="Output 2 3" xfId="10790" xr:uid="{00000000-0005-0000-0000-00009D360000}"/>
    <cellStyle name="Output 2 3 2" xfId="11937" xr:uid="{00000000-0005-0000-0000-00009E360000}"/>
    <cellStyle name="Output 2 3 3" xfId="14202" xr:uid="{00000000-0005-0000-0000-00009F360000}"/>
    <cellStyle name="Output 2 3 4" xfId="15250" xr:uid="{00000000-0005-0000-0000-0000A0360000}"/>
    <cellStyle name="Output 2 4" xfId="14565" xr:uid="{00000000-0005-0000-0000-0000A1360000}"/>
    <cellStyle name="Output 2 5" xfId="15248" xr:uid="{00000000-0005-0000-0000-0000A2360000}"/>
    <cellStyle name="Output 3" xfId="10791" xr:uid="{00000000-0005-0000-0000-0000A3360000}"/>
    <cellStyle name="Output 3 2" xfId="14338" xr:uid="{00000000-0005-0000-0000-0000A4360000}"/>
    <cellStyle name="Output 3 3" xfId="13606" xr:uid="{00000000-0005-0000-0000-0000A5360000}"/>
    <cellStyle name="Output 4" xfId="10792" xr:uid="{00000000-0005-0000-0000-0000A6360000}"/>
    <cellStyle name="Output 4 2" xfId="13957" xr:uid="{00000000-0005-0000-0000-0000A7360000}"/>
    <cellStyle name="Output 5" xfId="10793" xr:uid="{00000000-0005-0000-0000-0000A8360000}"/>
    <cellStyle name="Output 5 2" xfId="14143" xr:uid="{00000000-0005-0000-0000-0000A9360000}"/>
    <cellStyle name="Output 6" xfId="10794" xr:uid="{00000000-0005-0000-0000-0000AA360000}"/>
    <cellStyle name="Output 6 2" xfId="14269" xr:uid="{00000000-0005-0000-0000-0000AB360000}"/>
    <cellStyle name="Page Number" xfId="10795" xr:uid="{00000000-0005-0000-0000-0000AC360000}"/>
    <cellStyle name="Page Number 2" xfId="10796" xr:uid="{00000000-0005-0000-0000-0000AD360000}"/>
    <cellStyle name="Page Number 3" xfId="10797" xr:uid="{00000000-0005-0000-0000-0000AE360000}"/>
    <cellStyle name="Percent [2]" xfId="10798" xr:uid="{00000000-0005-0000-0000-0000AF360000}"/>
    <cellStyle name="Percent [2] 2" xfId="10799" xr:uid="{00000000-0005-0000-0000-0000B0360000}"/>
    <cellStyle name="Percent 10" xfId="10800" xr:uid="{00000000-0005-0000-0000-0000B1360000}"/>
    <cellStyle name="Percent 10 2" xfId="15251" xr:uid="{00000000-0005-0000-0000-0000B2360000}"/>
    <cellStyle name="Percent 11" xfId="10801" xr:uid="{00000000-0005-0000-0000-0000B3360000}"/>
    <cellStyle name="Percent 11 2" xfId="15252" xr:uid="{00000000-0005-0000-0000-0000B4360000}"/>
    <cellStyle name="Percent 12" xfId="10802" xr:uid="{00000000-0005-0000-0000-0000B5360000}"/>
    <cellStyle name="Percent 12 2" xfId="15253" xr:uid="{00000000-0005-0000-0000-0000B6360000}"/>
    <cellStyle name="Percent 13" xfId="10803" xr:uid="{00000000-0005-0000-0000-0000B7360000}"/>
    <cellStyle name="Percent 13 2" xfId="15254" xr:uid="{00000000-0005-0000-0000-0000B8360000}"/>
    <cellStyle name="Percent 14" xfId="10804" xr:uid="{00000000-0005-0000-0000-0000B9360000}"/>
    <cellStyle name="Percent 14 2" xfId="15255" xr:uid="{00000000-0005-0000-0000-0000BA360000}"/>
    <cellStyle name="Percent 15" xfId="10805" xr:uid="{00000000-0005-0000-0000-0000BB360000}"/>
    <cellStyle name="Percent 15 2" xfId="15256" xr:uid="{00000000-0005-0000-0000-0000BC360000}"/>
    <cellStyle name="Percent 16" xfId="10806" xr:uid="{00000000-0005-0000-0000-0000BD360000}"/>
    <cellStyle name="Percent 16 2" xfId="15257" xr:uid="{00000000-0005-0000-0000-0000BE360000}"/>
    <cellStyle name="Percent 17" xfId="10807" xr:uid="{00000000-0005-0000-0000-0000BF360000}"/>
    <cellStyle name="Percent 17 2" xfId="15258" xr:uid="{00000000-0005-0000-0000-0000C0360000}"/>
    <cellStyle name="Percent 18" xfId="10808" xr:uid="{00000000-0005-0000-0000-0000C1360000}"/>
    <cellStyle name="Percent 18 2" xfId="15259" xr:uid="{00000000-0005-0000-0000-0000C2360000}"/>
    <cellStyle name="Percent 19" xfId="10809" xr:uid="{00000000-0005-0000-0000-0000C3360000}"/>
    <cellStyle name="Percent 19 2" xfId="15260" xr:uid="{00000000-0005-0000-0000-0000C4360000}"/>
    <cellStyle name="Percent 2" xfId="15261" xr:uid="{00000000-0005-0000-0000-0000C5360000}"/>
    <cellStyle name="Percent 2 10" xfId="10810" xr:uid="{00000000-0005-0000-0000-0000C6360000}"/>
    <cellStyle name="Percent 2 11" xfId="10811" xr:uid="{00000000-0005-0000-0000-0000C7360000}"/>
    <cellStyle name="Percent 2 12" xfId="10812" xr:uid="{00000000-0005-0000-0000-0000C8360000}"/>
    <cellStyle name="Percent 2 13" xfId="10813" xr:uid="{00000000-0005-0000-0000-0000C9360000}"/>
    <cellStyle name="Percent 2 14" xfId="10814" xr:uid="{00000000-0005-0000-0000-0000CA360000}"/>
    <cellStyle name="Percent 2 15" xfId="10815" xr:uid="{00000000-0005-0000-0000-0000CB360000}"/>
    <cellStyle name="Percent 2 16" xfId="10816" xr:uid="{00000000-0005-0000-0000-0000CC360000}"/>
    <cellStyle name="Percent 2 17" xfId="10817" xr:uid="{00000000-0005-0000-0000-0000CD360000}"/>
    <cellStyle name="Percent 2 18" xfId="10818" xr:uid="{00000000-0005-0000-0000-0000CE360000}"/>
    <cellStyle name="Percent 2 19" xfId="10819" xr:uid="{00000000-0005-0000-0000-0000CF360000}"/>
    <cellStyle name="Percent 2 2" xfId="59" xr:uid="{00000000-0005-0000-0000-0000D0360000}"/>
    <cellStyle name="Percent 2 2 10" xfId="10820" xr:uid="{00000000-0005-0000-0000-0000D1360000}"/>
    <cellStyle name="Percent 2 2 11" xfId="10821" xr:uid="{00000000-0005-0000-0000-0000D2360000}"/>
    <cellStyle name="Percent 2 2 12" xfId="10822" xr:uid="{00000000-0005-0000-0000-0000D3360000}"/>
    <cellStyle name="Percent 2 2 13" xfId="10823" xr:uid="{00000000-0005-0000-0000-0000D4360000}"/>
    <cellStyle name="Percent 2 2 14" xfId="10824" xr:uid="{00000000-0005-0000-0000-0000D5360000}"/>
    <cellStyle name="Percent 2 2 15" xfId="10825" xr:uid="{00000000-0005-0000-0000-0000D6360000}"/>
    <cellStyle name="Percent 2 2 16" xfId="10826" xr:uid="{00000000-0005-0000-0000-0000D7360000}"/>
    <cellStyle name="Percent 2 2 17" xfId="10827" xr:uid="{00000000-0005-0000-0000-0000D8360000}"/>
    <cellStyle name="Percent 2 2 18" xfId="10828" xr:uid="{00000000-0005-0000-0000-0000D9360000}"/>
    <cellStyle name="Percent 2 2 19" xfId="10829" xr:uid="{00000000-0005-0000-0000-0000DA360000}"/>
    <cellStyle name="Percent 2 2 2" xfId="10830" xr:uid="{00000000-0005-0000-0000-0000DB360000}"/>
    <cellStyle name="Percent 2 2 20" xfId="10831" xr:uid="{00000000-0005-0000-0000-0000DC360000}"/>
    <cellStyle name="Percent 2 2 21" xfId="10832" xr:uid="{00000000-0005-0000-0000-0000DD360000}"/>
    <cellStyle name="Percent 2 2 22" xfId="10833" xr:uid="{00000000-0005-0000-0000-0000DE360000}"/>
    <cellStyle name="Percent 2 2 23" xfId="10834" xr:uid="{00000000-0005-0000-0000-0000DF360000}"/>
    <cellStyle name="Percent 2 2 24" xfId="10835" xr:uid="{00000000-0005-0000-0000-0000E0360000}"/>
    <cellStyle name="Percent 2 2 25" xfId="10836" xr:uid="{00000000-0005-0000-0000-0000E1360000}"/>
    <cellStyle name="Percent 2 2 26" xfId="10837" xr:uid="{00000000-0005-0000-0000-0000E2360000}"/>
    <cellStyle name="Percent 2 2 27" xfId="10838" xr:uid="{00000000-0005-0000-0000-0000E3360000}"/>
    <cellStyle name="Percent 2 2 28" xfId="10839" xr:uid="{00000000-0005-0000-0000-0000E4360000}"/>
    <cellStyle name="Percent 2 2 29" xfId="10840" xr:uid="{00000000-0005-0000-0000-0000E5360000}"/>
    <cellStyle name="Percent 2 2 3" xfId="10841" xr:uid="{00000000-0005-0000-0000-0000E6360000}"/>
    <cellStyle name="Percent 2 2 30" xfId="10842" xr:uid="{00000000-0005-0000-0000-0000E7360000}"/>
    <cellStyle name="Percent 2 2 31" xfId="10843" xr:uid="{00000000-0005-0000-0000-0000E8360000}"/>
    <cellStyle name="Percent 2 2 32" xfId="10844" xr:uid="{00000000-0005-0000-0000-0000E9360000}"/>
    <cellStyle name="Percent 2 2 33" xfId="10845" xr:uid="{00000000-0005-0000-0000-0000EA360000}"/>
    <cellStyle name="Percent 2 2 34" xfId="10846" xr:uid="{00000000-0005-0000-0000-0000EB360000}"/>
    <cellStyle name="Percent 2 2 35" xfId="10847" xr:uid="{00000000-0005-0000-0000-0000EC360000}"/>
    <cellStyle name="Percent 2 2 36" xfId="10848" xr:uid="{00000000-0005-0000-0000-0000ED360000}"/>
    <cellStyle name="Percent 2 2 37" xfId="10849" xr:uid="{00000000-0005-0000-0000-0000EE360000}"/>
    <cellStyle name="Percent 2 2 38" xfId="10850" xr:uid="{00000000-0005-0000-0000-0000EF360000}"/>
    <cellStyle name="Percent 2 2 39" xfId="10851" xr:uid="{00000000-0005-0000-0000-0000F0360000}"/>
    <cellStyle name="Percent 2 2 4" xfId="10852" xr:uid="{00000000-0005-0000-0000-0000F1360000}"/>
    <cellStyle name="Percent 2 2 40" xfId="10853" xr:uid="{00000000-0005-0000-0000-0000F2360000}"/>
    <cellStyle name="Percent 2 2 41" xfId="10854" xr:uid="{00000000-0005-0000-0000-0000F3360000}"/>
    <cellStyle name="Percent 2 2 42" xfId="10855" xr:uid="{00000000-0005-0000-0000-0000F4360000}"/>
    <cellStyle name="Percent 2 2 43" xfId="10856" xr:uid="{00000000-0005-0000-0000-0000F5360000}"/>
    <cellStyle name="Percent 2 2 44" xfId="10857" xr:uid="{00000000-0005-0000-0000-0000F6360000}"/>
    <cellStyle name="Percent 2 2 45" xfId="10858" xr:uid="{00000000-0005-0000-0000-0000F7360000}"/>
    <cellStyle name="Percent 2 2 46" xfId="10859" xr:uid="{00000000-0005-0000-0000-0000F8360000}"/>
    <cellStyle name="Percent 2 2 47" xfId="10860" xr:uid="{00000000-0005-0000-0000-0000F9360000}"/>
    <cellStyle name="Percent 2 2 48" xfId="10861" xr:uid="{00000000-0005-0000-0000-0000FA360000}"/>
    <cellStyle name="Percent 2 2 49" xfId="10862" xr:uid="{00000000-0005-0000-0000-0000FB360000}"/>
    <cellStyle name="Percent 2 2 5" xfId="10863" xr:uid="{00000000-0005-0000-0000-0000FC360000}"/>
    <cellStyle name="Percent 2 2 50" xfId="10864" xr:uid="{00000000-0005-0000-0000-0000FD360000}"/>
    <cellStyle name="Percent 2 2 51" xfId="10865" xr:uid="{00000000-0005-0000-0000-0000FE360000}"/>
    <cellStyle name="Percent 2 2 52" xfId="10866" xr:uid="{00000000-0005-0000-0000-0000FF360000}"/>
    <cellStyle name="Percent 2 2 53" xfId="10867" xr:uid="{00000000-0005-0000-0000-000000370000}"/>
    <cellStyle name="Percent 2 2 54" xfId="10868" xr:uid="{00000000-0005-0000-0000-000001370000}"/>
    <cellStyle name="Percent 2 2 55" xfId="10869" xr:uid="{00000000-0005-0000-0000-000002370000}"/>
    <cellStyle name="Percent 2 2 56" xfId="10870" xr:uid="{00000000-0005-0000-0000-000003370000}"/>
    <cellStyle name="Percent 2 2 57" xfId="10871" xr:uid="{00000000-0005-0000-0000-000004370000}"/>
    <cellStyle name="Percent 2 2 58" xfId="10872" xr:uid="{00000000-0005-0000-0000-000005370000}"/>
    <cellStyle name="Percent 2 2 59" xfId="10873" xr:uid="{00000000-0005-0000-0000-000006370000}"/>
    <cellStyle name="Percent 2 2 6" xfId="10874" xr:uid="{00000000-0005-0000-0000-000007370000}"/>
    <cellStyle name="Percent 2 2 60" xfId="10875" xr:uid="{00000000-0005-0000-0000-000008370000}"/>
    <cellStyle name="Percent 2 2 61" xfId="10876" xr:uid="{00000000-0005-0000-0000-000009370000}"/>
    <cellStyle name="Percent 2 2 62" xfId="10877" xr:uid="{00000000-0005-0000-0000-00000A370000}"/>
    <cellStyle name="Percent 2 2 63" xfId="10878" xr:uid="{00000000-0005-0000-0000-00000B370000}"/>
    <cellStyle name="Percent 2 2 64" xfId="10879" xr:uid="{00000000-0005-0000-0000-00000C370000}"/>
    <cellStyle name="Percent 2 2 65" xfId="10880" xr:uid="{00000000-0005-0000-0000-00000D370000}"/>
    <cellStyle name="Percent 2 2 66" xfId="13958" xr:uid="{00000000-0005-0000-0000-00000E370000}"/>
    <cellStyle name="Percent 2 2 7" xfId="10881" xr:uid="{00000000-0005-0000-0000-00000F370000}"/>
    <cellStyle name="Percent 2 2 8" xfId="10882" xr:uid="{00000000-0005-0000-0000-000010370000}"/>
    <cellStyle name="Percent 2 2 9" xfId="10883" xr:uid="{00000000-0005-0000-0000-000011370000}"/>
    <cellStyle name="Percent 2 20" xfId="10884" xr:uid="{00000000-0005-0000-0000-000012370000}"/>
    <cellStyle name="Percent 2 21" xfId="10885" xr:uid="{00000000-0005-0000-0000-000013370000}"/>
    <cellStyle name="Percent 2 22" xfId="10886" xr:uid="{00000000-0005-0000-0000-000014370000}"/>
    <cellStyle name="Percent 2 23" xfId="10887" xr:uid="{00000000-0005-0000-0000-000015370000}"/>
    <cellStyle name="Percent 2 24" xfId="10888" xr:uid="{00000000-0005-0000-0000-000016370000}"/>
    <cellStyle name="Percent 2 25" xfId="10889" xr:uid="{00000000-0005-0000-0000-000017370000}"/>
    <cellStyle name="Percent 2 26" xfId="10890" xr:uid="{00000000-0005-0000-0000-000018370000}"/>
    <cellStyle name="Percent 2 27" xfId="10891" xr:uid="{00000000-0005-0000-0000-000019370000}"/>
    <cellStyle name="Percent 2 28" xfId="10892" xr:uid="{00000000-0005-0000-0000-00001A370000}"/>
    <cellStyle name="Percent 2 29" xfId="10893" xr:uid="{00000000-0005-0000-0000-00001B370000}"/>
    <cellStyle name="Percent 2 3" xfId="10894" xr:uid="{00000000-0005-0000-0000-00001C370000}"/>
    <cellStyle name="Percent 2 3 2" xfId="13959" xr:uid="{00000000-0005-0000-0000-00001D370000}"/>
    <cellStyle name="Percent 2 30" xfId="10895" xr:uid="{00000000-0005-0000-0000-00001E370000}"/>
    <cellStyle name="Percent 2 31" xfId="10896" xr:uid="{00000000-0005-0000-0000-00001F370000}"/>
    <cellStyle name="Percent 2 32" xfId="10897" xr:uid="{00000000-0005-0000-0000-000020370000}"/>
    <cellStyle name="Percent 2 33" xfId="10898" xr:uid="{00000000-0005-0000-0000-000021370000}"/>
    <cellStyle name="Percent 2 34" xfId="10899" xr:uid="{00000000-0005-0000-0000-000022370000}"/>
    <cellStyle name="Percent 2 35" xfId="10900" xr:uid="{00000000-0005-0000-0000-000023370000}"/>
    <cellStyle name="Percent 2 36" xfId="10901" xr:uid="{00000000-0005-0000-0000-000024370000}"/>
    <cellStyle name="Percent 2 37" xfId="10902" xr:uid="{00000000-0005-0000-0000-000025370000}"/>
    <cellStyle name="Percent 2 38" xfId="10903" xr:uid="{00000000-0005-0000-0000-000026370000}"/>
    <cellStyle name="Percent 2 39" xfId="10904" xr:uid="{00000000-0005-0000-0000-000027370000}"/>
    <cellStyle name="Percent 2 4" xfId="10905" xr:uid="{00000000-0005-0000-0000-000028370000}"/>
    <cellStyle name="Percent 2 4 2" xfId="13960" xr:uid="{00000000-0005-0000-0000-000029370000}"/>
    <cellStyle name="Percent 2 40" xfId="10906" xr:uid="{00000000-0005-0000-0000-00002A370000}"/>
    <cellStyle name="Percent 2 41" xfId="10907" xr:uid="{00000000-0005-0000-0000-00002B370000}"/>
    <cellStyle name="Percent 2 42" xfId="10908" xr:uid="{00000000-0005-0000-0000-00002C370000}"/>
    <cellStyle name="Percent 2 43" xfId="10909" xr:uid="{00000000-0005-0000-0000-00002D370000}"/>
    <cellStyle name="Percent 2 44" xfId="10910" xr:uid="{00000000-0005-0000-0000-00002E370000}"/>
    <cellStyle name="Percent 2 45" xfId="10911" xr:uid="{00000000-0005-0000-0000-00002F370000}"/>
    <cellStyle name="Percent 2 46" xfId="10912" xr:uid="{00000000-0005-0000-0000-000030370000}"/>
    <cellStyle name="Percent 2 47" xfId="10913" xr:uid="{00000000-0005-0000-0000-000031370000}"/>
    <cellStyle name="Percent 2 48" xfId="10914" xr:uid="{00000000-0005-0000-0000-000032370000}"/>
    <cellStyle name="Percent 2 49" xfId="10915" xr:uid="{00000000-0005-0000-0000-000033370000}"/>
    <cellStyle name="Percent 2 5" xfId="10916" xr:uid="{00000000-0005-0000-0000-000034370000}"/>
    <cellStyle name="Percent 2 5 2" xfId="15262" xr:uid="{00000000-0005-0000-0000-000035370000}"/>
    <cellStyle name="Percent 2 50" xfId="10917" xr:uid="{00000000-0005-0000-0000-000036370000}"/>
    <cellStyle name="Percent 2 51" xfId="10918" xr:uid="{00000000-0005-0000-0000-000037370000}"/>
    <cellStyle name="Percent 2 52" xfId="10919" xr:uid="{00000000-0005-0000-0000-000038370000}"/>
    <cellStyle name="Percent 2 53" xfId="10920" xr:uid="{00000000-0005-0000-0000-000039370000}"/>
    <cellStyle name="Percent 2 54" xfId="10921" xr:uid="{00000000-0005-0000-0000-00003A370000}"/>
    <cellStyle name="Percent 2 55" xfId="10922" xr:uid="{00000000-0005-0000-0000-00003B370000}"/>
    <cellStyle name="Percent 2 56" xfId="10923" xr:uid="{00000000-0005-0000-0000-00003C370000}"/>
    <cellStyle name="Percent 2 57" xfId="10924" xr:uid="{00000000-0005-0000-0000-00003D370000}"/>
    <cellStyle name="Percent 2 58" xfId="10925" xr:uid="{00000000-0005-0000-0000-00003E370000}"/>
    <cellStyle name="Percent 2 59" xfId="10926" xr:uid="{00000000-0005-0000-0000-00003F370000}"/>
    <cellStyle name="Percent 2 6" xfId="10927" xr:uid="{00000000-0005-0000-0000-000040370000}"/>
    <cellStyle name="Percent 2 60" xfId="10928" xr:uid="{00000000-0005-0000-0000-000041370000}"/>
    <cellStyle name="Percent 2 61" xfId="10929" xr:uid="{00000000-0005-0000-0000-000042370000}"/>
    <cellStyle name="Percent 2 62" xfId="10930" xr:uid="{00000000-0005-0000-0000-000043370000}"/>
    <cellStyle name="Percent 2 63" xfId="10931" xr:uid="{00000000-0005-0000-0000-000044370000}"/>
    <cellStyle name="Percent 2 7" xfId="10932" xr:uid="{00000000-0005-0000-0000-000045370000}"/>
    <cellStyle name="Percent 2 8" xfId="10933" xr:uid="{00000000-0005-0000-0000-000046370000}"/>
    <cellStyle name="Percent 2 9" xfId="10934" xr:uid="{00000000-0005-0000-0000-000047370000}"/>
    <cellStyle name="Percent 20" xfId="10935" xr:uid="{00000000-0005-0000-0000-000048370000}"/>
    <cellStyle name="Percent 20 2" xfId="15263" xr:uid="{00000000-0005-0000-0000-000049370000}"/>
    <cellStyle name="Percent 21" xfId="10936" xr:uid="{00000000-0005-0000-0000-00004A370000}"/>
    <cellStyle name="Percent 22" xfId="10937" xr:uid="{00000000-0005-0000-0000-00004B370000}"/>
    <cellStyle name="Percent 23" xfId="10938" xr:uid="{00000000-0005-0000-0000-00004C370000}"/>
    <cellStyle name="Percent 24" xfId="10939" xr:uid="{00000000-0005-0000-0000-00004D370000}"/>
    <cellStyle name="Percent 25" xfId="10940" xr:uid="{00000000-0005-0000-0000-00004E370000}"/>
    <cellStyle name="Percent 26" xfId="10941" xr:uid="{00000000-0005-0000-0000-00004F370000}"/>
    <cellStyle name="Percent 27" xfId="10942" xr:uid="{00000000-0005-0000-0000-000050370000}"/>
    <cellStyle name="Percent 28" xfId="10943" xr:uid="{00000000-0005-0000-0000-000051370000}"/>
    <cellStyle name="Percent 29" xfId="10944" xr:uid="{00000000-0005-0000-0000-000052370000}"/>
    <cellStyle name="Percent 3" xfId="10945" xr:uid="{00000000-0005-0000-0000-000053370000}"/>
    <cellStyle name="Percent 3 10" xfId="10946" xr:uid="{00000000-0005-0000-0000-000054370000}"/>
    <cellStyle name="Percent 3 11" xfId="10947" xr:uid="{00000000-0005-0000-0000-000055370000}"/>
    <cellStyle name="Percent 3 12" xfId="10948" xr:uid="{00000000-0005-0000-0000-000056370000}"/>
    <cellStyle name="Percent 3 13" xfId="10949" xr:uid="{00000000-0005-0000-0000-000057370000}"/>
    <cellStyle name="Percent 3 14" xfId="10950" xr:uid="{00000000-0005-0000-0000-000058370000}"/>
    <cellStyle name="Percent 3 15" xfId="10951" xr:uid="{00000000-0005-0000-0000-000059370000}"/>
    <cellStyle name="Percent 3 16" xfId="10952" xr:uid="{00000000-0005-0000-0000-00005A370000}"/>
    <cellStyle name="Percent 3 17" xfId="10953" xr:uid="{00000000-0005-0000-0000-00005B370000}"/>
    <cellStyle name="Percent 3 18" xfId="10954" xr:uid="{00000000-0005-0000-0000-00005C370000}"/>
    <cellStyle name="Percent 3 19" xfId="10955" xr:uid="{00000000-0005-0000-0000-00005D370000}"/>
    <cellStyle name="Percent 3 2" xfId="10956" xr:uid="{00000000-0005-0000-0000-00005E370000}"/>
    <cellStyle name="Percent 3 2 2" xfId="13961" xr:uid="{00000000-0005-0000-0000-00005F370000}"/>
    <cellStyle name="Percent 3 20" xfId="10957" xr:uid="{00000000-0005-0000-0000-000060370000}"/>
    <cellStyle name="Percent 3 21" xfId="10958" xr:uid="{00000000-0005-0000-0000-000061370000}"/>
    <cellStyle name="Percent 3 22" xfId="10959" xr:uid="{00000000-0005-0000-0000-000062370000}"/>
    <cellStyle name="Percent 3 23" xfId="10960" xr:uid="{00000000-0005-0000-0000-000063370000}"/>
    <cellStyle name="Percent 3 24" xfId="10961" xr:uid="{00000000-0005-0000-0000-000064370000}"/>
    <cellStyle name="Percent 3 25" xfId="10962" xr:uid="{00000000-0005-0000-0000-000065370000}"/>
    <cellStyle name="Percent 3 26" xfId="10963" xr:uid="{00000000-0005-0000-0000-000066370000}"/>
    <cellStyle name="Percent 3 27" xfId="10964" xr:uid="{00000000-0005-0000-0000-000067370000}"/>
    <cellStyle name="Percent 3 28" xfId="10965" xr:uid="{00000000-0005-0000-0000-000068370000}"/>
    <cellStyle name="Percent 3 29" xfId="10966" xr:uid="{00000000-0005-0000-0000-000069370000}"/>
    <cellStyle name="Percent 3 3" xfId="10967" xr:uid="{00000000-0005-0000-0000-00006A370000}"/>
    <cellStyle name="Percent 3 3 2" xfId="15264" xr:uid="{00000000-0005-0000-0000-00006B370000}"/>
    <cellStyle name="Percent 3 30" xfId="10968" xr:uid="{00000000-0005-0000-0000-00006C370000}"/>
    <cellStyle name="Percent 3 31" xfId="10969" xr:uid="{00000000-0005-0000-0000-00006D370000}"/>
    <cellStyle name="Percent 3 32" xfId="10970" xr:uid="{00000000-0005-0000-0000-00006E370000}"/>
    <cellStyle name="Percent 3 33" xfId="10971" xr:uid="{00000000-0005-0000-0000-00006F370000}"/>
    <cellStyle name="Percent 3 34" xfId="10972" xr:uid="{00000000-0005-0000-0000-000070370000}"/>
    <cellStyle name="Percent 3 35" xfId="10973" xr:uid="{00000000-0005-0000-0000-000071370000}"/>
    <cellStyle name="Percent 3 36" xfId="10974" xr:uid="{00000000-0005-0000-0000-000072370000}"/>
    <cellStyle name="Percent 3 37" xfId="10975" xr:uid="{00000000-0005-0000-0000-000073370000}"/>
    <cellStyle name="Percent 3 38" xfId="10976" xr:uid="{00000000-0005-0000-0000-000074370000}"/>
    <cellStyle name="Percent 3 39" xfId="10977" xr:uid="{00000000-0005-0000-0000-000075370000}"/>
    <cellStyle name="Percent 3 4" xfId="10978" xr:uid="{00000000-0005-0000-0000-000076370000}"/>
    <cellStyle name="Percent 3 40" xfId="10979" xr:uid="{00000000-0005-0000-0000-000077370000}"/>
    <cellStyle name="Percent 3 41" xfId="10980" xr:uid="{00000000-0005-0000-0000-000078370000}"/>
    <cellStyle name="Percent 3 42" xfId="10981" xr:uid="{00000000-0005-0000-0000-000079370000}"/>
    <cellStyle name="Percent 3 43" xfId="10982" xr:uid="{00000000-0005-0000-0000-00007A370000}"/>
    <cellStyle name="Percent 3 44" xfId="10983" xr:uid="{00000000-0005-0000-0000-00007B370000}"/>
    <cellStyle name="Percent 3 45" xfId="10984" xr:uid="{00000000-0005-0000-0000-00007C370000}"/>
    <cellStyle name="Percent 3 46" xfId="10985" xr:uid="{00000000-0005-0000-0000-00007D370000}"/>
    <cellStyle name="Percent 3 47" xfId="10986" xr:uid="{00000000-0005-0000-0000-00007E370000}"/>
    <cellStyle name="Percent 3 48" xfId="10987" xr:uid="{00000000-0005-0000-0000-00007F370000}"/>
    <cellStyle name="Percent 3 49" xfId="10988" xr:uid="{00000000-0005-0000-0000-000080370000}"/>
    <cellStyle name="Percent 3 5" xfId="10989" xr:uid="{00000000-0005-0000-0000-000081370000}"/>
    <cellStyle name="Percent 3 50" xfId="10990" xr:uid="{00000000-0005-0000-0000-000082370000}"/>
    <cellStyle name="Percent 3 51" xfId="10991" xr:uid="{00000000-0005-0000-0000-000083370000}"/>
    <cellStyle name="Percent 3 52" xfId="10992" xr:uid="{00000000-0005-0000-0000-000084370000}"/>
    <cellStyle name="Percent 3 53" xfId="10993" xr:uid="{00000000-0005-0000-0000-000085370000}"/>
    <cellStyle name="Percent 3 54" xfId="10994" xr:uid="{00000000-0005-0000-0000-000086370000}"/>
    <cellStyle name="Percent 3 55" xfId="10995" xr:uid="{00000000-0005-0000-0000-000087370000}"/>
    <cellStyle name="Percent 3 56" xfId="10996" xr:uid="{00000000-0005-0000-0000-000088370000}"/>
    <cellStyle name="Percent 3 57" xfId="10997" xr:uid="{00000000-0005-0000-0000-000089370000}"/>
    <cellStyle name="Percent 3 58" xfId="10998" xr:uid="{00000000-0005-0000-0000-00008A370000}"/>
    <cellStyle name="Percent 3 59" xfId="10999" xr:uid="{00000000-0005-0000-0000-00008B370000}"/>
    <cellStyle name="Percent 3 6" xfId="11000" xr:uid="{00000000-0005-0000-0000-00008C370000}"/>
    <cellStyle name="Percent 3 60" xfId="11001" xr:uid="{00000000-0005-0000-0000-00008D370000}"/>
    <cellStyle name="Percent 3 61" xfId="11002" xr:uid="{00000000-0005-0000-0000-00008E370000}"/>
    <cellStyle name="Percent 3 62" xfId="11003" xr:uid="{00000000-0005-0000-0000-00008F370000}"/>
    <cellStyle name="Percent 3 63" xfId="11004" xr:uid="{00000000-0005-0000-0000-000090370000}"/>
    <cellStyle name="Percent 3 64" xfId="11005" xr:uid="{00000000-0005-0000-0000-000091370000}"/>
    <cellStyle name="Percent 3 65" xfId="11006" xr:uid="{00000000-0005-0000-0000-000092370000}"/>
    <cellStyle name="Percent 3 66" xfId="11007" xr:uid="{00000000-0005-0000-0000-000093370000}"/>
    <cellStyle name="Percent 3 7" xfId="11008" xr:uid="{00000000-0005-0000-0000-000094370000}"/>
    <cellStyle name="Percent 3 8" xfId="11009" xr:uid="{00000000-0005-0000-0000-000095370000}"/>
    <cellStyle name="Percent 3 9" xfId="11010" xr:uid="{00000000-0005-0000-0000-000096370000}"/>
    <cellStyle name="Percent 30" xfId="11011" xr:uid="{00000000-0005-0000-0000-000097370000}"/>
    <cellStyle name="Percent 31" xfId="11012" xr:uid="{00000000-0005-0000-0000-000098370000}"/>
    <cellStyle name="Percent 32" xfId="11013" xr:uid="{00000000-0005-0000-0000-000099370000}"/>
    <cellStyle name="Percent 33" xfId="11014" xr:uid="{00000000-0005-0000-0000-00009A370000}"/>
    <cellStyle name="Percent 34" xfId="11812" xr:uid="{00000000-0005-0000-0000-00009B370000}"/>
    <cellStyle name="Percent 35" xfId="11829" xr:uid="{00000000-0005-0000-0000-00009C370000}"/>
    <cellStyle name="Percent 36" xfId="11824" xr:uid="{00000000-0005-0000-0000-00009D370000}"/>
    <cellStyle name="Percent 37" xfId="11828" xr:uid="{00000000-0005-0000-0000-00009E370000}"/>
    <cellStyle name="Percent 38" xfId="11825" xr:uid="{00000000-0005-0000-0000-00009F370000}"/>
    <cellStyle name="Percent 39" xfId="11969" xr:uid="{00000000-0005-0000-0000-0000A0370000}"/>
    <cellStyle name="Percent 4" xfId="11015" xr:uid="{00000000-0005-0000-0000-0000A1370000}"/>
    <cellStyle name="Percent 4 10" xfId="11016" xr:uid="{00000000-0005-0000-0000-0000A2370000}"/>
    <cellStyle name="Percent 4 11" xfId="11017" xr:uid="{00000000-0005-0000-0000-0000A3370000}"/>
    <cellStyle name="Percent 4 12" xfId="11018" xr:uid="{00000000-0005-0000-0000-0000A4370000}"/>
    <cellStyle name="Percent 4 13" xfId="11019" xr:uid="{00000000-0005-0000-0000-0000A5370000}"/>
    <cellStyle name="Percent 4 14" xfId="11020" xr:uid="{00000000-0005-0000-0000-0000A6370000}"/>
    <cellStyle name="Percent 4 15" xfId="11021" xr:uid="{00000000-0005-0000-0000-0000A7370000}"/>
    <cellStyle name="Percent 4 16" xfId="11022" xr:uid="{00000000-0005-0000-0000-0000A8370000}"/>
    <cellStyle name="Percent 4 17" xfId="11023" xr:uid="{00000000-0005-0000-0000-0000A9370000}"/>
    <cellStyle name="Percent 4 18" xfId="11024" xr:uid="{00000000-0005-0000-0000-0000AA370000}"/>
    <cellStyle name="Percent 4 19" xfId="11025" xr:uid="{00000000-0005-0000-0000-0000AB370000}"/>
    <cellStyle name="Percent 4 2" xfId="11026" xr:uid="{00000000-0005-0000-0000-0000AC370000}"/>
    <cellStyle name="Percent 4 20" xfId="11027" xr:uid="{00000000-0005-0000-0000-0000AD370000}"/>
    <cellStyle name="Percent 4 21" xfId="11028" xr:uid="{00000000-0005-0000-0000-0000AE370000}"/>
    <cellStyle name="Percent 4 22" xfId="11029" xr:uid="{00000000-0005-0000-0000-0000AF370000}"/>
    <cellStyle name="Percent 4 23" xfId="11030" xr:uid="{00000000-0005-0000-0000-0000B0370000}"/>
    <cellStyle name="Percent 4 24" xfId="11031" xr:uid="{00000000-0005-0000-0000-0000B1370000}"/>
    <cellStyle name="Percent 4 25" xfId="11032" xr:uid="{00000000-0005-0000-0000-0000B2370000}"/>
    <cellStyle name="Percent 4 26" xfId="11033" xr:uid="{00000000-0005-0000-0000-0000B3370000}"/>
    <cellStyle name="Percent 4 27" xfId="11034" xr:uid="{00000000-0005-0000-0000-0000B4370000}"/>
    <cellStyle name="Percent 4 28" xfId="11035" xr:uid="{00000000-0005-0000-0000-0000B5370000}"/>
    <cellStyle name="Percent 4 29" xfId="11036" xr:uid="{00000000-0005-0000-0000-0000B6370000}"/>
    <cellStyle name="Percent 4 3" xfId="11037" xr:uid="{00000000-0005-0000-0000-0000B7370000}"/>
    <cellStyle name="Percent 4 30" xfId="11038" xr:uid="{00000000-0005-0000-0000-0000B8370000}"/>
    <cellStyle name="Percent 4 31" xfId="11039" xr:uid="{00000000-0005-0000-0000-0000B9370000}"/>
    <cellStyle name="Percent 4 32" xfId="11040" xr:uid="{00000000-0005-0000-0000-0000BA370000}"/>
    <cellStyle name="Percent 4 33" xfId="11041" xr:uid="{00000000-0005-0000-0000-0000BB370000}"/>
    <cellStyle name="Percent 4 34" xfId="11042" xr:uid="{00000000-0005-0000-0000-0000BC370000}"/>
    <cellStyle name="Percent 4 35" xfId="11043" xr:uid="{00000000-0005-0000-0000-0000BD370000}"/>
    <cellStyle name="Percent 4 36" xfId="11044" xr:uid="{00000000-0005-0000-0000-0000BE370000}"/>
    <cellStyle name="Percent 4 37" xfId="11045" xr:uid="{00000000-0005-0000-0000-0000BF370000}"/>
    <cellStyle name="Percent 4 38" xfId="11046" xr:uid="{00000000-0005-0000-0000-0000C0370000}"/>
    <cellStyle name="Percent 4 39" xfId="11047" xr:uid="{00000000-0005-0000-0000-0000C1370000}"/>
    <cellStyle name="Percent 4 4" xfId="11048" xr:uid="{00000000-0005-0000-0000-0000C2370000}"/>
    <cellStyle name="Percent 4 40" xfId="11049" xr:uid="{00000000-0005-0000-0000-0000C3370000}"/>
    <cellStyle name="Percent 4 41" xfId="11050" xr:uid="{00000000-0005-0000-0000-0000C4370000}"/>
    <cellStyle name="Percent 4 42" xfId="11051" xr:uid="{00000000-0005-0000-0000-0000C5370000}"/>
    <cellStyle name="Percent 4 43" xfId="11052" xr:uid="{00000000-0005-0000-0000-0000C6370000}"/>
    <cellStyle name="Percent 4 44" xfId="11053" xr:uid="{00000000-0005-0000-0000-0000C7370000}"/>
    <cellStyle name="Percent 4 45" xfId="11054" xr:uid="{00000000-0005-0000-0000-0000C8370000}"/>
    <cellStyle name="Percent 4 46" xfId="11055" xr:uid="{00000000-0005-0000-0000-0000C9370000}"/>
    <cellStyle name="Percent 4 47" xfId="11056" xr:uid="{00000000-0005-0000-0000-0000CA370000}"/>
    <cellStyle name="Percent 4 48" xfId="11057" xr:uid="{00000000-0005-0000-0000-0000CB370000}"/>
    <cellStyle name="Percent 4 49" xfId="11058" xr:uid="{00000000-0005-0000-0000-0000CC370000}"/>
    <cellStyle name="Percent 4 5" xfId="11059" xr:uid="{00000000-0005-0000-0000-0000CD370000}"/>
    <cellStyle name="Percent 4 50" xfId="11060" xr:uid="{00000000-0005-0000-0000-0000CE370000}"/>
    <cellStyle name="Percent 4 51" xfId="11061" xr:uid="{00000000-0005-0000-0000-0000CF370000}"/>
    <cellStyle name="Percent 4 52" xfId="11062" xr:uid="{00000000-0005-0000-0000-0000D0370000}"/>
    <cellStyle name="Percent 4 53" xfId="11063" xr:uid="{00000000-0005-0000-0000-0000D1370000}"/>
    <cellStyle name="Percent 4 54" xfId="11064" xr:uid="{00000000-0005-0000-0000-0000D2370000}"/>
    <cellStyle name="Percent 4 55" xfId="11065" xr:uid="{00000000-0005-0000-0000-0000D3370000}"/>
    <cellStyle name="Percent 4 56" xfId="11066" xr:uid="{00000000-0005-0000-0000-0000D4370000}"/>
    <cellStyle name="Percent 4 57" xfId="11067" xr:uid="{00000000-0005-0000-0000-0000D5370000}"/>
    <cellStyle name="Percent 4 58" xfId="11068" xr:uid="{00000000-0005-0000-0000-0000D6370000}"/>
    <cellStyle name="Percent 4 59" xfId="11069" xr:uid="{00000000-0005-0000-0000-0000D7370000}"/>
    <cellStyle name="Percent 4 6" xfId="11070" xr:uid="{00000000-0005-0000-0000-0000D8370000}"/>
    <cellStyle name="Percent 4 60" xfId="11071" xr:uid="{00000000-0005-0000-0000-0000D9370000}"/>
    <cellStyle name="Percent 4 61" xfId="11072" xr:uid="{00000000-0005-0000-0000-0000DA370000}"/>
    <cellStyle name="Percent 4 62" xfId="11073" xr:uid="{00000000-0005-0000-0000-0000DB370000}"/>
    <cellStyle name="Percent 4 63" xfId="11074" xr:uid="{00000000-0005-0000-0000-0000DC370000}"/>
    <cellStyle name="Percent 4 64" xfId="11075" xr:uid="{00000000-0005-0000-0000-0000DD370000}"/>
    <cellStyle name="Percent 4 65" xfId="11076" xr:uid="{00000000-0005-0000-0000-0000DE370000}"/>
    <cellStyle name="Percent 4 66" xfId="11077" xr:uid="{00000000-0005-0000-0000-0000DF370000}"/>
    <cellStyle name="Percent 4 67" xfId="13962" xr:uid="{00000000-0005-0000-0000-0000E0370000}"/>
    <cellStyle name="Percent 4 7" xfId="11078" xr:uid="{00000000-0005-0000-0000-0000E1370000}"/>
    <cellStyle name="Percent 4 8" xfId="11079" xr:uid="{00000000-0005-0000-0000-0000E2370000}"/>
    <cellStyle name="Percent 4 9" xfId="11080" xr:uid="{00000000-0005-0000-0000-0000E3370000}"/>
    <cellStyle name="Percent 40" xfId="11985" xr:uid="{00000000-0005-0000-0000-0000E4370000}"/>
    <cellStyle name="Percent 41" xfId="11981" xr:uid="{00000000-0005-0000-0000-0000E5370000}"/>
    <cellStyle name="Percent 42" xfId="12120" xr:uid="{00000000-0005-0000-0000-0000E6370000}"/>
    <cellStyle name="Percent 43" xfId="12138" xr:uid="{00000000-0005-0000-0000-0000E7370000}"/>
    <cellStyle name="Percent 44" xfId="12132" xr:uid="{00000000-0005-0000-0000-0000E8370000}"/>
    <cellStyle name="Percent 45" xfId="12395" xr:uid="{00000000-0005-0000-0000-0000E9370000}"/>
    <cellStyle name="Percent 46" xfId="12137" xr:uid="{00000000-0005-0000-0000-0000EA370000}"/>
    <cellStyle name="Percent 47" xfId="12133" xr:uid="{00000000-0005-0000-0000-0000EB370000}"/>
    <cellStyle name="Percent 48" xfId="12670" xr:uid="{00000000-0005-0000-0000-0000EC370000}"/>
    <cellStyle name="Percent 49" xfId="13494" xr:uid="{00000000-0005-0000-0000-0000ED370000}"/>
    <cellStyle name="Percent 5" xfId="11081" xr:uid="{00000000-0005-0000-0000-0000EE370000}"/>
    <cellStyle name="Percent 5 2" xfId="13963" xr:uid="{00000000-0005-0000-0000-0000EF370000}"/>
    <cellStyle name="Percent 50" xfId="14410" xr:uid="{00000000-0005-0000-0000-0000F0370000}"/>
    <cellStyle name="Percent 51" xfId="13528" xr:uid="{00000000-0005-0000-0000-0000F1370000}"/>
    <cellStyle name="Percent 52" xfId="14034" xr:uid="{00000000-0005-0000-0000-0000F2370000}"/>
    <cellStyle name="Percent 6" xfId="11082" xr:uid="{00000000-0005-0000-0000-0000F3370000}"/>
    <cellStyle name="Percent 6 10" xfId="11083" xr:uid="{00000000-0005-0000-0000-0000F4370000}"/>
    <cellStyle name="Percent 6 10 2" xfId="11084" xr:uid="{00000000-0005-0000-0000-0000F5370000}"/>
    <cellStyle name="Percent 6 11" xfId="11085" xr:uid="{00000000-0005-0000-0000-0000F6370000}"/>
    <cellStyle name="Percent 6 11 2" xfId="11086" xr:uid="{00000000-0005-0000-0000-0000F7370000}"/>
    <cellStyle name="Percent 6 12" xfId="11087" xr:uid="{00000000-0005-0000-0000-0000F8370000}"/>
    <cellStyle name="Percent 6 12 2" xfId="11088" xr:uid="{00000000-0005-0000-0000-0000F9370000}"/>
    <cellStyle name="Percent 6 13" xfId="11089" xr:uid="{00000000-0005-0000-0000-0000FA370000}"/>
    <cellStyle name="Percent 6 13 2" xfId="11090" xr:uid="{00000000-0005-0000-0000-0000FB370000}"/>
    <cellStyle name="Percent 6 14" xfId="11091" xr:uid="{00000000-0005-0000-0000-0000FC370000}"/>
    <cellStyle name="Percent 6 14 2" xfId="11092" xr:uid="{00000000-0005-0000-0000-0000FD370000}"/>
    <cellStyle name="Percent 6 15" xfId="11093" xr:uid="{00000000-0005-0000-0000-0000FE370000}"/>
    <cellStyle name="Percent 6 15 2" xfId="11094" xr:uid="{00000000-0005-0000-0000-0000FF370000}"/>
    <cellStyle name="Percent 6 16" xfId="11095" xr:uid="{00000000-0005-0000-0000-000000380000}"/>
    <cellStyle name="Percent 6 16 2" xfId="11096" xr:uid="{00000000-0005-0000-0000-000001380000}"/>
    <cellStyle name="Percent 6 17" xfId="11097" xr:uid="{00000000-0005-0000-0000-000002380000}"/>
    <cellStyle name="Percent 6 17 2" xfId="11098" xr:uid="{00000000-0005-0000-0000-000003380000}"/>
    <cellStyle name="Percent 6 18" xfId="11099" xr:uid="{00000000-0005-0000-0000-000004380000}"/>
    <cellStyle name="Percent 6 18 2" xfId="11100" xr:uid="{00000000-0005-0000-0000-000005380000}"/>
    <cellStyle name="Percent 6 19" xfId="11101" xr:uid="{00000000-0005-0000-0000-000006380000}"/>
    <cellStyle name="Percent 6 19 2" xfId="11102" xr:uid="{00000000-0005-0000-0000-000007380000}"/>
    <cellStyle name="Percent 6 2" xfId="11103" xr:uid="{00000000-0005-0000-0000-000008380000}"/>
    <cellStyle name="Percent 6 2 2" xfId="11104" xr:uid="{00000000-0005-0000-0000-000009380000}"/>
    <cellStyle name="Percent 6 20" xfId="11105" xr:uid="{00000000-0005-0000-0000-00000A380000}"/>
    <cellStyle name="Percent 6 20 2" xfId="11106" xr:uid="{00000000-0005-0000-0000-00000B380000}"/>
    <cellStyle name="Percent 6 21" xfId="11107" xr:uid="{00000000-0005-0000-0000-00000C380000}"/>
    <cellStyle name="Percent 6 21 2" xfId="11108" xr:uid="{00000000-0005-0000-0000-00000D380000}"/>
    <cellStyle name="Percent 6 22" xfId="11109" xr:uid="{00000000-0005-0000-0000-00000E380000}"/>
    <cellStyle name="Percent 6 22 2" xfId="11110" xr:uid="{00000000-0005-0000-0000-00000F380000}"/>
    <cellStyle name="Percent 6 23" xfId="11111" xr:uid="{00000000-0005-0000-0000-000010380000}"/>
    <cellStyle name="Percent 6 23 2" xfId="11112" xr:uid="{00000000-0005-0000-0000-000011380000}"/>
    <cellStyle name="Percent 6 24" xfId="11113" xr:uid="{00000000-0005-0000-0000-000012380000}"/>
    <cellStyle name="Percent 6 24 2" xfId="11114" xr:uid="{00000000-0005-0000-0000-000013380000}"/>
    <cellStyle name="Percent 6 25" xfId="11115" xr:uid="{00000000-0005-0000-0000-000014380000}"/>
    <cellStyle name="Percent 6 25 2" xfId="11116" xr:uid="{00000000-0005-0000-0000-000015380000}"/>
    <cellStyle name="Percent 6 26" xfId="11117" xr:uid="{00000000-0005-0000-0000-000016380000}"/>
    <cellStyle name="Percent 6 26 2" xfId="11118" xr:uid="{00000000-0005-0000-0000-000017380000}"/>
    <cellStyle name="Percent 6 27" xfId="11119" xr:uid="{00000000-0005-0000-0000-000018380000}"/>
    <cellStyle name="Percent 6 27 2" xfId="11120" xr:uid="{00000000-0005-0000-0000-000019380000}"/>
    <cellStyle name="Percent 6 28" xfId="11121" xr:uid="{00000000-0005-0000-0000-00001A380000}"/>
    <cellStyle name="Percent 6 28 2" xfId="11122" xr:uid="{00000000-0005-0000-0000-00001B380000}"/>
    <cellStyle name="Percent 6 29" xfId="11123" xr:uid="{00000000-0005-0000-0000-00001C380000}"/>
    <cellStyle name="Percent 6 29 2" xfId="11124" xr:uid="{00000000-0005-0000-0000-00001D380000}"/>
    <cellStyle name="Percent 6 3" xfId="11125" xr:uid="{00000000-0005-0000-0000-00001E380000}"/>
    <cellStyle name="Percent 6 3 2" xfId="11126" xr:uid="{00000000-0005-0000-0000-00001F380000}"/>
    <cellStyle name="Percent 6 30" xfId="11127" xr:uid="{00000000-0005-0000-0000-000020380000}"/>
    <cellStyle name="Percent 6 30 2" xfId="11128" xr:uid="{00000000-0005-0000-0000-000021380000}"/>
    <cellStyle name="Percent 6 31" xfId="11129" xr:uid="{00000000-0005-0000-0000-000022380000}"/>
    <cellStyle name="Percent 6 31 2" xfId="11130" xr:uid="{00000000-0005-0000-0000-000023380000}"/>
    <cellStyle name="Percent 6 32" xfId="11131" xr:uid="{00000000-0005-0000-0000-000024380000}"/>
    <cellStyle name="Percent 6 32 2" xfId="11132" xr:uid="{00000000-0005-0000-0000-000025380000}"/>
    <cellStyle name="Percent 6 33" xfId="11133" xr:uid="{00000000-0005-0000-0000-000026380000}"/>
    <cellStyle name="Percent 6 33 2" xfId="11134" xr:uid="{00000000-0005-0000-0000-000027380000}"/>
    <cellStyle name="Percent 6 34" xfId="11135" xr:uid="{00000000-0005-0000-0000-000028380000}"/>
    <cellStyle name="Percent 6 34 2" xfId="11136" xr:uid="{00000000-0005-0000-0000-000029380000}"/>
    <cellStyle name="Percent 6 35" xfId="11137" xr:uid="{00000000-0005-0000-0000-00002A380000}"/>
    <cellStyle name="Percent 6 35 2" xfId="11138" xr:uid="{00000000-0005-0000-0000-00002B380000}"/>
    <cellStyle name="Percent 6 36" xfId="11139" xr:uid="{00000000-0005-0000-0000-00002C380000}"/>
    <cellStyle name="Percent 6 36 2" xfId="11140" xr:uid="{00000000-0005-0000-0000-00002D380000}"/>
    <cellStyle name="Percent 6 37" xfId="11141" xr:uid="{00000000-0005-0000-0000-00002E380000}"/>
    <cellStyle name="Percent 6 37 2" xfId="11142" xr:uid="{00000000-0005-0000-0000-00002F380000}"/>
    <cellStyle name="Percent 6 38" xfId="11143" xr:uid="{00000000-0005-0000-0000-000030380000}"/>
    <cellStyle name="Percent 6 38 2" xfId="11144" xr:uid="{00000000-0005-0000-0000-000031380000}"/>
    <cellStyle name="Percent 6 39" xfId="11145" xr:uid="{00000000-0005-0000-0000-000032380000}"/>
    <cellStyle name="Percent 6 39 2" xfId="11146" xr:uid="{00000000-0005-0000-0000-000033380000}"/>
    <cellStyle name="Percent 6 4" xfId="11147" xr:uid="{00000000-0005-0000-0000-000034380000}"/>
    <cellStyle name="Percent 6 4 2" xfId="11148" xr:uid="{00000000-0005-0000-0000-000035380000}"/>
    <cellStyle name="Percent 6 40" xfId="11149" xr:uid="{00000000-0005-0000-0000-000036380000}"/>
    <cellStyle name="Percent 6 40 2" xfId="11150" xr:uid="{00000000-0005-0000-0000-000037380000}"/>
    <cellStyle name="Percent 6 41" xfId="11151" xr:uid="{00000000-0005-0000-0000-000038380000}"/>
    <cellStyle name="Percent 6 41 2" xfId="11152" xr:uid="{00000000-0005-0000-0000-000039380000}"/>
    <cellStyle name="Percent 6 42" xfId="11153" xr:uid="{00000000-0005-0000-0000-00003A380000}"/>
    <cellStyle name="Percent 6 42 2" xfId="11154" xr:uid="{00000000-0005-0000-0000-00003B380000}"/>
    <cellStyle name="Percent 6 43" xfId="11155" xr:uid="{00000000-0005-0000-0000-00003C380000}"/>
    <cellStyle name="Percent 6 43 2" xfId="11156" xr:uid="{00000000-0005-0000-0000-00003D380000}"/>
    <cellStyle name="Percent 6 44" xfId="11157" xr:uid="{00000000-0005-0000-0000-00003E380000}"/>
    <cellStyle name="Percent 6 44 2" xfId="11158" xr:uid="{00000000-0005-0000-0000-00003F380000}"/>
    <cellStyle name="Percent 6 45" xfId="11159" xr:uid="{00000000-0005-0000-0000-000040380000}"/>
    <cellStyle name="Percent 6 45 2" xfId="11160" xr:uid="{00000000-0005-0000-0000-000041380000}"/>
    <cellStyle name="Percent 6 46" xfId="11161" xr:uid="{00000000-0005-0000-0000-000042380000}"/>
    <cellStyle name="Percent 6 46 2" xfId="11162" xr:uid="{00000000-0005-0000-0000-000043380000}"/>
    <cellStyle name="Percent 6 47" xfId="11163" xr:uid="{00000000-0005-0000-0000-000044380000}"/>
    <cellStyle name="Percent 6 47 2" xfId="11164" xr:uid="{00000000-0005-0000-0000-000045380000}"/>
    <cellStyle name="Percent 6 48" xfId="11165" xr:uid="{00000000-0005-0000-0000-000046380000}"/>
    <cellStyle name="Percent 6 48 2" xfId="11166" xr:uid="{00000000-0005-0000-0000-000047380000}"/>
    <cellStyle name="Percent 6 49" xfId="11167" xr:uid="{00000000-0005-0000-0000-000048380000}"/>
    <cellStyle name="Percent 6 49 2" xfId="11168" xr:uid="{00000000-0005-0000-0000-000049380000}"/>
    <cellStyle name="Percent 6 5" xfId="11169" xr:uid="{00000000-0005-0000-0000-00004A380000}"/>
    <cellStyle name="Percent 6 5 2" xfId="11170" xr:uid="{00000000-0005-0000-0000-00004B380000}"/>
    <cellStyle name="Percent 6 50" xfId="11171" xr:uid="{00000000-0005-0000-0000-00004C380000}"/>
    <cellStyle name="Percent 6 50 2" xfId="11172" xr:uid="{00000000-0005-0000-0000-00004D380000}"/>
    <cellStyle name="Percent 6 51" xfId="11173" xr:uid="{00000000-0005-0000-0000-00004E380000}"/>
    <cellStyle name="Percent 6 51 2" xfId="11174" xr:uid="{00000000-0005-0000-0000-00004F380000}"/>
    <cellStyle name="Percent 6 52" xfId="11175" xr:uid="{00000000-0005-0000-0000-000050380000}"/>
    <cellStyle name="Percent 6 52 2" xfId="11176" xr:uid="{00000000-0005-0000-0000-000051380000}"/>
    <cellStyle name="Percent 6 53" xfId="11177" xr:uid="{00000000-0005-0000-0000-000052380000}"/>
    <cellStyle name="Percent 6 53 2" xfId="11178" xr:uid="{00000000-0005-0000-0000-000053380000}"/>
    <cellStyle name="Percent 6 54" xfId="11179" xr:uid="{00000000-0005-0000-0000-000054380000}"/>
    <cellStyle name="Percent 6 54 2" xfId="11180" xr:uid="{00000000-0005-0000-0000-000055380000}"/>
    <cellStyle name="Percent 6 55" xfId="11181" xr:uid="{00000000-0005-0000-0000-000056380000}"/>
    <cellStyle name="Percent 6 55 2" xfId="11182" xr:uid="{00000000-0005-0000-0000-000057380000}"/>
    <cellStyle name="Percent 6 56" xfId="11183" xr:uid="{00000000-0005-0000-0000-000058380000}"/>
    <cellStyle name="Percent 6 56 2" xfId="11184" xr:uid="{00000000-0005-0000-0000-000059380000}"/>
    <cellStyle name="Percent 6 57" xfId="11185" xr:uid="{00000000-0005-0000-0000-00005A380000}"/>
    <cellStyle name="Percent 6 57 2" xfId="11186" xr:uid="{00000000-0005-0000-0000-00005B380000}"/>
    <cellStyle name="Percent 6 58" xfId="11187" xr:uid="{00000000-0005-0000-0000-00005C380000}"/>
    <cellStyle name="Percent 6 58 2" xfId="11188" xr:uid="{00000000-0005-0000-0000-00005D380000}"/>
    <cellStyle name="Percent 6 59" xfId="11189" xr:uid="{00000000-0005-0000-0000-00005E380000}"/>
    <cellStyle name="Percent 6 59 2" xfId="11190" xr:uid="{00000000-0005-0000-0000-00005F380000}"/>
    <cellStyle name="Percent 6 6" xfId="11191" xr:uid="{00000000-0005-0000-0000-000060380000}"/>
    <cellStyle name="Percent 6 6 2" xfId="11192" xr:uid="{00000000-0005-0000-0000-000061380000}"/>
    <cellStyle name="Percent 6 60" xfId="11193" xr:uid="{00000000-0005-0000-0000-000062380000}"/>
    <cellStyle name="Percent 6 60 2" xfId="11194" xr:uid="{00000000-0005-0000-0000-000063380000}"/>
    <cellStyle name="Percent 6 61" xfId="11195" xr:uid="{00000000-0005-0000-0000-000064380000}"/>
    <cellStyle name="Percent 6 61 2" xfId="11196" xr:uid="{00000000-0005-0000-0000-000065380000}"/>
    <cellStyle name="Percent 6 62" xfId="11197" xr:uid="{00000000-0005-0000-0000-000066380000}"/>
    <cellStyle name="Percent 6 62 2" xfId="11198" xr:uid="{00000000-0005-0000-0000-000067380000}"/>
    <cellStyle name="Percent 6 63" xfId="11199" xr:uid="{00000000-0005-0000-0000-000068380000}"/>
    <cellStyle name="Percent 6 63 2" xfId="11200" xr:uid="{00000000-0005-0000-0000-000069380000}"/>
    <cellStyle name="Percent 6 64" xfId="11201" xr:uid="{00000000-0005-0000-0000-00006A380000}"/>
    <cellStyle name="Percent 6 64 2" xfId="11202" xr:uid="{00000000-0005-0000-0000-00006B380000}"/>
    <cellStyle name="Percent 6 65" xfId="11203" xr:uid="{00000000-0005-0000-0000-00006C380000}"/>
    <cellStyle name="Percent 6 65 2" xfId="11204" xr:uid="{00000000-0005-0000-0000-00006D380000}"/>
    <cellStyle name="Percent 6 66" xfId="11205" xr:uid="{00000000-0005-0000-0000-00006E380000}"/>
    <cellStyle name="Percent 6 67" xfId="13964" xr:uid="{00000000-0005-0000-0000-00006F380000}"/>
    <cellStyle name="Percent 6 7" xfId="11206" xr:uid="{00000000-0005-0000-0000-000070380000}"/>
    <cellStyle name="Percent 6 7 2" xfId="11207" xr:uid="{00000000-0005-0000-0000-000071380000}"/>
    <cellStyle name="Percent 6 8" xfId="11208" xr:uid="{00000000-0005-0000-0000-000072380000}"/>
    <cellStyle name="Percent 6 8 2" xfId="11209" xr:uid="{00000000-0005-0000-0000-000073380000}"/>
    <cellStyle name="Percent 6 9" xfId="11210" xr:uid="{00000000-0005-0000-0000-000074380000}"/>
    <cellStyle name="Percent 6 9 2" xfId="11211" xr:uid="{00000000-0005-0000-0000-000075380000}"/>
    <cellStyle name="Percent 7" xfId="11212" xr:uid="{00000000-0005-0000-0000-000076380000}"/>
    <cellStyle name="Percent 7 2" xfId="11213" xr:uid="{00000000-0005-0000-0000-000077380000}"/>
    <cellStyle name="Percent 7 2 2" xfId="15266" xr:uid="{00000000-0005-0000-0000-000078380000}"/>
    <cellStyle name="Percent 7 3" xfId="15265" xr:uid="{00000000-0005-0000-0000-000079380000}"/>
    <cellStyle name="Percent 8" xfId="11214" xr:uid="{00000000-0005-0000-0000-00007A380000}"/>
    <cellStyle name="Percent 8 2" xfId="15267" xr:uid="{00000000-0005-0000-0000-00007B380000}"/>
    <cellStyle name="Percent 9" xfId="11215" xr:uid="{00000000-0005-0000-0000-00007C380000}"/>
    <cellStyle name="Percent 9 2" xfId="15268" xr:uid="{00000000-0005-0000-0000-00007D380000}"/>
    <cellStyle name="PercentCell" xfId="11216" xr:uid="{00000000-0005-0000-0000-00007E380000}"/>
    <cellStyle name="Pourcentage 2" xfId="11217" xr:uid="{00000000-0005-0000-0000-00007F380000}"/>
    <cellStyle name="QIS2CalcCell" xfId="11218" xr:uid="{00000000-0005-0000-0000-000080380000}"/>
    <cellStyle name="QIS2CalcCell 2" xfId="13965" xr:uid="{00000000-0005-0000-0000-000081380000}"/>
    <cellStyle name="QIS2Filler" xfId="11219" xr:uid="{00000000-0005-0000-0000-000082380000}"/>
    <cellStyle name="QIS2Filler 2" xfId="13966" xr:uid="{00000000-0005-0000-0000-000083380000}"/>
    <cellStyle name="QIS2Heading" xfId="11220" xr:uid="{00000000-0005-0000-0000-000084380000}"/>
    <cellStyle name="QIS2Heading 2" xfId="13967" xr:uid="{00000000-0005-0000-0000-000085380000}"/>
    <cellStyle name="QIS2InputCell" xfId="11221" xr:uid="{00000000-0005-0000-0000-000086380000}"/>
    <cellStyle name="QIS2Locked" xfId="11222" xr:uid="{00000000-0005-0000-0000-000087380000}"/>
    <cellStyle name="QIS2Locked 2" xfId="13968" xr:uid="{00000000-0005-0000-0000-000088380000}"/>
    <cellStyle name="QIS2Para" xfId="11223" xr:uid="{00000000-0005-0000-0000-000089380000}"/>
    <cellStyle name="QIS2Para 2" xfId="13969" xr:uid="{00000000-0005-0000-0000-00008A380000}"/>
    <cellStyle name="QIS2Param" xfId="11224" xr:uid="{00000000-0005-0000-0000-00008B380000}"/>
    <cellStyle name="QIS4DescrCell1" xfId="11225" xr:uid="{00000000-0005-0000-0000-00008C380000}"/>
    <cellStyle name="QIS4DescrCell1 2" xfId="13970" xr:uid="{00000000-0005-0000-0000-00008D380000}"/>
    <cellStyle name="QIS4DescrCell2" xfId="11226" xr:uid="{00000000-0005-0000-0000-00008E380000}"/>
    <cellStyle name="QIS4DescrCell2 2" xfId="13971" xr:uid="{00000000-0005-0000-0000-00008F380000}"/>
    <cellStyle name="QIS4InputCellAbs" xfId="11227" xr:uid="{00000000-0005-0000-0000-000090380000}"/>
    <cellStyle name="QIS4InputCellPerc" xfId="11228" xr:uid="{00000000-0005-0000-0000-000091380000}"/>
    <cellStyle name="RangeName" xfId="11229" xr:uid="{00000000-0005-0000-0000-000092380000}"/>
    <cellStyle name="RangeName 2" xfId="11230" xr:uid="{00000000-0005-0000-0000-000093380000}"/>
    <cellStyle name="RangeName 2 2" xfId="13973" xr:uid="{00000000-0005-0000-0000-000094380000}"/>
    <cellStyle name="RangeName 3" xfId="11231" xr:uid="{00000000-0005-0000-0000-000095380000}"/>
    <cellStyle name="RangeName 3 2" xfId="13974" xr:uid="{00000000-0005-0000-0000-000096380000}"/>
    <cellStyle name="RangeName 4" xfId="13972" xr:uid="{00000000-0005-0000-0000-000097380000}"/>
    <cellStyle name="red" xfId="11232" xr:uid="{00000000-0005-0000-0000-000098380000}"/>
    <cellStyle name="red 2" xfId="11233" xr:uid="{00000000-0005-0000-0000-000099380000}"/>
    <cellStyle name="red 2 2" xfId="13976" xr:uid="{00000000-0005-0000-0000-00009A380000}"/>
    <cellStyle name="red 3" xfId="11234" xr:uid="{00000000-0005-0000-0000-00009B380000}"/>
    <cellStyle name="red 3 2" xfId="13977" xr:uid="{00000000-0005-0000-0000-00009C380000}"/>
    <cellStyle name="red 4" xfId="13975" xr:uid="{00000000-0005-0000-0000-00009D380000}"/>
    <cellStyle name="RED_BACKGROUND" xfId="11235" xr:uid="{00000000-0005-0000-0000-00009E380000}"/>
    <cellStyle name="ReserveStyle" xfId="11236" xr:uid="{00000000-0005-0000-0000-00009F380000}"/>
    <cellStyle name="ReserveStyle 2" xfId="11237" xr:uid="{00000000-0005-0000-0000-0000A0380000}"/>
    <cellStyle name="reset" xfId="11238" xr:uid="{00000000-0005-0000-0000-0000A1380000}"/>
    <cellStyle name="SAPBEXaggData" xfId="11239" xr:uid="{00000000-0005-0000-0000-0000A2380000}"/>
    <cellStyle name="SAPBEXaggDataEmph" xfId="11240" xr:uid="{00000000-0005-0000-0000-0000A3380000}"/>
    <cellStyle name="SAPBEXaggItem" xfId="11241" xr:uid="{00000000-0005-0000-0000-0000A4380000}"/>
    <cellStyle name="SAPBEXaggItemX" xfId="11242" xr:uid="{00000000-0005-0000-0000-0000A5380000}"/>
    <cellStyle name="SAPBEXchaText" xfId="11243" xr:uid="{00000000-0005-0000-0000-0000A6380000}"/>
    <cellStyle name="SAPBEXexcBad7" xfId="11244" xr:uid="{00000000-0005-0000-0000-0000A7380000}"/>
    <cellStyle name="SAPBEXexcBad8" xfId="11245" xr:uid="{00000000-0005-0000-0000-0000A8380000}"/>
    <cellStyle name="SAPBEXexcBad9" xfId="11246" xr:uid="{00000000-0005-0000-0000-0000A9380000}"/>
    <cellStyle name="SAPBEXexcCritical4" xfId="11247" xr:uid="{00000000-0005-0000-0000-0000AA380000}"/>
    <cellStyle name="SAPBEXexcCritical5" xfId="11248" xr:uid="{00000000-0005-0000-0000-0000AB380000}"/>
    <cellStyle name="SAPBEXexcCritical6" xfId="11249" xr:uid="{00000000-0005-0000-0000-0000AC380000}"/>
    <cellStyle name="SAPBEXexcGood1" xfId="11250" xr:uid="{00000000-0005-0000-0000-0000AD380000}"/>
    <cellStyle name="SAPBEXexcGood2" xfId="11251" xr:uid="{00000000-0005-0000-0000-0000AE380000}"/>
    <cellStyle name="SAPBEXexcGood3" xfId="11252" xr:uid="{00000000-0005-0000-0000-0000AF380000}"/>
    <cellStyle name="SAPBEXfilterDrill" xfId="11253" xr:uid="{00000000-0005-0000-0000-0000B0380000}"/>
    <cellStyle name="SAPBEXfilterItem" xfId="11254" xr:uid="{00000000-0005-0000-0000-0000B1380000}"/>
    <cellStyle name="SAPBEXfilterText" xfId="11255" xr:uid="{00000000-0005-0000-0000-0000B2380000}"/>
    <cellStyle name="SAPBEXformats" xfId="11256" xr:uid="{00000000-0005-0000-0000-0000B3380000}"/>
    <cellStyle name="SAPBEXheaderItem" xfId="11257" xr:uid="{00000000-0005-0000-0000-0000B4380000}"/>
    <cellStyle name="SAPBEXheaderText" xfId="11258" xr:uid="{00000000-0005-0000-0000-0000B5380000}"/>
    <cellStyle name="SAPBEXHLevel0" xfId="11259" xr:uid="{00000000-0005-0000-0000-0000B6380000}"/>
    <cellStyle name="SAPBEXHLevel0X" xfId="11260" xr:uid="{00000000-0005-0000-0000-0000B7380000}"/>
    <cellStyle name="SAPBEXHLevel1" xfId="11261" xr:uid="{00000000-0005-0000-0000-0000B8380000}"/>
    <cellStyle name="SAPBEXHLevel1X" xfId="11262" xr:uid="{00000000-0005-0000-0000-0000B9380000}"/>
    <cellStyle name="SAPBEXHLevel2" xfId="11263" xr:uid="{00000000-0005-0000-0000-0000BA380000}"/>
    <cellStyle name="SAPBEXHLevel2X" xfId="11264" xr:uid="{00000000-0005-0000-0000-0000BB380000}"/>
    <cellStyle name="SAPBEXHLevel3" xfId="11265" xr:uid="{00000000-0005-0000-0000-0000BC380000}"/>
    <cellStyle name="SAPBEXHLevel3X" xfId="11266" xr:uid="{00000000-0005-0000-0000-0000BD380000}"/>
    <cellStyle name="SAPBEXresData" xfId="11267" xr:uid="{00000000-0005-0000-0000-0000BE380000}"/>
    <cellStyle name="SAPBEXresDataEmph" xfId="11268" xr:uid="{00000000-0005-0000-0000-0000BF380000}"/>
    <cellStyle name="SAPBEXresItem" xfId="11269" xr:uid="{00000000-0005-0000-0000-0000C0380000}"/>
    <cellStyle name="SAPBEXresItemX" xfId="11270" xr:uid="{00000000-0005-0000-0000-0000C1380000}"/>
    <cellStyle name="SAPBEXstdData" xfId="11271" xr:uid="{00000000-0005-0000-0000-0000C2380000}"/>
    <cellStyle name="SAPBEXstdDataEmph" xfId="11272" xr:uid="{00000000-0005-0000-0000-0000C3380000}"/>
    <cellStyle name="SAPBEXstdItem" xfId="11273" xr:uid="{00000000-0005-0000-0000-0000C4380000}"/>
    <cellStyle name="SAPBEXstdItemX" xfId="11274" xr:uid="{00000000-0005-0000-0000-0000C5380000}"/>
    <cellStyle name="SAPBEXsubtotal" xfId="11275" xr:uid="{00000000-0005-0000-0000-0000C6380000}"/>
    <cellStyle name="SAPBEXtitle" xfId="11276" xr:uid="{00000000-0005-0000-0000-0000C7380000}"/>
    <cellStyle name="SAPBEXtotal" xfId="11277" xr:uid="{00000000-0005-0000-0000-0000C8380000}"/>
    <cellStyle name="SAPBEXundefined" xfId="11278" xr:uid="{00000000-0005-0000-0000-0000C9380000}"/>
    <cellStyle name="Satisfaisant" xfId="11279" xr:uid="{00000000-0005-0000-0000-0000CA380000}"/>
    <cellStyle name="Satisfaisant 2" xfId="13978" xr:uid="{00000000-0005-0000-0000-0000CB380000}"/>
    <cellStyle name="ScotchRule" xfId="11280" xr:uid="{00000000-0005-0000-0000-0000CC380000}"/>
    <cellStyle name="ScotchRule 2" xfId="11281" xr:uid="{00000000-0005-0000-0000-0000CD380000}"/>
    <cellStyle name="ScotchRule 2 2" xfId="13980" xr:uid="{00000000-0005-0000-0000-0000CE380000}"/>
    <cellStyle name="ScotchRule 3" xfId="11282" xr:uid="{00000000-0005-0000-0000-0000CF380000}"/>
    <cellStyle name="ScotchRule 3 2" xfId="13981" xr:uid="{00000000-0005-0000-0000-0000D0380000}"/>
    <cellStyle name="ScotchRule 4" xfId="13979" xr:uid="{00000000-0005-0000-0000-0000D1380000}"/>
    <cellStyle name="ScotchRule_Combined Data List_v7_final (2)" xfId="11283" xr:uid="{00000000-0005-0000-0000-0000D2380000}"/>
    <cellStyle name="Selittävä teksti" xfId="11284" xr:uid="{00000000-0005-0000-0000-0000D3380000}"/>
    <cellStyle name="Selittävä teksti 2" xfId="13982" xr:uid="{00000000-0005-0000-0000-0000D4380000}"/>
    <cellStyle name="Sortie" xfId="11285" xr:uid="{00000000-0005-0000-0000-0000D5380000}"/>
    <cellStyle name="Sortie 2" xfId="13983" xr:uid="{00000000-0005-0000-0000-0000D6380000}"/>
    <cellStyle name="SS Col Hdr" xfId="11286" xr:uid="{00000000-0005-0000-0000-0000D7380000}"/>
    <cellStyle name="SS Col Hdr 2" xfId="11287" xr:uid="{00000000-0005-0000-0000-0000D8380000}"/>
    <cellStyle name="SS Col Hdr 3" xfId="13984" xr:uid="{00000000-0005-0000-0000-0000D9380000}"/>
    <cellStyle name="SS Dim 1 Blank" xfId="11288" xr:uid="{00000000-0005-0000-0000-0000DA380000}"/>
    <cellStyle name="SS Dim 1 Blank 2" xfId="11289" xr:uid="{00000000-0005-0000-0000-0000DB380000}"/>
    <cellStyle name="SS Dim 1 Blank 2 2" xfId="13986" xr:uid="{00000000-0005-0000-0000-0000DC380000}"/>
    <cellStyle name="SS Dim 1 Blank 3" xfId="11290" xr:uid="{00000000-0005-0000-0000-0000DD380000}"/>
    <cellStyle name="SS Dim 1 Blank 3 2" xfId="13987" xr:uid="{00000000-0005-0000-0000-0000DE380000}"/>
    <cellStyle name="SS Dim 1 Blank 4" xfId="13985" xr:uid="{00000000-0005-0000-0000-0000DF380000}"/>
    <cellStyle name="SS Dim 1 Title" xfId="11291" xr:uid="{00000000-0005-0000-0000-0000E0380000}"/>
    <cellStyle name="SS Dim 1 Title 2" xfId="11292" xr:uid="{00000000-0005-0000-0000-0000E1380000}"/>
    <cellStyle name="SS Dim 1 Title 3" xfId="13988" xr:uid="{00000000-0005-0000-0000-0000E2380000}"/>
    <cellStyle name="SS Dim 1 Value" xfId="11293" xr:uid="{00000000-0005-0000-0000-0000E3380000}"/>
    <cellStyle name="SS Dim 1 Value 2" xfId="11294" xr:uid="{00000000-0005-0000-0000-0000E4380000}"/>
    <cellStyle name="SS Dim 1 Value 3" xfId="13989" xr:uid="{00000000-0005-0000-0000-0000E5380000}"/>
    <cellStyle name="SS Dim 2 Blank" xfId="11295" xr:uid="{00000000-0005-0000-0000-0000E6380000}"/>
    <cellStyle name="SS Dim 2 Blank 2" xfId="11296" xr:uid="{00000000-0005-0000-0000-0000E7380000}"/>
    <cellStyle name="SS Dim 2 Title" xfId="11297" xr:uid="{00000000-0005-0000-0000-0000E8380000}"/>
    <cellStyle name="SS Dim 2 Title 2" xfId="11298" xr:uid="{00000000-0005-0000-0000-0000E9380000}"/>
    <cellStyle name="SS Dim 2 Title 3" xfId="14504" xr:uid="{00000000-0005-0000-0000-0000EA380000}"/>
    <cellStyle name="SS Dim 2 Value" xfId="11299" xr:uid="{00000000-0005-0000-0000-0000EB380000}"/>
    <cellStyle name="SS Dim 2 Value 2" xfId="11300" xr:uid="{00000000-0005-0000-0000-0000EC380000}"/>
    <cellStyle name="SS Dim 2 Value 3" xfId="14601" xr:uid="{00000000-0005-0000-0000-0000ED380000}"/>
    <cellStyle name="SS Dim 3 Blank" xfId="11301" xr:uid="{00000000-0005-0000-0000-0000EE380000}"/>
    <cellStyle name="SS Dim 3 Blank 2" xfId="11302" xr:uid="{00000000-0005-0000-0000-0000EF380000}"/>
    <cellStyle name="SS Dim 3 Title" xfId="11303" xr:uid="{00000000-0005-0000-0000-0000F0380000}"/>
    <cellStyle name="SS Dim 3 Title 2" xfId="11304" xr:uid="{00000000-0005-0000-0000-0000F1380000}"/>
    <cellStyle name="SS Dim 3 Title 3" xfId="14559" xr:uid="{00000000-0005-0000-0000-0000F2380000}"/>
    <cellStyle name="SS Dim 3 Value" xfId="11305" xr:uid="{00000000-0005-0000-0000-0000F3380000}"/>
    <cellStyle name="SS Dim 3 Value 2" xfId="11306" xr:uid="{00000000-0005-0000-0000-0000F4380000}"/>
    <cellStyle name="SS Dim 3 Value 3" xfId="14653" xr:uid="{00000000-0005-0000-0000-0000F5380000}"/>
    <cellStyle name="SS Dim 4 Blank" xfId="11307" xr:uid="{00000000-0005-0000-0000-0000F6380000}"/>
    <cellStyle name="SS Dim 4 Blank 2" xfId="11308" xr:uid="{00000000-0005-0000-0000-0000F7380000}"/>
    <cellStyle name="SS Dim 4 Title" xfId="11309" xr:uid="{00000000-0005-0000-0000-0000F8380000}"/>
    <cellStyle name="SS Dim 4 Title 2" xfId="11310" xr:uid="{00000000-0005-0000-0000-0000F9380000}"/>
    <cellStyle name="SS Dim 4 Value" xfId="11311" xr:uid="{00000000-0005-0000-0000-0000FA380000}"/>
    <cellStyle name="SS Dim 4 Value 2" xfId="11312" xr:uid="{00000000-0005-0000-0000-0000FB380000}"/>
    <cellStyle name="SS Dim 5 Blank" xfId="11313" xr:uid="{00000000-0005-0000-0000-0000FC380000}"/>
    <cellStyle name="SS Dim 5 Blank 2" xfId="11314" xr:uid="{00000000-0005-0000-0000-0000FD380000}"/>
    <cellStyle name="SS Dim 5 Title" xfId="11315" xr:uid="{00000000-0005-0000-0000-0000FE380000}"/>
    <cellStyle name="SS Dim 5 Title 2" xfId="11316" xr:uid="{00000000-0005-0000-0000-0000FF380000}"/>
    <cellStyle name="SS Dim 5 Value" xfId="11317" xr:uid="{00000000-0005-0000-0000-000000390000}"/>
    <cellStyle name="SS Dim 5 Value 2" xfId="11318" xr:uid="{00000000-0005-0000-0000-000001390000}"/>
    <cellStyle name="SS Other Measure" xfId="11319" xr:uid="{00000000-0005-0000-0000-000002390000}"/>
    <cellStyle name="SS Other Measure 2" xfId="11320" xr:uid="{00000000-0005-0000-0000-000003390000}"/>
    <cellStyle name="SS Other Measure 2 2" xfId="14508" xr:uid="{00000000-0005-0000-0000-000004390000}"/>
    <cellStyle name="SS Other Measure 3" xfId="11321" xr:uid="{00000000-0005-0000-0000-000005390000}"/>
    <cellStyle name="SS Other Measure 3 2" xfId="14605" xr:uid="{00000000-0005-0000-0000-000006390000}"/>
    <cellStyle name="SS Other Measure 4" xfId="14466" xr:uid="{00000000-0005-0000-0000-000007390000}"/>
    <cellStyle name="SS Sum Measure" xfId="11322" xr:uid="{00000000-0005-0000-0000-000008390000}"/>
    <cellStyle name="SS Sum Measure 2" xfId="11323" xr:uid="{00000000-0005-0000-0000-000009390000}"/>
    <cellStyle name="SS Sum Measure 3" xfId="11324" xr:uid="{00000000-0005-0000-0000-00000A390000}"/>
    <cellStyle name="SS Unbound Dim" xfId="11325" xr:uid="{00000000-0005-0000-0000-00000B390000}"/>
    <cellStyle name="SS Unbound Dim 2" xfId="11326" xr:uid="{00000000-0005-0000-0000-00000C390000}"/>
    <cellStyle name="SS Unbound Dim 2 2" xfId="14567" xr:uid="{00000000-0005-0000-0000-00000D390000}"/>
    <cellStyle name="SS Unbound Dim 3" xfId="11327" xr:uid="{00000000-0005-0000-0000-00000E390000}"/>
    <cellStyle name="SS Unbound Dim 3 2" xfId="14660" xr:uid="{00000000-0005-0000-0000-00000F390000}"/>
    <cellStyle name="SS Unbound Dim 4" xfId="14470" xr:uid="{00000000-0005-0000-0000-000010390000}"/>
    <cellStyle name="SS WAvg Measure" xfId="11328" xr:uid="{00000000-0005-0000-0000-000011390000}"/>
    <cellStyle name="SS WAvg Measure 2" xfId="11329" xr:uid="{00000000-0005-0000-0000-000012390000}"/>
    <cellStyle name="SS WAvg Measure 3" xfId="11330" xr:uid="{00000000-0005-0000-0000-000013390000}"/>
    <cellStyle name="Standard_Country" xfId="11331" xr:uid="{00000000-0005-0000-0000-000014390000}"/>
    <cellStyle name="styDisplay" xfId="11332" xr:uid="{00000000-0005-0000-0000-000015390000}"/>
    <cellStyle name="styDisplay 2" xfId="11333" xr:uid="{00000000-0005-0000-0000-000016390000}"/>
    <cellStyle name="styDisplay 3" xfId="14385" xr:uid="{00000000-0005-0000-0000-000017390000}"/>
    <cellStyle name="Style 1" xfId="11334" xr:uid="{00000000-0005-0000-0000-000018390000}"/>
    <cellStyle name="Style 1 10" xfId="11335" xr:uid="{00000000-0005-0000-0000-000019390000}"/>
    <cellStyle name="Style 1 10 2" xfId="11336" xr:uid="{00000000-0005-0000-0000-00001A390000}"/>
    <cellStyle name="Style 1 10 3" xfId="14322" xr:uid="{00000000-0005-0000-0000-00001B390000}"/>
    <cellStyle name="Style 1 11" xfId="11337" xr:uid="{00000000-0005-0000-0000-00001C390000}"/>
    <cellStyle name="Style 1 11 2" xfId="11338" xr:uid="{00000000-0005-0000-0000-00001D390000}"/>
    <cellStyle name="Style 1 11 3" xfId="13510" xr:uid="{00000000-0005-0000-0000-00001E390000}"/>
    <cellStyle name="Style 1 12" xfId="11339" xr:uid="{00000000-0005-0000-0000-00001F390000}"/>
    <cellStyle name="Style 1 12 2" xfId="11340" xr:uid="{00000000-0005-0000-0000-000020390000}"/>
    <cellStyle name="Style 1 12 3" xfId="14132" xr:uid="{00000000-0005-0000-0000-000021390000}"/>
    <cellStyle name="Style 1 13" xfId="11341" xr:uid="{00000000-0005-0000-0000-000022390000}"/>
    <cellStyle name="Style 1 13 2" xfId="11342" xr:uid="{00000000-0005-0000-0000-000023390000}"/>
    <cellStyle name="Style 1 13 3" xfId="14259" xr:uid="{00000000-0005-0000-0000-000024390000}"/>
    <cellStyle name="Style 1 14" xfId="11343" xr:uid="{00000000-0005-0000-0000-000025390000}"/>
    <cellStyle name="Style 1 14 2" xfId="14395" xr:uid="{00000000-0005-0000-0000-000026390000}"/>
    <cellStyle name="Style 1 15" xfId="11344" xr:uid="{00000000-0005-0000-0000-000027390000}"/>
    <cellStyle name="Style 1 15 2" xfId="14195" xr:uid="{00000000-0005-0000-0000-000028390000}"/>
    <cellStyle name="Style 1 16" xfId="14185" xr:uid="{00000000-0005-0000-0000-000029390000}"/>
    <cellStyle name="Style 1 17" xfId="14672" xr:uid="{00000000-0005-0000-0000-00002A390000}"/>
    <cellStyle name="Style 1 2" xfId="11345" xr:uid="{00000000-0005-0000-0000-00002B390000}"/>
    <cellStyle name="Style 1 2 2" xfId="11346" xr:uid="{00000000-0005-0000-0000-00002C390000}"/>
    <cellStyle name="Style 1 2 2 2" xfId="14332" xr:uid="{00000000-0005-0000-0000-00002D390000}"/>
    <cellStyle name="Style 1 2 3" xfId="13607" xr:uid="{00000000-0005-0000-0000-00002E390000}"/>
    <cellStyle name="Style 1 3" xfId="11347" xr:uid="{00000000-0005-0000-0000-00002F390000}"/>
    <cellStyle name="Style 1 3 2" xfId="11348" xr:uid="{00000000-0005-0000-0000-000030390000}"/>
    <cellStyle name="Style 1 3 3" xfId="14144" xr:uid="{00000000-0005-0000-0000-000031390000}"/>
    <cellStyle name="Style 1 4" xfId="11349" xr:uid="{00000000-0005-0000-0000-000032390000}"/>
    <cellStyle name="Style 1 4 2" xfId="11350" xr:uid="{00000000-0005-0000-0000-000033390000}"/>
    <cellStyle name="Style 1 4 2 2" xfId="14713" xr:uid="{00000000-0005-0000-0000-000034390000}"/>
    <cellStyle name="Style 1 4 3" xfId="11351" xr:uid="{00000000-0005-0000-0000-000035390000}"/>
    <cellStyle name="Style 1 4 3 2" xfId="14491" xr:uid="{00000000-0005-0000-0000-000036390000}"/>
    <cellStyle name="Style 1 4 4" xfId="14270" xr:uid="{00000000-0005-0000-0000-000037390000}"/>
    <cellStyle name="Style 1 4_Combined Data List_v7_final (2)" xfId="11352" xr:uid="{00000000-0005-0000-0000-000038390000}"/>
    <cellStyle name="Style 1 5" xfId="11353" xr:uid="{00000000-0005-0000-0000-000039390000}"/>
    <cellStyle name="Style 1 5 2" xfId="11354" xr:uid="{00000000-0005-0000-0000-00003A390000}"/>
    <cellStyle name="Style 1 5 3" xfId="14681" xr:uid="{00000000-0005-0000-0000-00003B390000}"/>
    <cellStyle name="Style 1 6" xfId="11355" xr:uid="{00000000-0005-0000-0000-00003C390000}"/>
    <cellStyle name="Style 1 6 2" xfId="11356" xr:uid="{00000000-0005-0000-0000-00003D390000}"/>
    <cellStyle name="Style 1 6 2 2" xfId="14613" xr:uid="{00000000-0005-0000-0000-00003E390000}"/>
    <cellStyle name="Style 1 6 3" xfId="11357" xr:uid="{00000000-0005-0000-0000-00003F390000}"/>
    <cellStyle name="Style 1 6 3 2" xfId="14704" xr:uid="{00000000-0005-0000-0000-000040390000}"/>
    <cellStyle name="Style 1 6 4" xfId="14515" xr:uid="{00000000-0005-0000-0000-000041390000}"/>
    <cellStyle name="Style 1 7" xfId="11358" xr:uid="{00000000-0005-0000-0000-000042390000}"/>
    <cellStyle name="Style 1 7 2" xfId="11359" xr:uid="{00000000-0005-0000-0000-000043390000}"/>
    <cellStyle name="Style 1 7 3" xfId="14545" xr:uid="{00000000-0005-0000-0000-000044390000}"/>
    <cellStyle name="Style 1 8" xfId="11360" xr:uid="{00000000-0005-0000-0000-000045390000}"/>
    <cellStyle name="Style 1 8 2" xfId="11361" xr:uid="{00000000-0005-0000-0000-000046390000}"/>
    <cellStyle name="Style 1 8 3" xfId="14639" xr:uid="{00000000-0005-0000-0000-000047390000}"/>
    <cellStyle name="Style 1 9" xfId="11362" xr:uid="{00000000-0005-0000-0000-000048390000}"/>
    <cellStyle name="Style 1 9 2" xfId="11363" xr:uid="{00000000-0005-0000-0000-000049390000}"/>
    <cellStyle name="Style 1 9 3" xfId="14451" xr:uid="{00000000-0005-0000-0000-00004A390000}"/>
    <cellStyle name="Style 1_20100630 AFLAC Monthly Report v ext" xfId="11364" xr:uid="{00000000-0005-0000-0000-00004B390000}"/>
    <cellStyle name="styMcList" xfId="11365" xr:uid="{00000000-0005-0000-0000-00004C390000}"/>
    <cellStyle name="styMcList 2" xfId="11366" xr:uid="{00000000-0005-0000-0000-00004D390000}"/>
    <cellStyle name="styMcList 3" xfId="14589" xr:uid="{00000000-0005-0000-0000-00004E390000}"/>
    <cellStyle name="styReportHeader" xfId="11367" xr:uid="{00000000-0005-0000-0000-00004F390000}"/>
    <cellStyle name="styReportHeader 2" xfId="11368" xr:uid="{00000000-0005-0000-0000-000050390000}"/>
    <cellStyle name="styReportHeader 3" xfId="14683" xr:uid="{00000000-0005-0000-0000-000051390000}"/>
    <cellStyle name="styReportStyle" xfId="11369" xr:uid="{00000000-0005-0000-0000-000052390000}"/>
    <cellStyle name="styReportStyle 2" xfId="11370" xr:uid="{00000000-0005-0000-0000-000053390000}"/>
    <cellStyle name="styReportStyle 3" xfId="14547" xr:uid="{00000000-0005-0000-0000-000054390000}"/>
    <cellStyle name="styReportTitle" xfId="11371" xr:uid="{00000000-0005-0000-0000-000055390000}"/>
    <cellStyle name="styReportTitle 2" xfId="11372" xr:uid="{00000000-0005-0000-0000-000056390000}"/>
    <cellStyle name="styReportTitle 3" xfId="14641" xr:uid="{00000000-0005-0000-0000-000057390000}"/>
    <cellStyle name="Subtitle" xfId="11373" xr:uid="{00000000-0005-0000-0000-000058390000}"/>
    <cellStyle name="Subtitle 2" xfId="11374" xr:uid="{00000000-0005-0000-0000-000059390000}"/>
    <cellStyle name="Subtitle 2 2" xfId="14490" xr:uid="{00000000-0005-0000-0000-00005A390000}"/>
    <cellStyle name="Subtitle 3" xfId="11375" xr:uid="{00000000-0005-0000-0000-00005B390000}"/>
    <cellStyle name="Subtitle 3 2" xfId="14587" xr:uid="{00000000-0005-0000-0000-00005C390000}"/>
    <cellStyle name="Subtitle 4" xfId="14449" xr:uid="{00000000-0005-0000-0000-00005D390000}"/>
    <cellStyle name="Summa" xfId="11376" xr:uid="{00000000-0005-0000-0000-00005E390000}"/>
    <cellStyle name="Summa 2" xfId="14680" xr:uid="{00000000-0005-0000-0000-00005F390000}"/>
    <cellStyle name="Syöttö" xfId="11377" xr:uid="{00000000-0005-0000-0000-000060390000}"/>
    <cellStyle name="Syöttö 2" xfId="14544" xr:uid="{00000000-0005-0000-0000-000061390000}"/>
    <cellStyle name="Table Head" xfId="11378" xr:uid="{00000000-0005-0000-0000-000062390000}"/>
    <cellStyle name="Table Head 2" xfId="11379" xr:uid="{00000000-0005-0000-0000-000063390000}"/>
    <cellStyle name="Table Head 3" xfId="14638" xr:uid="{00000000-0005-0000-0000-000064390000}"/>
    <cellStyle name="Table Head Aligned" xfId="11380" xr:uid="{00000000-0005-0000-0000-000065390000}"/>
    <cellStyle name="Table Head Aligned 2" xfId="11381" xr:uid="{00000000-0005-0000-0000-000066390000}"/>
    <cellStyle name="Table Head Aligned 3" xfId="14453" xr:uid="{00000000-0005-0000-0000-000067390000}"/>
    <cellStyle name="Table Head Blue" xfId="11382" xr:uid="{00000000-0005-0000-0000-000068390000}"/>
    <cellStyle name="Table Head Blue 2" xfId="11383" xr:uid="{00000000-0005-0000-0000-000069390000}"/>
    <cellStyle name="Table Head Blue 2 2" xfId="14591" xr:uid="{00000000-0005-0000-0000-00006A390000}"/>
    <cellStyle name="Table Head Blue 3" xfId="11384" xr:uid="{00000000-0005-0000-0000-00006B390000}"/>
    <cellStyle name="Table Head Blue 3 2" xfId="14685" xr:uid="{00000000-0005-0000-0000-00006C390000}"/>
    <cellStyle name="Table Head Blue 4" xfId="14494" xr:uid="{00000000-0005-0000-0000-00006D390000}"/>
    <cellStyle name="Table Head Green" xfId="11385" xr:uid="{00000000-0005-0000-0000-00006E390000}"/>
    <cellStyle name="Table Head Green 2" xfId="11386" xr:uid="{00000000-0005-0000-0000-00006F390000}"/>
    <cellStyle name="Table Head Green 2 2" xfId="14643" xr:uid="{00000000-0005-0000-0000-000070390000}"/>
    <cellStyle name="Table Head Green 3" xfId="11387" xr:uid="{00000000-0005-0000-0000-000071390000}"/>
    <cellStyle name="Table Head Green 3 2" xfId="14459" xr:uid="{00000000-0005-0000-0000-000072390000}"/>
    <cellStyle name="Table Head Green 4" xfId="14549" xr:uid="{00000000-0005-0000-0000-000073390000}"/>
    <cellStyle name="Table Heading" xfId="11388" xr:uid="{00000000-0005-0000-0000-000074390000}"/>
    <cellStyle name="Table Heading 2" xfId="11389" xr:uid="{00000000-0005-0000-0000-000075390000}"/>
    <cellStyle name="Table Heading 3" xfId="14500" xr:uid="{00000000-0005-0000-0000-000076390000}"/>
    <cellStyle name="Table Title" xfId="11390" xr:uid="{00000000-0005-0000-0000-000077390000}"/>
    <cellStyle name="Table Title 2" xfId="11391" xr:uid="{00000000-0005-0000-0000-000078390000}"/>
    <cellStyle name="Table Title 2 2" xfId="11392" xr:uid="{00000000-0005-0000-0000-000079390000}"/>
    <cellStyle name="Table Title 2 2 2" xfId="14555" xr:uid="{00000000-0005-0000-0000-00007A390000}"/>
    <cellStyle name="Table Title 2 3" xfId="11393" xr:uid="{00000000-0005-0000-0000-00007B390000}"/>
    <cellStyle name="Table Title 2 3 2" xfId="14649" xr:uid="{00000000-0005-0000-0000-00007C390000}"/>
    <cellStyle name="Table Title 2 4" xfId="14691" xr:uid="{00000000-0005-0000-0000-00007D390000}"/>
    <cellStyle name="Table Title 3" xfId="11394" xr:uid="{00000000-0005-0000-0000-00007E390000}"/>
    <cellStyle name="Table Title 3 2" xfId="11395" xr:uid="{00000000-0005-0000-0000-00007F390000}"/>
    <cellStyle name="Table Title 3 3" xfId="14452" xr:uid="{00000000-0005-0000-0000-000080390000}"/>
    <cellStyle name="Table Title 4" xfId="11396" xr:uid="{00000000-0005-0000-0000-000081390000}"/>
    <cellStyle name="Table Title 4 2" xfId="11397" xr:uid="{00000000-0005-0000-0000-000082390000}"/>
    <cellStyle name="Table Title 4 3" xfId="14493" xr:uid="{00000000-0005-0000-0000-000083390000}"/>
    <cellStyle name="Table Title 5" xfId="11398" xr:uid="{00000000-0005-0000-0000-000084390000}"/>
    <cellStyle name="Table Title 5 2" xfId="11399" xr:uid="{00000000-0005-0000-0000-000085390000}"/>
    <cellStyle name="Table Title 5 3" xfId="14590" xr:uid="{00000000-0005-0000-0000-000086390000}"/>
    <cellStyle name="Table Title 6" xfId="11400" xr:uid="{00000000-0005-0000-0000-000087390000}"/>
    <cellStyle name="Table Title 7" xfId="14597" xr:uid="{00000000-0005-0000-0000-000088390000}"/>
    <cellStyle name="Table Units" xfId="11401" xr:uid="{00000000-0005-0000-0000-000089390000}"/>
    <cellStyle name="Table Units 2" xfId="11402" xr:uid="{00000000-0005-0000-0000-00008A390000}"/>
    <cellStyle name="Table Units 2 2" xfId="11403" xr:uid="{00000000-0005-0000-0000-00008B390000}"/>
    <cellStyle name="Table Units 2 3" xfId="14413" xr:uid="{00000000-0005-0000-0000-00008C390000}"/>
    <cellStyle name="Table Units 3" xfId="11404" xr:uid="{00000000-0005-0000-0000-00008D390000}"/>
    <cellStyle name="Table Units 3 2" xfId="11405" xr:uid="{00000000-0005-0000-0000-00008E390000}"/>
    <cellStyle name="Table Units 3 3" xfId="14414" xr:uid="{00000000-0005-0000-0000-00008F390000}"/>
    <cellStyle name="Table Units 4" xfId="11406" xr:uid="{00000000-0005-0000-0000-000090390000}"/>
    <cellStyle name="Table Units 4 2" xfId="11407" xr:uid="{00000000-0005-0000-0000-000091390000}"/>
    <cellStyle name="Table Units 4 3" xfId="14516" xr:uid="{00000000-0005-0000-0000-000092390000}"/>
    <cellStyle name="Table Units 5" xfId="11408" xr:uid="{00000000-0005-0000-0000-000093390000}"/>
    <cellStyle name="Table Units 5 2" xfId="11409" xr:uid="{00000000-0005-0000-0000-000094390000}"/>
    <cellStyle name="Table Units 5 3" xfId="14614" xr:uid="{00000000-0005-0000-0000-000095390000}"/>
    <cellStyle name="Table Units 6" xfId="11410" xr:uid="{00000000-0005-0000-0000-000096390000}"/>
    <cellStyle name="Table Units 7" xfId="14684" xr:uid="{00000000-0005-0000-0000-000097390000}"/>
    <cellStyle name="TablebodyDate" xfId="11411" xr:uid="{00000000-0005-0000-0000-000098390000}"/>
    <cellStyle name="TablebodyDate 2" xfId="11412" xr:uid="{00000000-0005-0000-0000-000099390000}"/>
    <cellStyle name="TablebodyText" xfId="11413" xr:uid="{00000000-0005-0000-0000-00009A390000}"/>
    <cellStyle name="TablebodyText 2" xfId="11414" xr:uid="{00000000-0005-0000-0000-00009B390000}"/>
    <cellStyle name="TablebodyText 3" xfId="14548" xr:uid="{00000000-0005-0000-0000-00009C390000}"/>
    <cellStyle name="TableStyleLight1" xfId="15284" xr:uid="{00000000-0005-0000-0000-00009D390000}"/>
    <cellStyle name="Tarkistussolu" xfId="11415" xr:uid="{00000000-0005-0000-0000-00009E390000}"/>
    <cellStyle name="Tarkistussolu 2" xfId="14642" xr:uid="{00000000-0005-0000-0000-00009F390000}"/>
    <cellStyle name="Testo avviso" xfId="11416" xr:uid="{00000000-0005-0000-0000-0000A0390000}"/>
    <cellStyle name="Testo avviso 2" xfId="14458" xr:uid="{00000000-0005-0000-0000-0000A1390000}"/>
    <cellStyle name="Testo descrittivo" xfId="11417" xr:uid="{00000000-0005-0000-0000-0000A2390000}"/>
    <cellStyle name="Testo descrittivo 2" xfId="14499" xr:uid="{00000000-0005-0000-0000-0000A3390000}"/>
    <cellStyle name="text" xfId="11418" xr:uid="{00000000-0005-0000-0000-0000A4390000}"/>
    <cellStyle name="text 2" xfId="11419" xr:uid="{00000000-0005-0000-0000-0000A5390000}"/>
    <cellStyle name="text 2 2" xfId="14690" xr:uid="{00000000-0005-0000-0000-0000A6390000}"/>
    <cellStyle name="text 3" xfId="11420" xr:uid="{00000000-0005-0000-0000-0000A7390000}"/>
    <cellStyle name="text 3 2" xfId="14554" xr:uid="{00000000-0005-0000-0000-0000A8390000}"/>
    <cellStyle name="text 4" xfId="14596" xr:uid="{00000000-0005-0000-0000-0000A9390000}"/>
    <cellStyle name="text2" xfId="11421" xr:uid="{00000000-0005-0000-0000-0000AA390000}"/>
    <cellStyle name="text2 2" xfId="11422" xr:uid="{00000000-0005-0000-0000-0000AB390000}"/>
    <cellStyle name="text2 2 2" xfId="14460" xr:uid="{00000000-0005-0000-0000-0000AC390000}"/>
    <cellStyle name="text2 3" xfId="11423" xr:uid="{00000000-0005-0000-0000-0000AD390000}"/>
    <cellStyle name="text2 3 2" xfId="14501" xr:uid="{00000000-0005-0000-0000-0000AE390000}"/>
    <cellStyle name="text2 4" xfId="14648" xr:uid="{00000000-0005-0000-0000-0000AF390000}"/>
    <cellStyle name="Texte explicatif" xfId="11424" xr:uid="{00000000-0005-0000-0000-0000B0390000}"/>
    <cellStyle name="Texte explicatif 2" xfId="14598" xr:uid="{00000000-0005-0000-0000-0000B1390000}"/>
    <cellStyle name="TextStyle" xfId="11425" xr:uid="{00000000-0005-0000-0000-0000B2390000}"/>
    <cellStyle name="Title 2" xfId="60" xr:uid="{00000000-0005-0000-0000-0000B3390000}"/>
    <cellStyle name="Title 2 2" xfId="105" xr:uid="{00000000-0005-0000-0000-0000B4390000}"/>
    <cellStyle name="Title 2 2 2" xfId="14692" xr:uid="{00000000-0005-0000-0000-0000B5390000}"/>
    <cellStyle name="Title 2 3" xfId="11938" xr:uid="{00000000-0005-0000-0000-0000B6390000}"/>
    <cellStyle name="Title 2 3 2" xfId="15270" xr:uid="{00000000-0005-0000-0000-0000B7390000}"/>
    <cellStyle name="Title 2 4" xfId="13555" xr:uid="{00000000-0005-0000-0000-0000B8390000}"/>
    <cellStyle name="Title 2 4 2" xfId="15271" xr:uid="{00000000-0005-0000-0000-0000B9390000}"/>
    <cellStyle name="Title 2 5" xfId="15269" xr:uid="{00000000-0005-0000-0000-0000BA390000}"/>
    <cellStyle name="title 3" xfId="11426" xr:uid="{00000000-0005-0000-0000-0000BB390000}"/>
    <cellStyle name="Title 3 2" xfId="14556" xr:uid="{00000000-0005-0000-0000-0000BC390000}"/>
    <cellStyle name="title 4" xfId="11427" xr:uid="{00000000-0005-0000-0000-0000BD390000}"/>
    <cellStyle name="Title 4 2" xfId="14650" xr:uid="{00000000-0005-0000-0000-0000BE390000}"/>
    <cellStyle name="title 5" xfId="11428" xr:uid="{00000000-0005-0000-0000-0000BF390000}"/>
    <cellStyle name="Title 5 2" xfId="14455" xr:uid="{00000000-0005-0000-0000-0000C0390000}"/>
    <cellStyle name="Title 6" xfId="11429" xr:uid="{00000000-0005-0000-0000-0000C1390000}"/>
    <cellStyle name="Title 6 2" xfId="14496" xr:uid="{00000000-0005-0000-0000-0000C2390000}"/>
    <cellStyle name="title2" xfId="11430" xr:uid="{00000000-0005-0000-0000-0000C3390000}"/>
    <cellStyle name="title2 2" xfId="11431" xr:uid="{00000000-0005-0000-0000-0000C4390000}"/>
    <cellStyle name="title2 2 2" xfId="14687" xr:uid="{00000000-0005-0000-0000-0000C5390000}"/>
    <cellStyle name="title2 3" xfId="11432" xr:uid="{00000000-0005-0000-0000-0000C6390000}"/>
    <cellStyle name="title2 3 2" xfId="14514" xr:uid="{00000000-0005-0000-0000-0000C7390000}"/>
    <cellStyle name="title2 4" xfId="14593" xr:uid="{00000000-0005-0000-0000-0000C8390000}"/>
    <cellStyle name="Titolo" xfId="11433" xr:uid="{00000000-0005-0000-0000-0000C9390000}"/>
    <cellStyle name="Titolo 1" xfId="11434" xr:uid="{00000000-0005-0000-0000-0000CA390000}"/>
    <cellStyle name="Titolo 1 2" xfId="14703" xr:uid="{00000000-0005-0000-0000-0000CB390000}"/>
    <cellStyle name="Titolo 2" xfId="11435" xr:uid="{00000000-0005-0000-0000-0000CC390000}"/>
    <cellStyle name="Titolo 2 2" xfId="14551" xr:uid="{00000000-0005-0000-0000-0000CD390000}"/>
    <cellStyle name="Titolo 3" xfId="11436" xr:uid="{00000000-0005-0000-0000-0000CE390000}"/>
    <cellStyle name="Titolo 3 2" xfId="14645" xr:uid="{00000000-0005-0000-0000-0000CF390000}"/>
    <cellStyle name="Titolo 4" xfId="11437" xr:uid="{00000000-0005-0000-0000-0000D0390000}"/>
    <cellStyle name="Titolo 4 2" xfId="14461" xr:uid="{00000000-0005-0000-0000-0000D1390000}"/>
    <cellStyle name="Titolo 5" xfId="14612" xr:uid="{00000000-0005-0000-0000-0000D2390000}"/>
    <cellStyle name="Titre" xfId="11438" xr:uid="{00000000-0005-0000-0000-0000D3390000}"/>
    <cellStyle name="Titre 2" xfId="14502" xr:uid="{00000000-0005-0000-0000-0000D4390000}"/>
    <cellStyle name="Titre 1" xfId="11439" xr:uid="{00000000-0005-0000-0000-0000D5390000}"/>
    <cellStyle name="Titre 1 2" xfId="14599" xr:uid="{00000000-0005-0000-0000-0000D6390000}"/>
    <cellStyle name="Titre 2" xfId="11440" xr:uid="{00000000-0005-0000-0000-0000D7390000}"/>
    <cellStyle name="Titre 2 2" xfId="14693" xr:uid="{00000000-0005-0000-0000-0000D8390000}"/>
    <cellStyle name="Titre 3" xfId="11441" xr:uid="{00000000-0005-0000-0000-0000D9390000}"/>
    <cellStyle name="Titre 3 2" xfId="14557" xr:uid="{00000000-0005-0000-0000-0000DA390000}"/>
    <cellStyle name="Titre 4" xfId="11442" xr:uid="{00000000-0005-0000-0000-0000DB390000}"/>
    <cellStyle name="Titre 4 2" xfId="14057" xr:uid="{00000000-0005-0000-0000-0000DC390000}"/>
    <cellStyle name="Titre_CEIOPS-DOC-20-08 Solo 28 May 2008-post-rubino" xfId="11443" xr:uid="{00000000-0005-0000-0000-0000DD390000}"/>
    <cellStyle name="TopGrey" xfId="11444" xr:uid="{00000000-0005-0000-0000-0000DE390000}"/>
    <cellStyle name="TopGrey 2" xfId="11445" xr:uid="{00000000-0005-0000-0000-0000DF390000}"/>
    <cellStyle name="TopGrey 2 2" xfId="14354" xr:uid="{00000000-0005-0000-0000-0000E0390000}"/>
    <cellStyle name="TopGrey 3" xfId="11446" xr:uid="{00000000-0005-0000-0000-0000E1390000}"/>
    <cellStyle name="TopGrey 3 2" xfId="13516" xr:uid="{00000000-0005-0000-0000-0000E2390000}"/>
    <cellStyle name="TopGrey 4" xfId="14218" xr:uid="{00000000-0005-0000-0000-0000E3390000}"/>
    <cellStyle name="Total 2" xfId="61" xr:uid="{00000000-0005-0000-0000-0000E4390000}"/>
    <cellStyle name="Total 2 2" xfId="106" xr:uid="{00000000-0005-0000-0000-0000E5390000}"/>
    <cellStyle name="Total 2 2 2" xfId="14292" xr:uid="{00000000-0005-0000-0000-0000E6390000}"/>
    <cellStyle name="Total 2 2 3" xfId="15273" xr:uid="{00000000-0005-0000-0000-0000E7390000}"/>
    <cellStyle name="Total 2 3" xfId="11447" xr:uid="{00000000-0005-0000-0000-0000E8390000}"/>
    <cellStyle name="Total 2 3 2" xfId="11939" xr:uid="{00000000-0005-0000-0000-0000E9390000}"/>
    <cellStyle name="Total 2 3 3" xfId="14095" xr:uid="{00000000-0005-0000-0000-0000EA390000}"/>
    <cellStyle name="Total 2 3 4" xfId="15274" xr:uid="{00000000-0005-0000-0000-0000EB390000}"/>
    <cellStyle name="Total 2 4" xfId="13561" xr:uid="{00000000-0005-0000-0000-0000EC390000}"/>
    <cellStyle name="Total 2 5" xfId="15272" xr:uid="{00000000-0005-0000-0000-0000ED390000}"/>
    <cellStyle name="Total 3" xfId="11448" xr:uid="{00000000-0005-0000-0000-0000EE390000}"/>
    <cellStyle name="Total 3 2" xfId="14030" xr:uid="{00000000-0005-0000-0000-0000EF390000}"/>
    <cellStyle name="Total 3 3" xfId="13608" xr:uid="{00000000-0005-0000-0000-0000F0390000}"/>
    <cellStyle name="Total 4" xfId="11449" xr:uid="{00000000-0005-0000-0000-0000F1390000}"/>
    <cellStyle name="Total 4 2" xfId="14045" xr:uid="{00000000-0005-0000-0000-0000F2390000}"/>
    <cellStyle name="Total 5" xfId="11450" xr:uid="{00000000-0005-0000-0000-0000F3390000}"/>
    <cellStyle name="Total 5 2" xfId="14206" xr:uid="{00000000-0005-0000-0000-0000F4390000}"/>
    <cellStyle name="Total 6" xfId="11451" xr:uid="{00000000-0005-0000-0000-0000F5390000}"/>
    <cellStyle name="Total 6 2" xfId="14342" xr:uid="{00000000-0005-0000-0000-0000F6390000}"/>
    <cellStyle name="Totale" xfId="11452" xr:uid="{00000000-0005-0000-0000-0000F7390000}"/>
    <cellStyle name="Totale 2" xfId="14152" xr:uid="{00000000-0005-0000-0000-0000F8390000}"/>
    <cellStyle name="Tulostus" xfId="11453" xr:uid="{00000000-0005-0000-0000-0000F9390000}"/>
    <cellStyle name="Tulostus 2" xfId="14280" xr:uid="{00000000-0005-0000-0000-0000FA390000}"/>
    <cellStyle name="unprotected" xfId="11454" xr:uid="{00000000-0005-0000-0000-0000FB390000}"/>
    <cellStyle name="Valore non valido" xfId="11455" xr:uid="{00000000-0005-0000-0000-0000FC390000}"/>
    <cellStyle name="Valore non valido 2" xfId="14073" xr:uid="{00000000-0005-0000-0000-0000FD390000}"/>
    <cellStyle name="Valore valido" xfId="11456" xr:uid="{00000000-0005-0000-0000-0000FE390000}"/>
    <cellStyle name="Valore valido 2" xfId="14120" xr:uid="{00000000-0005-0000-0000-0000FF390000}"/>
    <cellStyle name="Varoitusteksti" xfId="11457" xr:uid="{00000000-0005-0000-0000-0000003A0000}"/>
    <cellStyle name="Varoitusteksti 2" xfId="14242" xr:uid="{00000000-0005-0000-0000-0000013A0000}"/>
    <cellStyle name="Vérification" xfId="11458" xr:uid="{00000000-0005-0000-0000-0000023A0000}"/>
    <cellStyle name="Vérification 2" xfId="14376" xr:uid="{00000000-0005-0000-0000-0000033A0000}"/>
    <cellStyle name="Währung [0]_Country" xfId="11460" xr:uid="{00000000-0005-0000-0000-0000043A0000}"/>
    <cellStyle name="Währung_Country" xfId="11461" xr:uid="{00000000-0005-0000-0000-0000053A0000}"/>
    <cellStyle name="Warning Text 2" xfId="62" xr:uid="{00000000-0005-0000-0000-0000063A0000}"/>
    <cellStyle name="Warning Text 2 2" xfId="107" xr:uid="{00000000-0005-0000-0000-0000073A0000}"/>
    <cellStyle name="Warning Text 2 2 2" xfId="14049" xr:uid="{00000000-0005-0000-0000-0000083A0000}"/>
    <cellStyle name="Warning Text 2 2 3" xfId="15276" xr:uid="{00000000-0005-0000-0000-0000093A0000}"/>
    <cellStyle name="Warning Text 2 3" xfId="11462" xr:uid="{00000000-0005-0000-0000-00000A3A0000}"/>
    <cellStyle name="Warning Text 2 3 2" xfId="11940" xr:uid="{00000000-0005-0000-0000-00000B3A0000}"/>
    <cellStyle name="Warning Text 2 3 3" xfId="14419" xr:uid="{00000000-0005-0000-0000-00000C3A0000}"/>
    <cellStyle name="Warning Text 2 3 4" xfId="15277" xr:uid="{00000000-0005-0000-0000-00000D3A0000}"/>
    <cellStyle name="Warning Text 2 4" xfId="13548" xr:uid="{00000000-0005-0000-0000-00000E3A0000}"/>
    <cellStyle name="Warning Text 2 5" xfId="15275" xr:uid="{00000000-0005-0000-0000-00000F3A0000}"/>
    <cellStyle name="Warning Text 3" xfId="11463" xr:uid="{00000000-0005-0000-0000-0000103A0000}"/>
    <cellStyle name="Warning Text 3 2" xfId="14209" xr:uid="{00000000-0005-0000-0000-0000113A0000}"/>
    <cellStyle name="Warning Text 4" xfId="11464" xr:uid="{00000000-0005-0000-0000-0000123A0000}"/>
    <cellStyle name="Warning Text 4 2" xfId="14345" xr:uid="{00000000-0005-0000-0000-0000133A0000}"/>
    <cellStyle name="Warning Text 5" xfId="11465" xr:uid="{00000000-0005-0000-0000-0000143A0000}"/>
    <cellStyle name="Warning Text 5 2" xfId="14153" xr:uid="{00000000-0005-0000-0000-0000153A0000}"/>
    <cellStyle name="Warning Text 6" xfId="11466" xr:uid="{00000000-0005-0000-0000-0000163A0000}"/>
    <cellStyle name="Warning Text 6 2" xfId="14283" xr:uid="{00000000-0005-0000-0000-0000173A0000}"/>
    <cellStyle name="WorksheetForm" xfId="11467" xr:uid="{00000000-0005-0000-0000-0000183A0000}"/>
    <cellStyle name="WorksheetForm 2" xfId="11468" xr:uid="{00000000-0005-0000-0000-0000193A0000}"/>
    <cellStyle name="WorksheetForm 3" xfId="14416" xr:uid="{00000000-0005-0000-0000-00001A3A0000}"/>
    <cellStyle name="Y2K Compliant Date Fmt" xfId="11469" xr:uid="{00000000-0005-0000-0000-00001B3A0000}"/>
    <cellStyle name="Y2K Compliant Date Fmt 2" xfId="11470" xr:uid="{00000000-0005-0000-0000-00001C3A0000}"/>
    <cellStyle name="アクセント 1" xfId="11471" xr:uid="{00000000-0005-0000-0000-00001D3A0000}"/>
    <cellStyle name="アクセント 1 2" xfId="11472" xr:uid="{00000000-0005-0000-0000-00001E3A0000}"/>
    <cellStyle name="アクセント 1 3" xfId="14250" xr:uid="{00000000-0005-0000-0000-00001F3A0000}"/>
    <cellStyle name="アクセント 2" xfId="11473" xr:uid="{00000000-0005-0000-0000-0000203A0000}"/>
    <cellStyle name="アクセント 2 2" xfId="11474" xr:uid="{00000000-0005-0000-0000-0000213A0000}"/>
    <cellStyle name="アクセント 2 3" xfId="14386" xr:uid="{00000000-0005-0000-0000-0000223A0000}"/>
    <cellStyle name="アクセント 3" xfId="11475" xr:uid="{00000000-0005-0000-0000-0000233A0000}"/>
    <cellStyle name="アクセント 3 2" xfId="11476" xr:uid="{00000000-0005-0000-0000-0000243A0000}"/>
    <cellStyle name="アクセント 3 3" xfId="14186" xr:uid="{00000000-0005-0000-0000-0000253A0000}"/>
    <cellStyle name="アクセント 4" xfId="11477" xr:uid="{00000000-0005-0000-0000-0000263A0000}"/>
    <cellStyle name="アクセント 4 2" xfId="11478" xr:uid="{00000000-0005-0000-0000-0000273A0000}"/>
    <cellStyle name="アクセント 4 3" xfId="14323" xr:uid="{00000000-0005-0000-0000-0000283A0000}"/>
    <cellStyle name="アクセント 5" xfId="11479" xr:uid="{00000000-0005-0000-0000-0000293A0000}"/>
    <cellStyle name="アクセント 5 2" xfId="11480" xr:uid="{00000000-0005-0000-0000-00002A3A0000}"/>
    <cellStyle name="アクセント 5 3" xfId="14066" xr:uid="{00000000-0005-0000-0000-00002B3A0000}"/>
    <cellStyle name="アクセント 6" xfId="11481" xr:uid="{00000000-0005-0000-0000-00002C3A0000}"/>
    <cellStyle name="アクセント 6 2" xfId="11482" xr:uid="{00000000-0005-0000-0000-00002D3A0000}"/>
    <cellStyle name="アクセント 6 3" xfId="14112" xr:uid="{00000000-0005-0000-0000-00002E3A0000}"/>
    <cellStyle name="ｹ鮗ﾐﾀｲ_ｰ豼ｵﾁ･" xfId="11483" xr:uid="{00000000-0005-0000-0000-00002F3A0000}"/>
    <cellStyle name="スタイル 1" xfId="11484" xr:uid="{00000000-0005-0000-0000-0000303A0000}"/>
    <cellStyle name="スタイル 1 2" xfId="11485" xr:uid="{00000000-0005-0000-0000-0000313A0000}"/>
    <cellStyle name="スタイル 1 3" xfId="14233" xr:uid="{00000000-0005-0000-0000-0000323A0000}"/>
    <cellStyle name="タイトル" xfId="11486" xr:uid="{00000000-0005-0000-0000-0000333A0000}"/>
    <cellStyle name="タイトル 2" xfId="11487" xr:uid="{00000000-0005-0000-0000-0000343A0000}"/>
    <cellStyle name="タイトル 2 2" xfId="11488" xr:uid="{00000000-0005-0000-0000-0000353A0000}"/>
    <cellStyle name="タイトル 2 3" xfId="14168" xr:uid="{00000000-0005-0000-0000-0000363A0000}"/>
    <cellStyle name="タイトル 3" xfId="11489" xr:uid="{00000000-0005-0000-0000-0000373A0000}"/>
    <cellStyle name="タイトル 3 2" xfId="11490" xr:uid="{00000000-0005-0000-0000-0000383A0000}"/>
    <cellStyle name="タイトル 3 3" xfId="14306" xr:uid="{00000000-0005-0000-0000-0000393A0000}"/>
    <cellStyle name="タイトル 4" xfId="11491" xr:uid="{00000000-0005-0000-0000-00003A3A0000}"/>
    <cellStyle name="タイトル 4 2" xfId="11492" xr:uid="{00000000-0005-0000-0000-00003B3A0000}"/>
    <cellStyle name="タイトル 4 3" xfId="14070" xr:uid="{00000000-0005-0000-0000-00003C3A0000}"/>
    <cellStyle name="タイトル 5" xfId="11493" xr:uid="{00000000-0005-0000-0000-00003D3A0000}"/>
    <cellStyle name="タイトル 5 2" xfId="11494" xr:uid="{00000000-0005-0000-0000-00003E3A0000}"/>
    <cellStyle name="タイトル 5 3" xfId="14117" xr:uid="{00000000-0005-0000-0000-00003F3A0000}"/>
    <cellStyle name="タイトル 6" xfId="11495" xr:uid="{00000000-0005-0000-0000-0000403A0000}"/>
    <cellStyle name="タイトル 7" xfId="14368" xr:uid="{00000000-0005-0000-0000-0000413A0000}"/>
    <cellStyle name="チェック セル" xfId="11496" xr:uid="{00000000-0005-0000-0000-0000423A0000}"/>
    <cellStyle name="チェック セル 2" xfId="11497" xr:uid="{00000000-0005-0000-0000-0000433A0000}"/>
    <cellStyle name="チェック セル 3" xfId="14239" xr:uid="{00000000-0005-0000-0000-0000443A0000}"/>
    <cellStyle name="ﾄﾞｸｶ [0]_ｰ霾ｹ" xfId="11498" xr:uid="{00000000-0005-0000-0000-0000453A0000}"/>
    <cellStyle name="ﾄﾞｸｶ_ｰ霾ｹ" xfId="11499" xr:uid="{00000000-0005-0000-0000-0000463A0000}"/>
    <cellStyle name="どちらでもない 2" xfId="11500" xr:uid="{00000000-0005-0000-0000-0000473A0000}"/>
    <cellStyle name="ﾅ・ｭ [0]_ｰ霾ｹ" xfId="11501" xr:uid="{00000000-0005-0000-0000-0000483A0000}"/>
    <cellStyle name="ﾅ・ｭ_ｰ霾ｹ" xfId="11502" xr:uid="{00000000-0005-0000-0000-0000493A0000}"/>
    <cellStyle name="ﾇ･ﾁﾘ_ｰ霾ｹ" xfId="11503" xr:uid="{00000000-0005-0000-0000-00004A3A0000}"/>
    <cellStyle name="パーセント 10" xfId="11504" xr:uid="{00000000-0005-0000-0000-00004B3A0000}"/>
    <cellStyle name="パーセント 10 2" xfId="11505" xr:uid="{00000000-0005-0000-0000-00004C3A0000}"/>
    <cellStyle name="パーセント 11" xfId="11506" xr:uid="{00000000-0005-0000-0000-00004D3A0000}"/>
    <cellStyle name="パーセント 11 2" xfId="11507" xr:uid="{00000000-0005-0000-0000-00004E3A0000}"/>
    <cellStyle name="パーセント 12" xfId="11508" xr:uid="{00000000-0005-0000-0000-00004F3A0000}"/>
    <cellStyle name="パーセント 12 2" xfId="11509" xr:uid="{00000000-0005-0000-0000-0000503A0000}"/>
    <cellStyle name="パーセント 13" xfId="11510" xr:uid="{00000000-0005-0000-0000-0000513A0000}"/>
    <cellStyle name="パーセント 13 2" xfId="11511" xr:uid="{00000000-0005-0000-0000-0000523A0000}"/>
    <cellStyle name="パーセント 14" xfId="11512" xr:uid="{00000000-0005-0000-0000-0000533A0000}"/>
    <cellStyle name="パーセント 14 2" xfId="11513" xr:uid="{00000000-0005-0000-0000-0000543A0000}"/>
    <cellStyle name="パーセント 15" xfId="11514" xr:uid="{00000000-0005-0000-0000-0000553A0000}"/>
    <cellStyle name="パーセント 15 2" xfId="11515" xr:uid="{00000000-0005-0000-0000-0000563A0000}"/>
    <cellStyle name="パーセント 16" xfId="11516" xr:uid="{00000000-0005-0000-0000-0000573A0000}"/>
    <cellStyle name="パーセント 16 2" xfId="11517" xr:uid="{00000000-0005-0000-0000-0000583A0000}"/>
    <cellStyle name="パーセント 17" xfId="11518" xr:uid="{00000000-0005-0000-0000-0000593A0000}"/>
    <cellStyle name="パーセント 17 2" xfId="11519" xr:uid="{00000000-0005-0000-0000-00005A3A0000}"/>
    <cellStyle name="パーセント 18" xfId="11520" xr:uid="{00000000-0005-0000-0000-00005B3A0000}"/>
    <cellStyle name="パーセント 18 2" xfId="11521" xr:uid="{00000000-0005-0000-0000-00005C3A0000}"/>
    <cellStyle name="パーセント 19" xfId="11522" xr:uid="{00000000-0005-0000-0000-00005D3A0000}"/>
    <cellStyle name="パーセント 19 2" xfId="11523" xr:uid="{00000000-0005-0000-0000-00005E3A0000}"/>
    <cellStyle name="パーセント 2" xfId="11524" xr:uid="{00000000-0005-0000-0000-00005F3A0000}"/>
    <cellStyle name="パーセント 2 2" xfId="11525" xr:uid="{00000000-0005-0000-0000-0000603A0000}"/>
    <cellStyle name="パーセント 2 2 2" xfId="11526" xr:uid="{00000000-0005-0000-0000-0000613A0000}"/>
    <cellStyle name="パーセント 2 2 3" xfId="14174" xr:uid="{00000000-0005-0000-0000-0000623A0000}"/>
    <cellStyle name="パーセント 2 3" xfId="11527" xr:uid="{00000000-0005-0000-0000-0000633A0000}"/>
    <cellStyle name="パーセント 20" xfId="11528" xr:uid="{00000000-0005-0000-0000-0000643A0000}"/>
    <cellStyle name="パーセント 20 2" xfId="11529" xr:uid="{00000000-0005-0000-0000-0000653A0000}"/>
    <cellStyle name="パーセント 21" xfId="11530" xr:uid="{00000000-0005-0000-0000-0000663A0000}"/>
    <cellStyle name="パーセント 21 2" xfId="11531" xr:uid="{00000000-0005-0000-0000-0000673A0000}"/>
    <cellStyle name="パーセント 22" xfId="11532" xr:uid="{00000000-0005-0000-0000-0000683A0000}"/>
    <cellStyle name="パーセント 22 2" xfId="11533" xr:uid="{00000000-0005-0000-0000-0000693A0000}"/>
    <cellStyle name="パーセント 23" xfId="11534" xr:uid="{00000000-0005-0000-0000-00006A3A0000}"/>
    <cellStyle name="パーセント 23 2" xfId="11535" xr:uid="{00000000-0005-0000-0000-00006B3A0000}"/>
    <cellStyle name="パーセント 24" xfId="11536" xr:uid="{00000000-0005-0000-0000-00006C3A0000}"/>
    <cellStyle name="パーセント 24 2" xfId="11537" xr:uid="{00000000-0005-0000-0000-00006D3A0000}"/>
    <cellStyle name="パーセント 25" xfId="11538" xr:uid="{00000000-0005-0000-0000-00006E3A0000}"/>
    <cellStyle name="パーセント 25 2" xfId="11539" xr:uid="{00000000-0005-0000-0000-00006F3A0000}"/>
    <cellStyle name="パーセント 26" xfId="11540" xr:uid="{00000000-0005-0000-0000-0000703A0000}"/>
    <cellStyle name="パーセント 26 2" xfId="11541" xr:uid="{00000000-0005-0000-0000-0000713A0000}"/>
    <cellStyle name="パーセント 27" xfId="11542" xr:uid="{00000000-0005-0000-0000-0000723A0000}"/>
    <cellStyle name="パーセント 27 2" xfId="11543" xr:uid="{00000000-0005-0000-0000-0000733A0000}"/>
    <cellStyle name="パーセント 28" xfId="11544" xr:uid="{00000000-0005-0000-0000-0000743A0000}"/>
    <cellStyle name="パーセント 28 2" xfId="11545" xr:uid="{00000000-0005-0000-0000-0000753A0000}"/>
    <cellStyle name="パーセント 29" xfId="11546" xr:uid="{00000000-0005-0000-0000-0000763A0000}"/>
    <cellStyle name="パーセント 29 2" xfId="11547" xr:uid="{00000000-0005-0000-0000-0000773A0000}"/>
    <cellStyle name="パーセント 3" xfId="11548" xr:uid="{00000000-0005-0000-0000-0000783A0000}"/>
    <cellStyle name="パーセント 3 2" xfId="11549" xr:uid="{00000000-0005-0000-0000-0000793A0000}"/>
    <cellStyle name="パーセント 30" xfId="11550" xr:uid="{00000000-0005-0000-0000-00007A3A0000}"/>
    <cellStyle name="パーセント 30 2" xfId="11551" xr:uid="{00000000-0005-0000-0000-00007B3A0000}"/>
    <cellStyle name="パーセント 31" xfId="11552" xr:uid="{00000000-0005-0000-0000-00007C3A0000}"/>
    <cellStyle name="パーセント 4" xfId="11553" xr:uid="{00000000-0005-0000-0000-00007D3A0000}"/>
    <cellStyle name="パーセント 4 2" xfId="11554" xr:uid="{00000000-0005-0000-0000-00007E3A0000}"/>
    <cellStyle name="パーセント 5" xfId="11555" xr:uid="{00000000-0005-0000-0000-00007F3A0000}"/>
    <cellStyle name="パーセント 5 2" xfId="11556" xr:uid="{00000000-0005-0000-0000-0000803A0000}"/>
    <cellStyle name="パーセント 6" xfId="11557" xr:uid="{00000000-0005-0000-0000-0000813A0000}"/>
    <cellStyle name="パーセント 6 2" xfId="11558" xr:uid="{00000000-0005-0000-0000-0000823A0000}"/>
    <cellStyle name="パーセント 7" xfId="11559" xr:uid="{00000000-0005-0000-0000-0000833A0000}"/>
    <cellStyle name="パーセント 7 2" xfId="11560" xr:uid="{00000000-0005-0000-0000-0000843A0000}"/>
    <cellStyle name="パーセント 8" xfId="11561" xr:uid="{00000000-0005-0000-0000-0000853A0000}"/>
    <cellStyle name="パーセント 8 2" xfId="11562" xr:uid="{00000000-0005-0000-0000-0000863A0000}"/>
    <cellStyle name="パーセント 9" xfId="11563" xr:uid="{00000000-0005-0000-0000-0000873A0000}"/>
    <cellStyle name="パーセント 9 2" xfId="11564" xr:uid="{00000000-0005-0000-0000-0000883A0000}"/>
    <cellStyle name="ハイパーリンク 2" xfId="11565" xr:uid="{00000000-0005-0000-0000-0000893A0000}"/>
    <cellStyle name="ハイパーリンク 2 2" xfId="11566" xr:uid="{00000000-0005-0000-0000-00008A3A0000}"/>
    <cellStyle name="ハイパーリンク 3" xfId="11567" xr:uid="{00000000-0005-0000-0000-00008B3A0000}"/>
    <cellStyle name="ハイパーリンク 3 2" xfId="11568" xr:uid="{00000000-0005-0000-0000-00008C3A0000}"/>
    <cellStyle name="ハイパーリンク 4" xfId="11569" xr:uid="{00000000-0005-0000-0000-00008D3A0000}"/>
    <cellStyle name="ハイパーリンク 4 2" xfId="11570" xr:uid="{00000000-0005-0000-0000-00008E3A0000}"/>
    <cellStyle name="メモ" xfId="11571" xr:uid="{00000000-0005-0000-0000-00008F3A0000}"/>
    <cellStyle name="メモ 2" xfId="11572" xr:uid="{00000000-0005-0000-0000-0000903A0000}"/>
    <cellStyle name="メモ 3" xfId="14170" xr:uid="{00000000-0005-0000-0000-0000913A0000}"/>
    <cellStyle name="リンク セル" xfId="11573" xr:uid="{00000000-0005-0000-0000-0000923A0000}"/>
    <cellStyle name="リンク セル 2" xfId="11574" xr:uid="{00000000-0005-0000-0000-0000933A0000}"/>
    <cellStyle name="リンク セル 3" xfId="14308" xr:uid="{00000000-0005-0000-0000-0000943A0000}"/>
    <cellStyle name="入力" xfId="11575" xr:uid="{00000000-0005-0000-0000-0000953A0000}"/>
    <cellStyle name="入力 2" xfId="11576" xr:uid="{00000000-0005-0000-0000-0000963A0000}"/>
    <cellStyle name="入力 2 2" xfId="11577" xr:uid="{00000000-0005-0000-0000-0000973A0000}"/>
    <cellStyle name="入力 2 2 2" xfId="14238" xr:uid="{00000000-0005-0000-0000-0000983A0000}"/>
    <cellStyle name="入力 2 3" xfId="14115" xr:uid="{00000000-0005-0000-0000-0000993A0000}"/>
    <cellStyle name="入力 3" xfId="11578" xr:uid="{00000000-0005-0000-0000-00009A3A0000}"/>
    <cellStyle name="入力 3 2" xfId="11579" xr:uid="{00000000-0005-0000-0000-00009B3A0000}"/>
    <cellStyle name="入力 3 2 2" xfId="14173" xr:uid="{00000000-0005-0000-0000-00009C3A0000}"/>
    <cellStyle name="入力 3 3" xfId="14373" xr:uid="{00000000-0005-0000-0000-00009D3A0000}"/>
    <cellStyle name="入力 4" xfId="11580" xr:uid="{00000000-0005-0000-0000-00009E3A0000}"/>
    <cellStyle name="入力 4 2" xfId="11581" xr:uid="{00000000-0005-0000-0000-00009F3A0000}"/>
    <cellStyle name="入力 4 2 2" xfId="14072" xr:uid="{00000000-0005-0000-0000-0000A03A0000}"/>
    <cellStyle name="入力 4 3" xfId="14311" xr:uid="{00000000-0005-0000-0000-0000A13A0000}"/>
    <cellStyle name="入力 5" xfId="11582" xr:uid="{00000000-0005-0000-0000-0000A23A0000}"/>
    <cellStyle name="入力 5 2" xfId="11583" xr:uid="{00000000-0005-0000-0000-0000A33A0000}"/>
    <cellStyle name="入力 5 2 2" xfId="14241" xr:uid="{00000000-0005-0000-0000-0000A43A0000}"/>
    <cellStyle name="入力 5 3" xfId="14119" xr:uid="{00000000-0005-0000-0000-0000A53A0000}"/>
    <cellStyle name="入力 6" xfId="11584" xr:uid="{00000000-0005-0000-0000-0000A63A0000}"/>
    <cellStyle name="入力 7" xfId="14434" xr:uid="{00000000-0005-0000-0000-0000A73A0000}"/>
    <cellStyle name="出力" xfId="11585" xr:uid="{00000000-0005-0000-0000-0000A83A0000}"/>
    <cellStyle name="出力 2" xfId="11586" xr:uid="{00000000-0005-0000-0000-0000A93A0000}"/>
    <cellStyle name="出力 3" xfId="14375" xr:uid="{00000000-0005-0000-0000-0000AA3A0000}"/>
    <cellStyle name="悪い" xfId="11587" xr:uid="{00000000-0005-0000-0000-0000AB3A0000}"/>
    <cellStyle name="悪い 2" xfId="11588" xr:uid="{00000000-0005-0000-0000-0000AC3A0000}"/>
    <cellStyle name="悪い 3" xfId="14176" xr:uid="{00000000-0005-0000-0000-0000AD3A0000}"/>
    <cellStyle name="日付" xfId="11589" xr:uid="{00000000-0005-0000-0000-0000AE3A0000}"/>
    <cellStyle name="日付 2" xfId="11590" xr:uid="{00000000-0005-0000-0000-0000AF3A0000}"/>
    <cellStyle name="桁区切り [0.00] 10" xfId="11591" xr:uid="{00000000-0005-0000-0000-0000B03A0000}"/>
    <cellStyle name="桁区切り [0.00] 10 2" xfId="11592" xr:uid="{00000000-0005-0000-0000-0000B13A0000}"/>
    <cellStyle name="桁区切り [0.00] 11" xfId="11593" xr:uid="{00000000-0005-0000-0000-0000B23A0000}"/>
    <cellStyle name="桁区切り [0.00] 11 2" xfId="11594" xr:uid="{00000000-0005-0000-0000-0000B33A0000}"/>
    <cellStyle name="桁区切り [0.00] 12" xfId="11595" xr:uid="{00000000-0005-0000-0000-0000B43A0000}"/>
    <cellStyle name="桁区切り [0.00] 12 2" xfId="11596" xr:uid="{00000000-0005-0000-0000-0000B53A0000}"/>
    <cellStyle name="桁区切り [0.00] 13" xfId="11597" xr:uid="{00000000-0005-0000-0000-0000B63A0000}"/>
    <cellStyle name="桁区切り [0.00] 13 2" xfId="11598" xr:uid="{00000000-0005-0000-0000-0000B73A0000}"/>
    <cellStyle name="桁区切り [0.00] 14" xfId="11599" xr:uid="{00000000-0005-0000-0000-0000B83A0000}"/>
    <cellStyle name="桁区切り [0.00] 14 2" xfId="11600" xr:uid="{00000000-0005-0000-0000-0000B93A0000}"/>
    <cellStyle name="桁区切り [0.00] 15" xfId="11601" xr:uid="{00000000-0005-0000-0000-0000BA3A0000}"/>
    <cellStyle name="桁区切り [0.00] 15 2" xfId="11602" xr:uid="{00000000-0005-0000-0000-0000BB3A0000}"/>
    <cellStyle name="桁区切り [0.00] 16" xfId="11603" xr:uid="{00000000-0005-0000-0000-0000BC3A0000}"/>
    <cellStyle name="桁区切り [0.00] 16 2" xfId="11604" xr:uid="{00000000-0005-0000-0000-0000BD3A0000}"/>
    <cellStyle name="桁区切り [0.00] 17" xfId="11605" xr:uid="{00000000-0005-0000-0000-0000BE3A0000}"/>
    <cellStyle name="桁区切り [0.00] 17 2" xfId="11606" xr:uid="{00000000-0005-0000-0000-0000BF3A0000}"/>
    <cellStyle name="桁区切り [0.00] 18" xfId="11607" xr:uid="{00000000-0005-0000-0000-0000C03A0000}"/>
    <cellStyle name="桁区切り [0.00] 18 2" xfId="11608" xr:uid="{00000000-0005-0000-0000-0000C13A0000}"/>
    <cellStyle name="桁区切り [0.00] 19" xfId="11609" xr:uid="{00000000-0005-0000-0000-0000C23A0000}"/>
    <cellStyle name="桁区切り [0.00] 19 2" xfId="11610" xr:uid="{00000000-0005-0000-0000-0000C33A0000}"/>
    <cellStyle name="桁区切り [0.00] 2" xfId="11611" xr:uid="{00000000-0005-0000-0000-0000C43A0000}"/>
    <cellStyle name="桁区切り [0.00] 2 2" xfId="11612" xr:uid="{00000000-0005-0000-0000-0000C53A0000}"/>
    <cellStyle name="桁区切り [0.00] 2 3" xfId="15278" xr:uid="{00000000-0005-0000-0000-0000C63A0000}"/>
    <cellStyle name="桁区切り [0.00] 20" xfId="11613" xr:uid="{00000000-0005-0000-0000-0000C73A0000}"/>
    <cellStyle name="桁区切り [0.00] 20 2" xfId="11614" xr:uid="{00000000-0005-0000-0000-0000C83A0000}"/>
    <cellStyle name="桁区切り [0.00] 21" xfId="11615" xr:uid="{00000000-0005-0000-0000-0000C93A0000}"/>
    <cellStyle name="桁区切り [0.00] 21 2" xfId="11616" xr:uid="{00000000-0005-0000-0000-0000CA3A0000}"/>
    <cellStyle name="桁区切り [0.00] 22" xfId="11617" xr:uid="{00000000-0005-0000-0000-0000CB3A0000}"/>
    <cellStyle name="桁区切り [0.00] 22 2" xfId="11618" xr:uid="{00000000-0005-0000-0000-0000CC3A0000}"/>
    <cellStyle name="桁区切り [0.00] 23" xfId="11619" xr:uid="{00000000-0005-0000-0000-0000CD3A0000}"/>
    <cellStyle name="桁区切り [0.00] 23 2" xfId="11620" xr:uid="{00000000-0005-0000-0000-0000CE3A0000}"/>
    <cellStyle name="桁区切り [0.00] 24" xfId="11621" xr:uid="{00000000-0005-0000-0000-0000CF3A0000}"/>
    <cellStyle name="桁区切り [0.00] 3" xfId="11622" xr:uid="{00000000-0005-0000-0000-0000D03A0000}"/>
    <cellStyle name="桁区切り [0.00] 3 2" xfId="11623" xr:uid="{00000000-0005-0000-0000-0000D13A0000}"/>
    <cellStyle name="桁区切り [0.00] 4" xfId="11624" xr:uid="{00000000-0005-0000-0000-0000D23A0000}"/>
    <cellStyle name="桁区切り [0.00] 4 2" xfId="11625" xr:uid="{00000000-0005-0000-0000-0000D33A0000}"/>
    <cellStyle name="桁区切り [0.00] 5" xfId="11626" xr:uid="{00000000-0005-0000-0000-0000D43A0000}"/>
    <cellStyle name="桁区切り [0.00] 5 2" xfId="11627" xr:uid="{00000000-0005-0000-0000-0000D53A0000}"/>
    <cellStyle name="桁区切り [0.00] 6" xfId="11628" xr:uid="{00000000-0005-0000-0000-0000D63A0000}"/>
    <cellStyle name="桁区切り [0.00] 6 2" xfId="11629" xr:uid="{00000000-0005-0000-0000-0000D73A0000}"/>
    <cellStyle name="桁区切り [0.00] 7" xfId="11630" xr:uid="{00000000-0005-0000-0000-0000D83A0000}"/>
    <cellStyle name="桁区切り [0.00] 7 2" xfId="11631" xr:uid="{00000000-0005-0000-0000-0000D93A0000}"/>
    <cellStyle name="桁区切り [0.00] 8" xfId="11632" xr:uid="{00000000-0005-0000-0000-0000DA3A0000}"/>
    <cellStyle name="桁区切り [0.00] 8 2" xfId="11633" xr:uid="{00000000-0005-0000-0000-0000DB3A0000}"/>
    <cellStyle name="桁区切り [0.00] 9" xfId="11634" xr:uid="{00000000-0005-0000-0000-0000DC3A0000}"/>
    <cellStyle name="桁区切り [0.00] 9 2" xfId="11635" xr:uid="{00000000-0005-0000-0000-0000DD3A0000}"/>
    <cellStyle name="桁区切り 10" xfId="11636" xr:uid="{00000000-0005-0000-0000-0000DE3A0000}"/>
    <cellStyle name="桁区切り 10 2" xfId="11637" xr:uid="{00000000-0005-0000-0000-0000DF3A0000}"/>
    <cellStyle name="桁区切り 11" xfId="11638" xr:uid="{00000000-0005-0000-0000-0000E03A0000}"/>
    <cellStyle name="桁区切り 11 2" xfId="11639" xr:uid="{00000000-0005-0000-0000-0000E13A0000}"/>
    <cellStyle name="桁区切り 12" xfId="11640" xr:uid="{00000000-0005-0000-0000-0000E23A0000}"/>
    <cellStyle name="桁区切り 12 2" xfId="11641" xr:uid="{00000000-0005-0000-0000-0000E33A0000}"/>
    <cellStyle name="桁区切り 13" xfId="11642" xr:uid="{00000000-0005-0000-0000-0000E43A0000}"/>
    <cellStyle name="桁区切り 13 2" xfId="11643" xr:uid="{00000000-0005-0000-0000-0000E53A0000}"/>
    <cellStyle name="桁区切り 14" xfId="11644" xr:uid="{00000000-0005-0000-0000-0000E63A0000}"/>
    <cellStyle name="桁区切り 14 2" xfId="11645" xr:uid="{00000000-0005-0000-0000-0000E73A0000}"/>
    <cellStyle name="桁区切り 15" xfId="11646" xr:uid="{00000000-0005-0000-0000-0000E83A0000}"/>
    <cellStyle name="桁区切り 15 2" xfId="11647" xr:uid="{00000000-0005-0000-0000-0000E93A0000}"/>
    <cellStyle name="桁区切り 16" xfId="11648" xr:uid="{00000000-0005-0000-0000-0000EA3A0000}"/>
    <cellStyle name="桁区切り 16 2" xfId="11649" xr:uid="{00000000-0005-0000-0000-0000EB3A0000}"/>
    <cellStyle name="桁区切り 17" xfId="11650" xr:uid="{00000000-0005-0000-0000-0000EC3A0000}"/>
    <cellStyle name="桁区切り 17 2" xfId="11651" xr:uid="{00000000-0005-0000-0000-0000ED3A0000}"/>
    <cellStyle name="桁区切り 18" xfId="11652" xr:uid="{00000000-0005-0000-0000-0000EE3A0000}"/>
    <cellStyle name="桁区切り 18 2" xfId="11653" xr:uid="{00000000-0005-0000-0000-0000EF3A0000}"/>
    <cellStyle name="桁区切り 19" xfId="11654" xr:uid="{00000000-0005-0000-0000-0000F03A0000}"/>
    <cellStyle name="桁区切り 19 2" xfId="11655" xr:uid="{00000000-0005-0000-0000-0000F13A0000}"/>
    <cellStyle name="桁区切り 2" xfId="11656" xr:uid="{00000000-0005-0000-0000-0000F23A0000}"/>
    <cellStyle name="桁区切り 2 2" xfId="11657" xr:uid="{00000000-0005-0000-0000-0000F33A0000}"/>
    <cellStyle name="桁区切り 2 3" xfId="11658" xr:uid="{00000000-0005-0000-0000-0000F43A0000}"/>
    <cellStyle name="桁区切り 20" xfId="11659" xr:uid="{00000000-0005-0000-0000-0000F53A0000}"/>
    <cellStyle name="桁区切り 20 2" xfId="11660" xr:uid="{00000000-0005-0000-0000-0000F63A0000}"/>
    <cellStyle name="桁区切り 21" xfId="11661" xr:uid="{00000000-0005-0000-0000-0000F73A0000}"/>
    <cellStyle name="桁区切り 21 2" xfId="11662" xr:uid="{00000000-0005-0000-0000-0000F83A0000}"/>
    <cellStyle name="桁区切り 22" xfId="11663" xr:uid="{00000000-0005-0000-0000-0000F93A0000}"/>
    <cellStyle name="桁区切り 22 2" xfId="11664" xr:uid="{00000000-0005-0000-0000-0000FA3A0000}"/>
    <cellStyle name="桁区切り 23" xfId="11665" xr:uid="{00000000-0005-0000-0000-0000FB3A0000}"/>
    <cellStyle name="桁区切り 23 2" xfId="11666" xr:uid="{00000000-0005-0000-0000-0000FC3A0000}"/>
    <cellStyle name="桁区切り 24" xfId="11667" xr:uid="{00000000-0005-0000-0000-0000FD3A0000}"/>
    <cellStyle name="桁区切り 24 2" xfId="11668" xr:uid="{00000000-0005-0000-0000-0000FE3A0000}"/>
    <cellStyle name="桁区切り 25" xfId="11669" xr:uid="{00000000-0005-0000-0000-0000FF3A0000}"/>
    <cellStyle name="桁区切り 25 2" xfId="11670" xr:uid="{00000000-0005-0000-0000-0000003B0000}"/>
    <cellStyle name="桁区切り 26" xfId="11671" xr:uid="{00000000-0005-0000-0000-0000013B0000}"/>
    <cellStyle name="桁区切り 26 2" xfId="11672" xr:uid="{00000000-0005-0000-0000-0000023B0000}"/>
    <cellStyle name="桁区切り 27" xfId="11673" xr:uid="{00000000-0005-0000-0000-0000033B0000}"/>
    <cellStyle name="桁区切り 27 2" xfId="11674" xr:uid="{00000000-0005-0000-0000-0000043B0000}"/>
    <cellStyle name="桁区切り 28" xfId="11675" xr:uid="{00000000-0005-0000-0000-0000053B0000}"/>
    <cellStyle name="桁区切り 28 2" xfId="11676" xr:uid="{00000000-0005-0000-0000-0000063B0000}"/>
    <cellStyle name="桁区切り 29" xfId="11677" xr:uid="{00000000-0005-0000-0000-0000073B0000}"/>
    <cellStyle name="桁区切り 29 2" xfId="11678" xr:uid="{00000000-0005-0000-0000-0000083B0000}"/>
    <cellStyle name="桁区切り 3" xfId="11679" xr:uid="{00000000-0005-0000-0000-0000093B0000}"/>
    <cellStyle name="桁区切り 3 2" xfId="11680" xr:uid="{00000000-0005-0000-0000-00000A3B0000}"/>
    <cellStyle name="桁区切り 30" xfId="11681" xr:uid="{00000000-0005-0000-0000-00000B3B0000}"/>
    <cellStyle name="桁区切り 30 2" xfId="11682" xr:uid="{00000000-0005-0000-0000-00000C3B0000}"/>
    <cellStyle name="桁区切り 31" xfId="11683" xr:uid="{00000000-0005-0000-0000-00000D3B0000}"/>
    <cellStyle name="桁区切り 31 2" xfId="11684" xr:uid="{00000000-0005-0000-0000-00000E3B0000}"/>
    <cellStyle name="桁区切り 32" xfId="11685" xr:uid="{00000000-0005-0000-0000-00000F3B0000}"/>
    <cellStyle name="桁区切り 4" xfId="11686" xr:uid="{00000000-0005-0000-0000-0000103B0000}"/>
    <cellStyle name="桁区切り 4 2" xfId="11687" xr:uid="{00000000-0005-0000-0000-0000113B0000}"/>
    <cellStyle name="桁区切り 5" xfId="11688" xr:uid="{00000000-0005-0000-0000-0000123B0000}"/>
    <cellStyle name="桁区切り 5 2" xfId="11689" xr:uid="{00000000-0005-0000-0000-0000133B0000}"/>
    <cellStyle name="桁区切り 6" xfId="11690" xr:uid="{00000000-0005-0000-0000-0000143B0000}"/>
    <cellStyle name="桁区切り 6 2" xfId="11691" xr:uid="{00000000-0005-0000-0000-0000153B0000}"/>
    <cellStyle name="桁区切り 7" xfId="11692" xr:uid="{00000000-0005-0000-0000-0000163B0000}"/>
    <cellStyle name="桁区切り 7 2" xfId="11693" xr:uid="{00000000-0005-0000-0000-0000173B0000}"/>
    <cellStyle name="桁区切り 8" xfId="11694" xr:uid="{00000000-0005-0000-0000-0000183B0000}"/>
    <cellStyle name="桁区切り 8 2" xfId="11695" xr:uid="{00000000-0005-0000-0000-0000193B0000}"/>
    <cellStyle name="桁区切り 9" xfId="11696" xr:uid="{00000000-0005-0000-0000-00001A3B0000}"/>
    <cellStyle name="桁区切り 9 2" xfId="11697" xr:uid="{00000000-0005-0000-0000-00001B3B0000}"/>
    <cellStyle name="標準 10" xfId="11698" xr:uid="{00000000-0005-0000-0000-00001C3B0000}"/>
    <cellStyle name="標準 10 2" xfId="11699" xr:uid="{00000000-0005-0000-0000-00001D3B0000}"/>
    <cellStyle name="標準 11" xfId="11700" xr:uid="{00000000-0005-0000-0000-00001E3B0000}"/>
    <cellStyle name="標準 11 2" xfId="11701" xr:uid="{00000000-0005-0000-0000-00001F3B0000}"/>
    <cellStyle name="標準 11 3" xfId="14236" xr:uid="{00000000-0005-0000-0000-0000203B0000}"/>
    <cellStyle name="標準 12" xfId="11702" xr:uid="{00000000-0005-0000-0000-0000213B0000}"/>
    <cellStyle name="標準 12 2" xfId="11703" xr:uid="{00000000-0005-0000-0000-0000223B0000}"/>
    <cellStyle name="標準 13" xfId="11704" xr:uid="{00000000-0005-0000-0000-0000233B0000}"/>
    <cellStyle name="標準 13 2" xfId="11705" xr:uid="{00000000-0005-0000-0000-0000243B0000}"/>
    <cellStyle name="標準 13 3" xfId="14371" xr:uid="{00000000-0005-0000-0000-0000253B0000}"/>
    <cellStyle name="標準 14" xfId="11706" xr:uid="{00000000-0005-0000-0000-0000263B0000}"/>
    <cellStyle name="標準 14 2" xfId="11707" xr:uid="{00000000-0005-0000-0000-0000273B0000}"/>
    <cellStyle name="標準 15" xfId="11708" xr:uid="{00000000-0005-0000-0000-0000283B0000}"/>
    <cellStyle name="標準 15 2" xfId="11709" xr:uid="{00000000-0005-0000-0000-0000293B0000}"/>
    <cellStyle name="標準 15 3" xfId="14171" xr:uid="{00000000-0005-0000-0000-00002A3B0000}"/>
    <cellStyle name="標準 16" xfId="11710" xr:uid="{00000000-0005-0000-0000-00002B3B0000}"/>
    <cellStyle name="標準 16 2" xfId="11711" xr:uid="{00000000-0005-0000-0000-00002C3B0000}"/>
    <cellStyle name="標準 16 3" xfId="14309" xr:uid="{00000000-0005-0000-0000-00002D3B0000}"/>
    <cellStyle name="標準 17" xfId="11712" xr:uid="{00000000-0005-0000-0000-00002E3B0000}"/>
    <cellStyle name="標準 17 2" xfId="11713" xr:uid="{00000000-0005-0000-0000-00002F3B0000}"/>
    <cellStyle name="標準 18" xfId="11714" xr:uid="{00000000-0005-0000-0000-0000303B0000}"/>
    <cellStyle name="標準 18 2" xfId="11715" xr:uid="{00000000-0005-0000-0000-0000313B0000}"/>
    <cellStyle name="標準 18 3" xfId="14071" xr:uid="{00000000-0005-0000-0000-0000323B0000}"/>
    <cellStyle name="標準 19" xfId="11716" xr:uid="{00000000-0005-0000-0000-0000333B0000}"/>
    <cellStyle name="標準 19 2" xfId="11717" xr:uid="{00000000-0005-0000-0000-0000343B0000}"/>
    <cellStyle name="標準 2" xfId="11718" xr:uid="{00000000-0005-0000-0000-0000353B0000}"/>
    <cellStyle name="標準 2 2" xfId="11719" xr:uid="{00000000-0005-0000-0000-0000363B0000}"/>
    <cellStyle name="標準 2 2 2" xfId="11720" xr:uid="{00000000-0005-0000-0000-0000373B0000}"/>
    <cellStyle name="標準 2 2 2 2" xfId="11721" xr:uid="{00000000-0005-0000-0000-0000383B0000}"/>
    <cellStyle name="標準 2 2 2 2 2" xfId="14175" xr:uid="{00000000-0005-0000-0000-0000393B0000}"/>
    <cellStyle name="標準 2 2 2 3" xfId="14374" xr:uid="{00000000-0005-0000-0000-00003A3B0000}"/>
    <cellStyle name="標準 2 2 3" xfId="11722" xr:uid="{00000000-0005-0000-0000-00003B3B0000}"/>
    <cellStyle name="標準 2 2 3 2" xfId="15280" xr:uid="{00000000-0005-0000-0000-00003C3B0000}"/>
    <cellStyle name="標準 2 2 4" xfId="14240" xr:uid="{00000000-0005-0000-0000-00003D3B0000}"/>
    <cellStyle name="標準 2 2_Aflac CDO Valuation 20091130 updated20091203" xfId="11723" xr:uid="{00000000-0005-0000-0000-00003E3B0000}"/>
    <cellStyle name="標準 2 3" xfId="11724" xr:uid="{00000000-0005-0000-0000-00003F3B0000}"/>
    <cellStyle name="標準 2 4" xfId="11725" xr:uid="{00000000-0005-0000-0000-0000403B0000}"/>
    <cellStyle name="標準 2 5" xfId="14118" xr:uid="{00000000-0005-0000-0000-0000413B0000}"/>
    <cellStyle name="標準 2 6" xfId="14116" xr:uid="{00000000-0005-0000-0000-0000423B0000}"/>
    <cellStyle name="標準 2 7" xfId="15279" xr:uid="{00000000-0005-0000-0000-0000433B0000}"/>
    <cellStyle name="標準 2 8" xfId="15283" xr:uid="{00000000-0005-0000-0000-0000443B0000}"/>
    <cellStyle name="標準 2_20091231 CDO price average" xfId="11726" xr:uid="{00000000-0005-0000-0000-0000453B0000}"/>
    <cellStyle name="標準 20" xfId="11727" xr:uid="{00000000-0005-0000-0000-0000463B0000}"/>
    <cellStyle name="標準 20 2" xfId="11728" xr:uid="{00000000-0005-0000-0000-0000473B0000}"/>
    <cellStyle name="標準 20 3" xfId="14429" xr:uid="{00000000-0005-0000-0000-0000483B0000}"/>
    <cellStyle name="標準 21" xfId="11729" xr:uid="{00000000-0005-0000-0000-0000493B0000}"/>
    <cellStyle name="標準 21 2" xfId="11730" xr:uid="{00000000-0005-0000-0000-00004A3B0000}"/>
    <cellStyle name="標準 22" xfId="11731" xr:uid="{00000000-0005-0000-0000-00004B3B0000}"/>
    <cellStyle name="標準 22 2" xfId="11732" xr:uid="{00000000-0005-0000-0000-00004C3B0000}"/>
    <cellStyle name="標準 22 3" xfId="14114" xr:uid="{00000000-0005-0000-0000-00004D3B0000}"/>
    <cellStyle name="標準 23" xfId="11733" xr:uid="{00000000-0005-0000-0000-00004E3B0000}"/>
    <cellStyle name="標準 23 2" xfId="11734" xr:uid="{00000000-0005-0000-0000-00004F3B0000}"/>
    <cellStyle name="標準 23 3" xfId="14237" xr:uid="{00000000-0005-0000-0000-0000503B0000}"/>
    <cellStyle name="標準 24" xfId="11735" xr:uid="{00000000-0005-0000-0000-0000513B0000}"/>
    <cellStyle name="標準 24 2" xfId="11736" xr:uid="{00000000-0005-0000-0000-0000523B0000}"/>
    <cellStyle name="標準 24 3" xfId="14372" xr:uid="{00000000-0005-0000-0000-0000533B0000}"/>
    <cellStyle name="標準 25" xfId="11737" xr:uid="{00000000-0005-0000-0000-0000543B0000}"/>
    <cellStyle name="標準 25 2" xfId="11738" xr:uid="{00000000-0005-0000-0000-0000553B0000}"/>
    <cellStyle name="標準 26" xfId="11739" xr:uid="{00000000-0005-0000-0000-0000563B0000}"/>
    <cellStyle name="標準 26 2" xfId="11740" xr:uid="{00000000-0005-0000-0000-0000573B0000}"/>
    <cellStyle name="標準 26 3" xfId="14172" xr:uid="{00000000-0005-0000-0000-0000583B0000}"/>
    <cellStyle name="標準 27" xfId="11741" xr:uid="{00000000-0005-0000-0000-0000593B0000}"/>
    <cellStyle name="標準 27 2" xfId="11742" xr:uid="{00000000-0005-0000-0000-00005A3B0000}"/>
    <cellStyle name="標準 27 3" xfId="14310" xr:uid="{00000000-0005-0000-0000-00005B3B0000}"/>
    <cellStyle name="標準 28" xfId="11743" xr:uid="{00000000-0005-0000-0000-00005C3B0000}"/>
    <cellStyle name="標準 28 2" xfId="11744" xr:uid="{00000000-0005-0000-0000-00005D3B0000}"/>
    <cellStyle name="標準 28 3" xfId="14067" xr:uid="{00000000-0005-0000-0000-00005E3B0000}"/>
    <cellStyle name="標準 29" xfId="11745" xr:uid="{00000000-0005-0000-0000-00005F3B0000}"/>
    <cellStyle name="標準 29 2" xfId="11746" xr:uid="{00000000-0005-0000-0000-0000603B0000}"/>
    <cellStyle name="標準 3" xfId="11747" xr:uid="{00000000-0005-0000-0000-0000613B0000}"/>
    <cellStyle name="標準 3 2" xfId="11748" xr:uid="{00000000-0005-0000-0000-0000623B0000}"/>
    <cellStyle name="標準 3 3" xfId="14402" xr:uid="{00000000-0005-0000-0000-0000633B0000}"/>
    <cellStyle name="標準 30" xfId="11749" xr:uid="{00000000-0005-0000-0000-0000643B0000}"/>
    <cellStyle name="標準 30 2" xfId="11750" xr:uid="{00000000-0005-0000-0000-0000653B0000}"/>
    <cellStyle name="標準 30 3" xfId="14234" xr:uid="{00000000-0005-0000-0000-0000663B0000}"/>
    <cellStyle name="標準 31" xfId="11751" xr:uid="{00000000-0005-0000-0000-0000673B0000}"/>
    <cellStyle name="標準 31 2" xfId="11752" xr:uid="{00000000-0005-0000-0000-0000683B0000}"/>
    <cellStyle name="標準 32" xfId="11753" xr:uid="{00000000-0005-0000-0000-0000693B0000}"/>
    <cellStyle name="標準 32 2" xfId="11754" xr:uid="{00000000-0005-0000-0000-00006A3B0000}"/>
    <cellStyle name="標準 33" xfId="11755" xr:uid="{00000000-0005-0000-0000-00006B3B0000}"/>
    <cellStyle name="標準 4" xfId="11756" xr:uid="{00000000-0005-0000-0000-00006C3B0000}"/>
    <cellStyle name="標準 4 2" xfId="11757" xr:uid="{00000000-0005-0000-0000-00006D3B0000}"/>
    <cellStyle name="標準 4 3" xfId="14369" xr:uid="{00000000-0005-0000-0000-00006E3B0000}"/>
    <cellStyle name="標準 5" xfId="11758" xr:uid="{00000000-0005-0000-0000-00006F3B0000}"/>
    <cellStyle name="標準 5 2" xfId="11759" xr:uid="{00000000-0005-0000-0000-0000703B0000}"/>
    <cellStyle name="標準 5 3" xfId="14169" xr:uid="{00000000-0005-0000-0000-0000713B0000}"/>
    <cellStyle name="標準 6" xfId="11760" xr:uid="{00000000-0005-0000-0000-0000723B0000}"/>
    <cellStyle name="標準 6 2" xfId="11761" xr:uid="{00000000-0005-0000-0000-0000733B0000}"/>
    <cellStyle name="標準 6 3" xfId="15281" xr:uid="{00000000-0005-0000-0000-0000743B0000}"/>
    <cellStyle name="標準 7" xfId="11762" xr:uid="{00000000-0005-0000-0000-0000753B0000}"/>
    <cellStyle name="標準 7 2" xfId="11763" xr:uid="{00000000-0005-0000-0000-0000763B0000}"/>
    <cellStyle name="標準 7 3" xfId="14307" xr:uid="{00000000-0005-0000-0000-0000773B0000}"/>
    <cellStyle name="標準 8" xfId="11764" xr:uid="{00000000-0005-0000-0000-0000783B0000}"/>
    <cellStyle name="標準 8 2" xfId="11765" xr:uid="{00000000-0005-0000-0000-0000793B0000}"/>
    <cellStyle name="標準 9" xfId="11766" xr:uid="{00000000-0005-0000-0000-00007A3B0000}"/>
    <cellStyle name="標準 9 2" xfId="11767" xr:uid="{00000000-0005-0000-0000-00007B3B0000}"/>
    <cellStyle name="標準 9 3" xfId="13540" xr:uid="{00000000-0005-0000-0000-00007C3B0000}"/>
    <cellStyle name="標準_~8285900" xfId="63" xr:uid="{00000000-0005-0000-0000-00007D3B0000}"/>
    <cellStyle name="良い" xfId="11768" xr:uid="{00000000-0005-0000-0000-00007E3B0000}"/>
    <cellStyle name="良い 2" xfId="11769" xr:uid="{00000000-0005-0000-0000-00007F3B0000}"/>
    <cellStyle name="良い 3" xfId="14134" xr:uid="{00000000-0005-0000-0000-0000803B0000}"/>
    <cellStyle name="見出し 1" xfId="11770" xr:uid="{00000000-0005-0000-0000-0000813B0000}"/>
    <cellStyle name="見出し 1 2" xfId="11771" xr:uid="{00000000-0005-0000-0000-0000823B0000}"/>
    <cellStyle name="見出し 1 3" xfId="14260" xr:uid="{00000000-0005-0000-0000-0000833B0000}"/>
    <cellStyle name="見出し 2" xfId="11772" xr:uid="{00000000-0005-0000-0000-0000843B0000}"/>
    <cellStyle name="見出し 2 2" xfId="11773" xr:uid="{00000000-0005-0000-0000-0000853B0000}"/>
    <cellStyle name="見出し 2 2 2" xfId="11774" xr:uid="{00000000-0005-0000-0000-0000863B0000}"/>
    <cellStyle name="見出し 2 2 3" xfId="14150" xr:uid="{00000000-0005-0000-0000-0000873B0000}"/>
    <cellStyle name="見出し 2 3" xfId="11775" xr:uid="{00000000-0005-0000-0000-0000883B0000}"/>
    <cellStyle name="見出し 2 3 2" xfId="11776" xr:uid="{00000000-0005-0000-0000-0000893B0000}"/>
    <cellStyle name="見出し 2 3 3" xfId="14464" xr:uid="{00000000-0005-0000-0000-00008A3B0000}"/>
    <cellStyle name="見出し 2 4" xfId="11777" xr:uid="{00000000-0005-0000-0000-00008B3B0000}"/>
    <cellStyle name="見出し 2 4 2" xfId="11778" xr:uid="{00000000-0005-0000-0000-00008C3B0000}"/>
    <cellStyle name="見出し 2 4 3" xfId="14651" xr:uid="{00000000-0005-0000-0000-00008D3B0000}"/>
    <cellStyle name="見出し 2 5" xfId="11779" xr:uid="{00000000-0005-0000-0000-00008E3B0000}"/>
    <cellStyle name="見出し 2 5 2" xfId="11780" xr:uid="{00000000-0005-0000-0000-00008F3B0000}"/>
    <cellStyle name="見出し 2 5 3" xfId="13990" xr:uid="{00000000-0005-0000-0000-0000903B0000}"/>
    <cellStyle name="見出し 2 6" xfId="11781" xr:uid="{00000000-0005-0000-0000-0000913B0000}"/>
    <cellStyle name="見出し 2 7" xfId="14705" xr:uid="{00000000-0005-0000-0000-0000923B0000}"/>
    <cellStyle name="見出し 3" xfId="11782" xr:uid="{00000000-0005-0000-0000-0000933B0000}"/>
    <cellStyle name="見出し 3 2" xfId="11783" xr:uid="{00000000-0005-0000-0000-0000943B0000}"/>
    <cellStyle name="見出し 3 2 2" xfId="11784" xr:uid="{00000000-0005-0000-0000-0000953B0000}"/>
    <cellStyle name="見出し 3 2 3" xfId="13992" xr:uid="{00000000-0005-0000-0000-0000963B0000}"/>
    <cellStyle name="見出し 3 3" xfId="11785" xr:uid="{00000000-0005-0000-0000-0000973B0000}"/>
    <cellStyle name="見出し 3 3 2" xfId="11786" xr:uid="{00000000-0005-0000-0000-0000983B0000}"/>
    <cellStyle name="見出し 3 3 3" xfId="13993" xr:uid="{00000000-0005-0000-0000-0000993B0000}"/>
    <cellStyle name="見出し 3 4" xfId="11787" xr:uid="{00000000-0005-0000-0000-00009A3B0000}"/>
    <cellStyle name="見出し 3 4 2" xfId="11788" xr:uid="{00000000-0005-0000-0000-00009B3B0000}"/>
    <cellStyle name="見出し 3 4 3" xfId="13994" xr:uid="{00000000-0005-0000-0000-00009C3B0000}"/>
    <cellStyle name="見出し 3 5" xfId="11789" xr:uid="{00000000-0005-0000-0000-00009D3B0000}"/>
    <cellStyle name="見出し 3 5 2" xfId="11790" xr:uid="{00000000-0005-0000-0000-00009E3B0000}"/>
    <cellStyle name="見出し 3 5 3" xfId="13995" xr:uid="{00000000-0005-0000-0000-00009F3B0000}"/>
    <cellStyle name="見出し 3 6" xfId="11791" xr:uid="{00000000-0005-0000-0000-0000A03B0000}"/>
    <cellStyle name="見出し 3 7" xfId="13991" xr:uid="{00000000-0005-0000-0000-0000A13B0000}"/>
    <cellStyle name="見出し 4" xfId="11792" xr:uid="{00000000-0005-0000-0000-0000A23B0000}"/>
    <cellStyle name="見出し 4 2" xfId="11793" xr:uid="{00000000-0005-0000-0000-0000A33B0000}"/>
    <cellStyle name="見出し 4 3" xfId="13996" xr:uid="{00000000-0005-0000-0000-0000A43B0000}"/>
    <cellStyle name="計算" xfId="11794" xr:uid="{00000000-0005-0000-0000-0000A53B0000}"/>
    <cellStyle name="計算 2" xfId="11795" xr:uid="{00000000-0005-0000-0000-0000A63B0000}"/>
    <cellStyle name="計算 3" xfId="13997" xr:uid="{00000000-0005-0000-0000-0000A73B0000}"/>
    <cellStyle name="説明文" xfId="11796" xr:uid="{00000000-0005-0000-0000-0000A83B0000}"/>
    <cellStyle name="説明文 2" xfId="11797" xr:uid="{00000000-0005-0000-0000-0000A93B0000}"/>
    <cellStyle name="説明文 3" xfId="13998" xr:uid="{00000000-0005-0000-0000-0000AA3B0000}"/>
    <cellStyle name="警告文" xfId="11798" xr:uid="{00000000-0005-0000-0000-0000AB3B0000}"/>
    <cellStyle name="警告文 2" xfId="11799" xr:uid="{00000000-0005-0000-0000-0000AC3B0000}"/>
    <cellStyle name="警告文 3" xfId="13999" xr:uid="{00000000-0005-0000-0000-0000AD3B0000}"/>
    <cellStyle name="通貨 [0.00] 2" xfId="11800" xr:uid="{00000000-0005-0000-0000-0000AE3B0000}"/>
    <cellStyle name="通貨 [0.00] 2 2" xfId="11801" xr:uid="{00000000-0005-0000-0000-0000AF3B0000}"/>
    <cellStyle name="通貨 [0.00] 3" xfId="11802" xr:uid="{00000000-0005-0000-0000-0000B03B0000}"/>
    <cellStyle name="通貨 [0.00] 3 2" xfId="11803" xr:uid="{00000000-0005-0000-0000-0000B13B0000}"/>
    <cellStyle name="通貨 [0.00] 4" xfId="11804" xr:uid="{00000000-0005-0000-0000-0000B23B0000}"/>
    <cellStyle name="通貨 [0.00] 4 2" xfId="11805" xr:uid="{00000000-0005-0000-0000-0000B33B0000}"/>
    <cellStyle name="通貨 [0.00] 5" xfId="11806" xr:uid="{00000000-0005-0000-0000-0000B43B0000}"/>
    <cellStyle name="通貨 [0.00] 5 2" xfId="11807" xr:uid="{00000000-0005-0000-0000-0000B53B0000}"/>
    <cellStyle name="通貨 2" xfId="11808" xr:uid="{00000000-0005-0000-0000-0000B63B0000}"/>
    <cellStyle name="集計" xfId="11809" xr:uid="{00000000-0005-0000-0000-0000B73B0000}"/>
    <cellStyle name="集計 2" xfId="11810" xr:uid="{00000000-0005-0000-0000-0000B83B0000}"/>
    <cellStyle name="集計 3" xfId="14000" xr:uid="{00000000-0005-0000-0000-0000B93B0000}"/>
  </cellStyles>
  <dxfs count="0"/>
  <tableStyles count="0" defaultTableStyle="TableStyleMedium9" defaultPivotStyle="PivotStyleLight16"/>
  <colors>
    <mruColors>
      <color rgb="FFFFD5FF"/>
      <color rgb="FFFF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
  <sheetViews>
    <sheetView topLeftCell="A40" workbookViewId="0">
      <selection activeCell="E54" sqref="E54"/>
    </sheetView>
  </sheetViews>
  <sheetFormatPr defaultColWidth="8.54296875" defaultRowHeight="13"/>
  <cols>
    <col min="1" max="1" width="13.26953125" style="169" bestFit="1" customWidth="1"/>
    <col min="2" max="2" width="17.453125" style="169" customWidth="1"/>
    <col min="3" max="3" width="27.81640625" style="169" bestFit="1" customWidth="1"/>
    <col min="4" max="4" width="16.1796875" style="169" bestFit="1" customWidth="1"/>
    <col min="5" max="5" width="15" style="169" bestFit="1" customWidth="1"/>
    <col min="6" max="6" width="13.26953125" style="169" bestFit="1" customWidth="1"/>
    <col min="7" max="7" width="15" style="169" customWidth="1"/>
    <col min="8" max="8" width="24.54296875" style="169" customWidth="1"/>
    <col min="9" max="9" width="15.54296875" style="169" bestFit="1" customWidth="1"/>
    <col min="10" max="10" width="19" style="169" customWidth="1"/>
    <col min="11" max="11" width="32.54296875" style="169" customWidth="1"/>
    <col min="12" max="12" width="85.1796875" style="169" customWidth="1"/>
    <col min="13" max="13" width="41.1796875" style="169" bestFit="1" customWidth="1"/>
    <col min="14" max="16384" width="8.54296875" style="169"/>
  </cols>
  <sheetData>
    <row r="1" spans="1:13">
      <c r="A1" s="169" t="s">
        <v>154</v>
      </c>
      <c r="B1" s="169" t="s">
        <v>6415</v>
      </c>
    </row>
    <row r="2" spans="1:13">
      <c r="A2" s="169" t="s">
        <v>5626</v>
      </c>
      <c r="B2" s="169" t="s">
        <v>6413</v>
      </c>
    </row>
    <row r="3" spans="1:13">
      <c r="A3" s="169" t="s">
        <v>5627</v>
      </c>
      <c r="B3" s="169" t="s">
        <v>6414</v>
      </c>
    </row>
    <row r="4" spans="1:13">
      <c r="A4" s="169" t="s">
        <v>5628</v>
      </c>
      <c r="B4" s="170" t="s">
        <v>6412</v>
      </c>
    </row>
    <row r="5" spans="1:13">
      <c r="A5" s="169" t="s">
        <v>5629</v>
      </c>
      <c r="B5" s="169" t="s">
        <v>6425</v>
      </c>
    </row>
    <row r="6" spans="1:13">
      <c r="A6" s="169" t="s">
        <v>165</v>
      </c>
      <c r="B6" s="169" t="s">
        <v>5625</v>
      </c>
    </row>
    <row r="7" spans="1:13">
      <c r="A7" s="169" t="s">
        <v>166</v>
      </c>
      <c r="B7" s="169" t="s">
        <v>5931</v>
      </c>
    </row>
    <row r="9" spans="1:13">
      <c r="A9" s="169" t="s">
        <v>5630</v>
      </c>
      <c r="B9" s="169" t="s">
        <v>5631</v>
      </c>
      <c r="C9" s="169" t="s">
        <v>5632</v>
      </c>
      <c r="D9" s="169" t="s">
        <v>5633</v>
      </c>
      <c r="E9" s="169" t="s">
        <v>5634</v>
      </c>
      <c r="F9" s="169" t="s">
        <v>5635</v>
      </c>
      <c r="G9" s="169" t="s">
        <v>5636</v>
      </c>
      <c r="H9" s="169" t="s">
        <v>5637</v>
      </c>
      <c r="I9" s="169" t="s">
        <v>5638</v>
      </c>
      <c r="J9" s="169" t="s">
        <v>5639</v>
      </c>
      <c r="K9" s="169" t="s">
        <v>5640</v>
      </c>
      <c r="L9" s="169" t="s">
        <v>5641</v>
      </c>
    </row>
    <row r="10" spans="1:13">
      <c r="A10" s="169">
        <v>1</v>
      </c>
      <c r="B10" s="169" t="s">
        <v>5642</v>
      </c>
      <c r="C10" s="169" t="s">
        <v>165</v>
      </c>
      <c r="D10" s="169" t="s">
        <v>5643</v>
      </c>
      <c r="E10" s="169" t="str">
        <f>F10&amp;"("&amp;G10&amp;")"</f>
        <v>VARCHAR(256)</v>
      </c>
      <c r="F10" s="169" t="s">
        <v>5644</v>
      </c>
      <c r="G10" s="169">
        <v>256</v>
      </c>
      <c r="J10" s="169" t="s">
        <v>5645</v>
      </c>
      <c r="K10" s="169" t="s">
        <v>5646</v>
      </c>
      <c r="L10" s="169" t="s">
        <v>5647</v>
      </c>
      <c r="M10" s="169" t="str">
        <f t="shared" ref="M10:M15" si="0">C10&amp;" "&amp;E10&amp;" "&amp;IF(D10="Y","NOT NULL","")</f>
        <v>LAST_CHG_USR_ID VARCHAR(256) NOT NULL</v>
      </c>
    </row>
    <row r="11" spans="1:13">
      <c r="A11" s="169">
        <v>2</v>
      </c>
      <c r="B11" s="169" t="s">
        <v>5648</v>
      </c>
      <c r="C11" s="169" t="s">
        <v>166</v>
      </c>
      <c r="D11" s="169" t="s">
        <v>5643</v>
      </c>
      <c r="E11" s="169" t="s">
        <v>6424</v>
      </c>
      <c r="F11" s="169" t="s">
        <v>6243</v>
      </c>
      <c r="J11" s="169" t="s">
        <v>5649</v>
      </c>
      <c r="K11" s="169" t="s">
        <v>5650</v>
      </c>
      <c r="L11" s="169" t="s">
        <v>5651</v>
      </c>
      <c r="M11" s="169" t="str">
        <f t="shared" si="0"/>
        <v>LAST_CHG_TMS CHAR(8) NOT NULL</v>
      </c>
    </row>
    <row r="12" spans="1:13">
      <c r="A12" s="169">
        <v>3</v>
      </c>
      <c r="B12" s="169" t="s">
        <v>5656</v>
      </c>
      <c r="C12" s="169" t="s">
        <v>164</v>
      </c>
      <c r="D12" s="169" t="s">
        <v>5643</v>
      </c>
      <c r="E12" s="169" t="s">
        <v>6424</v>
      </c>
      <c r="F12" s="169" t="s">
        <v>6243</v>
      </c>
      <c r="J12" s="169" t="s">
        <v>5657</v>
      </c>
      <c r="K12" s="169" t="s">
        <v>5658</v>
      </c>
      <c r="L12" s="169" t="s">
        <v>5659</v>
      </c>
      <c r="M12" s="169" t="str">
        <f t="shared" si="0"/>
        <v>START_TMS CHAR(8) NOT NULL</v>
      </c>
    </row>
    <row r="13" spans="1:13">
      <c r="A13" s="169">
        <v>4</v>
      </c>
      <c r="B13" s="169" t="s">
        <v>5660</v>
      </c>
      <c r="C13" s="169" t="s">
        <v>5618</v>
      </c>
      <c r="D13" s="169" t="s">
        <v>16</v>
      </c>
      <c r="E13" s="169" t="s">
        <v>6424</v>
      </c>
      <c r="F13" s="169" t="s">
        <v>6243</v>
      </c>
      <c r="J13" s="169" t="s">
        <v>5657</v>
      </c>
      <c r="K13" s="169" t="s">
        <v>5661</v>
      </c>
      <c r="L13" s="169" t="s">
        <v>5662</v>
      </c>
      <c r="M13" s="169" t="str">
        <f t="shared" si="0"/>
        <v xml:space="preserve">END_TMS CHAR(8) </v>
      </c>
    </row>
    <row r="14" spans="1:13">
      <c r="A14" s="169">
        <v>5</v>
      </c>
      <c r="B14" s="169" t="s">
        <v>6417</v>
      </c>
      <c r="C14" s="169" t="s">
        <v>6416</v>
      </c>
      <c r="D14" s="169" t="s">
        <v>5643</v>
      </c>
      <c r="E14" s="169" t="s">
        <v>5669</v>
      </c>
      <c r="F14" s="169" t="s">
        <v>5551</v>
      </c>
      <c r="G14" s="169">
        <v>10</v>
      </c>
      <c r="J14" s="169" t="s">
        <v>5670</v>
      </c>
      <c r="K14" s="169" t="str">
        <f>C14</f>
        <v>CPC1_OID</v>
      </c>
      <c r="L14" s="169" t="s">
        <v>6416</v>
      </c>
      <c r="M14" s="169" t="str">
        <f t="shared" si="0"/>
        <v>CPC1_OID CHAR(10) NOT NULL</v>
      </c>
    </row>
    <row r="15" spans="1:13">
      <c r="A15" s="169">
        <v>6</v>
      </c>
      <c r="B15" s="170" t="s">
        <v>6411</v>
      </c>
      <c r="C15" s="169" t="s">
        <v>6407</v>
      </c>
      <c r="D15" s="169" t="s">
        <v>5643</v>
      </c>
      <c r="E15" s="169" t="str">
        <f>F15&amp;"("&amp;G15&amp;")"</f>
        <v>VARCHAR(256)</v>
      </c>
      <c r="F15" s="169" t="s">
        <v>5644</v>
      </c>
      <c r="G15" s="169">
        <v>256</v>
      </c>
      <c r="J15" s="169" t="s">
        <v>6408</v>
      </c>
      <c r="K15" s="169" t="s">
        <v>6409</v>
      </c>
      <c r="L15" s="169" t="s">
        <v>6410</v>
      </c>
      <c r="M15" s="169" t="str">
        <f t="shared" si="0"/>
        <v>FILE_NME VARCHAR(256) NOT NULL</v>
      </c>
    </row>
    <row r="17" spans="2:11">
      <c r="B17" s="169" t="s">
        <v>5678</v>
      </c>
      <c r="I17" s="169" t="s">
        <v>5679</v>
      </c>
    </row>
    <row r="18" spans="2:11">
      <c r="B18" s="169" t="str">
        <f>"INSERT INTO ft_t_tbdf (tbl_id, tbl_ddl_nme, last_chg_tms, last_chg_usr_id, tbl_nme, tbl_desc, tbl_clsf_typ, tbl_view_nme)"</f>
        <v>INSERT INTO ft_t_tbdf (tbl_id, tbl_ddl_nme, last_chg_tms, last_chg_usr_id, tbl_nme, tbl_desc, tbl_clsf_typ, tbl_view_nme)</v>
      </c>
      <c r="G18" s="169" t="str">
        <f>"
   SELECT '"&amp;$B$1&amp;"', 'FT_T_"&amp;$B$1&amp;"', "&amp;$B$7&amp;", '"&amp;$B$6&amp;"', '"&amp;$B$2&amp;"', '"&amp;$B$3&amp;"', 'X', NULL"</f>
        <v xml:space="preserve">
   SELECT 'CPC1', 'FT_T_CPC1', SYSDATE(), 'P72:CSTM', 'P72 CAPCO PreProcessing', 'Custom table used for storing files names of CAPCO files', 'X', NULL</v>
      </c>
      <c r="H18" s="169" t="str">
        <f>"
     FROM DUAL WHERE NOT EXISTS (SELECT 'X' FROM ft_t_tbdf WHERE tbl_id = '"&amp;B1&amp;"');"</f>
        <v xml:space="preserve">
     FROM DUAL WHERE NOT EXISTS (SELECT 'X' FROM ft_t_tbdf WHERE tbl_id = 'CPC1');</v>
      </c>
      <c r="I18" s="169" t="str">
        <f>B18&amp;
G18&amp;
H18</f>
        <v>INSERT INTO ft_t_tbdf (tbl_id, tbl_ddl_nme, last_chg_tms, last_chg_usr_id, tbl_nme, tbl_desc, tbl_clsf_typ, tbl_view_nme)
   SELECT 'CPC1', 'FT_T_CPC1', SYSDATE(), 'P72:CSTM', 'P72 CAPCO PreProcessing', 'Custom table used for storing files names of CAPCO files', 'X', NULL
     FROM DUAL WHERE NOT EXISTS (SELECT 'X' FROM ft_t_tbdf WHERE tbl_id = 'CPC1');</v>
      </c>
    </row>
    <row r="20" spans="2:11">
      <c r="B20" s="169" t="s">
        <v>5680</v>
      </c>
    </row>
    <row r="21" spans="2:11">
      <c r="B21" s="169" t="str">
        <f>"INSERT INTO ft_t_fldf (fld_id,last_chg_tms,last_chg_usr_id,fld_data_cl_id,prnt_fld_id,ddl_nme,just_typ,fld_used_by_typ,fld_nme,fld_desc)"</f>
        <v>INSERT INTO ft_t_fldf (fld_id,last_chg_tms,last_chg_usr_id,fld_data_cl_id,prnt_fld_id,ddl_nme,just_typ,fld_used_by_typ,fld_nme,fld_desc)</v>
      </c>
      <c r="I21" s="169" t="str">
        <f>B21&amp;"
    SELECT '"&amp;B14&amp;"', "&amp;$B$7&amp;", '"&amp;$B$6&amp;"', '"&amp;J14&amp;"', NULL, '"&amp;C14&amp;"', 'L', 'T', '"&amp;K14&amp;"', '"&amp;L14&amp;"'
      FROM DUAL WHERE NOT EXISTS (SELECT 'X' FROM ft_t_fldf WHERE ddl_nme = '"&amp;C14&amp;"');
"</f>
        <v xml:space="preserve">INSERT INTO ft_t_fldf (fld_id,last_chg_tms,last_chg_usr_id,fld_data_cl_id,prnt_fld_id,ddl_nme,just_typ,fld_used_by_typ,fld_nme,fld_desc)
    SELECT 'CPC10001', SYSDATE(), 'P72:CSTM', 'OID', NULL, 'CPC1_OID', 'L', 'T', 'CPC1_OID', 'CPC1_OID'
      FROM DUAL WHERE NOT EXISTS (SELECT 'X' FROM ft_t_fldf WHERE ddl_nme = 'CPC1_OID');
</v>
      </c>
    </row>
    <row r="23" spans="2:11">
      <c r="B23" s="169" t="s">
        <v>5681</v>
      </c>
    </row>
    <row r="24" spans="2:11">
      <c r="B24" s="169" t="str">
        <f t="shared" ref="B24:B29" si="1">"INSERT INTO ft_t_cldf (tbl_id,col_nme,fld_id,prnt_tbl_id,prnt_col_nme,col_req_ind,ddl_data_typ,col_sq_num,last_chg_tms,last_chg_usr_id,native_col_ind,logl_nme,col_desc,ddl_base_data_typ,ddl_data_len, ddl_data_prec_num, ddl_data_scale_num)"</f>
        <v>INSERT INTO ft_t_cldf (tbl_id,col_nme,fld_id,prnt_tbl_id,prnt_col_nme,col_req_ind,ddl_data_typ,col_sq_num,last_chg_tms,last_chg_usr_id,native_col_ind,logl_nme,col_desc,ddl_base_data_typ,ddl_data_len, ddl_data_prec_num, ddl_data_scale_num)</v>
      </c>
      <c r="G24" s="169" t="str">
        <f t="shared" ref="G24:G29" si="2">"
    SELECT '"&amp;$B$1&amp;"', '"&amp;C10&amp;"', '"&amp;B10&amp;"', NULL, NULL, '"&amp;D10&amp;"', '"&amp;E10&amp;"', "&amp;A10&amp;", "&amp;$B$7&amp;", '"&amp;$B$6&amp;"', 'Y', '"&amp;K10&amp;"', '"&amp;L10&amp;"', '"&amp;F10&amp;"', "&amp;IF(G10="","NULL",G10)&amp;", "&amp;IF(H10="","NULL",H10)&amp;", "&amp;IF(I10="","NULL",I10)&amp;""</f>
        <v xml:space="preserve">
    SELECT 'CPC1', 'LAST_CHG_USR_ID', '00003325', NULL, NULL, 'Y', 'VARCHAR(256)', 1, SYSDATE(), 'P72:CSTM', 'Y', 'Last Change User ID', 'This field contains the identifier of the last person or application that changed the values of the table occurrence on which this field resides.', 'VARCHAR', 256, NULL, NULL</v>
      </c>
      <c r="H24" s="169" t="str">
        <f t="shared" ref="H24:H29" si="3">"
      FROM DUAL WHERE NOT EXISTS (SELECT 'X' FROM ft_t_cldf WHERE tbl_id = '"&amp;$B$1&amp;"' AND col_nme = '"&amp;C10&amp;"');
"</f>
        <v xml:space="preserve">
      FROM DUAL WHERE NOT EXISTS (SELECT 'X' FROM ft_t_cldf WHERE tbl_id = 'CPC1' AND col_nme = 'LAST_CHG_USR_ID');
</v>
      </c>
      <c r="I24" s="169" t="str">
        <f t="shared" ref="I24:I29" si="4">B24&amp;
G24&amp;
H24</f>
        <v xml:space="preserve">INSERT INTO ft_t_cldf (tbl_id,col_nme,fld_id,prnt_tbl_id,prnt_col_nme,col_req_ind,ddl_data_typ,col_sq_num,last_chg_tms,last_chg_usr_id,native_col_ind,logl_nme,col_desc,ddl_base_data_typ,ddl_data_len, ddl_data_prec_num, ddl_data_scale_num)
    SELECT 'CPC1', 'LAST_CHG_USR_ID', '00003325', NULL, NULL, 'Y', 'VARCHAR(256)', 1, SYSDATE(), 'P72:CSTM', 'Y', 'Last Change User ID', 'This field contains the identifier of the last person or application that changed the values of the table occurrence on which this field resides.', 'VARCHAR', 256, NULL, NULL
      FROM DUAL WHERE NOT EXISTS (SELECT 'X' FROM ft_t_cldf WHERE tbl_id = 'CPC1' AND col_nme = 'LAST_CHG_USR_ID');
</v>
      </c>
    </row>
    <row r="25" spans="2:11">
      <c r="B25" s="169" t="str">
        <f t="shared" si="1"/>
        <v>INSERT INTO ft_t_cldf (tbl_id,col_nme,fld_id,prnt_tbl_id,prnt_col_nme,col_req_ind,ddl_data_typ,col_sq_num,last_chg_tms,last_chg_usr_id,native_col_ind,logl_nme,col_desc,ddl_base_data_typ,ddl_data_len, ddl_data_prec_num, ddl_data_scale_num)</v>
      </c>
      <c r="G25" s="169" t="str">
        <f t="shared" si="2"/>
        <v xml:space="preserve">
    SELECT 'CPC1', 'LAST_CHG_TMS', '00003320', NULL, NULL, 'Y', 'CHAR(8)', 2, SYSDATE(), 'P72:CSTM', 'Y', 'Last Change Date/Time', 'This field contains the latest date and time that the values of the table occurrence on which this field resides were changed.', 'DATE', NULL, NULL, NULL</v>
      </c>
      <c r="H25" s="169" t="str">
        <f t="shared" si="3"/>
        <v xml:space="preserve">
      FROM DUAL WHERE NOT EXISTS (SELECT 'X' FROM ft_t_cldf WHERE tbl_id = 'CPC1' AND col_nme = 'LAST_CHG_TMS');
</v>
      </c>
      <c r="I25" s="169" t="str">
        <f t="shared" si="4"/>
        <v xml:space="preserve">INSERT INTO ft_t_cldf (tbl_id,col_nme,fld_id,prnt_tbl_id,prnt_col_nme,col_req_ind,ddl_data_typ,col_sq_num,last_chg_tms,last_chg_usr_id,native_col_ind,logl_nme,col_desc,ddl_base_data_typ,ddl_data_len, ddl_data_prec_num, ddl_data_scale_num)
    SELECT 'CPC1', 'LAST_CHG_TMS', '00003320', NULL, NULL, 'Y', 'CHAR(8)', 2, SYSDATE(), 'P72:CSTM', 'Y', 'Last Change Date/Time', 'This field contains the latest date and time that the values of the table occurrence on which this field resides were changed.', 'DATE', NULL, NULL, NULL
      FROM DUAL WHERE NOT EXISTS (SELECT 'X' FROM ft_t_cldf WHERE tbl_id = 'CPC1' AND col_nme = 'LAST_CHG_TMS');
</v>
      </c>
    </row>
    <row r="26" spans="2:11">
      <c r="B26" s="169" t="str">
        <f t="shared" si="1"/>
        <v>INSERT INTO ft_t_cldf (tbl_id,col_nme,fld_id,prnt_tbl_id,prnt_col_nme,col_req_ind,ddl_data_typ,col_sq_num,last_chg_tms,last_chg_usr_id,native_col_ind,logl_nme,col_desc,ddl_base_data_typ,ddl_data_len, ddl_data_prec_num, ddl_data_scale_num)</v>
      </c>
      <c r="G26" s="169" t="str">
        <f t="shared" si="2"/>
        <v xml:space="preserve">
    SELECT 'CPC1', 'START_TMS', '00007490', NULL, NULL, 'Y', 'CHAR(8)', 3, SYSDATE(), 'P72:CSTM', 'Y', 'Start Date/Time', 'This field specifies the date and time from which the table occurrence is active.  In conjunction with the End Date/Time field, it determines the period when the table occurrence is active.', 'DATE', NULL, NULL, NULL</v>
      </c>
      <c r="H26" s="169" t="str">
        <f t="shared" si="3"/>
        <v xml:space="preserve">
      FROM DUAL WHERE NOT EXISTS (SELECT 'X' FROM ft_t_cldf WHERE tbl_id = 'CPC1' AND col_nme = 'START_TMS');
</v>
      </c>
      <c r="I26" s="169" t="str">
        <f t="shared" si="4"/>
        <v xml:space="preserve">INSERT INTO ft_t_cldf (tbl_id,col_nme,fld_id,prnt_tbl_id,prnt_col_nme,col_req_ind,ddl_data_typ,col_sq_num,last_chg_tms,last_chg_usr_id,native_col_ind,logl_nme,col_desc,ddl_base_data_typ,ddl_data_len, ddl_data_prec_num, ddl_data_scale_num)
    SELECT 'CPC1', 'START_TMS', '00007490', NULL, NULL, 'Y', 'CHAR(8)', 3, SYSDATE(), 'P72:CSTM', 'Y', 'Start Date/Time', 'This field specifies the date and time from which the table occurrence is active.  In conjunction with the End Date/Time field, it determines the period when the table occurrence is active.', 'DATE', NULL, NULL, NULL
      FROM DUAL WHERE NOT EXISTS (SELECT 'X' FROM ft_t_cldf WHERE tbl_id = 'CPC1' AND col_nme = 'START_TMS');
</v>
      </c>
    </row>
    <row r="27" spans="2:11">
      <c r="B27" s="169" t="str">
        <f t="shared" si="1"/>
        <v>INSERT INTO ft_t_cldf (tbl_id,col_nme,fld_id,prnt_tbl_id,prnt_col_nme,col_req_ind,ddl_data_typ,col_sq_num,last_chg_tms,last_chg_usr_id,native_col_ind,logl_nme,col_desc,ddl_base_data_typ,ddl_data_len, ddl_data_prec_num, ddl_data_scale_num)</v>
      </c>
      <c r="G27" s="169" t="str">
        <f t="shared" si="2"/>
        <v xml:space="preserve">
    SELECT 'CPC1', 'END_TMS', '00007450', NULL, NULL, 'N', 'CHAR(8)', 4,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v>
      </c>
      <c r="H27" s="169" t="str">
        <f t="shared" si="3"/>
        <v xml:space="preserve">
      FROM DUAL WHERE NOT EXISTS (SELECT 'X' FROM ft_t_cldf WHERE tbl_id = 'CPC1' AND col_nme = 'END_TMS');
</v>
      </c>
      <c r="I27" s="169" t="str">
        <f t="shared" si="4"/>
        <v xml:space="preserve">INSERT INTO ft_t_cldf (tbl_id,col_nme,fld_id,prnt_tbl_id,prnt_col_nme,col_req_ind,ddl_data_typ,col_sq_num,last_chg_tms,last_chg_usr_id,native_col_ind,logl_nme,col_desc,ddl_base_data_typ,ddl_data_len, ddl_data_prec_num, ddl_data_scale_num)
    SELECT 'CPC1', 'END_TMS', '00007450', NULL, NULL, 'N', 'CHAR(8)', 4,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
      FROM DUAL WHERE NOT EXISTS (SELECT 'X' FROM ft_t_cldf WHERE tbl_id = 'CPC1' AND col_nme = 'END_TMS');
</v>
      </c>
    </row>
    <row r="28" spans="2:11">
      <c r="B28" s="169" t="str">
        <f t="shared" si="1"/>
        <v>INSERT INTO ft_t_cldf (tbl_id,col_nme,fld_id,prnt_tbl_id,prnt_col_nme,col_req_ind,ddl_data_typ,col_sq_num,last_chg_tms,last_chg_usr_id,native_col_ind,logl_nme,col_desc,ddl_base_data_typ,ddl_data_len, ddl_data_prec_num, ddl_data_scale_num)</v>
      </c>
      <c r="G28" s="169" t="str">
        <f t="shared" si="2"/>
        <v xml:space="preserve">
    SELECT 'CPC1', 'CPC1_OID', 'CPC10001', NULL, NULL, 'Y', 'CHAR(10)', 5, SYSDATE(), 'P72:CSTM', 'Y', 'CPC1_OID', 'CPC1_OID', 'CHAR', 10, NULL, NULL</v>
      </c>
      <c r="H28" s="169" t="str">
        <f t="shared" si="3"/>
        <v xml:space="preserve">
      FROM DUAL WHERE NOT EXISTS (SELECT 'X' FROM ft_t_cldf WHERE tbl_id = 'CPC1' AND col_nme = 'CPC1_OID');
</v>
      </c>
      <c r="I28" s="169" t="str">
        <f t="shared" si="4"/>
        <v xml:space="preserve">INSERT INTO ft_t_cldf (tbl_id,col_nme,fld_id,prnt_tbl_id,prnt_col_nme,col_req_ind,ddl_data_typ,col_sq_num,last_chg_tms,last_chg_usr_id,native_col_ind,logl_nme,col_desc,ddl_base_data_typ,ddl_data_len, ddl_data_prec_num, ddl_data_scale_num)
    SELECT 'CPC1', 'CPC1_OID', 'CPC10001', NULL, NULL, 'Y', 'CHAR(10)', 5, SYSDATE(), 'P72:CSTM', 'Y', 'CPC1_OID', 'CPC1_OID', 'CHAR', 10, NULL, NULL
      FROM DUAL WHERE NOT EXISTS (SELECT 'X' FROM ft_t_cldf WHERE tbl_id = 'CPC1' AND col_nme = 'CPC1_OID');
</v>
      </c>
    </row>
    <row r="29" spans="2:11">
      <c r="B29" s="169" t="str">
        <f t="shared" si="1"/>
        <v>INSERT INTO ft_t_cldf (tbl_id,col_nme,fld_id,prnt_tbl_id,prnt_col_nme,col_req_ind,ddl_data_typ,col_sq_num,last_chg_tms,last_chg_usr_id,native_col_ind,logl_nme,col_desc,ddl_base_data_typ,ddl_data_len, ddl_data_prec_num, ddl_data_scale_num)</v>
      </c>
      <c r="G29" s="169" t="str">
        <f t="shared" si="2"/>
        <v xml:space="preserve">
    SELECT 'CPC1', 'FILE_NME', '00180306', NULL, NULL, 'Y', 'VARCHAR(256)', 6, SYSDATE(), 'P72:CSTM', 'Y', 'File Name', 'This field identifies the file name created by the Positions engine, and should be processed by the Workflow.', 'VARCHAR', 256, NULL, NULL</v>
      </c>
      <c r="H29" s="169" t="str">
        <f t="shared" si="3"/>
        <v xml:space="preserve">
      FROM DUAL WHERE NOT EXISTS (SELECT 'X' FROM ft_t_cldf WHERE tbl_id = 'CPC1' AND col_nme = 'FILE_NME');
</v>
      </c>
      <c r="I29" s="169" t="str">
        <f t="shared" si="4"/>
        <v xml:space="preserve">INSERT INTO ft_t_cldf (tbl_id,col_nme,fld_id,prnt_tbl_id,prnt_col_nme,col_req_ind,ddl_data_typ,col_sq_num,last_chg_tms,last_chg_usr_id,native_col_ind,logl_nme,col_desc,ddl_base_data_typ,ddl_data_len, ddl_data_prec_num, ddl_data_scale_num)
    SELECT 'CPC1', 'FILE_NME', '00180306', NULL, NULL, 'Y', 'VARCHAR(256)', 6, SYSDATE(), 'P72:CSTM', 'Y', 'File Name', 'This field identifies the file name created by the Positions engine, and should be processed by the Workflow.', 'VARCHAR', 256, NULL, NULL
      FROM DUAL WHERE NOT EXISTS (SELECT 'X' FROM ft_t_cldf WHERE tbl_id = 'CPC1' AND col_nme = 'FILE_NME');
</v>
      </c>
    </row>
    <row r="31" spans="2:11">
      <c r="B31" s="169" t="s">
        <v>5682</v>
      </c>
    </row>
    <row r="32" spans="2:11">
      <c r="B32" s="169" t="s">
        <v>5683</v>
      </c>
      <c r="C32" s="169" t="s">
        <v>5684</v>
      </c>
      <c r="D32" s="169" t="s">
        <v>5685</v>
      </c>
      <c r="E32" s="169" t="s">
        <v>5686</v>
      </c>
      <c r="F32" s="169" t="s">
        <v>5687</v>
      </c>
      <c r="G32" s="169" t="s">
        <v>5688</v>
      </c>
      <c r="H32" s="169" t="s">
        <v>5689</v>
      </c>
      <c r="I32" s="169" t="s">
        <v>5690</v>
      </c>
      <c r="J32" s="169" t="s">
        <v>5691</v>
      </c>
      <c r="K32" s="169" t="s">
        <v>5692</v>
      </c>
    </row>
    <row r="34" spans="2:9">
      <c r="B34" s="169" t="s">
        <v>5696</v>
      </c>
    </row>
    <row r="35" spans="2:9">
      <c r="B35" s="169" t="s">
        <v>5683</v>
      </c>
      <c r="C35" s="169" t="s">
        <v>5697</v>
      </c>
      <c r="D35" s="169" t="s">
        <v>5684</v>
      </c>
      <c r="E35" s="169" t="s">
        <v>5698</v>
      </c>
      <c r="F35" s="169" t="s">
        <v>5699</v>
      </c>
    </row>
    <row r="37" spans="2:9">
      <c r="B37" s="169" t="s">
        <v>5700</v>
      </c>
    </row>
    <row r="38" spans="2:9">
      <c r="B38" s="169" t="s">
        <v>5683</v>
      </c>
      <c r="C38" s="169" t="s">
        <v>5701</v>
      </c>
      <c r="D38" s="169" t="s">
        <v>5702</v>
      </c>
      <c r="E38" s="169" t="s">
        <v>5703</v>
      </c>
    </row>
    <row r="39" spans="2:9" ht="15" customHeight="1">
      <c r="B39" s="169" t="str">
        <f>"INSERT INTO ft_t_tidx (tidx_oid, tbl_id, tbl_index_nme, tbl_index_typ, last_chg_tms, last_chg_usr_id)"</f>
        <v>INSERT INTO ft_t_tidx (tidx_oid, tbl_id, tbl_index_nme, tbl_index_typ, last_chg_tms, last_chg_usr_id)</v>
      </c>
      <c r="C39" s="169" t="s">
        <v>6418</v>
      </c>
      <c r="D39" s="169" t="s">
        <v>6420</v>
      </c>
      <c r="E39" s="169" t="s">
        <v>5704</v>
      </c>
      <c r="I39" s="169" t="str">
        <f>B39&amp;"
   SELECT '"&amp;C39&amp;"', '"&amp;$B$1&amp;"', '"&amp;D39&amp;"', '"&amp;E39&amp;"', "&amp;$B$7&amp;", '"&amp;$B$6&amp;"'
     FROM DUAL WHERE NOT EXISTS ( SELECT 'X' FROM ft_t_tidX WHERE TIDX_OID = '"&amp;C39&amp;"');
"</f>
        <v xml:space="preserve">INSERT INTO ft_t_tidx (tidx_oid, tbl_id, tbl_index_nme, tbl_index_typ, last_chg_tms, last_chg_usr_id)
   SELECT 'CPC1P001==', 'CPC1', 'FT_T_CPC1_PK', 'P', SYSDATE(), 'P72:CSTM'
     FROM DUAL WHERE NOT EXISTS ( SELECT 'X' FROM ft_t_tidX WHERE TIDX_OID = 'CPC1P001==');
</v>
      </c>
    </row>
    <row r="40" spans="2:9" ht="15" customHeight="1">
      <c r="B40" s="169" t="str">
        <f>"INSERT INTO ft_t_tidx (tidx_oid, tbl_id, tbl_index_nme, tbl_index_typ, last_chg_tms, last_chg_usr_id)"</f>
        <v>INSERT INTO ft_t_tidx (tidx_oid, tbl_id, tbl_index_nme, tbl_index_typ, last_chg_tms, last_chg_usr_id)</v>
      </c>
      <c r="C40" s="169" t="s">
        <v>6419</v>
      </c>
      <c r="D40" s="169" t="s">
        <v>6421</v>
      </c>
      <c r="E40" s="169" t="s">
        <v>5705</v>
      </c>
      <c r="I40" s="169" t="str">
        <f>B40&amp;"
   SELECT '"&amp;C40&amp;"', '"&amp;$B$1&amp;"', '"&amp;D40&amp;"', '"&amp;E40&amp;"', "&amp;$B$7&amp;", '"&amp;$B$6&amp;"'
     FROM DUAL WHERE NOT EXISTS ( SELECT 'X' FROM ft_t_tidX WHERE TIDX_OID = '"&amp;C40&amp;"');
"</f>
        <v xml:space="preserve">INSERT INTO ft_t_tidx (tidx_oid, tbl_id, tbl_index_nme, tbl_index_typ, last_chg_tms, last_chg_usr_id)
   SELECT 'CPC1U001==', 'CPC1', 'FT_T_CPC1_U001', 'U', SYSDATE(), 'P72:CSTM'
     FROM DUAL WHERE NOT EXISTS ( SELECT 'X' FROM ft_t_tidX WHERE TIDX_OID = 'CPC1U001==');
</v>
      </c>
    </row>
    <row r="42" spans="2:9">
      <c r="B42" s="169" t="s">
        <v>5706</v>
      </c>
    </row>
    <row r="43" spans="2:9">
      <c r="B43" s="169" t="s">
        <v>5683</v>
      </c>
      <c r="C43" s="169" t="s">
        <v>5707</v>
      </c>
      <c r="D43" s="169" t="s">
        <v>5701</v>
      </c>
      <c r="E43" s="169" t="s">
        <v>155</v>
      </c>
      <c r="F43" s="169" t="s">
        <v>5699</v>
      </c>
    </row>
    <row r="44" spans="2:9">
      <c r="B44" s="169" t="str">
        <f>"INSERT INTO ft_t_tidc (tidc_oid, tidx_oid, tbl_id, col_nme, col_sq_num, last_chg_tms, last_chg_usr_id)"</f>
        <v>INSERT INTO ft_t_tidc (tidc_oid, tidx_oid, tbl_id, col_nme, col_sq_num, last_chg_tms, last_chg_usr_id)</v>
      </c>
      <c r="C44" s="169" t="s">
        <v>6422</v>
      </c>
      <c r="D44" s="169" t="s">
        <v>6418</v>
      </c>
      <c r="E44" s="169" t="s">
        <v>6416</v>
      </c>
      <c r="F44" s="169">
        <v>1</v>
      </c>
      <c r="I44" s="169" t="str">
        <f>B44&amp;"
   SELECT '"&amp;C44&amp;"', '"&amp;D44&amp;"', '"&amp;$B$1&amp;"', '"&amp;E44&amp;"',"&amp;F44&amp;", "&amp;$B$7&amp;", '"&amp;$B$6&amp;"'
     FROM DUAL WHERE NOT EXISTS ( SELECT 'X' FROM ft_t_tidc WHERE tidc_OID = '"&amp;C44&amp;"');
"</f>
        <v xml:space="preserve">INSERT INTO ft_t_tidc (tidc_oid, tidx_oid, tbl_id, col_nme, col_sq_num, last_chg_tms, last_chg_usr_id)
   SELECT 'CPC1P00101', 'CPC1P001==', 'CPC1', 'CPC1_OID',1, SYSDATE(), 'P72:CSTM'
     FROM DUAL WHERE NOT EXISTS ( SELECT 'X' FROM ft_t_tidc WHERE tidc_OID = 'CPC1P00101');
</v>
      </c>
    </row>
    <row r="45" spans="2:9">
      <c r="B45" s="169" t="str">
        <f>"INSERT INTO ft_t_tidc (tidc_oid, tidx_oid, tbl_id, col_nme, col_sq_num, last_chg_tms, last_chg_usr_id)"</f>
        <v>INSERT INTO ft_t_tidc (tidc_oid, tidx_oid, tbl_id, col_nme, col_sq_num, last_chg_tms, last_chg_usr_id)</v>
      </c>
      <c r="C45" s="169" t="s">
        <v>6423</v>
      </c>
      <c r="D45" s="169" t="s">
        <v>6419</v>
      </c>
      <c r="E45" s="169" t="s">
        <v>6407</v>
      </c>
      <c r="F45" s="169">
        <v>1</v>
      </c>
      <c r="I45" s="169" t="str">
        <f>B45&amp;"
   SELECT '"&amp;C45&amp;"', '"&amp;D45&amp;"', '"&amp;$B$1&amp;"', '"&amp;E45&amp;"',"&amp;F45&amp;", "&amp;$B$7&amp;", '"&amp;$B$6&amp;"'
     FROM DUAL WHERE NOT EXISTS ( SELECT 'X' FROM ft_t_tidc WHERE tidc_OID = '"&amp;C45&amp;"');
"</f>
        <v xml:space="preserve">INSERT INTO ft_t_tidc (tidc_oid, tidx_oid, tbl_id, col_nme, col_sq_num, last_chg_tms, last_chg_usr_id)
   SELECT 'CPC1U00101', 'CPC1U001==', 'CPC1', 'FILE_NME',1, SYSDATE(), 'P72:CSTM'
     FROM DUAL WHERE NOT EXISTS ( SELECT 'X' FROM ft_t_tidc WHERE tidc_OID = 'CPC1U00101');
</v>
      </c>
    </row>
    <row r="47" spans="2:9">
      <c r="B47" s="169" t="s">
        <v>5708</v>
      </c>
    </row>
    <row r="48" spans="2:9" ht="15" customHeight="1">
      <c r="B48" s="169" t="str">
        <f>"INSERT INTO ft_t_xseg (segment_id, start_tms, last_chg_tms, last_chg_usr_id, segment_nme, segment_desc)"</f>
        <v>INSERT INTO ft_t_xseg (segment_id, start_tms, last_chg_tms, last_chg_usr_id, segment_nme, segment_desc)</v>
      </c>
      <c r="I48" s="169" t="str">
        <f>B48&amp;"
   SELECT '"&amp;$B$4&amp;"', "&amp;$B$7&amp;", "&amp;$B$7&amp;", '"&amp;$B$6&amp;"', '"&amp;$B$5&amp;"', '"&amp;$B$1&amp;"' 
     FROM DUAL WHERE NOT EXISTS (SELECT 'X' FROM ft_t_xseg WHERE segment_Id = '"&amp;$B$4&amp;"');"</f>
        <v>INSERT INTO ft_t_xseg (segment_id, start_tms, last_chg_tms, last_chg_usr_id, segment_nme, segment_desc)
   SELECT '1000010', SYSDATE(), SYSDATE(), 'P72:CSTM', 'P72CAPCOPreProcessing', 'CPC1' 
     FROM DUAL WHERE NOT EXISTS (SELECT 'X' FROM ft_t_xseg WHERE segment_Id = '1000010');</v>
      </c>
    </row>
    <row r="50" spans="2:9">
      <c r="B50" s="169" t="s">
        <v>5709</v>
      </c>
    </row>
    <row r="51" spans="2:9">
      <c r="B51" s="169" t="s">
        <v>5683</v>
      </c>
      <c r="C51" s="169" t="s">
        <v>5710</v>
      </c>
      <c r="D51" s="169" t="s">
        <v>5711</v>
      </c>
    </row>
    <row r="52" spans="2:9" ht="15" customHeight="1">
      <c r="B52" s="169" t="str">
        <f>"INSERT INTO ft_t_xsto (segment_id, tbl_id, prnt_tbl_id, tbl_clsf_typ, last_chg_tms, last_chg_usr_id)"</f>
        <v>INSERT INTO ft_t_xsto (segment_id, tbl_id, prnt_tbl_id, tbl_clsf_typ, last_chg_tms, last_chg_usr_id)</v>
      </c>
      <c r="C52" s="169" t="s">
        <v>6415</v>
      </c>
      <c r="D52" s="169" t="s">
        <v>5704</v>
      </c>
      <c r="I52" s="169" t="str">
        <f>B52&amp;"
  SELECT "&amp;$B$4&amp;", '"&amp;$B$1&amp;"', '"&amp;C52&amp;"', '"&amp;D52&amp;"', "&amp;$B$7&amp;", '"&amp;$B$6&amp;"'
     FROM DUAL WHERE NOT EXISTS ( SELECT 'X' FROM ft_t_xsto WHERE segment_id = '"&amp;$B$4&amp;"');"</f>
        <v>INSERT INTO ft_t_xsto (segment_id, tbl_id, prnt_tbl_id, tbl_clsf_typ, last_chg_tms, last_chg_usr_id)
  SELECT 1000010, 'CPC1', 'CPC1', 'P', SYSDATE(), 'P72:CSTM'
     FROM DUAL WHERE NOT EXISTS ( SELECT 'X' FROM ft_t_xsto WHERE segment_id = '1000010');</v>
      </c>
    </row>
    <row r="53" spans="2:9" ht="15" customHeight="1"/>
    <row r="54" spans="2:9">
      <c r="B54" s="169" t="s">
        <v>5712</v>
      </c>
    </row>
    <row r="55" spans="2:9">
      <c r="B55" s="169" t="s">
        <v>5683</v>
      </c>
      <c r="C55" s="169" t="s">
        <v>5713</v>
      </c>
      <c r="D55" s="169" t="s">
        <v>5714</v>
      </c>
      <c r="E55" s="169" t="s">
        <v>5715</v>
      </c>
      <c r="F55" s="169" t="s">
        <v>5716</v>
      </c>
    </row>
    <row r="56" spans="2:9" ht="15" customHeight="1"/>
    <row r="57" spans="2:9">
      <c r="B57" s="169" t="s">
        <v>5718</v>
      </c>
    </row>
    <row r="58" spans="2:9">
      <c r="B58" s="169" t="str">
        <f t="shared" ref="B58:B63" si="5">"INSERT INTO FT_T_XELM (SEGMENT_ID, TBL_ID, ELEMENT_XML_TAG, ELEMENT_NME, LAST_CHG_TMS, LAST_CHG_USR_ID, COL_NME) "</f>
        <v xml:space="preserve">INSERT INTO FT_T_XELM (SEGMENT_ID, TBL_ID, ELEMENT_XML_TAG, ELEMENT_NME, LAST_CHG_TMS, LAST_CHG_USR_ID, COL_NME) </v>
      </c>
      <c r="I58" s="169" t="str">
        <f t="shared" ref="I58:I63" si="6">B58&amp;" SELECT '"&amp;$B$4&amp;"', '"&amp;$B$1&amp;"', '"&amp;SUBSTITUTE(C10,"_","")&amp;"', '"&amp;K10&amp;"', "&amp;$B$7&amp;", '"&amp;$B$6&amp;"', '"&amp;C10&amp;"' FROM DUAL WHERE NOT EXISTS ( SELECT 'X' FROM FT_T_XELM WHERE SEGMENT_ID = "&amp;$B$4&amp;" AND TBL_ID = '"&amp;$B$1&amp;"' AND ELEMENT_XML_TAG = '"&amp;SUBSTITUTE(C10,"_","")&amp;"');"</f>
        <v>INSERT INTO FT_T_XELM (SEGMENT_ID, TBL_ID, ELEMENT_XML_TAG, ELEMENT_NME, LAST_CHG_TMS, LAST_CHG_USR_ID, COL_NME)  SELECT '1000010', 'CPC1', 'LASTCHGUSRID', 'Last Change User ID', SYSDATE(), 'P72:CSTM', 'LAST_CHG_USR_ID' FROM DUAL WHERE NOT EXISTS ( SELECT 'X' FROM FT_T_XELM WHERE SEGMENT_ID = 1000010 AND TBL_ID = 'CPC1' AND ELEMENT_XML_TAG = 'LASTCHGUSRID');</v>
      </c>
    </row>
    <row r="59" spans="2:9">
      <c r="B59" s="169" t="str">
        <f t="shared" si="5"/>
        <v xml:space="preserve">INSERT INTO FT_T_XELM (SEGMENT_ID, TBL_ID, ELEMENT_XML_TAG, ELEMENT_NME, LAST_CHG_TMS, LAST_CHG_USR_ID, COL_NME) </v>
      </c>
      <c r="I59" s="169" t="str">
        <f t="shared" si="6"/>
        <v>INSERT INTO FT_T_XELM (SEGMENT_ID, TBL_ID, ELEMENT_XML_TAG, ELEMENT_NME, LAST_CHG_TMS, LAST_CHG_USR_ID, COL_NME)  SELECT '1000010', 'CPC1', 'LASTCHGTMS', 'Last Change Date/Time', SYSDATE(), 'P72:CSTM', 'LAST_CHG_TMS' FROM DUAL WHERE NOT EXISTS ( SELECT 'X' FROM FT_T_XELM WHERE SEGMENT_ID = 1000010 AND TBL_ID = 'CPC1' AND ELEMENT_XML_TAG = 'LASTCHGTMS');</v>
      </c>
    </row>
    <row r="60" spans="2:9">
      <c r="B60" s="169" t="str">
        <f t="shared" si="5"/>
        <v xml:space="preserve">INSERT INTO FT_T_XELM (SEGMENT_ID, TBL_ID, ELEMENT_XML_TAG, ELEMENT_NME, LAST_CHG_TMS, LAST_CHG_USR_ID, COL_NME) </v>
      </c>
      <c r="I60" s="169" t="str">
        <f t="shared" si="6"/>
        <v>INSERT INTO FT_T_XELM (SEGMENT_ID, TBL_ID, ELEMENT_XML_TAG, ELEMENT_NME, LAST_CHG_TMS, LAST_CHG_USR_ID, COL_NME)  SELECT '1000010', 'CPC1', 'STARTTMS', 'Start Date/Time', SYSDATE(), 'P72:CSTM', 'START_TMS' FROM DUAL WHERE NOT EXISTS ( SELECT 'X' FROM FT_T_XELM WHERE SEGMENT_ID = 1000010 AND TBL_ID = 'CPC1' AND ELEMENT_XML_TAG = 'STARTTMS');</v>
      </c>
    </row>
    <row r="61" spans="2:9">
      <c r="B61" s="169" t="str">
        <f t="shared" si="5"/>
        <v xml:space="preserve">INSERT INTO FT_T_XELM (SEGMENT_ID, TBL_ID, ELEMENT_XML_TAG, ELEMENT_NME, LAST_CHG_TMS, LAST_CHG_USR_ID, COL_NME) </v>
      </c>
      <c r="I61" s="169" t="str">
        <f t="shared" si="6"/>
        <v>INSERT INTO FT_T_XELM (SEGMENT_ID, TBL_ID, ELEMENT_XML_TAG, ELEMENT_NME, LAST_CHG_TMS, LAST_CHG_USR_ID, COL_NME)  SELECT '1000010', 'CPC1', 'ENDTMS', 'End Date/Time', SYSDATE(), 'P72:CSTM', 'END_TMS' FROM DUAL WHERE NOT EXISTS ( SELECT 'X' FROM FT_T_XELM WHERE SEGMENT_ID = 1000010 AND TBL_ID = 'CPC1' AND ELEMENT_XML_TAG = 'ENDTMS');</v>
      </c>
    </row>
    <row r="62" spans="2:9">
      <c r="B62" s="169" t="str">
        <f t="shared" si="5"/>
        <v xml:space="preserve">INSERT INTO FT_T_XELM (SEGMENT_ID, TBL_ID, ELEMENT_XML_TAG, ELEMENT_NME, LAST_CHG_TMS, LAST_CHG_USR_ID, COL_NME) </v>
      </c>
      <c r="I62" s="169" t="str">
        <f t="shared" si="6"/>
        <v>INSERT INTO FT_T_XELM (SEGMENT_ID, TBL_ID, ELEMENT_XML_TAG, ELEMENT_NME, LAST_CHG_TMS, LAST_CHG_USR_ID, COL_NME)  SELECT '1000010', 'CPC1', 'CPC1OID', 'CPC1_OID', SYSDATE(), 'P72:CSTM', 'CPC1_OID' FROM DUAL WHERE NOT EXISTS ( SELECT 'X' FROM FT_T_XELM WHERE SEGMENT_ID = 1000010 AND TBL_ID = 'CPC1' AND ELEMENT_XML_TAG = 'CPC1OID');</v>
      </c>
    </row>
    <row r="63" spans="2:9">
      <c r="B63" s="169" t="str">
        <f t="shared" si="5"/>
        <v xml:space="preserve">INSERT INTO FT_T_XELM (SEGMENT_ID, TBL_ID, ELEMENT_XML_TAG, ELEMENT_NME, LAST_CHG_TMS, LAST_CHG_USR_ID, COL_NME) </v>
      </c>
      <c r="I63" s="169" t="str">
        <f t="shared" si="6"/>
        <v>INSERT INTO FT_T_XELM (SEGMENT_ID, TBL_ID, ELEMENT_XML_TAG, ELEMENT_NME, LAST_CHG_TMS, LAST_CHG_USR_ID, COL_NME)  SELECT '1000010', 'CPC1', 'FILENME', 'File Name', SYSDATE(), 'P72:CSTM', 'FILE_NME' FROM DUAL WHERE NOT EXISTS ( SELECT 'X' FROM FT_T_XELM WHERE SEGMENT_ID = 1000010 AND TBL_ID = 'CPC1' AND ELEMENT_XML_TAG = 'FILENME');</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555"/>
  <sheetViews>
    <sheetView tabSelected="1" zoomScale="80" zoomScaleNormal="80" workbookViewId="0">
      <pane xSplit="1" ySplit="1" topLeftCell="C741" activePane="bottomRight" state="frozenSplit"/>
      <selection activeCell="F21" sqref="F21"/>
      <selection pane="topRight" activeCell="F21" sqref="F21"/>
      <selection pane="bottomLeft" activeCell="F21" sqref="F21"/>
      <selection pane="bottomRight" activeCell="E754" sqref="E754"/>
    </sheetView>
  </sheetViews>
  <sheetFormatPr defaultColWidth="9.1796875" defaultRowHeight="14.5"/>
  <cols>
    <col min="1" max="1" width="25.54296875" style="161" bestFit="1" customWidth="1"/>
    <col min="2" max="2" width="15.54296875" style="134" customWidth="1"/>
    <col min="3" max="3" width="17.54296875" style="134" customWidth="1"/>
    <col min="4" max="4" width="37.81640625" style="121" bestFit="1" customWidth="1"/>
    <col min="5" max="5" width="42.1796875" style="121" bestFit="1" customWidth="1"/>
    <col min="6" max="6" width="29.54296875" style="119" bestFit="1" customWidth="1"/>
    <col min="7" max="8" width="28" style="121" bestFit="1" customWidth="1"/>
    <col min="9" max="9" width="21.453125" style="120" bestFit="1" customWidth="1"/>
    <col min="10" max="10" width="22.1796875" style="120" bestFit="1" customWidth="1"/>
    <col min="11" max="11" width="22.453125" style="121" bestFit="1" customWidth="1"/>
    <col min="12" max="13" width="12.1796875" style="121" bestFit="1" customWidth="1"/>
    <col min="14" max="14" width="100.54296875" style="154" customWidth="1"/>
    <col min="15" max="16384" width="9.1796875" style="93"/>
  </cols>
  <sheetData>
    <row r="1" spans="1:14" s="138" customFormat="1" ht="150" customHeight="1">
      <c r="A1" s="122" t="s">
        <v>36</v>
      </c>
      <c r="B1" s="129" t="s">
        <v>3862</v>
      </c>
      <c r="C1" s="129" t="s">
        <v>9</v>
      </c>
      <c r="D1" s="129" t="s">
        <v>10</v>
      </c>
      <c r="E1" s="129" t="s">
        <v>3863</v>
      </c>
      <c r="F1" s="130" t="s">
        <v>11</v>
      </c>
      <c r="G1" s="136" t="s">
        <v>3864</v>
      </c>
      <c r="H1" s="136" t="s">
        <v>3953</v>
      </c>
      <c r="I1" s="132" t="s">
        <v>13</v>
      </c>
      <c r="J1" s="125" t="s">
        <v>1</v>
      </c>
      <c r="K1" s="126" t="s">
        <v>2</v>
      </c>
      <c r="L1" s="136" t="s">
        <v>160</v>
      </c>
      <c r="M1" s="136" t="s">
        <v>3865</v>
      </c>
      <c r="N1" s="152" t="s">
        <v>38</v>
      </c>
    </row>
    <row r="2" spans="1:14">
      <c r="A2" s="160" t="s">
        <v>3814</v>
      </c>
      <c r="B2" s="160" t="s">
        <v>3881</v>
      </c>
      <c r="C2" s="160" t="s">
        <v>3852</v>
      </c>
      <c r="D2" s="160" t="s">
        <v>3874</v>
      </c>
      <c r="E2" s="160" t="s">
        <v>3871</v>
      </c>
      <c r="F2" s="160" t="s">
        <v>3815</v>
      </c>
      <c r="G2" s="160" t="s">
        <v>3874</v>
      </c>
      <c r="H2" s="160" t="s">
        <v>3874</v>
      </c>
      <c r="I2" s="160" t="s">
        <v>5931</v>
      </c>
      <c r="J2" s="160" t="s">
        <v>5931</v>
      </c>
      <c r="K2" s="160" t="s">
        <v>3813</v>
      </c>
      <c r="L2" s="160" t="s">
        <v>67</v>
      </c>
      <c r="M2" s="160" t="s">
        <v>3866</v>
      </c>
      <c r="N2" s="160" t="str">
        <f t="shared" ref="N2:N33" si="0">CONCATENATE("INSERT INTO ft_t_einc (einc_oid, clsf_oid, cl_value, ext_cl_value, indus_cl_set_id, start_tms, last_chg_tms, last_chg_usr_id, ext_clsf_nme, ext_clsf_desc, data_src_id, nls_cde)  SELECT '", B2, "','", C2, "','", D2, "','", E2, "','", F2, "',", I2, ",", J2, ",'", K2, "','", G2, "','", H2, "','", L2, "','", M2, "'     FROM DUAL WHERE NOT EXISTS (SELECT 1 FROM ft_t_einc WHERE clsf_oid = '",C2, "' AND ext_cl_value = '", E2, "' AND indus_cl_set_id = '", F2, "' AND data_src_id = '",L2,"');")</f>
        <v>INSERT INTO ft_t_einc (einc_oid, clsf_oid, cl_value, ext_cl_value, indus_cl_set_id, start_tms, last_chg_tms, last_chg_usr_id, ext_clsf_nme, ext_clsf_desc, data_src_id, nls_cde)  SELECT 'EINC000001','INSTYPGR25','Equity Right','Right','INSTYPGR',SYSDATE(),SYSDATE(),'GS:PSG:P72','Equity Right','Equity Right','BB','ENGLISH'     FROM DUAL WHERE NOT EXISTS (SELECT 1 FROM ft_t_einc WHERE clsf_oid = 'INSTYPGR25' AND ext_cl_value = 'Right' AND indus_cl_set_id = 'INSTYPGR' AND data_src_id = 'BB');</v>
      </c>
    </row>
    <row r="3" spans="1:14">
      <c r="A3" s="160" t="s">
        <v>3814</v>
      </c>
      <c r="B3" s="160" t="s">
        <v>3882</v>
      </c>
      <c r="C3" s="160" t="s">
        <v>3853</v>
      </c>
      <c r="D3" s="160" t="s">
        <v>3850</v>
      </c>
      <c r="E3" s="160" t="s">
        <v>3872</v>
      </c>
      <c r="F3" s="160" t="s">
        <v>3815</v>
      </c>
      <c r="G3" s="160" t="s">
        <v>3850</v>
      </c>
      <c r="H3" s="160" t="s">
        <v>3850</v>
      </c>
      <c r="I3" s="160" t="s">
        <v>5931</v>
      </c>
      <c r="J3" s="160" t="s">
        <v>5931</v>
      </c>
      <c r="K3" s="160" t="s">
        <v>3813</v>
      </c>
      <c r="L3" s="160" t="s">
        <v>67</v>
      </c>
      <c r="M3" s="160" t="s">
        <v>3866</v>
      </c>
      <c r="N3" s="160" t="str">
        <f t="shared" si="0"/>
        <v>INSERT INTO ft_t_einc (einc_oid, clsf_oid, cl_value, ext_cl_value, indus_cl_set_id, start_tms, last_chg_tms, last_chg_usr_id, ext_clsf_nme, ext_clsf_desc, data_src_id, nls_cde)  SELECT 'EINC000002','INSTYPGR26','Equity Warrant','Equity WRT','INSTYPGR',SYSDATE(),SYSDATE(),'GS:PSG:P72','Equity Warrant','Equity Warrant','BB','ENGLISH'     FROM DUAL WHERE NOT EXISTS (SELECT 1 FROM ft_t_einc WHERE clsf_oid = 'INSTYPGR26' AND ext_cl_value = 'Equity WRT' AND indus_cl_set_id = 'INSTYPGR' AND data_src_id = 'BB');</v>
      </c>
    </row>
    <row r="4" spans="1:14">
      <c r="A4" s="160" t="s">
        <v>3814</v>
      </c>
      <c r="B4" s="160" t="s">
        <v>3883</v>
      </c>
      <c r="C4" s="160" t="s">
        <v>3853</v>
      </c>
      <c r="D4" s="160" t="s">
        <v>3850</v>
      </c>
      <c r="E4" s="160" t="s">
        <v>3873</v>
      </c>
      <c r="F4" s="160" t="s">
        <v>3815</v>
      </c>
      <c r="G4" s="160" t="s">
        <v>3850</v>
      </c>
      <c r="H4" s="160" t="s">
        <v>3850</v>
      </c>
      <c r="I4" s="160" t="s">
        <v>5931</v>
      </c>
      <c r="J4" s="160" t="s">
        <v>5931</v>
      </c>
      <c r="K4" s="160" t="s">
        <v>3813</v>
      </c>
      <c r="L4" s="160" t="s">
        <v>67</v>
      </c>
      <c r="M4" s="160" t="s">
        <v>3866</v>
      </c>
      <c r="N4" s="160" t="str">
        <f t="shared" si="0"/>
        <v>INSERT INTO ft_t_einc (einc_oid, clsf_oid, cl_value, ext_cl_value, indus_cl_set_id, start_tms, last_chg_tms, last_chg_usr_id, ext_clsf_nme, ext_clsf_desc, data_src_id, nls_cde)  SELECT 'EINC000003','INSTYPGR26','Equity Warrant','Prfd WRT','INSTYPGR',SYSDATE(),SYSDATE(),'GS:PSG:P72','Equity Warrant','Equity Warrant','BB','ENGLISH'     FROM DUAL WHERE NOT EXISTS (SELECT 1 FROM ft_t_einc WHERE clsf_oid = 'INSTYPGR26' AND ext_cl_value = 'Prfd WRT' AND indus_cl_set_id = 'INSTYPGR' AND data_src_id = 'BB');</v>
      </c>
    </row>
    <row r="5" spans="1:14">
      <c r="A5" s="160" t="s">
        <v>3814</v>
      </c>
      <c r="B5" s="160" t="s">
        <v>3884</v>
      </c>
      <c r="C5" s="160" t="s">
        <v>3854</v>
      </c>
      <c r="D5" s="160" t="s">
        <v>3875</v>
      </c>
      <c r="E5" s="160" t="s">
        <v>3875</v>
      </c>
      <c r="F5" s="160" t="s">
        <v>3815</v>
      </c>
      <c r="G5" s="160" t="s">
        <v>3875</v>
      </c>
      <c r="H5" s="160" t="s">
        <v>3875</v>
      </c>
      <c r="I5" s="160" t="s">
        <v>5931</v>
      </c>
      <c r="J5" s="160" t="s">
        <v>5931</v>
      </c>
      <c r="K5" s="160" t="s">
        <v>3813</v>
      </c>
      <c r="L5" s="160" t="s">
        <v>67</v>
      </c>
      <c r="M5" s="160" t="s">
        <v>3866</v>
      </c>
      <c r="N5" s="160" t="str">
        <f t="shared" si="0"/>
        <v>INSERT INTO ft_t_einc (einc_oid, clsf_oid, cl_value, ext_cl_value, indus_cl_set_id, start_tms, last_chg_tms, last_chg_usr_id, ext_clsf_nme, ext_clsf_desc, data_src_id, nls_cde)  SELECT 'EINC000004','INSTYPGR27','Common Stock','Common Stock','INSTYPGR',SYSDATE(),SYSDATE(),'GS:PSG:P72','Common Stock','Common Stock','BB','ENGLISH'     FROM DUAL WHERE NOT EXISTS (SELECT 1 FROM ft_t_einc WHERE clsf_oid = 'INSTYPGR27' AND ext_cl_value = 'Common Stock' AND indus_cl_set_id = 'INSTYPGR' AND data_src_id = 'BB');</v>
      </c>
    </row>
    <row r="6" spans="1:14">
      <c r="A6" s="160" t="s">
        <v>3814</v>
      </c>
      <c r="B6" s="160" t="s">
        <v>3885</v>
      </c>
      <c r="C6" s="160" t="s">
        <v>3854</v>
      </c>
      <c r="D6" s="160" t="s">
        <v>3875</v>
      </c>
      <c r="E6" s="160" t="s">
        <v>3876</v>
      </c>
      <c r="F6" s="160" t="s">
        <v>3815</v>
      </c>
      <c r="G6" s="160" t="s">
        <v>3875</v>
      </c>
      <c r="H6" s="160" t="s">
        <v>3875</v>
      </c>
      <c r="I6" s="160" t="s">
        <v>5931</v>
      </c>
      <c r="J6" s="160" t="s">
        <v>5931</v>
      </c>
      <c r="K6" s="160" t="s">
        <v>3813</v>
      </c>
      <c r="L6" s="160" t="s">
        <v>67</v>
      </c>
      <c r="M6" s="160" t="s">
        <v>3866</v>
      </c>
      <c r="N6" s="160" t="str">
        <f t="shared" si="0"/>
        <v>INSERT INTO ft_t_einc (einc_oid, clsf_oid, cl_value, ext_cl_value, indus_cl_set_id, start_tms, last_chg_tms, last_chg_usr_id, ext_clsf_nme, ext_clsf_desc, data_src_id, nls_cde)  SELECT 'EINC000005','INSTYPGR27','Common Stock','FDIC','INSTYPGR',SYSDATE(),SYSDATE(),'GS:PSG:P72','Common Stock','Common Stock','BB','ENGLISH'     FROM DUAL WHERE NOT EXISTS (SELECT 1 FROM ft_t_einc WHERE clsf_oid = 'INSTYPGR27' AND ext_cl_value = 'FDIC' AND indus_cl_set_id = 'INSTYPGR' AND data_src_id = 'BB');</v>
      </c>
    </row>
    <row r="7" spans="1:14">
      <c r="A7" s="160" t="s">
        <v>3814</v>
      </c>
      <c r="B7" s="160" t="s">
        <v>3886</v>
      </c>
      <c r="C7" s="160" t="s">
        <v>3854</v>
      </c>
      <c r="D7" s="160" t="s">
        <v>3875</v>
      </c>
      <c r="E7" s="160" t="s">
        <v>3877</v>
      </c>
      <c r="F7" s="160" t="s">
        <v>3815</v>
      </c>
      <c r="G7" s="160" t="s">
        <v>3875</v>
      </c>
      <c r="H7" s="160" t="s">
        <v>3875</v>
      </c>
      <c r="I7" s="160" t="s">
        <v>5931</v>
      </c>
      <c r="J7" s="160" t="s">
        <v>5931</v>
      </c>
      <c r="K7" s="160" t="s">
        <v>3813</v>
      </c>
      <c r="L7" s="160" t="s">
        <v>67</v>
      </c>
      <c r="M7" s="160" t="s">
        <v>3866</v>
      </c>
      <c r="N7" s="160" t="str">
        <f t="shared" si="0"/>
        <v>INSERT INTO ft_t_einc (einc_oid, clsf_oid, cl_value, ext_cl_value, indus_cl_set_id, start_tms, last_chg_tms, last_chg_usr_id, ext_clsf_nme, ext_clsf_desc, data_src_id, nls_cde)  SELECT 'EINC000006','INSTYPGR27','Common Stock','Foreign Sh.','INSTYPGR',SYSDATE(),SYSDATE(),'GS:PSG:P72','Common Stock','Common Stock','BB','ENGLISH'     FROM DUAL WHERE NOT EXISTS (SELECT 1 FROM ft_t_einc WHERE clsf_oid = 'INSTYPGR27' AND ext_cl_value = 'Foreign Sh.' AND indus_cl_set_id = 'INSTYPGR' AND data_src_id = 'BB');</v>
      </c>
    </row>
    <row r="8" spans="1:14">
      <c r="A8" s="160" t="s">
        <v>3814</v>
      </c>
      <c r="B8" s="160" t="s">
        <v>3887</v>
      </c>
      <c r="C8" s="160" t="s">
        <v>3854</v>
      </c>
      <c r="D8" s="160" t="s">
        <v>3875</v>
      </c>
      <c r="E8" s="160" t="s">
        <v>3878</v>
      </c>
      <c r="F8" s="160" t="s">
        <v>3815</v>
      </c>
      <c r="G8" s="160" t="s">
        <v>3875</v>
      </c>
      <c r="H8" s="160" t="s">
        <v>3875</v>
      </c>
      <c r="I8" s="160" t="s">
        <v>5931</v>
      </c>
      <c r="J8" s="160" t="s">
        <v>5931</v>
      </c>
      <c r="K8" s="160" t="s">
        <v>3813</v>
      </c>
      <c r="L8" s="160" t="s">
        <v>67</v>
      </c>
      <c r="M8" s="160" t="s">
        <v>3866</v>
      </c>
      <c r="N8" s="160" t="str">
        <f t="shared" si="0"/>
        <v>INSERT INTO ft_t_einc (einc_oid, clsf_oid, cl_value, ext_cl_value, indus_cl_set_id, start_tms, last_chg_tms, last_chg_usr_id, ext_clsf_nme, ext_clsf_desc, data_src_id, nls_cde)  SELECT 'EINC000007','INSTYPGR27','Common Stock','Tracking Stk','INSTYPGR',SYSDATE(),SYSDATE(),'GS:PSG:P72','Common Stock','Common Stock','BB','ENGLISH'     FROM DUAL WHERE NOT EXISTS (SELECT 1 FROM ft_t_einc WHERE clsf_oid = 'INSTYPGR27' AND ext_cl_value = 'Tracking Stk' AND indus_cl_set_id = 'INSTYPGR' AND data_src_id = 'BB');</v>
      </c>
    </row>
    <row r="9" spans="1:14">
      <c r="A9" s="160" t="s">
        <v>3814</v>
      </c>
      <c r="B9" s="160" t="s">
        <v>3888</v>
      </c>
      <c r="C9" s="160" t="s">
        <v>3854</v>
      </c>
      <c r="D9" s="160" t="s">
        <v>3875</v>
      </c>
      <c r="E9" s="160" t="s">
        <v>3875</v>
      </c>
      <c r="F9" s="160" t="s">
        <v>3815</v>
      </c>
      <c r="G9" s="160" t="s">
        <v>3875</v>
      </c>
      <c r="H9" s="160" t="s">
        <v>3875</v>
      </c>
      <c r="I9" s="160" t="s">
        <v>5931</v>
      </c>
      <c r="J9" s="160" t="s">
        <v>5931</v>
      </c>
      <c r="K9" s="160" t="s">
        <v>3813</v>
      </c>
      <c r="L9" s="160" t="s">
        <v>67</v>
      </c>
      <c r="M9" s="160" t="s">
        <v>3866</v>
      </c>
      <c r="N9" s="160" t="str">
        <f t="shared" si="0"/>
        <v>INSERT INTO ft_t_einc (einc_oid, clsf_oid, cl_value, ext_cl_value, indus_cl_set_id, start_tms, last_chg_tms, last_chg_usr_id, ext_clsf_nme, ext_clsf_desc, data_src_id, nls_cde)  SELECT 'EINC000008','INSTYPGR27','Common Stock','Common Stock','INSTYPGR',SYSDATE(),SYSDATE(),'GS:PSG:P72','Common Stock','Common Stock','BB','ENGLISH'     FROM DUAL WHERE NOT EXISTS (SELECT 1 FROM ft_t_einc WHERE clsf_oid = 'INSTYPGR27' AND ext_cl_value = 'Common Stock' AND indus_cl_set_id = 'INSTYPGR' AND data_src_id = 'BB');</v>
      </c>
    </row>
    <row r="10" spans="1:14">
      <c r="A10" s="160" t="s">
        <v>3814</v>
      </c>
      <c r="B10" s="160" t="s">
        <v>3889</v>
      </c>
      <c r="C10" s="160" t="s">
        <v>3854</v>
      </c>
      <c r="D10" s="160" t="s">
        <v>3875</v>
      </c>
      <c r="E10" s="160" t="s">
        <v>3876</v>
      </c>
      <c r="F10" s="160" t="s">
        <v>3815</v>
      </c>
      <c r="G10" s="160" t="s">
        <v>3875</v>
      </c>
      <c r="H10" s="160" t="s">
        <v>3875</v>
      </c>
      <c r="I10" s="160" t="s">
        <v>5931</v>
      </c>
      <c r="J10" s="160" t="s">
        <v>5931</v>
      </c>
      <c r="K10" s="160" t="s">
        <v>3813</v>
      </c>
      <c r="L10" s="160" t="s">
        <v>67</v>
      </c>
      <c r="M10" s="160" t="s">
        <v>3866</v>
      </c>
      <c r="N10" s="160" t="str">
        <f t="shared" si="0"/>
        <v>INSERT INTO ft_t_einc (einc_oid, clsf_oid, cl_value, ext_cl_value, indus_cl_set_id, start_tms, last_chg_tms, last_chg_usr_id, ext_clsf_nme, ext_clsf_desc, data_src_id, nls_cde)  SELECT 'EINC000009','INSTYPGR27','Common Stock','FDIC','INSTYPGR',SYSDATE(),SYSDATE(),'GS:PSG:P72','Common Stock','Common Stock','BB','ENGLISH'     FROM DUAL WHERE NOT EXISTS (SELECT 1 FROM ft_t_einc WHERE clsf_oid = 'INSTYPGR27' AND ext_cl_value = 'FDIC' AND indus_cl_set_id = 'INSTYPGR' AND data_src_id = 'BB');</v>
      </c>
    </row>
    <row r="11" spans="1:14">
      <c r="A11" s="160" t="s">
        <v>3814</v>
      </c>
      <c r="B11" s="160" t="s">
        <v>3890</v>
      </c>
      <c r="C11" s="160" t="s">
        <v>3854</v>
      </c>
      <c r="D11" s="160" t="s">
        <v>3875</v>
      </c>
      <c r="E11" s="160" t="s">
        <v>3877</v>
      </c>
      <c r="F11" s="160" t="s">
        <v>3815</v>
      </c>
      <c r="G11" s="160" t="s">
        <v>3875</v>
      </c>
      <c r="H11" s="160" t="s">
        <v>3875</v>
      </c>
      <c r="I11" s="160" t="s">
        <v>5931</v>
      </c>
      <c r="J11" s="160" t="s">
        <v>5931</v>
      </c>
      <c r="K11" s="160" t="s">
        <v>3813</v>
      </c>
      <c r="L11" s="160" t="s">
        <v>67</v>
      </c>
      <c r="M11" s="160" t="s">
        <v>3866</v>
      </c>
      <c r="N11" s="160" t="str">
        <f t="shared" si="0"/>
        <v>INSERT INTO ft_t_einc (einc_oid, clsf_oid, cl_value, ext_cl_value, indus_cl_set_id, start_tms, last_chg_tms, last_chg_usr_id, ext_clsf_nme, ext_clsf_desc, data_src_id, nls_cde)  SELECT 'EINC000010','INSTYPGR27','Common Stock','Foreign Sh.','INSTYPGR',SYSDATE(),SYSDATE(),'GS:PSG:P72','Common Stock','Common Stock','BB','ENGLISH'     FROM DUAL WHERE NOT EXISTS (SELECT 1 FROM ft_t_einc WHERE clsf_oid = 'INSTYPGR27' AND ext_cl_value = 'Foreign Sh.' AND indus_cl_set_id = 'INSTYPGR' AND data_src_id = 'BB');</v>
      </c>
    </row>
    <row r="12" spans="1:14">
      <c r="A12" s="160" t="s">
        <v>3814</v>
      </c>
      <c r="B12" s="160" t="s">
        <v>3891</v>
      </c>
      <c r="C12" s="160" t="s">
        <v>3854</v>
      </c>
      <c r="D12" s="160" t="s">
        <v>3875</v>
      </c>
      <c r="E12" s="160" t="s">
        <v>3878</v>
      </c>
      <c r="F12" s="160" t="s">
        <v>3815</v>
      </c>
      <c r="G12" s="160" t="s">
        <v>3875</v>
      </c>
      <c r="H12" s="160" t="s">
        <v>3875</v>
      </c>
      <c r="I12" s="160" t="s">
        <v>5931</v>
      </c>
      <c r="J12" s="160" t="s">
        <v>5931</v>
      </c>
      <c r="K12" s="160" t="s">
        <v>3813</v>
      </c>
      <c r="L12" s="160" t="s">
        <v>67</v>
      </c>
      <c r="M12" s="160" t="s">
        <v>3866</v>
      </c>
      <c r="N12" s="160" t="str">
        <f t="shared" si="0"/>
        <v>INSERT INTO ft_t_einc (einc_oid, clsf_oid, cl_value, ext_cl_value, indus_cl_set_id, start_tms, last_chg_tms, last_chg_usr_id, ext_clsf_nme, ext_clsf_desc, data_src_id, nls_cde)  SELECT 'EINC000011','INSTYPGR27','Common Stock','Tracking Stk','INSTYPGR',SYSDATE(),SYSDATE(),'GS:PSG:P72','Common Stock','Common Stock','BB','ENGLISH'     FROM DUAL WHERE NOT EXISTS (SELECT 1 FROM ft_t_einc WHERE clsf_oid = 'INSTYPGR27' AND ext_cl_value = 'Tracking Stk' AND indus_cl_set_id = 'INSTYPGR' AND data_src_id = 'BB');</v>
      </c>
    </row>
    <row r="13" spans="1:14">
      <c r="A13" s="160" t="s">
        <v>3814</v>
      </c>
      <c r="B13" s="160" t="s">
        <v>3892</v>
      </c>
      <c r="C13" s="160" t="s">
        <v>3854</v>
      </c>
      <c r="D13" s="160" t="s">
        <v>3875</v>
      </c>
      <c r="E13" s="160" t="s">
        <v>3879</v>
      </c>
      <c r="F13" s="160" t="s">
        <v>3815</v>
      </c>
      <c r="G13" s="160" t="s">
        <v>3875</v>
      </c>
      <c r="H13" s="160" t="s">
        <v>3875</v>
      </c>
      <c r="I13" s="160" t="s">
        <v>5931</v>
      </c>
      <c r="J13" s="160" t="s">
        <v>5931</v>
      </c>
      <c r="K13" s="160" t="s">
        <v>3813</v>
      </c>
      <c r="L13" s="160" t="s">
        <v>67</v>
      </c>
      <c r="M13" s="160" t="s">
        <v>3866</v>
      </c>
      <c r="N13" s="160" t="str">
        <f t="shared" si="0"/>
        <v>INSERT INTO ft_t_einc (einc_oid, clsf_oid, cl_value, ext_cl_value, indus_cl_set_id, start_tms, last_chg_tms, last_chg_usr_id, ext_clsf_nme, ext_clsf_desc, data_src_id, nls_cde)  SELECT 'EINC000012','INSTYPGR27','Common Stock','Misc.','INSTYPGR',SYSDATE(),SYSDATE(),'GS:PSG:P72','Common Stock','Common Stock','BB','ENGLISH'     FROM DUAL WHERE NOT EXISTS (SELECT 1 FROM ft_t_einc WHERE clsf_oid = 'INSTYPGR27' AND ext_cl_value = 'Misc.' AND indus_cl_set_id = 'INSTYPGR' AND data_src_id = 'BB');</v>
      </c>
    </row>
    <row r="14" spans="1:14">
      <c r="A14" s="160" t="s">
        <v>3814</v>
      </c>
      <c r="B14" s="160" t="s">
        <v>3893</v>
      </c>
      <c r="C14" s="160" t="s">
        <v>3854</v>
      </c>
      <c r="D14" s="160" t="s">
        <v>3875</v>
      </c>
      <c r="E14" s="160" t="s">
        <v>3880</v>
      </c>
      <c r="F14" s="160" t="s">
        <v>3815</v>
      </c>
      <c r="G14" s="160" t="s">
        <v>3875</v>
      </c>
      <c r="H14" s="160" t="s">
        <v>3875</v>
      </c>
      <c r="I14" s="160" t="s">
        <v>5931</v>
      </c>
      <c r="J14" s="160" t="s">
        <v>5931</v>
      </c>
      <c r="K14" s="160" t="s">
        <v>3813</v>
      </c>
      <c r="L14" s="160" t="s">
        <v>67</v>
      </c>
      <c r="M14" s="160" t="s">
        <v>3866</v>
      </c>
      <c r="N14" s="160" t="str">
        <f t="shared" si="0"/>
        <v>INSERT INTO ft_t_einc (einc_oid, clsf_oid, cl_value, ext_cl_value, indus_cl_set_id, start_tms, last_chg_tms, last_chg_usr_id, ext_clsf_nme, ext_clsf_desc, data_src_id, nls_cde)  SELECT 'EINC000013','INSTYPGR27','Common Stock','Stapled Security','INSTYPGR',SYSDATE(),SYSDATE(),'GS:PSG:P72','Common Stock','Common Stock','BB','ENGLISH'     FROM DUAL WHERE NOT EXISTS (SELECT 1 FROM ft_t_einc WHERE clsf_oid = 'INSTYPGR27' AND ext_cl_value = 'Stapled Security' AND indus_cl_set_id = 'INSTYPGR' AND data_src_id = 'BB');</v>
      </c>
    </row>
    <row r="15" spans="1:14">
      <c r="A15" s="160" t="s">
        <v>3814</v>
      </c>
      <c r="B15" s="160" t="s">
        <v>3894</v>
      </c>
      <c r="C15" s="160" t="s">
        <v>3854</v>
      </c>
      <c r="D15" s="160" t="s">
        <v>3875</v>
      </c>
      <c r="E15" s="160" t="s">
        <v>3954</v>
      </c>
      <c r="F15" s="160" t="s">
        <v>3815</v>
      </c>
      <c r="G15" s="160" t="s">
        <v>3875</v>
      </c>
      <c r="H15" s="160" t="s">
        <v>3875</v>
      </c>
      <c r="I15" s="160" t="s">
        <v>5931</v>
      </c>
      <c r="J15" s="160" t="s">
        <v>5931</v>
      </c>
      <c r="K15" s="160" t="s">
        <v>3813</v>
      </c>
      <c r="L15" s="160" t="s">
        <v>67</v>
      </c>
      <c r="M15" s="160" t="s">
        <v>3866</v>
      </c>
      <c r="N15" s="160" t="str">
        <f t="shared" si="0"/>
        <v>INSERT INTO ft_t_einc (einc_oid, clsf_oid, cl_value, ext_cl_value, indus_cl_set_id, start_tms, last_chg_tms, last_chg_usr_id, ext_clsf_nme, ext_clsf_desc, data_src_id, nls_cde)  SELECT 'EINC000014','INSTYPGR27','Common Stock','Unit','INSTYPGR',SYSDATE(),SYSDATE(),'GS:PSG:P72','Common Stock','Common Stock','BB','ENGLISH'     FROM DUAL WHERE NOT EXISTS (SELECT 1 FROM ft_t_einc WHERE clsf_oid = 'INSTYPGR27' AND ext_cl_value = 'Unit' AND indus_cl_set_id = 'INSTYPGR' AND data_src_id = 'BB');</v>
      </c>
    </row>
    <row r="16" spans="1:14">
      <c r="A16" s="160" t="s">
        <v>3814</v>
      </c>
      <c r="B16" s="160" t="s">
        <v>3895</v>
      </c>
      <c r="C16" s="160" t="s">
        <v>3855</v>
      </c>
      <c r="D16" s="160" t="s">
        <v>3797</v>
      </c>
      <c r="E16" s="160" t="s">
        <v>3797</v>
      </c>
      <c r="F16" s="160" t="s">
        <v>3815</v>
      </c>
      <c r="G16" s="160" t="s">
        <v>3797</v>
      </c>
      <c r="H16" s="160" t="s">
        <v>3797</v>
      </c>
      <c r="I16" s="160" t="s">
        <v>5931</v>
      </c>
      <c r="J16" s="160" t="s">
        <v>5931</v>
      </c>
      <c r="K16" s="160" t="s">
        <v>3813</v>
      </c>
      <c r="L16" s="160" t="s">
        <v>67</v>
      </c>
      <c r="M16" s="160" t="s">
        <v>3866</v>
      </c>
      <c r="N16" s="160" t="str">
        <f t="shared" si="0"/>
        <v>INSERT INTO ft_t_einc (einc_oid, clsf_oid, cl_value, ext_cl_value, indus_cl_set_id, start_tms, last_chg_tms, last_chg_usr_id, ext_clsf_nme, ext_clsf_desc, data_src_id, nls_cde)  SELECT 'EINC000015','INSTYPGR28','ADR','ADR','INSTYPGR',SYSDATE(),SYSDATE(),'GS:PSG:P72','ADR','ADR','BB','ENGLISH'     FROM DUAL WHERE NOT EXISTS (SELECT 1 FROM ft_t_einc WHERE clsf_oid = 'INSTYPGR28' AND ext_cl_value = 'ADR' AND indus_cl_set_id = 'INSTYPGR' AND data_src_id = 'BB');</v>
      </c>
    </row>
    <row r="17" spans="1:14">
      <c r="A17" s="160" t="s">
        <v>3814</v>
      </c>
      <c r="B17" s="160" t="s">
        <v>3896</v>
      </c>
      <c r="C17" s="160" t="s">
        <v>3855</v>
      </c>
      <c r="D17" s="160" t="s">
        <v>3797</v>
      </c>
      <c r="E17" s="160" t="s">
        <v>3925</v>
      </c>
      <c r="F17" s="160" t="s">
        <v>3815</v>
      </c>
      <c r="G17" s="160" t="s">
        <v>3797</v>
      </c>
      <c r="H17" s="160" t="s">
        <v>3797</v>
      </c>
      <c r="I17" s="160" t="s">
        <v>5931</v>
      </c>
      <c r="J17" s="160" t="s">
        <v>5931</v>
      </c>
      <c r="K17" s="160" t="s">
        <v>3813</v>
      </c>
      <c r="L17" s="160" t="s">
        <v>67</v>
      </c>
      <c r="M17" s="160" t="s">
        <v>3866</v>
      </c>
      <c r="N17" s="160" t="str">
        <f t="shared" si="0"/>
        <v>INSERT INTO ft_t_einc (einc_oid, clsf_oid, cl_value, ext_cl_value, indus_cl_set_id, start_tms, last_chg_tms, last_chg_usr_id, ext_clsf_nme, ext_clsf_desc, data_src_id, nls_cde)  SELECT 'EINC000016','INSTYPGR28','ADR','NY Reg Shrs','INSTYPGR',SYSDATE(),SYSDATE(),'GS:PSG:P72','ADR','ADR','BB','ENGLISH'     FROM DUAL WHERE NOT EXISTS (SELECT 1 FROM ft_t_einc WHERE clsf_oid = 'INSTYPGR28' AND ext_cl_value = 'NY Reg Shrs' AND indus_cl_set_id = 'INSTYPGR' AND data_src_id = 'BB');</v>
      </c>
    </row>
    <row r="18" spans="1:14">
      <c r="A18" s="160" t="s">
        <v>3814</v>
      </c>
      <c r="B18" s="160" t="s">
        <v>3897</v>
      </c>
      <c r="C18" s="160" t="s">
        <v>3856</v>
      </c>
      <c r="D18" s="160" t="s">
        <v>3849</v>
      </c>
      <c r="E18" s="160" t="s">
        <v>3926</v>
      </c>
      <c r="F18" s="160" t="s">
        <v>3815</v>
      </c>
      <c r="G18" s="160" t="s">
        <v>3849</v>
      </c>
      <c r="H18" s="160" t="s">
        <v>3849</v>
      </c>
      <c r="I18" s="160" t="s">
        <v>5931</v>
      </c>
      <c r="J18" s="160" t="s">
        <v>5931</v>
      </c>
      <c r="K18" s="160" t="s">
        <v>3813</v>
      </c>
      <c r="L18" s="160" t="s">
        <v>67</v>
      </c>
      <c r="M18" s="160" t="s">
        <v>3866</v>
      </c>
      <c r="N18" s="160" t="str">
        <f t="shared" si="0"/>
        <v>INSERT INTO ft_t_einc (einc_oid, clsf_oid, cl_value, ext_cl_value, indus_cl_set_id, start_tms, last_chg_tms, last_chg_usr_id, ext_clsf_nme, ext_clsf_desc, data_src_id, nls_cde)  SELECT 'EINC000017','INSTYPGR29','GDR','Austrian Crt','INSTYPGR',SYSDATE(),SYSDATE(),'GS:PSG:P72','GDR','GDR','BB','ENGLISH'     FROM DUAL WHERE NOT EXISTS (SELECT 1 FROM ft_t_einc WHERE clsf_oid = 'INSTYPGR29' AND ext_cl_value = 'Austrian Crt' AND indus_cl_set_id = 'INSTYPGR' AND data_src_id = 'BB');</v>
      </c>
    </row>
    <row r="19" spans="1:14">
      <c r="A19" s="160" t="s">
        <v>3814</v>
      </c>
      <c r="B19" s="160" t="s">
        <v>3898</v>
      </c>
      <c r="C19" s="160" t="s">
        <v>3856</v>
      </c>
      <c r="D19" s="160" t="s">
        <v>3849</v>
      </c>
      <c r="E19" s="160" t="s">
        <v>3927</v>
      </c>
      <c r="F19" s="160" t="s">
        <v>3815</v>
      </c>
      <c r="G19" s="160" t="s">
        <v>3849</v>
      </c>
      <c r="H19" s="160" t="s">
        <v>3849</v>
      </c>
      <c r="I19" s="160" t="s">
        <v>5931</v>
      </c>
      <c r="J19" s="160" t="s">
        <v>5931</v>
      </c>
      <c r="K19" s="160" t="s">
        <v>3813</v>
      </c>
      <c r="L19" s="160" t="s">
        <v>67</v>
      </c>
      <c r="M19" s="160" t="s">
        <v>3866</v>
      </c>
      <c r="N19" s="160" t="str">
        <f t="shared" si="0"/>
        <v>INSERT INTO ft_t_einc (einc_oid, clsf_oid, cl_value, ext_cl_value, indus_cl_set_id, start_tms, last_chg_tms, last_chg_usr_id, ext_clsf_nme, ext_clsf_desc, data_src_id, nls_cde)  SELECT 'EINC000018','INSTYPGR29','GDR','BDR','INSTYPGR',SYSDATE(),SYSDATE(),'GS:PSG:P72','GDR','GDR','BB','ENGLISH'     FROM DUAL WHERE NOT EXISTS (SELECT 1 FROM ft_t_einc WHERE clsf_oid = 'INSTYPGR29' AND ext_cl_value = 'BDR' AND indus_cl_set_id = 'INSTYPGR' AND data_src_id = 'BB');</v>
      </c>
    </row>
    <row r="20" spans="1:14">
      <c r="A20" s="160" t="s">
        <v>3814</v>
      </c>
      <c r="B20" s="160" t="s">
        <v>3899</v>
      </c>
      <c r="C20" s="160" t="s">
        <v>3856</v>
      </c>
      <c r="D20" s="160" t="s">
        <v>3849</v>
      </c>
      <c r="E20" s="160" t="s">
        <v>3928</v>
      </c>
      <c r="F20" s="160" t="s">
        <v>3815</v>
      </c>
      <c r="G20" s="160" t="s">
        <v>3849</v>
      </c>
      <c r="H20" s="160" t="s">
        <v>3849</v>
      </c>
      <c r="I20" s="160" t="s">
        <v>5931</v>
      </c>
      <c r="J20" s="160" t="s">
        <v>5931</v>
      </c>
      <c r="K20" s="160" t="s">
        <v>3813</v>
      </c>
      <c r="L20" s="160" t="s">
        <v>67</v>
      </c>
      <c r="M20" s="160" t="s">
        <v>3866</v>
      </c>
      <c r="N20" s="160" t="str">
        <f t="shared" si="0"/>
        <v>INSERT INTO ft_t_einc (einc_oid, clsf_oid, cl_value, ext_cl_value, indus_cl_set_id, start_tms, last_chg_tms, last_chg_usr_id, ext_clsf_nme, ext_clsf_desc, data_src_id, nls_cde)  SELECT 'EINC000019','INSTYPGR29','GDR','Belgium Cert','INSTYPGR',SYSDATE(),SYSDATE(),'GS:PSG:P72','GDR','GDR','BB','ENGLISH'     FROM DUAL WHERE NOT EXISTS (SELECT 1 FROM ft_t_einc WHERE clsf_oid = 'INSTYPGR29' AND ext_cl_value = 'Belgium Cert' AND indus_cl_set_id = 'INSTYPGR' AND data_src_id = 'BB');</v>
      </c>
    </row>
    <row r="21" spans="1:14">
      <c r="A21" s="160" t="s">
        <v>3814</v>
      </c>
      <c r="B21" s="160" t="s">
        <v>3900</v>
      </c>
      <c r="C21" s="160" t="s">
        <v>3856</v>
      </c>
      <c r="D21" s="160" t="s">
        <v>3849</v>
      </c>
      <c r="E21" s="160" t="s">
        <v>3929</v>
      </c>
      <c r="F21" s="160" t="s">
        <v>3815</v>
      </c>
      <c r="G21" s="160" t="s">
        <v>3849</v>
      </c>
      <c r="H21" s="160" t="s">
        <v>3849</v>
      </c>
      <c r="I21" s="160" t="s">
        <v>5931</v>
      </c>
      <c r="J21" s="160" t="s">
        <v>5931</v>
      </c>
      <c r="K21" s="160" t="s">
        <v>3813</v>
      </c>
      <c r="L21" s="160" t="s">
        <v>67</v>
      </c>
      <c r="M21" s="160" t="s">
        <v>3866</v>
      </c>
      <c r="N21" s="160" t="str">
        <f t="shared" si="0"/>
        <v>INSERT INTO ft_t_einc (einc_oid, clsf_oid, cl_value, ext_cl_value, indus_cl_set_id, start_tms, last_chg_tms, last_chg_usr_id, ext_clsf_nme, ext_clsf_desc, data_src_id, nls_cde)  SELECT 'EINC000020','INSTYPGR29','GDR','CDI','INSTYPGR',SYSDATE(),SYSDATE(),'GS:PSG:P72','GDR','GDR','BB','ENGLISH'     FROM DUAL WHERE NOT EXISTS (SELECT 1 FROM ft_t_einc WHERE clsf_oid = 'INSTYPGR29' AND ext_cl_value = 'CDI' AND indus_cl_set_id = 'INSTYPGR' AND data_src_id = 'BB');</v>
      </c>
    </row>
    <row r="22" spans="1:14">
      <c r="A22" s="160" t="s">
        <v>3814</v>
      </c>
      <c r="B22" s="160" t="s">
        <v>3901</v>
      </c>
      <c r="C22" s="160" t="s">
        <v>3856</v>
      </c>
      <c r="D22" s="160" t="s">
        <v>3849</v>
      </c>
      <c r="E22" s="160" t="s">
        <v>3930</v>
      </c>
      <c r="F22" s="160" t="s">
        <v>3815</v>
      </c>
      <c r="G22" s="160" t="s">
        <v>3849</v>
      </c>
      <c r="H22" s="160" t="s">
        <v>3849</v>
      </c>
      <c r="I22" s="160" t="s">
        <v>5931</v>
      </c>
      <c r="J22" s="160" t="s">
        <v>5931</v>
      </c>
      <c r="K22" s="160" t="s">
        <v>3813</v>
      </c>
      <c r="L22" s="160" t="s">
        <v>67</v>
      </c>
      <c r="M22" s="160" t="s">
        <v>3866</v>
      </c>
      <c r="N22" s="160" t="str">
        <f t="shared" si="0"/>
        <v>INSERT INTO ft_t_einc (einc_oid, clsf_oid, cl_value, ext_cl_value, indus_cl_set_id, start_tms, last_chg_tms, last_chg_usr_id, ext_clsf_nme, ext_clsf_desc, data_src_id, nls_cde)  SELECT 'EINC000021','INSTYPGR29','GDR','CDR','INSTYPGR',SYSDATE(),SYSDATE(),'GS:PSG:P72','GDR','GDR','BB','ENGLISH'     FROM DUAL WHERE NOT EXISTS (SELECT 1 FROM ft_t_einc WHERE clsf_oid = 'INSTYPGR29' AND ext_cl_value = 'CDR' AND indus_cl_set_id = 'INSTYPGR' AND data_src_id = 'BB');</v>
      </c>
    </row>
    <row r="23" spans="1:14">
      <c r="A23" s="160" t="s">
        <v>3814</v>
      </c>
      <c r="B23" s="160" t="s">
        <v>3902</v>
      </c>
      <c r="C23" s="160" t="s">
        <v>3856</v>
      </c>
      <c r="D23" s="160" t="s">
        <v>3849</v>
      </c>
      <c r="E23" s="160" t="s">
        <v>3931</v>
      </c>
      <c r="F23" s="160" t="s">
        <v>3815</v>
      </c>
      <c r="G23" s="160" t="s">
        <v>3849</v>
      </c>
      <c r="H23" s="160" t="s">
        <v>3849</v>
      </c>
      <c r="I23" s="160" t="s">
        <v>5931</v>
      </c>
      <c r="J23" s="160" t="s">
        <v>5931</v>
      </c>
      <c r="K23" s="160" t="s">
        <v>3813</v>
      </c>
      <c r="L23" s="160" t="s">
        <v>67</v>
      </c>
      <c r="M23" s="160" t="s">
        <v>3866</v>
      </c>
      <c r="N23" s="160" t="str">
        <f t="shared" si="0"/>
        <v>INSERT INTO ft_t_einc (einc_oid, clsf_oid, cl_value, ext_cl_value, indus_cl_set_id, start_tms, last_chg_tms, last_chg_usr_id, ext_clsf_nme, ext_clsf_desc, data_src_id, nls_cde)  SELECT 'EINC000022','INSTYPGR29','GDR','CEDEAR','INSTYPGR',SYSDATE(),SYSDATE(),'GS:PSG:P72','GDR','GDR','BB','ENGLISH'     FROM DUAL WHERE NOT EXISTS (SELECT 1 FROM ft_t_einc WHERE clsf_oid = 'INSTYPGR29' AND ext_cl_value = 'CEDEAR' AND indus_cl_set_id = 'INSTYPGR' AND data_src_id = 'BB');</v>
      </c>
    </row>
    <row r="24" spans="1:14">
      <c r="A24" s="160" t="s">
        <v>3814</v>
      </c>
      <c r="B24" s="160" t="s">
        <v>3903</v>
      </c>
      <c r="C24" s="160" t="s">
        <v>3856</v>
      </c>
      <c r="D24" s="160" t="s">
        <v>3849</v>
      </c>
      <c r="E24" s="160" t="s">
        <v>3932</v>
      </c>
      <c r="F24" s="160" t="s">
        <v>3815</v>
      </c>
      <c r="G24" s="160" t="s">
        <v>3849</v>
      </c>
      <c r="H24" s="160" t="s">
        <v>3849</v>
      </c>
      <c r="I24" s="160" t="s">
        <v>5931</v>
      </c>
      <c r="J24" s="160" t="s">
        <v>5931</v>
      </c>
      <c r="K24" s="160" t="s">
        <v>3813</v>
      </c>
      <c r="L24" s="160" t="s">
        <v>67</v>
      </c>
      <c r="M24" s="160" t="s">
        <v>3866</v>
      </c>
      <c r="N24" s="160" t="str">
        <f t="shared" si="0"/>
        <v>INSERT INTO ft_t_einc (einc_oid, clsf_oid, cl_value, ext_cl_value, indus_cl_set_id, start_tms, last_chg_tms, last_chg_usr_id, ext_clsf_nme, ext_clsf_desc, data_src_id, nls_cde)  SELECT 'EINC000023','INSTYPGR29','GDR','Dutch Cert','INSTYPGR',SYSDATE(),SYSDATE(),'GS:PSG:P72','GDR','GDR','BB','ENGLISH'     FROM DUAL WHERE NOT EXISTS (SELECT 1 FROM ft_t_einc WHERE clsf_oid = 'INSTYPGR29' AND ext_cl_value = 'Dutch Cert' AND indus_cl_set_id = 'INSTYPGR' AND data_src_id = 'BB');</v>
      </c>
    </row>
    <row r="25" spans="1:14">
      <c r="A25" s="160" t="s">
        <v>3814</v>
      </c>
      <c r="B25" s="160" t="s">
        <v>3904</v>
      </c>
      <c r="C25" s="160" t="s">
        <v>3856</v>
      </c>
      <c r="D25" s="160" t="s">
        <v>3849</v>
      </c>
      <c r="E25" s="160" t="s">
        <v>3933</v>
      </c>
      <c r="F25" s="160" t="s">
        <v>3815</v>
      </c>
      <c r="G25" s="160" t="s">
        <v>3849</v>
      </c>
      <c r="H25" s="160" t="s">
        <v>3849</v>
      </c>
      <c r="I25" s="160" t="s">
        <v>5931</v>
      </c>
      <c r="J25" s="160" t="s">
        <v>5931</v>
      </c>
      <c r="K25" s="160" t="s">
        <v>3813</v>
      </c>
      <c r="L25" s="160" t="s">
        <v>67</v>
      </c>
      <c r="M25" s="160" t="s">
        <v>3866</v>
      </c>
      <c r="N25" s="160" t="str">
        <f t="shared" si="0"/>
        <v>INSERT INTO ft_t_einc (einc_oid, clsf_oid, cl_value, ext_cl_value, indus_cl_set_id, start_tms, last_chg_tms, last_chg_usr_id, ext_clsf_nme, ext_clsf_desc, data_src_id, nls_cde)  SELECT 'EINC000024','INSTYPGR29','GDR','EDR','INSTYPGR',SYSDATE(),SYSDATE(),'GS:PSG:P72','GDR','GDR','BB','ENGLISH'     FROM DUAL WHERE NOT EXISTS (SELECT 1 FROM ft_t_einc WHERE clsf_oid = 'INSTYPGR29' AND ext_cl_value = 'EDR' AND indus_cl_set_id = 'INSTYPGR' AND data_src_id = 'BB');</v>
      </c>
    </row>
    <row r="26" spans="1:14">
      <c r="A26" s="160" t="s">
        <v>3814</v>
      </c>
      <c r="B26" s="160" t="s">
        <v>3905</v>
      </c>
      <c r="C26" s="160" t="s">
        <v>3856</v>
      </c>
      <c r="D26" s="160" t="s">
        <v>3849</v>
      </c>
      <c r="E26" s="160" t="s">
        <v>3934</v>
      </c>
      <c r="F26" s="160" t="s">
        <v>3815</v>
      </c>
      <c r="G26" s="160" t="s">
        <v>3849</v>
      </c>
      <c r="H26" s="160" t="s">
        <v>3849</v>
      </c>
      <c r="I26" s="160" t="s">
        <v>5931</v>
      </c>
      <c r="J26" s="160" t="s">
        <v>5931</v>
      </c>
      <c r="K26" s="160" t="s">
        <v>3813</v>
      </c>
      <c r="L26" s="160" t="s">
        <v>67</v>
      </c>
      <c r="M26" s="160" t="s">
        <v>3866</v>
      </c>
      <c r="N26" s="160" t="str">
        <f t="shared" si="0"/>
        <v>INSERT INTO ft_t_einc (einc_oid, clsf_oid, cl_value, ext_cl_value, indus_cl_set_id, start_tms, last_chg_tms, last_chg_usr_id, ext_clsf_nme, ext_clsf_desc, data_src_id, nls_cde)  SELECT 'EINC000025','INSTYPGR29','GDR','French Cert','INSTYPGR',SYSDATE(),SYSDATE(),'GS:PSG:P72','GDR','GDR','BB','ENGLISH'     FROM DUAL WHERE NOT EXISTS (SELECT 1 FROM ft_t_einc WHERE clsf_oid = 'INSTYPGR29' AND ext_cl_value = 'French Cert' AND indus_cl_set_id = 'INSTYPGR' AND data_src_id = 'BB');</v>
      </c>
    </row>
    <row r="27" spans="1:14">
      <c r="A27" s="160" t="s">
        <v>3814</v>
      </c>
      <c r="B27" s="160" t="s">
        <v>3906</v>
      </c>
      <c r="C27" s="160" t="s">
        <v>3856</v>
      </c>
      <c r="D27" s="160" t="s">
        <v>3849</v>
      </c>
      <c r="E27" s="160" t="s">
        <v>3849</v>
      </c>
      <c r="F27" s="160" t="s">
        <v>3815</v>
      </c>
      <c r="G27" s="160" t="s">
        <v>3849</v>
      </c>
      <c r="H27" s="160" t="s">
        <v>3849</v>
      </c>
      <c r="I27" s="160" t="s">
        <v>5931</v>
      </c>
      <c r="J27" s="160" t="s">
        <v>5931</v>
      </c>
      <c r="K27" s="160" t="s">
        <v>3813</v>
      </c>
      <c r="L27" s="160" t="s">
        <v>67</v>
      </c>
      <c r="M27" s="160" t="s">
        <v>3866</v>
      </c>
      <c r="N27" s="160" t="str">
        <f t="shared" si="0"/>
        <v>INSERT INTO ft_t_einc (einc_oid, clsf_oid, cl_value, ext_cl_value, indus_cl_set_id, start_tms, last_chg_tms, last_chg_usr_id, ext_clsf_nme, ext_clsf_desc, data_src_id, nls_cde)  SELECT 'EINC000026','INSTYPGR29','GDR','GDR','INSTYPGR',SYSDATE(),SYSDATE(),'GS:PSG:P72','GDR','GDR','BB','ENGLISH'     FROM DUAL WHERE NOT EXISTS (SELECT 1 FROM ft_t_einc WHERE clsf_oid = 'INSTYPGR29' AND ext_cl_value = 'GDR' AND indus_cl_set_id = 'INSTYPGR' AND data_src_id = 'BB');</v>
      </c>
    </row>
    <row r="28" spans="1:14">
      <c r="A28" s="160" t="s">
        <v>3814</v>
      </c>
      <c r="B28" s="160" t="s">
        <v>3907</v>
      </c>
      <c r="C28" s="160" t="s">
        <v>3856</v>
      </c>
      <c r="D28" s="160" t="s">
        <v>3849</v>
      </c>
      <c r="E28" s="160" t="s">
        <v>3935</v>
      </c>
      <c r="F28" s="160" t="s">
        <v>3815</v>
      </c>
      <c r="G28" s="160" t="s">
        <v>3849</v>
      </c>
      <c r="H28" s="160" t="s">
        <v>3849</v>
      </c>
      <c r="I28" s="160" t="s">
        <v>5931</v>
      </c>
      <c r="J28" s="160" t="s">
        <v>5931</v>
      </c>
      <c r="K28" s="160" t="s">
        <v>3813</v>
      </c>
      <c r="L28" s="160" t="s">
        <v>67</v>
      </c>
      <c r="M28" s="160" t="s">
        <v>3866</v>
      </c>
      <c r="N28" s="160" t="str">
        <f t="shared" si="0"/>
        <v>INSERT INTO ft_t_einc (einc_oid, clsf_oid, cl_value, ext_cl_value, indus_cl_set_id, start_tms, last_chg_tms, last_chg_usr_id, ext_clsf_nme, ext_clsf_desc, data_src_id, nls_cde)  SELECT 'EINC000027','INSTYPGR29','GDR','German Cert','INSTYPGR',SYSDATE(),SYSDATE(),'GS:PSG:P72','GDR','GDR','BB','ENGLISH'     FROM DUAL WHERE NOT EXISTS (SELECT 1 FROM ft_t_einc WHERE clsf_oid = 'INSTYPGR29' AND ext_cl_value = 'German Cert' AND indus_cl_set_id = 'INSTYPGR' AND data_src_id = 'BB');</v>
      </c>
    </row>
    <row r="29" spans="1:14">
      <c r="A29" s="160" t="s">
        <v>3814</v>
      </c>
      <c r="B29" s="160" t="s">
        <v>3908</v>
      </c>
      <c r="C29" s="160" t="s">
        <v>3856</v>
      </c>
      <c r="D29" s="160" t="s">
        <v>3849</v>
      </c>
      <c r="E29" s="160" t="s">
        <v>3936</v>
      </c>
      <c r="F29" s="160" t="s">
        <v>3815</v>
      </c>
      <c r="G29" s="160" t="s">
        <v>3849</v>
      </c>
      <c r="H29" s="160" t="s">
        <v>3849</v>
      </c>
      <c r="I29" s="160" t="s">
        <v>5931</v>
      </c>
      <c r="J29" s="160" t="s">
        <v>5931</v>
      </c>
      <c r="K29" s="160" t="s">
        <v>3813</v>
      </c>
      <c r="L29" s="160" t="s">
        <v>67</v>
      </c>
      <c r="M29" s="160" t="s">
        <v>3866</v>
      </c>
      <c r="N29" s="160" t="str">
        <f t="shared" si="0"/>
        <v>INSERT INTO ft_t_einc (einc_oid, clsf_oid, cl_value, ext_cl_value, indus_cl_set_id, start_tms, last_chg_tms, last_chg_usr_id, ext_clsf_nme, ext_clsf_desc, data_src_id, nls_cde)  SELECT 'EINC000028','INSTYPGR29','GDR','HDR','INSTYPGR',SYSDATE(),SYSDATE(),'GS:PSG:P72','GDR','GDR','BB','ENGLISH'     FROM DUAL WHERE NOT EXISTS (SELECT 1 FROM ft_t_einc WHERE clsf_oid = 'INSTYPGR29' AND ext_cl_value = 'HDR' AND indus_cl_set_id = 'INSTYPGR' AND data_src_id = 'BB');</v>
      </c>
    </row>
    <row r="30" spans="1:14">
      <c r="A30" s="160" t="s">
        <v>3814</v>
      </c>
      <c r="B30" s="160" t="s">
        <v>3909</v>
      </c>
      <c r="C30" s="160" t="s">
        <v>3856</v>
      </c>
      <c r="D30" s="160" t="s">
        <v>3849</v>
      </c>
      <c r="E30" s="160" t="s">
        <v>3937</v>
      </c>
      <c r="F30" s="160" t="s">
        <v>3815</v>
      </c>
      <c r="G30" s="160" t="s">
        <v>3849</v>
      </c>
      <c r="H30" s="160" t="s">
        <v>3849</v>
      </c>
      <c r="I30" s="160" t="s">
        <v>5931</v>
      </c>
      <c r="J30" s="160" t="s">
        <v>5931</v>
      </c>
      <c r="K30" s="160" t="s">
        <v>3813</v>
      </c>
      <c r="L30" s="160" t="s">
        <v>67</v>
      </c>
      <c r="M30" s="160" t="s">
        <v>3866</v>
      </c>
      <c r="N30" s="160" t="str">
        <f t="shared" si="0"/>
        <v>INSERT INTO ft_t_einc (einc_oid, clsf_oid, cl_value, ext_cl_value, indus_cl_set_id, start_tms, last_chg_tms, last_chg_usr_id, ext_clsf_nme, ext_clsf_desc, data_src_id, nls_cde)  SELECT 'EINC000029','INSTYPGR29','GDR','IDR','INSTYPGR',SYSDATE(),SYSDATE(),'GS:PSG:P72','GDR','GDR','BB','ENGLISH'     FROM DUAL WHERE NOT EXISTS (SELECT 1 FROM ft_t_einc WHERE clsf_oid = 'INSTYPGR29' AND ext_cl_value = 'IDR' AND indus_cl_set_id = 'INSTYPGR' AND data_src_id = 'BB');</v>
      </c>
    </row>
    <row r="31" spans="1:14">
      <c r="A31" s="160" t="s">
        <v>3814</v>
      </c>
      <c r="B31" s="160" t="s">
        <v>3910</v>
      </c>
      <c r="C31" s="160" t="s">
        <v>3856</v>
      </c>
      <c r="D31" s="160" t="s">
        <v>3849</v>
      </c>
      <c r="E31" s="160" t="s">
        <v>3938</v>
      </c>
      <c r="F31" s="160" t="s">
        <v>3815</v>
      </c>
      <c r="G31" s="160" t="s">
        <v>3849</v>
      </c>
      <c r="H31" s="160" t="s">
        <v>3849</v>
      </c>
      <c r="I31" s="160" t="s">
        <v>5931</v>
      </c>
      <c r="J31" s="160" t="s">
        <v>5931</v>
      </c>
      <c r="K31" s="160" t="s">
        <v>3813</v>
      </c>
      <c r="L31" s="160" t="s">
        <v>67</v>
      </c>
      <c r="M31" s="160" t="s">
        <v>3866</v>
      </c>
      <c r="N31" s="160" t="str">
        <f t="shared" si="0"/>
        <v>INSERT INTO ft_t_einc (einc_oid, clsf_oid, cl_value, ext_cl_value, indus_cl_set_id, start_tms, last_chg_tms, last_chg_usr_id, ext_clsf_nme, ext_clsf_desc, data_src_id, nls_cde)  SELECT 'EINC000030','INSTYPGR29','GDR','NVDR','INSTYPGR',SYSDATE(),SYSDATE(),'GS:PSG:P72','GDR','GDR','BB','ENGLISH'     FROM DUAL WHERE NOT EXISTS (SELECT 1 FROM ft_t_einc WHERE clsf_oid = 'INSTYPGR29' AND ext_cl_value = 'NVDR' AND indus_cl_set_id = 'INSTYPGR' AND data_src_id = 'BB');</v>
      </c>
    </row>
    <row r="32" spans="1:14">
      <c r="A32" s="160" t="s">
        <v>3814</v>
      </c>
      <c r="B32" s="160" t="s">
        <v>3911</v>
      </c>
      <c r="C32" s="160" t="s">
        <v>3856</v>
      </c>
      <c r="D32" s="160" t="s">
        <v>3849</v>
      </c>
      <c r="E32" s="160" t="s">
        <v>3939</v>
      </c>
      <c r="F32" s="160" t="s">
        <v>3815</v>
      </c>
      <c r="G32" s="160" t="s">
        <v>3849</v>
      </c>
      <c r="H32" s="160" t="s">
        <v>3849</v>
      </c>
      <c r="I32" s="160" t="s">
        <v>5931</v>
      </c>
      <c r="J32" s="160" t="s">
        <v>5931</v>
      </c>
      <c r="K32" s="160" t="s">
        <v>3813</v>
      </c>
      <c r="L32" s="160" t="s">
        <v>67</v>
      </c>
      <c r="M32" s="160" t="s">
        <v>3866</v>
      </c>
      <c r="N32" s="160" t="str">
        <f t="shared" si="0"/>
        <v>INSERT INTO ft_t_einc (einc_oid, clsf_oid, cl_value, ext_cl_value, indus_cl_set_id, start_tms, last_chg_tms, last_chg_usr_id, ext_clsf_nme, ext_clsf_desc, data_src_id, nls_cde)  SELECT 'EINC000031','INSTYPGR29','GDR','RDC','INSTYPGR',SYSDATE(),SYSDATE(),'GS:PSG:P72','GDR','GDR','BB','ENGLISH'     FROM DUAL WHERE NOT EXISTS (SELECT 1 FROM ft_t_einc WHERE clsf_oid = 'INSTYPGR29' AND ext_cl_value = 'RDC' AND indus_cl_set_id = 'INSTYPGR' AND data_src_id = 'BB');</v>
      </c>
    </row>
    <row r="33" spans="1:14">
      <c r="A33" s="160" t="s">
        <v>3814</v>
      </c>
      <c r="B33" s="160" t="s">
        <v>3912</v>
      </c>
      <c r="C33" s="160" t="s">
        <v>3856</v>
      </c>
      <c r="D33" s="160" t="s">
        <v>3849</v>
      </c>
      <c r="E33" s="160" t="s">
        <v>3940</v>
      </c>
      <c r="F33" s="160" t="s">
        <v>3815</v>
      </c>
      <c r="G33" s="160" t="s">
        <v>3849</v>
      </c>
      <c r="H33" s="160" t="s">
        <v>3849</v>
      </c>
      <c r="I33" s="160" t="s">
        <v>5931</v>
      </c>
      <c r="J33" s="160" t="s">
        <v>5931</v>
      </c>
      <c r="K33" s="160" t="s">
        <v>3813</v>
      </c>
      <c r="L33" s="160" t="s">
        <v>67</v>
      </c>
      <c r="M33" s="160" t="s">
        <v>3866</v>
      </c>
      <c r="N33" s="160" t="str">
        <f t="shared" si="0"/>
        <v>INSERT INTO ft_t_einc (einc_oid, clsf_oid, cl_value, ext_cl_value, indus_cl_set_id, start_tms, last_chg_tms, last_chg_usr_id, ext_clsf_nme, ext_clsf_desc, data_src_id, nls_cde)  SELECT 'EINC000032','INSTYPGR29','GDR','SDR','INSTYPGR',SYSDATE(),SYSDATE(),'GS:PSG:P72','GDR','GDR','BB','ENGLISH'     FROM DUAL WHERE NOT EXISTS (SELECT 1 FROM ft_t_einc WHERE clsf_oid = 'INSTYPGR29' AND ext_cl_value = 'SDR' AND indus_cl_set_id = 'INSTYPGR' AND data_src_id = 'BB');</v>
      </c>
    </row>
    <row r="34" spans="1:14">
      <c r="A34" s="160" t="s">
        <v>3814</v>
      </c>
      <c r="B34" s="160" t="s">
        <v>3913</v>
      </c>
      <c r="C34" s="160" t="s">
        <v>3856</v>
      </c>
      <c r="D34" s="160" t="s">
        <v>3849</v>
      </c>
      <c r="E34" s="160" t="s">
        <v>3941</v>
      </c>
      <c r="F34" s="160" t="s">
        <v>3815</v>
      </c>
      <c r="G34" s="160" t="s">
        <v>3849</v>
      </c>
      <c r="H34" s="160" t="s">
        <v>3849</v>
      </c>
      <c r="I34" s="160" t="s">
        <v>5931</v>
      </c>
      <c r="J34" s="160" t="s">
        <v>5931</v>
      </c>
      <c r="K34" s="160" t="s">
        <v>3813</v>
      </c>
      <c r="L34" s="160" t="s">
        <v>67</v>
      </c>
      <c r="M34" s="160" t="s">
        <v>3866</v>
      </c>
      <c r="N34" s="160" t="str">
        <f t="shared" ref="N34:N64" si="1">CONCATENATE("INSERT INTO ft_t_einc (einc_oid, clsf_oid, cl_value, ext_cl_value, indus_cl_set_id, start_tms, last_chg_tms, last_chg_usr_id, ext_clsf_nme, ext_clsf_desc, data_src_id, nls_cde)  SELECT '", B34, "','", C34, "','", D34, "','", E34, "','", F34, "',", I34, ",", J34, ",'", K34, "','", G34, "','", H34, "','", L34, "','", M34, "'     FROM DUAL WHERE NOT EXISTS (SELECT 1 FROM ft_t_einc WHERE clsf_oid = '",C34, "' AND ext_cl_value = '", E34, "' AND indus_cl_set_id = '", F34, "' AND data_src_id = '",L34,"');")</f>
        <v>INSERT INTO ft_t_einc (einc_oid, clsf_oid, cl_value, ext_cl_value, indus_cl_set_id, start_tms, last_chg_tms, last_chg_usr_id, ext_clsf_nme, ext_clsf_desc, data_src_id, nls_cde)  SELECT 'EINC000033','INSTYPGR29','GDR','Swiss Cert','INSTYPGR',SYSDATE(),SYSDATE(),'GS:PSG:P72','GDR','GDR','BB','ENGLISH'     FROM DUAL WHERE NOT EXISTS (SELECT 1 FROM ft_t_einc WHERE clsf_oid = 'INSTYPGR29' AND ext_cl_value = 'Swiss Cert' AND indus_cl_set_id = 'INSTYPGR' AND data_src_id = 'BB');</v>
      </c>
    </row>
    <row r="35" spans="1:14">
      <c r="A35" s="160" t="s">
        <v>3814</v>
      </c>
      <c r="B35" s="160" t="s">
        <v>3914</v>
      </c>
      <c r="C35" s="160" t="s">
        <v>3856</v>
      </c>
      <c r="D35" s="160" t="s">
        <v>3849</v>
      </c>
      <c r="E35" s="160" t="s">
        <v>3942</v>
      </c>
      <c r="F35" s="160" t="s">
        <v>3815</v>
      </c>
      <c r="G35" s="160" t="s">
        <v>3849</v>
      </c>
      <c r="H35" s="160" t="s">
        <v>3849</v>
      </c>
      <c r="I35" s="160" t="s">
        <v>5931</v>
      </c>
      <c r="J35" s="160" t="s">
        <v>5931</v>
      </c>
      <c r="K35" s="160" t="s">
        <v>3813</v>
      </c>
      <c r="L35" s="160" t="s">
        <v>67</v>
      </c>
      <c r="M35" s="160" t="s">
        <v>3866</v>
      </c>
      <c r="N35" s="160" t="str">
        <f t="shared" si="1"/>
        <v>INSERT INTO ft_t_einc (einc_oid, clsf_oid, cl_value, ext_cl_value, indus_cl_set_id, start_tms, last_chg_tms, last_chg_usr_id, ext_clsf_nme, ext_clsf_desc, data_src_id, nls_cde)  SELECT 'EINC000034','INSTYPGR29','GDR','TDR','INSTYPGR',SYSDATE(),SYSDATE(),'GS:PSG:P72','GDR','GDR','BB','ENGLISH'     FROM DUAL WHERE NOT EXISTS (SELECT 1 FROM ft_t_einc WHERE clsf_oid = 'INSTYPGR29' AND ext_cl_value = 'TDR' AND indus_cl_set_id = 'INSTYPGR' AND data_src_id = 'BB');</v>
      </c>
    </row>
    <row r="36" spans="1:14">
      <c r="A36" s="160" t="s">
        <v>3814</v>
      </c>
      <c r="B36" s="160" t="s">
        <v>3915</v>
      </c>
      <c r="C36" s="160" t="s">
        <v>3857</v>
      </c>
      <c r="D36" s="160" t="s">
        <v>3944</v>
      </c>
      <c r="E36" s="160" t="s">
        <v>3943</v>
      </c>
      <c r="F36" s="160" t="s">
        <v>3815</v>
      </c>
      <c r="G36" s="160" t="s">
        <v>3944</v>
      </c>
      <c r="H36" s="160" t="s">
        <v>3944</v>
      </c>
      <c r="I36" s="160" t="s">
        <v>5931</v>
      </c>
      <c r="J36" s="160" t="s">
        <v>5931</v>
      </c>
      <c r="K36" s="160" t="s">
        <v>3813</v>
      </c>
      <c r="L36" s="160" t="s">
        <v>67</v>
      </c>
      <c r="M36" s="160" t="s">
        <v>3866</v>
      </c>
      <c r="N36" s="160" t="str">
        <f t="shared" si="1"/>
        <v>INSERT INTO ft_t_einc (einc_oid, clsf_oid, cl_value, ext_cl_value, indus_cl_set_id, start_tms, last_chg_tms, last_chg_usr_id, ext_clsf_nme, ext_clsf_desc, data_src_id, nls_cde)  SELECT 'EINC000035','INSTYPGR30','MLP','Ltd Part','INSTYPGR',SYSDATE(),SYSDATE(),'GS:PSG:P72','MLP','MLP','BB','ENGLISH'     FROM DUAL WHERE NOT EXISTS (SELECT 1 FROM ft_t_einc WHERE clsf_oid = 'INSTYPGR30' AND ext_cl_value = 'Ltd Part' AND indus_cl_set_id = 'INSTYPGR' AND data_src_id = 'BB');</v>
      </c>
    </row>
    <row r="37" spans="1:14">
      <c r="A37" s="160" t="s">
        <v>3814</v>
      </c>
      <c r="B37" s="160" t="s">
        <v>3916</v>
      </c>
      <c r="C37" s="160" t="s">
        <v>3857</v>
      </c>
      <c r="D37" s="160" t="s">
        <v>3944</v>
      </c>
      <c r="E37" s="160" t="s">
        <v>3944</v>
      </c>
      <c r="F37" s="160" t="s">
        <v>3815</v>
      </c>
      <c r="G37" s="160" t="s">
        <v>3944</v>
      </c>
      <c r="H37" s="160" t="s">
        <v>3944</v>
      </c>
      <c r="I37" s="160" t="s">
        <v>5931</v>
      </c>
      <c r="J37" s="160" t="s">
        <v>5931</v>
      </c>
      <c r="K37" s="160" t="s">
        <v>3813</v>
      </c>
      <c r="L37" s="160" t="s">
        <v>67</v>
      </c>
      <c r="M37" s="160" t="s">
        <v>3866</v>
      </c>
      <c r="N37" s="160" t="str">
        <f t="shared" si="1"/>
        <v>INSERT INTO ft_t_einc (einc_oid, clsf_oid, cl_value, ext_cl_value, indus_cl_set_id, start_tms, last_chg_tms, last_chg_usr_id, ext_clsf_nme, ext_clsf_desc, data_src_id, nls_cde)  SELECT 'EINC000036','INSTYPGR30','MLP','MLP','INSTYPGR',SYSDATE(),SYSDATE(),'GS:PSG:P72','MLP','MLP','BB','ENGLISH'     FROM DUAL WHERE NOT EXISTS (SELECT 1 FROM ft_t_einc WHERE clsf_oid = 'INSTYPGR30' AND ext_cl_value = 'MLP' AND indus_cl_set_id = 'INSTYPGR' AND data_src_id = 'BB');</v>
      </c>
    </row>
    <row r="38" spans="1:14">
      <c r="A38" s="160" t="s">
        <v>3814</v>
      </c>
      <c r="B38" s="160" t="s">
        <v>3917</v>
      </c>
      <c r="C38" s="160" t="s">
        <v>3858</v>
      </c>
      <c r="D38" s="160" t="s">
        <v>3831</v>
      </c>
      <c r="E38" s="160" t="s">
        <v>3831</v>
      </c>
      <c r="F38" s="160" t="s">
        <v>3815</v>
      </c>
      <c r="G38" s="160" t="s">
        <v>3831</v>
      </c>
      <c r="H38" s="160" t="s">
        <v>3831</v>
      </c>
      <c r="I38" s="160" t="s">
        <v>5931</v>
      </c>
      <c r="J38" s="160" t="s">
        <v>5931</v>
      </c>
      <c r="K38" s="160" t="s">
        <v>3813</v>
      </c>
      <c r="L38" s="160" t="s">
        <v>67</v>
      </c>
      <c r="M38" s="160" t="s">
        <v>3866</v>
      </c>
      <c r="N38" s="160" t="str">
        <f t="shared" si="1"/>
        <v>INSERT INTO ft_t_einc (einc_oid, clsf_oid, cl_value, ext_cl_value, indus_cl_set_id, start_tms, last_chg_tms, last_chg_usr_id, ext_clsf_nme, ext_clsf_desc, data_src_id, nls_cde)  SELECT 'EINC000037','INSTYPGR31','Preference','Preference','INSTYPGR',SYSDATE(),SYSDATE(),'GS:PSG:P72','Preference','Preference','BB','ENGLISH'     FROM DUAL WHERE NOT EXISTS (SELECT 1 FROM ft_t_einc WHERE clsf_oid = 'INSTYPGR31' AND ext_cl_value = 'Preference' AND indus_cl_set_id = 'INSTYPGR' AND data_src_id = 'BB');</v>
      </c>
    </row>
    <row r="39" spans="1:14">
      <c r="A39" s="160" t="s">
        <v>3814</v>
      </c>
      <c r="B39" s="160" t="s">
        <v>3918</v>
      </c>
      <c r="C39" s="160" t="s">
        <v>3859</v>
      </c>
      <c r="D39" s="160" t="s">
        <v>3832</v>
      </c>
      <c r="E39" s="160" t="s">
        <v>3945</v>
      </c>
      <c r="F39" s="160" t="s">
        <v>3815</v>
      </c>
      <c r="G39" s="160" t="s">
        <v>3832</v>
      </c>
      <c r="H39" s="160" t="s">
        <v>3832</v>
      </c>
      <c r="I39" s="160" t="s">
        <v>5931</v>
      </c>
      <c r="J39" s="160" t="s">
        <v>5931</v>
      </c>
      <c r="K39" s="160" t="s">
        <v>3813</v>
      </c>
      <c r="L39" s="160" t="s">
        <v>67</v>
      </c>
      <c r="M39" s="160" t="s">
        <v>3866</v>
      </c>
      <c r="N39" s="160" t="str">
        <f t="shared" si="1"/>
        <v>INSERT INTO ft_t_einc (einc_oid, clsf_oid, cl_value, ext_cl_value, indus_cl_set_id, start_tms, last_chg_tms, last_chg_usr_id, ext_clsf_nme, ext_clsf_desc, data_src_id, nls_cde)  SELECT 'EINC000038','INSTYPGR32','Preferred Stock','Preferred','INSTYPGR',SYSDATE(),SYSDATE(),'GS:PSG:P72','Preferred Stock','Preferred Stock','BB','ENGLISH'     FROM DUAL WHERE NOT EXISTS (SELECT 1 FROM ft_t_einc WHERE clsf_oid = 'INSTYPGR32' AND ext_cl_value = 'Preferred' AND indus_cl_set_id = 'INSTYPGR' AND data_src_id = 'BB');</v>
      </c>
    </row>
    <row r="40" spans="1:14">
      <c r="A40" s="160" t="s">
        <v>3814</v>
      </c>
      <c r="B40" s="160" t="s">
        <v>3919</v>
      </c>
      <c r="C40" s="160" t="s">
        <v>3950</v>
      </c>
      <c r="D40" s="160" t="s">
        <v>3833</v>
      </c>
      <c r="E40" s="160" t="s">
        <v>3946</v>
      </c>
      <c r="F40" s="160" t="s">
        <v>3815</v>
      </c>
      <c r="G40" s="160" t="s">
        <v>3833</v>
      </c>
      <c r="H40" s="160" t="s">
        <v>3833</v>
      </c>
      <c r="I40" s="160" t="s">
        <v>5931</v>
      </c>
      <c r="J40" s="160" t="s">
        <v>5931</v>
      </c>
      <c r="K40" s="160" t="s">
        <v>3813</v>
      </c>
      <c r="L40" s="160" t="s">
        <v>67</v>
      </c>
      <c r="M40" s="160" t="s">
        <v>3866</v>
      </c>
      <c r="N40" s="160" t="str">
        <f t="shared" si="1"/>
        <v>INSERT INTO ft_t_einc (einc_oid, clsf_oid, cl_value, ext_cl_value, indus_cl_set_id, start_tms, last_chg_tms, last_chg_usr_id, ext_clsf_nme, ext_clsf_desc, data_src_id, nls_cde)  SELECT 'EINC000039','INSTYPGR33','Private Placement','Private Comp','INSTYPGR',SYSDATE(),SYSDATE(),'GS:PSG:P72','Private Placement','Private Placement','BB','ENGLISH'     FROM DUAL WHERE NOT EXISTS (SELECT 1 FROM ft_t_einc WHERE clsf_oid = 'INSTYPGR33' AND ext_cl_value = 'Private Comp' AND indus_cl_set_id = 'INSTYPGR' AND data_src_id = 'BB');</v>
      </c>
    </row>
    <row r="41" spans="1:14">
      <c r="A41" s="160" t="s">
        <v>3814</v>
      </c>
      <c r="B41" s="160" t="s">
        <v>3920</v>
      </c>
      <c r="C41" s="160" t="s">
        <v>3950</v>
      </c>
      <c r="D41" s="160" t="s">
        <v>3833</v>
      </c>
      <c r="E41" s="160" t="s">
        <v>3947</v>
      </c>
      <c r="F41" s="160" t="s">
        <v>3815</v>
      </c>
      <c r="G41" s="160" t="s">
        <v>3833</v>
      </c>
      <c r="H41" s="160" t="s">
        <v>3833</v>
      </c>
      <c r="I41" s="160" t="s">
        <v>5931</v>
      </c>
      <c r="J41" s="160" t="s">
        <v>5931</v>
      </c>
      <c r="K41" s="160" t="s">
        <v>3813</v>
      </c>
      <c r="L41" s="160" t="s">
        <v>67</v>
      </c>
      <c r="M41" s="160" t="s">
        <v>3866</v>
      </c>
      <c r="N41" s="160" t="str">
        <f t="shared" si="1"/>
        <v>INSERT INTO ft_t_einc (einc_oid, clsf_oid, cl_value, ext_cl_value, indus_cl_set_id, start_tms, last_chg_tms, last_chg_usr_id, ext_clsf_nme, ext_clsf_desc, data_src_id, nls_cde)  SELECT 'EINC000040','INSTYPGR33','Private Placement','Private Eqty','INSTYPGR',SYSDATE(),SYSDATE(),'GS:PSG:P72','Private Placement','Private Placement','BB','ENGLISH'     FROM DUAL WHERE NOT EXISTS (SELECT 1 FROM ft_t_einc WHERE clsf_oid = 'INSTYPGR33' AND ext_cl_value = 'Private Eqty' AND indus_cl_set_id = 'INSTYPGR' AND data_src_id = 'BB');</v>
      </c>
    </row>
    <row r="42" spans="1:14">
      <c r="A42" s="160" t="s">
        <v>3814</v>
      </c>
      <c r="B42" s="160" t="s">
        <v>3921</v>
      </c>
      <c r="C42" s="160" t="s">
        <v>3951</v>
      </c>
      <c r="D42" s="160" t="s">
        <v>3847</v>
      </c>
      <c r="E42" s="160" t="s">
        <v>3847</v>
      </c>
      <c r="F42" s="160" t="s">
        <v>3815</v>
      </c>
      <c r="G42" s="160" t="s">
        <v>3847</v>
      </c>
      <c r="H42" s="160" t="s">
        <v>3847</v>
      </c>
      <c r="I42" s="160" t="s">
        <v>5931</v>
      </c>
      <c r="J42" s="160" t="s">
        <v>5931</v>
      </c>
      <c r="K42" s="160" t="s">
        <v>3813</v>
      </c>
      <c r="L42" s="160" t="s">
        <v>67</v>
      </c>
      <c r="M42" s="160" t="s">
        <v>3866</v>
      </c>
      <c r="N42" s="160" t="str">
        <f t="shared" si="1"/>
        <v>INSERT INTO ft_t_einc (einc_oid, clsf_oid, cl_value, ext_cl_value, indus_cl_set_id, start_tms, last_chg_tms, last_chg_usr_id, ext_clsf_nme, ext_clsf_desc, data_src_id, nls_cde)  SELECT 'EINC000041','INSTYPGR34','REIT','REIT','INSTYPGR',SYSDATE(),SYSDATE(),'GS:PSG:P72','REIT','REIT','BB','ENGLISH'     FROM DUAL WHERE NOT EXISTS (SELECT 1 FROM ft_t_einc WHERE clsf_oid = 'INSTYPGR34' AND ext_cl_value = 'REIT' AND indus_cl_set_id = 'INSTYPGR' AND data_src_id = 'BB');</v>
      </c>
    </row>
    <row r="43" spans="1:14">
      <c r="A43" s="160" t="s">
        <v>3814</v>
      </c>
      <c r="B43" s="160" t="s">
        <v>3922</v>
      </c>
      <c r="C43" s="160" t="s">
        <v>3952</v>
      </c>
      <c r="D43" s="160" t="s">
        <v>3848</v>
      </c>
      <c r="E43" s="160" t="s">
        <v>3948</v>
      </c>
      <c r="F43" s="160" t="s">
        <v>3815</v>
      </c>
      <c r="G43" s="160" t="s">
        <v>3848</v>
      </c>
      <c r="H43" s="160" t="s">
        <v>3848</v>
      </c>
      <c r="I43" s="160" t="s">
        <v>5931</v>
      </c>
      <c r="J43" s="160" t="s">
        <v>5931</v>
      </c>
      <c r="K43" s="160" t="s">
        <v>3813</v>
      </c>
      <c r="L43" s="160" t="s">
        <v>67</v>
      </c>
      <c r="M43" s="160" t="s">
        <v>3866</v>
      </c>
      <c r="N43" s="160" t="str">
        <f t="shared" si="1"/>
        <v>INSERT INTO ft_t_einc (einc_oid, clsf_oid, cl_value, ext_cl_value, indus_cl_set_id, start_tms, last_chg_tms, last_chg_usr_id, ext_clsf_nme, ext_clsf_desc, data_src_id, nls_cde)  SELECT 'EINC000042','INSTYPGR35','Convertible Preferred Stock','PRIVATE','INSTYPGR',SYSDATE(),SYSDATE(),'GS:PSG:P72','Convertible Preferred Stock','Convertible Preferred Stock','BB','ENGLISH'     FROM DUAL WHERE NOT EXISTS (SELECT 1 FROM ft_t_einc WHERE clsf_oid = 'INSTYPGR35' AND ext_cl_value = 'PRIVATE' AND indus_cl_set_id = 'INSTYPGR' AND data_src_id = 'BB');</v>
      </c>
    </row>
    <row r="44" spans="1:14">
      <c r="A44" s="160" t="s">
        <v>3814</v>
      </c>
      <c r="B44" s="160" t="s">
        <v>3923</v>
      </c>
      <c r="C44" s="160" t="s">
        <v>3952</v>
      </c>
      <c r="D44" s="160" t="s">
        <v>3848</v>
      </c>
      <c r="E44" s="160" t="s">
        <v>3949</v>
      </c>
      <c r="F44" s="160" t="s">
        <v>3815</v>
      </c>
      <c r="G44" s="160" t="s">
        <v>3848</v>
      </c>
      <c r="H44" s="160" t="s">
        <v>3848</v>
      </c>
      <c r="I44" s="160" t="s">
        <v>5931</v>
      </c>
      <c r="J44" s="160" t="s">
        <v>5931</v>
      </c>
      <c r="K44" s="160" t="s">
        <v>3813</v>
      </c>
      <c r="L44" s="160" t="s">
        <v>67</v>
      </c>
      <c r="M44" s="160" t="s">
        <v>3866</v>
      </c>
      <c r="N44" s="160" t="str">
        <f t="shared" si="1"/>
        <v>INSERT INTO ft_t_einc (einc_oid, clsf_oid, cl_value, ext_cl_value, indus_cl_set_id, start_tms, last_chg_tms, last_chg_usr_id, ext_clsf_nme, ext_clsf_desc, data_src_id, nls_cde)  SELECT 'EINC000043','INSTYPGR35','Convertible Preferred Stock','PUBLIC','INSTYPGR',SYSDATE(),SYSDATE(),'GS:PSG:P72','Convertible Preferred Stock','Convertible Preferred Stock','BB','ENGLISH'     FROM DUAL WHERE NOT EXISTS (SELECT 1 FROM ft_t_einc WHERE clsf_oid = 'INSTYPGR35' AND ext_cl_value = 'PUBLIC' AND indus_cl_set_id = 'INSTYPGR' AND data_src_id = 'BB');</v>
      </c>
    </row>
    <row r="45" spans="1:14">
      <c r="A45" s="160" t="s">
        <v>3814</v>
      </c>
      <c r="B45" s="160" t="s">
        <v>3924</v>
      </c>
      <c r="C45" s="160" t="s">
        <v>3856</v>
      </c>
      <c r="D45" s="160" t="s">
        <v>3849</v>
      </c>
      <c r="E45" s="160" t="s">
        <v>3957</v>
      </c>
      <c r="F45" s="160" t="s">
        <v>3815</v>
      </c>
      <c r="G45" s="160" t="s">
        <v>3849</v>
      </c>
      <c r="H45" s="160" t="s">
        <v>3849</v>
      </c>
      <c r="I45" s="160" t="s">
        <v>5931</v>
      </c>
      <c r="J45" s="160" t="s">
        <v>5931</v>
      </c>
      <c r="K45" s="160" t="s">
        <v>3813</v>
      </c>
      <c r="L45" s="160" t="s">
        <v>67</v>
      </c>
      <c r="M45" s="160" t="s">
        <v>3866</v>
      </c>
      <c r="N45" s="160" t="str">
        <f t="shared" si="1"/>
        <v>INSERT INTO ft_t_einc (einc_oid, clsf_oid, cl_value, ext_cl_value, indus_cl_set_id, start_tms, last_chg_tms, last_chg_usr_id, ext_clsf_nme, ext_clsf_desc, data_src_id, nls_cde)  SELECT 'EINC000044','INSTYPGR29','GDR','Receipt','INSTYPGR',SYSDATE(),SYSDATE(),'GS:PSG:P72','GDR','GDR','BB','ENGLISH'     FROM DUAL WHERE NOT EXISTS (SELECT 1 FROM ft_t_einc WHERE clsf_oid = 'INSTYPGR29' AND ext_cl_value = 'Receipt' AND indus_cl_set_id = 'INSTYPGR' AND data_src_id = 'BB');</v>
      </c>
    </row>
    <row r="46" spans="1:14">
      <c r="A46" s="160" t="s">
        <v>3814</v>
      </c>
      <c r="B46" s="160" t="s">
        <v>3955</v>
      </c>
      <c r="C46" s="160" t="s">
        <v>3854</v>
      </c>
      <c r="D46" s="160" t="s">
        <v>3875</v>
      </c>
      <c r="E46" s="160" t="s">
        <v>3958</v>
      </c>
      <c r="F46" s="160" t="s">
        <v>3815</v>
      </c>
      <c r="G46" s="160" t="s">
        <v>3875</v>
      </c>
      <c r="H46" s="160" t="s">
        <v>3875</v>
      </c>
      <c r="I46" s="160" t="s">
        <v>5931</v>
      </c>
      <c r="J46" s="160" t="s">
        <v>5931</v>
      </c>
      <c r="K46" s="160" t="s">
        <v>3813</v>
      </c>
      <c r="L46" s="160" t="s">
        <v>67</v>
      </c>
      <c r="M46" s="160" t="s">
        <v>3866</v>
      </c>
      <c r="N46" s="160" t="str">
        <f t="shared" si="1"/>
        <v>INSERT INTO ft_t_einc (einc_oid, clsf_oid, cl_value, ext_cl_value, indus_cl_set_id, start_tms, last_chg_tms, last_chg_usr_id, ext_clsf_nme, ext_clsf_desc, data_src_id, nls_cde)  SELECT 'EINC000045','INSTYPGR27','Common Stock','Royalty Trst','INSTYPGR',SYSDATE(),SYSDATE(),'GS:PSG:P72','Common Stock','Common Stock','BB','ENGLISH'     FROM DUAL WHERE NOT EXISTS (SELECT 1 FROM ft_t_einc WHERE clsf_oid = 'INSTYPGR27' AND ext_cl_value = 'Royalty Trst' AND indus_cl_set_id = 'INSTYPGR' AND data_src_id = 'BB');</v>
      </c>
    </row>
    <row r="47" spans="1:14">
      <c r="A47" s="160" t="s">
        <v>3814</v>
      </c>
      <c r="B47" s="160" t="s">
        <v>3956</v>
      </c>
      <c r="C47" s="160" t="s">
        <v>3854</v>
      </c>
      <c r="D47" s="160" t="s">
        <v>3875</v>
      </c>
      <c r="E47" s="160" t="s">
        <v>3959</v>
      </c>
      <c r="F47" s="160" t="s">
        <v>3815</v>
      </c>
      <c r="G47" s="160" t="s">
        <v>3875</v>
      </c>
      <c r="H47" s="160" t="s">
        <v>3875</v>
      </c>
      <c r="I47" s="160" t="s">
        <v>5931</v>
      </c>
      <c r="J47" s="160" t="s">
        <v>5931</v>
      </c>
      <c r="K47" s="160" t="s">
        <v>3813</v>
      </c>
      <c r="L47" s="160" t="s">
        <v>67</v>
      </c>
      <c r="M47" s="160" t="s">
        <v>3866</v>
      </c>
      <c r="N47" s="160" t="str">
        <f t="shared" si="1"/>
        <v>INSERT INTO ft_t_einc (einc_oid, clsf_oid, cl_value, ext_cl_value, indus_cl_set_id, start_tms, last_chg_tms, last_chg_usr_id, ext_clsf_nme, ext_clsf_desc, data_src_id, nls_cde)  SELECT 'EINC000046','INSTYPGR27','Common Stock','Savings Share','INSTYPGR',SYSDATE(),SYSDATE(),'GS:PSG:P72','Common Stock','Common Stock','BB','ENGLISH'     FROM DUAL WHERE NOT EXISTS (SELECT 1 FROM ft_t_einc WHERE clsf_oid = 'INSTYPGR27' AND ext_cl_value = 'Savings Share' AND indus_cl_set_id = 'INSTYPGR' AND data_src_id = 'BB');</v>
      </c>
    </row>
    <row r="48" spans="1:14">
      <c r="A48" s="160" t="s">
        <v>3814</v>
      </c>
      <c r="B48" s="160" t="s">
        <v>4013</v>
      </c>
      <c r="C48" s="213" t="s">
        <v>3988</v>
      </c>
      <c r="D48" s="160" t="s">
        <v>3975</v>
      </c>
      <c r="E48" s="160" t="s">
        <v>4014</v>
      </c>
      <c r="F48" s="160" t="s">
        <v>3815</v>
      </c>
      <c r="G48" s="160" t="s">
        <v>4014</v>
      </c>
      <c r="H48" s="160" t="s">
        <v>4014</v>
      </c>
      <c r="I48" s="160" t="s">
        <v>5931</v>
      </c>
      <c r="J48" s="160" t="s">
        <v>5931</v>
      </c>
      <c r="K48" s="160" t="s">
        <v>3813</v>
      </c>
      <c r="L48" s="160" t="s">
        <v>67</v>
      </c>
      <c r="M48" s="160" t="s">
        <v>3866</v>
      </c>
      <c r="N48" s="160" t="str">
        <f t="shared" si="1"/>
        <v>INSERT INTO ft_t_einc (einc_oid, clsf_oid, cl_value, ext_cl_value, indus_cl_set_id, start_tms, last_chg_tms, last_chg_usr_id, ext_clsf_nme, ext_clsf_desc, data_src_id, nls_cde)  SELECT 'EINC000047','INSTYPGR52','Commodity ETF','Commodity','INSTYPGR',SYSDATE(),SYSDATE(),'GS:PSG:P72','Commodity','Commodity','BB','ENGLISH'     FROM DUAL WHERE NOT EXISTS (SELECT 1 FROM ft_t_einc WHERE clsf_oid = 'INSTYPGR52' AND ext_cl_value = 'Commodity' AND indus_cl_set_id = 'INSTYPGR' AND data_src_id = 'BB');</v>
      </c>
    </row>
    <row r="49" spans="1:14">
      <c r="A49" s="160" t="s">
        <v>3814</v>
      </c>
      <c r="B49" s="160" t="s">
        <v>4023</v>
      </c>
      <c r="C49" s="213" t="s">
        <v>3989</v>
      </c>
      <c r="D49" s="160" t="s">
        <v>3976</v>
      </c>
      <c r="E49" s="160" t="s">
        <v>4015</v>
      </c>
      <c r="F49" s="160" t="s">
        <v>3815</v>
      </c>
      <c r="G49" s="160" t="s">
        <v>4015</v>
      </c>
      <c r="H49" s="160" t="s">
        <v>4015</v>
      </c>
      <c r="I49" s="160" t="s">
        <v>5931</v>
      </c>
      <c r="J49" s="160" t="s">
        <v>5931</v>
      </c>
      <c r="K49" s="160" t="s">
        <v>3813</v>
      </c>
      <c r="L49" s="160" t="s">
        <v>67</v>
      </c>
      <c r="M49" s="160" t="s">
        <v>3866</v>
      </c>
      <c r="N49" s="160" t="str">
        <f t="shared" si="1"/>
        <v>INSERT INTO ft_t_einc (einc_oid, clsf_oid, cl_value, ext_cl_value, indus_cl_set_id, start_tms, last_chg_tms, last_chg_usr_id, ext_clsf_nme, ext_clsf_desc, data_src_id, nls_cde)  SELECT 'EINC000048','INSTYPGR53','Equity ETF','Alternative','INSTYPGR',SYSDATE(),SYSDATE(),'GS:PSG:P72','Alternative','Alternative','BB','ENGLISH'     FROM DUAL WHERE NOT EXISTS (SELECT 1 FROM ft_t_einc WHERE clsf_oid = 'INSTYPGR53' AND ext_cl_value = 'Alternative' AND indus_cl_set_id = 'INSTYPGR' AND data_src_id = 'BB');</v>
      </c>
    </row>
    <row r="50" spans="1:14">
      <c r="A50" s="160" t="s">
        <v>3814</v>
      </c>
      <c r="B50" s="160" t="s">
        <v>4024</v>
      </c>
      <c r="C50" s="213" t="s">
        <v>3989</v>
      </c>
      <c r="D50" s="160" t="s">
        <v>3976</v>
      </c>
      <c r="E50" s="160" t="s">
        <v>3827</v>
      </c>
      <c r="F50" s="160" t="s">
        <v>3815</v>
      </c>
      <c r="G50" s="160" t="s">
        <v>3827</v>
      </c>
      <c r="H50" s="160" t="s">
        <v>3827</v>
      </c>
      <c r="I50" s="160" t="s">
        <v>5931</v>
      </c>
      <c r="J50" s="160" t="s">
        <v>5931</v>
      </c>
      <c r="K50" s="160" t="s">
        <v>3813</v>
      </c>
      <c r="L50" s="160" t="s">
        <v>67</v>
      </c>
      <c r="M50" s="160" t="s">
        <v>3866</v>
      </c>
      <c r="N50" s="160" t="str">
        <f t="shared" si="1"/>
        <v>INSERT INTO ft_t_einc (einc_oid, clsf_oid, cl_value, ext_cl_value, indus_cl_set_id, start_tms, last_chg_tms, last_chg_usr_id, ext_clsf_nme, ext_clsf_desc, data_src_id, nls_cde)  SELECT 'EINC000049','INSTYPGR53','Equity ETF','Equity','INSTYPGR',SYSDATE(),SYSDATE(),'GS:PSG:P72','Equity','Equity','BB','ENGLISH'     FROM DUAL WHERE NOT EXISTS (SELECT 1 FROM ft_t_einc WHERE clsf_oid = 'INSTYPGR53' AND ext_cl_value = 'Equity' AND indus_cl_set_id = 'INSTYPGR' AND data_src_id = 'BB');</v>
      </c>
    </row>
    <row r="51" spans="1:14">
      <c r="A51" s="160" t="s">
        <v>3814</v>
      </c>
      <c r="B51" s="160" t="s">
        <v>4025</v>
      </c>
      <c r="C51" s="213" t="s">
        <v>3989</v>
      </c>
      <c r="D51" s="160" t="s">
        <v>3976</v>
      </c>
      <c r="E51" s="160" t="s">
        <v>4016</v>
      </c>
      <c r="F51" s="160" t="s">
        <v>3815</v>
      </c>
      <c r="G51" s="160" t="s">
        <v>4016</v>
      </c>
      <c r="H51" s="160" t="s">
        <v>4016</v>
      </c>
      <c r="I51" s="160" t="s">
        <v>5931</v>
      </c>
      <c r="J51" s="160" t="s">
        <v>5931</v>
      </c>
      <c r="K51" s="160" t="s">
        <v>3813</v>
      </c>
      <c r="L51" s="160" t="s">
        <v>67</v>
      </c>
      <c r="M51" s="160" t="s">
        <v>3866</v>
      </c>
      <c r="N51" s="160" t="str">
        <f t="shared" si="1"/>
        <v>INSERT INTO ft_t_einc (einc_oid, clsf_oid, cl_value, ext_cl_value, indus_cl_set_id, start_tms, last_chg_tms, last_chg_usr_id, ext_clsf_nme, ext_clsf_desc, data_src_id, nls_cde)  SELECT 'EINC000050','INSTYPGR53','Equity ETF','Mixed Allocation','INSTYPGR',SYSDATE(),SYSDATE(),'GS:PSG:P72','Mixed Allocation','Mixed Allocation','BB','ENGLISH'     FROM DUAL WHERE NOT EXISTS (SELECT 1 FROM ft_t_einc WHERE clsf_oid = 'INSTYPGR53' AND ext_cl_value = 'Mixed Allocation' AND indus_cl_set_id = 'INSTYPGR' AND data_src_id = 'BB');</v>
      </c>
    </row>
    <row r="52" spans="1:14">
      <c r="A52" s="160" t="s">
        <v>3814</v>
      </c>
      <c r="B52" s="160" t="s">
        <v>4026</v>
      </c>
      <c r="C52" s="213" t="s">
        <v>3989</v>
      </c>
      <c r="D52" s="160" t="s">
        <v>3976</v>
      </c>
      <c r="E52" s="160" t="s">
        <v>4017</v>
      </c>
      <c r="F52" s="160" t="s">
        <v>3815</v>
      </c>
      <c r="G52" s="160" t="s">
        <v>4017</v>
      </c>
      <c r="H52" s="160" t="s">
        <v>4017</v>
      </c>
      <c r="I52" s="160" t="s">
        <v>5931</v>
      </c>
      <c r="J52" s="160" t="s">
        <v>5931</v>
      </c>
      <c r="K52" s="160" t="s">
        <v>3813</v>
      </c>
      <c r="L52" s="160" t="s">
        <v>67</v>
      </c>
      <c r="M52" s="160" t="s">
        <v>3866</v>
      </c>
      <c r="N52" s="160" t="str">
        <f t="shared" si="1"/>
        <v>INSERT INTO ft_t_einc (einc_oid, clsf_oid, cl_value, ext_cl_value, indus_cl_set_id, start_tms, last_chg_tms, last_chg_usr_id, ext_clsf_nme, ext_clsf_desc, data_src_id, nls_cde)  SELECT 'EINC000051','INSTYPGR53','Equity ETF','Private Equity','INSTYPGR',SYSDATE(),SYSDATE(),'GS:PSG:P72','Private Equity','Private Equity','BB','ENGLISH'     FROM DUAL WHERE NOT EXISTS (SELECT 1 FROM ft_t_einc WHERE clsf_oid = 'INSTYPGR53' AND ext_cl_value = 'Private Equity' AND indus_cl_set_id = 'INSTYPGR' AND data_src_id = 'BB');</v>
      </c>
    </row>
    <row r="53" spans="1:14">
      <c r="A53" s="160" t="s">
        <v>3814</v>
      </c>
      <c r="B53" s="160" t="s">
        <v>4027</v>
      </c>
      <c r="C53" s="213" t="s">
        <v>3989</v>
      </c>
      <c r="D53" s="160" t="s">
        <v>3976</v>
      </c>
      <c r="E53" s="160" t="s">
        <v>4018</v>
      </c>
      <c r="F53" s="160" t="s">
        <v>3815</v>
      </c>
      <c r="G53" s="160" t="s">
        <v>4018</v>
      </c>
      <c r="H53" s="160" t="s">
        <v>4018</v>
      </c>
      <c r="I53" s="160" t="s">
        <v>5931</v>
      </c>
      <c r="J53" s="160" t="s">
        <v>5931</v>
      </c>
      <c r="K53" s="160" t="s">
        <v>3813</v>
      </c>
      <c r="L53" s="160" t="s">
        <v>67</v>
      </c>
      <c r="M53" s="160" t="s">
        <v>3866</v>
      </c>
      <c r="N53" s="160" t="str">
        <f t="shared" si="1"/>
        <v>INSERT INTO ft_t_einc (einc_oid, clsf_oid, cl_value, ext_cl_value, indus_cl_set_id, start_tms, last_chg_tms, last_chg_usr_id, ext_clsf_nme, ext_clsf_desc, data_src_id, nls_cde)  SELECT 'EINC000052','INSTYPGR53','Equity ETF','Real Estate','INSTYPGR',SYSDATE(),SYSDATE(),'GS:PSG:P72','Real Estate','Real Estate','BB','ENGLISH'     FROM DUAL WHERE NOT EXISTS (SELECT 1 FROM ft_t_einc WHERE clsf_oid = 'INSTYPGR53' AND ext_cl_value = 'Real Estate' AND indus_cl_set_id = 'INSTYPGR' AND data_src_id = 'BB');</v>
      </c>
    </row>
    <row r="54" spans="1:14">
      <c r="A54" s="160" t="s">
        <v>3814</v>
      </c>
      <c r="B54" s="160" t="s">
        <v>4028</v>
      </c>
      <c r="C54" s="213" t="s">
        <v>3989</v>
      </c>
      <c r="D54" s="160" t="s">
        <v>3976</v>
      </c>
      <c r="E54" s="160" t="s">
        <v>4019</v>
      </c>
      <c r="F54" s="160" t="s">
        <v>3815</v>
      </c>
      <c r="G54" s="160" t="s">
        <v>4019</v>
      </c>
      <c r="H54" s="160" t="s">
        <v>4019</v>
      </c>
      <c r="I54" s="160" t="s">
        <v>5931</v>
      </c>
      <c r="J54" s="160" t="s">
        <v>5931</v>
      </c>
      <c r="K54" s="160" t="s">
        <v>3813</v>
      </c>
      <c r="L54" s="160" t="s">
        <v>67</v>
      </c>
      <c r="M54" s="160" t="s">
        <v>3866</v>
      </c>
      <c r="N54" s="160" t="str">
        <f t="shared" si="1"/>
        <v>INSERT INTO ft_t_einc (einc_oid, clsf_oid, cl_value, ext_cl_value, indus_cl_set_id, start_tms, last_chg_tms, last_chg_usr_id, ext_clsf_nme, ext_clsf_desc, data_src_id, nls_cde)  SELECT 'EINC000053','INSTYPGR53','Equity ETF','Specialty','INSTYPGR',SYSDATE(),SYSDATE(),'GS:PSG:P72','Specialty','Specialty','BB','ENGLISH'     FROM DUAL WHERE NOT EXISTS (SELECT 1 FROM ft_t_einc WHERE clsf_oid = 'INSTYPGR53' AND ext_cl_value = 'Specialty' AND indus_cl_set_id = 'INSTYPGR' AND data_src_id = 'BB');</v>
      </c>
    </row>
    <row r="55" spans="1:14">
      <c r="A55" s="160" t="s">
        <v>3814</v>
      </c>
      <c r="B55" s="160" t="s">
        <v>4029</v>
      </c>
      <c r="C55" s="213" t="s">
        <v>3990</v>
      </c>
      <c r="D55" s="160" t="s">
        <v>3977</v>
      </c>
      <c r="E55" s="160" t="s">
        <v>4020</v>
      </c>
      <c r="F55" s="160" t="s">
        <v>3815</v>
      </c>
      <c r="G55" s="160" t="s">
        <v>4020</v>
      </c>
      <c r="H55" s="160" t="s">
        <v>4020</v>
      </c>
      <c r="I55" s="160" t="s">
        <v>5931</v>
      </c>
      <c r="J55" s="160" t="s">
        <v>5931</v>
      </c>
      <c r="K55" s="160" t="s">
        <v>3813</v>
      </c>
      <c r="L55" s="160" t="s">
        <v>67</v>
      </c>
      <c r="M55" s="160" t="s">
        <v>3866</v>
      </c>
      <c r="N55" s="160" t="str">
        <f t="shared" si="1"/>
        <v>INSERT INTO ft_t_einc (einc_oid, clsf_oid, cl_value, ext_cl_value, indus_cl_set_id, start_tms, last_chg_tms, last_chg_usr_id, ext_clsf_nme, ext_clsf_desc, data_src_id, nls_cde)  SELECT 'EINC000054','INSTYPGR54','Fixed Income ETF','Fixed Income','INSTYPGR',SYSDATE(),SYSDATE(),'GS:PSG:P72','Fixed Income','Fixed Income','BB','ENGLISH'     FROM DUAL WHERE NOT EXISTS (SELECT 1 FROM ft_t_einc WHERE clsf_oid = 'INSTYPGR54' AND ext_cl_value = 'Fixed Income' AND indus_cl_set_id = 'INSTYPGR' AND data_src_id = 'BB');</v>
      </c>
    </row>
    <row r="56" spans="1:14">
      <c r="A56" s="160" t="s">
        <v>3814</v>
      </c>
      <c r="B56" s="160" t="s">
        <v>4030</v>
      </c>
      <c r="C56" s="213" t="s">
        <v>3990</v>
      </c>
      <c r="D56" s="160" t="s">
        <v>3977</v>
      </c>
      <c r="E56" s="160" t="s">
        <v>4021</v>
      </c>
      <c r="F56" s="160" t="s">
        <v>3815</v>
      </c>
      <c r="G56" s="160" t="s">
        <v>4021</v>
      </c>
      <c r="H56" s="160" t="s">
        <v>4021</v>
      </c>
      <c r="I56" s="160" t="s">
        <v>5931</v>
      </c>
      <c r="J56" s="160" t="s">
        <v>5931</v>
      </c>
      <c r="K56" s="160" t="s">
        <v>3813</v>
      </c>
      <c r="L56" s="160" t="s">
        <v>67</v>
      </c>
      <c r="M56" s="160" t="s">
        <v>3866</v>
      </c>
      <c r="N56" s="160" t="str">
        <f t="shared" si="1"/>
        <v>INSERT INTO ft_t_einc (einc_oid, clsf_oid, cl_value, ext_cl_value, indus_cl_set_id, start_tms, last_chg_tms, last_chg_usr_id, ext_clsf_nme, ext_clsf_desc, data_src_id, nls_cde)  SELECT 'EINC000055','INSTYPGR54','Fixed Income ETF','Money Market','INSTYPGR',SYSDATE(),SYSDATE(),'GS:PSG:P72','Money Market','Money Market','BB','ENGLISH'     FROM DUAL WHERE NOT EXISTS (SELECT 1 FROM ft_t_einc WHERE clsf_oid = 'INSTYPGR54' AND ext_cl_value = 'Money Market' AND indus_cl_set_id = 'INSTYPGR' AND data_src_id = 'BB');</v>
      </c>
    </row>
    <row r="57" spans="1:14">
      <c r="A57" s="160" t="s">
        <v>3814</v>
      </c>
      <c r="B57" s="160" t="s">
        <v>4031</v>
      </c>
      <c r="C57" s="213" t="s">
        <v>3994</v>
      </c>
      <c r="D57" s="160" t="s">
        <v>3979</v>
      </c>
      <c r="E57" s="160" t="s">
        <v>4022</v>
      </c>
      <c r="F57" s="160" t="s">
        <v>3815</v>
      </c>
      <c r="G57" s="160" t="s">
        <v>4022</v>
      </c>
      <c r="H57" s="160" t="s">
        <v>4022</v>
      </c>
      <c r="I57" s="160" t="s">
        <v>5931</v>
      </c>
      <c r="J57" s="160" t="s">
        <v>5931</v>
      </c>
      <c r="K57" s="160" t="s">
        <v>3813</v>
      </c>
      <c r="L57" s="160" t="s">
        <v>67</v>
      </c>
      <c r="M57" s="160" t="s">
        <v>3866</v>
      </c>
      <c r="N57" s="160" t="str">
        <f t="shared" si="1"/>
        <v>INSERT INTO ft_t_einc (einc_oid, clsf_oid, cl_value, ext_cl_value, indus_cl_set_id, start_tms, last_chg_tms, last_chg_usr_id, ext_clsf_nme, ext_clsf_desc, data_src_id, nls_cde)  SELECT 'EINC000056','INSTYPGR58','Open Ended Mutual Fund','N/A','INSTYPGR',SYSDATE(),SYSDATE(),'GS:PSG:P72','N/A','N/A','BB','ENGLISH'     FROM DUAL WHERE NOT EXISTS (SELECT 1 FROM ft_t_einc WHERE clsf_oid = 'INSTYPGR58' AND ext_cl_value = 'N/A' AND indus_cl_set_id = 'INSTYPGR' AND data_src_id = 'BB');</v>
      </c>
    </row>
    <row r="58" spans="1:14">
      <c r="A58" s="160" t="s">
        <v>3814</v>
      </c>
      <c r="B58" s="160" t="s">
        <v>4032</v>
      </c>
      <c r="C58" s="160" t="s">
        <v>3991</v>
      </c>
      <c r="D58" s="160" t="s">
        <v>3964</v>
      </c>
      <c r="E58" s="160" t="s">
        <v>3964</v>
      </c>
      <c r="F58" s="160" t="s">
        <v>3815</v>
      </c>
      <c r="G58" s="160" t="s">
        <v>3964</v>
      </c>
      <c r="H58" s="160" t="s">
        <v>3964</v>
      </c>
      <c r="I58" s="160" t="s">
        <v>5931</v>
      </c>
      <c r="J58" s="160" t="s">
        <v>5931</v>
      </c>
      <c r="K58" s="160" t="s">
        <v>3813</v>
      </c>
      <c r="L58" s="160" t="s">
        <v>67</v>
      </c>
      <c r="M58" s="160" t="s">
        <v>3866</v>
      </c>
      <c r="N58" s="160" t="str">
        <f t="shared" si="1"/>
        <v>INSERT INTO ft_t_einc (einc_oid, clsf_oid, cl_value, ext_cl_value, indus_cl_set_id, start_tms, last_chg_tms, last_chg_usr_id, ext_clsf_nme, ext_clsf_desc, data_src_id, nls_cde)  SELECT 'EINC000057','INSTYPGR55','Fund of Funds','Fund of Funds','INSTYPGR',SYSDATE(),SYSDATE(),'GS:PSG:P72','Fund of Funds','Fund of Funds','BB','ENGLISH'     FROM DUAL WHERE NOT EXISTS (SELECT 1 FROM ft_t_einc WHERE clsf_oid = 'INSTYPGR55' AND ext_cl_value = 'Fund of Funds' AND indus_cl_set_id = 'INSTYPGR' AND data_src_id = 'BB');</v>
      </c>
    </row>
    <row r="59" spans="1:14">
      <c r="A59" s="160" t="s">
        <v>3814</v>
      </c>
      <c r="B59" s="160" t="s">
        <v>4033</v>
      </c>
      <c r="C59" s="160" t="s">
        <v>3992</v>
      </c>
      <c r="D59" s="160" t="s">
        <v>3997</v>
      </c>
      <c r="E59" s="160" t="s">
        <v>3997</v>
      </c>
      <c r="F59" s="160" t="s">
        <v>3815</v>
      </c>
      <c r="G59" s="160" t="s">
        <v>3997</v>
      </c>
      <c r="H59" s="160" t="s">
        <v>3997</v>
      </c>
      <c r="I59" s="160" t="s">
        <v>5931</v>
      </c>
      <c r="J59" s="160" t="s">
        <v>5931</v>
      </c>
      <c r="K59" s="160" t="s">
        <v>3813</v>
      </c>
      <c r="L59" s="160" t="s">
        <v>67</v>
      </c>
      <c r="M59" s="160" t="s">
        <v>3866</v>
      </c>
      <c r="N59" s="160" t="str">
        <f t="shared" si="1"/>
        <v>INSERT INTO ft_t_einc (einc_oid, clsf_oid, cl_value, ext_cl_value, indus_cl_set_id, start_tms, last_chg_tms, last_chg_usr_id, ext_clsf_nme, ext_clsf_desc, data_src_id, nls_cde)  SELECT 'EINC000058','INSTYPGR56','Hedge Fund','Hedge Fund','INSTYPGR',SYSDATE(),SYSDATE(),'GS:PSG:P72','Hedge Fund','Hedge Fund','BB','ENGLISH'     FROM DUAL WHERE NOT EXISTS (SELECT 1 FROM ft_t_einc WHERE clsf_oid = 'INSTYPGR56' AND ext_cl_value = 'Hedge Fund' AND indus_cl_set_id = 'INSTYPGR' AND data_src_id = 'BB');</v>
      </c>
    </row>
    <row r="60" spans="1:14">
      <c r="A60" s="160" t="s">
        <v>3814</v>
      </c>
      <c r="B60" s="160" t="s">
        <v>4034</v>
      </c>
      <c r="C60" s="160" t="s">
        <v>3993</v>
      </c>
      <c r="D60" s="160" t="s">
        <v>3978</v>
      </c>
      <c r="E60" s="160" t="s">
        <v>4037</v>
      </c>
      <c r="F60" s="160" t="s">
        <v>3815</v>
      </c>
      <c r="G60" s="160" t="s">
        <v>4037</v>
      </c>
      <c r="H60" s="160" t="s">
        <v>4037</v>
      </c>
      <c r="I60" s="160" t="s">
        <v>5931</v>
      </c>
      <c r="J60" s="160" t="s">
        <v>5931</v>
      </c>
      <c r="K60" s="160" t="s">
        <v>3813</v>
      </c>
      <c r="L60" s="160" t="s">
        <v>67</v>
      </c>
      <c r="M60" s="160" t="s">
        <v>3866</v>
      </c>
      <c r="N60" s="160" t="str">
        <f t="shared" si="1"/>
        <v>INSERT INTO ft_t_einc (einc_oid, clsf_oid, cl_value, ext_cl_value, indus_cl_set_id, start_tms, last_chg_tms, last_chg_usr_id, ext_clsf_nme, ext_clsf_desc, data_src_id, nls_cde)  SELECT 'EINC000059','INSTYPGR57','Close Ended Mutual Fund','Closed-End Fund','INSTYPGR',SYSDATE(),SYSDATE(),'GS:PSG:P72','Closed-End Fund','Closed-End Fund','BB','ENGLISH'     FROM DUAL WHERE NOT EXISTS (SELECT 1 FROM ft_t_einc WHERE clsf_oid = 'INSTYPGR57' AND ext_cl_value = 'Closed-End Fund' AND indus_cl_set_id = 'INSTYPGR' AND data_src_id = 'BB');</v>
      </c>
    </row>
    <row r="61" spans="1:14">
      <c r="A61" s="160" t="s">
        <v>3814</v>
      </c>
      <c r="B61" s="160" t="s">
        <v>4035</v>
      </c>
      <c r="C61" s="160" t="s">
        <v>3994</v>
      </c>
      <c r="D61" s="160" t="s">
        <v>3979</v>
      </c>
      <c r="E61" s="160" t="s">
        <v>4038</v>
      </c>
      <c r="F61" s="160" t="s">
        <v>3815</v>
      </c>
      <c r="G61" s="160" t="s">
        <v>4038</v>
      </c>
      <c r="H61" s="160" t="s">
        <v>4038</v>
      </c>
      <c r="I61" s="160" t="s">
        <v>5931</v>
      </c>
      <c r="J61" s="160" t="s">
        <v>5931</v>
      </c>
      <c r="K61" s="160" t="s">
        <v>3813</v>
      </c>
      <c r="L61" s="160" t="s">
        <v>67</v>
      </c>
      <c r="M61" s="160" t="s">
        <v>3866</v>
      </c>
      <c r="N61" s="160" t="str">
        <f t="shared" si="1"/>
        <v>INSERT INTO ft_t_einc (einc_oid, clsf_oid, cl_value, ext_cl_value, indus_cl_set_id, start_tms, last_chg_tms, last_chg_usr_id, ext_clsf_nme, ext_clsf_desc, data_src_id, nls_cde)  SELECT 'EINC000060','INSTYPGR58','Open Ended Mutual Fund','Mutual Fund','INSTYPGR',SYSDATE(),SYSDATE(),'GS:PSG:P72','Mutual Fund','Mutual Fund','BB','ENGLISH'     FROM DUAL WHERE NOT EXISTS (SELECT 1 FROM ft_t_einc WHERE clsf_oid = 'INSTYPGR58' AND ext_cl_value = 'Mutual Fund' AND indus_cl_set_id = 'INSTYPGR' AND data_src_id = 'BB');</v>
      </c>
    </row>
    <row r="62" spans="1:14">
      <c r="A62" s="160" t="s">
        <v>3814</v>
      </c>
      <c r="B62" s="160" t="s">
        <v>4036</v>
      </c>
      <c r="C62" s="160" t="s">
        <v>3994</v>
      </c>
      <c r="D62" s="160" t="s">
        <v>3979</v>
      </c>
      <c r="E62" s="160" t="s">
        <v>4039</v>
      </c>
      <c r="F62" s="160" t="s">
        <v>3815</v>
      </c>
      <c r="G62" s="160" t="s">
        <v>4039</v>
      </c>
      <c r="H62" s="160" t="s">
        <v>4039</v>
      </c>
      <c r="I62" s="160" t="s">
        <v>5931</v>
      </c>
      <c r="J62" s="160" t="s">
        <v>5931</v>
      </c>
      <c r="K62" s="160" t="s">
        <v>3813</v>
      </c>
      <c r="L62" s="160" t="s">
        <v>67</v>
      </c>
      <c r="M62" s="160" t="s">
        <v>3866</v>
      </c>
      <c r="N62" s="160" t="str">
        <f t="shared" si="1"/>
        <v>INSERT INTO ft_t_einc (einc_oid, clsf_oid, cl_value, ext_cl_value, indus_cl_set_id, start_tms, last_chg_tms, last_chg_usr_id, ext_clsf_nme, ext_clsf_desc, data_src_id, nls_cde)  SELECT 'EINC000061','INSTYPGR58','Open Ended Mutual Fund','Open-End Fund','INSTYPGR',SYSDATE(),SYSDATE(),'GS:PSG:P72','Open-End Fund','Open-End Fund','BB','ENGLISH'     FROM DUAL WHERE NOT EXISTS (SELECT 1 FROM ft_t_einc WHERE clsf_oid = 'INSTYPGR58' AND ext_cl_value = 'Open-End Fund' AND indus_cl_set_id = 'INSTYPGR' AND data_src_id = 'BB');</v>
      </c>
    </row>
    <row r="63" spans="1:14">
      <c r="A63" s="160" t="s">
        <v>3814</v>
      </c>
      <c r="B63" s="160" t="s">
        <v>4043</v>
      </c>
      <c r="C63" s="160" t="s">
        <v>3995</v>
      </c>
      <c r="D63" s="160" t="s">
        <v>3967</v>
      </c>
      <c r="E63" s="160" t="s">
        <v>4040</v>
      </c>
      <c r="F63" s="160" t="s">
        <v>3815</v>
      </c>
      <c r="G63" s="160" t="s">
        <v>4040</v>
      </c>
      <c r="H63" s="160" t="s">
        <v>4040</v>
      </c>
      <c r="I63" s="160" t="s">
        <v>5931</v>
      </c>
      <c r="J63" s="160" t="s">
        <v>5931</v>
      </c>
      <c r="K63" s="160" t="s">
        <v>3813</v>
      </c>
      <c r="L63" s="160" t="s">
        <v>67</v>
      </c>
      <c r="M63" s="160" t="s">
        <v>3866</v>
      </c>
      <c r="N63" s="160" t="str">
        <f t="shared" si="1"/>
        <v>INSERT INTO ft_t_einc (einc_oid, clsf_oid, cl_value, ext_cl_value, indus_cl_set_id, start_tms, last_chg_tms, last_chg_usr_id, ext_clsf_nme, ext_clsf_desc, data_src_id, nls_cde)  SELECT 'EINC000062','INSTYPGR59','Private Equity Fund','Pvt Eqty Fund','INSTYPGR',SYSDATE(),SYSDATE(),'GS:PSG:P72','Pvt Eqty Fund','Pvt Eqty Fund','BB','ENGLISH'     FROM DUAL WHERE NOT EXISTS (SELECT 1 FROM ft_t_einc WHERE clsf_oid = 'INSTYPGR59' AND ext_cl_value = 'Pvt Eqty Fund' AND indus_cl_set_id = 'INSTYPGR' AND data_src_id = 'BB');</v>
      </c>
    </row>
    <row r="64" spans="1:14">
      <c r="A64" s="160" t="s">
        <v>3814</v>
      </c>
      <c r="B64" s="160" t="s">
        <v>4044</v>
      </c>
      <c r="C64" s="160" t="s">
        <v>3996</v>
      </c>
      <c r="D64" s="160" t="s">
        <v>3968</v>
      </c>
      <c r="E64" s="160" t="s">
        <v>4041</v>
      </c>
      <c r="F64" s="160" t="s">
        <v>3815</v>
      </c>
      <c r="G64" s="160" t="s">
        <v>4041</v>
      </c>
      <c r="H64" s="160" t="s">
        <v>4041</v>
      </c>
      <c r="I64" s="160" t="s">
        <v>5931</v>
      </c>
      <c r="J64" s="160" t="s">
        <v>5931</v>
      </c>
      <c r="K64" s="160" t="s">
        <v>3813</v>
      </c>
      <c r="L64" s="160" t="s">
        <v>67</v>
      </c>
      <c r="M64" s="160" t="s">
        <v>3866</v>
      </c>
      <c r="N64" s="160" t="str">
        <f t="shared" si="1"/>
        <v>INSERT INTO ft_t_einc (einc_oid, clsf_oid, cl_value, ext_cl_value, indus_cl_set_id, start_tms, last_chg_tms, last_chg_usr_id, ext_clsf_nme, ext_clsf_desc, data_src_id, nls_cde)  SELECT 'EINC000063','INSTYPGR60','Unit Investment Trust','A/T Unit','INSTYPGR',SYSDATE(),SYSDATE(),'GS:PSG:P72','A/T Unit','A/T Unit','BB','ENGLISH'     FROM DUAL WHERE NOT EXISTS (SELECT 1 FROM ft_t_einc WHERE clsf_oid = 'INSTYPGR60' AND ext_cl_value = 'A/T Unit' AND indus_cl_set_id = 'INSTYPGR' AND data_src_id = 'BB');</v>
      </c>
    </row>
    <row r="65" spans="1:14" s="215" customFormat="1">
      <c r="A65" s="214" t="s">
        <v>3814</v>
      </c>
      <c r="B65" s="214" t="s">
        <v>4045</v>
      </c>
      <c r="C65" s="214" t="s">
        <v>3996</v>
      </c>
      <c r="D65" s="214" t="s">
        <v>3968</v>
      </c>
      <c r="E65" s="214" t="s">
        <v>3958</v>
      </c>
      <c r="F65" s="214" t="s">
        <v>3815</v>
      </c>
      <c r="G65" s="214" t="s">
        <v>3958</v>
      </c>
      <c r="H65" s="214" t="s">
        <v>3958</v>
      </c>
      <c r="I65" s="214" t="s">
        <v>5931</v>
      </c>
      <c r="J65" s="214" t="s">
        <v>5931</v>
      </c>
      <c r="K65" s="214" t="s">
        <v>3813</v>
      </c>
      <c r="L65" s="214" t="s">
        <v>67</v>
      </c>
      <c r="M65" s="214" t="s">
        <v>3866</v>
      </c>
      <c r="N65" s="214"/>
    </row>
    <row r="66" spans="1:14">
      <c r="A66" s="160" t="s">
        <v>3814</v>
      </c>
      <c r="B66" s="160" t="s">
        <v>4046</v>
      </c>
      <c r="C66" s="160" t="s">
        <v>3996</v>
      </c>
      <c r="D66" s="160" t="s">
        <v>3968</v>
      </c>
      <c r="E66" s="160" t="s">
        <v>4042</v>
      </c>
      <c r="F66" s="160" t="s">
        <v>3815</v>
      </c>
      <c r="G66" s="160" t="s">
        <v>4042</v>
      </c>
      <c r="H66" s="160" t="s">
        <v>4042</v>
      </c>
      <c r="I66" s="160" t="s">
        <v>5931</v>
      </c>
      <c r="J66" s="160" t="s">
        <v>5931</v>
      </c>
      <c r="K66" s="160" t="s">
        <v>3813</v>
      </c>
      <c r="L66" s="160" t="s">
        <v>67</v>
      </c>
      <c r="M66" s="160" t="s">
        <v>3866</v>
      </c>
      <c r="N66" s="160" t="str">
        <f t="shared" ref="N66:N129" si="2">CONCATENATE("INSERT INTO ft_t_einc (einc_oid, clsf_oid, cl_value, ext_cl_value, indus_cl_set_id, start_tms, last_chg_tms, last_chg_usr_id, ext_clsf_nme, ext_clsf_desc, data_src_id, nls_cde)  SELECT '", B66, "','", C66, "','", D66, "','", E66, "','", F66, "',", I66, ",", J66, ",'", K66, "','", G66, "','", H66, "','", L66, "','", M66, "'     FROM DUAL WHERE NOT EXISTS (SELECT 1 FROM ft_t_einc WHERE clsf_oid = '",C66, "' AND ext_cl_value = '", E66, "' AND indus_cl_set_id = '", F66, "' AND data_src_id = '",L66,"');")</f>
        <v>INSERT INTO ft_t_einc (einc_oid, clsf_oid, cl_value, ext_cl_value, indus_cl_set_id, start_tms, last_chg_tms, last_chg_usr_id, ext_clsf_nme, ext_clsf_desc, data_src_id, nls_cde)  SELECT 'EINC000065','INSTYPGR60','Unit Investment Trust','UIT','INSTYPGR',SYSDATE(),SYSDATE(),'GS:PSG:P72','UIT','UIT','BB','ENGLISH'     FROM DUAL WHERE NOT EXISTS (SELECT 1 FROM ft_t_einc WHERE clsf_oid = 'INSTYPGR60' AND ext_cl_value = 'UIT' AND indus_cl_set_id = 'INSTYPGR' AND data_src_id = 'BB');</v>
      </c>
    </row>
    <row r="67" spans="1:14">
      <c r="A67" s="160" t="s">
        <v>3814</v>
      </c>
      <c r="B67" s="160" t="s">
        <v>4173</v>
      </c>
      <c r="C67" s="160" t="s">
        <v>4157</v>
      </c>
      <c r="D67" s="160" t="s">
        <v>4162</v>
      </c>
      <c r="E67" s="160" t="s">
        <v>4181</v>
      </c>
      <c r="F67" s="160" t="s">
        <v>3815</v>
      </c>
      <c r="G67" s="160" t="s">
        <v>4162</v>
      </c>
      <c r="H67" s="160" t="s">
        <v>4162</v>
      </c>
      <c r="I67" s="160" t="s">
        <v>5931</v>
      </c>
      <c r="J67" s="160" t="s">
        <v>5931</v>
      </c>
      <c r="K67" s="160" t="s">
        <v>3813</v>
      </c>
      <c r="L67" s="160" t="s">
        <v>67</v>
      </c>
      <c r="M67" s="160" t="s">
        <v>3866</v>
      </c>
      <c r="N67" s="160" t="str">
        <f t="shared" si="2"/>
        <v>INSERT INTO ft_t_einc (einc_oid, clsf_oid, cl_value, ext_cl_value, indus_cl_set_id, start_tms, last_chg_tms, last_chg_usr_id, ext_clsf_nme, ext_clsf_desc, data_src_id, nls_cde)  SELECT 'EINC000066','INSTYPGR66','Asset Backed Security','Y-ABS Auto','INSTYPGR',SYSDATE(),SYSDATE(),'GS:PSG:P72','Asset Backed Security','Asset Backed Security','BB','ENGLISH'     FROM DUAL WHERE NOT EXISTS (SELECT 1 FROM ft_t_einc WHERE clsf_oid = 'INSTYPGR66' AND ext_cl_value = 'Y-ABS Auto' AND indus_cl_set_id = 'INSTYPGR' AND data_src_id = 'BB');</v>
      </c>
    </row>
    <row r="68" spans="1:14">
      <c r="A68" s="160" t="s">
        <v>3814</v>
      </c>
      <c r="B68" s="160" t="s">
        <v>4174</v>
      </c>
      <c r="C68" s="160" t="s">
        <v>4157</v>
      </c>
      <c r="D68" s="160" t="s">
        <v>4162</v>
      </c>
      <c r="E68" s="160" t="s">
        <v>4182</v>
      </c>
      <c r="F68" s="160" t="s">
        <v>3815</v>
      </c>
      <c r="G68" s="160" t="s">
        <v>4162</v>
      </c>
      <c r="H68" s="160" t="s">
        <v>4162</v>
      </c>
      <c r="I68" s="160" t="s">
        <v>5931</v>
      </c>
      <c r="J68" s="160" t="s">
        <v>5931</v>
      </c>
      <c r="K68" s="160" t="s">
        <v>3813</v>
      </c>
      <c r="L68" s="160" t="s">
        <v>67</v>
      </c>
      <c r="M68" s="160" t="s">
        <v>3866</v>
      </c>
      <c r="N68" s="160" t="str">
        <f t="shared" si="2"/>
        <v>INSERT INTO ft_t_einc (einc_oid, clsf_oid, cl_value, ext_cl_value, indus_cl_set_id, start_tms, last_chg_tms, last_chg_usr_id, ext_clsf_nme, ext_clsf_desc, data_src_id, nls_cde)  SELECT 'EINC000067','INSTYPGR66','Asset Backed Security','N-ABS Auto','INSTYPGR',SYSDATE(),SYSDATE(),'GS:PSG:P72','Asset Backed Security','Asset Backed Security','BB','ENGLISH'     FROM DUAL WHERE NOT EXISTS (SELECT 1 FROM ft_t_einc WHERE clsf_oid = 'INSTYPGR66' AND ext_cl_value = 'N-ABS Auto' AND indus_cl_set_id = 'INSTYPGR' AND data_src_id = 'BB');</v>
      </c>
    </row>
    <row r="69" spans="1:14">
      <c r="A69" s="160" t="s">
        <v>3814</v>
      </c>
      <c r="B69" s="160" t="s">
        <v>4175</v>
      </c>
      <c r="C69" s="160" t="s">
        <v>4157</v>
      </c>
      <c r="D69" s="160" t="s">
        <v>4162</v>
      </c>
      <c r="E69" s="160" t="s">
        <v>4183</v>
      </c>
      <c r="F69" s="160" t="s">
        <v>3815</v>
      </c>
      <c r="G69" s="160" t="s">
        <v>4162</v>
      </c>
      <c r="H69" s="160" t="s">
        <v>4162</v>
      </c>
      <c r="I69" s="160" t="s">
        <v>5931</v>
      </c>
      <c r="J69" s="160" t="s">
        <v>5931</v>
      </c>
      <c r="K69" s="160" t="s">
        <v>3813</v>
      </c>
      <c r="L69" s="160" t="s">
        <v>67</v>
      </c>
      <c r="M69" s="160" t="s">
        <v>3866</v>
      </c>
      <c r="N69" s="160" t="str">
        <f t="shared" si="2"/>
        <v>INSERT INTO ft_t_einc (einc_oid, clsf_oid, cl_value, ext_cl_value, indus_cl_set_id, start_tms, last_chg_tms, last_chg_usr_id, ext_clsf_nme, ext_clsf_desc, data_src_id, nls_cde)  SELECT 'EINC000068','INSTYPGR66','Asset Backed Security','Y-ABS Card','INSTYPGR',SYSDATE(),SYSDATE(),'GS:PSG:P72','Asset Backed Security','Asset Backed Security','BB','ENGLISH'     FROM DUAL WHERE NOT EXISTS (SELECT 1 FROM ft_t_einc WHERE clsf_oid = 'INSTYPGR66' AND ext_cl_value = 'Y-ABS Card' AND indus_cl_set_id = 'INSTYPGR' AND data_src_id = 'BB');</v>
      </c>
    </row>
    <row r="70" spans="1:14">
      <c r="A70" s="160" t="s">
        <v>3814</v>
      </c>
      <c r="B70" s="160" t="s">
        <v>4176</v>
      </c>
      <c r="C70" s="160" t="s">
        <v>4157</v>
      </c>
      <c r="D70" s="160" t="s">
        <v>4162</v>
      </c>
      <c r="E70" s="160" t="s">
        <v>4184</v>
      </c>
      <c r="F70" s="160" t="s">
        <v>3815</v>
      </c>
      <c r="G70" s="160" t="s">
        <v>4162</v>
      </c>
      <c r="H70" s="160" t="s">
        <v>4162</v>
      </c>
      <c r="I70" s="160" t="s">
        <v>5931</v>
      </c>
      <c r="J70" s="160" t="s">
        <v>5931</v>
      </c>
      <c r="K70" s="160" t="s">
        <v>3813</v>
      </c>
      <c r="L70" s="160" t="s">
        <v>67</v>
      </c>
      <c r="M70" s="160" t="s">
        <v>3866</v>
      </c>
      <c r="N70" s="160" t="str">
        <f t="shared" si="2"/>
        <v>INSERT INTO ft_t_einc (einc_oid, clsf_oid, cl_value, ext_cl_value, indus_cl_set_id, start_tms, last_chg_tms, last_chg_usr_id, ext_clsf_nme, ext_clsf_desc, data_src_id, nls_cde)  SELECT 'EINC000069','INSTYPGR66','Asset Backed Security','N-ABS Card','INSTYPGR',SYSDATE(),SYSDATE(),'GS:PSG:P72','Asset Backed Security','Asset Backed Security','BB','ENGLISH'     FROM DUAL WHERE NOT EXISTS (SELECT 1 FROM ft_t_einc WHERE clsf_oid = 'INSTYPGR66' AND ext_cl_value = 'N-ABS Card' AND indus_cl_set_id = 'INSTYPGR' AND data_src_id = 'BB');</v>
      </c>
    </row>
    <row r="71" spans="1:14">
      <c r="A71" s="160" t="s">
        <v>3814</v>
      </c>
      <c r="B71" s="160" t="s">
        <v>4177</v>
      </c>
      <c r="C71" s="160" t="s">
        <v>4157</v>
      </c>
      <c r="D71" s="160" t="s">
        <v>4162</v>
      </c>
      <c r="E71" s="160" t="s">
        <v>4185</v>
      </c>
      <c r="F71" s="160" t="s">
        <v>3815</v>
      </c>
      <c r="G71" s="160" t="s">
        <v>4162</v>
      </c>
      <c r="H71" s="160" t="s">
        <v>4162</v>
      </c>
      <c r="I71" s="160" t="s">
        <v>5931</v>
      </c>
      <c r="J71" s="160" t="s">
        <v>5931</v>
      </c>
      <c r="K71" s="160" t="s">
        <v>3813</v>
      </c>
      <c r="L71" s="160" t="s">
        <v>67</v>
      </c>
      <c r="M71" s="160" t="s">
        <v>3866</v>
      </c>
      <c r="N71" s="160" t="str">
        <f t="shared" si="2"/>
        <v>INSERT INTO ft_t_einc (einc_oid, clsf_oid, cl_value, ext_cl_value, indus_cl_set_id, start_tms, last_chg_tms, last_chg_usr_id, ext_clsf_nme, ext_clsf_desc, data_src_id, nls_cde)  SELECT 'EINC000070','INSTYPGR66','Asset Backed Security','Y-ABS Home','INSTYPGR',SYSDATE(),SYSDATE(),'GS:PSG:P72','Asset Backed Security','Asset Backed Security','BB','ENGLISH'     FROM DUAL WHERE NOT EXISTS (SELECT 1 FROM ft_t_einc WHERE clsf_oid = 'INSTYPGR66' AND ext_cl_value = 'Y-ABS Home' AND indus_cl_set_id = 'INSTYPGR' AND data_src_id = 'BB');</v>
      </c>
    </row>
    <row r="72" spans="1:14">
      <c r="A72" s="160" t="s">
        <v>3814</v>
      </c>
      <c r="B72" s="160" t="s">
        <v>4178</v>
      </c>
      <c r="C72" s="160" t="s">
        <v>4157</v>
      </c>
      <c r="D72" s="160" t="s">
        <v>4162</v>
      </c>
      <c r="E72" s="160" t="s">
        <v>4186</v>
      </c>
      <c r="F72" s="160" t="s">
        <v>3815</v>
      </c>
      <c r="G72" s="160" t="s">
        <v>4162</v>
      </c>
      <c r="H72" s="160" t="s">
        <v>4162</v>
      </c>
      <c r="I72" s="160" t="s">
        <v>5931</v>
      </c>
      <c r="J72" s="160" t="s">
        <v>5931</v>
      </c>
      <c r="K72" s="160" t="s">
        <v>3813</v>
      </c>
      <c r="L72" s="160" t="s">
        <v>67</v>
      </c>
      <c r="M72" s="160" t="s">
        <v>3866</v>
      </c>
      <c r="N72" s="160" t="str">
        <f t="shared" si="2"/>
        <v>INSERT INTO ft_t_einc (einc_oid, clsf_oid, cl_value, ext_cl_value, indus_cl_set_id, start_tms, last_chg_tms, last_chg_usr_id, ext_clsf_nme, ext_clsf_desc, data_src_id, nls_cde)  SELECT 'EINC000071','INSTYPGR66','Asset Backed Security','N-ABS Home','INSTYPGR',SYSDATE(),SYSDATE(),'GS:PSG:P72','Asset Backed Security','Asset Backed Security','BB','ENGLISH'     FROM DUAL WHERE NOT EXISTS (SELECT 1 FROM ft_t_einc WHERE clsf_oid = 'INSTYPGR66' AND ext_cl_value = 'N-ABS Home' AND indus_cl_set_id = 'INSTYPGR' AND data_src_id = 'BB');</v>
      </c>
    </row>
    <row r="73" spans="1:14">
      <c r="A73" s="160" t="s">
        <v>3814</v>
      </c>
      <c r="B73" s="160" t="s">
        <v>4179</v>
      </c>
      <c r="C73" s="160" t="s">
        <v>4157</v>
      </c>
      <c r="D73" s="160" t="s">
        <v>4162</v>
      </c>
      <c r="E73" s="160" t="s">
        <v>4187</v>
      </c>
      <c r="F73" s="160" t="s">
        <v>3815</v>
      </c>
      <c r="G73" s="160" t="s">
        <v>4162</v>
      </c>
      <c r="H73" s="160" t="s">
        <v>4162</v>
      </c>
      <c r="I73" s="160" t="s">
        <v>5931</v>
      </c>
      <c r="J73" s="160" t="s">
        <v>5931</v>
      </c>
      <c r="K73" s="160" t="s">
        <v>3813</v>
      </c>
      <c r="L73" s="160" t="s">
        <v>67</v>
      </c>
      <c r="M73" s="160" t="s">
        <v>3866</v>
      </c>
      <c r="N73" s="160" t="str">
        <f t="shared" si="2"/>
        <v>INSERT INTO ft_t_einc (einc_oid, clsf_oid, cl_value, ext_cl_value, indus_cl_set_id, start_tms, last_chg_tms, last_chg_usr_id, ext_clsf_nme, ext_clsf_desc, data_src_id, nls_cde)  SELECT 'EINC000072','INSTYPGR66','Asset Backed Security','Y-Agncy ABS Home','INSTYPGR',SYSDATE(),SYSDATE(),'GS:PSG:P72','Asset Backed Security','Asset Backed Security','BB','ENGLISH'     FROM DUAL WHERE NOT EXISTS (SELECT 1 FROM ft_t_einc WHERE clsf_oid = 'INSTYPGR66' AND ext_cl_value = 'Y-Agncy ABS Home' AND indus_cl_set_id = 'INSTYPGR' AND data_src_id = 'BB');</v>
      </c>
    </row>
    <row r="74" spans="1:14">
      <c r="A74" s="160" t="s">
        <v>3814</v>
      </c>
      <c r="B74" s="160" t="s">
        <v>4191</v>
      </c>
      <c r="C74" s="160" t="s">
        <v>4157</v>
      </c>
      <c r="D74" s="160" t="s">
        <v>4162</v>
      </c>
      <c r="E74" s="160" t="s">
        <v>4188</v>
      </c>
      <c r="F74" s="160" t="s">
        <v>3815</v>
      </c>
      <c r="G74" s="160" t="s">
        <v>4162</v>
      </c>
      <c r="H74" s="160" t="s">
        <v>4162</v>
      </c>
      <c r="I74" s="160" t="s">
        <v>5931</v>
      </c>
      <c r="J74" s="160" t="s">
        <v>5931</v>
      </c>
      <c r="K74" s="160" t="s">
        <v>3813</v>
      </c>
      <c r="L74" s="160" t="s">
        <v>67</v>
      </c>
      <c r="M74" s="160" t="s">
        <v>3866</v>
      </c>
      <c r="N74" s="160" t="str">
        <f t="shared" si="2"/>
        <v>INSERT INTO ft_t_einc (einc_oid, clsf_oid, cl_value, ext_cl_value, indus_cl_set_id, start_tms, last_chg_tms, last_chg_usr_id, ext_clsf_nme, ext_clsf_desc, data_src_id, nls_cde)  SELECT 'EINC000073','INSTYPGR66','Asset Backed Security','N-Agncy ABS Home','INSTYPGR',SYSDATE(),SYSDATE(),'GS:PSG:P72','Asset Backed Security','Asset Backed Security','BB','ENGLISH'     FROM DUAL WHERE NOT EXISTS (SELECT 1 FROM ft_t_einc WHERE clsf_oid = 'INSTYPGR66' AND ext_cl_value = 'N-Agncy ABS Home' AND indus_cl_set_id = 'INSTYPGR' AND data_src_id = 'BB');</v>
      </c>
    </row>
    <row r="75" spans="1:14">
      <c r="A75" s="160" t="s">
        <v>3814</v>
      </c>
      <c r="B75" s="160" t="s">
        <v>4192</v>
      </c>
      <c r="C75" s="160" t="s">
        <v>4157</v>
      </c>
      <c r="D75" s="160" t="s">
        <v>4162</v>
      </c>
      <c r="E75" s="160" t="s">
        <v>4189</v>
      </c>
      <c r="F75" s="160" t="s">
        <v>3815</v>
      </c>
      <c r="G75" s="160" t="s">
        <v>4162</v>
      </c>
      <c r="H75" s="160" t="s">
        <v>4162</v>
      </c>
      <c r="I75" s="160" t="s">
        <v>5931</v>
      </c>
      <c r="J75" s="160" t="s">
        <v>5931</v>
      </c>
      <c r="K75" s="160" t="s">
        <v>3813</v>
      </c>
      <c r="L75" s="160" t="s">
        <v>67</v>
      </c>
      <c r="M75" s="160" t="s">
        <v>3866</v>
      </c>
      <c r="N75" s="160" t="str">
        <f t="shared" si="2"/>
        <v>INSERT INTO ft_t_einc (einc_oid, clsf_oid, cl_value, ext_cl_value, indus_cl_set_id, start_tms, last_chg_tms, last_chg_usr_id, ext_clsf_nme, ext_clsf_desc, data_src_id, nls_cde)  SELECT 'EINC000074','INSTYPGR66','Asset Backed Security','Y-Agncy ABS Other','INSTYPGR',SYSDATE(),SYSDATE(),'GS:PSG:P72','Asset Backed Security','Asset Backed Security','BB','ENGLISH'     FROM DUAL WHERE NOT EXISTS (SELECT 1 FROM ft_t_einc WHERE clsf_oid = 'INSTYPGR66' AND ext_cl_value = 'Y-Agncy ABS Other' AND indus_cl_set_id = 'INSTYPGR' AND data_src_id = 'BB');</v>
      </c>
    </row>
    <row r="76" spans="1:14">
      <c r="A76" s="160" t="s">
        <v>3814</v>
      </c>
      <c r="B76" s="160" t="s">
        <v>4193</v>
      </c>
      <c r="C76" s="160" t="s">
        <v>4157</v>
      </c>
      <c r="D76" s="160" t="s">
        <v>4162</v>
      </c>
      <c r="E76" s="160" t="s">
        <v>4190</v>
      </c>
      <c r="F76" s="160" t="s">
        <v>3815</v>
      </c>
      <c r="G76" s="160" t="s">
        <v>4162</v>
      </c>
      <c r="H76" s="160" t="s">
        <v>4162</v>
      </c>
      <c r="I76" s="160" t="s">
        <v>5931</v>
      </c>
      <c r="J76" s="160" t="s">
        <v>5931</v>
      </c>
      <c r="K76" s="160" t="s">
        <v>3813</v>
      </c>
      <c r="L76" s="160" t="s">
        <v>67</v>
      </c>
      <c r="M76" s="160" t="s">
        <v>3866</v>
      </c>
      <c r="N76" s="160" t="str">
        <f t="shared" si="2"/>
        <v>INSERT INTO ft_t_einc (einc_oid, clsf_oid, cl_value, ext_cl_value, indus_cl_set_id, start_tms, last_chg_tms, last_chg_usr_id, ext_clsf_nme, ext_clsf_desc, data_src_id, nls_cde)  SELECT 'EINC000075','INSTYPGR66','Asset Backed Security','N-Agncy ABS Other','INSTYPGR',SYSDATE(),SYSDATE(),'GS:PSG:P72','Asset Backed Security','Asset Backed Security','BB','ENGLISH'     FROM DUAL WHERE NOT EXISTS (SELECT 1 FROM ft_t_einc WHERE clsf_oid = 'INSTYPGR66' AND ext_cl_value = 'N-Agncy ABS Other' AND indus_cl_set_id = 'INSTYPGR' AND data_src_id = 'BB');</v>
      </c>
    </row>
    <row r="77" spans="1:14">
      <c r="A77" s="160" t="s">
        <v>3814</v>
      </c>
      <c r="B77" s="160" t="s">
        <v>4194</v>
      </c>
      <c r="C77" s="160" t="s">
        <v>4158</v>
      </c>
      <c r="D77" s="160" t="s">
        <v>4165</v>
      </c>
      <c r="E77" s="160" t="s">
        <v>4201</v>
      </c>
      <c r="F77" s="160" t="s">
        <v>3815</v>
      </c>
      <c r="G77" s="160" t="s">
        <v>4165</v>
      </c>
      <c r="H77" s="160" t="s">
        <v>4165</v>
      </c>
      <c r="I77" s="160" t="s">
        <v>5931</v>
      </c>
      <c r="J77" s="160" t="s">
        <v>5931</v>
      </c>
      <c r="K77" s="160" t="s">
        <v>3813</v>
      </c>
      <c r="L77" s="160" t="s">
        <v>67</v>
      </c>
      <c r="M77" s="160" t="s">
        <v>3866</v>
      </c>
      <c r="N77" s="160" t="str">
        <f t="shared" si="2"/>
        <v>INSERT INTO ft_t_einc (einc_oid, clsf_oid, cl_value, ext_cl_value, indus_cl_set_id, start_tms, last_chg_tms, last_chg_usr_id, ext_clsf_nme, ext_clsf_desc, data_src_id, nls_cde)  SELECT 'EINC000076','INSTYPGR67','Agency CMBS','Y-Agncy CMBS','INSTYPGR',SYSDATE(),SYSDATE(),'GS:PSG:P72','Agency CMBS','Agency CMBS','BB','ENGLISH'     FROM DUAL WHERE NOT EXISTS (SELECT 1 FROM ft_t_einc WHERE clsf_oid = 'INSTYPGR67' AND ext_cl_value = 'Y-Agncy CMBS' AND indus_cl_set_id = 'INSTYPGR' AND data_src_id = 'BB');</v>
      </c>
    </row>
    <row r="78" spans="1:14">
      <c r="A78" s="160" t="s">
        <v>3814</v>
      </c>
      <c r="B78" s="160" t="s">
        <v>4195</v>
      </c>
      <c r="C78" s="160" t="s">
        <v>4159</v>
      </c>
      <c r="D78" s="160" t="s">
        <v>4166</v>
      </c>
      <c r="E78" s="160" t="s">
        <v>4202</v>
      </c>
      <c r="F78" s="160" t="s">
        <v>3815</v>
      </c>
      <c r="G78" s="160" t="s">
        <v>4166</v>
      </c>
      <c r="H78" s="160" t="s">
        <v>4166</v>
      </c>
      <c r="I78" s="160" t="s">
        <v>5931</v>
      </c>
      <c r="J78" s="160" t="s">
        <v>5931</v>
      </c>
      <c r="K78" s="160" t="s">
        <v>3813</v>
      </c>
      <c r="L78" s="160" t="s">
        <v>67</v>
      </c>
      <c r="M78" s="160" t="s">
        <v>3866</v>
      </c>
      <c r="N78" s="160" t="str">
        <f t="shared" si="2"/>
        <v>INSERT INTO ft_t_einc (einc_oid, clsf_oid, cl_value, ext_cl_value, indus_cl_set_id, start_tms, last_chg_tms, last_chg_usr_id, ext_clsf_nme, ext_clsf_desc, data_src_id, nls_cde)  SELECT 'EINC000077','INSTYPGR68','Non-Agency CMBS','N-CMBS','INSTYPGR',SYSDATE(),SYSDATE(),'GS:PSG:P72','Non-Agency CMBS','Non-Agency CMBS','BB','ENGLISH'     FROM DUAL WHERE NOT EXISTS (SELECT 1 FROM ft_t_einc WHERE clsf_oid = 'INSTYPGR68' AND ext_cl_value = 'N-CMBS' AND indus_cl_set_id = 'INSTYPGR' AND data_src_id = 'BB');</v>
      </c>
    </row>
    <row r="79" spans="1:14">
      <c r="A79" s="160" t="s">
        <v>3814</v>
      </c>
      <c r="B79" s="160" t="s">
        <v>4196</v>
      </c>
      <c r="C79" s="160" t="s">
        <v>4163</v>
      </c>
      <c r="D79" s="160" t="s">
        <v>4167</v>
      </c>
      <c r="E79" s="160" t="s">
        <v>4203</v>
      </c>
      <c r="F79" s="160" t="s">
        <v>3815</v>
      </c>
      <c r="G79" s="160" t="s">
        <v>4167</v>
      </c>
      <c r="H79" s="160" t="s">
        <v>4167</v>
      </c>
      <c r="I79" s="160" t="s">
        <v>5931</v>
      </c>
      <c r="J79" s="160" t="s">
        <v>5931</v>
      </c>
      <c r="K79" s="160" t="s">
        <v>3813</v>
      </c>
      <c r="L79" s="160" t="s">
        <v>67</v>
      </c>
      <c r="M79" s="160" t="s">
        <v>3866</v>
      </c>
      <c r="N79" s="160" t="str">
        <f t="shared" si="2"/>
        <v>INSERT INTO ft_t_einc (einc_oid, clsf_oid, cl_value, ext_cl_value, indus_cl_set_id, start_tms, last_chg_tms, last_chg_usr_id, ext_clsf_nme, ext_clsf_desc, data_src_id, nls_cde)  SELECT 'EINC000078','INSTYPGR69','Agency CMO','Y-Agncy CMO FLT','INSTYPGR',SYSDATE(),SYSDATE(),'GS:PSG:P72','Agency CMO','Agency CMO','BB','ENGLISH'     FROM DUAL WHERE NOT EXISTS (SELECT 1 FROM ft_t_einc WHERE clsf_oid = 'INSTYPGR69' AND ext_cl_value = 'Y-Agncy CMO FLT' AND indus_cl_set_id = 'INSTYPGR' AND data_src_id = 'BB');</v>
      </c>
    </row>
    <row r="80" spans="1:14">
      <c r="A80" s="160" t="s">
        <v>3814</v>
      </c>
      <c r="B80" s="160" t="s">
        <v>4197</v>
      </c>
      <c r="C80" s="160" t="s">
        <v>4163</v>
      </c>
      <c r="D80" s="160" t="s">
        <v>4167</v>
      </c>
      <c r="E80" s="160" t="s">
        <v>4204</v>
      </c>
      <c r="F80" s="160" t="s">
        <v>3815</v>
      </c>
      <c r="G80" s="160" t="s">
        <v>4167</v>
      </c>
      <c r="H80" s="160" t="s">
        <v>4167</v>
      </c>
      <c r="I80" s="160" t="s">
        <v>5931</v>
      </c>
      <c r="J80" s="160" t="s">
        <v>5931</v>
      </c>
      <c r="K80" s="160" t="s">
        <v>3813</v>
      </c>
      <c r="L80" s="160" t="s">
        <v>67</v>
      </c>
      <c r="M80" s="160" t="s">
        <v>3866</v>
      </c>
      <c r="N80" s="160" t="str">
        <f t="shared" si="2"/>
        <v>INSERT INTO ft_t_einc (einc_oid, clsf_oid, cl_value, ext_cl_value, indus_cl_set_id, start_tms, last_chg_tms, last_chg_usr_id, ext_clsf_nme, ext_clsf_desc, data_src_id, nls_cde)  SELECT 'EINC000079','INSTYPGR69','Agency CMO','Y-Agncy CMO INV','INSTYPGR',SYSDATE(),SYSDATE(),'GS:PSG:P72','Agency CMO','Agency CMO','BB','ENGLISH'     FROM DUAL WHERE NOT EXISTS (SELECT 1 FROM ft_t_einc WHERE clsf_oid = 'INSTYPGR69' AND ext_cl_value = 'Y-Agncy CMO INV' AND indus_cl_set_id = 'INSTYPGR' AND data_src_id = 'BB');</v>
      </c>
    </row>
    <row r="81" spans="1:14">
      <c r="A81" s="160" t="s">
        <v>3814</v>
      </c>
      <c r="B81" s="160" t="s">
        <v>4198</v>
      </c>
      <c r="C81" s="160" t="s">
        <v>4163</v>
      </c>
      <c r="D81" s="160" t="s">
        <v>4167</v>
      </c>
      <c r="E81" s="160" t="s">
        <v>4205</v>
      </c>
      <c r="F81" s="160" t="s">
        <v>3815</v>
      </c>
      <c r="G81" s="160" t="s">
        <v>4167</v>
      </c>
      <c r="H81" s="160" t="s">
        <v>4167</v>
      </c>
      <c r="I81" s="160" t="s">
        <v>5931</v>
      </c>
      <c r="J81" s="160" t="s">
        <v>5931</v>
      </c>
      <c r="K81" s="160" t="s">
        <v>3813</v>
      </c>
      <c r="L81" s="160" t="s">
        <v>67</v>
      </c>
      <c r="M81" s="160" t="s">
        <v>3866</v>
      </c>
      <c r="N81" s="160" t="str">
        <f t="shared" si="2"/>
        <v>INSERT INTO ft_t_einc (einc_oid, clsf_oid, cl_value, ext_cl_value, indus_cl_set_id, start_tms, last_chg_tms, last_chg_usr_id, ext_clsf_nme, ext_clsf_desc, data_src_id, nls_cde)  SELECT 'EINC000080','INSTYPGR69','Agency CMO','Y-Agncy CMO IO','INSTYPGR',SYSDATE(),SYSDATE(),'GS:PSG:P72','Agency CMO','Agency CMO','BB','ENGLISH'     FROM DUAL WHERE NOT EXISTS (SELECT 1 FROM ft_t_einc WHERE clsf_oid = 'INSTYPGR69' AND ext_cl_value = 'Y-Agncy CMO IO' AND indus_cl_set_id = 'INSTYPGR' AND data_src_id = 'BB');</v>
      </c>
    </row>
    <row r="82" spans="1:14">
      <c r="A82" s="160" t="s">
        <v>3814</v>
      </c>
      <c r="B82" s="160" t="s">
        <v>4199</v>
      </c>
      <c r="C82" s="160" t="s">
        <v>4163</v>
      </c>
      <c r="D82" s="160" t="s">
        <v>4167</v>
      </c>
      <c r="E82" s="160" t="s">
        <v>4206</v>
      </c>
      <c r="F82" s="160" t="s">
        <v>3815</v>
      </c>
      <c r="G82" s="160" t="s">
        <v>4167</v>
      </c>
      <c r="H82" s="160" t="s">
        <v>4167</v>
      </c>
      <c r="I82" s="160" t="s">
        <v>5931</v>
      </c>
      <c r="J82" s="160" t="s">
        <v>5931</v>
      </c>
      <c r="K82" s="160" t="s">
        <v>3813</v>
      </c>
      <c r="L82" s="160" t="s">
        <v>67</v>
      </c>
      <c r="M82" s="160" t="s">
        <v>3866</v>
      </c>
      <c r="N82" s="160" t="str">
        <f t="shared" si="2"/>
        <v>INSERT INTO ft_t_einc (einc_oid, clsf_oid, cl_value, ext_cl_value, indus_cl_set_id, start_tms, last_chg_tms, last_chg_usr_id, ext_clsf_nme, ext_clsf_desc, data_src_id, nls_cde)  SELECT 'EINC000081','INSTYPGR69','Agency CMO','Y-Agncy CMO Other','INSTYPGR',SYSDATE(),SYSDATE(),'GS:PSG:P72','Agency CMO','Agency CMO','BB','ENGLISH'     FROM DUAL WHERE NOT EXISTS (SELECT 1 FROM ft_t_einc WHERE clsf_oid = 'INSTYPGR69' AND ext_cl_value = 'Y-Agncy CMO Other' AND indus_cl_set_id = 'INSTYPGR' AND data_src_id = 'BB');</v>
      </c>
    </row>
    <row r="83" spans="1:14">
      <c r="A83" s="160" t="s">
        <v>3814</v>
      </c>
      <c r="B83" s="160" t="s">
        <v>4200</v>
      </c>
      <c r="C83" s="160" t="s">
        <v>4163</v>
      </c>
      <c r="D83" s="160" t="s">
        <v>4167</v>
      </c>
      <c r="E83" s="160" t="s">
        <v>4207</v>
      </c>
      <c r="F83" s="160" t="s">
        <v>3815</v>
      </c>
      <c r="G83" s="160" t="s">
        <v>4167</v>
      </c>
      <c r="H83" s="160" t="s">
        <v>4167</v>
      </c>
      <c r="I83" s="160" t="s">
        <v>5931</v>
      </c>
      <c r="J83" s="160" t="s">
        <v>5931</v>
      </c>
      <c r="K83" s="160" t="s">
        <v>3813</v>
      </c>
      <c r="L83" s="160" t="s">
        <v>67</v>
      </c>
      <c r="M83" s="160" t="s">
        <v>3866</v>
      </c>
      <c r="N83" s="160" t="str">
        <f t="shared" si="2"/>
        <v>INSERT INTO ft_t_einc (einc_oid, clsf_oid, cl_value, ext_cl_value, indus_cl_set_id, start_tms, last_chg_tms, last_chg_usr_id, ext_clsf_nme, ext_clsf_desc, data_src_id, nls_cde)  SELECT 'EINC000082','INSTYPGR69','Agency CMO','Y-Agncy CMO PO','INSTYPGR',SYSDATE(),SYSDATE(),'GS:PSG:P72','Agency CMO','Agency CMO','BB','ENGLISH'     FROM DUAL WHERE NOT EXISTS (SELECT 1 FROM ft_t_einc WHERE clsf_oid = 'INSTYPGR69' AND ext_cl_value = 'Y-Agncy CMO PO' AND indus_cl_set_id = 'INSTYPGR' AND data_src_id = 'BB');</v>
      </c>
    </row>
    <row r="84" spans="1:14">
      <c r="A84" s="160" t="s">
        <v>3814</v>
      </c>
      <c r="B84" s="160" t="s">
        <v>4209</v>
      </c>
      <c r="C84" s="160" t="s">
        <v>4163</v>
      </c>
      <c r="D84" s="160" t="s">
        <v>4167</v>
      </c>
      <c r="E84" s="160" t="s">
        <v>4208</v>
      </c>
      <c r="F84" s="160" t="s">
        <v>3815</v>
      </c>
      <c r="G84" s="160" t="s">
        <v>4167</v>
      </c>
      <c r="H84" s="160" t="s">
        <v>4167</v>
      </c>
      <c r="I84" s="160" t="s">
        <v>5931</v>
      </c>
      <c r="J84" s="160" t="s">
        <v>5931</v>
      </c>
      <c r="K84" s="160" t="s">
        <v>3813</v>
      </c>
      <c r="L84" s="160" t="s">
        <v>67</v>
      </c>
      <c r="M84" s="160" t="s">
        <v>3866</v>
      </c>
      <c r="N84" s="160" t="str">
        <f t="shared" si="2"/>
        <v>INSERT INTO ft_t_einc (einc_oid, clsf_oid, cl_value, ext_cl_value, indus_cl_set_id, start_tms, last_chg_tms, last_chg_usr_id, ext_clsf_nme, ext_clsf_desc, data_src_id, nls_cde)  SELECT 'EINC000083','INSTYPGR69','Agency CMO','Y-Agncy CMO Z','INSTYPGR',SYSDATE(),SYSDATE(),'GS:PSG:P72','Agency CMO','Agency CMO','BB','ENGLISH'     FROM DUAL WHERE NOT EXISTS (SELECT 1 FROM ft_t_einc WHERE clsf_oid = 'INSTYPGR69' AND ext_cl_value = 'Y-Agncy CMO Z' AND indus_cl_set_id = 'INSTYPGR' AND data_src_id = 'BB');</v>
      </c>
    </row>
    <row r="85" spans="1:14">
      <c r="A85" s="160" t="s">
        <v>3814</v>
      </c>
      <c r="B85" s="160" t="s">
        <v>4210</v>
      </c>
      <c r="C85" s="160" t="s">
        <v>4164</v>
      </c>
      <c r="D85" s="160" t="s">
        <v>4170</v>
      </c>
      <c r="E85" s="160" t="s">
        <v>4216</v>
      </c>
      <c r="F85" s="160" t="s">
        <v>3815</v>
      </c>
      <c r="G85" s="160" t="s">
        <v>4170</v>
      </c>
      <c r="H85" s="160" t="s">
        <v>4170</v>
      </c>
      <c r="I85" s="160" t="s">
        <v>5931</v>
      </c>
      <c r="J85" s="160" t="s">
        <v>5931</v>
      </c>
      <c r="K85" s="160" t="s">
        <v>3813</v>
      </c>
      <c r="L85" s="160" t="s">
        <v>67</v>
      </c>
      <c r="M85" s="160" t="s">
        <v>3866</v>
      </c>
      <c r="N85" s="160" t="str">
        <f t="shared" si="2"/>
        <v>INSERT INTO ft_t_einc (einc_oid, clsf_oid, cl_value, ext_cl_value, indus_cl_set_id, start_tms, last_chg_tms, last_chg_usr_id, ext_clsf_nme, ext_clsf_desc, data_src_id, nls_cde)  SELECT 'EINC000084','INSTYPGR70','Agency MBS','Y-Canadian','INSTYPGR',SYSDATE(),SYSDATE(),'GS:PSG:P72','Agency MBS','Agency MBS','BB','ENGLISH'     FROM DUAL WHERE NOT EXISTS (SELECT 1 FROM ft_t_einc WHERE clsf_oid = 'INSTYPGR70' AND ext_cl_value = 'Y-Canadian' AND indus_cl_set_id = 'INSTYPGR' AND data_src_id = 'BB');</v>
      </c>
    </row>
    <row r="86" spans="1:14">
      <c r="A86" s="160" t="s">
        <v>3814</v>
      </c>
      <c r="B86" s="160" t="s">
        <v>4211</v>
      </c>
      <c r="C86" s="160" t="s">
        <v>4164</v>
      </c>
      <c r="D86" s="160" t="s">
        <v>4170</v>
      </c>
      <c r="E86" s="160" t="s">
        <v>4217</v>
      </c>
      <c r="F86" s="160" t="s">
        <v>3815</v>
      </c>
      <c r="G86" s="160" t="s">
        <v>4170</v>
      </c>
      <c r="H86" s="160" t="s">
        <v>4170</v>
      </c>
      <c r="I86" s="160" t="s">
        <v>5931</v>
      </c>
      <c r="J86" s="160" t="s">
        <v>5931</v>
      </c>
      <c r="K86" s="160" t="s">
        <v>3813</v>
      </c>
      <c r="L86" s="160" t="s">
        <v>67</v>
      </c>
      <c r="M86" s="160" t="s">
        <v>3866</v>
      </c>
      <c r="N86" s="160" t="str">
        <f t="shared" si="2"/>
        <v>INSERT INTO ft_t_einc (einc_oid, clsf_oid, cl_value, ext_cl_value, indus_cl_set_id, start_tms, last_chg_tms, last_chg_usr_id, ext_clsf_nme, ext_clsf_desc, data_src_id, nls_cde)  SELECT 'EINC000085','INSTYPGR70','Agency MBS','Y-CF','INSTYPGR',SYSDATE(),SYSDATE(),'GS:PSG:P72','Agency MBS','Agency MBS','BB','ENGLISH'     FROM DUAL WHERE NOT EXISTS (SELECT 1 FROM ft_t_einc WHERE clsf_oid = 'INSTYPGR70' AND ext_cl_value = 'Y-CF' AND indus_cl_set_id = 'INSTYPGR' AND data_src_id = 'BB');</v>
      </c>
    </row>
    <row r="87" spans="1:14">
      <c r="A87" s="160" t="s">
        <v>3814</v>
      </c>
      <c r="B87" s="160" t="s">
        <v>4212</v>
      </c>
      <c r="C87" s="160" t="s">
        <v>4164</v>
      </c>
      <c r="D87" s="160" t="s">
        <v>4170</v>
      </c>
      <c r="E87" s="160" t="s">
        <v>4218</v>
      </c>
      <c r="F87" s="160" t="s">
        <v>3815</v>
      </c>
      <c r="G87" s="160" t="s">
        <v>4170</v>
      </c>
      <c r="H87" s="160" t="s">
        <v>4170</v>
      </c>
      <c r="I87" s="160" t="s">
        <v>5931</v>
      </c>
      <c r="J87" s="160" t="s">
        <v>5931</v>
      </c>
      <c r="K87" s="160" t="s">
        <v>3813</v>
      </c>
      <c r="L87" s="160" t="s">
        <v>67</v>
      </c>
      <c r="M87" s="160" t="s">
        <v>3866</v>
      </c>
      <c r="N87" s="160" t="str">
        <f t="shared" si="2"/>
        <v>INSERT INTO ft_t_einc (einc_oid, clsf_oid, cl_value, ext_cl_value, indus_cl_set_id, start_tms, last_chg_tms, last_chg_usr_id, ext_clsf_nme, ext_clsf_desc, data_src_id, nls_cde)  SELECT 'EINC000086','INSTYPGR70','Agency MBS','Y-HB','INSTYPGR',SYSDATE(),SYSDATE(),'GS:PSG:P72','Agency MBS','Agency MBS','BB','ENGLISH'     FROM DUAL WHERE NOT EXISTS (SELECT 1 FROM ft_t_einc WHERE clsf_oid = 'INSTYPGR70' AND ext_cl_value = 'Y-HB' AND indus_cl_set_id = 'INSTYPGR' AND data_src_id = 'BB');</v>
      </c>
    </row>
    <row r="88" spans="1:14">
      <c r="A88" s="160" t="s">
        <v>3814</v>
      </c>
      <c r="B88" s="160" t="s">
        <v>4213</v>
      </c>
      <c r="C88" s="160" t="s">
        <v>4164</v>
      </c>
      <c r="D88" s="160" t="s">
        <v>4170</v>
      </c>
      <c r="E88" s="160" t="s">
        <v>4219</v>
      </c>
      <c r="F88" s="160" t="s">
        <v>3815</v>
      </c>
      <c r="G88" s="160" t="s">
        <v>4170</v>
      </c>
      <c r="H88" s="160" t="s">
        <v>4170</v>
      </c>
      <c r="I88" s="160" t="s">
        <v>5931</v>
      </c>
      <c r="J88" s="160" t="s">
        <v>5931</v>
      </c>
      <c r="K88" s="160" t="s">
        <v>3813</v>
      </c>
      <c r="L88" s="160" t="s">
        <v>67</v>
      </c>
      <c r="M88" s="160" t="s">
        <v>3866</v>
      </c>
      <c r="N88" s="160" t="str">
        <f t="shared" si="2"/>
        <v>INSERT INTO ft_t_einc (einc_oid, clsf_oid, cl_value, ext_cl_value, indus_cl_set_id, start_tms, last_chg_tms, last_chg_usr_id, ext_clsf_nme, ext_clsf_desc, data_src_id, nls_cde)  SELECT 'EINC000087','INSTYPGR70','Agency MBS','Y-MBS 10yr','INSTYPGR',SYSDATE(),SYSDATE(),'GS:PSG:P72','Agency MBS','Agency MBS','BB','ENGLISH'     FROM DUAL WHERE NOT EXISTS (SELECT 1 FROM ft_t_einc WHERE clsf_oid = 'INSTYPGR70' AND ext_cl_value = 'Y-MBS 10yr' AND indus_cl_set_id = 'INSTYPGR' AND data_src_id = 'BB');</v>
      </c>
    </row>
    <row r="89" spans="1:14">
      <c r="A89" s="160" t="s">
        <v>3814</v>
      </c>
      <c r="B89" s="160" t="s">
        <v>4214</v>
      </c>
      <c r="C89" s="160" t="s">
        <v>4164</v>
      </c>
      <c r="D89" s="160" t="s">
        <v>4170</v>
      </c>
      <c r="E89" s="160" t="s">
        <v>4220</v>
      </c>
      <c r="F89" s="160" t="s">
        <v>3815</v>
      </c>
      <c r="G89" s="160" t="s">
        <v>4170</v>
      </c>
      <c r="H89" s="160" t="s">
        <v>4170</v>
      </c>
      <c r="I89" s="160" t="s">
        <v>5931</v>
      </c>
      <c r="J89" s="160" t="s">
        <v>5931</v>
      </c>
      <c r="K89" s="160" t="s">
        <v>3813</v>
      </c>
      <c r="L89" s="160" t="s">
        <v>67</v>
      </c>
      <c r="M89" s="160" t="s">
        <v>3866</v>
      </c>
      <c r="N89" s="160" t="str">
        <f t="shared" si="2"/>
        <v>INSERT INTO ft_t_einc (einc_oid, clsf_oid, cl_value, ext_cl_value, indus_cl_set_id, start_tms, last_chg_tms, last_chg_usr_id, ext_clsf_nme, ext_clsf_desc, data_src_id, nls_cde)  SELECT 'EINC000088','INSTYPGR70','Agency MBS','Y-MBS 15yr','INSTYPGR',SYSDATE(),SYSDATE(),'GS:PSG:P72','Agency MBS','Agency MBS','BB','ENGLISH'     FROM DUAL WHERE NOT EXISTS (SELECT 1 FROM ft_t_einc WHERE clsf_oid = 'INSTYPGR70' AND ext_cl_value = 'Y-MBS 15yr' AND indus_cl_set_id = 'INSTYPGR' AND data_src_id = 'BB');</v>
      </c>
    </row>
    <row r="90" spans="1:14">
      <c r="A90" s="160" t="s">
        <v>3814</v>
      </c>
      <c r="B90" s="160" t="s">
        <v>4215</v>
      </c>
      <c r="C90" s="160" t="s">
        <v>4164</v>
      </c>
      <c r="D90" s="160" t="s">
        <v>4170</v>
      </c>
      <c r="E90" s="160" t="s">
        <v>4221</v>
      </c>
      <c r="F90" s="160" t="s">
        <v>3815</v>
      </c>
      <c r="G90" s="160" t="s">
        <v>4170</v>
      </c>
      <c r="H90" s="160" t="s">
        <v>4170</v>
      </c>
      <c r="I90" s="160" t="s">
        <v>5931</v>
      </c>
      <c r="J90" s="160" t="s">
        <v>5931</v>
      </c>
      <c r="K90" s="160" t="s">
        <v>3813</v>
      </c>
      <c r="L90" s="160" t="s">
        <v>67</v>
      </c>
      <c r="M90" s="160" t="s">
        <v>3866</v>
      </c>
      <c r="N90" s="160" t="str">
        <f t="shared" si="2"/>
        <v>INSERT INTO ft_t_einc (einc_oid, clsf_oid, cl_value, ext_cl_value, indus_cl_set_id, start_tms, last_chg_tms, last_chg_usr_id, ext_clsf_nme, ext_clsf_desc, data_src_id, nls_cde)  SELECT 'EINC000089','INSTYPGR70','Agency MBS','Y-MBS 20yr','INSTYPGR',SYSDATE(),SYSDATE(),'GS:PSG:P72','Agency MBS','Agency MBS','BB','ENGLISH'     FROM DUAL WHERE NOT EXISTS (SELECT 1 FROM ft_t_einc WHERE clsf_oid = 'INSTYPGR70' AND ext_cl_value = 'Y-MBS 20yr' AND indus_cl_set_id = 'INSTYPGR' AND data_src_id = 'BB');</v>
      </c>
    </row>
    <row r="91" spans="1:14">
      <c r="A91" s="160" t="s">
        <v>3814</v>
      </c>
      <c r="B91" s="160" t="s">
        <v>4229</v>
      </c>
      <c r="C91" s="160" t="s">
        <v>4164</v>
      </c>
      <c r="D91" s="160" t="s">
        <v>4170</v>
      </c>
      <c r="E91" s="160" t="s">
        <v>4222</v>
      </c>
      <c r="F91" s="160" t="s">
        <v>3815</v>
      </c>
      <c r="G91" s="160" t="s">
        <v>4170</v>
      </c>
      <c r="H91" s="160" t="s">
        <v>4170</v>
      </c>
      <c r="I91" s="160" t="s">
        <v>5931</v>
      </c>
      <c r="J91" s="160" t="s">
        <v>5931</v>
      </c>
      <c r="K91" s="160" t="s">
        <v>3813</v>
      </c>
      <c r="L91" s="160" t="s">
        <v>67</v>
      </c>
      <c r="M91" s="160" t="s">
        <v>3866</v>
      </c>
      <c r="N91" s="160" t="str">
        <f t="shared" si="2"/>
        <v>INSERT INTO ft_t_einc (einc_oid, clsf_oid, cl_value, ext_cl_value, indus_cl_set_id, start_tms, last_chg_tms, last_chg_usr_id, ext_clsf_nme, ext_clsf_desc, data_src_id, nls_cde)  SELECT 'EINC000090','INSTYPGR70','Agency MBS','Y-MBS 30yr','INSTYPGR',SYSDATE(),SYSDATE(),'GS:PSG:P72','Agency MBS','Agency MBS','BB','ENGLISH'     FROM DUAL WHERE NOT EXISTS (SELECT 1 FROM ft_t_einc WHERE clsf_oid = 'INSTYPGR70' AND ext_cl_value = 'Y-MBS 30yr' AND indus_cl_set_id = 'INSTYPGR' AND data_src_id = 'BB');</v>
      </c>
    </row>
    <row r="92" spans="1:14">
      <c r="A92" s="160" t="s">
        <v>3814</v>
      </c>
      <c r="B92" s="160" t="s">
        <v>4230</v>
      </c>
      <c r="C92" s="160" t="s">
        <v>4164</v>
      </c>
      <c r="D92" s="160" t="s">
        <v>4170</v>
      </c>
      <c r="E92" s="160" t="s">
        <v>4223</v>
      </c>
      <c r="F92" s="160" t="s">
        <v>3815</v>
      </c>
      <c r="G92" s="160" t="s">
        <v>4170</v>
      </c>
      <c r="H92" s="160" t="s">
        <v>4170</v>
      </c>
      <c r="I92" s="160" t="s">
        <v>5931</v>
      </c>
      <c r="J92" s="160" t="s">
        <v>5931</v>
      </c>
      <c r="K92" s="160" t="s">
        <v>3813</v>
      </c>
      <c r="L92" s="160" t="s">
        <v>67</v>
      </c>
      <c r="M92" s="160" t="s">
        <v>3866</v>
      </c>
      <c r="N92" s="160" t="str">
        <f t="shared" si="2"/>
        <v>INSERT INTO ft_t_einc (einc_oid, clsf_oid, cl_value, ext_cl_value, indus_cl_set_id, start_tms, last_chg_tms, last_chg_usr_id, ext_clsf_nme, ext_clsf_desc, data_src_id, nls_cde)  SELECT 'EINC000091','INSTYPGR70','Agency MBS','Y-MBS ARM','INSTYPGR',SYSDATE(),SYSDATE(),'GS:PSG:P72','Agency MBS','Agency MBS','BB','ENGLISH'     FROM DUAL WHERE NOT EXISTS (SELECT 1 FROM ft_t_einc WHERE clsf_oid = 'INSTYPGR70' AND ext_cl_value = 'Y-MBS ARM' AND indus_cl_set_id = 'INSTYPGR' AND data_src_id = 'BB');</v>
      </c>
    </row>
    <row r="93" spans="1:14">
      <c r="A93" s="160" t="s">
        <v>3814</v>
      </c>
      <c r="B93" s="160" t="s">
        <v>4231</v>
      </c>
      <c r="C93" s="160" t="s">
        <v>4164</v>
      </c>
      <c r="D93" s="160" t="s">
        <v>4170</v>
      </c>
      <c r="E93" s="160" t="s">
        <v>4224</v>
      </c>
      <c r="F93" s="160" t="s">
        <v>3815</v>
      </c>
      <c r="G93" s="160" t="s">
        <v>4170</v>
      </c>
      <c r="H93" s="160" t="s">
        <v>4170</v>
      </c>
      <c r="I93" s="160" t="s">
        <v>5931</v>
      </c>
      <c r="J93" s="160" t="s">
        <v>5931</v>
      </c>
      <c r="K93" s="160" t="s">
        <v>3813</v>
      </c>
      <c r="L93" s="160" t="s">
        <v>67</v>
      </c>
      <c r="M93" s="160" t="s">
        <v>3866</v>
      </c>
      <c r="N93" s="160" t="str">
        <f t="shared" si="2"/>
        <v>INSERT INTO ft_t_einc (einc_oid, clsf_oid, cl_value, ext_cl_value, indus_cl_set_id, start_tms, last_chg_tms, last_chg_usr_id, ext_clsf_nme, ext_clsf_desc, data_src_id, nls_cde)  SELECT 'EINC000092','INSTYPGR70','Agency MBS','Y-MBS balloon','INSTYPGR',SYSDATE(),SYSDATE(),'GS:PSG:P72','Agency MBS','Agency MBS','BB','ENGLISH'     FROM DUAL WHERE NOT EXISTS (SELECT 1 FROM ft_t_einc WHERE clsf_oid = 'INSTYPGR70' AND ext_cl_value = 'Y-MBS balloon' AND indus_cl_set_id = 'INSTYPGR' AND data_src_id = 'BB');</v>
      </c>
    </row>
    <row r="94" spans="1:14">
      <c r="A94" s="160" t="s">
        <v>3814</v>
      </c>
      <c r="B94" s="160" t="s">
        <v>4232</v>
      </c>
      <c r="C94" s="160" t="s">
        <v>4164</v>
      </c>
      <c r="D94" s="160" t="s">
        <v>4170</v>
      </c>
      <c r="E94" s="160" t="s">
        <v>4225</v>
      </c>
      <c r="F94" s="160" t="s">
        <v>3815</v>
      </c>
      <c r="G94" s="160" t="s">
        <v>4170</v>
      </c>
      <c r="H94" s="160" t="s">
        <v>4170</v>
      </c>
      <c r="I94" s="160" t="s">
        <v>5931</v>
      </c>
      <c r="J94" s="160" t="s">
        <v>5931</v>
      </c>
      <c r="K94" s="160" t="s">
        <v>3813</v>
      </c>
      <c r="L94" s="160" t="s">
        <v>67</v>
      </c>
      <c r="M94" s="160" t="s">
        <v>3866</v>
      </c>
      <c r="N94" s="160" t="str">
        <f t="shared" si="2"/>
        <v>INSERT INTO ft_t_einc (einc_oid, clsf_oid, cl_value, ext_cl_value, indus_cl_set_id, start_tms, last_chg_tms, last_chg_usr_id, ext_clsf_nme, ext_clsf_desc, data_src_id, nls_cde)  SELECT 'EINC000093','INSTYPGR70','Agency MBS','Y-MBS Other','INSTYPGR',SYSDATE(),SYSDATE(),'GS:PSG:P72','Agency MBS','Agency MBS','BB','ENGLISH'     FROM DUAL WHERE NOT EXISTS (SELECT 1 FROM ft_t_einc WHERE clsf_oid = 'INSTYPGR70' AND ext_cl_value = 'Y-MBS Other' AND indus_cl_set_id = 'INSTYPGR' AND data_src_id = 'BB');</v>
      </c>
    </row>
    <row r="95" spans="1:14">
      <c r="A95" s="160" t="s">
        <v>3814</v>
      </c>
      <c r="B95" s="160" t="s">
        <v>4233</v>
      </c>
      <c r="C95" s="160" t="s">
        <v>4164</v>
      </c>
      <c r="D95" s="160" t="s">
        <v>4170</v>
      </c>
      <c r="E95" s="160" t="s">
        <v>4226</v>
      </c>
      <c r="F95" s="160" t="s">
        <v>3815</v>
      </c>
      <c r="G95" s="160" t="s">
        <v>4170</v>
      </c>
      <c r="H95" s="160" t="s">
        <v>4170</v>
      </c>
      <c r="I95" s="160" t="s">
        <v>5931</v>
      </c>
      <c r="J95" s="160" t="s">
        <v>5931</v>
      </c>
      <c r="K95" s="160" t="s">
        <v>3813</v>
      </c>
      <c r="L95" s="160" t="s">
        <v>67</v>
      </c>
      <c r="M95" s="160" t="s">
        <v>3866</v>
      </c>
      <c r="N95" s="160" t="str">
        <f t="shared" si="2"/>
        <v>INSERT INTO ft_t_einc (einc_oid, clsf_oid, cl_value, ext_cl_value, indus_cl_set_id, start_tms, last_chg_tms, last_chg_usr_id, ext_clsf_nme, ext_clsf_desc, data_src_id, nls_cde)  SELECT 'EINC000094','INSTYPGR70','Agency MBS','Y-MV','INSTYPGR',SYSDATE(),SYSDATE(),'GS:PSG:P72','Agency MBS','Agency MBS','BB','ENGLISH'     FROM DUAL WHERE NOT EXISTS (SELECT 1 FROM ft_t_einc WHERE clsf_oid = 'INSTYPGR70' AND ext_cl_value = 'Y-MV' AND indus_cl_set_id = 'INSTYPGR' AND data_src_id = 'BB');</v>
      </c>
    </row>
    <row r="96" spans="1:14">
      <c r="A96" s="160" t="s">
        <v>3814</v>
      </c>
      <c r="B96" s="160" t="s">
        <v>4234</v>
      </c>
      <c r="C96" s="160" t="s">
        <v>4164</v>
      </c>
      <c r="D96" s="160" t="s">
        <v>4170</v>
      </c>
      <c r="E96" s="160" t="s">
        <v>4227</v>
      </c>
      <c r="F96" s="160" t="s">
        <v>3815</v>
      </c>
      <c r="G96" s="160" t="s">
        <v>4170</v>
      </c>
      <c r="H96" s="160" t="s">
        <v>4170</v>
      </c>
      <c r="I96" s="160" t="s">
        <v>5931</v>
      </c>
      <c r="J96" s="160" t="s">
        <v>5931</v>
      </c>
      <c r="K96" s="160" t="s">
        <v>3813</v>
      </c>
      <c r="L96" s="160" t="s">
        <v>67</v>
      </c>
      <c r="M96" s="160" t="s">
        <v>3866</v>
      </c>
      <c r="N96" s="160" t="str">
        <f t="shared" si="2"/>
        <v>INSERT INTO ft_t_einc (einc_oid, clsf_oid, cl_value, ext_cl_value, indus_cl_set_id, start_tms, last_chg_tms, last_chg_usr_id, ext_clsf_nme, ext_clsf_desc, data_src_id, nls_cde)  SELECT 'EINC000095','INSTYPGR70','Agency MBS','Y-SBA Pool','INSTYPGR',SYSDATE(),SYSDATE(),'GS:PSG:P72','Agency MBS','Agency MBS','BB','ENGLISH'     FROM DUAL WHERE NOT EXISTS (SELECT 1 FROM ft_t_einc WHERE clsf_oid = 'INSTYPGR70' AND ext_cl_value = 'Y-SBA Pool' AND indus_cl_set_id = 'INSTYPGR' AND data_src_id = 'BB');</v>
      </c>
    </row>
    <row r="97" spans="1:14">
      <c r="A97" s="160" t="s">
        <v>3814</v>
      </c>
      <c r="B97" s="160" t="s">
        <v>4235</v>
      </c>
      <c r="C97" s="160" t="s">
        <v>4164</v>
      </c>
      <c r="D97" s="160" t="s">
        <v>4170</v>
      </c>
      <c r="E97" s="160" t="s">
        <v>4228</v>
      </c>
      <c r="F97" s="160" t="s">
        <v>3815</v>
      </c>
      <c r="G97" s="160" t="s">
        <v>4170</v>
      </c>
      <c r="H97" s="160" t="s">
        <v>4170</v>
      </c>
      <c r="I97" s="160" t="s">
        <v>5931</v>
      </c>
      <c r="J97" s="160" t="s">
        <v>5931</v>
      </c>
      <c r="K97" s="160" t="s">
        <v>3813</v>
      </c>
      <c r="L97" s="160" t="s">
        <v>67</v>
      </c>
      <c r="M97" s="160" t="s">
        <v>3866</v>
      </c>
      <c r="N97" s="160" t="str">
        <f t="shared" si="2"/>
        <v>INSERT INTO ft_t_einc (einc_oid, clsf_oid, cl_value, ext_cl_value, indus_cl_set_id, start_tms, last_chg_tms, last_chg_usr_id, ext_clsf_nme, ext_clsf_desc, data_src_id, nls_cde)  SELECT 'EINC000096','INSTYPGR70','Agency MBS','Y-SN','INSTYPGR',SYSDATE(),SYSDATE(),'GS:PSG:P72','Agency MBS','Agency MBS','BB','ENGLISH'     FROM DUAL WHERE NOT EXISTS (SELECT 1 FROM ft_t_einc WHERE clsf_oid = 'INSTYPGR70' AND ext_cl_value = 'Y-SN' AND indus_cl_set_id = 'INSTYPGR' AND data_src_id = 'BB');</v>
      </c>
    </row>
    <row r="98" spans="1:14">
      <c r="A98" s="160" t="s">
        <v>3814</v>
      </c>
      <c r="B98" s="160" t="s">
        <v>4236</v>
      </c>
      <c r="C98" s="160" t="s">
        <v>4168</v>
      </c>
      <c r="D98" s="160" t="s">
        <v>4171</v>
      </c>
      <c r="E98" s="160" t="s">
        <v>4241</v>
      </c>
      <c r="F98" s="160" t="s">
        <v>3815</v>
      </c>
      <c r="G98" s="160" t="s">
        <v>4171</v>
      </c>
      <c r="H98" s="160" t="s">
        <v>4171</v>
      </c>
      <c r="I98" s="160" t="s">
        <v>5931</v>
      </c>
      <c r="J98" s="160" t="s">
        <v>5931</v>
      </c>
      <c r="K98" s="160" t="s">
        <v>3813</v>
      </c>
      <c r="L98" s="160" t="s">
        <v>67</v>
      </c>
      <c r="M98" s="160" t="s">
        <v>3866</v>
      </c>
      <c r="N98" s="160" t="str">
        <f t="shared" si="2"/>
        <v>INSERT INTO ft_t_einc (einc_oid, clsf_oid, cl_value, ext_cl_value, indus_cl_set_id, start_tms, last_chg_tms, last_chg_usr_id, ext_clsf_nme, ext_clsf_desc, data_src_id, nls_cde)  SELECT 'EINC000097','INSTYPGR71','Non-Agency CMO','N-Prvt CMO FLT','INSTYPGR',SYSDATE(),SYSDATE(),'GS:PSG:P72','Non-Agency CMO','Non-Agency CMO','BB','ENGLISH'     FROM DUAL WHERE NOT EXISTS (SELECT 1 FROM ft_t_einc WHERE clsf_oid = 'INSTYPGR71' AND ext_cl_value = 'N-Prvt CMO FLT' AND indus_cl_set_id = 'INSTYPGR' AND data_src_id = 'BB');</v>
      </c>
    </row>
    <row r="99" spans="1:14">
      <c r="A99" s="160" t="s">
        <v>3814</v>
      </c>
      <c r="B99" s="160" t="s">
        <v>4237</v>
      </c>
      <c r="C99" s="160" t="s">
        <v>4168</v>
      </c>
      <c r="D99" s="160" t="s">
        <v>4171</v>
      </c>
      <c r="E99" s="160" t="s">
        <v>4242</v>
      </c>
      <c r="F99" s="160" t="s">
        <v>3815</v>
      </c>
      <c r="G99" s="160" t="s">
        <v>4171</v>
      </c>
      <c r="H99" s="160" t="s">
        <v>4171</v>
      </c>
      <c r="I99" s="160" t="s">
        <v>5931</v>
      </c>
      <c r="J99" s="160" t="s">
        <v>5931</v>
      </c>
      <c r="K99" s="160" t="s">
        <v>3813</v>
      </c>
      <c r="L99" s="160" t="s">
        <v>67</v>
      </c>
      <c r="M99" s="160" t="s">
        <v>3866</v>
      </c>
      <c r="N99" s="160" t="str">
        <f t="shared" si="2"/>
        <v>INSERT INTO ft_t_einc (einc_oid, clsf_oid, cl_value, ext_cl_value, indus_cl_set_id, start_tms, last_chg_tms, last_chg_usr_id, ext_clsf_nme, ext_clsf_desc, data_src_id, nls_cde)  SELECT 'EINC000098','INSTYPGR71','Non-Agency CMO','N-Prvt CMO INV','INSTYPGR',SYSDATE(),SYSDATE(),'GS:PSG:P72','Non-Agency CMO','Non-Agency CMO','BB','ENGLISH'     FROM DUAL WHERE NOT EXISTS (SELECT 1 FROM ft_t_einc WHERE clsf_oid = 'INSTYPGR71' AND ext_cl_value = 'N-Prvt CMO INV' AND indus_cl_set_id = 'INSTYPGR' AND data_src_id = 'BB');</v>
      </c>
    </row>
    <row r="100" spans="1:14">
      <c r="A100" s="160" t="s">
        <v>3814</v>
      </c>
      <c r="B100" s="160" t="s">
        <v>4238</v>
      </c>
      <c r="C100" s="160" t="s">
        <v>4168</v>
      </c>
      <c r="D100" s="160" t="s">
        <v>4171</v>
      </c>
      <c r="E100" s="160" t="s">
        <v>4243</v>
      </c>
      <c r="F100" s="160" t="s">
        <v>3815</v>
      </c>
      <c r="G100" s="160" t="s">
        <v>4171</v>
      </c>
      <c r="H100" s="160" t="s">
        <v>4171</v>
      </c>
      <c r="I100" s="160" t="s">
        <v>5931</v>
      </c>
      <c r="J100" s="160" t="s">
        <v>5931</v>
      </c>
      <c r="K100" s="160" t="s">
        <v>3813</v>
      </c>
      <c r="L100" s="160" t="s">
        <v>67</v>
      </c>
      <c r="M100" s="160" t="s">
        <v>3866</v>
      </c>
      <c r="N100" s="160" t="str">
        <f t="shared" si="2"/>
        <v>INSERT INTO ft_t_einc (einc_oid, clsf_oid, cl_value, ext_cl_value, indus_cl_set_id, start_tms, last_chg_tms, last_chg_usr_id, ext_clsf_nme, ext_clsf_desc, data_src_id, nls_cde)  SELECT 'EINC000099','INSTYPGR71','Non-Agency CMO','N-Prvt CMO IO','INSTYPGR',SYSDATE(),SYSDATE(),'GS:PSG:P72','Non-Agency CMO','Non-Agency CMO','BB','ENGLISH'     FROM DUAL WHERE NOT EXISTS (SELECT 1 FROM ft_t_einc WHERE clsf_oid = 'INSTYPGR71' AND ext_cl_value = 'N-Prvt CMO IO' AND indus_cl_set_id = 'INSTYPGR' AND data_src_id = 'BB');</v>
      </c>
    </row>
    <row r="101" spans="1:14">
      <c r="A101" s="160" t="s">
        <v>3814</v>
      </c>
      <c r="B101" s="160" t="s">
        <v>4239</v>
      </c>
      <c r="C101" s="160" t="s">
        <v>4168</v>
      </c>
      <c r="D101" s="160" t="s">
        <v>4171</v>
      </c>
      <c r="E101" s="160" t="s">
        <v>4244</v>
      </c>
      <c r="F101" s="160" t="s">
        <v>3815</v>
      </c>
      <c r="G101" s="160" t="s">
        <v>4171</v>
      </c>
      <c r="H101" s="160" t="s">
        <v>4171</v>
      </c>
      <c r="I101" s="160" t="s">
        <v>5931</v>
      </c>
      <c r="J101" s="160" t="s">
        <v>5931</v>
      </c>
      <c r="K101" s="160" t="s">
        <v>3813</v>
      </c>
      <c r="L101" s="160" t="s">
        <v>67</v>
      </c>
      <c r="M101" s="160" t="s">
        <v>3866</v>
      </c>
      <c r="N101" s="160" t="str">
        <f t="shared" si="2"/>
        <v>INSERT INTO ft_t_einc (einc_oid, clsf_oid, cl_value, ext_cl_value, indus_cl_set_id, start_tms, last_chg_tms, last_chg_usr_id, ext_clsf_nme, ext_clsf_desc, data_src_id, nls_cde)  SELECT 'EINC000100','INSTYPGR71','Non-Agency CMO','N-Prvt CMO Other','INSTYPGR',SYSDATE(),SYSDATE(),'GS:PSG:P72','Non-Agency CMO','Non-Agency CMO','BB','ENGLISH'     FROM DUAL WHERE NOT EXISTS (SELECT 1 FROM ft_t_einc WHERE clsf_oid = 'INSTYPGR71' AND ext_cl_value = 'N-Prvt CMO Other' AND indus_cl_set_id = 'INSTYPGR' AND data_src_id = 'BB');</v>
      </c>
    </row>
    <row r="102" spans="1:14">
      <c r="A102" s="160" t="s">
        <v>3814</v>
      </c>
      <c r="B102" s="160" t="s">
        <v>4240</v>
      </c>
      <c r="C102" s="160" t="s">
        <v>4168</v>
      </c>
      <c r="D102" s="160" t="s">
        <v>4171</v>
      </c>
      <c r="E102" s="160" t="s">
        <v>4245</v>
      </c>
      <c r="F102" s="160" t="s">
        <v>3815</v>
      </c>
      <c r="G102" s="160" t="s">
        <v>4171</v>
      </c>
      <c r="H102" s="160" t="s">
        <v>4171</v>
      </c>
      <c r="I102" s="160" t="s">
        <v>5931</v>
      </c>
      <c r="J102" s="160" t="s">
        <v>5931</v>
      </c>
      <c r="K102" s="160" t="s">
        <v>3813</v>
      </c>
      <c r="L102" s="160" t="s">
        <v>67</v>
      </c>
      <c r="M102" s="160" t="s">
        <v>3866</v>
      </c>
      <c r="N102" s="160" t="str">
        <f t="shared" si="2"/>
        <v>INSERT INTO ft_t_einc (einc_oid, clsf_oid, cl_value, ext_cl_value, indus_cl_set_id, start_tms, last_chg_tms, last_chg_usr_id, ext_clsf_nme, ext_clsf_desc, data_src_id, nls_cde)  SELECT 'EINC000101','INSTYPGR71','Non-Agency CMO','N-Prvt CMO PO','INSTYPGR',SYSDATE(),SYSDATE(),'GS:PSG:P72','Non-Agency CMO','Non-Agency CMO','BB','ENGLISH'     FROM DUAL WHERE NOT EXISTS (SELECT 1 FROM ft_t_einc WHERE clsf_oid = 'INSTYPGR71' AND ext_cl_value = 'N-Prvt CMO PO' AND indus_cl_set_id = 'INSTYPGR' AND data_src_id = 'BB');</v>
      </c>
    </row>
    <row r="103" spans="1:14">
      <c r="A103" s="160" t="s">
        <v>3814</v>
      </c>
      <c r="B103" s="160" t="s">
        <v>4247</v>
      </c>
      <c r="C103" s="160" t="s">
        <v>4168</v>
      </c>
      <c r="D103" s="160" t="s">
        <v>4171</v>
      </c>
      <c r="E103" s="160" t="s">
        <v>4246</v>
      </c>
      <c r="F103" s="160" t="s">
        <v>3815</v>
      </c>
      <c r="G103" s="160" t="s">
        <v>4171</v>
      </c>
      <c r="H103" s="160" t="s">
        <v>4171</v>
      </c>
      <c r="I103" s="160" t="s">
        <v>5931</v>
      </c>
      <c r="J103" s="160" t="s">
        <v>5931</v>
      </c>
      <c r="K103" s="160" t="s">
        <v>3813</v>
      </c>
      <c r="L103" s="160" t="s">
        <v>67</v>
      </c>
      <c r="M103" s="160" t="s">
        <v>3866</v>
      </c>
      <c r="N103" s="160" t="str">
        <f t="shared" si="2"/>
        <v>INSERT INTO ft_t_einc (einc_oid, clsf_oid, cl_value, ext_cl_value, indus_cl_set_id, start_tms, last_chg_tms, last_chg_usr_id, ext_clsf_nme, ext_clsf_desc, data_src_id, nls_cde)  SELECT 'EINC000102','INSTYPGR71','Non-Agency CMO','N-Prvt CMO Z','INSTYPGR',SYSDATE(),SYSDATE(),'GS:PSG:P72','Non-Agency CMO','Non-Agency CMO','BB','ENGLISH'     FROM DUAL WHERE NOT EXISTS (SELECT 1 FROM ft_t_einc WHERE clsf_oid = 'INSTYPGR71' AND ext_cl_value = 'N-Prvt CMO Z' AND indus_cl_set_id = 'INSTYPGR' AND data_src_id = 'BB');</v>
      </c>
    </row>
    <row r="104" spans="1:14">
      <c r="A104" s="160" t="s">
        <v>3814</v>
      </c>
      <c r="B104" s="160" t="s">
        <v>4248</v>
      </c>
      <c r="C104" s="160" t="s">
        <v>4169</v>
      </c>
      <c r="D104" s="160" t="s">
        <v>4180</v>
      </c>
      <c r="E104" s="160" t="s">
        <v>4254</v>
      </c>
      <c r="F104" s="160" t="s">
        <v>3815</v>
      </c>
      <c r="G104" s="160" t="s">
        <v>4171</v>
      </c>
      <c r="H104" s="160" t="s">
        <v>4171</v>
      </c>
      <c r="I104" s="160" t="s">
        <v>5931</v>
      </c>
      <c r="J104" s="160" t="s">
        <v>5931</v>
      </c>
      <c r="K104" s="160" t="s">
        <v>3813</v>
      </c>
      <c r="L104" s="160" t="s">
        <v>67</v>
      </c>
      <c r="M104" s="160" t="s">
        <v>3866</v>
      </c>
      <c r="N104" s="160" t="str">
        <f t="shared" si="2"/>
        <v>INSERT INTO ft_t_einc (einc_oid, clsf_oid, cl_value, ext_cl_value, indus_cl_set_id, start_tms, last_chg_tms, last_chg_usr_id, ext_clsf_nme, ext_clsf_desc, data_src_id, nls_cde)  SELECT 'EINC000103','INSTYPGR72','Non-Agency MBS','N-Canadian','INSTYPGR',SYSDATE(),SYSDATE(),'GS:PSG:P72','Non-Agency CMO','Non-Agency CMO','BB','ENGLISH'     FROM DUAL WHERE NOT EXISTS (SELECT 1 FROM ft_t_einc WHERE clsf_oid = 'INSTYPGR72' AND ext_cl_value = 'N-Canadian' AND indus_cl_set_id = 'INSTYPGR' AND data_src_id = 'BB');</v>
      </c>
    </row>
    <row r="105" spans="1:14">
      <c r="A105" s="160" t="s">
        <v>3814</v>
      </c>
      <c r="B105" s="160" t="s">
        <v>4249</v>
      </c>
      <c r="C105" s="160" t="s">
        <v>4169</v>
      </c>
      <c r="D105" s="160" t="s">
        <v>4180</v>
      </c>
      <c r="E105" s="160" t="s">
        <v>4255</v>
      </c>
      <c r="F105" s="160" t="s">
        <v>3815</v>
      </c>
      <c r="G105" s="160" t="s">
        <v>4171</v>
      </c>
      <c r="H105" s="160" t="s">
        <v>4171</v>
      </c>
      <c r="I105" s="160" t="s">
        <v>5931</v>
      </c>
      <c r="J105" s="160" t="s">
        <v>5931</v>
      </c>
      <c r="K105" s="160" t="s">
        <v>3813</v>
      </c>
      <c r="L105" s="160" t="s">
        <v>67</v>
      </c>
      <c r="M105" s="160" t="s">
        <v>3866</v>
      </c>
      <c r="N105" s="160" t="str">
        <f t="shared" si="2"/>
        <v>INSERT INTO ft_t_einc (einc_oid, clsf_oid, cl_value, ext_cl_value, indus_cl_set_id, start_tms, last_chg_tms, last_chg_usr_id, ext_clsf_nme, ext_clsf_desc, data_src_id, nls_cde)  SELECT 'EINC000104','INSTYPGR72','Non-Agency MBS','N-CF','INSTYPGR',SYSDATE(),SYSDATE(),'GS:PSG:P72','Non-Agency CMO','Non-Agency CMO','BB','ENGLISH'     FROM DUAL WHERE NOT EXISTS (SELECT 1 FROM ft_t_einc WHERE clsf_oid = 'INSTYPGR72' AND ext_cl_value = 'N-CF' AND indus_cl_set_id = 'INSTYPGR' AND data_src_id = 'BB');</v>
      </c>
    </row>
    <row r="106" spans="1:14">
      <c r="A106" s="160" t="s">
        <v>3814</v>
      </c>
      <c r="B106" s="160" t="s">
        <v>4250</v>
      </c>
      <c r="C106" s="160" t="s">
        <v>4169</v>
      </c>
      <c r="D106" s="160" t="s">
        <v>4180</v>
      </c>
      <c r="E106" s="160" t="s">
        <v>4256</v>
      </c>
      <c r="F106" s="160" t="s">
        <v>3815</v>
      </c>
      <c r="G106" s="160" t="s">
        <v>4171</v>
      </c>
      <c r="H106" s="160" t="s">
        <v>4171</v>
      </c>
      <c r="I106" s="160" t="s">
        <v>5931</v>
      </c>
      <c r="J106" s="160" t="s">
        <v>5931</v>
      </c>
      <c r="K106" s="160" t="s">
        <v>3813</v>
      </c>
      <c r="L106" s="160" t="s">
        <v>67</v>
      </c>
      <c r="M106" s="160" t="s">
        <v>3866</v>
      </c>
      <c r="N106" s="160" t="str">
        <f t="shared" si="2"/>
        <v>INSERT INTO ft_t_einc (einc_oid, clsf_oid, cl_value, ext_cl_value, indus_cl_set_id, start_tms, last_chg_tms, last_chg_usr_id, ext_clsf_nme, ext_clsf_desc, data_src_id, nls_cde)  SELECT 'EINC000105','INSTYPGR72','Non-Agency MBS','N-HB','INSTYPGR',SYSDATE(),SYSDATE(),'GS:PSG:P72','Non-Agency CMO','Non-Agency CMO','BB','ENGLISH'     FROM DUAL WHERE NOT EXISTS (SELECT 1 FROM ft_t_einc WHERE clsf_oid = 'INSTYPGR72' AND ext_cl_value = 'N-HB' AND indus_cl_set_id = 'INSTYPGR' AND data_src_id = 'BB');</v>
      </c>
    </row>
    <row r="107" spans="1:14">
      <c r="A107" s="160" t="s">
        <v>3814</v>
      </c>
      <c r="B107" s="160" t="s">
        <v>4251</v>
      </c>
      <c r="C107" s="160" t="s">
        <v>4169</v>
      </c>
      <c r="D107" s="160" t="s">
        <v>4180</v>
      </c>
      <c r="E107" s="160" t="s">
        <v>4257</v>
      </c>
      <c r="F107" s="160" t="s">
        <v>3815</v>
      </c>
      <c r="G107" s="160" t="s">
        <v>4171</v>
      </c>
      <c r="H107" s="160" t="s">
        <v>4171</v>
      </c>
      <c r="I107" s="160" t="s">
        <v>5931</v>
      </c>
      <c r="J107" s="160" t="s">
        <v>5931</v>
      </c>
      <c r="K107" s="160" t="s">
        <v>3813</v>
      </c>
      <c r="L107" s="160" t="s">
        <v>67</v>
      </c>
      <c r="M107" s="160" t="s">
        <v>3866</v>
      </c>
      <c r="N107" s="160" t="str">
        <f t="shared" si="2"/>
        <v>INSERT INTO ft_t_einc (einc_oid, clsf_oid, cl_value, ext_cl_value, indus_cl_set_id, start_tms, last_chg_tms, last_chg_usr_id, ext_clsf_nme, ext_clsf_desc, data_src_id, nls_cde)  SELECT 'EINC000106','INSTYPGR72','Non-Agency MBS','N-MBS 10yr','INSTYPGR',SYSDATE(),SYSDATE(),'GS:PSG:P72','Non-Agency CMO','Non-Agency CMO','BB','ENGLISH'     FROM DUAL WHERE NOT EXISTS (SELECT 1 FROM ft_t_einc WHERE clsf_oid = 'INSTYPGR72' AND ext_cl_value = 'N-MBS 10yr' AND indus_cl_set_id = 'INSTYPGR' AND data_src_id = 'BB');</v>
      </c>
    </row>
    <row r="108" spans="1:14">
      <c r="A108" s="160" t="s">
        <v>3814</v>
      </c>
      <c r="B108" s="160" t="s">
        <v>4252</v>
      </c>
      <c r="C108" s="160" t="s">
        <v>4169</v>
      </c>
      <c r="D108" s="160" t="s">
        <v>4180</v>
      </c>
      <c r="E108" s="160" t="s">
        <v>4258</v>
      </c>
      <c r="F108" s="160" t="s">
        <v>3815</v>
      </c>
      <c r="G108" s="160" t="s">
        <v>4171</v>
      </c>
      <c r="H108" s="160" t="s">
        <v>4171</v>
      </c>
      <c r="I108" s="160" t="s">
        <v>5931</v>
      </c>
      <c r="J108" s="160" t="s">
        <v>5931</v>
      </c>
      <c r="K108" s="160" t="s">
        <v>3813</v>
      </c>
      <c r="L108" s="160" t="s">
        <v>67</v>
      </c>
      <c r="M108" s="160" t="s">
        <v>3866</v>
      </c>
      <c r="N108" s="160" t="str">
        <f t="shared" si="2"/>
        <v>INSERT INTO ft_t_einc (einc_oid, clsf_oid, cl_value, ext_cl_value, indus_cl_set_id, start_tms, last_chg_tms, last_chg_usr_id, ext_clsf_nme, ext_clsf_desc, data_src_id, nls_cde)  SELECT 'EINC000107','INSTYPGR72','Non-Agency MBS','N-MBS 15yr','INSTYPGR',SYSDATE(),SYSDATE(),'GS:PSG:P72','Non-Agency CMO','Non-Agency CMO','BB','ENGLISH'     FROM DUAL WHERE NOT EXISTS (SELECT 1 FROM ft_t_einc WHERE clsf_oid = 'INSTYPGR72' AND ext_cl_value = 'N-MBS 15yr' AND indus_cl_set_id = 'INSTYPGR' AND data_src_id = 'BB');</v>
      </c>
    </row>
    <row r="109" spans="1:14">
      <c r="A109" s="160" t="s">
        <v>3814</v>
      </c>
      <c r="B109" s="160" t="s">
        <v>4253</v>
      </c>
      <c r="C109" s="160" t="s">
        <v>4169</v>
      </c>
      <c r="D109" s="160" t="s">
        <v>4180</v>
      </c>
      <c r="E109" s="160" t="s">
        <v>4259</v>
      </c>
      <c r="F109" s="160" t="s">
        <v>3815</v>
      </c>
      <c r="G109" s="160" t="s">
        <v>4171</v>
      </c>
      <c r="H109" s="160" t="s">
        <v>4171</v>
      </c>
      <c r="I109" s="160" t="s">
        <v>5931</v>
      </c>
      <c r="J109" s="160" t="s">
        <v>5931</v>
      </c>
      <c r="K109" s="160" t="s">
        <v>3813</v>
      </c>
      <c r="L109" s="160" t="s">
        <v>67</v>
      </c>
      <c r="M109" s="160" t="s">
        <v>3866</v>
      </c>
      <c r="N109" s="160" t="str">
        <f t="shared" si="2"/>
        <v>INSERT INTO ft_t_einc (einc_oid, clsf_oid, cl_value, ext_cl_value, indus_cl_set_id, start_tms, last_chg_tms, last_chg_usr_id, ext_clsf_nme, ext_clsf_desc, data_src_id, nls_cde)  SELECT 'EINC000108','INSTYPGR72','Non-Agency MBS','N-MBS 20yr','INSTYPGR',SYSDATE(),SYSDATE(),'GS:PSG:P72','Non-Agency CMO','Non-Agency CMO','BB','ENGLISH'     FROM DUAL WHERE NOT EXISTS (SELECT 1 FROM ft_t_einc WHERE clsf_oid = 'INSTYPGR72' AND ext_cl_value = 'N-MBS 20yr' AND indus_cl_set_id = 'INSTYPGR' AND data_src_id = 'BB');</v>
      </c>
    </row>
    <row r="110" spans="1:14">
      <c r="A110" s="160" t="s">
        <v>3814</v>
      </c>
      <c r="B110" s="160" t="s">
        <v>4261</v>
      </c>
      <c r="C110" s="160" t="s">
        <v>4169</v>
      </c>
      <c r="D110" s="160" t="s">
        <v>4180</v>
      </c>
      <c r="E110" s="160" t="s">
        <v>4260</v>
      </c>
      <c r="F110" s="160" t="s">
        <v>3815</v>
      </c>
      <c r="G110" s="160" t="s">
        <v>4171</v>
      </c>
      <c r="H110" s="160" t="s">
        <v>4171</v>
      </c>
      <c r="I110" s="160" t="s">
        <v>5931</v>
      </c>
      <c r="J110" s="160" t="s">
        <v>5931</v>
      </c>
      <c r="K110" s="160" t="s">
        <v>3813</v>
      </c>
      <c r="L110" s="160" t="s">
        <v>67</v>
      </c>
      <c r="M110" s="160" t="s">
        <v>3866</v>
      </c>
      <c r="N110" s="160" t="str">
        <f t="shared" si="2"/>
        <v>INSERT INTO ft_t_einc (einc_oid, clsf_oid, cl_value, ext_cl_value, indus_cl_set_id, start_tms, last_chg_tms, last_chg_usr_id, ext_clsf_nme, ext_clsf_desc, data_src_id, nls_cde)  SELECT 'EINC000109','INSTYPGR72','Non-Agency MBS','N-MBS 30yr','INSTYPGR',SYSDATE(),SYSDATE(),'GS:PSG:P72','Non-Agency CMO','Non-Agency CMO','BB','ENGLISH'     FROM DUAL WHERE NOT EXISTS (SELECT 1 FROM ft_t_einc WHERE clsf_oid = 'INSTYPGR72' AND ext_cl_value = 'N-MBS 30yr' AND indus_cl_set_id = 'INSTYPGR' AND data_src_id = 'BB');</v>
      </c>
    </row>
    <row r="111" spans="1:14">
      <c r="A111" s="160" t="s">
        <v>3814</v>
      </c>
      <c r="B111" s="160" t="s">
        <v>4262</v>
      </c>
      <c r="C111" s="160" t="s">
        <v>4169</v>
      </c>
      <c r="D111" s="160" t="s">
        <v>4180</v>
      </c>
      <c r="E111" s="160" t="s">
        <v>4267</v>
      </c>
      <c r="F111" s="160" t="s">
        <v>3815</v>
      </c>
      <c r="G111" s="160" t="s">
        <v>4171</v>
      </c>
      <c r="H111" s="160" t="s">
        <v>4171</v>
      </c>
      <c r="I111" s="160" t="s">
        <v>5931</v>
      </c>
      <c r="J111" s="160" t="s">
        <v>5931</v>
      </c>
      <c r="K111" s="160" t="s">
        <v>3813</v>
      </c>
      <c r="L111" s="160" t="s">
        <v>67</v>
      </c>
      <c r="M111" s="160" t="s">
        <v>3866</v>
      </c>
      <c r="N111" s="160" t="str">
        <f t="shared" si="2"/>
        <v>INSERT INTO ft_t_einc (einc_oid, clsf_oid, cl_value, ext_cl_value, indus_cl_set_id, start_tms, last_chg_tms, last_chg_usr_id, ext_clsf_nme, ext_clsf_desc, data_src_id, nls_cde)  SELECT 'EINC000110','INSTYPGR72','Non-Agency MBS','N-MBS ARM','INSTYPGR',SYSDATE(),SYSDATE(),'GS:PSG:P72','Non-Agency CMO','Non-Agency CMO','BB','ENGLISH'     FROM DUAL WHERE NOT EXISTS (SELECT 1 FROM ft_t_einc WHERE clsf_oid = 'INSTYPGR72' AND ext_cl_value = 'N-MBS ARM' AND indus_cl_set_id = 'INSTYPGR' AND data_src_id = 'BB');</v>
      </c>
    </row>
    <row r="112" spans="1:14">
      <c r="A112" s="160" t="s">
        <v>3814</v>
      </c>
      <c r="B112" s="160" t="s">
        <v>4263</v>
      </c>
      <c r="C112" s="160" t="s">
        <v>4169</v>
      </c>
      <c r="D112" s="160" t="s">
        <v>4180</v>
      </c>
      <c r="E112" s="160" t="s">
        <v>4268</v>
      </c>
      <c r="F112" s="160" t="s">
        <v>3815</v>
      </c>
      <c r="G112" s="160" t="s">
        <v>4171</v>
      </c>
      <c r="H112" s="160" t="s">
        <v>4171</v>
      </c>
      <c r="I112" s="160" t="s">
        <v>5931</v>
      </c>
      <c r="J112" s="160" t="s">
        <v>5931</v>
      </c>
      <c r="K112" s="160" t="s">
        <v>3813</v>
      </c>
      <c r="L112" s="160" t="s">
        <v>67</v>
      </c>
      <c r="M112" s="160" t="s">
        <v>3866</v>
      </c>
      <c r="N112" s="160" t="str">
        <f t="shared" si="2"/>
        <v>INSERT INTO ft_t_einc (einc_oid, clsf_oid, cl_value, ext_cl_value, indus_cl_set_id, start_tms, last_chg_tms, last_chg_usr_id, ext_clsf_nme, ext_clsf_desc, data_src_id, nls_cde)  SELECT 'EINC000111','INSTYPGR72','Non-Agency MBS','N-MBS balloon','INSTYPGR',SYSDATE(),SYSDATE(),'GS:PSG:P72','Non-Agency CMO','Non-Agency CMO','BB','ENGLISH'     FROM DUAL WHERE NOT EXISTS (SELECT 1 FROM ft_t_einc WHERE clsf_oid = 'INSTYPGR72' AND ext_cl_value = 'N-MBS balloon' AND indus_cl_set_id = 'INSTYPGR' AND data_src_id = 'BB');</v>
      </c>
    </row>
    <row r="113" spans="1:14">
      <c r="A113" s="160" t="s">
        <v>3814</v>
      </c>
      <c r="B113" s="160" t="s">
        <v>4264</v>
      </c>
      <c r="C113" s="160" t="s">
        <v>4169</v>
      </c>
      <c r="D113" s="160" t="s">
        <v>4180</v>
      </c>
      <c r="E113" s="160" t="s">
        <v>4269</v>
      </c>
      <c r="F113" s="160" t="s">
        <v>3815</v>
      </c>
      <c r="G113" s="160" t="s">
        <v>4171</v>
      </c>
      <c r="H113" s="160" t="s">
        <v>4171</v>
      </c>
      <c r="I113" s="160" t="s">
        <v>5931</v>
      </c>
      <c r="J113" s="160" t="s">
        <v>5931</v>
      </c>
      <c r="K113" s="160" t="s">
        <v>3813</v>
      </c>
      <c r="L113" s="160" t="s">
        <v>67</v>
      </c>
      <c r="M113" s="160" t="s">
        <v>3866</v>
      </c>
      <c r="N113" s="160" t="str">
        <f t="shared" si="2"/>
        <v>INSERT INTO ft_t_einc (einc_oid, clsf_oid, cl_value, ext_cl_value, indus_cl_set_id, start_tms, last_chg_tms, last_chg_usr_id, ext_clsf_nme, ext_clsf_desc, data_src_id, nls_cde)  SELECT 'EINC000112','INSTYPGR72','Non-Agency MBS','N-MBS Other','INSTYPGR',SYSDATE(),SYSDATE(),'GS:PSG:P72','Non-Agency CMO','Non-Agency CMO','BB','ENGLISH'     FROM DUAL WHERE NOT EXISTS (SELECT 1 FROM ft_t_einc WHERE clsf_oid = 'INSTYPGR72' AND ext_cl_value = 'N-MBS Other' AND indus_cl_set_id = 'INSTYPGR' AND data_src_id = 'BB');</v>
      </c>
    </row>
    <row r="114" spans="1:14">
      <c r="A114" s="160" t="s">
        <v>3814</v>
      </c>
      <c r="B114" s="160" t="s">
        <v>4265</v>
      </c>
      <c r="C114" s="160" t="s">
        <v>4169</v>
      </c>
      <c r="D114" s="160" t="s">
        <v>4180</v>
      </c>
      <c r="E114" s="160" t="s">
        <v>4270</v>
      </c>
      <c r="F114" s="160" t="s">
        <v>3815</v>
      </c>
      <c r="G114" s="160" t="s">
        <v>4171</v>
      </c>
      <c r="H114" s="160" t="s">
        <v>4171</v>
      </c>
      <c r="I114" s="160" t="s">
        <v>5931</v>
      </c>
      <c r="J114" s="160" t="s">
        <v>5931</v>
      </c>
      <c r="K114" s="160" t="s">
        <v>3813</v>
      </c>
      <c r="L114" s="160" t="s">
        <v>67</v>
      </c>
      <c r="M114" s="160" t="s">
        <v>3866</v>
      </c>
      <c r="N114" s="160" t="str">
        <f t="shared" si="2"/>
        <v>INSERT INTO ft_t_einc (einc_oid, clsf_oid, cl_value, ext_cl_value, indus_cl_set_id, start_tms, last_chg_tms, last_chg_usr_id, ext_clsf_nme, ext_clsf_desc, data_src_id, nls_cde)  SELECT 'EINC000113','INSTYPGR72','Non-Agency MBS','N-MV','INSTYPGR',SYSDATE(),SYSDATE(),'GS:PSG:P72','Non-Agency CMO','Non-Agency CMO','BB','ENGLISH'     FROM DUAL WHERE NOT EXISTS (SELECT 1 FROM ft_t_einc WHERE clsf_oid = 'INSTYPGR72' AND ext_cl_value = 'N-MV' AND indus_cl_set_id = 'INSTYPGR' AND data_src_id = 'BB');</v>
      </c>
    </row>
    <row r="115" spans="1:14">
      <c r="A115" s="160" t="s">
        <v>3814</v>
      </c>
      <c r="B115" s="160" t="s">
        <v>4266</v>
      </c>
      <c r="C115" s="160" t="s">
        <v>4169</v>
      </c>
      <c r="D115" s="160" t="s">
        <v>4180</v>
      </c>
      <c r="E115" s="160" t="s">
        <v>4271</v>
      </c>
      <c r="F115" s="160" t="s">
        <v>3815</v>
      </c>
      <c r="G115" s="160" t="s">
        <v>4171</v>
      </c>
      <c r="H115" s="160" t="s">
        <v>4171</v>
      </c>
      <c r="I115" s="160" t="s">
        <v>5931</v>
      </c>
      <c r="J115" s="160" t="s">
        <v>5931</v>
      </c>
      <c r="K115" s="160" t="s">
        <v>3813</v>
      </c>
      <c r="L115" s="160" t="s">
        <v>67</v>
      </c>
      <c r="M115" s="160" t="s">
        <v>3866</v>
      </c>
      <c r="N115" s="160" t="str">
        <f t="shared" si="2"/>
        <v>INSERT INTO ft_t_einc (einc_oid, clsf_oid, cl_value, ext_cl_value, indus_cl_set_id, start_tms, last_chg_tms, last_chg_usr_id, ext_clsf_nme, ext_clsf_desc, data_src_id, nls_cde)  SELECT 'EINC000114','INSTYPGR72','Non-Agency MBS','N-SBA Pool','INSTYPGR',SYSDATE(),SYSDATE(),'GS:PSG:P72','Non-Agency CMO','Non-Agency CMO','BB','ENGLISH'     FROM DUAL WHERE NOT EXISTS (SELECT 1 FROM ft_t_einc WHERE clsf_oid = 'INSTYPGR72' AND ext_cl_value = 'N-SBA Pool' AND indus_cl_set_id = 'INSTYPGR' AND data_src_id = 'BB');</v>
      </c>
    </row>
    <row r="116" spans="1:14">
      <c r="A116" s="160" t="s">
        <v>3814</v>
      </c>
      <c r="B116" s="160" t="s">
        <v>4275</v>
      </c>
      <c r="C116" s="160" t="s">
        <v>4169</v>
      </c>
      <c r="D116" s="160" t="s">
        <v>4180</v>
      </c>
      <c r="E116" s="160" t="s">
        <v>4272</v>
      </c>
      <c r="F116" s="160" t="s">
        <v>3815</v>
      </c>
      <c r="G116" s="160" t="s">
        <v>4171</v>
      </c>
      <c r="H116" s="160" t="s">
        <v>4171</v>
      </c>
      <c r="I116" s="160" t="s">
        <v>5931</v>
      </c>
      <c r="J116" s="160" t="s">
        <v>5931</v>
      </c>
      <c r="K116" s="160" t="s">
        <v>3813</v>
      </c>
      <c r="L116" s="160" t="s">
        <v>67</v>
      </c>
      <c r="M116" s="160" t="s">
        <v>3866</v>
      </c>
      <c r="N116" s="160" t="str">
        <f t="shared" si="2"/>
        <v>INSERT INTO ft_t_einc (einc_oid, clsf_oid, cl_value, ext_cl_value, indus_cl_set_id, start_tms, last_chg_tms, last_chg_usr_id, ext_clsf_nme, ext_clsf_desc, data_src_id, nls_cde)  SELECT 'EINC000115','INSTYPGR72','Non-Agency MBS','N-SN','INSTYPGR',SYSDATE(),SYSDATE(),'GS:PSG:P72','Non-Agency CMO','Non-Agency CMO','BB','ENGLISH'     FROM DUAL WHERE NOT EXISTS (SELECT 1 FROM ft_t_einc WHERE clsf_oid = 'INSTYPGR72' AND ext_cl_value = 'N-SN' AND indus_cl_set_id = 'INSTYPGR' AND data_src_id = 'BB');</v>
      </c>
    </row>
    <row r="117" spans="1:14">
      <c r="A117" s="160" t="s">
        <v>3814</v>
      </c>
      <c r="B117" s="160" t="s">
        <v>4276</v>
      </c>
      <c r="C117" s="160" t="s">
        <v>4172</v>
      </c>
      <c r="D117" s="160" t="s">
        <v>4161</v>
      </c>
      <c r="E117" s="160" t="s">
        <v>4273</v>
      </c>
      <c r="F117" s="160" t="s">
        <v>3815</v>
      </c>
      <c r="G117" s="160" t="s">
        <v>4161</v>
      </c>
      <c r="H117" s="160" t="s">
        <v>4161</v>
      </c>
      <c r="I117" s="160" t="s">
        <v>5931</v>
      </c>
      <c r="J117" s="160" t="s">
        <v>5931</v>
      </c>
      <c r="K117" s="160" t="s">
        <v>3813</v>
      </c>
      <c r="L117" s="160" t="s">
        <v>67</v>
      </c>
      <c r="M117" s="160" t="s">
        <v>3866</v>
      </c>
      <c r="N117" s="160" t="str">
        <f t="shared" si="2"/>
        <v>INSERT INTO ft_t_einc (einc_oid, clsf_oid, cl_value, ext_cl_value, indus_cl_set_id, start_tms, last_chg_tms, last_chg_usr_id, ext_clsf_nme, ext_clsf_desc, data_src_id, nls_cde)  SELECT 'EINC000116','INSTYPGR73','TBA','Y-ALL','INSTYPGR',SYSDATE(),SYSDATE(),'GS:PSG:P72','TBA','TBA','BB','ENGLISH'     FROM DUAL WHERE NOT EXISTS (SELECT 1 FROM ft_t_einc WHERE clsf_oid = 'INSTYPGR73' AND ext_cl_value = 'Y-ALL' AND indus_cl_set_id = 'INSTYPGR' AND data_src_id = 'BB');</v>
      </c>
    </row>
    <row r="118" spans="1:14">
      <c r="A118" s="160" t="s">
        <v>3814</v>
      </c>
      <c r="B118" s="160" t="s">
        <v>4297</v>
      </c>
      <c r="C118" s="160" t="s">
        <v>4172</v>
      </c>
      <c r="D118" s="160" t="s">
        <v>4161</v>
      </c>
      <c r="E118" s="160" t="s">
        <v>4274</v>
      </c>
      <c r="F118" s="160" t="s">
        <v>3815</v>
      </c>
      <c r="G118" s="160" t="s">
        <v>4161</v>
      </c>
      <c r="H118" s="160" t="s">
        <v>4161</v>
      </c>
      <c r="I118" s="160" t="s">
        <v>5931</v>
      </c>
      <c r="J118" s="160" t="s">
        <v>5931</v>
      </c>
      <c r="K118" s="160" t="s">
        <v>3813</v>
      </c>
      <c r="L118" s="160" t="s">
        <v>67</v>
      </c>
      <c r="M118" s="160" t="s">
        <v>3866</v>
      </c>
      <c r="N118" s="160" t="str">
        <f t="shared" si="2"/>
        <v>INSERT INTO ft_t_einc (einc_oid, clsf_oid, cl_value, ext_cl_value, indus_cl_set_id, start_tms, last_chg_tms, last_chg_usr_id, ext_clsf_nme, ext_clsf_desc, data_src_id, nls_cde)  SELECT 'EINC000117','INSTYPGR73','TBA','N-ALL','INSTYPGR',SYSDATE(),SYSDATE(),'GS:PSG:P72','TBA','TBA','BB','ENGLISH'     FROM DUAL WHERE NOT EXISTS (SELECT 1 FROM ft_t_einc WHERE clsf_oid = 'INSTYPGR73' AND ext_cl_value = 'N-ALL' AND indus_cl_set_id = 'INSTYPGR' AND data_src_id = 'BB');</v>
      </c>
    </row>
    <row r="119" spans="1:14">
      <c r="A119" s="160" t="s">
        <v>3814</v>
      </c>
      <c r="B119" s="160" t="s">
        <v>4298</v>
      </c>
      <c r="C119" s="160" t="s">
        <v>4292</v>
      </c>
      <c r="D119" s="160" t="s">
        <v>4627</v>
      </c>
      <c r="E119" s="160" t="s">
        <v>4301</v>
      </c>
      <c r="F119" s="160" t="s">
        <v>3815</v>
      </c>
      <c r="G119" s="160" t="s">
        <v>4301</v>
      </c>
      <c r="H119" s="160" t="s">
        <v>4302</v>
      </c>
      <c r="I119" s="160" t="s">
        <v>5931</v>
      </c>
      <c r="J119" s="160" t="s">
        <v>5931</v>
      </c>
      <c r="K119" s="160" t="s">
        <v>3813</v>
      </c>
      <c r="L119" s="160" t="s">
        <v>67</v>
      </c>
      <c r="M119" s="160" t="s">
        <v>3866</v>
      </c>
      <c r="N119" s="160" t="str">
        <f t="shared" si="2"/>
        <v>INSERT INTO ft_t_einc (einc_oid, clsf_oid, cl_value, ext_cl_value, indus_cl_set_id, start_tms, last_chg_tms, last_chg_usr_id, ext_clsf_nme, ext_clsf_desc, data_src_id, nls_cde)  SELECT 'EINC000118','INSTYPGR85','Bankers Acceptance','BA','INSTYPGR',SYSDATE(),SYSDATE(),'GS:PSG:P72','BA','BANKERS ACCEPT','BB','ENGLISH'     FROM DUAL WHERE NOT EXISTS (SELECT 1 FROM ft_t_einc WHERE clsf_oid = 'INSTYPGR85' AND ext_cl_value = 'BA' AND indus_cl_set_id = 'INSTYPGR' AND data_src_id = 'BB');</v>
      </c>
    </row>
    <row r="120" spans="1:14">
      <c r="A120" s="160" t="s">
        <v>3814</v>
      </c>
      <c r="B120" s="160" t="s">
        <v>4299</v>
      </c>
      <c r="C120" s="160" t="s">
        <v>4292</v>
      </c>
      <c r="D120" s="160" t="s">
        <v>4627</v>
      </c>
      <c r="E120" s="160" t="s">
        <v>4303</v>
      </c>
      <c r="F120" s="160" t="s">
        <v>3815</v>
      </c>
      <c r="G120" s="160" t="s">
        <v>4303</v>
      </c>
      <c r="H120" s="160" t="s">
        <v>4303</v>
      </c>
      <c r="I120" s="160" t="s">
        <v>5931</v>
      </c>
      <c r="J120" s="160" t="s">
        <v>5931</v>
      </c>
      <c r="K120" s="160" t="s">
        <v>3813</v>
      </c>
      <c r="L120" s="160" t="s">
        <v>67</v>
      </c>
      <c r="M120" s="160" t="s">
        <v>3866</v>
      </c>
      <c r="N120" s="160" t="str">
        <f t="shared" si="2"/>
        <v>INSERT INTO ft_t_einc (einc_oid, clsf_oid, cl_value, ext_cl_value, indus_cl_set_id, start_tms, last_chg_tms, last_chg_usr_id, ext_clsf_nme, ext_clsf_desc, data_src_id, nls_cde)  SELECT 'EINC000119','INSTYPGR85','Bankers Acceptance','TD','INSTYPGR',SYSDATE(),SYSDATE(),'GS:PSG:P72','TD','TD','BB','ENGLISH'     FROM DUAL WHERE NOT EXISTS (SELECT 1 FROM ft_t_einc WHERE clsf_oid = 'INSTYPGR85' AND ext_cl_value = 'TD' AND indus_cl_set_id = 'INSTYPGR' AND data_src_id = 'BB');</v>
      </c>
    </row>
    <row r="121" spans="1:14">
      <c r="A121" s="160" t="s">
        <v>3814</v>
      </c>
      <c r="B121" s="160" t="s">
        <v>4300</v>
      </c>
      <c r="C121" s="160" t="s">
        <v>4293</v>
      </c>
      <c r="D121" s="160" t="s">
        <v>4282</v>
      </c>
      <c r="E121" s="160" t="s">
        <v>4304</v>
      </c>
      <c r="F121" s="160" t="s">
        <v>3815</v>
      </c>
      <c r="G121" s="160" t="s">
        <v>4304</v>
      </c>
      <c r="H121" s="160" t="s">
        <v>4304</v>
      </c>
      <c r="I121" s="160" t="s">
        <v>5931</v>
      </c>
      <c r="J121" s="160" t="s">
        <v>5931</v>
      </c>
      <c r="K121" s="160" t="s">
        <v>3813</v>
      </c>
      <c r="L121" s="160" t="s">
        <v>67</v>
      </c>
      <c r="M121" s="160" t="s">
        <v>3866</v>
      </c>
      <c r="N121" s="160" t="str">
        <f t="shared" si="2"/>
        <v>INSERT INTO ft_t_einc (einc_oid, clsf_oid, cl_value, ext_cl_value, indus_cl_set_id, start_tms, last_chg_tms, last_chg_usr_id, ext_clsf_nme, ext_clsf_desc, data_src_id, nls_cde)  SELECT 'EINC000120','INSTYPGR86','Certificate of Deposit','CD','INSTYPGR',SYSDATE(),SYSDATE(),'GS:PSG:P72','CD','CD','BB','ENGLISH'     FROM DUAL WHERE NOT EXISTS (SELECT 1 FROM ft_t_einc WHERE clsf_oid = 'INSTYPGR86' AND ext_cl_value = 'CD' AND indus_cl_set_id = 'INSTYPGR' AND data_src_id = 'BB');</v>
      </c>
    </row>
    <row r="122" spans="1:14">
      <c r="A122" s="160" t="s">
        <v>3814</v>
      </c>
      <c r="B122" s="160" t="s">
        <v>4306</v>
      </c>
      <c r="C122" s="160" t="s">
        <v>4294</v>
      </c>
      <c r="D122" s="160" t="s">
        <v>4283</v>
      </c>
      <c r="E122" s="160" t="s">
        <v>4305</v>
      </c>
      <c r="F122" s="160" t="s">
        <v>3815</v>
      </c>
      <c r="G122" s="160" t="s">
        <v>4305</v>
      </c>
      <c r="H122" s="160" t="s">
        <v>4305</v>
      </c>
      <c r="I122" s="160" t="s">
        <v>5931</v>
      </c>
      <c r="J122" s="160" t="s">
        <v>5931</v>
      </c>
      <c r="K122" s="160" t="s">
        <v>3813</v>
      </c>
      <c r="L122" s="160" t="s">
        <v>67</v>
      </c>
      <c r="M122" s="160" t="s">
        <v>3866</v>
      </c>
      <c r="N122" s="160" t="str">
        <f t="shared" si="2"/>
        <v>INSERT INTO ft_t_einc (einc_oid, clsf_oid, cl_value, ext_cl_value, indus_cl_set_id, start_tms, last_chg_tms, last_chg_usr_id, ext_clsf_nme, ext_clsf_desc, data_src_id, nls_cde)  SELECT 'EINC000121','INSTYPGR87','Repo','REPO','INSTYPGR',SYSDATE(),SYSDATE(),'GS:PSG:P72','REPO','REPO','BB','ENGLISH'     FROM DUAL WHERE NOT EXISTS (SELECT 1 FROM ft_t_einc WHERE clsf_oid = 'INSTYPGR87' AND ext_cl_value = 'REPO' AND indus_cl_set_id = 'INSTYPGR' AND data_src_id = 'BB');</v>
      </c>
    </row>
    <row r="123" spans="1:14">
      <c r="A123" s="160" t="s">
        <v>3814</v>
      </c>
      <c r="B123" s="160" t="s">
        <v>4307</v>
      </c>
      <c r="C123" s="160" t="s">
        <v>4295</v>
      </c>
      <c r="D123" s="160" t="s">
        <v>4284</v>
      </c>
      <c r="E123" s="160" t="s">
        <v>4309</v>
      </c>
      <c r="F123" s="160" t="s">
        <v>3815</v>
      </c>
      <c r="G123" s="160" t="s">
        <v>4309</v>
      </c>
      <c r="H123" s="160" t="s">
        <v>4284</v>
      </c>
      <c r="I123" s="160" t="s">
        <v>5931</v>
      </c>
      <c r="J123" s="160" t="s">
        <v>5931</v>
      </c>
      <c r="K123" s="160" t="s">
        <v>3813</v>
      </c>
      <c r="L123" s="160" t="s">
        <v>67</v>
      </c>
      <c r="M123" s="160" t="s">
        <v>3866</v>
      </c>
      <c r="N123" s="160" t="str">
        <f t="shared" si="2"/>
        <v>INSERT INTO ft_t_einc (einc_oid, clsf_oid, cl_value, ext_cl_value, indus_cl_set_id, start_tms, last_chg_tms, last_chg_usr_id, ext_clsf_nme, ext_clsf_desc, data_src_id, nls_cde)  SELECT 'EINC000122','INSTYPGR88','Commercial Paper','CP','INSTYPGR',SYSDATE(),SYSDATE(),'GS:PSG:P72','CP','Commercial Paper','BB','ENGLISH'     FROM DUAL WHERE NOT EXISTS (SELECT 1 FROM ft_t_einc WHERE clsf_oid = 'INSTYPGR88' AND ext_cl_value = 'CP' AND indus_cl_set_id = 'INSTYPGR' AND data_src_id = 'BB');</v>
      </c>
    </row>
    <row r="124" spans="1:14">
      <c r="A124" s="160" t="s">
        <v>3814</v>
      </c>
      <c r="B124" s="160" t="s">
        <v>4308</v>
      </c>
      <c r="C124" s="160" t="s">
        <v>4296</v>
      </c>
      <c r="D124" s="160" t="s">
        <v>4285</v>
      </c>
      <c r="E124" s="160" t="s">
        <v>342</v>
      </c>
      <c r="F124" s="160" t="s">
        <v>3815</v>
      </c>
      <c r="G124" s="160" t="s">
        <v>342</v>
      </c>
      <c r="H124" s="160" t="s">
        <v>4310</v>
      </c>
      <c r="I124" s="160" t="s">
        <v>5931</v>
      </c>
      <c r="J124" s="160" t="s">
        <v>5931</v>
      </c>
      <c r="K124" s="160" t="s">
        <v>3813</v>
      </c>
      <c r="L124" s="160" t="s">
        <v>67</v>
      </c>
      <c r="M124" s="160" t="s">
        <v>3866</v>
      </c>
      <c r="N124" s="160" t="str">
        <f t="shared" si="2"/>
        <v>INSERT INTO ft_t_einc (einc_oid, clsf_oid, cl_value, ext_cl_value, indus_cl_set_id, start_tms, last_chg_tms, last_chg_usr_id, ext_clsf_nme, ext_clsf_desc, data_src_id, nls_cde)  SELECT 'EINC000123','INSTYPGR89','Payable Note','MTN','INSTYPGR',SYSDATE(),SYSDATE(),'GS:PSG:P72','MTN','Medium Term Note','BB','ENGLISH'     FROM DUAL WHERE NOT EXISTS (SELECT 1 FROM ft_t_einc WHERE clsf_oid = 'INSTYPGR89' AND ext_cl_value = 'MTN' AND indus_cl_set_id = 'INSTYPGR' AND data_src_id = 'BB');</v>
      </c>
    </row>
    <row r="125" spans="1:14">
      <c r="A125" s="160" t="s">
        <v>3814</v>
      </c>
      <c r="B125" s="160" t="s">
        <v>4315</v>
      </c>
      <c r="C125" s="160" t="s">
        <v>4296</v>
      </c>
      <c r="D125" s="160" t="s">
        <v>4285</v>
      </c>
      <c r="E125" s="160" t="s">
        <v>4311</v>
      </c>
      <c r="F125" s="160" t="s">
        <v>3815</v>
      </c>
      <c r="G125" s="160" t="s">
        <v>4311</v>
      </c>
      <c r="H125" s="160" t="s">
        <v>4312</v>
      </c>
      <c r="I125" s="160" t="s">
        <v>5931</v>
      </c>
      <c r="J125" s="160" t="s">
        <v>5931</v>
      </c>
      <c r="K125" s="160" t="s">
        <v>3813</v>
      </c>
      <c r="L125" s="160" t="s">
        <v>67</v>
      </c>
      <c r="M125" s="160" t="s">
        <v>3866</v>
      </c>
      <c r="N125" s="160" t="str">
        <f t="shared" si="2"/>
        <v>INSERT INTO ft_t_einc (einc_oid, clsf_oid, cl_value, ext_cl_value, indus_cl_set_id, start_tms, last_chg_tms, last_chg_usr_id, ext_clsf_nme, ext_clsf_desc, data_src_id, nls_cde)  SELECT 'EINC000124','INSTYPGR89','Payable Note','BN','INSTYPGR',SYSDATE(),SYSDATE(),'GS:PSG:P72','BN','BANK NOTE','BB','ENGLISH'     FROM DUAL WHERE NOT EXISTS (SELECT 1 FROM ft_t_einc WHERE clsf_oid = 'INSTYPGR89' AND ext_cl_value = 'BN' AND indus_cl_set_id = 'INSTYPGR' AND data_src_id = 'BB');</v>
      </c>
    </row>
    <row r="126" spans="1:14">
      <c r="A126" s="160" t="s">
        <v>3814</v>
      </c>
      <c r="B126" s="160" t="s">
        <v>4590</v>
      </c>
      <c r="C126" s="160" t="s">
        <v>4296</v>
      </c>
      <c r="D126" s="160" t="s">
        <v>4285</v>
      </c>
      <c r="E126" s="160" t="s">
        <v>4313</v>
      </c>
      <c r="F126" s="160" t="s">
        <v>3815</v>
      </c>
      <c r="G126" s="160" t="s">
        <v>4313</v>
      </c>
      <c r="H126" s="160" t="s">
        <v>4314</v>
      </c>
      <c r="I126" s="160" t="s">
        <v>5931</v>
      </c>
      <c r="J126" s="160" t="s">
        <v>5931</v>
      </c>
      <c r="K126" s="160" t="s">
        <v>3813</v>
      </c>
      <c r="L126" s="160" t="s">
        <v>67</v>
      </c>
      <c r="M126" s="160" t="s">
        <v>3866</v>
      </c>
      <c r="N126" s="160" t="str">
        <f t="shared" si="2"/>
        <v>INSERT INTO ft_t_einc (einc_oid, clsf_oid, cl_value, ext_cl_value, indus_cl_set_id, start_tms, last_chg_tms, last_chg_usr_id, ext_clsf_nme, ext_clsf_desc, data_src_id, nls_cde)  SELECT 'EINC000125','INSTYPGR89','Payable Note','DN','INSTYPGR',SYSDATE(),SYSDATE(),'GS:PSG:P72','DN','DEPOSIT NOTE','BB','ENGLISH'     FROM DUAL WHERE NOT EXISTS (SELECT 1 FROM ft_t_einc WHERE clsf_oid = 'INSTYPGR89' AND ext_cl_value = 'DN' AND indus_cl_set_id = 'INSTYPGR' AND data_src_id = 'BB');</v>
      </c>
    </row>
    <row r="127" spans="1:14">
      <c r="A127" s="160" t="s">
        <v>3814</v>
      </c>
      <c r="B127" s="160" t="s">
        <v>4591</v>
      </c>
      <c r="C127" s="160" t="s">
        <v>4641</v>
      </c>
      <c r="D127" s="160" t="s">
        <v>4580</v>
      </c>
      <c r="E127" s="160" t="s">
        <v>4609</v>
      </c>
      <c r="F127" s="160" t="s">
        <v>3815</v>
      </c>
      <c r="G127" s="160" t="s">
        <v>4580</v>
      </c>
      <c r="H127" s="160" t="s">
        <v>4580</v>
      </c>
      <c r="I127" s="160" t="s">
        <v>5931</v>
      </c>
      <c r="J127" s="160" t="s">
        <v>5931</v>
      </c>
      <c r="K127" s="160" t="s">
        <v>3813</v>
      </c>
      <c r="L127" s="160" t="s">
        <v>67</v>
      </c>
      <c r="M127" s="160" t="s">
        <v>3866</v>
      </c>
      <c r="N127" s="160" t="str">
        <f t="shared" si="2"/>
        <v>INSERT INTO ft_t_einc (einc_oid, clsf_oid, cl_value, ext_cl_value, indus_cl_set_id, start_tms, last_chg_tms, last_chg_usr_id, ext_clsf_nme, ext_clsf_desc, data_src_id, nls_cde)  SELECT 'EINC000126','INSTYPG113','Agency Bond','NL-N-N-GA-ALL-NA','INSTYPGR',SYSDATE(),SYSDATE(),'GS:PSG:P72','Agency Bond','Agency Bond','BB','ENGLISH'     FROM DUAL WHERE NOT EXISTS (SELECT 1 FROM ft_t_einc WHERE clsf_oid = 'INSTYPG113' AND ext_cl_value = 'NL-N-N-GA-ALL-NA' AND indus_cl_set_id = 'INSTYPGR' AND data_src_id = 'BB');</v>
      </c>
    </row>
    <row r="128" spans="1:14">
      <c r="A128" s="160" t="s">
        <v>3814</v>
      </c>
      <c r="B128" s="160" t="s">
        <v>4592</v>
      </c>
      <c r="C128" s="160" t="s">
        <v>4642</v>
      </c>
      <c r="D128" s="160" t="s">
        <v>4581</v>
      </c>
      <c r="E128" s="160" t="s">
        <v>4610</v>
      </c>
      <c r="F128" s="160" t="s">
        <v>3815</v>
      </c>
      <c r="G128" s="160" t="s">
        <v>4581</v>
      </c>
      <c r="H128" s="160" t="s">
        <v>4581</v>
      </c>
      <c r="I128" s="160" t="s">
        <v>5931</v>
      </c>
      <c r="J128" s="160" t="s">
        <v>5931</v>
      </c>
      <c r="K128" s="160" t="s">
        <v>3813</v>
      </c>
      <c r="L128" s="160" t="s">
        <v>67</v>
      </c>
      <c r="M128" s="160" t="s">
        <v>3866</v>
      </c>
      <c r="N128" s="160" t="str">
        <f t="shared" si="2"/>
        <v>INSERT INTO ft_t_einc (einc_oid, clsf_oid, cl_value, ext_cl_value, indus_cl_set_id, start_tms, last_chg_tms, last_chg_usr_id, ext_clsf_nme, ext_clsf_desc, data_src_id, nls_cde)  SELECT 'EINC000127','INSTYPG114','Convertible Bond','NL-N-Y-ALL-ALL-NA','INSTYPGR',SYSDATE(),SYSDATE(),'GS:PSG:P72','Convertible Bond','Convertible Bond','BB','ENGLISH'     FROM DUAL WHERE NOT EXISTS (SELECT 1 FROM ft_t_einc WHERE clsf_oid = 'INSTYPG114' AND ext_cl_value = 'NL-N-Y-ALL-ALL-NA' AND indus_cl_set_id = 'INSTYPGR' AND data_src_id = 'BB');</v>
      </c>
    </row>
    <row r="129" spans="1:14">
      <c r="A129" s="160" t="s">
        <v>3814</v>
      </c>
      <c r="B129" s="160" t="s">
        <v>4593</v>
      </c>
      <c r="C129" s="160" t="s">
        <v>4643</v>
      </c>
      <c r="D129" s="160" t="s">
        <v>4582</v>
      </c>
      <c r="E129" s="160" t="s">
        <v>4611</v>
      </c>
      <c r="F129" s="160" t="s">
        <v>3815</v>
      </c>
      <c r="G129" s="160" t="s">
        <v>4582</v>
      </c>
      <c r="H129" s="160" t="s">
        <v>4582</v>
      </c>
      <c r="I129" s="160" t="s">
        <v>5931</v>
      </c>
      <c r="J129" s="160" t="s">
        <v>5931</v>
      </c>
      <c r="K129" s="160" t="s">
        <v>3813</v>
      </c>
      <c r="L129" s="160" t="s">
        <v>67</v>
      </c>
      <c r="M129" s="160" t="s">
        <v>3866</v>
      </c>
      <c r="N129" s="160" t="str">
        <f t="shared" si="2"/>
        <v>INSERT INTO ft_t_einc (einc_oid, clsf_oid, cl_value, ext_cl_value, indus_cl_set_id, start_tms, last_chg_tms, last_chg_usr_id, ext_clsf_nme, ext_clsf_desc, data_src_id, nls_cde)  SELECT 'EINC000128','INSTYPG115','Corporate Bond','NL-N-N-NSN-ALL-NA','INSTYPGR',SYSDATE(),SYSDATE(),'GS:PSG:P72','Corporate Bond','Corporate Bond','BB','ENGLISH'     FROM DUAL WHERE NOT EXISTS (SELECT 1 FROM ft_t_einc WHERE clsf_oid = 'INSTYPG115' AND ext_cl_value = 'NL-N-N-NSN-ALL-NA' AND indus_cl_set_id = 'INSTYPGR' AND data_src_id = 'BB');</v>
      </c>
    </row>
    <row r="130" spans="1:14">
      <c r="A130" s="160" t="s">
        <v>3814</v>
      </c>
      <c r="B130" s="160" t="s">
        <v>4594</v>
      </c>
      <c r="C130" s="160" t="s">
        <v>4644</v>
      </c>
      <c r="D130" s="160" t="s">
        <v>4569</v>
      </c>
      <c r="E130" s="160" t="s">
        <v>4612</v>
      </c>
      <c r="F130" s="160" t="s">
        <v>3815</v>
      </c>
      <c r="G130" s="160" t="s">
        <v>4569</v>
      </c>
      <c r="H130" s="160" t="s">
        <v>4569</v>
      </c>
      <c r="I130" s="160" t="s">
        <v>5931</v>
      </c>
      <c r="J130" s="160" t="s">
        <v>5931</v>
      </c>
      <c r="K130" s="160" t="s">
        <v>3813</v>
      </c>
      <c r="L130" s="160" t="s">
        <v>67</v>
      </c>
      <c r="M130" s="160" t="s">
        <v>3866</v>
      </c>
      <c r="N130" s="160" t="str">
        <f t="shared" ref="N130:N193" si="3">CONCATENATE("INSERT INTO ft_t_einc (einc_oid, clsf_oid, cl_value, ext_cl_value, indus_cl_set_id, start_tms, last_chg_tms, last_chg_usr_id, ext_clsf_nme, ext_clsf_desc, data_src_id, nls_cde)  SELECT '", B130, "','", C130, "','", D130, "','", E130, "','", F130, "',", I130, ",", J130, ",'", K130, "','", G130, "','", H130, "','", L130, "','", M130, "'     FROM DUAL WHERE NOT EXISTS (SELECT 1 FROM ft_t_einc WHERE clsf_oid = '",C130, "' AND ext_cl_value = '", E130, "' AND indus_cl_set_id = '", F130, "' AND data_src_id = '",L130,"');")</f>
        <v>INSERT INTO ft_t_einc (einc_oid, clsf_oid, cl_value, ext_cl_value, indus_cl_set_id, start_tms, last_chg_tms, last_chg_usr_id, ext_clsf_nme, ext_clsf_desc, data_src_id, nls_cde)  SELECT 'EINC000129','INSTYPG116','Corporate Inflation Linked','NL-Y-Y-ALL-ALL-NA','INSTYPGR',SYSDATE(),SYSDATE(),'GS:PSG:P72','Corporate Inflation Linked','Corporate Inflation Linked','BB','ENGLISH'     FROM DUAL WHERE NOT EXISTS (SELECT 1 FROM ft_t_einc WHERE clsf_oid = 'INSTYPG116' AND ext_cl_value = 'NL-Y-Y-ALL-ALL-NA' AND indus_cl_set_id = 'INSTYPGR' AND data_src_id = 'BB');</v>
      </c>
    </row>
    <row r="131" spans="1:14">
      <c r="A131" s="160" t="s">
        <v>3814</v>
      </c>
      <c r="B131" s="160" t="s">
        <v>4595</v>
      </c>
      <c r="C131" s="160" t="s">
        <v>4644</v>
      </c>
      <c r="D131" s="160" t="s">
        <v>4569</v>
      </c>
      <c r="E131" s="160" t="s">
        <v>4613</v>
      </c>
      <c r="F131" s="160" t="s">
        <v>3815</v>
      </c>
      <c r="G131" s="160" t="s">
        <v>4569</v>
      </c>
      <c r="H131" s="160" t="s">
        <v>4569</v>
      </c>
      <c r="I131" s="160" t="s">
        <v>5931</v>
      </c>
      <c r="J131" s="160" t="s">
        <v>5931</v>
      </c>
      <c r="K131" s="160" t="s">
        <v>3813</v>
      </c>
      <c r="L131" s="160" t="s">
        <v>67</v>
      </c>
      <c r="M131" s="160" t="s">
        <v>3866</v>
      </c>
      <c r="N131" s="160" t="str">
        <f t="shared" si="3"/>
        <v>INSERT INTO ft_t_einc (einc_oid, clsf_oid, cl_value, ext_cl_value, indus_cl_set_id, start_tms, last_chg_tms, last_chg_usr_id, ext_clsf_nme, ext_clsf_desc, data_src_id, nls_cde)  SELECT 'EINC000130','INSTYPG116','Corporate Inflation Linked','NL-Y-N-ALL-ALL-NA','INSTYPGR',SYSDATE(),SYSDATE(),'GS:PSG:P72','Corporate Inflation Linked','Corporate Inflation Linked','BB','ENGLISH'     FROM DUAL WHERE NOT EXISTS (SELECT 1 FROM ft_t_einc WHERE clsf_oid = 'INSTYPG116' AND ext_cl_value = 'NL-Y-N-ALL-ALL-NA' AND indus_cl_set_id = 'INSTYPGR' AND data_src_id = 'BB');</v>
      </c>
    </row>
    <row r="132" spans="1:14">
      <c r="A132" s="160" t="s">
        <v>3814</v>
      </c>
      <c r="B132" s="160" t="s">
        <v>4596</v>
      </c>
      <c r="C132" s="160" t="s">
        <v>4645</v>
      </c>
      <c r="D132" s="160" t="s">
        <v>4583</v>
      </c>
      <c r="E132" s="160" t="s">
        <v>4614</v>
      </c>
      <c r="F132" s="160" t="s">
        <v>3815</v>
      </c>
      <c r="G132" s="160" t="s">
        <v>4583</v>
      </c>
      <c r="H132" s="160" t="s">
        <v>4583</v>
      </c>
      <c r="I132" s="160" t="s">
        <v>5931</v>
      </c>
      <c r="J132" s="160" t="s">
        <v>5931</v>
      </c>
      <c r="K132" s="160" t="s">
        <v>3813</v>
      </c>
      <c r="L132" s="160" t="s">
        <v>67</v>
      </c>
      <c r="M132" s="160" t="s">
        <v>3866</v>
      </c>
      <c r="N132" s="160" t="str">
        <f t="shared" si="3"/>
        <v>INSERT INTO ft_t_einc (einc_oid, clsf_oid, cl_value, ext_cl_value, indus_cl_set_id, start_tms, last_chg_tms, last_chg_usr_id, ext_clsf_nme, ext_clsf_desc, data_src_id, nls_cde)  SELECT 'EINC000131','INSTYPG117','Foreign Government Bond','NL-N-N-NGA-NUS-NA','INSTYPGR',SYSDATE(),SYSDATE(),'GS:PSG:P72','Foreign Government Bond','Foreign Government Bond','BB','ENGLISH'     FROM DUAL WHERE NOT EXISTS (SELECT 1 FROM ft_t_einc WHERE clsf_oid = 'INSTYPG117' AND ext_cl_value = 'NL-N-N-NGA-NUS-NA' AND indus_cl_set_id = 'INSTYPGR' AND data_src_id = 'BB');</v>
      </c>
    </row>
    <row r="133" spans="1:14">
      <c r="A133" s="160" t="s">
        <v>3814</v>
      </c>
      <c r="B133" s="160" t="s">
        <v>4597</v>
      </c>
      <c r="C133" s="160" t="s">
        <v>4646</v>
      </c>
      <c r="D133" s="160" t="s">
        <v>4584</v>
      </c>
      <c r="E133" s="160" t="s">
        <v>4615</v>
      </c>
      <c r="F133" s="160" t="s">
        <v>3815</v>
      </c>
      <c r="G133" s="160" t="s">
        <v>4584</v>
      </c>
      <c r="H133" s="160" t="s">
        <v>4584</v>
      </c>
      <c r="I133" s="160" t="s">
        <v>5931</v>
      </c>
      <c r="J133" s="160" t="s">
        <v>5931</v>
      </c>
      <c r="K133" s="160" t="s">
        <v>3813</v>
      </c>
      <c r="L133" s="160" t="s">
        <v>67</v>
      </c>
      <c r="M133" s="160" t="s">
        <v>3866</v>
      </c>
      <c r="N133" s="160" t="str">
        <f t="shared" si="3"/>
        <v>INSERT INTO ft_t_einc (einc_oid, clsf_oid, cl_value, ext_cl_value, indus_cl_set_id, start_tms, last_chg_tms, last_chg_usr_id, ext_clsf_nme, ext_clsf_desc, data_src_id, nls_cde)  SELECT 'EINC000132','INSTYPG118','Foreign Government Bond - Inflation Linked','NL-Y-Y-ALL-NUS-NA','INSTYPGR',SYSDATE(),SYSDATE(),'GS:PSG:P72','Foreign Government Bond - Inflation Linked','Foreign Government Bond - Inflation Linked','BB','ENGLISH'     FROM DUAL WHERE NOT EXISTS (SELECT 1 FROM ft_t_einc WHERE clsf_oid = 'INSTYPG118' AND ext_cl_value = 'NL-Y-Y-ALL-NUS-NA' AND indus_cl_set_id = 'INSTYPGR' AND data_src_id = 'BB');</v>
      </c>
    </row>
    <row r="134" spans="1:14">
      <c r="A134" s="160" t="s">
        <v>3814</v>
      </c>
      <c r="B134" s="160" t="s">
        <v>4598</v>
      </c>
      <c r="C134" s="160" t="s">
        <v>4646</v>
      </c>
      <c r="D134" s="160" t="s">
        <v>4584</v>
      </c>
      <c r="E134" s="160" t="s">
        <v>4616</v>
      </c>
      <c r="F134" s="160" t="s">
        <v>3815</v>
      </c>
      <c r="G134" s="160" t="s">
        <v>4584</v>
      </c>
      <c r="H134" s="160" t="s">
        <v>4584</v>
      </c>
      <c r="I134" s="160" t="s">
        <v>5931</v>
      </c>
      <c r="J134" s="160" t="s">
        <v>5931</v>
      </c>
      <c r="K134" s="160" t="s">
        <v>3813</v>
      </c>
      <c r="L134" s="160" t="s">
        <v>67</v>
      </c>
      <c r="M134" s="160" t="s">
        <v>3866</v>
      </c>
      <c r="N134" s="160" t="str">
        <f t="shared" si="3"/>
        <v>INSERT INTO ft_t_einc (einc_oid, clsf_oid, cl_value, ext_cl_value, indus_cl_set_id, start_tms, last_chg_tms, last_chg_usr_id, ext_clsf_nme, ext_clsf_desc, data_src_id, nls_cde)  SELECT 'EINC000133','INSTYPG118','Foreign Government Bond - Inflation Linked','NL-Y-N-ALL-NUS-NA','INSTYPGR',SYSDATE(),SYSDATE(),'GS:PSG:P72','Foreign Government Bond - Inflation Linked','Foreign Government Bond - Inflation Linked','BB','ENGLISH'     FROM DUAL WHERE NOT EXISTS (SELECT 1 FROM ft_t_einc WHERE clsf_oid = 'INSTYPG118' AND ext_cl_value = 'NL-Y-N-ALL-NUS-NA' AND indus_cl_set_id = 'INSTYPGR' AND data_src_id = 'BB');</v>
      </c>
    </row>
    <row r="135" spans="1:14">
      <c r="A135" s="160" t="s">
        <v>3814</v>
      </c>
      <c r="B135" s="160" t="s">
        <v>4599</v>
      </c>
      <c r="C135" s="160" t="s">
        <v>4647</v>
      </c>
      <c r="D135" s="160" t="s">
        <v>4585</v>
      </c>
      <c r="E135" s="160" t="s">
        <v>4617</v>
      </c>
      <c r="F135" s="160" t="s">
        <v>3815</v>
      </c>
      <c r="G135" s="160" t="s">
        <v>4585</v>
      </c>
      <c r="H135" s="160" t="s">
        <v>4585</v>
      </c>
      <c r="I135" s="160" t="s">
        <v>5931</v>
      </c>
      <c r="J135" s="160" t="s">
        <v>5931</v>
      </c>
      <c r="K135" s="160" t="s">
        <v>3813</v>
      </c>
      <c r="L135" s="160" t="s">
        <v>67</v>
      </c>
      <c r="M135" s="160" t="s">
        <v>3866</v>
      </c>
      <c r="N135" s="160" t="str">
        <f t="shared" si="3"/>
        <v>INSERT INTO ft_t_einc (einc_oid, clsf_oid, cl_value, ext_cl_value, indus_cl_set_id, start_tms, last_chg_tms, last_chg_usr_id, ext_clsf_nme, ext_clsf_desc, data_src_id, nls_cde)  SELECT 'EINC000134','INSTYPG119','Municipal Bond','NL-NA-NA-ALL-ALL-NA','INSTYPGR',SYSDATE(),SYSDATE(),'GS:PSG:P72','Municipal Bond','Municipal Bond','BB','ENGLISH'     FROM DUAL WHERE NOT EXISTS (SELECT 1 FROM ft_t_einc WHERE clsf_oid = 'INSTYPG119' AND ext_cl_value = 'NL-NA-NA-ALL-ALL-NA' AND indus_cl_set_id = 'INSTYPGR' AND data_src_id = 'BB');</v>
      </c>
    </row>
    <row r="136" spans="1:14">
      <c r="A136" s="160" t="s">
        <v>3814</v>
      </c>
      <c r="B136" s="160" t="s">
        <v>4600</v>
      </c>
      <c r="C136" s="160" t="s">
        <v>4648</v>
      </c>
      <c r="D136" s="160" t="s">
        <v>4586</v>
      </c>
      <c r="E136" s="160" t="s">
        <v>4618</v>
      </c>
      <c r="F136" s="160" t="s">
        <v>3815</v>
      </c>
      <c r="G136" s="160" t="s">
        <v>4586</v>
      </c>
      <c r="H136" s="160" t="s">
        <v>4586</v>
      </c>
      <c r="I136" s="160" t="s">
        <v>5931</v>
      </c>
      <c r="J136" s="160" t="s">
        <v>5931</v>
      </c>
      <c r="K136" s="160" t="s">
        <v>3813</v>
      </c>
      <c r="L136" s="160" t="s">
        <v>67</v>
      </c>
      <c r="M136" s="160" t="s">
        <v>3866</v>
      </c>
      <c r="N136" s="160" t="str">
        <f t="shared" si="3"/>
        <v>INSERT INTO ft_t_einc (einc_oid, clsf_oid, cl_value, ext_cl_value, indus_cl_set_id, start_tms, last_chg_tms, last_chg_usr_id, ext_clsf_nme, ext_clsf_desc, data_src_id, nls_cde)  SELECT 'EINC000135','INSTYPG120','Supranational Bond','NL-N-N-SN-SNAT-NA','INSTYPGR',SYSDATE(),SYSDATE(),'GS:PSG:P72','Supranational Bond','Supranational Bond','BB','ENGLISH'     FROM DUAL WHERE NOT EXISTS (SELECT 1 FROM ft_t_einc WHERE clsf_oid = 'INSTYPG120' AND ext_cl_value = 'NL-N-N-SN-SNAT-NA' AND indus_cl_set_id = 'INSTYPGR' AND data_src_id = 'BB');</v>
      </c>
    </row>
    <row r="137" spans="1:14">
      <c r="A137" s="160" t="s">
        <v>3814</v>
      </c>
      <c r="B137" s="160" t="s">
        <v>4601</v>
      </c>
      <c r="C137" s="160" t="s">
        <v>4649</v>
      </c>
      <c r="D137" s="160" t="s">
        <v>4587</v>
      </c>
      <c r="E137" s="160" t="s">
        <v>4619</v>
      </c>
      <c r="F137" s="160" t="s">
        <v>3815</v>
      </c>
      <c r="G137" s="160" t="s">
        <v>4587</v>
      </c>
      <c r="H137" s="160" t="s">
        <v>4587</v>
      </c>
      <c r="I137" s="160" t="s">
        <v>5931</v>
      </c>
      <c r="J137" s="160" t="s">
        <v>5931</v>
      </c>
      <c r="K137" s="160" t="s">
        <v>3813</v>
      </c>
      <c r="L137" s="160" t="s">
        <v>67</v>
      </c>
      <c r="M137" s="160" t="s">
        <v>3866</v>
      </c>
      <c r="N137" s="160" t="str">
        <f t="shared" si="3"/>
        <v>INSERT INTO ft_t_einc (einc_oid, clsf_oid, cl_value, ext_cl_value, indus_cl_set_id, start_tms, last_chg_tms, last_chg_usr_id, ext_clsf_nme, ext_clsf_desc, data_src_id, nls_cde)  SELECT 'EINC000136','INSTYPG121','Term Loan','LN-NA-NA-ALL-ALL-NA','INSTYPGR',SYSDATE(),SYSDATE(),'GS:PSG:P72','Term Loan','Term Loan','BB','ENGLISH'     FROM DUAL WHERE NOT EXISTS (SELECT 1 FROM ft_t_einc WHERE clsf_oid = 'INSTYPG121' AND ext_cl_value = 'LN-NA-NA-ALL-ALL-NA' AND indus_cl_set_id = 'INSTYPGR' AND data_src_id = 'BB');</v>
      </c>
    </row>
    <row r="138" spans="1:14">
      <c r="A138" s="160" t="s">
        <v>3814</v>
      </c>
      <c r="B138" s="160" t="s">
        <v>4602</v>
      </c>
      <c r="C138" s="160" t="s">
        <v>4650</v>
      </c>
      <c r="D138" s="160" t="s">
        <v>4575</v>
      </c>
      <c r="E138" s="160" t="s">
        <v>4620</v>
      </c>
      <c r="F138" s="160" t="s">
        <v>3815</v>
      </c>
      <c r="G138" s="160" t="s">
        <v>4575</v>
      </c>
      <c r="H138" s="160" t="s">
        <v>4575</v>
      </c>
      <c r="I138" s="160" t="s">
        <v>5931</v>
      </c>
      <c r="J138" s="160" t="s">
        <v>5931</v>
      </c>
      <c r="K138" s="160" t="s">
        <v>3813</v>
      </c>
      <c r="L138" s="160" t="s">
        <v>67</v>
      </c>
      <c r="M138" s="160" t="s">
        <v>3866</v>
      </c>
      <c r="N138" s="160" t="str">
        <f t="shared" si="3"/>
        <v>INSERT INTO ft_t_einc (einc_oid, clsf_oid, cl_value, ext_cl_value, indus_cl_set_id, start_tms, last_chg_tms, last_chg_usr_id, ext_clsf_nme, ext_clsf_desc, data_src_id, nls_cde)  SELECT 'EINC000137','INSTYPG122','TIPS','NL-Y-Y-ALL-US-Note','INSTYPGR',SYSDATE(),SYSDATE(),'GS:PSG:P72','TIPS','TIPS','BB','ENGLISH'     FROM DUAL WHERE NOT EXISTS (SELECT 1 FROM ft_t_einc WHERE clsf_oid = 'INSTYPG122' AND ext_cl_value = 'NL-Y-Y-ALL-US-Note' AND indus_cl_set_id = 'INSTYPGR' AND data_src_id = 'BB');</v>
      </c>
    </row>
    <row r="139" spans="1:14">
      <c r="A139" s="160" t="s">
        <v>3814</v>
      </c>
      <c r="B139" s="160" t="s">
        <v>4603</v>
      </c>
      <c r="C139" s="160" t="s">
        <v>4650</v>
      </c>
      <c r="D139" s="160" t="s">
        <v>4575</v>
      </c>
      <c r="E139" s="160" t="s">
        <v>4621</v>
      </c>
      <c r="F139" s="160" t="s">
        <v>3815</v>
      </c>
      <c r="G139" s="160" t="s">
        <v>4575</v>
      </c>
      <c r="H139" s="160" t="s">
        <v>4575</v>
      </c>
      <c r="I139" s="160" t="s">
        <v>5931</v>
      </c>
      <c r="J139" s="160" t="s">
        <v>5931</v>
      </c>
      <c r="K139" s="160" t="s">
        <v>3813</v>
      </c>
      <c r="L139" s="160" t="s">
        <v>67</v>
      </c>
      <c r="M139" s="160" t="s">
        <v>3866</v>
      </c>
      <c r="N139" s="160" t="str">
        <f t="shared" si="3"/>
        <v>INSERT INTO ft_t_einc (einc_oid, clsf_oid, cl_value, ext_cl_value, indus_cl_set_id, start_tms, last_chg_tms, last_chg_usr_id, ext_clsf_nme, ext_clsf_desc, data_src_id, nls_cde)  SELECT 'EINC000138','INSTYPG122','TIPS','NL-Y-N-ALL-US-Note','INSTYPGR',SYSDATE(),SYSDATE(),'GS:PSG:P72','TIPS','TIPS','BB','ENGLISH'     FROM DUAL WHERE NOT EXISTS (SELECT 1 FROM ft_t_einc WHERE clsf_oid = 'INSTYPG122' AND ext_cl_value = 'NL-Y-N-ALL-US-Note' AND indus_cl_set_id = 'INSTYPGR' AND data_src_id = 'BB');</v>
      </c>
    </row>
    <row r="140" spans="1:14">
      <c r="A140" s="160" t="s">
        <v>3814</v>
      </c>
      <c r="B140" s="160" t="s">
        <v>4604</v>
      </c>
      <c r="C140" s="160" t="s">
        <v>4650</v>
      </c>
      <c r="D140" s="160" t="s">
        <v>4575</v>
      </c>
      <c r="E140" s="160" t="s">
        <v>4622</v>
      </c>
      <c r="F140" s="160" t="s">
        <v>3815</v>
      </c>
      <c r="G140" s="160" t="s">
        <v>4575</v>
      </c>
      <c r="H140" s="160" t="s">
        <v>4575</v>
      </c>
      <c r="I140" s="160" t="s">
        <v>5931</v>
      </c>
      <c r="J140" s="160" t="s">
        <v>5931</v>
      </c>
      <c r="K140" s="160" t="s">
        <v>3813</v>
      </c>
      <c r="L140" s="160" t="s">
        <v>67</v>
      </c>
      <c r="M140" s="160" t="s">
        <v>3866</v>
      </c>
      <c r="N140" s="160" t="str">
        <f t="shared" si="3"/>
        <v>INSERT INTO ft_t_einc (einc_oid, clsf_oid, cl_value, ext_cl_value, indus_cl_set_id, start_tms, last_chg_tms, last_chg_usr_id, ext_clsf_nme, ext_clsf_desc, data_src_id, nls_cde)  SELECT 'EINC000139','INSTYPG122','TIPS','NL-Y-Y-ALL-US-Bond','INSTYPGR',SYSDATE(),SYSDATE(),'GS:PSG:P72','TIPS','TIPS','BB','ENGLISH'     FROM DUAL WHERE NOT EXISTS (SELECT 1 FROM ft_t_einc WHERE clsf_oid = 'INSTYPG122' AND ext_cl_value = 'NL-Y-Y-ALL-US-Bond' AND indus_cl_set_id = 'INSTYPGR' AND data_src_id = 'BB');</v>
      </c>
    </row>
    <row r="141" spans="1:14">
      <c r="A141" s="160" t="s">
        <v>3814</v>
      </c>
      <c r="B141" s="160" t="s">
        <v>4605</v>
      </c>
      <c r="C141" s="160" t="s">
        <v>4650</v>
      </c>
      <c r="D141" s="160" t="s">
        <v>4575</v>
      </c>
      <c r="E141" s="160" t="s">
        <v>4623</v>
      </c>
      <c r="F141" s="160" t="s">
        <v>3815</v>
      </c>
      <c r="G141" s="160" t="s">
        <v>4575</v>
      </c>
      <c r="H141" s="160" t="s">
        <v>4575</v>
      </c>
      <c r="I141" s="160" t="s">
        <v>5931</v>
      </c>
      <c r="J141" s="160" t="s">
        <v>5931</v>
      </c>
      <c r="K141" s="160" t="s">
        <v>3813</v>
      </c>
      <c r="L141" s="160" t="s">
        <v>67</v>
      </c>
      <c r="M141" s="160" t="s">
        <v>3866</v>
      </c>
      <c r="N141" s="160" t="str">
        <f t="shared" si="3"/>
        <v>INSERT INTO ft_t_einc (einc_oid, clsf_oid, cl_value, ext_cl_value, indus_cl_set_id, start_tms, last_chg_tms, last_chg_usr_id, ext_clsf_nme, ext_clsf_desc, data_src_id, nls_cde)  SELECT 'EINC000140','INSTYPG122','TIPS','NL-Y-N-ALL-US-Bond','INSTYPGR',SYSDATE(),SYSDATE(),'GS:PSG:P72','TIPS','TIPS','BB','ENGLISH'     FROM DUAL WHERE NOT EXISTS (SELECT 1 FROM ft_t_einc WHERE clsf_oid = 'INSTYPG122' AND ext_cl_value = 'NL-Y-N-ALL-US-Bond' AND indus_cl_set_id = 'INSTYPGR' AND data_src_id = 'BB');</v>
      </c>
    </row>
    <row r="142" spans="1:14">
      <c r="A142" s="160" t="s">
        <v>3814</v>
      </c>
      <c r="B142" s="160" t="s">
        <v>4606</v>
      </c>
      <c r="C142" s="160" t="s">
        <v>4651</v>
      </c>
      <c r="D142" s="160" t="s">
        <v>4588</v>
      </c>
      <c r="E142" s="160" t="s">
        <v>4624</v>
      </c>
      <c r="F142" s="160" t="s">
        <v>3815</v>
      </c>
      <c r="G142" s="160" t="s">
        <v>4588</v>
      </c>
      <c r="H142" s="160" t="s">
        <v>4588</v>
      </c>
      <c r="I142" s="160" t="s">
        <v>5931</v>
      </c>
      <c r="J142" s="160" t="s">
        <v>5931</v>
      </c>
      <c r="K142" s="160" t="s">
        <v>3813</v>
      </c>
      <c r="L142" s="160" t="s">
        <v>67</v>
      </c>
      <c r="M142" s="160" t="s">
        <v>3866</v>
      </c>
      <c r="N142" s="160" t="str">
        <f t="shared" si="3"/>
        <v>INSERT INTO ft_t_einc (einc_oid, clsf_oid, cl_value, ext_cl_value, indus_cl_set_id, start_tms, last_chg_tms, last_chg_usr_id, ext_clsf_nme, ext_clsf_desc, data_src_id, nls_cde)  SELECT 'EINC000141','INSTYPG123','Treasury Bill','NL-N-N-NGA-US-Bill','INSTYPGR',SYSDATE(),SYSDATE(),'GS:PSG:P72','Treasury Bill','Treasury Bill','BB','ENGLISH'     FROM DUAL WHERE NOT EXISTS (SELECT 1 FROM ft_t_einc WHERE clsf_oid = 'INSTYPG123' AND ext_cl_value = 'NL-N-N-NGA-US-Bill' AND indus_cl_set_id = 'INSTYPGR' AND data_src_id = 'BB');</v>
      </c>
    </row>
    <row r="143" spans="1:14">
      <c r="A143" s="160" t="s">
        <v>3814</v>
      </c>
      <c r="B143" s="160" t="s">
        <v>4607</v>
      </c>
      <c r="C143" s="160" t="s">
        <v>4652</v>
      </c>
      <c r="D143" s="160" t="s">
        <v>4589</v>
      </c>
      <c r="E143" s="160" t="s">
        <v>4625</v>
      </c>
      <c r="F143" s="160" t="s">
        <v>3815</v>
      </c>
      <c r="G143" s="160" t="s">
        <v>4589</v>
      </c>
      <c r="H143" s="160" t="s">
        <v>4589</v>
      </c>
      <c r="I143" s="160" t="s">
        <v>5931</v>
      </c>
      <c r="J143" s="160" t="s">
        <v>5931</v>
      </c>
      <c r="K143" s="160" t="s">
        <v>3813</v>
      </c>
      <c r="L143" s="160" t="s">
        <v>67</v>
      </c>
      <c r="M143" s="160" t="s">
        <v>3866</v>
      </c>
      <c r="N143" s="160" t="str">
        <f t="shared" si="3"/>
        <v>INSERT INTO ft_t_einc (einc_oid, clsf_oid, cl_value, ext_cl_value, indus_cl_set_id, start_tms, last_chg_tms, last_chg_usr_id, ext_clsf_nme, ext_clsf_desc, data_src_id, nls_cde)  SELECT 'EINC000142','INSTYPG124','Treasury Bond','NL-N-N-NGA-US-Note','INSTYPGR',SYSDATE(),SYSDATE(),'GS:PSG:P72','Treasury Bond','Treasury Bond','BB','ENGLISH'     FROM DUAL WHERE NOT EXISTS (SELECT 1 FROM ft_t_einc WHERE clsf_oid = 'INSTYPG124' AND ext_cl_value = 'NL-N-N-NGA-US-Note' AND indus_cl_set_id = 'INSTYPGR' AND data_src_id = 'BB');</v>
      </c>
    </row>
    <row r="144" spans="1:14">
      <c r="A144" s="160" t="s">
        <v>3814</v>
      </c>
      <c r="B144" s="160" t="s">
        <v>4608</v>
      </c>
      <c r="C144" s="160" t="s">
        <v>4652</v>
      </c>
      <c r="D144" s="160" t="s">
        <v>4589</v>
      </c>
      <c r="E144" s="160" t="s">
        <v>4626</v>
      </c>
      <c r="F144" s="160" t="s">
        <v>3815</v>
      </c>
      <c r="G144" s="160" t="s">
        <v>4589</v>
      </c>
      <c r="H144" s="160" t="s">
        <v>4589</v>
      </c>
      <c r="I144" s="160" t="s">
        <v>5931</v>
      </c>
      <c r="J144" s="160" t="s">
        <v>5931</v>
      </c>
      <c r="K144" s="160" t="s">
        <v>3813</v>
      </c>
      <c r="L144" s="160" t="s">
        <v>67</v>
      </c>
      <c r="M144" s="160" t="s">
        <v>3866</v>
      </c>
      <c r="N144" s="160" t="str">
        <f t="shared" si="3"/>
        <v>INSERT INTO ft_t_einc (einc_oid, clsf_oid, cl_value, ext_cl_value, indus_cl_set_id, start_tms, last_chg_tms, last_chg_usr_id, ext_clsf_nme, ext_clsf_desc, data_src_id, nls_cde)  SELECT 'EINC000143','INSTYPG124','Treasury Bond','NL-N-N-NGA-US-Bond','INSTYPGR',SYSDATE(),SYSDATE(),'GS:PSG:P72','Treasury Bond','Treasury Bond','BB','ENGLISH'     FROM DUAL WHERE NOT EXISTS (SELECT 1 FROM ft_t_einc WHERE clsf_oid = 'INSTYPG124' AND ext_cl_value = 'NL-N-N-NGA-US-Bond' AND indus_cl_set_id = 'INSTYPGR' AND data_src_id = 'BB');</v>
      </c>
    </row>
    <row r="145" spans="1:14">
      <c r="A145" s="160" t="s">
        <v>3814</v>
      </c>
      <c r="B145" s="160" t="s">
        <v>6674</v>
      </c>
      <c r="C145" s="160" t="s">
        <v>3994</v>
      </c>
      <c r="D145" s="160" t="s">
        <v>3979</v>
      </c>
      <c r="E145" s="160" t="s">
        <v>6652</v>
      </c>
      <c r="F145" s="160" t="s">
        <v>3815</v>
      </c>
      <c r="G145" s="160" t="s">
        <v>6652</v>
      </c>
      <c r="H145" s="160" t="s">
        <v>6652</v>
      </c>
      <c r="I145" s="160" t="s">
        <v>5931</v>
      </c>
      <c r="J145" s="160" t="s">
        <v>5931</v>
      </c>
      <c r="K145" s="160" t="s">
        <v>3813</v>
      </c>
      <c r="L145" s="160" t="s">
        <v>67</v>
      </c>
      <c r="M145" s="160" t="s">
        <v>3866</v>
      </c>
      <c r="N145" s="160" t="str">
        <f t="shared" si="3"/>
        <v>INSERT INTO ft_t_einc (einc_oid, clsf_oid, cl_value, ext_cl_value, indus_cl_set_id, start_tms, last_chg_tms, last_chg_usr_id, ext_clsf_nme, ext_clsf_desc, data_src_id, nls_cde)  SELECT 'EINC000640','INSTYPGR58','Open Ended Mutual Fund','FIDC','INSTYPGR',SYSDATE(),SYSDATE(),'GS:PSG:P72','FIDC','FIDC','BB','ENGLISH'     FROM DUAL WHERE NOT EXISTS (SELECT 1 FROM ft_t_einc WHERE clsf_oid = 'INSTYPGR58' AND ext_cl_value = 'FIDC' AND indus_cl_set_id = 'INSTYPGR' AND data_src_id = 'BB');</v>
      </c>
    </row>
    <row r="146" spans="1:14">
      <c r="A146" s="213" t="s">
        <v>3814</v>
      </c>
      <c r="B146" s="213" t="s">
        <v>6487</v>
      </c>
      <c r="C146" s="213" t="s">
        <v>3988</v>
      </c>
      <c r="D146" s="213" t="s">
        <v>3975</v>
      </c>
      <c r="E146" s="213" t="s">
        <v>6497</v>
      </c>
      <c r="F146" s="213" t="s">
        <v>3815</v>
      </c>
      <c r="G146" s="213" t="s">
        <v>6506</v>
      </c>
      <c r="H146" s="213" t="s">
        <v>6506</v>
      </c>
      <c r="I146" s="213" t="s">
        <v>5931</v>
      </c>
      <c r="J146" s="213" t="s">
        <v>5931</v>
      </c>
      <c r="K146" s="213" t="s">
        <v>3813</v>
      </c>
      <c r="L146" s="213" t="s">
        <v>6646</v>
      </c>
      <c r="M146" s="213" t="s">
        <v>3866</v>
      </c>
      <c r="N146" s="213" t="str">
        <f t="shared" si="3"/>
        <v>INSERT INTO ft_t_einc (einc_oid, clsf_oid, cl_value, ext_cl_value, indus_cl_set_id, start_tms, last_chg_tms, last_chg_usr_id, ext_clsf_nme, ext_clsf_desc, data_src_id, nls_cde)  SELECT 'EINC000601','INSTYPGR52','Commodity ETF','ETFC','INSTYPGR',SYSDATE(),SYSDATE(),'GS:PSG:P72','Commodity ETFs','Commodity ETFs','RFTDSP','ENGLISH'     FROM DUAL WHERE NOT EXISTS (SELECT 1 FROM ft_t_einc WHERE clsf_oid = 'INSTYPGR52' AND ext_cl_value = 'ETFC' AND indus_cl_set_id = 'INSTYPGR' AND data_src_id = 'RFTDSP');</v>
      </c>
    </row>
    <row r="147" spans="1:14">
      <c r="A147" s="213" t="s">
        <v>3814</v>
      </c>
      <c r="B147" s="213" t="s">
        <v>6488</v>
      </c>
      <c r="C147" s="213" t="s">
        <v>3989</v>
      </c>
      <c r="D147" s="213" t="s">
        <v>3976</v>
      </c>
      <c r="E147" s="213" t="s">
        <v>3963</v>
      </c>
      <c r="F147" s="213" t="s">
        <v>3815</v>
      </c>
      <c r="G147" s="213" t="s">
        <v>6507</v>
      </c>
      <c r="H147" s="213" t="s">
        <v>6507</v>
      </c>
      <c r="I147" s="213" t="s">
        <v>5931</v>
      </c>
      <c r="J147" s="213" t="s">
        <v>5931</v>
      </c>
      <c r="K147" s="213" t="s">
        <v>3813</v>
      </c>
      <c r="L147" s="213" t="s">
        <v>6646</v>
      </c>
      <c r="M147" s="213" t="s">
        <v>3866</v>
      </c>
      <c r="N147" s="213" t="str">
        <f t="shared" si="3"/>
        <v>INSERT INTO ft_t_einc (einc_oid, clsf_oid, cl_value, ext_cl_value, indus_cl_set_id, start_tms, last_chg_tms, last_chg_usr_id, ext_clsf_nme, ext_clsf_desc, data_src_id, nls_cde)  SELECT 'EINC000602','INSTYPGR53','Equity ETF','ETF','INSTYPGR',SYSDATE(),SYSDATE(),'GS:PSG:P72','Exchange Traded Fund','Exchange Traded Fund','RFTDSP','ENGLISH'     FROM DUAL WHERE NOT EXISTS (SELECT 1 FROM ft_t_einc WHERE clsf_oid = 'INSTYPGR53' AND ext_cl_value = 'ETF' AND indus_cl_set_id = 'INSTYPGR' AND data_src_id = 'RFTDSP');</v>
      </c>
    </row>
    <row r="148" spans="1:14">
      <c r="A148" s="213" t="s">
        <v>3814</v>
      </c>
      <c r="B148" s="213" t="s">
        <v>6489</v>
      </c>
      <c r="C148" s="213" t="s">
        <v>3989</v>
      </c>
      <c r="D148" s="213" t="s">
        <v>3976</v>
      </c>
      <c r="E148" s="213" t="s">
        <v>6498</v>
      </c>
      <c r="F148" s="213" t="s">
        <v>3815</v>
      </c>
      <c r="G148" s="213" t="s">
        <v>6508</v>
      </c>
      <c r="H148" s="213" t="s">
        <v>6508</v>
      </c>
      <c r="I148" s="213" t="s">
        <v>5931</v>
      </c>
      <c r="J148" s="213" t="s">
        <v>5931</v>
      </c>
      <c r="K148" s="213" t="s">
        <v>3813</v>
      </c>
      <c r="L148" s="213" t="s">
        <v>6646</v>
      </c>
      <c r="M148" s="213" t="s">
        <v>3866</v>
      </c>
      <c r="N148" s="213" t="str">
        <f t="shared" si="3"/>
        <v>INSERT INTO ft_t_einc (einc_oid, clsf_oid, cl_value, ext_cl_value, indus_cl_set_id, start_tms, last_chg_tms, last_chg_usr_id, ext_clsf_nme, ext_clsf_desc, data_src_id, nls_cde)  SELECT 'EINC000603','INSTYPGR53','Equity ETF','ETFA','INSTYPGR',SYSDATE(),SYSDATE(),'GS:PSG:P72','Alternative ETFs','Alternative ETFs','RFTDSP','ENGLISH'     FROM DUAL WHERE NOT EXISTS (SELECT 1 FROM ft_t_einc WHERE clsf_oid = 'INSTYPGR53' AND ext_cl_value = 'ETFA' AND indus_cl_set_id = 'INSTYPGR' AND data_src_id = 'RFTDSP');</v>
      </c>
    </row>
    <row r="149" spans="1:14">
      <c r="A149" s="213" t="s">
        <v>3814</v>
      </c>
      <c r="B149" s="213" t="s">
        <v>6490</v>
      </c>
      <c r="C149" s="213" t="s">
        <v>3989</v>
      </c>
      <c r="D149" s="213" t="s">
        <v>3976</v>
      </c>
      <c r="E149" s="213" t="s">
        <v>6499</v>
      </c>
      <c r="F149" s="213" t="s">
        <v>3815</v>
      </c>
      <c r="G149" s="213" t="s">
        <v>6509</v>
      </c>
      <c r="H149" s="213" t="s">
        <v>6509</v>
      </c>
      <c r="I149" s="213" t="s">
        <v>5931</v>
      </c>
      <c r="J149" s="213" t="s">
        <v>5931</v>
      </c>
      <c r="K149" s="213" t="s">
        <v>3813</v>
      </c>
      <c r="L149" s="213" t="s">
        <v>6646</v>
      </c>
      <c r="M149" s="213" t="s">
        <v>3866</v>
      </c>
      <c r="N149" s="213" t="str">
        <f t="shared" si="3"/>
        <v>INSERT INTO ft_t_einc (einc_oid, clsf_oid, cl_value, ext_cl_value, indus_cl_set_id, start_tms, last_chg_tms, last_chg_usr_id, ext_clsf_nme, ext_clsf_desc, data_src_id, nls_cde)  SELECT 'EINC000604','INSTYPGR53','Equity ETF','ETFE','INSTYPGR',SYSDATE(),SYSDATE(),'GS:PSG:P72','Equity ETFs','Equity ETFs','RFTDSP','ENGLISH'     FROM DUAL WHERE NOT EXISTS (SELECT 1 FROM ft_t_einc WHERE clsf_oid = 'INSTYPGR53' AND ext_cl_value = 'ETFE' AND indus_cl_set_id = 'INSTYPGR' AND data_src_id = 'RFTDSP');</v>
      </c>
    </row>
    <row r="150" spans="1:14">
      <c r="A150" s="213" t="s">
        <v>3814</v>
      </c>
      <c r="B150" s="213" t="s">
        <v>6491</v>
      </c>
      <c r="C150" s="213" t="s">
        <v>3989</v>
      </c>
      <c r="D150" s="213" t="s">
        <v>3976</v>
      </c>
      <c r="E150" s="213" t="s">
        <v>6500</v>
      </c>
      <c r="F150" s="213" t="s">
        <v>3815</v>
      </c>
      <c r="G150" s="213" t="s">
        <v>6510</v>
      </c>
      <c r="H150" s="213" t="s">
        <v>6510</v>
      </c>
      <c r="I150" s="213" t="s">
        <v>5931</v>
      </c>
      <c r="J150" s="213" t="s">
        <v>5931</v>
      </c>
      <c r="K150" s="213" t="s">
        <v>3813</v>
      </c>
      <c r="L150" s="213" t="s">
        <v>6646</v>
      </c>
      <c r="M150" s="213" t="s">
        <v>3866</v>
      </c>
      <c r="N150" s="213" t="str">
        <f t="shared" si="3"/>
        <v>INSERT INTO ft_t_einc (einc_oid, clsf_oid, cl_value, ext_cl_value, indus_cl_set_id, start_tms, last_chg_tms, last_chg_usr_id, ext_clsf_nme, ext_clsf_desc, data_src_id, nls_cde)  SELECT 'EINC000605','INSTYPGR53','Equity ETF','ETFO','INSTYPGR',SYSDATE(),SYSDATE(),'GS:PSG:P72','Other ETFs','Other ETFs','RFTDSP','ENGLISH'     FROM DUAL WHERE NOT EXISTS (SELECT 1 FROM ft_t_einc WHERE clsf_oid = 'INSTYPGR53' AND ext_cl_value = 'ETFO' AND indus_cl_set_id = 'INSTYPGR' AND data_src_id = 'RFTDSP');</v>
      </c>
    </row>
    <row r="151" spans="1:14">
      <c r="A151" s="213" t="s">
        <v>3814</v>
      </c>
      <c r="B151" s="213" t="s">
        <v>6492</v>
      </c>
      <c r="C151" s="213" t="s">
        <v>3989</v>
      </c>
      <c r="D151" s="213" t="s">
        <v>3976</v>
      </c>
      <c r="E151" s="213" t="s">
        <v>6501</v>
      </c>
      <c r="F151" s="213" t="s">
        <v>3815</v>
      </c>
      <c r="G151" s="213" t="s">
        <v>6511</v>
      </c>
      <c r="H151" s="213" t="s">
        <v>6511</v>
      </c>
      <c r="I151" s="213" t="s">
        <v>5931</v>
      </c>
      <c r="J151" s="213" t="s">
        <v>5931</v>
      </c>
      <c r="K151" s="213" t="s">
        <v>3813</v>
      </c>
      <c r="L151" s="213" t="s">
        <v>6646</v>
      </c>
      <c r="M151" s="213" t="s">
        <v>3866</v>
      </c>
      <c r="N151" s="213" t="str">
        <f t="shared" si="3"/>
        <v>INSERT INTO ft_t_einc (einc_oid, clsf_oid, cl_value, ext_cl_value, indus_cl_set_id, start_tms, last_chg_tms, last_chg_usr_id, ext_clsf_nme, ext_clsf_desc, data_src_id, nls_cde)  SELECT 'EINC000606','INSTYPGR53','Equity ETF','ETFR','INSTYPGR',SYSDATE(),SYSDATE(),'GS:PSG:P72','Real Estate ETFs','Real Estate ETFs','RFTDSP','ENGLISH'     FROM DUAL WHERE NOT EXISTS (SELECT 1 FROM ft_t_einc WHERE clsf_oid = 'INSTYPGR53' AND ext_cl_value = 'ETFR' AND indus_cl_set_id = 'INSTYPGR' AND data_src_id = 'RFTDSP');</v>
      </c>
    </row>
    <row r="152" spans="1:14">
      <c r="A152" s="213" t="s">
        <v>3814</v>
      </c>
      <c r="B152" s="213" t="s">
        <v>6493</v>
      </c>
      <c r="C152" s="213" t="s">
        <v>3989</v>
      </c>
      <c r="D152" s="213" t="s">
        <v>3976</v>
      </c>
      <c r="E152" s="213" t="s">
        <v>6502</v>
      </c>
      <c r="F152" s="213" t="s">
        <v>3815</v>
      </c>
      <c r="G152" s="213" t="s">
        <v>6512</v>
      </c>
      <c r="H152" s="213" t="s">
        <v>6512</v>
      </c>
      <c r="I152" s="213" t="s">
        <v>5931</v>
      </c>
      <c r="J152" s="213" t="s">
        <v>5931</v>
      </c>
      <c r="K152" s="213" t="s">
        <v>3813</v>
      </c>
      <c r="L152" s="213" t="s">
        <v>6646</v>
      </c>
      <c r="M152" s="213" t="s">
        <v>3866</v>
      </c>
      <c r="N152" s="213" t="str">
        <f t="shared" si="3"/>
        <v>INSERT INTO ft_t_einc (einc_oid, clsf_oid, cl_value, ext_cl_value, indus_cl_set_id, start_tms, last_chg_tms, last_chg_usr_id, ext_clsf_nme, ext_clsf_desc, data_src_id, nls_cde)  SELECT 'EINC000607','INSTYPGR53','Equity ETF','ETFX','INSTYPGR',SYSDATE(),SYSDATE(),'GS:PSG:P72','Mixed Asset ETFs','Mixed Asset ETFs','RFTDSP','ENGLISH'     FROM DUAL WHERE NOT EXISTS (SELECT 1 FROM ft_t_einc WHERE clsf_oid = 'INSTYPGR53' AND ext_cl_value = 'ETFX' AND indus_cl_set_id = 'INSTYPGR' AND data_src_id = 'RFTDSP');</v>
      </c>
    </row>
    <row r="153" spans="1:14">
      <c r="A153" s="213" t="s">
        <v>3814</v>
      </c>
      <c r="B153" s="213" t="s">
        <v>6494</v>
      </c>
      <c r="C153" s="213" t="s">
        <v>3990</v>
      </c>
      <c r="D153" s="213" t="s">
        <v>3977</v>
      </c>
      <c r="E153" s="213" t="s">
        <v>6503</v>
      </c>
      <c r="F153" s="213" t="s">
        <v>3815</v>
      </c>
      <c r="G153" s="213" t="s">
        <v>6513</v>
      </c>
      <c r="H153" s="213" t="s">
        <v>6513</v>
      </c>
      <c r="I153" s="213" t="s">
        <v>5931</v>
      </c>
      <c r="J153" s="213" t="s">
        <v>5931</v>
      </c>
      <c r="K153" s="213" t="s">
        <v>3813</v>
      </c>
      <c r="L153" s="213" t="s">
        <v>6646</v>
      </c>
      <c r="M153" s="213" t="s">
        <v>3866</v>
      </c>
      <c r="N153" s="213" t="str">
        <f t="shared" si="3"/>
        <v>INSERT INTO ft_t_einc (einc_oid, clsf_oid, cl_value, ext_cl_value, indus_cl_set_id, start_tms, last_chg_tms, last_chg_usr_id, ext_clsf_nme, ext_clsf_desc, data_src_id, nls_cde)  SELECT 'EINC000608','INSTYPGR54','Fixed Income ETF','ETFB','INSTYPGR',SYSDATE(),SYSDATE(),'GS:PSG:P72','Fixed Income ETFs','Fixed Income ETFs','RFTDSP','ENGLISH'     FROM DUAL WHERE NOT EXISTS (SELECT 1 FROM ft_t_einc WHERE clsf_oid = 'INSTYPGR54' AND ext_cl_value = 'ETFB' AND indus_cl_set_id = 'INSTYPGR' AND data_src_id = 'RFTDSP');</v>
      </c>
    </row>
    <row r="154" spans="1:14">
      <c r="A154" s="213" t="s">
        <v>3814</v>
      </c>
      <c r="B154" s="213" t="s">
        <v>6495</v>
      </c>
      <c r="C154" s="213" t="s">
        <v>3990</v>
      </c>
      <c r="D154" s="213" t="s">
        <v>3977</v>
      </c>
      <c r="E154" s="213" t="s">
        <v>6504</v>
      </c>
      <c r="F154" s="213" t="s">
        <v>3815</v>
      </c>
      <c r="G154" s="213" t="s">
        <v>6514</v>
      </c>
      <c r="H154" s="213" t="s">
        <v>6514</v>
      </c>
      <c r="I154" s="213" t="s">
        <v>5931</v>
      </c>
      <c r="J154" s="213" t="s">
        <v>5931</v>
      </c>
      <c r="K154" s="213" t="s">
        <v>3813</v>
      </c>
      <c r="L154" s="213" t="s">
        <v>6646</v>
      </c>
      <c r="M154" s="213" t="s">
        <v>3866</v>
      </c>
      <c r="N154" s="213" t="str">
        <f t="shared" si="3"/>
        <v>INSERT INTO ft_t_einc (einc_oid, clsf_oid, cl_value, ext_cl_value, indus_cl_set_id, start_tms, last_chg_tms, last_chg_usr_id, ext_clsf_nme, ext_clsf_desc, data_src_id, nls_cde)  SELECT 'EINC000609','INSTYPGR54','Fixed Income ETF','ETFM','INSTYPGR',SYSDATE(),SYSDATE(),'GS:PSG:P72','Money Market ETFs','Money Market ETFs','RFTDSP','ENGLISH'     FROM DUAL WHERE NOT EXISTS (SELECT 1 FROM ft_t_einc WHERE clsf_oid = 'INSTYPGR54' AND ext_cl_value = 'ETFM' AND indus_cl_set_id = 'INSTYPGR' AND data_src_id = 'RFTDSP');</v>
      </c>
    </row>
    <row r="155" spans="1:14">
      <c r="A155" s="213" t="s">
        <v>3814</v>
      </c>
      <c r="B155" s="213" t="s">
        <v>6496</v>
      </c>
      <c r="C155" s="213" t="s">
        <v>3994</v>
      </c>
      <c r="D155" s="213" t="s">
        <v>3979</v>
      </c>
      <c r="E155" s="213" t="s">
        <v>6505</v>
      </c>
      <c r="F155" s="213" t="s">
        <v>3815</v>
      </c>
      <c r="G155" s="213" t="s">
        <v>6505</v>
      </c>
      <c r="H155" s="213" t="s">
        <v>6505</v>
      </c>
      <c r="I155" s="213" t="s">
        <v>5931</v>
      </c>
      <c r="J155" s="213" t="s">
        <v>5931</v>
      </c>
      <c r="K155" s="213" t="s">
        <v>3813</v>
      </c>
      <c r="L155" s="213" t="s">
        <v>6646</v>
      </c>
      <c r="M155" s="213" t="s">
        <v>3866</v>
      </c>
      <c r="N155" s="213" t="str">
        <f t="shared" si="3"/>
        <v>INSERT INTO ft_t_einc (einc_oid, clsf_oid, cl_value, ext_cl_value, indus_cl_set_id, start_tms, last_chg_tms, last_chg_usr_id, ext_clsf_nme, ext_clsf_desc, data_src_id, nls_cde)  SELECT 'EINC000610','INSTYPGR58','Open Ended Mutual Fund','Rest','INSTYPGR',SYSDATE(),SYSDATE(),'GS:PSG:P72','Rest','Rest','RFTDSP','ENGLISH'     FROM DUAL WHERE NOT EXISTS (SELECT 1 FROM ft_t_einc WHERE clsf_oid = 'INSTYPGR58' AND ext_cl_value = 'Rest' AND indus_cl_set_id = 'INSTYPGR' AND data_src_id = 'RFTDSP');</v>
      </c>
    </row>
    <row r="156" spans="1:14">
      <c r="A156" s="213" t="s">
        <v>3814</v>
      </c>
      <c r="B156" s="213" t="s">
        <v>6637</v>
      </c>
      <c r="C156" s="213" t="s">
        <v>3989</v>
      </c>
      <c r="D156" s="213" t="s">
        <v>3976</v>
      </c>
      <c r="E156" s="243" t="s">
        <v>3927</v>
      </c>
      <c r="F156" s="213" t="s">
        <v>3815</v>
      </c>
      <c r="G156" s="213" t="s">
        <v>3976</v>
      </c>
      <c r="H156" s="213" t="s">
        <v>3976</v>
      </c>
      <c r="I156" s="213" t="s">
        <v>5931</v>
      </c>
      <c r="J156" s="213" t="s">
        <v>5931</v>
      </c>
      <c r="K156" s="213" t="s">
        <v>3813</v>
      </c>
      <c r="L156" s="213" t="s">
        <v>6646</v>
      </c>
      <c r="M156" s="213" t="s">
        <v>3866</v>
      </c>
      <c r="N156" s="213" t="str">
        <f t="shared" si="3"/>
        <v>INSERT INTO ft_t_einc (einc_oid, clsf_oid, cl_value, ext_cl_value, indus_cl_set_id, start_tms, last_chg_tms, last_chg_usr_id, ext_clsf_nme, ext_clsf_desc, data_src_id, nls_cde)  SELECT 'EINC000631','INSTYPGR53','Equity ETF','BDR','INSTYPGR',SYSDATE(),SYSDATE(),'GS:PSG:P72','Equity ETF','Equity ETF','RFTDSP','ENGLISH'     FROM DUAL WHERE NOT EXISTS (SELECT 1 FROM ft_t_einc WHERE clsf_oid = 'INSTYPGR53' AND ext_cl_value = 'BDR' AND indus_cl_set_id = 'INSTYPGR' AND data_src_id = 'RFTDSP');</v>
      </c>
    </row>
    <row r="157" spans="1:14">
      <c r="A157" s="213" t="s">
        <v>3814</v>
      </c>
      <c r="B157" s="213" t="s">
        <v>6638</v>
      </c>
      <c r="C157" s="213" t="s">
        <v>3988</v>
      </c>
      <c r="D157" s="213" t="s">
        <v>3975</v>
      </c>
      <c r="E157" s="243" t="s">
        <v>6620</v>
      </c>
      <c r="F157" s="213" t="s">
        <v>3815</v>
      </c>
      <c r="G157" s="213" t="s">
        <v>3975</v>
      </c>
      <c r="H157" s="213" t="s">
        <v>3975</v>
      </c>
      <c r="I157" s="213" t="s">
        <v>5931</v>
      </c>
      <c r="J157" s="213" t="s">
        <v>5931</v>
      </c>
      <c r="K157" s="213" t="s">
        <v>3813</v>
      </c>
      <c r="L157" s="213" t="s">
        <v>6646</v>
      </c>
      <c r="M157" s="213" t="s">
        <v>3866</v>
      </c>
      <c r="N157" s="213" t="str">
        <f t="shared" si="3"/>
        <v>INSERT INTO ft_t_einc (einc_oid, clsf_oid, cl_value, ext_cl_value, indus_cl_set_id, start_tms, last_chg_tms, last_chg_usr_id, ext_clsf_nme, ext_clsf_desc, data_src_id, nls_cde)  SELECT 'EINC000632','INSTYPGR52','Commodity ETF','ETC','INSTYPGR',SYSDATE(),SYSDATE(),'GS:PSG:P72','Commodity ETF','Commodity ETF','RFTDSP','ENGLISH'     FROM DUAL WHERE NOT EXISTS (SELECT 1 FROM ft_t_einc WHERE clsf_oid = 'INSTYPGR52' AND ext_cl_value = 'ETC' AND indus_cl_set_id = 'INSTYPGR' AND data_src_id = 'RFTDSP');</v>
      </c>
    </row>
    <row r="158" spans="1:14">
      <c r="A158" s="213" t="s">
        <v>3814</v>
      </c>
      <c r="B158" s="213" t="s">
        <v>6639</v>
      </c>
      <c r="C158" s="213" t="s">
        <v>3989</v>
      </c>
      <c r="D158" s="213" t="s">
        <v>3976</v>
      </c>
      <c r="E158" s="243" t="s">
        <v>6621</v>
      </c>
      <c r="F158" s="213" t="s">
        <v>3815</v>
      </c>
      <c r="G158" s="213" t="s">
        <v>3976</v>
      </c>
      <c r="H158" s="213" t="s">
        <v>3976</v>
      </c>
      <c r="I158" s="213" t="s">
        <v>5931</v>
      </c>
      <c r="J158" s="213" t="s">
        <v>5931</v>
      </c>
      <c r="K158" s="213" t="s">
        <v>3813</v>
      </c>
      <c r="L158" s="213" t="s">
        <v>6646</v>
      </c>
      <c r="M158" s="213" t="s">
        <v>3866</v>
      </c>
      <c r="N158" s="213" t="str">
        <f t="shared" si="3"/>
        <v>INSERT INTO ft_t_einc (einc_oid, clsf_oid, cl_value, ext_cl_value, indus_cl_set_id, start_tms, last_chg_tms, last_chg_usr_id, ext_clsf_nme, ext_clsf_desc, data_src_id, nls_cde)  SELECT 'EINC000633','INSTYPGR53','Equity ETF','CEF','INSTYPGR',SYSDATE(),SYSDATE(),'GS:PSG:P72','Equity ETF','Equity ETF','RFTDSP','ENGLISH'     FROM DUAL WHERE NOT EXISTS (SELECT 1 FROM ft_t_einc WHERE clsf_oid = 'INSTYPGR53' AND ext_cl_value = 'CEF' AND indus_cl_set_id = 'INSTYPGR' AND data_src_id = 'RFTDSP');</v>
      </c>
    </row>
    <row r="159" spans="1:14">
      <c r="A159" s="213" t="s">
        <v>3814</v>
      </c>
      <c r="B159" s="213" t="s">
        <v>6640</v>
      </c>
      <c r="C159" s="213" t="s">
        <v>3989</v>
      </c>
      <c r="D159" s="213" t="s">
        <v>3976</v>
      </c>
      <c r="E159" s="243" t="s">
        <v>6622</v>
      </c>
      <c r="F159" s="213" t="s">
        <v>3815</v>
      </c>
      <c r="G159" s="213" t="s">
        <v>3976</v>
      </c>
      <c r="H159" s="213" t="s">
        <v>3976</v>
      </c>
      <c r="I159" s="213" t="s">
        <v>5931</v>
      </c>
      <c r="J159" s="213" t="s">
        <v>5931</v>
      </c>
      <c r="K159" s="213" t="s">
        <v>3813</v>
      </c>
      <c r="L159" s="213" t="s">
        <v>6646</v>
      </c>
      <c r="M159" s="213" t="s">
        <v>3866</v>
      </c>
      <c r="N159" s="213" t="str">
        <f t="shared" si="3"/>
        <v>INSERT INTO ft_t_einc (einc_oid, clsf_oid, cl_value, ext_cl_value, indus_cl_set_id, start_tms, last_chg_tms, last_chg_usr_id, ext_clsf_nme, ext_clsf_desc, data_src_id, nls_cde)  SELECT 'EINC000634','INSTYPGR53','Equity ETF','CRTTRACK','INSTYPGR',SYSDATE(),SYSDATE(),'GS:PSG:P72','Equity ETF','Equity ETF','RFTDSP','ENGLISH'     FROM DUAL WHERE NOT EXISTS (SELECT 1 FROM ft_t_einc WHERE clsf_oid = 'INSTYPGR53' AND ext_cl_value = 'CRTTRACK' AND indus_cl_set_id = 'INSTYPGR' AND data_src_id = 'RFTDSP');</v>
      </c>
    </row>
    <row r="160" spans="1:14">
      <c r="A160" s="213" t="s">
        <v>3814</v>
      </c>
      <c r="B160" s="213" t="s">
        <v>6641</v>
      </c>
      <c r="C160" s="213" t="s">
        <v>3988</v>
      </c>
      <c r="D160" s="213" t="s">
        <v>3975</v>
      </c>
      <c r="E160" s="243" t="s">
        <v>6623</v>
      </c>
      <c r="F160" s="213" t="s">
        <v>3815</v>
      </c>
      <c r="G160" s="213" t="s">
        <v>3975</v>
      </c>
      <c r="H160" s="213" t="s">
        <v>3975</v>
      </c>
      <c r="I160" s="213" t="s">
        <v>5931</v>
      </c>
      <c r="J160" s="213" t="s">
        <v>5931</v>
      </c>
      <c r="K160" s="213" t="s">
        <v>3813</v>
      </c>
      <c r="L160" s="213" t="s">
        <v>6646</v>
      </c>
      <c r="M160" s="213" t="s">
        <v>3866</v>
      </c>
      <c r="N160" s="213" t="str">
        <f t="shared" si="3"/>
        <v>INSERT INTO ft_t_einc (einc_oid, clsf_oid, cl_value, ext_cl_value, indus_cl_set_id, start_tms, last_chg_tms, last_chg_usr_id, ext_clsf_nme, ext_clsf_desc, data_src_id, nls_cde)  SELECT 'EINC000635','INSTYPGR52','Commodity ETF','DRC','INSTYPGR',SYSDATE(),SYSDATE(),'GS:PSG:P72','Commodity ETF','Commodity ETF','RFTDSP','ENGLISH'     FROM DUAL WHERE NOT EXISTS (SELECT 1 FROM ft_t_einc WHERE clsf_oid = 'INSTYPGR52' AND ext_cl_value = 'DRC' AND indus_cl_set_id = 'INSTYPGR' AND data_src_id = 'RFTDSP');</v>
      </c>
    </row>
    <row r="161" spans="1:14">
      <c r="A161" s="213" t="s">
        <v>3814</v>
      </c>
      <c r="B161" s="213" t="s">
        <v>6642</v>
      </c>
      <c r="C161" s="213" t="s">
        <v>3989</v>
      </c>
      <c r="D161" s="213" t="s">
        <v>3976</v>
      </c>
      <c r="E161" s="243" t="s">
        <v>6624</v>
      </c>
      <c r="F161" s="213" t="s">
        <v>3815</v>
      </c>
      <c r="G161" s="213" t="s">
        <v>3976</v>
      </c>
      <c r="H161" s="213" t="s">
        <v>3976</v>
      </c>
      <c r="I161" s="213" t="s">
        <v>5931</v>
      </c>
      <c r="J161" s="213" t="s">
        <v>5931</v>
      </c>
      <c r="K161" s="213" t="s">
        <v>3813</v>
      </c>
      <c r="L161" s="213" t="s">
        <v>6646</v>
      </c>
      <c r="M161" s="213" t="s">
        <v>3866</v>
      </c>
      <c r="N161" s="213" t="str">
        <f t="shared" si="3"/>
        <v>INSERT INTO ft_t_einc (einc_oid, clsf_oid, cl_value, ext_cl_value, indus_cl_set_id, start_tms, last_chg_tms, last_chg_usr_id, ext_clsf_nme, ext_clsf_desc, data_src_id, nls_cde)  SELECT 'EINC000636','INSTYPGR53','Equity ETF','ETN','INSTYPGR',SYSDATE(),SYSDATE(),'GS:PSG:P72','Equity ETF','Equity ETF','RFTDSP','ENGLISH'     FROM DUAL WHERE NOT EXISTS (SELECT 1 FROM ft_t_einc WHERE clsf_oid = 'INSTYPGR53' AND ext_cl_value = 'ETN' AND indus_cl_set_id = 'INSTYPGR' AND data_src_id = 'RFTDSP');</v>
      </c>
    </row>
    <row r="162" spans="1:14">
      <c r="A162" s="213" t="s">
        <v>3814</v>
      </c>
      <c r="B162" s="213" t="s">
        <v>6643</v>
      </c>
      <c r="C162" s="213" t="s">
        <v>3989</v>
      </c>
      <c r="D162" s="213" t="s">
        <v>3976</v>
      </c>
      <c r="E162" s="243" t="s">
        <v>6625</v>
      </c>
      <c r="F162" s="213" t="s">
        <v>3815</v>
      </c>
      <c r="G162" s="213" t="s">
        <v>3976</v>
      </c>
      <c r="H162" s="213" t="s">
        <v>3976</v>
      </c>
      <c r="I162" s="213" t="s">
        <v>5931</v>
      </c>
      <c r="J162" s="213" t="s">
        <v>5931</v>
      </c>
      <c r="K162" s="213" t="s">
        <v>3813</v>
      </c>
      <c r="L162" s="213" t="s">
        <v>6646</v>
      </c>
      <c r="M162" s="213" t="s">
        <v>3866</v>
      </c>
      <c r="N162" s="213" t="str">
        <f t="shared" si="3"/>
        <v>INSERT INTO ft_t_einc (einc_oid, clsf_oid, cl_value, ext_cl_value, indus_cl_set_id, start_tms, last_chg_tms, last_chg_usr_id, ext_clsf_nme, ext_clsf_desc, data_src_id, nls_cde)  SELECT 'EINC000637','INSTYPGR53','Equity ETF','ETV','INSTYPGR',SYSDATE(),SYSDATE(),'GS:PSG:P72','Equity ETF','Equity ETF','RFTDSP','ENGLISH'     FROM DUAL WHERE NOT EXISTS (SELECT 1 FROM ft_t_einc WHERE clsf_oid = 'INSTYPGR53' AND ext_cl_value = 'ETV' AND indus_cl_set_id = 'INSTYPGR' AND data_src_id = 'RFTDSP');</v>
      </c>
    </row>
    <row r="163" spans="1:14">
      <c r="A163" s="213" t="s">
        <v>3814</v>
      </c>
      <c r="B163" s="213" t="s">
        <v>6644</v>
      </c>
      <c r="C163" s="213" t="s">
        <v>3989</v>
      </c>
      <c r="D163" s="213" t="s">
        <v>3976</v>
      </c>
      <c r="E163" s="243" t="s">
        <v>6626</v>
      </c>
      <c r="F163" s="213" t="s">
        <v>3815</v>
      </c>
      <c r="G163" s="213" t="s">
        <v>3976</v>
      </c>
      <c r="H163" s="213" t="s">
        <v>3976</v>
      </c>
      <c r="I163" s="213" t="s">
        <v>5931</v>
      </c>
      <c r="J163" s="213" t="s">
        <v>5931</v>
      </c>
      <c r="K163" s="213" t="s">
        <v>3813</v>
      </c>
      <c r="L163" s="213" t="s">
        <v>6646</v>
      </c>
      <c r="M163" s="213" t="s">
        <v>3866</v>
      </c>
      <c r="N163" s="213" t="str">
        <f t="shared" si="3"/>
        <v>INSERT INTO ft_t_einc (einc_oid, clsf_oid, cl_value, ext_cl_value, indus_cl_set_id, start_tms, last_chg_tms, last_chg_usr_id, ext_clsf_nme, ext_clsf_desc, data_src_id, nls_cde)  SELECT 'EINC000638','INSTYPGR53','Equity ETF','INVCERT','INSTYPGR',SYSDATE(),SYSDATE(),'GS:PSG:P72','Equity ETF','Equity ETF','RFTDSP','ENGLISH'     FROM DUAL WHERE NOT EXISTS (SELECT 1 FROM ft_t_einc WHERE clsf_oid = 'INSTYPGR53' AND ext_cl_value = 'INVCERT' AND indus_cl_set_id = 'INSTYPGR' AND data_src_id = 'RFTDSP');</v>
      </c>
    </row>
    <row r="164" spans="1:14">
      <c r="A164" s="213" t="s">
        <v>3814</v>
      </c>
      <c r="B164" s="213" t="s">
        <v>6645</v>
      </c>
      <c r="C164" s="213" t="s">
        <v>3989</v>
      </c>
      <c r="D164" s="213" t="s">
        <v>3976</v>
      </c>
      <c r="E164" s="243" t="s">
        <v>6360</v>
      </c>
      <c r="F164" s="213" t="s">
        <v>3815</v>
      </c>
      <c r="G164" s="213" t="s">
        <v>3976</v>
      </c>
      <c r="H164" s="213" t="s">
        <v>3976</v>
      </c>
      <c r="I164" s="213" t="s">
        <v>5931</v>
      </c>
      <c r="J164" s="213" t="s">
        <v>5931</v>
      </c>
      <c r="K164" s="213" t="s">
        <v>3813</v>
      </c>
      <c r="L164" s="213" t="s">
        <v>6646</v>
      </c>
      <c r="M164" s="213" t="s">
        <v>3866</v>
      </c>
      <c r="N164" s="213" t="str">
        <f t="shared" si="3"/>
        <v>INSERT INTO ft_t_einc (einc_oid, clsf_oid, cl_value, ext_cl_value, indus_cl_set_id, start_tms, last_chg_tms, last_chg_usr_id, ext_clsf_nme, ext_clsf_desc, data_src_id, nls_cde)  SELECT 'EINC000639','INSTYPGR53','Equity ETF','ETP','INSTYPGR',SYSDATE(),SYSDATE(),'GS:PSG:P72','Equity ETF','Equity ETF','RFTDSP','ENGLISH'     FROM DUAL WHERE NOT EXISTS (SELECT 1 FROM ft_t_einc WHERE clsf_oid = 'INSTYPGR53' AND ext_cl_value = 'ETP' AND indus_cl_set_id = 'INSTYPGR' AND data_src_id = 'RFTDSP');</v>
      </c>
    </row>
    <row r="165" spans="1:14">
      <c r="A165" s="160" t="s">
        <v>5029</v>
      </c>
      <c r="B165" s="160" t="s">
        <v>5030</v>
      </c>
      <c r="C165" s="93" t="s">
        <v>5270</v>
      </c>
      <c r="D165" s="93" t="s">
        <v>3827</v>
      </c>
      <c r="E165" s="160" t="s">
        <v>5031</v>
      </c>
      <c r="F165" s="160" t="s">
        <v>5006</v>
      </c>
      <c r="G165" s="93" t="s">
        <v>3827</v>
      </c>
      <c r="H165" s="93" t="s">
        <v>3827</v>
      </c>
      <c r="I165" s="160" t="s">
        <v>5931</v>
      </c>
      <c r="J165" s="160" t="s">
        <v>5931</v>
      </c>
      <c r="K165" s="160" t="s">
        <v>3813</v>
      </c>
      <c r="L165" s="160" t="s">
        <v>67</v>
      </c>
      <c r="M165" s="160" t="s">
        <v>3866</v>
      </c>
      <c r="N165" s="160" t="str">
        <f t="shared" si="3"/>
        <v>INSERT INTO ft_t_einc (einc_oid, clsf_oid, cl_value, ext_cl_value, indus_cl_set_id, start_tms, last_chg_tms, last_chg_usr_id, ext_clsf_nme, ext_clsf_desc, data_src_id, nls_cde)  SELECT 'EINC000144','GVASTTYP01','Equity','Mutual Fund-Closed-End Fund-NUS-MM','GVASTTYP',SYSDATE(),SYSDATE(),'GS:PSG:P72','Equity','Equity','BB','ENGLISH'     FROM DUAL WHERE NOT EXISTS (SELECT 1 FROM ft_t_einc WHERE clsf_oid = 'GVASTTYP01' AND ext_cl_value = 'Mutual Fund-Closed-End Fund-NUS-MM' AND indus_cl_set_id = 'GVASTTYP' AND data_src_id = 'BB');</v>
      </c>
    </row>
    <row r="166" spans="1:14">
      <c r="A166" s="160" t="s">
        <v>5029</v>
      </c>
      <c r="B166" s="160" t="s">
        <v>5141</v>
      </c>
      <c r="C166" s="93" t="s">
        <v>5270</v>
      </c>
      <c r="D166" s="93" t="s">
        <v>3827</v>
      </c>
      <c r="E166" s="160" t="s">
        <v>5032</v>
      </c>
      <c r="F166" s="160" t="s">
        <v>5006</v>
      </c>
      <c r="G166" s="93" t="s">
        <v>3827</v>
      </c>
      <c r="H166" s="93" t="s">
        <v>3827</v>
      </c>
      <c r="I166" s="160" t="s">
        <v>5931</v>
      </c>
      <c r="J166" s="160" t="s">
        <v>5931</v>
      </c>
      <c r="K166" s="160" t="s">
        <v>3813</v>
      </c>
      <c r="L166" s="160" t="s">
        <v>67</v>
      </c>
      <c r="M166" s="160" t="s">
        <v>3866</v>
      </c>
      <c r="N166" s="160" t="str">
        <f t="shared" si="3"/>
        <v>INSERT INTO ft_t_einc (einc_oid, clsf_oid, cl_value, ext_cl_value, indus_cl_set_id, start_tms, last_chg_tms, last_chg_usr_id, ext_clsf_nme, ext_clsf_desc, data_src_id, nls_cde)  SELECT 'EINC000145','GVASTTYP01','Equity','Mutual Fund-Fund of Funds-NUS-MM','GVASTTYP',SYSDATE(),SYSDATE(),'GS:PSG:P72','Equity','Equity','BB','ENGLISH'     FROM DUAL WHERE NOT EXISTS (SELECT 1 FROM ft_t_einc WHERE clsf_oid = 'GVASTTYP01' AND ext_cl_value = 'Mutual Fund-Fund of Funds-NUS-MM' AND indus_cl_set_id = 'GVASTTYP' AND data_src_id = 'BB');</v>
      </c>
    </row>
    <row r="167" spans="1:14">
      <c r="A167" s="160" t="s">
        <v>5029</v>
      </c>
      <c r="B167" s="160" t="s">
        <v>5142</v>
      </c>
      <c r="C167" s="93" t="s">
        <v>5270</v>
      </c>
      <c r="D167" s="93" t="s">
        <v>3827</v>
      </c>
      <c r="E167" s="160" t="s">
        <v>5033</v>
      </c>
      <c r="F167" s="160" t="s">
        <v>5006</v>
      </c>
      <c r="G167" s="93" t="s">
        <v>3827</v>
      </c>
      <c r="H167" s="93" t="s">
        <v>3827</v>
      </c>
      <c r="I167" s="160" t="s">
        <v>5931</v>
      </c>
      <c r="J167" s="160" t="s">
        <v>5931</v>
      </c>
      <c r="K167" s="160" t="s">
        <v>3813</v>
      </c>
      <c r="L167" s="160" t="s">
        <v>67</v>
      </c>
      <c r="M167" s="160" t="s">
        <v>3866</v>
      </c>
      <c r="N167" s="160" t="str">
        <f t="shared" si="3"/>
        <v>INSERT INTO ft_t_einc (einc_oid, clsf_oid, cl_value, ext_cl_value, indus_cl_set_id, start_tms, last_chg_tms, last_chg_usr_id, ext_clsf_nme, ext_clsf_desc, data_src_id, nls_cde)  SELECT 'EINC000146','GVASTTYP01','Equity','Mutual Fund-Hedge Fund-NUS-MM','GVASTTYP',SYSDATE(),SYSDATE(),'GS:PSG:P72','Equity','Equity','BB','ENGLISH'     FROM DUAL WHERE NOT EXISTS (SELECT 1 FROM ft_t_einc WHERE clsf_oid = 'GVASTTYP01' AND ext_cl_value = 'Mutual Fund-Hedge Fund-NUS-MM' AND indus_cl_set_id = 'GVASTTYP' AND data_src_id = 'BB');</v>
      </c>
    </row>
    <row r="168" spans="1:14">
      <c r="A168" s="160" t="s">
        <v>5029</v>
      </c>
      <c r="B168" s="160" t="s">
        <v>5143</v>
      </c>
      <c r="C168" s="93" t="s">
        <v>5270</v>
      </c>
      <c r="D168" s="93" t="s">
        <v>3827</v>
      </c>
      <c r="E168" s="160" t="s">
        <v>5034</v>
      </c>
      <c r="F168" s="160" t="s">
        <v>5006</v>
      </c>
      <c r="G168" s="93" t="s">
        <v>3827</v>
      </c>
      <c r="H168" s="93" t="s">
        <v>3827</v>
      </c>
      <c r="I168" s="160" t="s">
        <v>5931</v>
      </c>
      <c r="J168" s="160" t="s">
        <v>5931</v>
      </c>
      <c r="K168" s="160" t="s">
        <v>3813</v>
      </c>
      <c r="L168" s="160" t="s">
        <v>67</v>
      </c>
      <c r="M168" s="160" t="s">
        <v>3866</v>
      </c>
      <c r="N168" s="160" t="str">
        <f t="shared" si="3"/>
        <v>INSERT INTO ft_t_einc (einc_oid, clsf_oid, cl_value, ext_cl_value, indus_cl_set_id, start_tms, last_chg_tms, last_chg_usr_id, ext_clsf_nme, ext_clsf_desc, data_src_id, nls_cde)  SELECT 'EINC000147','GVASTTYP01','Equity','Mutual Fund-Mutual Fund-NUS-MM','GVASTTYP',SYSDATE(),SYSDATE(),'GS:PSG:P72','Equity','Equity','BB','ENGLISH'     FROM DUAL WHERE NOT EXISTS (SELECT 1 FROM ft_t_einc WHERE clsf_oid = 'GVASTTYP01' AND ext_cl_value = 'Mutual Fund-Mutual Fund-NUS-MM' AND indus_cl_set_id = 'GVASTTYP' AND data_src_id = 'BB');</v>
      </c>
    </row>
    <row r="169" spans="1:14">
      <c r="A169" s="160" t="s">
        <v>5029</v>
      </c>
      <c r="B169" s="160" t="s">
        <v>5144</v>
      </c>
      <c r="C169" s="93" t="s">
        <v>5270</v>
      </c>
      <c r="D169" s="93" t="s">
        <v>3827</v>
      </c>
      <c r="E169" s="160" t="s">
        <v>5035</v>
      </c>
      <c r="F169" s="160" t="s">
        <v>5006</v>
      </c>
      <c r="G169" s="93" t="s">
        <v>3827</v>
      </c>
      <c r="H169" s="93" t="s">
        <v>3827</v>
      </c>
      <c r="I169" s="160" t="s">
        <v>5931</v>
      </c>
      <c r="J169" s="160" t="s">
        <v>5931</v>
      </c>
      <c r="K169" s="160" t="s">
        <v>3813</v>
      </c>
      <c r="L169" s="160" t="s">
        <v>67</v>
      </c>
      <c r="M169" s="160" t="s">
        <v>3866</v>
      </c>
      <c r="N169" s="160" t="str">
        <f t="shared" si="3"/>
        <v>INSERT INTO ft_t_einc (einc_oid, clsf_oid, cl_value, ext_cl_value, indus_cl_set_id, start_tms, last_chg_tms, last_chg_usr_id, ext_clsf_nme, ext_clsf_desc, data_src_id, nls_cde)  SELECT 'EINC000148','GVASTTYP01','Equity','Mutual Fund-Open-End Fund-NUS-MM','GVASTTYP',SYSDATE(),SYSDATE(),'GS:PSG:P72','Equity','Equity','BB','ENGLISH'     FROM DUAL WHERE NOT EXISTS (SELECT 1 FROM ft_t_einc WHERE clsf_oid = 'GVASTTYP01' AND ext_cl_value = 'Mutual Fund-Open-End Fund-NUS-MM' AND indus_cl_set_id = 'GVASTTYP' AND data_src_id = 'BB');</v>
      </c>
    </row>
    <row r="170" spans="1:14">
      <c r="A170" s="160" t="s">
        <v>5029</v>
      </c>
      <c r="B170" s="160" t="s">
        <v>5145</v>
      </c>
      <c r="C170" s="93" t="s">
        <v>5270</v>
      </c>
      <c r="D170" s="93" t="s">
        <v>3827</v>
      </c>
      <c r="E170" s="160" t="s">
        <v>5036</v>
      </c>
      <c r="F170" s="160" t="s">
        <v>5006</v>
      </c>
      <c r="G170" s="93" t="s">
        <v>3827</v>
      </c>
      <c r="H170" s="93" t="s">
        <v>3827</v>
      </c>
      <c r="I170" s="160" t="s">
        <v>5931</v>
      </c>
      <c r="J170" s="160" t="s">
        <v>5931</v>
      </c>
      <c r="K170" s="160" t="s">
        <v>3813</v>
      </c>
      <c r="L170" s="160" t="s">
        <v>67</v>
      </c>
      <c r="M170" s="160" t="s">
        <v>3866</v>
      </c>
      <c r="N170" s="160" t="str">
        <f t="shared" si="3"/>
        <v>INSERT INTO ft_t_einc (einc_oid, clsf_oid, cl_value, ext_cl_value, indus_cl_set_id, start_tms, last_chg_tms, last_chg_usr_id, ext_clsf_nme, ext_clsf_desc, data_src_id, nls_cde)  SELECT 'EINC000149','GVASTTYP01','Equity','Mutual Fund-Pvt Eqty Fund-NUS-MM','GVASTTYP',SYSDATE(),SYSDATE(),'GS:PSG:P72','Equity','Equity','BB','ENGLISH'     FROM DUAL WHERE NOT EXISTS (SELECT 1 FROM ft_t_einc WHERE clsf_oid = 'GVASTTYP01' AND ext_cl_value = 'Mutual Fund-Pvt Eqty Fund-NUS-MM' AND indus_cl_set_id = 'GVASTTYP' AND data_src_id = 'BB');</v>
      </c>
    </row>
    <row r="171" spans="1:14">
      <c r="A171" s="160" t="s">
        <v>5029</v>
      </c>
      <c r="B171" s="160" t="s">
        <v>5146</v>
      </c>
      <c r="C171" s="93" t="s">
        <v>5270</v>
      </c>
      <c r="D171" s="93" t="s">
        <v>3827</v>
      </c>
      <c r="E171" s="160" t="s">
        <v>5037</v>
      </c>
      <c r="F171" s="160" t="s">
        <v>5006</v>
      </c>
      <c r="G171" s="93" t="s">
        <v>3827</v>
      </c>
      <c r="H171" s="93" t="s">
        <v>3827</v>
      </c>
      <c r="I171" s="160" t="s">
        <v>5931</v>
      </c>
      <c r="J171" s="160" t="s">
        <v>5931</v>
      </c>
      <c r="K171" s="160" t="s">
        <v>3813</v>
      </c>
      <c r="L171" s="160" t="s">
        <v>67</v>
      </c>
      <c r="M171" s="160" t="s">
        <v>3866</v>
      </c>
      <c r="N171" s="160" t="str">
        <f t="shared" si="3"/>
        <v>INSERT INTO ft_t_einc (einc_oid, clsf_oid, cl_value, ext_cl_value, indus_cl_set_id, start_tms, last_chg_tms, last_chg_usr_id, ext_clsf_nme, ext_clsf_desc, data_src_id, nls_cde)  SELECT 'EINC000150','GVASTTYP01','Equity','Preferred Stock-PRIVATE-NUS-NA','GVASTTYP',SYSDATE(),SYSDATE(),'GS:PSG:P72','Equity','Equity','BB','ENGLISH'     FROM DUAL WHERE NOT EXISTS (SELECT 1 FROM ft_t_einc WHERE clsf_oid = 'GVASTTYP01' AND ext_cl_value = 'Preferred Stock-PRIVATE-NUS-NA' AND indus_cl_set_id = 'GVASTTYP' AND data_src_id = 'BB');</v>
      </c>
    </row>
    <row r="172" spans="1:14">
      <c r="A172" s="160" t="s">
        <v>5029</v>
      </c>
      <c r="B172" s="160" t="s">
        <v>5147</v>
      </c>
      <c r="C172" s="93" t="s">
        <v>5270</v>
      </c>
      <c r="D172" s="93" t="s">
        <v>3827</v>
      </c>
      <c r="E172" s="160" t="s">
        <v>5038</v>
      </c>
      <c r="F172" s="160" t="s">
        <v>5006</v>
      </c>
      <c r="G172" s="93" t="s">
        <v>3827</v>
      </c>
      <c r="H172" s="93" t="s">
        <v>3827</v>
      </c>
      <c r="I172" s="160" t="s">
        <v>5931</v>
      </c>
      <c r="J172" s="160" t="s">
        <v>5931</v>
      </c>
      <c r="K172" s="160" t="s">
        <v>3813</v>
      </c>
      <c r="L172" s="160" t="s">
        <v>67</v>
      </c>
      <c r="M172" s="160" t="s">
        <v>3866</v>
      </c>
      <c r="N172" s="160" t="str">
        <f t="shared" si="3"/>
        <v>INSERT INTO ft_t_einc (einc_oid, clsf_oid, cl_value, ext_cl_value, indus_cl_set_id, start_tms, last_chg_tms, last_chg_usr_id, ext_clsf_nme, ext_clsf_desc, data_src_id, nls_cde)  SELECT 'EINC000151','GVASTTYP01','Equity','Preferred Stock-PUBLIC-NUS-NA','GVASTTYP',SYSDATE(),SYSDATE(),'GS:PSG:P72','Equity','Equity','BB','ENGLISH'     FROM DUAL WHERE NOT EXISTS (SELECT 1 FROM ft_t_einc WHERE clsf_oid = 'GVASTTYP01' AND ext_cl_value = 'Preferred Stock-PUBLIC-NUS-NA' AND indus_cl_set_id = 'GVASTTYP' AND data_src_id = 'BB');</v>
      </c>
    </row>
    <row r="173" spans="1:14">
      <c r="A173" s="160" t="s">
        <v>5029</v>
      </c>
      <c r="B173" s="160" t="s">
        <v>5148</v>
      </c>
      <c r="C173" s="93" t="s">
        <v>5270</v>
      </c>
      <c r="D173" s="93" t="s">
        <v>3827</v>
      </c>
      <c r="E173" s="160" t="s">
        <v>5039</v>
      </c>
      <c r="F173" s="160" t="s">
        <v>5006</v>
      </c>
      <c r="G173" s="93" t="s">
        <v>3827</v>
      </c>
      <c r="H173" s="93" t="s">
        <v>3827</v>
      </c>
      <c r="I173" s="160" t="s">
        <v>5931</v>
      </c>
      <c r="J173" s="160" t="s">
        <v>5931</v>
      </c>
      <c r="K173" s="160" t="s">
        <v>3813</v>
      </c>
      <c r="L173" s="160" t="s">
        <v>67</v>
      </c>
      <c r="M173" s="160" t="s">
        <v>3866</v>
      </c>
      <c r="N173" s="160" t="str">
        <f t="shared" si="3"/>
        <v>INSERT INTO ft_t_einc (einc_oid, clsf_oid, cl_value, ext_cl_value, indus_cl_set_id, start_tms, last_chg_tms, last_chg_usr_id, ext_clsf_nme, ext_clsf_desc, data_src_id, nls_cde)  SELECT 'EINC000152','GVASTTYP01','Equity','Preference-Preference-NUS-NA','GVASTTYP',SYSDATE(),SYSDATE(),'GS:PSG:P72','Equity','Equity','BB','ENGLISH'     FROM DUAL WHERE NOT EXISTS (SELECT 1 FROM ft_t_einc WHERE clsf_oid = 'GVASTTYP01' AND ext_cl_value = 'Preference-Preference-NUS-NA' AND indus_cl_set_id = 'GVASTTYP' AND data_src_id = 'BB');</v>
      </c>
    </row>
    <row r="174" spans="1:14">
      <c r="A174" s="160" t="s">
        <v>5029</v>
      </c>
      <c r="B174" s="160" t="s">
        <v>5149</v>
      </c>
      <c r="C174" s="93" t="s">
        <v>5270</v>
      </c>
      <c r="D174" s="93" t="s">
        <v>3827</v>
      </c>
      <c r="E174" s="160" t="s">
        <v>5040</v>
      </c>
      <c r="F174" s="160" t="s">
        <v>5006</v>
      </c>
      <c r="G174" s="93" t="s">
        <v>3827</v>
      </c>
      <c r="H174" s="93" t="s">
        <v>3827</v>
      </c>
      <c r="I174" s="160" t="s">
        <v>5931</v>
      </c>
      <c r="J174" s="160" t="s">
        <v>5931</v>
      </c>
      <c r="K174" s="160" t="s">
        <v>3813</v>
      </c>
      <c r="L174" s="160" t="s">
        <v>67</v>
      </c>
      <c r="M174" s="160" t="s">
        <v>3866</v>
      </c>
      <c r="N174" s="160" t="str">
        <f t="shared" si="3"/>
        <v>INSERT INTO ft_t_einc (einc_oid, clsf_oid, cl_value, ext_cl_value, indus_cl_set_id, start_tms, last_chg_tms, last_chg_usr_id, ext_clsf_nme, ext_clsf_desc, data_src_id, nls_cde)  SELECT 'EINC000153','GVASTTYP01','Equity','Preference-Preferred-NUS-NA','GVASTTYP',SYSDATE(),SYSDATE(),'GS:PSG:P72','Equity','Equity','BB','ENGLISH'     FROM DUAL WHERE NOT EXISTS (SELECT 1 FROM ft_t_einc WHERE clsf_oid = 'GVASTTYP01' AND ext_cl_value = 'Preference-Preferred-NUS-NA' AND indus_cl_set_id = 'GVASTTYP' AND data_src_id = 'BB');</v>
      </c>
    </row>
    <row r="175" spans="1:14">
      <c r="A175" s="160" t="s">
        <v>5029</v>
      </c>
      <c r="B175" s="160" t="s">
        <v>5150</v>
      </c>
      <c r="C175" s="93" t="s">
        <v>5270</v>
      </c>
      <c r="D175" s="93" t="s">
        <v>3827</v>
      </c>
      <c r="E175" s="160" t="s">
        <v>5041</v>
      </c>
      <c r="F175" s="160" t="s">
        <v>5006</v>
      </c>
      <c r="G175" s="93" t="s">
        <v>3827</v>
      </c>
      <c r="H175" s="93" t="s">
        <v>3827</v>
      </c>
      <c r="I175" s="160" t="s">
        <v>5931</v>
      </c>
      <c r="J175" s="160" t="s">
        <v>5931</v>
      </c>
      <c r="K175" s="160" t="s">
        <v>3813</v>
      </c>
      <c r="L175" s="160" t="s">
        <v>67</v>
      </c>
      <c r="M175" s="160" t="s">
        <v>3866</v>
      </c>
      <c r="N175" s="160" t="str">
        <f t="shared" si="3"/>
        <v>INSERT INTO ft_t_einc (einc_oid, clsf_oid, cl_value, ext_cl_value, indus_cl_set_id, start_tms, last_chg_tms, last_chg_usr_id, ext_clsf_nme, ext_clsf_desc, data_src_id, nls_cde)  SELECT 'EINC000154','GVASTTYP01','Equity','Preferred Stock-Preference-NUS-NA','GVASTTYP',SYSDATE(),SYSDATE(),'GS:PSG:P72','Equity','Equity','BB','ENGLISH'     FROM DUAL WHERE NOT EXISTS (SELECT 1 FROM ft_t_einc WHERE clsf_oid = 'GVASTTYP01' AND ext_cl_value = 'Preferred Stock-Preference-NUS-NA' AND indus_cl_set_id = 'GVASTTYP' AND data_src_id = 'BB');</v>
      </c>
    </row>
    <row r="176" spans="1:14">
      <c r="A176" s="160" t="s">
        <v>5029</v>
      </c>
      <c r="B176" s="160" t="s">
        <v>5151</v>
      </c>
      <c r="C176" s="93" t="s">
        <v>5270</v>
      </c>
      <c r="D176" s="93" t="s">
        <v>3827</v>
      </c>
      <c r="E176" s="160" t="s">
        <v>5042</v>
      </c>
      <c r="F176" s="160" t="s">
        <v>5006</v>
      </c>
      <c r="G176" s="93" t="s">
        <v>3827</v>
      </c>
      <c r="H176" s="93" t="s">
        <v>3827</v>
      </c>
      <c r="I176" s="160" t="s">
        <v>5931</v>
      </c>
      <c r="J176" s="160" t="s">
        <v>5931</v>
      </c>
      <c r="K176" s="160" t="s">
        <v>3813</v>
      </c>
      <c r="L176" s="160" t="s">
        <v>67</v>
      </c>
      <c r="M176" s="160" t="s">
        <v>3866</v>
      </c>
      <c r="N176" s="160" t="str">
        <f t="shared" si="3"/>
        <v>INSERT INTO ft_t_einc (einc_oid, clsf_oid, cl_value, ext_cl_value, indus_cl_set_id, start_tms, last_chg_tms, last_chg_usr_id, ext_clsf_nme, ext_clsf_desc, data_src_id, nls_cde)  SELECT 'EINC000155','GVASTTYP01','Equity','Preferred Stock-Preferred-NUS-NA','GVASTTYP',SYSDATE(),SYSDATE(),'GS:PSG:P72','Equity','Equity','BB','ENGLISH'     FROM DUAL WHERE NOT EXISTS (SELECT 1 FROM ft_t_einc WHERE clsf_oid = 'GVASTTYP01' AND ext_cl_value = 'Preferred Stock-Preferred-NUS-NA' AND indus_cl_set_id = 'GVASTTYP' AND data_src_id = 'BB');</v>
      </c>
    </row>
    <row r="177" spans="1:14">
      <c r="A177" s="160" t="s">
        <v>5029</v>
      </c>
      <c r="B177" s="160" t="s">
        <v>5152</v>
      </c>
      <c r="C177" s="93" t="s">
        <v>5270</v>
      </c>
      <c r="D177" s="93" t="s">
        <v>3827</v>
      </c>
      <c r="E177" s="160" t="s">
        <v>5043</v>
      </c>
      <c r="F177" s="160" t="s">
        <v>5006</v>
      </c>
      <c r="G177" s="93" t="s">
        <v>3827</v>
      </c>
      <c r="H177" s="93" t="s">
        <v>3827</v>
      </c>
      <c r="I177" s="160" t="s">
        <v>5931</v>
      </c>
      <c r="J177" s="160" t="s">
        <v>5931</v>
      </c>
      <c r="K177" s="160" t="s">
        <v>3813</v>
      </c>
      <c r="L177" s="160" t="s">
        <v>67</v>
      </c>
      <c r="M177" s="160" t="s">
        <v>3866</v>
      </c>
      <c r="N177" s="160" t="str">
        <f t="shared" si="3"/>
        <v>INSERT INTO ft_t_einc (einc_oid, clsf_oid, cl_value, ext_cl_value, indus_cl_set_id, start_tms, last_chg_tms, last_chg_usr_id, ext_clsf_nme, ext_clsf_desc, data_src_id, nls_cde)  SELECT 'EINC000156','GVASTTYP01','Equity','Right-Right-NUS-NA','GVASTTYP',SYSDATE(),SYSDATE(),'GS:PSG:P72','Equity','Equity','BB','ENGLISH'     FROM DUAL WHERE NOT EXISTS (SELECT 1 FROM ft_t_einc WHERE clsf_oid = 'GVASTTYP01' AND ext_cl_value = 'Right-Right-NUS-NA' AND indus_cl_set_id = 'GVASTTYP' AND data_src_id = 'BB');</v>
      </c>
    </row>
    <row r="178" spans="1:14">
      <c r="A178" s="160" t="s">
        <v>5029</v>
      </c>
      <c r="B178" s="160" t="s">
        <v>5153</v>
      </c>
      <c r="C178" s="93" t="s">
        <v>5270</v>
      </c>
      <c r="D178" s="93" t="s">
        <v>3827</v>
      </c>
      <c r="E178" s="160" t="s">
        <v>5044</v>
      </c>
      <c r="F178" s="160" t="s">
        <v>5006</v>
      </c>
      <c r="G178" s="93" t="s">
        <v>3827</v>
      </c>
      <c r="H178" s="93" t="s">
        <v>3827</v>
      </c>
      <c r="I178" s="160" t="s">
        <v>5931</v>
      </c>
      <c r="J178" s="160" t="s">
        <v>5931</v>
      </c>
      <c r="K178" s="160" t="s">
        <v>3813</v>
      </c>
      <c r="L178" s="160" t="s">
        <v>67</v>
      </c>
      <c r="M178" s="160" t="s">
        <v>3866</v>
      </c>
      <c r="N178" s="160" t="str">
        <f t="shared" si="3"/>
        <v>INSERT INTO ft_t_einc (einc_oid, clsf_oid, cl_value, ext_cl_value, indus_cl_set_id, start_tms, last_chg_tms, last_chg_usr_id, ext_clsf_nme, ext_clsf_desc, data_src_id, nls_cde)  SELECT 'EINC000157','GVASTTYP01','Equity','Depositary Receipt-ADR-NUS-NA','GVASTTYP',SYSDATE(),SYSDATE(),'GS:PSG:P72','Equity','Equity','BB','ENGLISH'     FROM DUAL WHERE NOT EXISTS (SELECT 1 FROM ft_t_einc WHERE clsf_oid = 'GVASTTYP01' AND ext_cl_value = 'Depositary Receipt-ADR-NUS-NA' AND indus_cl_set_id = 'GVASTTYP' AND data_src_id = 'BB');</v>
      </c>
    </row>
    <row r="179" spans="1:14">
      <c r="A179" s="160" t="s">
        <v>5029</v>
      </c>
      <c r="B179" s="160" t="s">
        <v>5154</v>
      </c>
      <c r="C179" s="93" t="s">
        <v>5270</v>
      </c>
      <c r="D179" s="93" t="s">
        <v>3827</v>
      </c>
      <c r="E179" s="160" t="s">
        <v>5045</v>
      </c>
      <c r="F179" s="160" t="s">
        <v>5006</v>
      </c>
      <c r="G179" s="93" t="s">
        <v>3827</v>
      </c>
      <c r="H179" s="93" t="s">
        <v>3827</v>
      </c>
      <c r="I179" s="160" t="s">
        <v>5931</v>
      </c>
      <c r="J179" s="160" t="s">
        <v>5931</v>
      </c>
      <c r="K179" s="160" t="s">
        <v>3813</v>
      </c>
      <c r="L179" s="160" t="s">
        <v>67</v>
      </c>
      <c r="M179" s="160" t="s">
        <v>3866</v>
      </c>
      <c r="N179" s="160" t="str">
        <f t="shared" si="3"/>
        <v>INSERT INTO ft_t_einc (einc_oid, clsf_oid, cl_value, ext_cl_value, indus_cl_set_id, start_tms, last_chg_tms, last_chg_usr_id, ext_clsf_nme, ext_clsf_desc, data_src_id, nls_cde)  SELECT 'EINC000158','GVASTTYP01','Equity','Depositary Receipt-ADR-US-NA','GVASTTYP',SYSDATE(),SYSDATE(),'GS:PSG:P72','Equity','Equity','BB','ENGLISH'     FROM DUAL WHERE NOT EXISTS (SELECT 1 FROM ft_t_einc WHERE clsf_oid = 'GVASTTYP01' AND ext_cl_value = 'Depositary Receipt-ADR-US-NA' AND indus_cl_set_id = 'GVASTTYP' AND data_src_id = 'BB');</v>
      </c>
    </row>
    <row r="180" spans="1:14">
      <c r="A180" s="160" t="s">
        <v>5029</v>
      </c>
      <c r="B180" s="160" t="s">
        <v>5155</v>
      </c>
      <c r="C180" s="93" t="s">
        <v>5270</v>
      </c>
      <c r="D180" s="93" t="s">
        <v>3827</v>
      </c>
      <c r="E180" s="160" t="s">
        <v>5046</v>
      </c>
      <c r="F180" s="160" t="s">
        <v>5006</v>
      </c>
      <c r="G180" s="93" t="s">
        <v>3827</v>
      </c>
      <c r="H180" s="93" t="s">
        <v>3827</v>
      </c>
      <c r="I180" s="160" t="s">
        <v>5931</v>
      </c>
      <c r="J180" s="160" t="s">
        <v>5931</v>
      </c>
      <c r="K180" s="160" t="s">
        <v>3813</v>
      </c>
      <c r="L180" s="160" t="s">
        <v>67</v>
      </c>
      <c r="M180" s="160" t="s">
        <v>3866</v>
      </c>
      <c r="N180" s="160" t="str">
        <f t="shared" si="3"/>
        <v>INSERT INTO ft_t_einc (einc_oid, clsf_oid, cl_value, ext_cl_value, indus_cl_set_id, start_tms, last_chg_tms, last_chg_usr_id, ext_clsf_nme, ext_clsf_desc, data_src_id, nls_cde)  SELECT 'EINC000159','GVASTTYP01','Equity','Depositary Receipt-Austrian Crt-NUS-NA','GVASTTYP',SYSDATE(),SYSDATE(),'GS:PSG:P72','Equity','Equity','BB','ENGLISH'     FROM DUAL WHERE NOT EXISTS (SELECT 1 FROM ft_t_einc WHERE clsf_oid = 'GVASTTYP01' AND ext_cl_value = 'Depositary Receipt-Austrian Crt-NUS-NA' AND indus_cl_set_id = 'GVASTTYP' AND data_src_id = 'BB');</v>
      </c>
    </row>
    <row r="181" spans="1:14">
      <c r="A181" s="160" t="s">
        <v>5029</v>
      </c>
      <c r="B181" s="160" t="s">
        <v>5156</v>
      </c>
      <c r="C181" s="93" t="s">
        <v>5270</v>
      </c>
      <c r="D181" s="93" t="s">
        <v>3827</v>
      </c>
      <c r="E181" s="160" t="s">
        <v>5047</v>
      </c>
      <c r="F181" s="160" t="s">
        <v>5006</v>
      </c>
      <c r="G181" s="93" t="s">
        <v>3827</v>
      </c>
      <c r="H181" s="93" t="s">
        <v>3827</v>
      </c>
      <c r="I181" s="160" t="s">
        <v>5931</v>
      </c>
      <c r="J181" s="160" t="s">
        <v>5931</v>
      </c>
      <c r="K181" s="160" t="s">
        <v>3813</v>
      </c>
      <c r="L181" s="160" t="s">
        <v>67</v>
      </c>
      <c r="M181" s="160" t="s">
        <v>3866</v>
      </c>
      <c r="N181" s="160" t="str">
        <f t="shared" si="3"/>
        <v>INSERT INTO ft_t_einc (einc_oid, clsf_oid, cl_value, ext_cl_value, indus_cl_set_id, start_tms, last_chg_tms, last_chg_usr_id, ext_clsf_nme, ext_clsf_desc, data_src_id, nls_cde)  SELECT 'EINC000160','GVASTTYP01','Equity','Depositary Receipt-Austrian Crt-US-NA','GVASTTYP',SYSDATE(),SYSDATE(),'GS:PSG:P72','Equity','Equity','BB','ENGLISH'     FROM DUAL WHERE NOT EXISTS (SELECT 1 FROM ft_t_einc WHERE clsf_oid = 'GVASTTYP01' AND ext_cl_value = 'Depositary Receipt-Austrian Crt-US-NA' AND indus_cl_set_id = 'GVASTTYP' AND data_src_id = 'BB');</v>
      </c>
    </row>
    <row r="182" spans="1:14">
      <c r="A182" s="160" t="s">
        <v>5029</v>
      </c>
      <c r="B182" s="160" t="s">
        <v>5157</v>
      </c>
      <c r="C182" s="93" t="s">
        <v>5270</v>
      </c>
      <c r="D182" s="93" t="s">
        <v>3827</v>
      </c>
      <c r="E182" s="160" t="s">
        <v>5048</v>
      </c>
      <c r="F182" s="160" t="s">
        <v>5006</v>
      </c>
      <c r="G182" s="93" t="s">
        <v>3827</v>
      </c>
      <c r="H182" s="93" t="s">
        <v>3827</v>
      </c>
      <c r="I182" s="160" t="s">
        <v>5931</v>
      </c>
      <c r="J182" s="160" t="s">
        <v>5931</v>
      </c>
      <c r="K182" s="160" t="s">
        <v>3813</v>
      </c>
      <c r="L182" s="160" t="s">
        <v>67</v>
      </c>
      <c r="M182" s="160" t="s">
        <v>3866</v>
      </c>
      <c r="N182" s="160" t="str">
        <f t="shared" si="3"/>
        <v>INSERT INTO ft_t_einc (einc_oid, clsf_oid, cl_value, ext_cl_value, indus_cl_set_id, start_tms, last_chg_tms, last_chg_usr_id, ext_clsf_nme, ext_clsf_desc, data_src_id, nls_cde)  SELECT 'EINC000161','GVASTTYP01','Equity','Depositary Receipt-BDR-NUS-NA','GVASTTYP',SYSDATE(),SYSDATE(),'GS:PSG:P72','Equity','Equity','BB','ENGLISH'     FROM DUAL WHERE NOT EXISTS (SELECT 1 FROM ft_t_einc WHERE clsf_oid = 'GVASTTYP01' AND ext_cl_value = 'Depositary Receipt-BDR-NUS-NA' AND indus_cl_set_id = 'GVASTTYP' AND data_src_id = 'BB');</v>
      </c>
    </row>
    <row r="183" spans="1:14">
      <c r="A183" s="160" t="s">
        <v>5029</v>
      </c>
      <c r="B183" s="160" t="s">
        <v>5158</v>
      </c>
      <c r="C183" s="93" t="s">
        <v>5270</v>
      </c>
      <c r="D183" s="93" t="s">
        <v>3827</v>
      </c>
      <c r="E183" s="160" t="s">
        <v>5049</v>
      </c>
      <c r="F183" s="160" t="s">
        <v>5006</v>
      </c>
      <c r="G183" s="93" t="s">
        <v>3827</v>
      </c>
      <c r="H183" s="93" t="s">
        <v>3827</v>
      </c>
      <c r="I183" s="160" t="s">
        <v>5931</v>
      </c>
      <c r="J183" s="160" t="s">
        <v>5931</v>
      </c>
      <c r="K183" s="160" t="s">
        <v>3813</v>
      </c>
      <c r="L183" s="160" t="s">
        <v>67</v>
      </c>
      <c r="M183" s="160" t="s">
        <v>3866</v>
      </c>
      <c r="N183" s="160" t="str">
        <f t="shared" si="3"/>
        <v>INSERT INTO ft_t_einc (einc_oid, clsf_oid, cl_value, ext_cl_value, indus_cl_set_id, start_tms, last_chg_tms, last_chg_usr_id, ext_clsf_nme, ext_clsf_desc, data_src_id, nls_cde)  SELECT 'EINC000162','GVASTTYP01','Equity','Depositary Receipt-BDR-US-NA','GVASTTYP',SYSDATE(),SYSDATE(),'GS:PSG:P72','Equity','Equity','BB','ENGLISH'     FROM DUAL WHERE NOT EXISTS (SELECT 1 FROM ft_t_einc WHERE clsf_oid = 'GVASTTYP01' AND ext_cl_value = 'Depositary Receipt-BDR-US-NA' AND indus_cl_set_id = 'GVASTTYP' AND data_src_id = 'BB');</v>
      </c>
    </row>
    <row r="184" spans="1:14">
      <c r="A184" s="160" t="s">
        <v>5029</v>
      </c>
      <c r="B184" s="160" t="s">
        <v>5159</v>
      </c>
      <c r="C184" s="93" t="s">
        <v>5270</v>
      </c>
      <c r="D184" s="93" t="s">
        <v>3827</v>
      </c>
      <c r="E184" s="160" t="s">
        <v>5050</v>
      </c>
      <c r="F184" s="160" t="s">
        <v>5006</v>
      </c>
      <c r="G184" s="93" t="s">
        <v>3827</v>
      </c>
      <c r="H184" s="93" t="s">
        <v>3827</v>
      </c>
      <c r="I184" s="160" t="s">
        <v>5931</v>
      </c>
      <c r="J184" s="160" t="s">
        <v>5931</v>
      </c>
      <c r="K184" s="160" t="s">
        <v>3813</v>
      </c>
      <c r="L184" s="160" t="s">
        <v>67</v>
      </c>
      <c r="M184" s="160" t="s">
        <v>3866</v>
      </c>
      <c r="N184" s="160" t="str">
        <f t="shared" si="3"/>
        <v>INSERT INTO ft_t_einc (einc_oid, clsf_oid, cl_value, ext_cl_value, indus_cl_set_id, start_tms, last_chg_tms, last_chg_usr_id, ext_clsf_nme, ext_clsf_desc, data_src_id, nls_cde)  SELECT 'EINC000163','GVASTTYP01','Equity','Depositary Receipt-Belgium Cert-NUS-NA','GVASTTYP',SYSDATE(),SYSDATE(),'GS:PSG:P72','Equity','Equity','BB','ENGLISH'     FROM DUAL WHERE NOT EXISTS (SELECT 1 FROM ft_t_einc WHERE clsf_oid = 'GVASTTYP01' AND ext_cl_value = 'Depositary Receipt-Belgium Cert-NUS-NA' AND indus_cl_set_id = 'GVASTTYP' AND data_src_id = 'BB');</v>
      </c>
    </row>
    <row r="185" spans="1:14">
      <c r="A185" s="160" t="s">
        <v>5029</v>
      </c>
      <c r="B185" s="160" t="s">
        <v>5160</v>
      </c>
      <c r="C185" s="93" t="s">
        <v>5270</v>
      </c>
      <c r="D185" s="93" t="s">
        <v>3827</v>
      </c>
      <c r="E185" s="160" t="s">
        <v>5051</v>
      </c>
      <c r="F185" s="160" t="s">
        <v>5006</v>
      </c>
      <c r="G185" s="93" t="s">
        <v>3827</v>
      </c>
      <c r="H185" s="93" t="s">
        <v>3827</v>
      </c>
      <c r="I185" s="160" t="s">
        <v>5931</v>
      </c>
      <c r="J185" s="160" t="s">
        <v>5931</v>
      </c>
      <c r="K185" s="160" t="s">
        <v>3813</v>
      </c>
      <c r="L185" s="160" t="s">
        <v>67</v>
      </c>
      <c r="M185" s="160" t="s">
        <v>3866</v>
      </c>
      <c r="N185" s="160" t="str">
        <f t="shared" si="3"/>
        <v>INSERT INTO ft_t_einc (einc_oid, clsf_oid, cl_value, ext_cl_value, indus_cl_set_id, start_tms, last_chg_tms, last_chg_usr_id, ext_clsf_nme, ext_clsf_desc, data_src_id, nls_cde)  SELECT 'EINC000164','GVASTTYP01','Equity','Depositary Receipt-Belgium Cert-US-NA','GVASTTYP',SYSDATE(),SYSDATE(),'GS:PSG:P72','Equity','Equity','BB','ENGLISH'     FROM DUAL WHERE NOT EXISTS (SELECT 1 FROM ft_t_einc WHERE clsf_oid = 'GVASTTYP01' AND ext_cl_value = 'Depositary Receipt-Belgium Cert-US-NA' AND indus_cl_set_id = 'GVASTTYP' AND data_src_id = 'BB');</v>
      </c>
    </row>
    <row r="186" spans="1:14">
      <c r="A186" s="160" t="s">
        <v>5029</v>
      </c>
      <c r="B186" s="160" t="s">
        <v>5161</v>
      </c>
      <c r="C186" s="93" t="s">
        <v>5270</v>
      </c>
      <c r="D186" s="93" t="s">
        <v>3827</v>
      </c>
      <c r="E186" s="160" t="s">
        <v>5052</v>
      </c>
      <c r="F186" s="160" t="s">
        <v>5006</v>
      </c>
      <c r="G186" s="93" t="s">
        <v>3827</v>
      </c>
      <c r="H186" s="93" t="s">
        <v>3827</v>
      </c>
      <c r="I186" s="160" t="s">
        <v>5931</v>
      </c>
      <c r="J186" s="160" t="s">
        <v>5931</v>
      </c>
      <c r="K186" s="160" t="s">
        <v>3813</v>
      </c>
      <c r="L186" s="160" t="s">
        <v>67</v>
      </c>
      <c r="M186" s="160" t="s">
        <v>3866</v>
      </c>
      <c r="N186" s="160" t="str">
        <f t="shared" si="3"/>
        <v>INSERT INTO ft_t_einc (einc_oid, clsf_oid, cl_value, ext_cl_value, indus_cl_set_id, start_tms, last_chg_tms, last_chg_usr_id, ext_clsf_nme, ext_clsf_desc, data_src_id, nls_cde)  SELECT 'EINC000165','GVASTTYP01','Equity','Depositary Receipt-CDI-NUS-NA','GVASTTYP',SYSDATE(),SYSDATE(),'GS:PSG:P72','Equity','Equity','BB','ENGLISH'     FROM DUAL WHERE NOT EXISTS (SELECT 1 FROM ft_t_einc WHERE clsf_oid = 'GVASTTYP01' AND ext_cl_value = 'Depositary Receipt-CDI-NUS-NA' AND indus_cl_set_id = 'GVASTTYP' AND data_src_id = 'BB');</v>
      </c>
    </row>
    <row r="187" spans="1:14">
      <c r="A187" s="160" t="s">
        <v>5029</v>
      </c>
      <c r="B187" s="160" t="s">
        <v>5162</v>
      </c>
      <c r="C187" s="93" t="s">
        <v>5270</v>
      </c>
      <c r="D187" s="93" t="s">
        <v>3827</v>
      </c>
      <c r="E187" s="160" t="s">
        <v>5053</v>
      </c>
      <c r="F187" s="160" t="s">
        <v>5006</v>
      </c>
      <c r="G187" s="93" t="s">
        <v>3827</v>
      </c>
      <c r="H187" s="93" t="s">
        <v>3827</v>
      </c>
      <c r="I187" s="160" t="s">
        <v>5931</v>
      </c>
      <c r="J187" s="160" t="s">
        <v>5931</v>
      </c>
      <c r="K187" s="160" t="s">
        <v>3813</v>
      </c>
      <c r="L187" s="160" t="s">
        <v>67</v>
      </c>
      <c r="M187" s="160" t="s">
        <v>3866</v>
      </c>
      <c r="N187" s="160" t="str">
        <f t="shared" si="3"/>
        <v>INSERT INTO ft_t_einc (einc_oid, clsf_oid, cl_value, ext_cl_value, indus_cl_set_id, start_tms, last_chg_tms, last_chg_usr_id, ext_clsf_nme, ext_clsf_desc, data_src_id, nls_cde)  SELECT 'EINC000166','GVASTTYP01','Equity','Depositary Receipt-CDI-US-NA','GVASTTYP',SYSDATE(),SYSDATE(),'GS:PSG:P72','Equity','Equity','BB','ENGLISH'     FROM DUAL WHERE NOT EXISTS (SELECT 1 FROM ft_t_einc WHERE clsf_oid = 'GVASTTYP01' AND ext_cl_value = 'Depositary Receipt-CDI-US-NA' AND indus_cl_set_id = 'GVASTTYP' AND data_src_id = 'BB');</v>
      </c>
    </row>
    <row r="188" spans="1:14">
      <c r="A188" s="160" t="s">
        <v>5029</v>
      </c>
      <c r="B188" s="160" t="s">
        <v>5163</v>
      </c>
      <c r="C188" s="93" t="s">
        <v>5270</v>
      </c>
      <c r="D188" s="93" t="s">
        <v>3827</v>
      </c>
      <c r="E188" s="160" t="s">
        <v>5054</v>
      </c>
      <c r="F188" s="160" t="s">
        <v>5006</v>
      </c>
      <c r="G188" s="93" t="s">
        <v>3827</v>
      </c>
      <c r="H188" s="93" t="s">
        <v>3827</v>
      </c>
      <c r="I188" s="160" t="s">
        <v>5931</v>
      </c>
      <c r="J188" s="160" t="s">
        <v>5931</v>
      </c>
      <c r="K188" s="160" t="s">
        <v>3813</v>
      </c>
      <c r="L188" s="160" t="s">
        <v>67</v>
      </c>
      <c r="M188" s="160" t="s">
        <v>3866</v>
      </c>
      <c r="N188" s="160" t="str">
        <f t="shared" si="3"/>
        <v>INSERT INTO ft_t_einc (einc_oid, clsf_oid, cl_value, ext_cl_value, indus_cl_set_id, start_tms, last_chg_tms, last_chg_usr_id, ext_clsf_nme, ext_clsf_desc, data_src_id, nls_cde)  SELECT 'EINC000167','GVASTTYP01','Equity','Depositary Receipt-CDR-NUS-NA','GVASTTYP',SYSDATE(),SYSDATE(),'GS:PSG:P72','Equity','Equity','BB','ENGLISH'     FROM DUAL WHERE NOT EXISTS (SELECT 1 FROM ft_t_einc WHERE clsf_oid = 'GVASTTYP01' AND ext_cl_value = 'Depositary Receipt-CDR-NUS-NA' AND indus_cl_set_id = 'GVASTTYP' AND data_src_id = 'BB');</v>
      </c>
    </row>
    <row r="189" spans="1:14">
      <c r="A189" s="160" t="s">
        <v>5029</v>
      </c>
      <c r="B189" s="160" t="s">
        <v>5164</v>
      </c>
      <c r="C189" s="93" t="s">
        <v>5270</v>
      </c>
      <c r="D189" s="93" t="s">
        <v>3827</v>
      </c>
      <c r="E189" s="160" t="s">
        <v>5055</v>
      </c>
      <c r="F189" s="160" t="s">
        <v>5006</v>
      </c>
      <c r="G189" s="93" t="s">
        <v>3827</v>
      </c>
      <c r="H189" s="93" t="s">
        <v>3827</v>
      </c>
      <c r="I189" s="160" t="s">
        <v>5931</v>
      </c>
      <c r="J189" s="160" t="s">
        <v>5931</v>
      </c>
      <c r="K189" s="160" t="s">
        <v>3813</v>
      </c>
      <c r="L189" s="160" t="s">
        <v>67</v>
      </c>
      <c r="M189" s="160" t="s">
        <v>3866</v>
      </c>
      <c r="N189" s="160" t="str">
        <f t="shared" si="3"/>
        <v>INSERT INTO ft_t_einc (einc_oid, clsf_oid, cl_value, ext_cl_value, indus_cl_set_id, start_tms, last_chg_tms, last_chg_usr_id, ext_clsf_nme, ext_clsf_desc, data_src_id, nls_cde)  SELECT 'EINC000168','GVASTTYP01','Equity','Depositary Receipt-CDR-US-NA','GVASTTYP',SYSDATE(),SYSDATE(),'GS:PSG:P72','Equity','Equity','BB','ENGLISH'     FROM DUAL WHERE NOT EXISTS (SELECT 1 FROM ft_t_einc WHERE clsf_oid = 'GVASTTYP01' AND ext_cl_value = 'Depositary Receipt-CDR-US-NA' AND indus_cl_set_id = 'GVASTTYP' AND data_src_id = 'BB');</v>
      </c>
    </row>
    <row r="190" spans="1:14">
      <c r="A190" s="160" t="s">
        <v>5029</v>
      </c>
      <c r="B190" s="160" t="s">
        <v>5165</v>
      </c>
      <c r="C190" s="93" t="s">
        <v>5270</v>
      </c>
      <c r="D190" s="93" t="s">
        <v>3827</v>
      </c>
      <c r="E190" s="160" t="s">
        <v>5056</v>
      </c>
      <c r="F190" s="160" t="s">
        <v>5006</v>
      </c>
      <c r="G190" s="93" t="s">
        <v>3827</v>
      </c>
      <c r="H190" s="93" t="s">
        <v>3827</v>
      </c>
      <c r="I190" s="160" t="s">
        <v>5931</v>
      </c>
      <c r="J190" s="160" t="s">
        <v>5931</v>
      </c>
      <c r="K190" s="160" t="s">
        <v>3813</v>
      </c>
      <c r="L190" s="160" t="s">
        <v>67</v>
      </c>
      <c r="M190" s="160" t="s">
        <v>3866</v>
      </c>
      <c r="N190" s="160" t="str">
        <f t="shared" si="3"/>
        <v>INSERT INTO ft_t_einc (einc_oid, clsf_oid, cl_value, ext_cl_value, indus_cl_set_id, start_tms, last_chg_tms, last_chg_usr_id, ext_clsf_nme, ext_clsf_desc, data_src_id, nls_cde)  SELECT 'EINC000169','GVASTTYP01','Equity','Depositary Receipt-CEDEAR-NUS-NA','GVASTTYP',SYSDATE(),SYSDATE(),'GS:PSG:P72','Equity','Equity','BB','ENGLISH'     FROM DUAL WHERE NOT EXISTS (SELECT 1 FROM ft_t_einc WHERE clsf_oid = 'GVASTTYP01' AND ext_cl_value = 'Depositary Receipt-CEDEAR-NUS-NA' AND indus_cl_set_id = 'GVASTTYP' AND data_src_id = 'BB');</v>
      </c>
    </row>
    <row r="191" spans="1:14">
      <c r="A191" s="160" t="s">
        <v>5029</v>
      </c>
      <c r="B191" s="160" t="s">
        <v>5166</v>
      </c>
      <c r="C191" s="93" t="s">
        <v>5270</v>
      </c>
      <c r="D191" s="93" t="s">
        <v>3827</v>
      </c>
      <c r="E191" s="160" t="s">
        <v>5057</v>
      </c>
      <c r="F191" s="160" t="s">
        <v>5006</v>
      </c>
      <c r="G191" s="93" t="s">
        <v>3827</v>
      </c>
      <c r="H191" s="93" t="s">
        <v>3827</v>
      </c>
      <c r="I191" s="160" t="s">
        <v>5931</v>
      </c>
      <c r="J191" s="160" t="s">
        <v>5931</v>
      </c>
      <c r="K191" s="160" t="s">
        <v>3813</v>
      </c>
      <c r="L191" s="160" t="s">
        <v>67</v>
      </c>
      <c r="M191" s="160" t="s">
        <v>3866</v>
      </c>
      <c r="N191" s="160" t="str">
        <f t="shared" si="3"/>
        <v>INSERT INTO ft_t_einc (einc_oid, clsf_oid, cl_value, ext_cl_value, indus_cl_set_id, start_tms, last_chg_tms, last_chg_usr_id, ext_clsf_nme, ext_clsf_desc, data_src_id, nls_cde)  SELECT 'EINC000170','GVASTTYP01','Equity','Depositary Receipt-CEDEAR-US-NA','GVASTTYP',SYSDATE(),SYSDATE(),'GS:PSG:P72','Equity','Equity','BB','ENGLISH'     FROM DUAL WHERE NOT EXISTS (SELECT 1 FROM ft_t_einc WHERE clsf_oid = 'GVASTTYP01' AND ext_cl_value = 'Depositary Receipt-CEDEAR-US-NA' AND indus_cl_set_id = 'GVASTTYP' AND data_src_id = 'BB');</v>
      </c>
    </row>
    <row r="192" spans="1:14">
      <c r="A192" s="160" t="s">
        <v>5029</v>
      </c>
      <c r="B192" s="160" t="s">
        <v>5167</v>
      </c>
      <c r="C192" s="93" t="s">
        <v>5270</v>
      </c>
      <c r="D192" s="93" t="s">
        <v>3827</v>
      </c>
      <c r="E192" s="160" t="s">
        <v>5058</v>
      </c>
      <c r="F192" s="160" t="s">
        <v>5006</v>
      </c>
      <c r="G192" s="93" t="s">
        <v>3827</v>
      </c>
      <c r="H192" s="93" t="s">
        <v>3827</v>
      </c>
      <c r="I192" s="160" t="s">
        <v>5931</v>
      </c>
      <c r="J192" s="160" t="s">
        <v>5931</v>
      </c>
      <c r="K192" s="160" t="s">
        <v>3813</v>
      </c>
      <c r="L192" s="160" t="s">
        <v>67</v>
      </c>
      <c r="M192" s="160" t="s">
        <v>3866</v>
      </c>
      <c r="N192" s="160" t="str">
        <f t="shared" si="3"/>
        <v>INSERT INTO ft_t_einc (einc_oid, clsf_oid, cl_value, ext_cl_value, indus_cl_set_id, start_tms, last_chg_tms, last_chg_usr_id, ext_clsf_nme, ext_clsf_desc, data_src_id, nls_cde)  SELECT 'EINC000171','GVASTTYP01','Equity','Depositary Receipt-Dutch Cert-NUS-NA','GVASTTYP',SYSDATE(),SYSDATE(),'GS:PSG:P72','Equity','Equity','BB','ENGLISH'     FROM DUAL WHERE NOT EXISTS (SELECT 1 FROM ft_t_einc WHERE clsf_oid = 'GVASTTYP01' AND ext_cl_value = 'Depositary Receipt-Dutch Cert-NUS-NA' AND indus_cl_set_id = 'GVASTTYP' AND data_src_id = 'BB');</v>
      </c>
    </row>
    <row r="193" spans="1:14">
      <c r="A193" s="160" t="s">
        <v>5029</v>
      </c>
      <c r="B193" s="160" t="s">
        <v>5168</v>
      </c>
      <c r="C193" s="93" t="s">
        <v>5270</v>
      </c>
      <c r="D193" s="93" t="s">
        <v>3827</v>
      </c>
      <c r="E193" s="160" t="s">
        <v>5059</v>
      </c>
      <c r="F193" s="160" t="s">
        <v>5006</v>
      </c>
      <c r="G193" s="93" t="s">
        <v>3827</v>
      </c>
      <c r="H193" s="93" t="s">
        <v>3827</v>
      </c>
      <c r="I193" s="160" t="s">
        <v>5931</v>
      </c>
      <c r="J193" s="160" t="s">
        <v>5931</v>
      </c>
      <c r="K193" s="160" t="s">
        <v>3813</v>
      </c>
      <c r="L193" s="160" t="s">
        <v>67</v>
      </c>
      <c r="M193" s="160" t="s">
        <v>3866</v>
      </c>
      <c r="N193" s="160" t="str">
        <f t="shared" si="3"/>
        <v>INSERT INTO ft_t_einc (einc_oid, clsf_oid, cl_value, ext_cl_value, indus_cl_set_id, start_tms, last_chg_tms, last_chg_usr_id, ext_clsf_nme, ext_clsf_desc, data_src_id, nls_cde)  SELECT 'EINC000172','GVASTTYP01','Equity','Depositary Receipt-Dutch Cert-US-NA','GVASTTYP',SYSDATE(),SYSDATE(),'GS:PSG:P72','Equity','Equity','BB','ENGLISH'     FROM DUAL WHERE NOT EXISTS (SELECT 1 FROM ft_t_einc WHERE clsf_oid = 'GVASTTYP01' AND ext_cl_value = 'Depositary Receipt-Dutch Cert-US-NA' AND indus_cl_set_id = 'GVASTTYP' AND data_src_id = 'BB');</v>
      </c>
    </row>
    <row r="194" spans="1:14">
      <c r="A194" s="160" t="s">
        <v>5029</v>
      </c>
      <c r="B194" s="160" t="s">
        <v>5169</v>
      </c>
      <c r="C194" s="93" t="s">
        <v>5270</v>
      </c>
      <c r="D194" s="93" t="s">
        <v>3827</v>
      </c>
      <c r="E194" s="160" t="s">
        <v>5060</v>
      </c>
      <c r="F194" s="160" t="s">
        <v>5006</v>
      </c>
      <c r="G194" s="93" t="s">
        <v>3827</v>
      </c>
      <c r="H194" s="93" t="s">
        <v>3827</v>
      </c>
      <c r="I194" s="160" t="s">
        <v>5931</v>
      </c>
      <c r="J194" s="160" t="s">
        <v>5931</v>
      </c>
      <c r="K194" s="160" t="s">
        <v>3813</v>
      </c>
      <c r="L194" s="160" t="s">
        <v>67</v>
      </c>
      <c r="M194" s="160" t="s">
        <v>3866</v>
      </c>
      <c r="N194" s="160" t="str">
        <f t="shared" ref="N194:N257" si="4">CONCATENATE("INSERT INTO ft_t_einc (einc_oid, clsf_oid, cl_value, ext_cl_value, indus_cl_set_id, start_tms, last_chg_tms, last_chg_usr_id, ext_clsf_nme, ext_clsf_desc, data_src_id, nls_cde)  SELECT '", B194, "','", C194, "','", D194, "','", E194, "','", F194, "',", I194, ",", J194, ",'", K194, "','", G194, "','", H194, "','", L194, "','", M194, "'     FROM DUAL WHERE NOT EXISTS (SELECT 1 FROM ft_t_einc WHERE clsf_oid = '",C194, "' AND ext_cl_value = '", E194, "' AND indus_cl_set_id = '", F194, "' AND data_src_id = '",L194,"');")</f>
        <v>INSERT INTO ft_t_einc (einc_oid, clsf_oid, cl_value, ext_cl_value, indus_cl_set_id, start_tms, last_chg_tms, last_chg_usr_id, ext_clsf_nme, ext_clsf_desc, data_src_id, nls_cde)  SELECT 'EINC000173','GVASTTYP01','Equity','Depositary Receipt-EDR-NUS-NA','GVASTTYP',SYSDATE(),SYSDATE(),'GS:PSG:P72','Equity','Equity','BB','ENGLISH'     FROM DUAL WHERE NOT EXISTS (SELECT 1 FROM ft_t_einc WHERE clsf_oid = 'GVASTTYP01' AND ext_cl_value = 'Depositary Receipt-EDR-NUS-NA' AND indus_cl_set_id = 'GVASTTYP' AND data_src_id = 'BB');</v>
      </c>
    </row>
    <row r="195" spans="1:14">
      <c r="A195" s="160" t="s">
        <v>5029</v>
      </c>
      <c r="B195" s="160" t="s">
        <v>5170</v>
      </c>
      <c r="C195" s="93" t="s">
        <v>5270</v>
      </c>
      <c r="D195" s="93" t="s">
        <v>3827</v>
      </c>
      <c r="E195" s="160" t="s">
        <v>5061</v>
      </c>
      <c r="F195" s="160" t="s">
        <v>5006</v>
      </c>
      <c r="G195" s="93" t="s">
        <v>3827</v>
      </c>
      <c r="H195" s="93" t="s">
        <v>3827</v>
      </c>
      <c r="I195" s="160" t="s">
        <v>5931</v>
      </c>
      <c r="J195" s="160" t="s">
        <v>5931</v>
      </c>
      <c r="K195" s="160" t="s">
        <v>3813</v>
      </c>
      <c r="L195" s="160" t="s">
        <v>67</v>
      </c>
      <c r="M195" s="160" t="s">
        <v>3866</v>
      </c>
      <c r="N195" s="160" t="str">
        <f t="shared" si="4"/>
        <v>INSERT INTO ft_t_einc (einc_oid, clsf_oid, cl_value, ext_cl_value, indus_cl_set_id, start_tms, last_chg_tms, last_chg_usr_id, ext_clsf_nme, ext_clsf_desc, data_src_id, nls_cde)  SELECT 'EINC000174','GVASTTYP01','Equity','Depositary Receipt-EDR-US-NA','GVASTTYP',SYSDATE(),SYSDATE(),'GS:PSG:P72','Equity','Equity','BB','ENGLISH'     FROM DUAL WHERE NOT EXISTS (SELECT 1 FROM ft_t_einc WHERE clsf_oid = 'GVASTTYP01' AND ext_cl_value = 'Depositary Receipt-EDR-US-NA' AND indus_cl_set_id = 'GVASTTYP' AND data_src_id = 'BB');</v>
      </c>
    </row>
    <row r="196" spans="1:14">
      <c r="A196" s="160" t="s">
        <v>5029</v>
      </c>
      <c r="B196" s="160" t="s">
        <v>5171</v>
      </c>
      <c r="C196" s="93" t="s">
        <v>5270</v>
      </c>
      <c r="D196" s="93" t="s">
        <v>3827</v>
      </c>
      <c r="E196" s="160" t="s">
        <v>5062</v>
      </c>
      <c r="F196" s="160" t="s">
        <v>5006</v>
      </c>
      <c r="G196" s="93" t="s">
        <v>3827</v>
      </c>
      <c r="H196" s="93" t="s">
        <v>3827</v>
      </c>
      <c r="I196" s="160" t="s">
        <v>5931</v>
      </c>
      <c r="J196" s="160" t="s">
        <v>5931</v>
      </c>
      <c r="K196" s="160" t="s">
        <v>3813</v>
      </c>
      <c r="L196" s="160" t="s">
        <v>67</v>
      </c>
      <c r="M196" s="160" t="s">
        <v>3866</v>
      </c>
      <c r="N196" s="160" t="str">
        <f t="shared" si="4"/>
        <v>INSERT INTO ft_t_einc (einc_oid, clsf_oid, cl_value, ext_cl_value, indus_cl_set_id, start_tms, last_chg_tms, last_chg_usr_id, ext_clsf_nme, ext_clsf_desc, data_src_id, nls_cde)  SELECT 'EINC000175','GVASTTYP01','Equity','Depositary Receipt-French Cert-NUS-NA','GVASTTYP',SYSDATE(),SYSDATE(),'GS:PSG:P72','Equity','Equity','BB','ENGLISH'     FROM DUAL WHERE NOT EXISTS (SELECT 1 FROM ft_t_einc WHERE clsf_oid = 'GVASTTYP01' AND ext_cl_value = 'Depositary Receipt-French Cert-NUS-NA' AND indus_cl_set_id = 'GVASTTYP' AND data_src_id = 'BB');</v>
      </c>
    </row>
    <row r="197" spans="1:14">
      <c r="A197" s="160" t="s">
        <v>5029</v>
      </c>
      <c r="B197" s="160" t="s">
        <v>5172</v>
      </c>
      <c r="C197" s="93" t="s">
        <v>5270</v>
      </c>
      <c r="D197" s="93" t="s">
        <v>3827</v>
      </c>
      <c r="E197" s="160" t="s">
        <v>5063</v>
      </c>
      <c r="F197" s="160" t="s">
        <v>5006</v>
      </c>
      <c r="G197" s="93" t="s">
        <v>3827</v>
      </c>
      <c r="H197" s="93" t="s">
        <v>3827</v>
      </c>
      <c r="I197" s="160" t="s">
        <v>5931</v>
      </c>
      <c r="J197" s="160" t="s">
        <v>5931</v>
      </c>
      <c r="K197" s="160" t="s">
        <v>3813</v>
      </c>
      <c r="L197" s="160" t="s">
        <v>67</v>
      </c>
      <c r="M197" s="160" t="s">
        <v>3866</v>
      </c>
      <c r="N197" s="160" t="str">
        <f t="shared" si="4"/>
        <v>INSERT INTO ft_t_einc (einc_oid, clsf_oid, cl_value, ext_cl_value, indus_cl_set_id, start_tms, last_chg_tms, last_chg_usr_id, ext_clsf_nme, ext_clsf_desc, data_src_id, nls_cde)  SELECT 'EINC000176','GVASTTYP01','Equity','Depositary Receipt-French Cert-US-NA','GVASTTYP',SYSDATE(),SYSDATE(),'GS:PSG:P72','Equity','Equity','BB','ENGLISH'     FROM DUAL WHERE NOT EXISTS (SELECT 1 FROM ft_t_einc WHERE clsf_oid = 'GVASTTYP01' AND ext_cl_value = 'Depositary Receipt-French Cert-US-NA' AND indus_cl_set_id = 'GVASTTYP' AND data_src_id = 'BB');</v>
      </c>
    </row>
    <row r="198" spans="1:14">
      <c r="A198" s="160" t="s">
        <v>5029</v>
      </c>
      <c r="B198" s="160" t="s">
        <v>5173</v>
      </c>
      <c r="C198" s="93" t="s">
        <v>5270</v>
      </c>
      <c r="D198" s="93" t="s">
        <v>3827</v>
      </c>
      <c r="E198" s="160" t="s">
        <v>5064</v>
      </c>
      <c r="F198" s="160" t="s">
        <v>5006</v>
      </c>
      <c r="G198" s="93" t="s">
        <v>3827</v>
      </c>
      <c r="H198" s="93" t="s">
        <v>3827</v>
      </c>
      <c r="I198" s="160" t="s">
        <v>5931</v>
      </c>
      <c r="J198" s="160" t="s">
        <v>5931</v>
      </c>
      <c r="K198" s="160" t="s">
        <v>3813</v>
      </c>
      <c r="L198" s="160" t="s">
        <v>67</v>
      </c>
      <c r="M198" s="160" t="s">
        <v>3866</v>
      </c>
      <c r="N198" s="160" t="str">
        <f t="shared" si="4"/>
        <v>INSERT INTO ft_t_einc (einc_oid, clsf_oid, cl_value, ext_cl_value, indus_cl_set_id, start_tms, last_chg_tms, last_chg_usr_id, ext_clsf_nme, ext_clsf_desc, data_src_id, nls_cde)  SELECT 'EINC000177','GVASTTYP01','Equity','Depositary Receipt-GDR-NUS-NA','GVASTTYP',SYSDATE(),SYSDATE(),'GS:PSG:P72','Equity','Equity','BB','ENGLISH'     FROM DUAL WHERE NOT EXISTS (SELECT 1 FROM ft_t_einc WHERE clsf_oid = 'GVASTTYP01' AND ext_cl_value = 'Depositary Receipt-GDR-NUS-NA' AND indus_cl_set_id = 'GVASTTYP' AND data_src_id = 'BB');</v>
      </c>
    </row>
    <row r="199" spans="1:14">
      <c r="A199" s="160" t="s">
        <v>5029</v>
      </c>
      <c r="B199" s="160" t="s">
        <v>5174</v>
      </c>
      <c r="C199" s="93" t="s">
        <v>5270</v>
      </c>
      <c r="D199" s="93" t="s">
        <v>3827</v>
      </c>
      <c r="E199" s="160" t="s">
        <v>5065</v>
      </c>
      <c r="F199" s="160" t="s">
        <v>5006</v>
      </c>
      <c r="G199" s="93" t="s">
        <v>3827</v>
      </c>
      <c r="H199" s="93" t="s">
        <v>3827</v>
      </c>
      <c r="I199" s="160" t="s">
        <v>5931</v>
      </c>
      <c r="J199" s="160" t="s">
        <v>5931</v>
      </c>
      <c r="K199" s="160" t="s">
        <v>3813</v>
      </c>
      <c r="L199" s="160" t="s">
        <v>67</v>
      </c>
      <c r="M199" s="160" t="s">
        <v>3866</v>
      </c>
      <c r="N199" s="160" t="str">
        <f t="shared" si="4"/>
        <v>INSERT INTO ft_t_einc (einc_oid, clsf_oid, cl_value, ext_cl_value, indus_cl_set_id, start_tms, last_chg_tms, last_chg_usr_id, ext_clsf_nme, ext_clsf_desc, data_src_id, nls_cde)  SELECT 'EINC000178','GVASTTYP01','Equity','Depositary Receipt-GDR-US-NA','GVASTTYP',SYSDATE(),SYSDATE(),'GS:PSG:P72','Equity','Equity','BB','ENGLISH'     FROM DUAL WHERE NOT EXISTS (SELECT 1 FROM ft_t_einc WHERE clsf_oid = 'GVASTTYP01' AND ext_cl_value = 'Depositary Receipt-GDR-US-NA' AND indus_cl_set_id = 'GVASTTYP' AND data_src_id = 'BB');</v>
      </c>
    </row>
    <row r="200" spans="1:14">
      <c r="A200" s="160" t="s">
        <v>5029</v>
      </c>
      <c r="B200" s="160" t="s">
        <v>5175</v>
      </c>
      <c r="C200" s="93" t="s">
        <v>5270</v>
      </c>
      <c r="D200" s="93" t="s">
        <v>3827</v>
      </c>
      <c r="E200" s="160" t="s">
        <v>5066</v>
      </c>
      <c r="F200" s="160" t="s">
        <v>5006</v>
      </c>
      <c r="G200" s="93" t="s">
        <v>3827</v>
      </c>
      <c r="H200" s="93" t="s">
        <v>3827</v>
      </c>
      <c r="I200" s="160" t="s">
        <v>5931</v>
      </c>
      <c r="J200" s="160" t="s">
        <v>5931</v>
      </c>
      <c r="K200" s="160" t="s">
        <v>3813</v>
      </c>
      <c r="L200" s="160" t="s">
        <v>67</v>
      </c>
      <c r="M200" s="160" t="s">
        <v>3866</v>
      </c>
      <c r="N200" s="160" t="str">
        <f t="shared" si="4"/>
        <v>INSERT INTO ft_t_einc (einc_oid, clsf_oid, cl_value, ext_cl_value, indus_cl_set_id, start_tms, last_chg_tms, last_chg_usr_id, ext_clsf_nme, ext_clsf_desc, data_src_id, nls_cde)  SELECT 'EINC000179','GVASTTYP01','Equity','Depositary Receipt-German Cert-NUS-NA','GVASTTYP',SYSDATE(),SYSDATE(),'GS:PSG:P72','Equity','Equity','BB','ENGLISH'     FROM DUAL WHERE NOT EXISTS (SELECT 1 FROM ft_t_einc WHERE clsf_oid = 'GVASTTYP01' AND ext_cl_value = 'Depositary Receipt-German Cert-NUS-NA' AND indus_cl_set_id = 'GVASTTYP' AND data_src_id = 'BB');</v>
      </c>
    </row>
    <row r="201" spans="1:14">
      <c r="A201" s="160" t="s">
        <v>5029</v>
      </c>
      <c r="B201" s="160" t="s">
        <v>5176</v>
      </c>
      <c r="C201" s="93" t="s">
        <v>5270</v>
      </c>
      <c r="D201" s="93" t="s">
        <v>3827</v>
      </c>
      <c r="E201" s="160" t="s">
        <v>5067</v>
      </c>
      <c r="F201" s="160" t="s">
        <v>5006</v>
      </c>
      <c r="G201" s="93" t="s">
        <v>3827</v>
      </c>
      <c r="H201" s="93" t="s">
        <v>3827</v>
      </c>
      <c r="I201" s="160" t="s">
        <v>5931</v>
      </c>
      <c r="J201" s="160" t="s">
        <v>5931</v>
      </c>
      <c r="K201" s="160" t="s">
        <v>3813</v>
      </c>
      <c r="L201" s="160" t="s">
        <v>67</v>
      </c>
      <c r="M201" s="160" t="s">
        <v>3866</v>
      </c>
      <c r="N201" s="160" t="str">
        <f t="shared" si="4"/>
        <v>INSERT INTO ft_t_einc (einc_oid, clsf_oid, cl_value, ext_cl_value, indus_cl_set_id, start_tms, last_chg_tms, last_chg_usr_id, ext_clsf_nme, ext_clsf_desc, data_src_id, nls_cde)  SELECT 'EINC000180','GVASTTYP01','Equity','Depositary Receipt-German Cert-US-NA','GVASTTYP',SYSDATE(),SYSDATE(),'GS:PSG:P72','Equity','Equity','BB','ENGLISH'     FROM DUAL WHERE NOT EXISTS (SELECT 1 FROM ft_t_einc WHERE clsf_oid = 'GVASTTYP01' AND ext_cl_value = 'Depositary Receipt-German Cert-US-NA' AND indus_cl_set_id = 'GVASTTYP' AND data_src_id = 'BB');</v>
      </c>
    </row>
    <row r="202" spans="1:14">
      <c r="A202" s="160" t="s">
        <v>5029</v>
      </c>
      <c r="B202" s="160" t="s">
        <v>5177</v>
      </c>
      <c r="C202" s="93" t="s">
        <v>5270</v>
      </c>
      <c r="D202" s="93" t="s">
        <v>3827</v>
      </c>
      <c r="E202" s="160" t="s">
        <v>5068</v>
      </c>
      <c r="F202" s="160" t="s">
        <v>5006</v>
      </c>
      <c r="G202" s="93" t="s">
        <v>3827</v>
      </c>
      <c r="H202" s="93" t="s">
        <v>3827</v>
      </c>
      <c r="I202" s="160" t="s">
        <v>5931</v>
      </c>
      <c r="J202" s="160" t="s">
        <v>5931</v>
      </c>
      <c r="K202" s="160" t="s">
        <v>3813</v>
      </c>
      <c r="L202" s="160" t="s">
        <v>67</v>
      </c>
      <c r="M202" s="160" t="s">
        <v>3866</v>
      </c>
      <c r="N202" s="160" t="str">
        <f t="shared" si="4"/>
        <v>INSERT INTO ft_t_einc (einc_oid, clsf_oid, cl_value, ext_cl_value, indus_cl_set_id, start_tms, last_chg_tms, last_chg_usr_id, ext_clsf_nme, ext_clsf_desc, data_src_id, nls_cde)  SELECT 'EINC000181','GVASTTYP01','Equity','Depositary Receipt-HDR-NUS-NA','GVASTTYP',SYSDATE(),SYSDATE(),'GS:PSG:P72','Equity','Equity','BB','ENGLISH'     FROM DUAL WHERE NOT EXISTS (SELECT 1 FROM ft_t_einc WHERE clsf_oid = 'GVASTTYP01' AND ext_cl_value = 'Depositary Receipt-HDR-NUS-NA' AND indus_cl_set_id = 'GVASTTYP' AND data_src_id = 'BB');</v>
      </c>
    </row>
    <row r="203" spans="1:14">
      <c r="A203" s="160" t="s">
        <v>5029</v>
      </c>
      <c r="B203" s="160" t="s">
        <v>5178</v>
      </c>
      <c r="C203" s="93" t="s">
        <v>5270</v>
      </c>
      <c r="D203" s="93" t="s">
        <v>3827</v>
      </c>
      <c r="E203" s="160" t="s">
        <v>5069</v>
      </c>
      <c r="F203" s="160" t="s">
        <v>5006</v>
      </c>
      <c r="G203" s="93" t="s">
        <v>3827</v>
      </c>
      <c r="H203" s="93" t="s">
        <v>3827</v>
      </c>
      <c r="I203" s="160" t="s">
        <v>5931</v>
      </c>
      <c r="J203" s="160" t="s">
        <v>5931</v>
      </c>
      <c r="K203" s="160" t="s">
        <v>3813</v>
      </c>
      <c r="L203" s="160" t="s">
        <v>67</v>
      </c>
      <c r="M203" s="160" t="s">
        <v>3866</v>
      </c>
      <c r="N203" s="160" t="str">
        <f t="shared" si="4"/>
        <v>INSERT INTO ft_t_einc (einc_oid, clsf_oid, cl_value, ext_cl_value, indus_cl_set_id, start_tms, last_chg_tms, last_chg_usr_id, ext_clsf_nme, ext_clsf_desc, data_src_id, nls_cde)  SELECT 'EINC000182','GVASTTYP01','Equity','Depositary Receipt-HDR-US-NA','GVASTTYP',SYSDATE(),SYSDATE(),'GS:PSG:P72','Equity','Equity','BB','ENGLISH'     FROM DUAL WHERE NOT EXISTS (SELECT 1 FROM ft_t_einc WHERE clsf_oid = 'GVASTTYP01' AND ext_cl_value = 'Depositary Receipt-HDR-US-NA' AND indus_cl_set_id = 'GVASTTYP' AND data_src_id = 'BB');</v>
      </c>
    </row>
    <row r="204" spans="1:14">
      <c r="A204" s="160" t="s">
        <v>5029</v>
      </c>
      <c r="B204" s="160" t="s">
        <v>5179</v>
      </c>
      <c r="C204" s="93" t="s">
        <v>5270</v>
      </c>
      <c r="D204" s="93" t="s">
        <v>3827</v>
      </c>
      <c r="E204" s="160" t="s">
        <v>5070</v>
      </c>
      <c r="F204" s="160" t="s">
        <v>5006</v>
      </c>
      <c r="G204" s="93" t="s">
        <v>3827</v>
      </c>
      <c r="H204" s="93" t="s">
        <v>3827</v>
      </c>
      <c r="I204" s="160" t="s">
        <v>5931</v>
      </c>
      <c r="J204" s="160" t="s">
        <v>5931</v>
      </c>
      <c r="K204" s="160" t="s">
        <v>3813</v>
      </c>
      <c r="L204" s="160" t="s">
        <v>67</v>
      </c>
      <c r="M204" s="160" t="s">
        <v>3866</v>
      </c>
      <c r="N204" s="160" t="str">
        <f t="shared" si="4"/>
        <v>INSERT INTO ft_t_einc (einc_oid, clsf_oid, cl_value, ext_cl_value, indus_cl_set_id, start_tms, last_chg_tms, last_chg_usr_id, ext_clsf_nme, ext_clsf_desc, data_src_id, nls_cde)  SELECT 'EINC000183','GVASTTYP01','Equity','Depositary Receipt-IDR-NUS-NA','GVASTTYP',SYSDATE(),SYSDATE(),'GS:PSG:P72','Equity','Equity','BB','ENGLISH'     FROM DUAL WHERE NOT EXISTS (SELECT 1 FROM ft_t_einc WHERE clsf_oid = 'GVASTTYP01' AND ext_cl_value = 'Depositary Receipt-IDR-NUS-NA' AND indus_cl_set_id = 'GVASTTYP' AND data_src_id = 'BB');</v>
      </c>
    </row>
    <row r="205" spans="1:14">
      <c r="A205" s="160" t="s">
        <v>5029</v>
      </c>
      <c r="B205" s="160" t="s">
        <v>5180</v>
      </c>
      <c r="C205" s="93" t="s">
        <v>5270</v>
      </c>
      <c r="D205" s="93" t="s">
        <v>3827</v>
      </c>
      <c r="E205" s="160" t="s">
        <v>5071</v>
      </c>
      <c r="F205" s="160" t="s">
        <v>5006</v>
      </c>
      <c r="G205" s="93" t="s">
        <v>3827</v>
      </c>
      <c r="H205" s="93" t="s">
        <v>3827</v>
      </c>
      <c r="I205" s="160" t="s">
        <v>5931</v>
      </c>
      <c r="J205" s="160" t="s">
        <v>5931</v>
      </c>
      <c r="K205" s="160" t="s">
        <v>3813</v>
      </c>
      <c r="L205" s="160" t="s">
        <v>67</v>
      </c>
      <c r="M205" s="160" t="s">
        <v>3866</v>
      </c>
      <c r="N205" s="160" t="str">
        <f t="shared" si="4"/>
        <v>INSERT INTO ft_t_einc (einc_oid, clsf_oid, cl_value, ext_cl_value, indus_cl_set_id, start_tms, last_chg_tms, last_chg_usr_id, ext_clsf_nme, ext_clsf_desc, data_src_id, nls_cde)  SELECT 'EINC000184','GVASTTYP01','Equity','Depositary Receipt-IDR-US-NA','GVASTTYP',SYSDATE(),SYSDATE(),'GS:PSG:P72','Equity','Equity','BB','ENGLISH'     FROM DUAL WHERE NOT EXISTS (SELECT 1 FROM ft_t_einc WHERE clsf_oid = 'GVASTTYP01' AND ext_cl_value = 'Depositary Receipt-IDR-US-NA' AND indus_cl_set_id = 'GVASTTYP' AND data_src_id = 'BB');</v>
      </c>
    </row>
    <row r="206" spans="1:14">
      <c r="A206" s="160" t="s">
        <v>5029</v>
      </c>
      <c r="B206" s="160" t="s">
        <v>5181</v>
      </c>
      <c r="C206" s="93" t="s">
        <v>5270</v>
      </c>
      <c r="D206" s="93" t="s">
        <v>3827</v>
      </c>
      <c r="E206" s="160" t="s">
        <v>5072</v>
      </c>
      <c r="F206" s="160" t="s">
        <v>5006</v>
      </c>
      <c r="G206" s="93" t="s">
        <v>3827</v>
      </c>
      <c r="H206" s="93" t="s">
        <v>3827</v>
      </c>
      <c r="I206" s="160" t="s">
        <v>5931</v>
      </c>
      <c r="J206" s="160" t="s">
        <v>5931</v>
      </c>
      <c r="K206" s="160" t="s">
        <v>3813</v>
      </c>
      <c r="L206" s="160" t="s">
        <v>67</v>
      </c>
      <c r="M206" s="160" t="s">
        <v>3866</v>
      </c>
      <c r="N206" s="160" t="str">
        <f t="shared" si="4"/>
        <v>INSERT INTO ft_t_einc (einc_oid, clsf_oid, cl_value, ext_cl_value, indus_cl_set_id, start_tms, last_chg_tms, last_chg_usr_id, ext_clsf_nme, ext_clsf_desc, data_src_id, nls_cde)  SELECT 'EINC000185','GVASTTYP01','Equity','Depositary Receipt-NVDR-NUS-NA','GVASTTYP',SYSDATE(),SYSDATE(),'GS:PSG:P72','Equity','Equity','BB','ENGLISH'     FROM DUAL WHERE NOT EXISTS (SELECT 1 FROM ft_t_einc WHERE clsf_oid = 'GVASTTYP01' AND ext_cl_value = 'Depositary Receipt-NVDR-NUS-NA' AND indus_cl_set_id = 'GVASTTYP' AND data_src_id = 'BB');</v>
      </c>
    </row>
    <row r="207" spans="1:14">
      <c r="A207" s="160" t="s">
        <v>5029</v>
      </c>
      <c r="B207" s="160" t="s">
        <v>5182</v>
      </c>
      <c r="C207" s="93" t="s">
        <v>5270</v>
      </c>
      <c r="D207" s="93" t="s">
        <v>3827</v>
      </c>
      <c r="E207" s="160" t="s">
        <v>5073</v>
      </c>
      <c r="F207" s="160" t="s">
        <v>5006</v>
      </c>
      <c r="G207" s="93" t="s">
        <v>3827</v>
      </c>
      <c r="H207" s="93" t="s">
        <v>3827</v>
      </c>
      <c r="I207" s="160" t="s">
        <v>5931</v>
      </c>
      <c r="J207" s="160" t="s">
        <v>5931</v>
      </c>
      <c r="K207" s="160" t="s">
        <v>3813</v>
      </c>
      <c r="L207" s="160" t="s">
        <v>67</v>
      </c>
      <c r="M207" s="160" t="s">
        <v>3866</v>
      </c>
      <c r="N207" s="160" t="str">
        <f t="shared" si="4"/>
        <v>INSERT INTO ft_t_einc (einc_oid, clsf_oid, cl_value, ext_cl_value, indus_cl_set_id, start_tms, last_chg_tms, last_chg_usr_id, ext_clsf_nme, ext_clsf_desc, data_src_id, nls_cde)  SELECT 'EINC000186','GVASTTYP01','Equity','Depositary Receipt-NVDR-US-NA','GVASTTYP',SYSDATE(),SYSDATE(),'GS:PSG:P72','Equity','Equity','BB','ENGLISH'     FROM DUAL WHERE NOT EXISTS (SELECT 1 FROM ft_t_einc WHERE clsf_oid = 'GVASTTYP01' AND ext_cl_value = 'Depositary Receipt-NVDR-US-NA' AND indus_cl_set_id = 'GVASTTYP' AND data_src_id = 'BB');</v>
      </c>
    </row>
    <row r="208" spans="1:14">
      <c r="A208" s="160" t="s">
        <v>5029</v>
      </c>
      <c r="B208" s="160" t="s">
        <v>5183</v>
      </c>
      <c r="C208" s="93" t="s">
        <v>5270</v>
      </c>
      <c r="D208" s="93" t="s">
        <v>3827</v>
      </c>
      <c r="E208" s="160" t="s">
        <v>5074</v>
      </c>
      <c r="F208" s="160" t="s">
        <v>5006</v>
      </c>
      <c r="G208" s="93" t="s">
        <v>3827</v>
      </c>
      <c r="H208" s="93" t="s">
        <v>3827</v>
      </c>
      <c r="I208" s="160" t="s">
        <v>5931</v>
      </c>
      <c r="J208" s="160" t="s">
        <v>5931</v>
      </c>
      <c r="K208" s="160" t="s">
        <v>3813</v>
      </c>
      <c r="L208" s="160" t="s">
        <v>67</v>
      </c>
      <c r="M208" s="160" t="s">
        <v>3866</v>
      </c>
      <c r="N208" s="160" t="str">
        <f t="shared" si="4"/>
        <v>INSERT INTO ft_t_einc (einc_oid, clsf_oid, cl_value, ext_cl_value, indus_cl_set_id, start_tms, last_chg_tms, last_chg_usr_id, ext_clsf_nme, ext_clsf_desc, data_src_id, nls_cde)  SELECT 'EINC000187','GVASTTYP01','Equity','Depositary Receipt-NY Reg Shrs-NUS-NA','GVASTTYP',SYSDATE(),SYSDATE(),'GS:PSG:P72','Equity','Equity','BB','ENGLISH'     FROM DUAL WHERE NOT EXISTS (SELECT 1 FROM ft_t_einc WHERE clsf_oid = 'GVASTTYP01' AND ext_cl_value = 'Depositary Receipt-NY Reg Shrs-NUS-NA' AND indus_cl_set_id = 'GVASTTYP' AND data_src_id = 'BB');</v>
      </c>
    </row>
    <row r="209" spans="1:14">
      <c r="A209" s="160" t="s">
        <v>5029</v>
      </c>
      <c r="B209" s="160" t="s">
        <v>5184</v>
      </c>
      <c r="C209" s="93" t="s">
        <v>5270</v>
      </c>
      <c r="D209" s="93" t="s">
        <v>3827</v>
      </c>
      <c r="E209" s="160" t="s">
        <v>5075</v>
      </c>
      <c r="F209" s="160" t="s">
        <v>5006</v>
      </c>
      <c r="G209" s="93" t="s">
        <v>3827</v>
      </c>
      <c r="H209" s="93" t="s">
        <v>3827</v>
      </c>
      <c r="I209" s="160" t="s">
        <v>5931</v>
      </c>
      <c r="J209" s="160" t="s">
        <v>5931</v>
      </c>
      <c r="K209" s="160" t="s">
        <v>3813</v>
      </c>
      <c r="L209" s="160" t="s">
        <v>67</v>
      </c>
      <c r="M209" s="160" t="s">
        <v>3866</v>
      </c>
      <c r="N209" s="160" t="str">
        <f t="shared" si="4"/>
        <v>INSERT INTO ft_t_einc (einc_oid, clsf_oid, cl_value, ext_cl_value, indus_cl_set_id, start_tms, last_chg_tms, last_chg_usr_id, ext_clsf_nme, ext_clsf_desc, data_src_id, nls_cde)  SELECT 'EINC000188','GVASTTYP01','Equity','Depositary Receipt-NY Reg Shrs-US-NA','GVASTTYP',SYSDATE(),SYSDATE(),'GS:PSG:P72','Equity','Equity','BB','ENGLISH'     FROM DUAL WHERE NOT EXISTS (SELECT 1 FROM ft_t_einc WHERE clsf_oid = 'GVASTTYP01' AND ext_cl_value = 'Depositary Receipt-NY Reg Shrs-US-NA' AND indus_cl_set_id = 'GVASTTYP' AND data_src_id = 'BB');</v>
      </c>
    </row>
    <row r="210" spans="1:14">
      <c r="A210" s="160" t="s">
        <v>5029</v>
      </c>
      <c r="B210" s="160" t="s">
        <v>5185</v>
      </c>
      <c r="C210" s="93" t="s">
        <v>5270</v>
      </c>
      <c r="D210" s="93" t="s">
        <v>3827</v>
      </c>
      <c r="E210" s="160" t="s">
        <v>5076</v>
      </c>
      <c r="F210" s="160" t="s">
        <v>5006</v>
      </c>
      <c r="G210" s="93" t="s">
        <v>3827</v>
      </c>
      <c r="H210" s="93" t="s">
        <v>3827</v>
      </c>
      <c r="I210" s="160" t="s">
        <v>5931</v>
      </c>
      <c r="J210" s="160" t="s">
        <v>5931</v>
      </c>
      <c r="K210" s="160" t="s">
        <v>3813</v>
      </c>
      <c r="L210" s="160" t="s">
        <v>67</v>
      </c>
      <c r="M210" s="160" t="s">
        <v>3866</v>
      </c>
      <c r="N210" s="160" t="str">
        <f t="shared" si="4"/>
        <v>INSERT INTO ft_t_einc (einc_oid, clsf_oid, cl_value, ext_cl_value, indus_cl_set_id, start_tms, last_chg_tms, last_chg_usr_id, ext_clsf_nme, ext_clsf_desc, data_src_id, nls_cde)  SELECT 'EINC000189','GVASTTYP01','Equity','Depositary Receipt-RDC-NUS-NA','GVASTTYP',SYSDATE(),SYSDATE(),'GS:PSG:P72','Equity','Equity','BB','ENGLISH'     FROM DUAL WHERE NOT EXISTS (SELECT 1 FROM ft_t_einc WHERE clsf_oid = 'GVASTTYP01' AND ext_cl_value = 'Depositary Receipt-RDC-NUS-NA' AND indus_cl_set_id = 'GVASTTYP' AND data_src_id = 'BB');</v>
      </c>
    </row>
    <row r="211" spans="1:14">
      <c r="A211" s="160" t="s">
        <v>5029</v>
      </c>
      <c r="B211" s="160" t="s">
        <v>5186</v>
      </c>
      <c r="C211" s="93" t="s">
        <v>5270</v>
      </c>
      <c r="D211" s="93" t="s">
        <v>3827</v>
      </c>
      <c r="E211" s="160" t="s">
        <v>5077</v>
      </c>
      <c r="F211" s="160" t="s">
        <v>5006</v>
      </c>
      <c r="G211" s="93" t="s">
        <v>3827</v>
      </c>
      <c r="H211" s="93" t="s">
        <v>3827</v>
      </c>
      <c r="I211" s="160" t="s">
        <v>5931</v>
      </c>
      <c r="J211" s="160" t="s">
        <v>5931</v>
      </c>
      <c r="K211" s="160" t="s">
        <v>3813</v>
      </c>
      <c r="L211" s="160" t="s">
        <v>67</v>
      </c>
      <c r="M211" s="160" t="s">
        <v>3866</v>
      </c>
      <c r="N211" s="160" t="str">
        <f t="shared" si="4"/>
        <v>INSERT INTO ft_t_einc (einc_oid, clsf_oid, cl_value, ext_cl_value, indus_cl_set_id, start_tms, last_chg_tms, last_chg_usr_id, ext_clsf_nme, ext_clsf_desc, data_src_id, nls_cde)  SELECT 'EINC000190','GVASTTYP01','Equity','Depositary Receipt-RDC-US-NA','GVASTTYP',SYSDATE(),SYSDATE(),'GS:PSG:P72','Equity','Equity','BB','ENGLISH'     FROM DUAL WHERE NOT EXISTS (SELECT 1 FROM ft_t_einc WHERE clsf_oid = 'GVASTTYP01' AND ext_cl_value = 'Depositary Receipt-RDC-US-NA' AND indus_cl_set_id = 'GVASTTYP' AND data_src_id = 'BB');</v>
      </c>
    </row>
    <row r="212" spans="1:14">
      <c r="A212" s="160" t="s">
        <v>5029</v>
      </c>
      <c r="B212" s="160" t="s">
        <v>5187</v>
      </c>
      <c r="C212" s="93" t="s">
        <v>5270</v>
      </c>
      <c r="D212" s="93" t="s">
        <v>3827</v>
      </c>
      <c r="E212" s="160" t="s">
        <v>5078</v>
      </c>
      <c r="F212" s="160" t="s">
        <v>5006</v>
      </c>
      <c r="G212" s="93" t="s">
        <v>3827</v>
      </c>
      <c r="H212" s="93" t="s">
        <v>3827</v>
      </c>
      <c r="I212" s="160" t="s">
        <v>5931</v>
      </c>
      <c r="J212" s="160" t="s">
        <v>5931</v>
      </c>
      <c r="K212" s="160" t="s">
        <v>3813</v>
      </c>
      <c r="L212" s="160" t="s">
        <v>67</v>
      </c>
      <c r="M212" s="160" t="s">
        <v>3866</v>
      </c>
      <c r="N212" s="160" t="str">
        <f t="shared" si="4"/>
        <v>INSERT INTO ft_t_einc (einc_oid, clsf_oid, cl_value, ext_cl_value, indus_cl_set_id, start_tms, last_chg_tms, last_chg_usr_id, ext_clsf_nme, ext_clsf_desc, data_src_id, nls_cde)  SELECT 'EINC000191','GVASTTYP01','Equity','Depositary Receipt-Receipt-NUS-NA','GVASTTYP',SYSDATE(),SYSDATE(),'GS:PSG:P72','Equity','Equity','BB','ENGLISH'     FROM DUAL WHERE NOT EXISTS (SELECT 1 FROM ft_t_einc WHERE clsf_oid = 'GVASTTYP01' AND ext_cl_value = 'Depositary Receipt-Receipt-NUS-NA' AND indus_cl_set_id = 'GVASTTYP' AND data_src_id = 'BB');</v>
      </c>
    </row>
    <row r="213" spans="1:14">
      <c r="A213" s="160" t="s">
        <v>5029</v>
      </c>
      <c r="B213" s="160" t="s">
        <v>5188</v>
      </c>
      <c r="C213" s="93" t="s">
        <v>5270</v>
      </c>
      <c r="D213" s="93" t="s">
        <v>3827</v>
      </c>
      <c r="E213" s="160" t="s">
        <v>5079</v>
      </c>
      <c r="F213" s="160" t="s">
        <v>5006</v>
      </c>
      <c r="G213" s="93" t="s">
        <v>3827</v>
      </c>
      <c r="H213" s="93" t="s">
        <v>3827</v>
      </c>
      <c r="I213" s="160" t="s">
        <v>5931</v>
      </c>
      <c r="J213" s="160" t="s">
        <v>5931</v>
      </c>
      <c r="K213" s="160" t="s">
        <v>3813</v>
      </c>
      <c r="L213" s="160" t="s">
        <v>67</v>
      </c>
      <c r="M213" s="160" t="s">
        <v>3866</v>
      </c>
      <c r="N213" s="160" t="str">
        <f t="shared" si="4"/>
        <v>INSERT INTO ft_t_einc (einc_oid, clsf_oid, cl_value, ext_cl_value, indus_cl_set_id, start_tms, last_chg_tms, last_chg_usr_id, ext_clsf_nme, ext_clsf_desc, data_src_id, nls_cde)  SELECT 'EINC000192','GVASTTYP01','Equity','Depositary Receipt-Receipt-US-NA','GVASTTYP',SYSDATE(),SYSDATE(),'GS:PSG:P72','Equity','Equity','BB','ENGLISH'     FROM DUAL WHERE NOT EXISTS (SELECT 1 FROM ft_t_einc WHERE clsf_oid = 'GVASTTYP01' AND ext_cl_value = 'Depositary Receipt-Receipt-US-NA' AND indus_cl_set_id = 'GVASTTYP' AND data_src_id = 'BB');</v>
      </c>
    </row>
    <row r="214" spans="1:14">
      <c r="A214" s="160" t="s">
        <v>5029</v>
      </c>
      <c r="B214" s="160" t="s">
        <v>5189</v>
      </c>
      <c r="C214" s="93" t="s">
        <v>5270</v>
      </c>
      <c r="D214" s="93" t="s">
        <v>3827</v>
      </c>
      <c r="E214" s="160" t="s">
        <v>5080</v>
      </c>
      <c r="F214" s="160" t="s">
        <v>5006</v>
      </c>
      <c r="G214" s="93" t="s">
        <v>3827</v>
      </c>
      <c r="H214" s="93" t="s">
        <v>3827</v>
      </c>
      <c r="I214" s="160" t="s">
        <v>5931</v>
      </c>
      <c r="J214" s="160" t="s">
        <v>5931</v>
      </c>
      <c r="K214" s="160" t="s">
        <v>3813</v>
      </c>
      <c r="L214" s="160" t="s">
        <v>67</v>
      </c>
      <c r="M214" s="160" t="s">
        <v>3866</v>
      </c>
      <c r="N214" s="160" t="str">
        <f t="shared" si="4"/>
        <v>INSERT INTO ft_t_einc (einc_oid, clsf_oid, cl_value, ext_cl_value, indus_cl_set_id, start_tms, last_chg_tms, last_chg_usr_id, ext_clsf_nme, ext_clsf_desc, data_src_id, nls_cde)  SELECT 'EINC000193','GVASTTYP01','Equity','Depositary Receipt-SDR-NUS-NA','GVASTTYP',SYSDATE(),SYSDATE(),'GS:PSG:P72','Equity','Equity','BB','ENGLISH'     FROM DUAL WHERE NOT EXISTS (SELECT 1 FROM ft_t_einc WHERE clsf_oid = 'GVASTTYP01' AND ext_cl_value = 'Depositary Receipt-SDR-NUS-NA' AND indus_cl_set_id = 'GVASTTYP' AND data_src_id = 'BB');</v>
      </c>
    </row>
    <row r="215" spans="1:14">
      <c r="A215" s="160" t="s">
        <v>5029</v>
      </c>
      <c r="B215" s="160" t="s">
        <v>5190</v>
      </c>
      <c r="C215" s="93" t="s">
        <v>5270</v>
      </c>
      <c r="D215" s="93" t="s">
        <v>3827</v>
      </c>
      <c r="E215" s="160" t="s">
        <v>5081</v>
      </c>
      <c r="F215" s="160" t="s">
        <v>5006</v>
      </c>
      <c r="G215" s="93" t="s">
        <v>3827</v>
      </c>
      <c r="H215" s="93" t="s">
        <v>3827</v>
      </c>
      <c r="I215" s="160" t="s">
        <v>5931</v>
      </c>
      <c r="J215" s="160" t="s">
        <v>5931</v>
      </c>
      <c r="K215" s="160" t="s">
        <v>3813</v>
      </c>
      <c r="L215" s="160" t="s">
        <v>67</v>
      </c>
      <c r="M215" s="160" t="s">
        <v>3866</v>
      </c>
      <c r="N215" s="160" t="str">
        <f t="shared" si="4"/>
        <v>INSERT INTO ft_t_einc (einc_oid, clsf_oid, cl_value, ext_cl_value, indus_cl_set_id, start_tms, last_chg_tms, last_chg_usr_id, ext_clsf_nme, ext_clsf_desc, data_src_id, nls_cde)  SELECT 'EINC000194','GVASTTYP01','Equity','Depositary Receipt-SDR-US-NA','GVASTTYP',SYSDATE(),SYSDATE(),'GS:PSG:P72','Equity','Equity','BB','ENGLISH'     FROM DUAL WHERE NOT EXISTS (SELECT 1 FROM ft_t_einc WHERE clsf_oid = 'GVASTTYP01' AND ext_cl_value = 'Depositary Receipt-SDR-US-NA' AND indus_cl_set_id = 'GVASTTYP' AND data_src_id = 'BB');</v>
      </c>
    </row>
    <row r="216" spans="1:14">
      <c r="A216" s="160" t="s">
        <v>5029</v>
      </c>
      <c r="B216" s="160" t="s">
        <v>5191</v>
      </c>
      <c r="C216" s="93" t="s">
        <v>5270</v>
      </c>
      <c r="D216" s="93" t="s">
        <v>3827</v>
      </c>
      <c r="E216" s="160" t="s">
        <v>5082</v>
      </c>
      <c r="F216" s="160" t="s">
        <v>5006</v>
      </c>
      <c r="G216" s="93" t="s">
        <v>3827</v>
      </c>
      <c r="H216" s="93" t="s">
        <v>3827</v>
      </c>
      <c r="I216" s="160" t="s">
        <v>5931</v>
      </c>
      <c r="J216" s="160" t="s">
        <v>5931</v>
      </c>
      <c r="K216" s="160" t="s">
        <v>3813</v>
      </c>
      <c r="L216" s="160" t="s">
        <v>67</v>
      </c>
      <c r="M216" s="160" t="s">
        <v>3866</v>
      </c>
      <c r="N216" s="160" t="str">
        <f t="shared" si="4"/>
        <v>INSERT INTO ft_t_einc (einc_oid, clsf_oid, cl_value, ext_cl_value, indus_cl_set_id, start_tms, last_chg_tms, last_chg_usr_id, ext_clsf_nme, ext_clsf_desc, data_src_id, nls_cde)  SELECT 'EINC000195','GVASTTYP01','Equity','Depositary Receipt-Swiss Cert-NUS-NA','GVASTTYP',SYSDATE(),SYSDATE(),'GS:PSG:P72','Equity','Equity','BB','ENGLISH'     FROM DUAL WHERE NOT EXISTS (SELECT 1 FROM ft_t_einc WHERE clsf_oid = 'GVASTTYP01' AND ext_cl_value = 'Depositary Receipt-Swiss Cert-NUS-NA' AND indus_cl_set_id = 'GVASTTYP' AND data_src_id = 'BB');</v>
      </c>
    </row>
    <row r="217" spans="1:14">
      <c r="A217" s="160" t="s">
        <v>5029</v>
      </c>
      <c r="B217" s="160" t="s">
        <v>5192</v>
      </c>
      <c r="C217" s="93" t="s">
        <v>5270</v>
      </c>
      <c r="D217" s="93" t="s">
        <v>3827</v>
      </c>
      <c r="E217" s="160" t="s">
        <v>5083</v>
      </c>
      <c r="F217" s="160" t="s">
        <v>5006</v>
      </c>
      <c r="G217" s="93" t="s">
        <v>3827</v>
      </c>
      <c r="H217" s="93" t="s">
        <v>3827</v>
      </c>
      <c r="I217" s="160" t="s">
        <v>5931</v>
      </c>
      <c r="J217" s="160" t="s">
        <v>5931</v>
      </c>
      <c r="K217" s="160" t="s">
        <v>3813</v>
      </c>
      <c r="L217" s="160" t="s">
        <v>67</v>
      </c>
      <c r="M217" s="160" t="s">
        <v>3866</v>
      </c>
      <c r="N217" s="160" t="str">
        <f t="shared" si="4"/>
        <v>INSERT INTO ft_t_einc (einc_oid, clsf_oid, cl_value, ext_cl_value, indus_cl_set_id, start_tms, last_chg_tms, last_chg_usr_id, ext_clsf_nme, ext_clsf_desc, data_src_id, nls_cde)  SELECT 'EINC000196','GVASTTYP01','Equity','Depositary Receipt-Swiss Cert-US-NA','GVASTTYP',SYSDATE(),SYSDATE(),'GS:PSG:P72','Equity','Equity','BB','ENGLISH'     FROM DUAL WHERE NOT EXISTS (SELECT 1 FROM ft_t_einc WHERE clsf_oid = 'GVASTTYP01' AND ext_cl_value = 'Depositary Receipt-Swiss Cert-US-NA' AND indus_cl_set_id = 'GVASTTYP' AND data_src_id = 'BB');</v>
      </c>
    </row>
    <row r="218" spans="1:14">
      <c r="A218" s="160" t="s">
        <v>5029</v>
      </c>
      <c r="B218" s="160" t="s">
        <v>5193</v>
      </c>
      <c r="C218" s="93" t="s">
        <v>5270</v>
      </c>
      <c r="D218" s="93" t="s">
        <v>3827</v>
      </c>
      <c r="E218" s="160" t="s">
        <v>5084</v>
      </c>
      <c r="F218" s="160" t="s">
        <v>5006</v>
      </c>
      <c r="G218" s="93" t="s">
        <v>3827</v>
      </c>
      <c r="H218" s="93" t="s">
        <v>3827</v>
      </c>
      <c r="I218" s="160" t="s">
        <v>5931</v>
      </c>
      <c r="J218" s="160" t="s">
        <v>5931</v>
      </c>
      <c r="K218" s="160" t="s">
        <v>3813</v>
      </c>
      <c r="L218" s="160" t="s">
        <v>67</v>
      </c>
      <c r="M218" s="160" t="s">
        <v>3866</v>
      </c>
      <c r="N218" s="160" t="str">
        <f t="shared" si="4"/>
        <v>INSERT INTO ft_t_einc (einc_oid, clsf_oid, cl_value, ext_cl_value, indus_cl_set_id, start_tms, last_chg_tms, last_chg_usr_id, ext_clsf_nme, ext_clsf_desc, data_src_id, nls_cde)  SELECT 'EINC000197','GVASTTYP01','Equity','Depositary Receipt-TDR-NUS-NA','GVASTTYP',SYSDATE(),SYSDATE(),'GS:PSG:P72','Equity','Equity','BB','ENGLISH'     FROM DUAL WHERE NOT EXISTS (SELECT 1 FROM ft_t_einc WHERE clsf_oid = 'GVASTTYP01' AND ext_cl_value = 'Depositary Receipt-TDR-NUS-NA' AND indus_cl_set_id = 'GVASTTYP' AND data_src_id = 'BB');</v>
      </c>
    </row>
    <row r="219" spans="1:14">
      <c r="A219" s="160" t="s">
        <v>5029</v>
      </c>
      <c r="B219" s="160" t="s">
        <v>5194</v>
      </c>
      <c r="C219" s="93" t="s">
        <v>5270</v>
      </c>
      <c r="D219" s="93" t="s">
        <v>3827</v>
      </c>
      <c r="E219" s="160" t="s">
        <v>5085</v>
      </c>
      <c r="F219" s="160" t="s">
        <v>5006</v>
      </c>
      <c r="G219" s="93" t="s">
        <v>3827</v>
      </c>
      <c r="H219" s="93" t="s">
        <v>3827</v>
      </c>
      <c r="I219" s="160" t="s">
        <v>5931</v>
      </c>
      <c r="J219" s="160" t="s">
        <v>5931</v>
      </c>
      <c r="K219" s="160" t="s">
        <v>3813</v>
      </c>
      <c r="L219" s="160" t="s">
        <v>67</v>
      </c>
      <c r="M219" s="160" t="s">
        <v>3866</v>
      </c>
      <c r="N219" s="160" t="str">
        <f t="shared" si="4"/>
        <v>INSERT INTO ft_t_einc (einc_oid, clsf_oid, cl_value, ext_cl_value, indus_cl_set_id, start_tms, last_chg_tms, last_chg_usr_id, ext_clsf_nme, ext_clsf_desc, data_src_id, nls_cde)  SELECT 'EINC000198','GVASTTYP01','Equity','Depositary Receipt-TDR-US-NA','GVASTTYP',SYSDATE(),SYSDATE(),'GS:PSG:P72','Equity','Equity','BB','ENGLISH'     FROM DUAL WHERE NOT EXISTS (SELECT 1 FROM ft_t_einc WHERE clsf_oid = 'GVASTTYP01' AND ext_cl_value = 'Depositary Receipt-TDR-US-NA' AND indus_cl_set_id = 'GVASTTYP' AND data_src_id = 'BB');</v>
      </c>
    </row>
    <row r="220" spans="1:14">
      <c r="A220" s="160" t="s">
        <v>5029</v>
      </c>
      <c r="B220" s="160" t="s">
        <v>5195</v>
      </c>
      <c r="C220" s="93" t="s">
        <v>5270</v>
      </c>
      <c r="D220" s="93" t="s">
        <v>3827</v>
      </c>
      <c r="E220" s="160" t="s">
        <v>5086</v>
      </c>
      <c r="F220" s="160" t="s">
        <v>5006</v>
      </c>
      <c r="G220" s="93" t="s">
        <v>3827</v>
      </c>
      <c r="H220" s="93" t="s">
        <v>3827</v>
      </c>
      <c r="I220" s="160" t="s">
        <v>5931</v>
      </c>
      <c r="J220" s="160" t="s">
        <v>5931</v>
      </c>
      <c r="K220" s="160" t="s">
        <v>3813</v>
      </c>
      <c r="L220" s="160" t="s">
        <v>67</v>
      </c>
      <c r="M220" s="160" t="s">
        <v>3866</v>
      </c>
      <c r="N220" s="160" t="str">
        <f t="shared" si="4"/>
        <v>INSERT INTO ft_t_einc (einc_oid, clsf_oid, cl_value, ext_cl_value, indus_cl_set_id, start_tms, last_chg_tms, last_chg_usr_id, ext_clsf_nme, ext_clsf_desc, data_src_id, nls_cde)  SELECT 'EINC000199','GVASTTYP01','Equity','Common Stock-Common Stock-NUS-NA','GVASTTYP',SYSDATE(),SYSDATE(),'GS:PSG:P72','Equity','Equity','BB','ENGLISH'     FROM DUAL WHERE NOT EXISTS (SELECT 1 FROM ft_t_einc WHERE clsf_oid = 'GVASTTYP01' AND ext_cl_value = 'Common Stock-Common Stock-NUS-NA' AND indus_cl_set_id = 'GVASTTYP' AND data_src_id = 'BB');</v>
      </c>
    </row>
    <row r="221" spans="1:14">
      <c r="A221" s="160" t="s">
        <v>5029</v>
      </c>
      <c r="B221" s="160" t="s">
        <v>5196</v>
      </c>
      <c r="C221" s="93" t="s">
        <v>5270</v>
      </c>
      <c r="D221" s="93" t="s">
        <v>3827</v>
      </c>
      <c r="E221" s="160" t="s">
        <v>5087</v>
      </c>
      <c r="F221" s="160" t="s">
        <v>5006</v>
      </c>
      <c r="G221" s="93" t="s">
        <v>3827</v>
      </c>
      <c r="H221" s="93" t="s">
        <v>3827</v>
      </c>
      <c r="I221" s="160" t="s">
        <v>5931</v>
      </c>
      <c r="J221" s="160" t="s">
        <v>5931</v>
      </c>
      <c r="K221" s="160" t="s">
        <v>3813</v>
      </c>
      <c r="L221" s="160" t="s">
        <v>67</v>
      </c>
      <c r="M221" s="160" t="s">
        <v>3866</v>
      </c>
      <c r="N221" s="160" t="str">
        <f t="shared" si="4"/>
        <v>INSERT INTO ft_t_einc (einc_oid, clsf_oid, cl_value, ext_cl_value, indus_cl_set_id, start_tms, last_chg_tms, last_chg_usr_id, ext_clsf_nme, ext_clsf_desc, data_src_id, nls_cde)  SELECT 'EINC000200','GVASTTYP01','Equity','Common Stock-Foreign Sh.-NUS-NA','GVASTTYP',SYSDATE(),SYSDATE(),'GS:PSG:P72','Equity','Equity','BB','ENGLISH'     FROM DUAL WHERE NOT EXISTS (SELECT 1 FROM ft_t_einc WHERE clsf_oid = 'GVASTTYP01' AND ext_cl_value = 'Common Stock-Foreign Sh.-NUS-NA' AND indus_cl_set_id = 'GVASTTYP' AND data_src_id = 'BB');</v>
      </c>
    </row>
    <row r="222" spans="1:14">
      <c r="A222" s="160" t="s">
        <v>5029</v>
      </c>
      <c r="B222" s="160" t="s">
        <v>5197</v>
      </c>
      <c r="C222" s="93" t="s">
        <v>5270</v>
      </c>
      <c r="D222" s="93" t="s">
        <v>3827</v>
      </c>
      <c r="E222" s="160" t="s">
        <v>5088</v>
      </c>
      <c r="F222" s="160" t="s">
        <v>5006</v>
      </c>
      <c r="G222" s="93" t="s">
        <v>3827</v>
      </c>
      <c r="H222" s="93" t="s">
        <v>3827</v>
      </c>
      <c r="I222" s="160" t="s">
        <v>5931</v>
      </c>
      <c r="J222" s="160" t="s">
        <v>5931</v>
      </c>
      <c r="K222" s="160" t="s">
        <v>3813</v>
      </c>
      <c r="L222" s="160" t="s">
        <v>67</v>
      </c>
      <c r="M222" s="160" t="s">
        <v>3866</v>
      </c>
      <c r="N222" s="160" t="str">
        <f t="shared" si="4"/>
        <v>INSERT INTO ft_t_einc (einc_oid, clsf_oid, cl_value, ext_cl_value, indus_cl_set_id, start_tms, last_chg_tms, last_chg_usr_id, ext_clsf_nme, ext_clsf_desc, data_src_id, nls_cde)  SELECT 'EINC000201','GVASTTYP01','Equity','Common Stock-Tracking Stk-NUS-NA','GVASTTYP',SYSDATE(),SYSDATE(),'GS:PSG:P72','Equity','Equity','BB','ENGLISH'     FROM DUAL WHERE NOT EXISTS (SELECT 1 FROM ft_t_einc WHERE clsf_oid = 'GVASTTYP01' AND ext_cl_value = 'Common Stock-Tracking Stk-NUS-NA' AND indus_cl_set_id = 'GVASTTYP' AND data_src_id = 'BB');</v>
      </c>
    </row>
    <row r="223" spans="1:14">
      <c r="A223" s="160" t="s">
        <v>5029</v>
      </c>
      <c r="B223" s="160" t="s">
        <v>5198</v>
      </c>
      <c r="C223" s="93" t="s">
        <v>5270</v>
      </c>
      <c r="D223" s="93" t="s">
        <v>3827</v>
      </c>
      <c r="E223" s="160" t="s">
        <v>5089</v>
      </c>
      <c r="F223" s="160" t="s">
        <v>5006</v>
      </c>
      <c r="G223" s="93" t="s">
        <v>3827</v>
      </c>
      <c r="H223" s="93" t="s">
        <v>3827</v>
      </c>
      <c r="I223" s="160" t="s">
        <v>5931</v>
      </c>
      <c r="J223" s="160" t="s">
        <v>5931</v>
      </c>
      <c r="K223" s="160" t="s">
        <v>3813</v>
      </c>
      <c r="L223" s="160" t="s">
        <v>67</v>
      </c>
      <c r="M223" s="160" t="s">
        <v>3866</v>
      </c>
      <c r="N223" s="160" t="str">
        <f t="shared" si="4"/>
        <v>INSERT INTO ft_t_einc (einc_oid, clsf_oid, cl_value, ext_cl_value, indus_cl_set_id, start_tms, last_chg_tms, last_chg_usr_id, ext_clsf_nme, ext_clsf_desc, data_src_id, nls_cde)  SELECT 'EINC000202','GVASTTYP01','Equity','FDIC-Common Stock-NUS-NA','GVASTTYP',SYSDATE(),SYSDATE(),'GS:PSG:P72','Equity','Equity','BB','ENGLISH'     FROM DUAL WHERE NOT EXISTS (SELECT 1 FROM ft_t_einc WHERE clsf_oid = 'GVASTTYP01' AND ext_cl_value = 'FDIC-Common Stock-NUS-NA' AND indus_cl_set_id = 'GVASTTYP' AND data_src_id = 'BB');</v>
      </c>
    </row>
    <row r="224" spans="1:14">
      <c r="A224" s="160" t="s">
        <v>5029</v>
      </c>
      <c r="B224" s="160" t="s">
        <v>5199</v>
      </c>
      <c r="C224" s="93" t="s">
        <v>5270</v>
      </c>
      <c r="D224" s="93" t="s">
        <v>3827</v>
      </c>
      <c r="E224" s="160" t="s">
        <v>5090</v>
      </c>
      <c r="F224" s="160" t="s">
        <v>5006</v>
      </c>
      <c r="G224" s="93" t="s">
        <v>3827</v>
      </c>
      <c r="H224" s="93" t="s">
        <v>3827</v>
      </c>
      <c r="I224" s="160" t="s">
        <v>5931</v>
      </c>
      <c r="J224" s="160" t="s">
        <v>5931</v>
      </c>
      <c r="K224" s="160" t="s">
        <v>3813</v>
      </c>
      <c r="L224" s="160" t="s">
        <v>67</v>
      </c>
      <c r="M224" s="160" t="s">
        <v>3866</v>
      </c>
      <c r="N224" s="160" t="str">
        <f t="shared" si="4"/>
        <v>INSERT INTO ft_t_einc (einc_oid, clsf_oid, cl_value, ext_cl_value, indus_cl_set_id, start_tms, last_chg_tms, last_chg_usr_id, ext_clsf_nme, ext_clsf_desc, data_src_id, nls_cde)  SELECT 'EINC000203','GVASTTYP01','Equity','FDIC-Foreign Sh.-NUS-NA','GVASTTYP',SYSDATE(),SYSDATE(),'GS:PSG:P72','Equity','Equity','BB','ENGLISH'     FROM DUAL WHERE NOT EXISTS (SELECT 1 FROM ft_t_einc WHERE clsf_oid = 'GVASTTYP01' AND ext_cl_value = 'FDIC-Foreign Sh.-NUS-NA' AND indus_cl_set_id = 'GVASTTYP' AND data_src_id = 'BB');</v>
      </c>
    </row>
    <row r="225" spans="1:14">
      <c r="A225" s="160" t="s">
        <v>5029</v>
      </c>
      <c r="B225" s="160" t="s">
        <v>5200</v>
      </c>
      <c r="C225" s="93" t="s">
        <v>5270</v>
      </c>
      <c r="D225" s="93" t="s">
        <v>3827</v>
      </c>
      <c r="E225" s="160" t="s">
        <v>5091</v>
      </c>
      <c r="F225" s="160" t="s">
        <v>5006</v>
      </c>
      <c r="G225" s="93" t="s">
        <v>3827</v>
      </c>
      <c r="H225" s="93" t="s">
        <v>3827</v>
      </c>
      <c r="I225" s="160" t="s">
        <v>5931</v>
      </c>
      <c r="J225" s="160" t="s">
        <v>5931</v>
      </c>
      <c r="K225" s="160" t="s">
        <v>3813</v>
      </c>
      <c r="L225" s="160" t="s">
        <v>67</v>
      </c>
      <c r="M225" s="160" t="s">
        <v>3866</v>
      </c>
      <c r="N225" s="160" t="str">
        <f t="shared" si="4"/>
        <v>INSERT INTO ft_t_einc (einc_oid, clsf_oid, cl_value, ext_cl_value, indus_cl_set_id, start_tms, last_chg_tms, last_chg_usr_id, ext_clsf_nme, ext_clsf_desc, data_src_id, nls_cde)  SELECT 'EINC000204','GVASTTYP01','Equity','FDIC-Tracking Stk-NUS-NA','GVASTTYP',SYSDATE(),SYSDATE(),'GS:PSG:P72','Equity','Equity','BB','ENGLISH'     FROM DUAL WHERE NOT EXISTS (SELECT 1 FROM ft_t_einc WHERE clsf_oid = 'GVASTTYP01' AND ext_cl_value = 'FDIC-Tracking Stk-NUS-NA' AND indus_cl_set_id = 'GVASTTYP' AND data_src_id = 'BB');</v>
      </c>
    </row>
    <row r="226" spans="1:14">
      <c r="A226" s="160" t="s">
        <v>5029</v>
      </c>
      <c r="B226" s="160" t="s">
        <v>5201</v>
      </c>
      <c r="C226" s="93" t="s">
        <v>5270</v>
      </c>
      <c r="D226" s="93" t="s">
        <v>3827</v>
      </c>
      <c r="E226" s="160" t="s">
        <v>5092</v>
      </c>
      <c r="F226" s="160" t="s">
        <v>5006</v>
      </c>
      <c r="G226" s="93" t="s">
        <v>3827</v>
      </c>
      <c r="H226" s="93" t="s">
        <v>3827</v>
      </c>
      <c r="I226" s="160" t="s">
        <v>5931</v>
      </c>
      <c r="J226" s="160" t="s">
        <v>5931</v>
      </c>
      <c r="K226" s="160" t="s">
        <v>3813</v>
      </c>
      <c r="L226" s="160" t="s">
        <v>67</v>
      </c>
      <c r="M226" s="160" t="s">
        <v>3866</v>
      </c>
      <c r="N226" s="160" t="str">
        <f t="shared" si="4"/>
        <v>INSERT INTO ft_t_einc (einc_oid, clsf_oid, cl_value, ext_cl_value, indus_cl_set_id, start_tms, last_chg_tms, last_chg_usr_id, ext_clsf_nme, ext_clsf_desc, data_src_id, nls_cde)  SELECT 'EINC000205','GVASTTYP01','Equity','N/A-Misc.-NUS-NA','GVASTTYP',SYSDATE(),SYSDATE(),'GS:PSG:P72','Equity','Equity','BB','ENGLISH'     FROM DUAL WHERE NOT EXISTS (SELECT 1 FROM ft_t_einc WHERE clsf_oid = 'GVASTTYP01' AND ext_cl_value = 'N/A-Misc.-NUS-NA' AND indus_cl_set_id = 'GVASTTYP' AND data_src_id = 'BB');</v>
      </c>
    </row>
    <row r="227" spans="1:14">
      <c r="A227" s="160" t="s">
        <v>5029</v>
      </c>
      <c r="B227" s="160" t="s">
        <v>5202</v>
      </c>
      <c r="C227" s="93" t="s">
        <v>5270</v>
      </c>
      <c r="D227" s="93" t="s">
        <v>3827</v>
      </c>
      <c r="E227" s="160" t="s">
        <v>5093</v>
      </c>
      <c r="F227" s="160" t="s">
        <v>5006</v>
      </c>
      <c r="G227" s="93" t="s">
        <v>3827</v>
      </c>
      <c r="H227" s="93" t="s">
        <v>3827</v>
      </c>
      <c r="I227" s="160" t="s">
        <v>5931</v>
      </c>
      <c r="J227" s="160" t="s">
        <v>5931</v>
      </c>
      <c r="K227" s="160" t="s">
        <v>3813</v>
      </c>
      <c r="L227" s="160" t="s">
        <v>67</v>
      </c>
      <c r="M227" s="160" t="s">
        <v>3866</v>
      </c>
      <c r="N227" s="160" t="str">
        <f t="shared" si="4"/>
        <v>INSERT INTO ft_t_einc (einc_oid, clsf_oid, cl_value, ext_cl_value, indus_cl_set_id, start_tms, last_chg_tms, last_chg_usr_id, ext_clsf_nme, ext_clsf_desc, data_src_id, nls_cde)  SELECT 'EINC000206','GVASTTYP01','Equity','REIT-REIT-NUS-NA','GVASTTYP',SYSDATE(),SYSDATE(),'GS:PSG:P72','Equity','Equity','BB','ENGLISH'     FROM DUAL WHERE NOT EXISTS (SELECT 1 FROM ft_t_einc WHERE clsf_oid = 'GVASTTYP01' AND ext_cl_value = 'REIT-REIT-NUS-NA' AND indus_cl_set_id = 'GVASTTYP' AND data_src_id = 'BB');</v>
      </c>
    </row>
    <row r="228" spans="1:14">
      <c r="A228" s="160" t="s">
        <v>5029</v>
      </c>
      <c r="B228" s="160" t="s">
        <v>5203</v>
      </c>
      <c r="C228" s="93" t="s">
        <v>5270</v>
      </c>
      <c r="D228" s="93" t="s">
        <v>3827</v>
      </c>
      <c r="E228" s="160" t="s">
        <v>5094</v>
      </c>
      <c r="F228" s="160" t="s">
        <v>5006</v>
      </c>
      <c r="G228" s="93" t="s">
        <v>3827</v>
      </c>
      <c r="H228" s="93" t="s">
        <v>3827</v>
      </c>
      <c r="I228" s="160" t="s">
        <v>5931</v>
      </c>
      <c r="J228" s="160" t="s">
        <v>5931</v>
      </c>
      <c r="K228" s="160" t="s">
        <v>3813</v>
      </c>
      <c r="L228" s="160" t="s">
        <v>67</v>
      </c>
      <c r="M228" s="160" t="s">
        <v>3866</v>
      </c>
      <c r="N228" s="160" t="str">
        <f t="shared" si="4"/>
        <v>INSERT INTO ft_t_einc (einc_oid, clsf_oid, cl_value, ext_cl_value, indus_cl_set_id, start_tms, last_chg_tms, last_chg_usr_id, ext_clsf_nme, ext_clsf_desc, data_src_id, nls_cde)  SELECT 'EINC000207','GVASTTYP01','Equity','Unit-Stapled Security-NUS-NA','GVASTTYP',SYSDATE(),SYSDATE(),'GS:PSG:P72','Equity','Equity','BB','ENGLISH'     FROM DUAL WHERE NOT EXISTS (SELECT 1 FROM ft_t_einc WHERE clsf_oid = 'GVASTTYP01' AND ext_cl_value = 'Unit-Stapled Security-NUS-NA' AND indus_cl_set_id = 'GVASTTYP' AND data_src_id = 'BB');</v>
      </c>
    </row>
    <row r="229" spans="1:14">
      <c r="A229" s="160" t="s">
        <v>5029</v>
      </c>
      <c r="B229" s="160" t="s">
        <v>5204</v>
      </c>
      <c r="C229" s="93" t="s">
        <v>5270</v>
      </c>
      <c r="D229" s="93" t="s">
        <v>3827</v>
      </c>
      <c r="E229" s="160" t="s">
        <v>6370</v>
      </c>
      <c r="F229" s="160" t="s">
        <v>5006</v>
      </c>
      <c r="G229" s="93" t="s">
        <v>3827</v>
      </c>
      <c r="H229" s="93" t="s">
        <v>3827</v>
      </c>
      <c r="I229" s="160" t="s">
        <v>5931</v>
      </c>
      <c r="J229" s="160" t="s">
        <v>5931</v>
      </c>
      <c r="K229" s="160" t="s">
        <v>3813</v>
      </c>
      <c r="L229" s="160" t="s">
        <v>67</v>
      </c>
      <c r="M229" s="160" t="s">
        <v>3866</v>
      </c>
      <c r="N229" s="160" t="str">
        <f t="shared" si="4"/>
        <v>INSERT INTO ft_t_einc (einc_oid, clsf_oid, cl_value, ext_cl_value, indus_cl_set_id, start_tms, last_chg_tms, last_chg_usr_id, ext_clsf_nme, ext_clsf_desc, data_src_id, nls_cde)  SELECT 'EINC000208','GVASTTYP01','Equity','Unit-Unit-NUS-NA','GVASTTYP',SYSDATE(),SYSDATE(),'GS:PSG:P72','Equity','Equity','BB','ENGLISH'     FROM DUAL WHERE NOT EXISTS (SELECT 1 FROM ft_t_einc WHERE clsf_oid = 'GVASTTYP01' AND ext_cl_value = 'Unit-Unit-NUS-NA' AND indus_cl_set_id = 'GVASTTYP' AND data_src_id = 'BB');</v>
      </c>
    </row>
    <row r="230" spans="1:14">
      <c r="A230" s="160" t="s">
        <v>5029</v>
      </c>
      <c r="B230" s="160" t="s">
        <v>5205</v>
      </c>
      <c r="C230" s="93" t="s">
        <v>5270</v>
      </c>
      <c r="D230" s="93" t="s">
        <v>3827</v>
      </c>
      <c r="E230" s="160" t="s">
        <v>5095</v>
      </c>
      <c r="F230" s="160" t="s">
        <v>5006</v>
      </c>
      <c r="G230" s="93" t="s">
        <v>3827</v>
      </c>
      <c r="H230" s="93" t="s">
        <v>3827</v>
      </c>
      <c r="I230" s="160" t="s">
        <v>5931</v>
      </c>
      <c r="J230" s="160" t="s">
        <v>5931</v>
      </c>
      <c r="K230" s="160" t="s">
        <v>3813</v>
      </c>
      <c r="L230" s="160" t="s">
        <v>67</v>
      </c>
      <c r="M230" s="160" t="s">
        <v>3866</v>
      </c>
      <c r="N230" s="160" t="str">
        <f t="shared" si="4"/>
        <v>INSERT INTO ft_t_einc (einc_oid, clsf_oid, cl_value, ext_cl_value, indus_cl_set_id, start_tms, last_chg_tms, last_chg_usr_id, ext_clsf_nme, ext_clsf_desc, data_src_id, nls_cde)  SELECT 'EINC000209','GVASTTYP01','Equity','Mutual Fund-Closed-End Fund-NUS-NMM','GVASTTYP',SYSDATE(),SYSDATE(),'GS:PSG:P72','Equity','Equity','BB','ENGLISH'     FROM DUAL WHERE NOT EXISTS (SELECT 1 FROM ft_t_einc WHERE clsf_oid = 'GVASTTYP01' AND ext_cl_value = 'Mutual Fund-Closed-End Fund-NUS-NMM' AND indus_cl_set_id = 'GVASTTYP' AND data_src_id = 'BB');</v>
      </c>
    </row>
    <row r="231" spans="1:14">
      <c r="A231" s="160" t="s">
        <v>5029</v>
      </c>
      <c r="B231" s="160" t="s">
        <v>5206</v>
      </c>
      <c r="C231" s="93" t="s">
        <v>5270</v>
      </c>
      <c r="D231" s="93" t="s">
        <v>3827</v>
      </c>
      <c r="E231" s="160" t="s">
        <v>5096</v>
      </c>
      <c r="F231" s="160" t="s">
        <v>5006</v>
      </c>
      <c r="G231" s="93" t="s">
        <v>3827</v>
      </c>
      <c r="H231" s="93" t="s">
        <v>3827</v>
      </c>
      <c r="I231" s="160" t="s">
        <v>5931</v>
      </c>
      <c r="J231" s="160" t="s">
        <v>5931</v>
      </c>
      <c r="K231" s="160" t="s">
        <v>3813</v>
      </c>
      <c r="L231" s="160" t="s">
        <v>67</v>
      </c>
      <c r="M231" s="160" t="s">
        <v>3866</v>
      </c>
      <c r="N231" s="160" t="str">
        <f t="shared" si="4"/>
        <v>INSERT INTO ft_t_einc (einc_oid, clsf_oid, cl_value, ext_cl_value, indus_cl_set_id, start_tms, last_chg_tms, last_chg_usr_id, ext_clsf_nme, ext_clsf_desc, data_src_id, nls_cde)  SELECT 'EINC000210','GVASTTYP01','Equity','Mutual Fund-Fund of Funds-NUS-NMM','GVASTTYP',SYSDATE(),SYSDATE(),'GS:PSG:P72','Equity','Equity','BB','ENGLISH'     FROM DUAL WHERE NOT EXISTS (SELECT 1 FROM ft_t_einc WHERE clsf_oid = 'GVASTTYP01' AND ext_cl_value = 'Mutual Fund-Fund of Funds-NUS-NMM' AND indus_cl_set_id = 'GVASTTYP' AND data_src_id = 'BB');</v>
      </c>
    </row>
    <row r="232" spans="1:14">
      <c r="A232" s="160" t="s">
        <v>5029</v>
      </c>
      <c r="B232" s="160" t="s">
        <v>5207</v>
      </c>
      <c r="C232" s="93" t="s">
        <v>5270</v>
      </c>
      <c r="D232" s="93" t="s">
        <v>3827</v>
      </c>
      <c r="E232" s="160" t="s">
        <v>5097</v>
      </c>
      <c r="F232" s="160" t="s">
        <v>5006</v>
      </c>
      <c r="G232" s="93" t="s">
        <v>3827</v>
      </c>
      <c r="H232" s="93" t="s">
        <v>3827</v>
      </c>
      <c r="I232" s="160" t="s">
        <v>5931</v>
      </c>
      <c r="J232" s="160" t="s">
        <v>5931</v>
      </c>
      <c r="K232" s="160" t="s">
        <v>3813</v>
      </c>
      <c r="L232" s="160" t="s">
        <v>67</v>
      </c>
      <c r="M232" s="160" t="s">
        <v>3866</v>
      </c>
      <c r="N232" s="160" t="str">
        <f t="shared" si="4"/>
        <v>INSERT INTO ft_t_einc (einc_oid, clsf_oid, cl_value, ext_cl_value, indus_cl_set_id, start_tms, last_chg_tms, last_chg_usr_id, ext_clsf_nme, ext_clsf_desc, data_src_id, nls_cde)  SELECT 'EINC000211','GVASTTYP01','Equity','Mutual Fund-Hedge Fund-NUS-NMM','GVASTTYP',SYSDATE(),SYSDATE(),'GS:PSG:P72','Equity','Equity','BB','ENGLISH'     FROM DUAL WHERE NOT EXISTS (SELECT 1 FROM ft_t_einc WHERE clsf_oid = 'GVASTTYP01' AND ext_cl_value = 'Mutual Fund-Hedge Fund-NUS-NMM' AND indus_cl_set_id = 'GVASTTYP' AND data_src_id = 'BB');</v>
      </c>
    </row>
    <row r="233" spans="1:14">
      <c r="A233" s="160" t="s">
        <v>5029</v>
      </c>
      <c r="B233" s="160" t="s">
        <v>5208</v>
      </c>
      <c r="C233" s="93" t="s">
        <v>5270</v>
      </c>
      <c r="D233" s="93" t="s">
        <v>3827</v>
      </c>
      <c r="E233" s="160" t="s">
        <v>5098</v>
      </c>
      <c r="F233" s="160" t="s">
        <v>5006</v>
      </c>
      <c r="G233" s="93" t="s">
        <v>3827</v>
      </c>
      <c r="H233" s="93" t="s">
        <v>3827</v>
      </c>
      <c r="I233" s="160" t="s">
        <v>5931</v>
      </c>
      <c r="J233" s="160" t="s">
        <v>5931</v>
      </c>
      <c r="K233" s="160" t="s">
        <v>3813</v>
      </c>
      <c r="L233" s="160" t="s">
        <v>67</v>
      </c>
      <c r="M233" s="160" t="s">
        <v>3866</v>
      </c>
      <c r="N233" s="160" t="str">
        <f t="shared" si="4"/>
        <v>INSERT INTO ft_t_einc (einc_oid, clsf_oid, cl_value, ext_cl_value, indus_cl_set_id, start_tms, last_chg_tms, last_chg_usr_id, ext_clsf_nme, ext_clsf_desc, data_src_id, nls_cde)  SELECT 'EINC000212','GVASTTYP01','Equity','Mutual Fund-Mutual Fund-NUS-NMM','GVASTTYP',SYSDATE(),SYSDATE(),'GS:PSG:P72','Equity','Equity','BB','ENGLISH'     FROM DUAL WHERE NOT EXISTS (SELECT 1 FROM ft_t_einc WHERE clsf_oid = 'GVASTTYP01' AND ext_cl_value = 'Mutual Fund-Mutual Fund-NUS-NMM' AND indus_cl_set_id = 'GVASTTYP' AND data_src_id = 'BB');</v>
      </c>
    </row>
    <row r="234" spans="1:14">
      <c r="A234" s="160" t="s">
        <v>5029</v>
      </c>
      <c r="B234" s="160" t="s">
        <v>5209</v>
      </c>
      <c r="C234" s="93" t="s">
        <v>5270</v>
      </c>
      <c r="D234" s="93" t="s">
        <v>3827</v>
      </c>
      <c r="E234" s="160" t="s">
        <v>5099</v>
      </c>
      <c r="F234" s="160" t="s">
        <v>5006</v>
      </c>
      <c r="G234" s="93" t="s">
        <v>3827</v>
      </c>
      <c r="H234" s="93" t="s">
        <v>3827</v>
      </c>
      <c r="I234" s="160" t="s">
        <v>5931</v>
      </c>
      <c r="J234" s="160" t="s">
        <v>5931</v>
      </c>
      <c r="K234" s="160" t="s">
        <v>3813</v>
      </c>
      <c r="L234" s="160" t="s">
        <v>67</v>
      </c>
      <c r="M234" s="160" t="s">
        <v>3866</v>
      </c>
      <c r="N234" s="160" t="str">
        <f t="shared" si="4"/>
        <v>INSERT INTO ft_t_einc (einc_oid, clsf_oid, cl_value, ext_cl_value, indus_cl_set_id, start_tms, last_chg_tms, last_chg_usr_id, ext_clsf_nme, ext_clsf_desc, data_src_id, nls_cde)  SELECT 'EINC000213','GVASTTYP01','Equity','Mutual Fund-Open-End Fund-NUS-NMM','GVASTTYP',SYSDATE(),SYSDATE(),'GS:PSG:P72','Equity','Equity','BB','ENGLISH'     FROM DUAL WHERE NOT EXISTS (SELECT 1 FROM ft_t_einc WHERE clsf_oid = 'GVASTTYP01' AND ext_cl_value = 'Mutual Fund-Open-End Fund-NUS-NMM' AND indus_cl_set_id = 'GVASTTYP' AND data_src_id = 'BB');</v>
      </c>
    </row>
    <row r="235" spans="1:14">
      <c r="A235" s="160" t="s">
        <v>5029</v>
      </c>
      <c r="B235" s="160" t="s">
        <v>5210</v>
      </c>
      <c r="C235" s="93" t="s">
        <v>5270</v>
      </c>
      <c r="D235" s="93" t="s">
        <v>3827</v>
      </c>
      <c r="E235" s="160" t="s">
        <v>5100</v>
      </c>
      <c r="F235" s="160" t="s">
        <v>5006</v>
      </c>
      <c r="G235" s="93" t="s">
        <v>3827</v>
      </c>
      <c r="H235" s="93" t="s">
        <v>3827</v>
      </c>
      <c r="I235" s="160" t="s">
        <v>5931</v>
      </c>
      <c r="J235" s="160" t="s">
        <v>5931</v>
      </c>
      <c r="K235" s="160" t="s">
        <v>3813</v>
      </c>
      <c r="L235" s="160" t="s">
        <v>67</v>
      </c>
      <c r="M235" s="160" t="s">
        <v>3866</v>
      </c>
      <c r="N235" s="160" t="str">
        <f t="shared" si="4"/>
        <v>INSERT INTO ft_t_einc (einc_oid, clsf_oid, cl_value, ext_cl_value, indus_cl_set_id, start_tms, last_chg_tms, last_chg_usr_id, ext_clsf_nme, ext_clsf_desc, data_src_id, nls_cde)  SELECT 'EINC000214','GVASTTYP01','Equity','Mutual Fund-Pvt Eqty Fund-NUS-NMM','GVASTTYP',SYSDATE(),SYSDATE(),'GS:PSG:P72','Equity','Equity','BB','ENGLISH'     FROM DUAL WHERE NOT EXISTS (SELECT 1 FROM ft_t_einc WHERE clsf_oid = 'GVASTTYP01' AND ext_cl_value = 'Mutual Fund-Pvt Eqty Fund-NUS-NMM' AND indus_cl_set_id = 'GVASTTYP' AND data_src_id = 'BB');</v>
      </c>
    </row>
    <row r="236" spans="1:14">
      <c r="A236" s="160" t="s">
        <v>5029</v>
      </c>
      <c r="B236" s="160" t="s">
        <v>5211</v>
      </c>
      <c r="C236" s="93" t="s">
        <v>5270</v>
      </c>
      <c r="D236" s="93" t="s">
        <v>3827</v>
      </c>
      <c r="E236" s="160" t="s">
        <v>5101</v>
      </c>
      <c r="F236" s="160" t="s">
        <v>5006</v>
      </c>
      <c r="G236" s="93" t="s">
        <v>3827</v>
      </c>
      <c r="H236" s="93" t="s">
        <v>3827</v>
      </c>
      <c r="I236" s="160" t="s">
        <v>5931</v>
      </c>
      <c r="J236" s="160" t="s">
        <v>5931</v>
      </c>
      <c r="K236" s="160" t="s">
        <v>3813</v>
      </c>
      <c r="L236" s="160" t="s">
        <v>67</v>
      </c>
      <c r="M236" s="160" t="s">
        <v>3866</v>
      </c>
      <c r="N236" s="160" t="str">
        <f t="shared" si="4"/>
        <v>INSERT INTO ft_t_einc (einc_oid, clsf_oid, cl_value, ext_cl_value, indus_cl_set_id, start_tms, last_chg_tms, last_chg_usr_id, ext_clsf_nme, ext_clsf_desc, data_src_id, nls_cde)  SELECT 'EINC000215','GVASTTYP01','Equity','Warrant-Equity WRT-NUS-NA','GVASTTYP',SYSDATE(),SYSDATE(),'GS:PSG:P72','Equity','Equity','BB','ENGLISH'     FROM DUAL WHERE NOT EXISTS (SELECT 1 FROM ft_t_einc WHERE clsf_oid = 'GVASTTYP01' AND ext_cl_value = 'Warrant-Equity WRT-NUS-NA' AND indus_cl_set_id = 'GVASTTYP' AND data_src_id = 'BB');</v>
      </c>
    </row>
    <row r="237" spans="1:14">
      <c r="A237" s="160" t="s">
        <v>5029</v>
      </c>
      <c r="B237" s="160" t="s">
        <v>5212</v>
      </c>
      <c r="C237" s="93" t="s">
        <v>5270</v>
      </c>
      <c r="D237" s="93" t="s">
        <v>3827</v>
      </c>
      <c r="E237" s="160" t="s">
        <v>5102</v>
      </c>
      <c r="F237" s="160" t="s">
        <v>5006</v>
      </c>
      <c r="G237" s="93" t="s">
        <v>3827</v>
      </c>
      <c r="H237" s="93" t="s">
        <v>3827</v>
      </c>
      <c r="I237" s="160" t="s">
        <v>5931</v>
      </c>
      <c r="J237" s="160" t="s">
        <v>5931</v>
      </c>
      <c r="K237" s="160" t="s">
        <v>3813</v>
      </c>
      <c r="L237" s="160" t="s">
        <v>67</v>
      </c>
      <c r="M237" s="160" t="s">
        <v>3866</v>
      </c>
      <c r="N237" s="160" t="str">
        <f t="shared" si="4"/>
        <v>INSERT INTO ft_t_einc (einc_oid, clsf_oid, cl_value, ext_cl_value, indus_cl_set_id, start_tms, last_chg_tms, last_chg_usr_id, ext_clsf_nme, ext_clsf_desc, data_src_id, nls_cde)  SELECT 'EINC000216','GVASTTYP01','Equity','Warrant-Prfd WRT-NUS-NA','GVASTTYP',SYSDATE(),SYSDATE(),'GS:PSG:P72','Equity','Equity','BB','ENGLISH'     FROM DUAL WHERE NOT EXISTS (SELECT 1 FROM ft_t_einc WHERE clsf_oid = 'GVASTTYP01' AND ext_cl_value = 'Warrant-Prfd WRT-NUS-NA' AND indus_cl_set_id = 'GVASTTYP' AND data_src_id = 'BB');</v>
      </c>
    </row>
    <row r="238" spans="1:14">
      <c r="A238" s="160" t="s">
        <v>5029</v>
      </c>
      <c r="B238" s="160" t="s">
        <v>5213</v>
      </c>
      <c r="C238" s="93" t="s">
        <v>5270</v>
      </c>
      <c r="D238" s="93" t="s">
        <v>3827</v>
      </c>
      <c r="E238" s="160" t="s">
        <v>5103</v>
      </c>
      <c r="F238" s="160" t="s">
        <v>5006</v>
      </c>
      <c r="G238" s="93" t="s">
        <v>3827</v>
      </c>
      <c r="H238" s="93" t="s">
        <v>3827</v>
      </c>
      <c r="I238" s="160" t="s">
        <v>5931</v>
      </c>
      <c r="J238" s="160" t="s">
        <v>5931</v>
      </c>
      <c r="K238" s="160" t="s">
        <v>3813</v>
      </c>
      <c r="L238" s="160" t="s">
        <v>67</v>
      </c>
      <c r="M238" s="160" t="s">
        <v>3866</v>
      </c>
      <c r="N238" s="160" t="str">
        <f t="shared" si="4"/>
        <v>INSERT INTO ft_t_einc (einc_oid, clsf_oid, cl_value, ext_cl_value, indus_cl_set_id, start_tms, last_chg_tms, last_chg_usr_id, ext_clsf_nme, ext_clsf_desc, data_src_id, nls_cde)  SELECT 'EINC000217','GVASTTYP01','Equity','N/A-Private Comp-NUS-NA','GVASTTYP',SYSDATE(),SYSDATE(),'GS:PSG:P72','Equity','Equity','BB','ENGLISH'     FROM DUAL WHERE NOT EXISTS (SELECT 1 FROM ft_t_einc WHERE clsf_oid = 'GVASTTYP01' AND ext_cl_value = 'N/A-Private Comp-NUS-NA' AND indus_cl_set_id = 'GVASTTYP' AND data_src_id = 'BB');</v>
      </c>
    </row>
    <row r="239" spans="1:14">
      <c r="A239" s="160" t="s">
        <v>5029</v>
      </c>
      <c r="B239" s="160" t="s">
        <v>5214</v>
      </c>
      <c r="C239" s="93" t="s">
        <v>5270</v>
      </c>
      <c r="D239" s="93" t="s">
        <v>3827</v>
      </c>
      <c r="E239" s="160" t="s">
        <v>5104</v>
      </c>
      <c r="F239" s="160" t="s">
        <v>5006</v>
      </c>
      <c r="G239" s="93" t="s">
        <v>3827</v>
      </c>
      <c r="H239" s="93" t="s">
        <v>3827</v>
      </c>
      <c r="I239" s="160" t="s">
        <v>5931</v>
      </c>
      <c r="J239" s="160" t="s">
        <v>5931</v>
      </c>
      <c r="K239" s="160" t="s">
        <v>3813</v>
      </c>
      <c r="L239" s="160" t="s">
        <v>67</v>
      </c>
      <c r="M239" s="160" t="s">
        <v>3866</v>
      </c>
      <c r="N239" s="160" t="str">
        <f t="shared" si="4"/>
        <v>INSERT INTO ft_t_einc (einc_oid, clsf_oid, cl_value, ext_cl_value, indus_cl_set_id, start_tms, last_chg_tms, last_chg_usr_id, ext_clsf_nme, ext_clsf_desc, data_src_id, nls_cde)  SELECT 'EINC000218','GVASTTYP01','Equity','N/A-Private Eqty-NUS-NA','GVASTTYP',SYSDATE(),SYSDATE(),'GS:PSG:P72','Equity','Equity','BB','ENGLISH'     FROM DUAL WHERE NOT EXISTS (SELECT 1 FROM ft_t_einc WHERE clsf_oid = 'GVASTTYP01' AND ext_cl_value = 'N/A-Private Eqty-NUS-NA' AND indus_cl_set_id = 'GVASTTYP' AND data_src_id = 'BB');</v>
      </c>
    </row>
    <row r="240" spans="1:14" s="212" customFormat="1">
      <c r="A240" s="213" t="s">
        <v>5029</v>
      </c>
      <c r="B240" s="213" t="s">
        <v>6678</v>
      </c>
      <c r="C240" s="212" t="s">
        <v>5270</v>
      </c>
      <c r="D240" s="212" t="s">
        <v>3827</v>
      </c>
      <c r="E240" s="213" t="s">
        <v>6680</v>
      </c>
      <c r="F240" s="213" t="s">
        <v>5006</v>
      </c>
      <c r="G240" s="212" t="s">
        <v>3827</v>
      </c>
      <c r="H240" s="212" t="s">
        <v>3827</v>
      </c>
      <c r="I240" s="213" t="s">
        <v>5931</v>
      </c>
      <c r="J240" s="213" t="s">
        <v>5931</v>
      </c>
      <c r="K240" s="213" t="s">
        <v>3813</v>
      </c>
      <c r="L240" s="213" t="s">
        <v>67</v>
      </c>
      <c r="M240" s="213" t="s">
        <v>3866</v>
      </c>
      <c r="N240" s="213" t="str">
        <f t="shared" si="4"/>
        <v>INSERT INTO ft_t_einc (einc_oid, clsf_oid, cl_value, ext_cl_value, indus_cl_set_id, start_tms, last_chg_tms, last_chg_usr_id, ext_clsf_nme, ext_clsf_desc, data_src_id, nls_cde)  SELECT 'EINC000642','GVASTTYP01','Equity','Common Stock-Savings Share-NUS-NA','GVASTTYP',SYSDATE(),SYSDATE(),'GS:PSG:P72','Equity','Equity','BB','ENGLISH'     FROM DUAL WHERE NOT EXISTS (SELECT 1 FROM ft_t_einc WHERE clsf_oid = 'GVASTTYP01' AND ext_cl_value = 'Common Stock-Savings Share-NUS-NA' AND indus_cl_set_id = 'GVASTTYP' AND data_src_id = 'BB');</v>
      </c>
    </row>
    <row r="241" spans="1:14">
      <c r="A241" s="160" t="s">
        <v>5029</v>
      </c>
      <c r="B241" s="160" t="s">
        <v>5215</v>
      </c>
      <c r="C241" s="93" t="s">
        <v>5270</v>
      </c>
      <c r="D241" s="93" t="s">
        <v>3827</v>
      </c>
      <c r="E241" s="160" t="s">
        <v>5105</v>
      </c>
      <c r="F241" s="160" t="s">
        <v>5006</v>
      </c>
      <c r="G241" s="93" t="s">
        <v>3827</v>
      </c>
      <c r="H241" s="93" t="s">
        <v>3827</v>
      </c>
      <c r="I241" s="160" t="s">
        <v>5931</v>
      </c>
      <c r="J241" s="160" t="s">
        <v>5931</v>
      </c>
      <c r="K241" s="160" t="s">
        <v>3813</v>
      </c>
      <c r="L241" s="160" t="s">
        <v>67</v>
      </c>
      <c r="M241" s="160" t="s">
        <v>3866</v>
      </c>
      <c r="N241" s="160" t="str">
        <f t="shared" si="4"/>
        <v>INSERT INTO ft_t_einc (einc_oid, clsf_oid, cl_value, ext_cl_value, indus_cl_set_id, start_tms, last_chg_tms, last_chg_usr_id, ext_clsf_nme, ext_clsf_desc, data_src_id, nls_cde)  SELECT 'EINC000219','GVASTTYP01','Equity','N/A-Private Comp-US-NA','GVASTTYP',SYSDATE(),SYSDATE(),'GS:PSG:P72','Equity','Equity','BB','ENGLISH'     FROM DUAL WHERE NOT EXISTS (SELECT 1 FROM ft_t_einc WHERE clsf_oid = 'GVASTTYP01' AND ext_cl_value = 'N/A-Private Comp-US-NA' AND indus_cl_set_id = 'GVASTTYP' AND data_src_id = 'BB');</v>
      </c>
    </row>
    <row r="242" spans="1:14">
      <c r="A242" s="160" t="s">
        <v>5029</v>
      </c>
      <c r="B242" s="160" t="s">
        <v>5216</v>
      </c>
      <c r="C242" s="93" t="s">
        <v>5270</v>
      </c>
      <c r="D242" s="93" t="s">
        <v>3827</v>
      </c>
      <c r="E242" s="160" t="s">
        <v>5106</v>
      </c>
      <c r="F242" s="160" t="s">
        <v>5006</v>
      </c>
      <c r="G242" s="93" t="s">
        <v>3827</v>
      </c>
      <c r="H242" s="93" t="s">
        <v>3827</v>
      </c>
      <c r="I242" s="160" t="s">
        <v>5931</v>
      </c>
      <c r="J242" s="160" t="s">
        <v>5931</v>
      </c>
      <c r="K242" s="160" t="s">
        <v>3813</v>
      </c>
      <c r="L242" s="160" t="s">
        <v>67</v>
      </c>
      <c r="M242" s="160" t="s">
        <v>3866</v>
      </c>
      <c r="N242" s="160" t="str">
        <f t="shared" si="4"/>
        <v>INSERT INTO ft_t_einc (einc_oid, clsf_oid, cl_value, ext_cl_value, indus_cl_set_id, start_tms, last_chg_tms, last_chg_usr_id, ext_clsf_nme, ext_clsf_desc, data_src_id, nls_cde)  SELECT 'EINC000220','GVASTTYP01','Equity','N/A-Private Eqty-US-NA','GVASTTYP',SYSDATE(),SYSDATE(),'GS:PSG:P72','Equity','Equity','BB','ENGLISH'     FROM DUAL WHERE NOT EXISTS (SELECT 1 FROM ft_t_einc WHERE clsf_oid = 'GVASTTYP01' AND ext_cl_value = 'N/A-Private Eqty-US-NA' AND indus_cl_set_id = 'GVASTTYP' AND data_src_id = 'BB');</v>
      </c>
    </row>
    <row r="243" spans="1:14">
      <c r="A243" s="160" t="s">
        <v>5029</v>
      </c>
      <c r="B243" s="160" t="s">
        <v>5217</v>
      </c>
      <c r="C243" s="93" t="s">
        <v>5270</v>
      </c>
      <c r="D243" s="93" t="s">
        <v>3827</v>
      </c>
      <c r="E243" s="160" t="s">
        <v>5107</v>
      </c>
      <c r="F243" s="160" t="s">
        <v>5006</v>
      </c>
      <c r="G243" s="93" t="s">
        <v>3827</v>
      </c>
      <c r="H243" s="93" t="s">
        <v>3827</v>
      </c>
      <c r="I243" s="160" t="s">
        <v>5931</v>
      </c>
      <c r="J243" s="160" t="s">
        <v>5931</v>
      </c>
      <c r="K243" s="160" t="s">
        <v>3813</v>
      </c>
      <c r="L243" s="160" t="s">
        <v>67</v>
      </c>
      <c r="M243" s="160" t="s">
        <v>3866</v>
      </c>
      <c r="N243" s="160" t="str">
        <f t="shared" si="4"/>
        <v>INSERT INTO ft_t_einc (einc_oid, clsf_oid, cl_value, ext_cl_value, indus_cl_set_id, start_tms, last_chg_tms, last_chg_usr_id, ext_clsf_nme, ext_clsf_desc, data_src_id, nls_cde)  SELECT 'EINC000221','GVASTTYP01','Equity','Partnership Shares-Ltd Part-NUS-NA','GVASTTYP',SYSDATE(),SYSDATE(),'GS:PSG:P72','Equity','Equity','BB','ENGLISH'     FROM DUAL WHERE NOT EXISTS (SELECT 1 FROM ft_t_einc WHERE clsf_oid = 'GVASTTYP01' AND ext_cl_value = 'Partnership Shares-Ltd Part-NUS-NA' AND indus_cl_set_id = 'GVASTTYP' AND data_src_id = 'BB');</v>
      </c>
    </row>
    <row r="244" spans="1:14">
      <c r="A244" s="160" t="s">
        <v>5029</v>
      </c>
      <c r="B244" s="160" t="s">
        <v>5218</v>
      </c>
      <c r="C244" s="93" t="s">
        <v>5270</v>
      </c>
      <c r="D244" s="93" t="s">
        <v>3827</v>
      </c>
      <c r="E244" s="160" t="s">
        <v>5108</v>
      </c>
      <c r="F244" s="160" t="s">
        <v>5006</v>
      </c>
      <c r="G244" s="93" t="s">
        <v>3827</v>
      </c>
      <c r="H244" s="93" t="s">
        <v>3827</v>
      </c>
      <c r="I244" s="160" t="s">
        <v>5931</v>
      </c>
      <c r="J244" s="160" t="s">
        <v>5931</v>
      </c>
      <c r="K244" s="160" t="s">
        <v>3813</v>
      </c>
      <c r="L244" s="160" t="s">
        <v>67</v>
      </c>
      <c r="M244" s="160" t="s">
        <v>3866</v>
      </c>
      <c r="N244" s="160" t="str">
        <f t="shared" si="4"/>
        <v>INSERT INTO ft_t_einc (einc_oid, clsf_oid, cl_value, ext_cl_value, indus_cl_set_id, start_tms, last_chg_tms, last_chg_usr_id, ext_clsf_nme, ext_clsf_desc, data_src_id, nls_cde)  SELECT 'EINC000222','GVASTTYP01','Equity','Partnership Shares-MLP-NUS-NA','GVASTTYP',SYSDATE(),SYSDATE(),'GS:PSG:P72','Equity','Equity','BB','ENGLISH'     FROM DUAL WHERE NOT EXISTS (SELECT 1 FROM ft_t_einc WHERE clsf_oid = 'GVASTTYP01' AND ext_cl_value = 'Partnership Shares-MLP-NUS-NA' AND indus_cl_set_id = 'GVASTTYP' AND data_src_id = 'BB');</v>
      </c>
    </row>
    <row r="245" spans="1:14">
      <c r="A245" s="160" t="s">
        <v>5029</v>
      </c>
      <c r="B245" s="160" t="s">
        <v>5219</v>
      </c>
      <c r="C245" s="93" t="s">
        <v>5270</v>
      </c>
      <c r="D245" s="93" t="s">
        <v>3827</v>
      </c>
      <c r="E245" s="160" t="s">
        <v>5109</v>
      </c>
      <c r="F245" s="160" t="s">
        <v>5006</v>
      </c>
      <c r="G245" s="93" t="s">
        <v>3827</v>
      </c>
      <c r="H245" s="93" t="s">
        <v>3827</v>
      </c>
      <c r="I245" s="160" t="s">
        <v>5931</v>
      </c>
      <c r="J245" s="160" t="s">
        <v>5931</v>
      </c>
      <c r="K245" s="160" t="s">
        <v>3813</v>
      </c>
      <c r="L245" s="160" t="s">
        <v>67</v>
      </c>
      <c r="M245" s="160" t="s">
        <v>3866</v>
      </c>
      <c r="N245" s="160" t="str">
        <f t="shared" si="4"/>
        <v>INSERT INTO ft_t_einc (einc_oid, clsf_oid, cl_value, ext_cl_value, indus_cl_set_id, start_tms, last_chg_tms, last_chg_usr_id, ext_clsf_nme, ext_clsf_desc, data_src_id, nls_cde)  SELECT 'EINC000223','GVASTTYP01','Equity','Partnership Shares-Ltd Part-US-NA','GVASTTYP',SYSDATE(),SYSDATE(),'GS:PSG:P72','Equity','Equity','BB','ENGLISH'     FROM DUAL WHERE NOT EXISTS (SELECT 1 FROM ft_t_einc WHERE clsf_oid = 'GVASTTYP01' AND ext_cl_value = 'Partnership Shares-Ltd Part-US-NA' AND indus_cl_set_id = 'GVASTTYP' AND data_src_id = 'BB');</v>
      </c>
    </row>
    <row r="246" spans="1:14">
      <c r="A246" s="160" t="s">
        <v>5029</v>
      </c>
      <c r="B246" s="160" t="s">
        <v>5220</v>
      </c>
      <c r="C246" s="93" t="s">
        <v>5270</v>
      </c>
      <c r="D246" s="93" t="s">
        <v>3827</v>
      </c>
      <c r="E246" s="160" t="s">
        <v>5110</v>
      </c>
      <c r="F246" s="160" t="s">
        <v>5006</v>
      </c>
      <c r="G246" s="93" t="s">
        <v>3827</v>
      </c>
      <c r="H246" s="93" t="s">
        <v>3827</v>
      </c>
      <c r="I246" s="160" t="s">
        <v>5931</v>
      </c>
      <c r="J246" s="160" t="s">
        <v>5931</v>
      </c>
      <c r="K246" s="160" t="s">
        <v>3813</v>
      </c>
      <c r="L246" s="160" t="s">
        <v>67</v>
      </c>
      <c r="M246" s="160" t="s">
        <v>3866</v>
      </c>
      <c r="N246" s="160" t="str">
        <f t="shared" si="4"/>
        <v>INSERT INTO ft_t_einc (einc_oid, clsf_oid, cl_value, ext_cl_value, indus_cl_set_id, start_tms, last_chg_tms, last_chg_usr_id, ext_clsf_nme, ext_clsf_desc, data_src_id, nls_cde)  SELECT 'EINC000224','GVASTTYP01','Equity','Partnership Shares-MLP-US-NA','GVASTTYP',SYSDATE(),SYSDATE(),'GS:PSG:P72','Equity','Equity','BB','ENGLISH'     FROM DUAL WHERE NOT EXISTS (SELECT 1 FROM ft_t_einc WHERE clsf_oid = 'GVASTTYP01' AND ext_cl_value = 'Partnership Shares-MLP-US-NA' AND indus_cl_set_id = 'GVASTTYP' AND data_src_id = 'BB');</v>
      </c>
    </row>
    <row r="247" spans="1:14">
      <c r="A247" s="160" t="s">
        <v>5029</v>
      </c>
      <c r="B247" s="160" t="s">
        <v>5221</v>
      </c>
      <c r="C247" s="93" t="s">
        <v>5270</v>
      </c>
      <c r="D247" s="93" t="s">
        <v>3827</v>
      </c>
      <c r="E247" s="160" t="s">
        <v>5111</v>
      </c>
      <c r="F247" s="160" t="s">
        <v>5006</v>
      </c>
      <c r="G247" s="93" t="s">
        <v>3827</v>
      </c>
      <c r="H247" s="93" t="s">
        <v>3827</v>
      </c>
      <c r="I247" s="160" t="s">
        <v>5931</v>
      </c>
      <c r="J247" s="160" t="s">
        <v>5931</v>
      </c>
      <c r="K247" s="160" t="s">
        <v>3813</v>
      </c>
      <c r="L247" s="160" t="s">
        <v>67</v>
      </c>
      <c r="M247" s="160" t="s">
        <v>3866</v>
      </c>
      <c r="N247" s="160" t="str">
        <f t="shared" si="4"/>
        <v>INSERT INTO ft_t_einc (einc_oid, clsf_oid, cl_value, ext_cl_value, indus_cl_set_id, start_tms, last_chg_tms, last_chg_usr_id, ext_clsf_nme, ext_clsf_desc, data_src_id, nls_cde)  SELECT 'EINC000225','GVASTTYP01','Equity','Mutual Fund-Closed-End Fund-US-MM','GVASTTYP',SYSDATE(),SYSDATE(),'GS:PSG:P72','Equity','Equity','BB','ENGLISH'     FROM DUAL WHERE NOT EXISTS (SELECT 1 FROM ft_t_einc WHERE clsf_oid = 'GVASTTYP01' AND ext_cl_value = 'Mutual Fund-Closed-End Fund-US-MM' AND indus_cl_set_id = 'GVASTTYP' AND data_src_id = 'BB');</v>
      </c>
    </row>
    <row r="248" spans="1:14">
      <c r="A248" s="160" t="s">
        <v>5029</v>
      </c>
      <c r="B248" s="160" t="s">
        <v>5222</v>
      </c>
      <c r="C248" s="93" t="s">
        <v>5270</v>
      </c>
      <c r="D248" s="93" t="s">
        <v>3827</v>
      </c>
      <c r="E248" s="160" t="s">
        <v>5112</v>
      </c>
      <c r="F248" s="160" t="s">
        <v>5006</v>
      </c>
      <c r="G248" s="93" t="s">
        <v>3827</v>
      </c>
      <c r="H248" s="93" t="s">
        <v>3827</v>
      </c>
      <c r="I248" s="160" t="s">
        <v>5931</v>
      </c>
      <c r="J248" s="160" t="s">
        <v>5931</v>
      </c>
      <c r="K248" s="160" t="s">
        <v>3813</v>
      </c>
      <c r="L248" s="160" t="s">
        <v>67</v>
      </c>
      <c r="M248" s="160" t="s">
        <v>3866</v>
      </c>
      <c r="N248" s="160" t="str">
        <f t="shared" si="4"/>
        <v>INSERT INTO ft_t_einc (einc_oid, clsf_oid, cl_value, ext_cl_value, indus_cl_set_id, start_tms, last_chg_tms, last_chg_usr_id, ext_clsf_nme, ext_clsf_desc, data_src_id, nls_cde)  SELECT 'EINC000226','GVASTTYP01','Equity','Mutual Fund-Fund of Funds-US-MM','GVASTTYP',SYSDATE(),SYSDATE(),'GS:PSG:P72','Equity','Equity','BB','ENGLISH'     FROM DUAL WHERE NOT EXISTS (SELECT 1 FROM ft_t_einc WHERE clsf_oid = 'GVASTTYP01' AND ext_cl_value = 'Mutual Fund-Fund of Funds-US-MM' AND indus_cl_set_id = 'GVASTTYP' AND data_src_id = 'BB');</v>
      </c>
    </row>
    <row r="249" spans="1:14">
      <c r="A249" s="160" t="s">
        <v>5029</v>
      </c>
      <c r="B249" s="160" t="s">
        <v>5223</v>
      </c>
      <c r="C249" s="93" t="s">
        <v>5270</v>
      </c>
      <c r="D249" s="93" t="s">
        <v>3827</v>
      </c>
      <c r="E249" s="160" t="s">
        <v>5113</v>
      </c>
      <c r="F249" s="160" t="s">
        <v>5006</v>
      </c>
      <c r="G249" s="93" t="s">
        <v>3827</v>
      </c>
      <c r="H249" s="93" t="s">
        <v>3827</v>
      </c>
      <c r="I249" s="160" t="s">
        <v>5931</v>
      </c>
      <c r="J249" s="160" t="s">
        <v>5931</v>
      </c>
      <c r="K249" s="160" t="s">
        <v>3813</v>
      </c>
      <c r="L249" s="160" t="s">
        <v>67</v>
      </c>
      <c r="M249" s="160" t="s">
        <v>3866</v>
      </c>
      <c r="N249" s="160" t="str">
        <f t="shared" si="4"/>
        <v>INSERT INTO ft_t_einc (einc_oid, clsf_oid, cl_value, ext_cl_value, indus_cl_set_id, start_tms, last_chg_tms, last_chg_usr_id, ext_clsf_nme, ext_clsf_desc, data_src_id, nls_cde)  SELECT 'EINC000227','GVASTTYP01','Equity','Mutual Fund-Hedge Fund-US-MM','GVASTTYP',SYSDATE(),SYSDATE(),'GS:PSG:P72','Equity','Equity','BB','ENGLISH'     FROM DUAL WHERE NOT EXISTS (SELECT 1 FROM ft_t_einc WHERE clsf_oid = 'GVASTTYP01' AND ext_cl_value = 'Mutual Fund-Hedge Fund-US-MM' AND indus_cl_set_id = 'GVASTTYP' AND data_src_id = 'BB');</v>
      </c>
    </row>
    <row r="250" spans="1:14">
      <c r="A250" s="160" t="s">
        <v>5029</v>
      </c>
      <c r="B250" s="160" t="s">
        <v>5224</v>
      </c>
      <c r="C250" s="93" t="s">
        <v>5270</v>
      </c>
      <c r="D250" s="93" t="s">
        <v>3827</v>
      </c>
      <c r="E250" s="160" t="s">
        <v>5114</v>
      </c>
      <c r="F250" s="160" t="s">
        <v>5006</v>
      </c>
      <c r="G250" s="93" t="s">
        <v>3827</v>
      </c>
      <c r="H250" s="93" t="s">
        <v>3827</v>
      </c>
      <c r="I250" s="160" t="s">
        <v>5931</v>
      </c>
      <c r="J250" s="160" t="s">
        <v>5931</v>
      </c>
      <c r="K250" s="160" t="s">
        <v>3813</v>
      </c>
      <c r="L250" s="160" t="s">
        <v>67</v>
      </c>
      <c r="M250" s="160" t="s">
        <v>3866</v>
      </c>
      <c r="N250" s="160" t="str">
        <f t="shared" si="4"/>
        <v>INSERT INTO ft_t_einc (einc_oid, clsf_oid, cl_value, ext_cl_value, indus_cl_set_id, start_tms, last_chg_tms, last_chg_usr_id, ext_clsf_nme, ext_clsf_desc, data_src_id, nls_cde)  SELECT 'EINC000228','GVASTTYP01','Equity','Mutual Fund-Mutual Fund-US-MM','GVASTTYP',SYSDATE(),SYSDATE(),'GS:PSG:P72','Equity','Equity','BB','ENGLISH'     FROM DUAL WHERE NOT EXISTS (SELECT 1 FROM ft_t_einc WHERE clsf_oid = 'GVASTTYP01' AND ext_cl_value = 'Mutual Fund-Mutual Fund-US-MM' AND indus_cl_set_id = 'GVASTTYP' AND data_src_id = 'BB');</v>
      </c>
    </row>
    <row r="251" spans="1:14">
      <c r="A251" s="160" t="s">
        <v>5029</v>
      </c>
      <c r="B251" s="160" t="s">
        <v>5225</v>
      </c>
      <c r="C251" s="93" t="s">
        <v>5270</v>
      </c>
      <c r="D251" s="93" t="s">
        <v>3827</v>
      </c>
      <c r="E251" s="160" t="s">
        <v>5115</v>
      </c>
      <c r="F251" s="160" t="s">
        <v>5006</v>
      </c>
      <c r="G251" s="93" t="s">
        <v>3827</v>
      </c>
      <c r="H251" s="93" t="s">
        <v>3827</v>
      </c>
      <c r="I251" s="160" t="s">
        <v>5931</v>
      </c>
      <c r="J251" s="160" t="s">
        <v>5931</v>
      </c>
      <c r="K251" s="160" t="s">
        <v>3813</v>
      </c>
      <c r="L251" s="160" t="s">
        <v>67</v>
      </c>
      <c r="M251" s="160" t="s">
        <v>3866</v>
      </c>
      <c r="N251" s="160" t="str">
        <f t="shared" si="4"/>
        <v>INSERT INTO ft_t_einc (einc_oid, clsf_oid, cl_value, ext_cl_value, indus_cl_set_id, start_tms, last_chg_tms, last_chg_usr_id, ext_clsf_nme, ext_clsf_desc, data_src_id, nls_cde)  SELECT 'EINC000229','GVASTTYP01','Equity','Mutual Fund-Open-End Fund-US-MM','GVASTTYP',SYSDATE(),SYSDATE(),'GS:PSG:P72','Equity','Equity','BB','ENGLISH'     FROM DUAL WHERE NOT EXISTS (SELECT 1 FROM ft_t_einc WHERE clsf_oid = 'GVASTTYP01' AND ext_cl_value = 'Mutual Fund-Open-End Fund-US-MM' AND indus_cl_set_id = 'GVASTTYP' AND data_src_id = 'BB');</v>
      </c>
    </row>
    <row r="252" spans="1:14">
      <c r="A252" s="160" t="s">
        <v>5029</v>
      </c>
      <c r="B252" s="160" t="s">
        <v>5226</v>
      </c>
      <c r="C252" s="93" t="s">
        <v>5270</v>
      </c>
      <c r="D252" s="93" t="s">
        <v>3827</v>
      </c>
      <c r="E252" s="160" t="s">
        <v>5116</v>
      </c>
      <c r="F252" s="160" t="s">
        <v>5006</v>
      </c>
      <c r="G252" s="93" t="s">
        <v>3827</v>
      </c>
      <c r="H252" s="93" t="s">
        <v>3827</v>
      </c>
      <c r="I252" s="160" t="s">
        <v>5931</v>
      </c>
      <c r="J252" s="160" t="s">
        <v>5931</v>
      </c>
      <c r="K252" s="160" t="s">
        <v>3813</v>
      </c>
      <c r="L252" s="160" t="s">
        <v>67</v>
      </c>
      <c r="M252" s="160" t="s">
        <v>3866</v>
      </c>
      <c r="N252" s="160" t="str">
        <f t="shared" si="4"/>
        <v>INSERT INTO ft_t_einc (einc_oid, clsf_oid, cl_value, ext_cl_value, indus_cl_set_id, start_tms, last_chg_tms, last_chg_usr_id, ext_clsf_nme, ext_clsf_desc, data_src_id, nls_cde)  SELECT 'EINC000230','GVASTTYP01','Equity','Mutual Fund-Pvt Eqty Fund-US-MM','GVASTTYP',SYSDATE(),SYSDATE(),'GS:PSG:P72','Equity','Equity','BB','ENGLISH'     FROM DUAL WHERE NOT EXISTS (SELECT 1 FROM ft_t_einc WHERE clsf_oid = 'GVASTTYP01' AND ext_cl_value = 'Mutual Fund-Pvt Eqty Fund-US-MM' AND indus_cl_set_id = 'GVASTTYP' AND data_src_id = 'BB');</v>
      </c>
    </row>
    <row r="253" spans="1:14">
      <c r="A253" s="160" t="s">
        <v>5029</v>
      </c>
      <c r="B253" s="160" t="s">
        <v>5227</v>
      </c>
      <c r="C253" s="93" t="s">
        <v>5270</v>
      </c>
      <c r="D253" s="93" t="s">
        <v>3827</v>
      </c>
      <c r="E253" s="160" t="s">
        <v>5117</v>
      </c>
      <c r="F253" s="160" t="s">
        <v>5006</v>
      </c>
      <c r="G253" s="93" t="s">
        <v>3827</v>
      </c>
      <c r="H253" s="93" t="s">
        <v>3827</v>
      </c>
      <c r="I253" s="160" t="s">
        <v>5931</v>
      </c>
      <c r="J253" s="160" t="s">
        <v>5931</v>
      </c>
      <c r="K253" s="160" t="s">
        <v>3813</v>
      </c>
      <c r="L253" s="160" t="s">
        <v>67</v>
      </c>
      <c r="M253" s="160" t="s">
        <v>3866</v>
      </c>
      <c r="N253" s="160" t="str">
        <f t="shared" si="4"/>
        <v>INSERT INTO ft_t_einc (einc_oid, clsf_oid, cl_value, ext_cl_value, indus_cl_set_id, start_tms, last_chg_tms, last_chg_usr_id, ext_clsf_nme, ext_clsf_desc, data_src_id, nls_cde)  SELECT 'EINC000231','GVASTTYP01','Equity','Preferred Stock-PRIVATE-US-NA','GVASTTYP',SYSDATE(),SYSDATE(),'GS:PSG:P72','Equity','Equity','BB','ENGLISH'     FROM DUAL WHERE NOT EXISTS (SELECT 1 FROM ft_t_einc WHERE clsf_oid = 'GVASTTYP01' AND ext_cl_value = 'Preferred Stock-PRIVATE-US-NA' AND indus_cl_set_id = 'GVASTTYP' AND data_src_id = 'BB');</v>
      </c>
    </row>
    <row r="254" spans="1:14">
      <c r="A254" s="160" t="s">
        <v>5029</v>
      </c>
      <c r="B254" s="160" t="s">
        <v>5228</v>
      </c>
      <c r="C254" s="93" t="s">
        <v>5270</v>
      </c>
      <c r="D254" s="93" t="s">
        <v>3827</v>
      </c>
      <c r="E254" s="160" t="s">
        <v>5118</v>
      </c>
      <c r="F254" s="160" t="s">
        <v>5006</v>
      </c>
      <c r="G254" s="93" t="s">
        <v>3827</v>
      </c>
      <c r="H254" s="93" t="s">
        <v>3827</v>
      </c>
      <c r="I254" s="160" t="s">
        <v>5931</v>
      </c>
      <c r="J254" s="160" t="s">
        <v>5931</v>
      </c>
      <c r="K254" s="160" t="s">
        <v>3813</v>
      </c>
      <c r="L254" s="160" t="s">
        <v>67</v>
      </c>
      <c r="M254" s="160" t="s">
        <v>3866</v>
      </c>
      <c r="N254" s="160" t="str">
        <f t="shared" si="4"/>
        <v>INSERT INTO ft_t_einc (einc_oid, clsf_oid, cl_value, ext_cl_value, indus_cl_set_id, start_tms, last_chg_tms, last_chg_usr_id, ext_clsf_nme, ext_clsf_desc, data_src_id, nls_cde)  SELECT 'EINC000232','GVASTTYP01','Equity','Preferred Stock-PUBLIC-US-NA','GVASTTYP',SYSDATE(),SYSDATE(),'GS:PSG:P72','Equity','Equity','BB','ENGLISH'     FROM DUAL WHERE NOT EXISTS (SELECT 1 FROM ft_t_einc WHERE clsf_oid = 'GVASTTYP01' AND ext_cl_value = 'Preferred Stock-PUBLIC-US-NA' AND indus_cl_set_id = 'GVASTTYP' AND data_src_id = 'BB');</v>
      </c>
    </row>
    <row r="255" spans="1:14">
      <c r="A255" s="160" t="s">
        <v>5029</v>
      </c>
      <c r="B255" s="160" t="s">
        <v>5229</v>
      </c>
      <c r="C255" s="93" t="s">
        <v>5270</v>
      </c>
      <c r="D255" s="93" t="s">
        <v>3827</v>
      </c>
      <c r="E255" s="160" t="s">
        <v>5119</v>
      </c>
      <c r="F255" s="160" t="s">
        <v>5006</v>
      </c>
      <c r="G255" s="93" t="s">
        <v>3827</v>
      </c>
      <c r="H255" s="93" t="s">
        <v>3827</v>
      </c>
      <c r="I255" s="160" t="s">
        <v>5931</v>
      </c>
      <c r="J255" s="160" t="s">
        <v>5931</v>
      </c>
      <c r="K255" s="160" t="s">
        <v>3813</v>
      </c>
      <c r="L255" s="160" t="s">
        <v>67</v>
      </c>
      <c r="M255" s="160" t="s">
        <v>3866</v>
      </c>
      <c r="N255" s="160" t="str">
        <f t="shared" si="4"/>
        <v>INSERT INTO ft_t_einc (einc_oid, clsf_oid, cl_value, ext_cl_value, indus_cl_set_id, start_tms, last_chg_tms, last_chg_usr_id, ext_clsf_nme, ext_clsf_desc, data_src_id, nls_cde)  SELECT 'EINC000233','GVASTTYP01','Equity','Preference-Preference-US-NA','GVASTTYP',SYSDATE(),SYSDATE(),'GS:PSG:P72','Equity','Equity','BB','ENGLISH'     FROM DUAL WHERE NOT EXISTS (SELECT 1 FROM ft_t_einc WHERE clsf_oid = 'GVASTTYP01' AND ext_cl_value = 'Preference-Preference-US-NA' AND indus_cl_set_id = 'GVASTTYP' AND data_src_id = 'BB');</v>
      </c>
    </row>
    <row r="256" spans="1:14">
      <c r="A256" s="160" t="s">
        <v>5029</v>
      </c>
      <c r="B256" s="160" t="s">
        <v>5230</v>
      </c>
      <c r="C256" s="93" t="s">
        <v>5270</v>
      </c>
      <c r="D256" s="93" t="s">
        <v>3827</v>
      </c>
      <c r="E256" s="160" t="s">
        <v>5120</v>
      </c>
      <c r="F256" s="160" t="s">
        <v>5006</v>
      </c>
      <c r="G256" s="93" t="s">
        <v>3827</v>
      </c>
      <c r="H256" s="93" t="s">
        <v>3827</v>
      </c>
      <c r="I256" s="160" t="s">
        <v>5931</v>
      </c>
      <c r="J256" s="160" t="s">
        <v>5931</v>
      </c>
      <c r="K256" s="160" t="s">
        <v>3813</v>
      </c>
      <c r="L256" s="160" t="s">
        <v>67</v>
      </c>
      <c r="M256" s="160" t="s">
        <v>3866</v>
      </c>
      <c r="N256" s="160" t="str">
        <f t="shared" si="4"/>
        <v>INSERT INTO ft_t_einc (einc_oid, clsf_oid, cl_value, ext_cl_value, indus_cl_set_id, start_tms, last_chg_tms, last_chg_usr_id, ext_clsf_nme, ext_clsf_desc, data_src_id, nls_cde)  SELECT 'EINC000234','GVASTTYP01','Equity','Preference-Preferred-US-NA','GVASTTYP',SYSDATE(),SYSDATE(),'GS:PSG:P72','Equity','Equity','BB','ENGLISH'     FROM DUAL WHERE NOT EXISTS (SELECT 1 FROM ft_t_einc WHERE clsf_oid = 'GVASTTYP01' AND ext_cl_value = 'Preference-Preferred-US-NA' AND indus_cl_set_id = 'GVASTTYP' AND data_src_id = 'BB');</v>
      </c>
    </row>
    <row r="257" spans="1:14">
      <c r="A257" s="160" t="s">
        <v>5029</v>
      </c>
      <c r="B257" s="160" t="s">
        <v>5231</v>
      </c>
      <c r="C257" s="93" t="s">
        <v>5270</v>
      </c>
      <c r="D257" s="93" t="s">
        <v>3827</v>
      </c>
      <c r="E257" s="160" t="s">
        <v>5121</v>
      </c>
      <c r="F257" s="160" t="s">
        <v>5006</v>
      </c>
      <c r="G257" s="93" t="s">
        <v>3827</v>
      </c>
      <c r="H257" s="93" t="s">
        <v>3827</v>
      </c>
      <c r="I257" s="160" t="s">
        <v>5931</v>
      </c>
      <c r="J257" s="160" t="s">
        <v>5931</v>
      </c>
      <c r="K257" s="160" t="s">
        <v>3813</v>
      </c>
      <c r="L257" s="160" t="s">
        <v>67</v>
      </c>
      <c r="M257" s="160" t="s">
        <v>3866</v>
      </c>
      <c r="N257" s="160" t="str">
        <f t="shared" si="4"/>
        <v>INSERT INTO ft_t_einc (einc_oid, clsf_oid, cl_value, ext_cl_value, indus_cl_set_id, start_tms, last_chg_tms, last_chg_usr_id, ext_clsf_nme, ext_clsf_desc, data_src_id, nls_cde)  SELECT 'EINC000235','GVASTTYP01','Equity','Preferred Stock-Preference-US-NA','GVASTTYP',SYSDATE(),SYSDATE(),'GS:PSG:P72','Equity','Equity','BB','ENGLISH'     FROM DUAL WHERE NOT EXISTS (SELECT 1 FROM ft_t_einc WHERE clsf_oid = 'GVASTTYP01' AND ext_cl_value = 'Preferred Stock-Preference-US-NA' AND indus_cl_set_id = 'GVASTTYP' AND data_src_id = 'BB');</v>
      </c>
    </row>
    <row r="258" spans="1:14">
      <c r="A258" s="160" t="s">
        <v>5029</v>
      </c>
      <c r="B258" s="160" t="s">
        <v>5232</v>
      </c>
      <c r="C258" s="93" t="s">
        <v>5270</v>
      </c>
      <c r="D258" s="93" t="s">
        <v>3827</v>
      </c>
      <c r="E258" s="160" t="s">
        <v>5122</v>
      </c>
      <c r="F258" s="160" t="s">
        <v>5006</v>
      </c>
      <c r="G258" s="93" t="s">
        <v>3827</v>
      </c>
      <c r="H258" s="93" t="s">
        <v>3827</v>
      </c>
      <c r="I258" s="160" t="s">
        <v>5931</v>
      </c>
      <c r="J258" s="160" t="s">
        <v>5931</v>
      </c>
      <c r="K258" s="160" t="s">
        <v>3813</v>
      </c>
      <c r="L258" s="160" t="s">
        <v>67</v>
      </c>
      <c r="M258" s="160" t="s">
        <v>3866</v>
      </c>
      <c r="N258" s="160" t="str">
        <f t="shared" ref="N258:N321" si="5">CONCATENATE("INSERT INTO ft_t_einc (einc_oid, clsf_oid, cl_value, ext_cl_value, indus_cl_set_id, start_tms, last_chg_tms, last_chg_usr_id, ext_clsf_nme, ext_clsf_desc, data_src_id, nls_cde)  SELECT '", B258, "','", C258, "','", D258, "','", E258, "','", F258, "',", I258, ",", J258, ",'", K258, "','", G258, "','", H258, "','", L258, "','", M258, "'     FROM DUAL WHERE NOT EXISTS (SELECT 1 FROM ft_t_einc WHERE clsf_oid = '",C258, "' AND ext_cl_value = '", E258, "' AND indus_cl_set_id = '", F258, "' AND data_src_id = '",L258,"');")</f>
        <v>INSERT INTO ft_t_einc (einc_oid, clsf_oid, cl_value, ext_cl_value, indus_cl_set_id, start_tms, last_chg_tms, last_chg_usr_id, ext_clsf_nme, ext_clsf_desc, data_src_id, nls_cde)  SELECT 'EINC000236','GVASTTYP01','Equity','Preferred Stock-Preferred-US-NA','GVASTTYP',SYSDATE(),SYSDATE(),'GS:PSG:P72','Equity','Equity','BB','ENGLISH'     FROM DUAL WHERE NOT EXISTS (SELECT 1 FROM ft_t_einc WHERE clsf_oid = 'GVASTTYP01' AND ext_cl_value = 'Preferred Stock-Preferred-US-NA' AND indus_cl_set_id = 'GVASTTYP' AND data_src_id = 'BB');</v>
      </c>
    </row>
    <row r="259" spans="1:14">
      <c r="A259" s="160" t="s">
        <v>5029</v>
      </c>
      <c r="B259" s="160" t="s">
        <v>5233</v>
      </c>
      <c r="C259" s="93" t="s">
        <v>5270</v>
      </c>
      <c r="D259" s="93" t="s">
        <v>3827</v>
      </c>
      <c r="E259" s="160" t="s">
        <v>5123</v>
      </c>
      <c r="F259" s="160" t="s">
        <v>5006</v>
      </c>
      <c r="G259" s="93" t="s">
        <v>3827</v>
      </c>
      <c r="H259" s="93" t="s">
        <v>3827</v>
      </c>
      <c r="I259" s="160" t="s">
        <v>5931</v>
      </c>
      <c r="J259" s="160" t="s">
        <v>5931</v>
      </c>
      <c r="K259" s="160" t="s">
        <v>3813</v>
      </c>
      <c r="L259" s="160" t="s">
        <v>67</v>
      </c>
      <c r="M259" s="160" t="s">
        <v>3866</v>
      </c>
      <c r="N259" s="160" t="str">
        <f t="shared" si="5"/>
        <v>INSERT INTO ft_t_einc (einc_oid, clsf_oid, cl_value, ext_cl_value, indus_cl_set_id, start_tms, last_chg_tms, last_chg_usr_id, ext_clsf_nme, ext_clsf_desc, data_src_id, nls_cde)  SELECT 'EINC000237','GVASTTYP01','Equity','Right-Right-US-NA','GVASTTYP',SYSDATE(),SYSDATE(),'GS:PSG:P72','Equity','Equity','BB','ENGLISH'     FROM DUAL WHERE NOT EXISTS (SELECT 1 FROM ft_t_einc WHERE clsf_oid = 'GVASTTYP01' AND ext_cl_value = 'Right-Right-US-NA' AND indus_cl_set_id = 'GVASTTYP' AND data_src_id = 'BB');</v>
      </c>
    </row>
    <row r="260" spans="1:14">
      <c r="A260" s="160" t="s">
        <v>5029</v>
      </c>
      <c r="B260" s="160" t="s">
        <v>5234</v>
      </c>
      <c r="C260" s="93" t="s">
        <v>5270</v>
      </c>
      <c r="D260" s="93" t="s">
        <v>3827</v>
      </c>
      <c r="E260" s="160" t="s">
        <v>5124</v>
      </c>
      <c r="F260" s="160" t="s">
        <v>5006</v>
      </c>
      <c r="G260" s="93" t="s">
        <v>3827</v>
      </c>
      <c r="H260" s="93" t="s">
        <v>3827</v>
      </c>
      <c r="I260" s="160" t="s">
        <v>5931</v>
      </c>
      <c r="J260" s="160" t="s">
        <v>5931</v>
      </c>
      <c r="K260" s="160" t="s">
        <v>3813</v>
      </c>
      <c r="L260" s="160" t="s">
        <v>67</v>
      </c>
      <c r="M260" s="160" t="s">
        <v>3866</v>
      </c>
      <c r="N260" s="160" t="str">
        <f t="shared" si="5"/>
        <v>INSERT INTO ft_t_einc (einc_oid, clsf_oid, cl_value, ext_cl_value, indus_cl_set_id, start_tms, last_chg_tms, last_chg_usr_id, ext_clsf_nme, ext_clsf_desc, data_src_id, nls_cde)  SELECT 'EINC000238','GVASTTYP01','Equity','Common Stock-Common Stock-US-NA','GVASTTYP',SYSDATE(),SYSDATE(),'GS:PSG:P72','Equity','Equity','BB','ENGLISH'     FROM DUAL WHERE NOT EXISTS (SELECT 1 FROM ft_t_einc WHERE clsf_oid = 'GVASTTYP01' AND ext_cl_value = 'Common Stock-Common Stock-US-NA' AND indus_cl_set_id = 'GVASTTYP' AND data_src_id = 'BB');</v>
      </c>
    </row>
    <row r="261" spans="1:14">
      <c r="A261" s="160" t="s">
        <v>5029</v>
      </c>
      <c r="B261" s="160" t="s">
        <v>5235</v>
      </c>
      <c r="C261" s="93" t="s">
        <v>5270</v>
      </c>
      <c r="D261" s="93" t="s">
        <v>3827</v>
      </c>
      <c r="E261" s="160" t="s">
        <v>5125</v>
      </c>
      <c r="F261" s="160" t="s">
        <v>5006</v>
      </c>
      <c r="G261" s="93" t="s">
        <v>3827</v>
      </c>
      <c r="H261" s="93" t="s">
        <v>3827</v>
      </c>
      <c r="I261" s="160" t="s">
        <v>5931</v>
      </c>
      <c r="J261" s="160" t="s">
        <v>5931</v>
      </c>
      <c r="K261" s="160" t="s">
        <v>3813</v>
      </c>
      <c r="L261" s="160" t="s">
        <v>67</v>
      </c>
      <c r="M261" s="160" t="s">
        <v>3866</v>
      </c>
      <c r="N261" s="160" t="str">
        <f t="shared" si="5"/>
        <v>INSERT INTO ft_t_einc (einc_oid, clsf_oid, cl_value, ext_cl_value, indus_cl_set_id, start_tms, last_chg_tms, last_chg_usr_id, ext_clsf_nme, ext_clsf_desc, data_src_id, nls_cde)  SELECT 'EINC000239','GVASTTYP01','Equity','Common Stock-FDIC-US-NA','GVASTTYP',SYSDATE(),SYSDATE(),'GS:PSG:P72','Equity','Equity','BB','ENGLISH'     FROM DUAL WHERE NOT EXISTS (SELECT 1 FROM ft_t_einc WHERE clsf_oid = 'GVASTTYP01' AND ext_cl_value = 'Common Stock-FDIC-US-NA' AND indus_cl_set_id = 'GVASTTYP' AND data_src_id = 'BB');</v>
      </c>
    </row>
    <row r="262" spans="1:14">
      <c r="A262" s="160" t="s">
        <v>5029</v>
      </c>
      <c r="B262" s="160" t="s">
        <v>5236</v>
      </c>
      <c r="C262" s="93" t="s">
        <v>5270</v>
      </c>
      <c r="D262" s="93" t="s">
        <v>3827</v>
      </c>
      <c r="E262" s="160" t="s">
        <v>5126</v>
      </c>
      <c r="F262" s="160" t="s">
        <v>5006</v>
      </c>
      <c r="G262" s="93" t="s">
        <v>3827</v>
      </c>
      <c r="H262" s="93" t="s">
        <v>3827</v>
      </c>
      <c r="I262" s="160" t="s">
        <v>5931</v>
      </c>
      <c r="J262" s="160" t="s">
        <v>5931</v>
      </c>
      <c r="K262" s="160" t="s">
        <v>3813</v>
      </c>
      <c r="L262" s="160" t="s">
        <v>67</v>
      </c>
      <c r="M262" s="160" t="s">
        <v>3866</v>
      </c>
      <c r="N262" s="160" t="str">
        <f t="shared" si="5"/>
        <v>INSERT INTO ft_t_einc (einc_oid, clsf_oid, cl_value, ext_cl_value, indus_cl_set_id, start_tms, last_chg_tms, last_chg_usr_id, ext_clsf_nme, ext_clsf_desc, data_src_id, nls_cde)  SELECT 'EINC000240','GVASTTYP01','Equity','Common Stock-Tracking Stk-US-NA','GVASTTYP',SYSDATE(),SYSDATE(),'GS:PSG:P72','Equity','Equity','BB','ENGLISH'     FROM DUAL WHERE NOT EXISTS (SELECT 1 FROM ft_t_einc WHERE clsf_oid = 'GVASTTYP01' AND ext_cl_value = 'Common Stock-Tracking Stk-US-NA' AND indus_cl_set_id = 'GVASTTYP' AND data_src_id = 'BB');</v>
      </c>
    </row>
    <row r="263" spans="1:14">
      <c r="A263" s="160" t="s">
        <v>5029</v>
      </c>
      <c r="B263" s="160" t="s">
        <v>5237</v>
      </c>
      <c r="C263" s="93" t="s">
        <v>5270</v>
      </c>
      <c r="D263" s="93" t="s">
        <v>3827</v>
      </c>
      <c r="E263" s="160" t="s">
        <v>5127</v>
      </c>
      <c r="F263" s="160" t="s">
        <v>5006</v>
      </c>
      <c r="G263" s="93" t="s">
        <v>3827</v>
      </c>
      <c r="H263" s="93" t="s">
        <v>3827</v>
      </c>
      <c r="I263" s="160" t="s">
        <v>5931</v>
      </c>
      <c r="J263" s="160" t="s">
        <v>5931</v>
      </c>
      <c r="K263" s="160" t="s">
        <v>3813</v>
      </c>
      <c r="L263" s="160" t="s">
        <v>67</v>
      </c>
      <c r="M263" s="160" t="s">
        <v>3866</v>
      </c>
      <c r="N263" s="160" t="str">
        <f t="shared" si="5"/>
        <v>INSERT INTO ft_t_einc (einc_oid, clsf_oid, cl_value, ext_cl_value, indus_cl_set_id, start_tms, last_chg_tms, last_chg_usr_id, ext_clsf_nme, ext_clsf_desc, data_src_id, nls_cde)  SELECT 'EINC000241','GVASTTYP01','Equity','FDIC-Common Stock-US-NA','GVASTTYP',SYSDATE(),SYSDATE(),'GS:PSG:P72','Equity','Equity','BB','ENGLISH'     FROM DUAL WHERE NOT EXISTS (SELECT 1 FROM ft_t_einc WHERE clsf_oid = 'GVASTTYP01' AND ext_cl_value = 'FDIC-Common Stock-US-NA' AND indus_cl_set_id = 'GVASTTYP' AND data_src_id = 'BB');</v>
      </c>
    </row>
    <row r="264" spans="1:14">
      <c r="A264" s="160" t="s">
        <v>5029</v>
      </c>
      <c r="B264" s="160" t="s">
        <v>5238</v>
      </c>
      <c r="C264" s="93" t="s">
        <v>5270</v>
      </c>
      <c r="D264" s="93" t="s">
        <v>3827</v>
      </c>
      <c r="E264" s="160" t="s">
        <v>5128</v>
      </c>
      <c r="F264" s="160" t="s">
        <v>5006</v>
      </c>
      <c r="G264" s="93" t="s">
        <v>3827</v>
      </c>
      <c r="H264" s="93" t="s">
        <v>3827</v>
      </c>
      <c r="I264" s="160" t="s">
        <v>5931</v>
      </c>
      <c r="J264" s="160" t="s">
        <v>5931</v>
      </c>
      <c r="K264" s="160" t="s">
        <v>3813</v>
      </c>
      <c r="L264" s="160" t="s">
        <v>67</v>
      </c>
      <c r="M264" s="160" t="s">
        <v>3866</v>
      </c>
      <c r="N264" s="160" t="str">
        <f t="shared" si="5"/>
        <v>INSERT INTO ft_t_einc (einc_oid, clsf_oid, cl_value, ext_cl_value, indus_cl_set_id, start_tms, last_chg_tms, last_chg_usr_id, ext_clsf_nme, ext_clsf_desc, data_src_id, nls_cde)  SELECT 'EINC000242','GVASTTYP01','Equity','FDIC-FDIC-US-NA','GVASTTYP',SYSDATE(),SYSDATE(),'GS:PSG:P72','Equity','Equity','BB','ENGLISH'     FROM DUAL WHERE NOT EXISTS (SELECT 1 FROM ft_t_einc WHERE clsf_oid = 'GVASTTYP01' AND ext_cl_value = 'FDIC-FDIC-US-NA' AND indus_cl_set_id = 'GVASTTYP' AND data_src_id = 'BB');</v>
      </c>
    </row>
    <row r="265" spans="1:14">
      <c r="A265" s="160" t="s">
        <v>5029</v>
      </c>
      <c r="B265" s="160" t="s">
        <v>5239</v>
      </c>
      <c r="C265" s="93" t="s">
        <v>5270</v>
      </c>
      <c r="D265" s="93" t="s">
        <v>3827</v>
      </c>
      <c r="E265" s="160" t="s">
        <v>5129</v>
      </c>
      <c r="F265" s="160" t="s">
        <v>5006</v>
      </c>
      <c r="G265" s="93" t="s">
        <v>3827</v>
      </c>
      <c r="H265" s="93" t="s">
        <v>3827</v>
      </c>
      <c r="I265" s="160" t="s">
        <v>5931</v>
      </c>
      <c r="J265" s="160" t="s">
        <v>5931</v>
      </c>
      <c r="K265" s="160" t="s">
        <v>3813</v>
      </c>
      <c r="L265" s="160" t="s">
        <v>67</v>
      </c>
      <c r="M265" s="160" t="s">
        <v>3866</v>
      </c>
      <c r="N265" s="160" t="str">
        <f t="shared" si="5"/>
        <v>INSERT INTO ft_t_einc (einc_oid, clsf_oid, cl_value, ext_cl_value, indus_cl_set_id, start_tms, last_chg_tms, last_chg_usr_id, ext_clsf_nme, ext_clsf_desc, data_src_id, nls_cde)  SELECT 'EINC000243','GVASTTYP01','Equity','FDIC-Tracking Stk-US-NA','GVASTTYP',SYSDATE(),SYSDATE(),'GS:PSG:P72','Equity','Equity','BB','ENGLISH'     FROM DUAL WHERE NOT EXISTS (SELECT 1 FROM ft_t_einc WHERE clsf_oid = 'GVASTTYP01' AND ext_cl_value = 'FDIC-Tracking Stk-US-NA' AND indus_cl_set_id = 'GVASTTYP' AND data_src_id = 'BB');</v>
      </c>
    </row>
    <row r="266" spans="1:14">
      <c r="A266" s="160" t="s">
        <v>5029</v>
      </c>
      <c r="B266" s="160" t="s">
        <v>5240</v>
      </c>
      <c r="C266" s="93" t="s">
        <v>5270</v>
      </c>
      <c r="D266" s="93" t="s">
        <v>3827</v>
      </c>
      <c r="E266" s="160" t="s">
        <v>5130</v>
      </c>
      <c r="F266" s="160" t="s">
        <v>5006</v>
      </c>
      <c r="G266" s="93" t="s">
        <v>3827</v>
      </c>
      <c r="H266" s="93" t="s">
        <v>3827</v>
      </c>
      <c r="I266" s="160" t="s">
        <v>5931</v>
      </c>
      <c r="J266" s="160" t="s">
        <v>5931</v>
      </c>
      <c r="K266" s="160" t="s">
        <v>3813</v>
      </c>
      <c r="L266" s="160" t="s">
        <v>67</v>
      </c>
      <c r="M266" s="160" t="s">
        <v>3866</v>
      </c>
      <c r="N266" s="160" t="str">
        <f t="shared" si="5"/>
        <v>INSERT INTO ft_t_einc (einc_oid, clsf_oid, cl_value, ext_cl_value, indus_cl_set_id, start_tms, last_chg_tms, last_chg_usr_id, ext_clsf_nme, ext_clsf_desc, data_src_id, nls_cde)  SELECT 'EINC000244','GVASTTYP01','Equity','N/A-Misc.-US-NA','GVASTTYP',SYSDATE(),SYSDATE(),'GS:PSG:P72','Equity','Equity','BB','ENGLISH'     FROM DUAL WHERE NOT EXISTS (SELECT 1 FROM ft_t_einc WHERE clsf_oid = 'GVASTTYP01' AND ext_cl_value = 'N/A-Misc.-US-NA' AND indus_cl_set_id = 'GVASTTYP' AND data_src_id = 'BB');</v>
      </c>
    </row>
    <row r="267" spans="1:14">
      <c r="A267" s="160" t="s">
        <v>5029</v>
      </c>
      <c r="B267" s="160" t="s">
        <v>5241</v>
      </c>
      <c r="C267" s="93" t="s">
        <v>5270</v>
      </c>
      <c r="D267" s="93" t="s">
        <v>3827</v>
      </c>
      <c r="E267" s="160" t="s">
        <v>5131</v>
      </c>
      <c r="F267" s="160" t="s">
        <v>5006</v>
      </c>
      <c r="G267" s="93" t="s">
        <v>3827</v>
      </c>
      <c r="H267" s="93" t="s">
        <v>3827</v>
      </c>
      <c r="I267" s="160" t="s">
        <v>5931</v>
      </c>
      <c r="J267" s="160" t="s">
        <v>5931</v>
      </c>
      <c r="K267" s="160" t="s">
        <v>3813</v>
      </c>
      <c r="L267" s="160" t="s">
        <v>67</v>
      </c>
      <c r="M267" s="160" t="s">
        <v>3866</v>
      </c>
      <c r="N267" s="160" t="str">
        <f t="shared" si="5"/>
        <v>INSERT INTO ft_t_einc (einc_oid, clsf_oid, cl_value, ext_cl_value, indus_cl_set_id, start_tms, last_chg_tms, last_chg_usr_id, ext_clsf_nme, ext_clsf_desc, data_src_id, nls_cde)  SELECT 'EINC000245','GVASTTYP01','Equity','REIT-REIT-US-NA','GVASTTYP',SYSDATE(),SYSDATE(),'GS:PSG:P72','Equity','Equity','BB','ENGLISH'     FROM DUAL WHERE NOT EXISTS (SELECT 1 FROM ft_t_einc WHERE clsf_oid = 'GVASTTYP01' AND ext_cl_value = 'REIT-REIT-US-NA' AND indus_cl_set_id = 'GVASTTYP' AND data_src_id = 'BB');</v>
      </c>
    </row>
    <row r="268" spans="1:14">
      <c r="A268" s="160" t="s">
        <v>5029</v>
      </c>
      <c r="B268" s="160" t="s">
        <v>5242</v>
      </c>
      <c r="C268" s="93" t="s">
        <v>5270</v>
      </c>
      <c r="D268" s="93" t="s">
        <v>3827</v>
      </c>
      <c r="E268" s="160" t="s">
        <v>5132</v>
      </c>
      <c r="F268" s="160" t="s">
        <v>5006</v>
      </c>
      <c r="G268" s="93" t="s">
        <v>3827</v>
      </c>
      <c r="H268" s="93" t="s">
        <v>3827</v>
      </c>
      <c r="I268" s="160" t="s">
        <v>5931</v>
      </c>
      <c r="J268" s="160" t="s">
        <v>5931</v>
      </c>
      <c r="K268" s="160" t="s">
        <v>3813</v>
      </c>
      <c r="L268" s="160" t="s">
        <v>67</v>
      </c>
      <c r="M268" s="160" t="s">
        <v>3866</v>
      </c>
      <c r="N268" s="160" t="str">
        <f t="shared" si="5"/>
        <v>INSERT INTO ft_t_einc (einc_oid, clsf_oid, cl_value, ext_cl_value, indus_cl_set_id, start_tms, last_chg_tms, last_chg_usr_id, ext_clsf_nme, ext_clsf_desc, data_src_id, nls_cde)  SELECT 'EINC000246','GVASTTYP01','Equity','Unit-Stapled Security-US-NA','GVASTTYP',SYSDATE(),SYSDATE(),'GS:PSG:P72','Equity','Equity','BB','ENGLISH'     FROM DUAL WHERE NOT EXISTS (SELECT 1 FROM ft_t_einc WHERE clsf_oid = 'GVASTTYP01' AND ext_cl_value = 'Unit-Stapled Security-US-NA' AND indus_cl_set_id = 'GVASTTYP' AND data_src_id = 'BB');</v>
      </c>
    </row>
    <row r="269" spans="1:14">
      <c r="A269" s="160" t="s">
        <v>5029</v>
      </c>
      <c r="B269" s="160" t="s">
        <v>5243</v>
      </c>
      <c r="C269" s="93" t="s">
        <v>5270</v>
      </c>
      <c r="D269" s="93" t="s">
        <v>3827</v>
      </c>
      <c r="E269" s="160" t="s">
        <v>6371</v>
      </c>
      <c r="F269" s="160" t="s">
        <v>5006</v>
      </c>
      <c r="G269" s="93" t="s">
        <v>3827</v>
      </c>
      <c r="H269" s="93" t="s">
        <v>3827</v>
      </c>
      <c r="I269" s="160" t="s">
        <v>5931</v>
      </c>
      <c r="J269" s="160" t="s">
        <v>5931</v>
      </c>
      <c r="K269" s="160" t="s">
        <v>3813</v>
      </c>
      <c r="L269" s="160" t="s">
        <v>67</v>
      </c>
      <c r="M269" s="160" t="s">
        <v>3866</v>
      </c>
      <c r="N269" s="160" t="str">
        <f t="shared" si="5"/>
        <v>INSERT INTO ft_t_einc (einc_oid, clsf_oid, cl_value, ext_cl_value, indus_cl_set_id, start_tms, last_chg_tms, last_chg_usr_id, ext_clsf_nme, ext_clsf_desc, data_src_id, nls_cde)  SELECT 'EINC000247','GVASTTYP01','Equity','Unit-Unit-US-NA','GVASTTYP',SYSDATE(),SYSDATE(),'GS:PSG:P72','Equity','Equity','BB','ENGLISH'     FROM DUAL WHERE NOT EXISTS (SELECT 1 FROM ft_t_einc WHERE clsf_oid = 'GVASTTYP01' AND ext_cl_value = 'Unit-Unit-US-NA' AND indus_cl_set_id = 'GVASTTYP' AND data_src_id = 'BB');</v>
      </c>
    </row>
    <row r="270" spans="1:14">
      <c r="A270" s="160" t="s">
        <v>5029</v>
      </c>
      <c r="B270" s="160" t="s">
        <v>5244</v>
      </c>
      <c r="C270" s="93" t="s">
        <v>5270</v>
      </c>
      <c r="D270" s="93" t="s">
        <v>3827</v>
      </c>
      <c r="E270" s="160" t="s">
        <v>5133</v>
      </c>
      <c r="F270" s="160" t="s">
        <v>5006</v>
      </c>
      <c r="G270" s="93" t="s">
        <v>3827</v>
      </c>
      <c r="H270" s="93" t="s">
        <v>3827</v>
      </c>
      <c r="I270" s="160" t="s">
        <v>5931</v>
      </c>
      <c r="J270" s="160" t="s">
        <v>5931</v>
      </c>
      <c r="K270" s="160" t="s">
        <v>3813</v>
      </c>
      <c r="L270" s="160" t="s">
        <v>67</v>
      </c>
      <c r="M270" s="160" t="s">
        <v>3866</v>
      </c>
      <c r="N270" s="160" t="str">
        <f t="shared" si="5"/>
        <v>INSERT INTO ft_t_einc (einc_oid, clsf_oid, cl_value, ext_cl_value, indus_cl_set_id, start_tms, last_chg_tms, last_chg_usr_id, ext_clsf_nme, ext_clsf_desc, data_src_id, nls_cde)  SELECT 'EINC000248','GVASTTYP01','Equity','Mutual Fund-Closed-End Fund-US-NMM','GVASTTYP',SYSDATE(),SYSDATE(),'GS:PSG:P72','Equity','Equity','BB','ENGLISH'     FROM DUAL WHERE NOT EXISTS (SELECT 1 FROM ft_t_einc WHERE clsf_oid = 'GVASTTYP01' AND ext_cl_value = 'Mutual Fund-Closed-End Fund-US-NMM' AND indus_cl_set_id = 'GVASTTYP' AND data_src_id = 'BB');</v>
      </c>
    </row>
    <row r="271" spans="1:14">
      <c r="A271" s="160" t="s">
        <v>5029</v>
      </c>
      <c r="B271" s="160" t="s">
        <v>5245</v>
      </c>
      <c r="C271" s="93" t="s">
        <v>5270</v>
      </c>
      <c r="D271" s="93" t="s">
        <v>3827</v>
      </c>
      <c r="E271" s="160" t="s">
        <v>5134</v>
      </c>
      <c r="F271" s="160" t="s">
        <v>5006</v>
      </c>
      <c r="G271" s="93" t="s">
        <v>3827</v>
      </c>
      <c r="H271" s="93" t="s">
        <v>3827</v>
      </c>
      <c r="I271" s="160" t="s">
        <v>5931</v>
      </c>
      <c r="J271" s="160" t="s">
        <v>5931</v>
      </c>
      <c r="K271" s="160" t="s">
        <v>3813</v>
      </c>
      <c r="L271" s="160" t="s">
        <v>67</v>
      </c>
      <c r="M271" s="160" t="s">
        <v>3866</v>
      </c>
      <c r="N271" s="160" t="str">
        <f t="shared" si="5"/>
        <v>INSERT INTO ft_t_einc (einc_oid, clsf_oid, cl_value, ext_cl_value, indus_cl_set_id, start_tms, last_chg_tms, last_chg_usr_id, ext_clsf_nme, ext_clsf_desc, data_src_id, nls_cde)  SELECT 'EINC000249','GVASTTYP01','Equity','Mutual Fund-Fund of Funds-US-NMM','GVASTTYP',SYSDATE(),SYSDATE(),'GS:PSG:P72','Equity','Equity','BB','ENGLISH'     FROM DUAL WHERE NOT EXISTS (SELECT 1 FROM ft_t_einc WHERE clsf_oid = 'GVASTTYP01' AND ext_cl_value = 'Mutual Fund-Fund of Funds-US-NMM' AND indus_cl_set_id = 'GVASTTYP' AND data_src_id = 'BB');</v>
      </c>
    </row>
    <row r="272" spans="1:14">
      <c r="A272" s="160" t="s">
        <v>5029</v>
      </c>
      <c r="B272" s="160" t="s">
        <v>5246</v>
      </c>
      <c r="C272" s="93" t="s">
        <v>5270</v>
      </c>
      <c r="D272" s="93" t="s">
        <v>3827</v>
      </c>
      <c r="E272" s="160" t="s">
        <v>5135</v>
      </c>
      <c r="F272" s="160" t="s">
        <v>5006</v>
      </c>
      <c r="G272" s="93" t="s">
        <v>3827</v>
      </c>
      <c r="H272" s="93" t="s">
        <v>3827</v>
      </c>
      <c r="I272" s="160" t="s">
        <v>5931</v>
      </c>
      <c r="J272" s="160" t="s">
        <v>5931</v>
      </c>
      <c r="K272" s="160" t="s">
        <v>3813</v>
      </c>
      <c r="L272" s="160" t="s">
        <v>67</v>
      </c>
      <c r="M272" s="160" t="s">
        <v>3866</v>
      </c>
      <c r="N272" s="160" t="str">
        <f t="shared" si="5"/>
        <v>INSERT INTO ft_t_einc (einc_oid, clsf_oid, cl_value, ext_cl_value, indus_cl_set_id, start_tms, last_chg_tms, last_chg_usr_id, ext_clsf_nme, ext_clsf_desc, data_src_id, nls_cde)  SELECT 'EINC000250','GVASTTYP01','Equity','Mutual Fund-Hedge Fund-US-NMM','GVASTTYP',SYSDATE(),SYSDATE(),'GS:PSG:P72','Equity','Equity','BB','ENGLISH'     FROM DUAL WHERE NOT EXISTS (SELECT 1 FROM ft_t_einc WHERE clsf_oid = 'GVASTTYP01' AND ext_cl_value = 'Mutual Fund-Hedge Fund-US-NMM' AND indus_cl_set_id = 'GVASTTYP' AND data_src_id = 'BB');</v>
      </c>
    </row>
    <row r="273" spans="1:14">
      <c r="A273" s="160" t="s">
        <v>5029</v>
      </c>
      <c r="B273" s="160" t="s">
        <v>5247</v>
      </c>
      <c r="C273" s="93" t="s">
        <v>5270</v>
      </c>
      <c r="D273" s="93" t="s">
        <v>3827</v>
      </c>
      <c r="E273" s="160" t="s">
        <v>5136</v>
      </c>
      <c r="F273" s="160" t="s">
        <v>5006</v>
      </c>
      <c r="G273" s="93" t="s">
        <v>3827</v>
      </c>
      <c r="H273" s="93" t="s">
        <v>3827</v>
      </c>
      <c r="I273" s="160" t="s">
        <v>5931</v>
      </c>
      <c r="J273" s="160" t="s">
        <v>5931</v>
      </c>
      <c r="K273" s="160" t="s">
        <v>3813</v>
      </c>
      <c r="L273" s="160" t="s">
        <v>67</v>
      </c>
      <c r="M273" s="160" t="s">
        <v>3866</v>
      </c>
      <c r="N273" s="160" t="str">
        <f t="shared" si="5"/>
        <v>INSERT INTO ft_t_einc (einc_oid, clsf_oid, cl_value, ext_cl_value, indus_cl_set_id, start_tms, last_chg_tms, last_chg_usr_id, ext_clsf_nme, ext_clsf_desc, data_src_id, nls_cde)  SELECT 'EINC000251','GVASTTYP01','Equity','Mutual Fund-Mutual Fund-US-NMM','GVASTTYP',SYSDATE(),SYSDATE(),'GS:PSG:P72','Equity','Equity','BB','ENGLISH'     FROM DUAL WHERE NOT EXISTS (SELECT 1 FROM ft_t_einc WHERE clsf_oid = 'GVASTTYP01' AND ext_cl_value = 'Mutual Fund-Mutual Fund-US-NMM' AND indus_cl_set_id = 'GVASTTYP' AND data_src_id = 'BB');</v>
      </c>
    </row>
    <row r="274" spans="1:14">
      <c r="A274" s="160" t="s">
        <v>5029</v>
      </c>
      <c r="B274" s="160" t="s">
        <v>5248</v>
      </c>
      <c r="C274" s="93" t="s">
        <v>5270</v>
      </c>
      <c r="D274" s="93" t="s">
        <v>3827</v>
      </c>
      <c r="E274" s="160" t="s">
        <v>5137</v>
      </c>
      <c r="F274" s="160" t="s">
        <v>5006</v>
      </c>
      <c r="G274" s="93" t="s">
        <v>3827</v>
      </c>
      <c r="H274" s="93" t="s">
        <v>3827</v>
      </c>
      <c r="I274" s="160" t="s">
        <v>5931</v>
      </c>
      <c r="J274" s="160" t="s">
        <v>5931</v>
      </c>
      <c r="K274" s="160" t="s">
        <v>3813</v>
      </c>
      <c r="L274" s="160" t="s">
        <v>67</v>
      </c>
      <c r="M274" s="160" t="s">
        <v>3866</v>
      </c>
      <c r="N274" s="160" t="str">
        <f t="shared" si="5"/>
        <v>INSERT INTO ft_t_einc (einc_oid, clsf_oid, cl_value, ext_cl_value, indus_cl_set_id, start_tms, last_chg_tms, last_chg_usr_id, ext_clsf_nme, ext_clsf_desc, data_src_id, nls_cde)  SELECT 'EINC000252','GVASTTYP01','Equity','Mutual Fund-Open-End Fund-US-NMM','GVASTTYP',SYSDATE(),SYSDATE(),'GS:PSG:P72','Equity','Equity','BB','ENGLISH'     FROM DUAL WHERE NOT EXISTS (SELECT 1 FROM ft_t_einc WHERE clsf_oid = 'GVASTTYP01' AND ext_cl_value = 'Mutual Fund-Open-End Fund-US-NMM' AND indus_cl_set_id = 'GVASTTYP' AND data_src_id = 'BB');</v>
      </c>
    </row>
    <row r="275" spans="1:14">
      <c r="A275" s="160" t="s">
        <v>5029</v>
      </c>
      <c r="B275" s="160" t="s">
        <v>5249</v>
      </c>
      <c r="C275" s="93" t="s">
        <v>5270</v>
      </c>
      <c r="D275" s="93" t="s">
        <v>3827</v>
      </c>
      <c r="E275" s="160" t="s">
        <v>5138</v>
      </c>
      <c r="F275" s="160" t="s">
        <v>5006</v>
      </c>
      <c r="G275" s="93" t="s">
        <v>3827</v>
      </c>
      <c r="H275" s="93" t="s">
        <v>3827</v>
      </c>
      <c r="I275" s="160" t="s">
        <v>5931</v>
      </c>
      <c r="J275" s="160" t="s">
        <v>5931</v>
      </c>
      <c r="K275" s="160" t="s">
        <v>3813</v>
      </c>
      <c r="L275" s="160" t="s">
        <v>67</v>
      </c>
      <c r="M275" s="160" t="s">
        <v>3866</v>
      </c>
      <c r="N275" s="160" t="str">
        <f t="shared" si="5"/>
        <v>INSERT INTO ft_t_einc (einc_oid, clsf_oid, cl_value, ext_cl_value, indus_cl_set_id, start_tms, last_chg_tms, last_chg_usr_id, ext_clsf_nme, ext_clsf_desc, data_src_id, nls_cde)  SELECT 'EINC000253','GVASTTYP01','Equity','Mutual Fund-Pvt Eqty Fund-US-NMM','GVASTTYP',SYSDATE(),SYSDATE(),'GS:PSG:P72','Equity','Equity','BB','ENGLISH'     FROM DUAL WHERE NOT EXISTS (SELECT 1 FROM ft_t_einc WHERE clsf_oid = 'GVASTTYP01' AND ext_cl_value = 'Mutual Fund-Pvt Eqty Fund-US-NMM' AND indus_cl_set_id = 'GVASTTYP' AND data_src_id = 'BB');</v>
      </c>
    </row>
    <row r="276" spans="1:14">
      <c r="A276" s="160" t="s">
        <v>5029</v>
      </c>
      <c r="B276" s="160" t="s">
        <v>5250</v>
      </c>
      <c r="C276" s="93" t="s">
        <v>5270</v>
      </c>
      <c r="D276" s="93" t="s">
        <v>3827</v>
      </c>
      <c r="E276" s="160" t="s">
        <v>5139</v>
      </c>
      <c r="F276" s="160" t="s">
        <v>5006</v>
      </c>
      <c r="G276" s="93" t="s">
        <v>3827</v>
      </c>
      <c r="H276" s="93" t="s">
        <v>3827</v>
      </c>
      <c r="I276" s="160" t="s">
        <v>5931</v>
      </c>
      <c r="J276" s="160" t="s">
        <v>5931</v>
      </c>
      <c r="K276" s="160" t="s">
        <v>3813</v>
      </c>
      <c r="L276" s="160" t="s">
        <v>67</v>
      </c>
      <c r="M276" s="160" t="s">
        <v>3866</v>
      </c>
      <c r="N276" s="160" t="str">
        <f t="shared" si="5"/>
        <v>INSERT INTO ft_t_einc (einc_oid, clsf_oid, cl_value, ext_cl_value, indus_cl_set_id, start_tms, last_chg_tms, last_chg_usr_id, ext_clsf_nme, ext_clsf_desc, data_src_id, nls_cde)  SELECT 'EINC000254','GVASTTYP01','Equity','Warrant-Equity WRT-US-NA','GVASTTYP',SYSDATE(),SYSDATE(),'GS:PSG:P72','Equity','Equity','BB','ENGLISH'     FROM DUAL WHERE NOT EXISTS (SELECT 1 FROM ft_t_einc WHERE clsf_oid = 'GVASTTYP01' AND ext_cl_value = 'Warrant-Equity WRT-US-NA' AND indus_cl_set_id = 'GVASTTYP' AND data_src_id = 'BB');</v>
      </c>
    </row>
    <row r="277" spans="1:14">
      <c r="A277" s="160" t="s">
        <v>5029</v>
      </c>
      <c r="B277" s="160" t="s">
        <v>5251</v>
      </c>
      <c r="C277" s="93" t="s">
        <v>5270</v>
      </c>
      <c r="D277" s="93" t="s">
        <v>3827</v>
      </c>
      <c r="E277" s="160" t="s">
        <v>5140</v>
      </c>
      <c r="F277" s="160" t="s">
        <v>5006</v>
      </c>
      <c r="G277" s="93" t="s">
        <v>3827</v>
      </c>
      <c r="H277" s="93" t="s">
        <v>3827</v>
      </c>
      <c r="I277" s="160" t="s">
        <v>5931</v>
      </c>
      <c r="J277" s="160" t="s">
        <v>5931</v>
      </c>
      <c r="K277" s="160" t="s">
        <v>3813</v>
      </c>
      <c r="L277" s="160" t="s">
        <v>67</v>
      </c>
      <c r="M277" s="160" t="s">
        <v>3866</v>
      </c>
      <c r="N277" s="160" t="str">
        <f t="shared" si="5"/>
        <v>INSERT INTO ft_t_einc (einc_oid, clsf_oid, cl_value, ext_cl_value, indus_cl_set_id, start_tms, last_chg_tms, last_chg_usr_id, ext_clsf_nme, ext_clsf_desc, data_src_id, nls_cde)  SELECT 'EINC000255','GVASTTYP01','Equity','Warrant-Prfd WRT-US-NA','GVASTTYP',SYSDATE(),SYSDATE(),'GS:PSG:P72','Equity','Equity','BB','ENGLISH'     FROM DUAL WHERE NOT EXISTS (SELECT 1 FROM ft_t_einc WHERE clsf_oid = 'GVASTTYP01' AND ext_cl_value = 'Warrant-Prfd WRT-US-NA' AND indus_cl_set_id = 'GVASTTYP' AND data_src_id = 'BB');</v>
      </c>
    </row>
    <row r="278" spans="1:14" s="212" customFormat="1">
      <c r="A278" s="213" t="s">
        <v>5029</v>
      </c>
      <c r="B278" s="213" t="s">
        <v>6681</v>
      </c>
      <c r="C278" s="212" t="s">
        <v>5270</v>
      </c>
      <c r="D278" s="212" t="s">
        <v>3827</v>
      </c>
      <c r="E278" s="213" t="s">
        <v>6679</v>
      </c>
      <c r="F278" s="213" t="s">
        <v>5006</v>
      </c>
      <c r="G278" s="212" t="s">
        <v>3827</v>
      </c>
      <c r="H278" s="212" t="s">
        <v>3827</v>
      </c>
      <c r="I278" s="213" t="s">
        <v>5931</v>
      </c>
      <c r="J278" s="213" t="s">
        <v>5931</v>
      </c>
      <c r="K278" s="213" t="s">
        <v>3813</v>
      </c>
      <c r="L278" s="213" t="s">
        <v>67</v>
      </c>
      <c r="M278" s="213" t="s">
        <v>3866</v>
      </c>
      <c r="N278" s="213" t="str">
        <f t="shared" si="5"/>
        <v>INSERT INTO ft_t_einc (einc_oid, clsf_oid, cl_value, ext_cl_value, indus_cl_set_id, start_tms, last_chg_tms, last_chg_usr_id, ext_clsf_nme, ext_clsf_desc, data_src_id, nls_cde)  SELECT 'EINC000643','GVASTTYP01','Equity','Common Stock-Savings Share-US-NA','GVASTTYP',SYSDATE(),SYSDATE(),'GS:PSG:P72','Equity','Equity','BB','ENGLISH'     FROM DUAL WHERE NOT EXISTS (SELECT 1 FROM ft_t_einc WHERE clsf_oid = 'GVASTTYP01' AND ext_cl_value = 'Common Stock-Savings Share-US-NA' AND indus_cl_set_id = 'GVASTTYP' AND data_src_id = 'BB');</v>
      </c>
    </row>
    <row r="279" spans="1:14">
      <c r="A279" s="160" t="s">
        <v>5266</v>
      </c>
      <c r="B279" s="160" t="s">
        <v>5252</v>
      </c>
      <c r="C279" s="93" t="s">
        <v>5271</v>
      </c>
      <c r="D279" s="93" t="s">
        <v>5007</v>
      </c>
      <c r="E279" s="160" t="s">
        <v>5031</v>
      </c>
      <c r="F279" s="160" t="s">
        <v>5269</v>
      </c>
      <c r="G279" s="93" t="s">
        <v>5007</v>
      </c>
      <c r="H279" s="93" t="s">
        <v>5007</v>
      </c>
      <c r="I279" s="160" t="s">
        <v>5931</v>
      </c>
      <c r="J279" s="160" t="s">
        <v>5931</v>
      </c>
      <c r="K279" s="160" t="s">
        <v>3813</v>
      </c>
      <c r="L279" s="160" t="s">
        <v>67</v>
      </c>
      <c r="M279" s="160" t="s">
        <v>3866</v>
      </c>
      <c r="N279" s="160" t="str">
        <f t="shared" si="5"/>
        <v>INSERT INTO ft_t_einc (einc_oid, clsf_oid, cl_value, ext_cl_value, indus_cl_set_id, start_tms, last_chg_tms, last_chg_usr_id, ext_clsf_nme, ext_clsf_desc, data_src_id, nls_cde)  SELECT 'EINC000256','GVPRNTGR01','Foreign Money Market Fund','Mutual Fund-Closed-End Fund-NUS-MM','GVPRNTGR',SYSDATE(),SYSDATE(),'GS:PSG:P72','Foreign Money Market Fund','Foreign Money Market Fund','BB','ENGLISH'     FROM DUAL WHERE NOT EXISTS (SELECT 1 FROM ft_t_einc WHERE clsf_oid = 'GVPRNTGR01' AND ext_cl_value = 'Mutual Fund-Closed-End Fund-NUS-MM' AND indus_cl_set_id = 'GVPRNTGR' AND data_src_id = 'BB');</v>
      </c>
    </row>
    <row r="280" spans="1:14">
      <c r="A280" s="160" t="s">
        <v>5266</v>
      </c>
      <c r="B280" s="160" t="s">
        <v>5253</v>
      </c>
      <c r="C280" s="93" t="s">
        <v>5271</v>
      </c>
      <c r="D280" s="93" t="s">
        <v>5007</v>
      </c>
      <c r="E280" s="160" t="s">
        <v>5032</v>
      </c>
      <c r="F280" s="160" t="s">
        <v>5269</v>
      </c>
      <c r="G280" s="93" t="s">
        <v>5007</v>
      </c>
      <c r="H280" s="93" t="s">
        <v>5007</v>
      </c>
      <c r="I280" s="160" t="s">
        <v>5931</v>
      </c>
      <c r="J280" s="160" t="s">
        <v>5931</v>
      </c>
      <c r="K280" s="160" t="s">
        <v>3813</v>
      </c>
      <c r="L280" s="160" t="s">
        <v>67</v>
      </c>
      <c r="M280" s="160" t="s">
        <v>3866</v>
      </c>
      <c r="N280" s="160" t="str">
        <f t="shared" si="5"/>
        <v>INSERT INTO ft_t_einc (einc_oid, clsf_oid, cl_value, ext_cl_value, indus_cl_set_id, start_tms, last_chg_tms, last_chg_usr_id, ext_clsf_nme, ext_clsf_desc, data_src_id, nls_cde)  SELECT 'EINC000257','GVPRNTGR01','Foreign Money Market Fund','Mutual Fund-Fund of Funds-NUS-MM','GVPRNTGR',SYSDATE(),SYSDATE(),'GS:PSG:P72','Foreign Money Market Fund','Foreign Money Market Fund','BB','ENGLISH'     FROM DUAL WHERE NOT EXISTS (SELECT 1 FROM ft_t_einc WHERE clsf_oid = 'GVPRNTGR01' AND ext_cl_value = 'Mutual Fund-Fund of Funds-NUS-MM' AND indus_cl_set_id = 'GVPRNTGR' AND data_src_id = 'BB');</v>
      </c>
    </row>
    <row r="281" spans="1:14">
      <c r="A281" s="160" t="s">
        <v>5266</v>
      </c>
      <c r="B281" s="160" t="s">
        <v>5254</v>
      </c>
      <c r="C281" s="93" t="s">
        <v>5271</v>
      </c>
      <c r="D281" s="93" t="s">
        <v>5007</v>
      </c>
      <c r="E281" s="160" t="s">
        <v>5033</v>
      </c>
      <c r="F281" s="160" t="s">
        <v>5269</v>
      </c>
      <c r="G281" s="93" t="s">
        <v>5007</v>
      </c>
      <c r="H281" s="93" t="s">
        <v>5007</v>
      </c>
      <c r="I281" s="160" t="s">
        <v>5931</v>
      </c>
      <c r="J281" s="160" t="s">
        <v>5931</v>
      </c>
      <c r="K281" s="160" t="s">
        <v>3813</v>
      </c>
      <c r="L281" s="160" t="s">
        <v>67</v>
      </c>
      <c r="M281" s="160" t="s">
        <v>3866</v>
      </c>
      <c r="N281" s="160" t="str">
        <f t="shared" si="5"/>
        <v>INSERT INTO ft_t_einc (einc_oid, clsf_oid, cl_value, ext_cl_value, indus_cl_set_id, start_tms, last_chg_tms, last_chg_usr_id, ext_clsf_nme, ext_clsf_desc, data_src_id, nls_cde)  SELECT 'EINC000258','GVPRNTGR01','Foreign Money Market Fund','Mutual Fund-Hedge Fund-NUS-MM','GVPRNTGR',SYSDATE(),SYSDATE(),'GS:PSG:P72','Foreign Money Market Fund','Foreign Money Market Fund','BB','ENGLISH'     FROM DUAL WHERE NOT EXISTS (SELECT 1 FROM ft_t_einc WHERE clsf_oid = 'GVPRNTGR01' AND ext_cl_value = 'Mutual Fund-Hedge Fund-NUS-MM' AND indus_cl_set_id = 'GVPRNTGR' AND data_src_id = 'BB');</v>
      </c>
    </row>
    <row r="282" spans="1:14">
      <c r="A282" s="160" t="s">
        <v>5266</v>
      </c>
      <c r="B282" s="160" t="s">
        <v>5255</v>
      </c>
      <c r="C282" s="93" t="s">
        <v>5271</v>
      </c>
      <c r="D282" s="93" t="s">
        <v>5007</v>
      </c>
      <c r="E282" s="160" t="s">
        <v>5034</v>
      </c>
      <c r="F282" s="160" t="s">
        <v>5269</v>
      </c>
      <c r="G282" s="93" t="s">
        <v>5007</v>
      </c>
      <c r="H282" s="93" t="s">
        <v>5007</v>
      </c>
      <c r="I282" s="160" t="s">
        <v>5931</v>
      </c>
      <c r="J282" s="160" t="s">
        <v>5931</v>
      </c>
      <c r="K282" s="160" t="s">
        <v>3813</v>
      </c>
      <c r="L282" s="160" t="s">
        <v>67</v>
      </c>
      <c r="M282" s="160" t="s">
        <v>3866</v>
      </c>
      <c r="N282" s="160" t="str">
        <f t="shared" si="5"/>
        <v>INSERT INTO ft_t_einc (einc_oid, clsf_oid, cl_value, ext_cl_value, indus_cl_set_id, start_tms, last_chg_tms, last_chg_usr_id, ext_clsf_nme, ext_clsf_desc, data_src_id, nls_cde)  SELECT 'EINC000259','GVPRNTGR01','Foreign Money Market Fund','Mutual Fund-Mutual Fund-NUS-MM','GVPRNTGR',SYSDATE(),SYSDATE(),'GS:PSG:P72','Foreign Money Market Fund','Foreign Money Market Fund','BB','ENGLISH'     FROM DUAL WHERE NOT EXISTS (SELECT 1 FROM ft_t_einc WHERE clsf_oid = 'GVPRNTGR01' AND ext_cl_value = 'Mutual Fund-Mutual Fund-NUS-MM' AND indus_cl_set_id = 'GVPRNTGR' AND data_src_id = 'BB');</v>
      </c>
    </row>
    <row r="283" spans="1:14">
      <c r="A283" s="160" t="s">
        <v>5266</v>
      </c>
      <c r="B283" s="160" t="s">
        <v>5256</v>
      </c>
      <c r="C283" s="93" t="s">
        <v>5271</v>
      </c>
      <c r="D283" s="93" t="s">
        <v>5007</v>
      </c>
      <c r="E283" s="160" t="s">
        <v>5035</v>
      </c>
      <c r="F283" s="160" t="s">
        <v>5269</v>
      </c>
      <c r="G283" s="93" t="s">
        <v>5007</v>
      </c>
      <c r="H283" s="93" t="s">
        <v>5007</v>
      </c>
      <c r="I283" s="160" t="s">
        <v>5931</v>
      </c>
      <c r="J283" s="160" t="s">
        <v>5931</v>
      </c>
      <c r="K283" s="160" t="s">
        <v>3813</v>
      </c>
      <c r="L283" s="160" t="s">
        <v>67</v>
      </c>
      <c r="M283" s="160" t="s">
        <v>3866</v>
      </c>
      <c r="N283" s="160" t="str">
        <f t="shared" si="5"/>
        <v>INSERT INTO ft_t_einc (einc_oid, clsf_oid, cl_value, ext_cl_value, indus_cl_set_id, start_tms, last_chg_tms, last_chg_usr_id, ext_clsf_nme, ext_clsf_desc, data_src_id, nls_cde)  SELECT 'EINC000260','GVPRNTGR01','Foreign Money Market Fund','Mutual Fund-Open-End Fund-NUS-MM','GVPRNTGR',SYSDATE(),SYSDATE(),'GS:PSG:P72','Foreign Money Market Fund','Foreign Money Market Fund','BB','ENGLISH'     FROM DUAL WHERE NOT EXISTS (SELECT 1 FROM ft_t_einc WHERE clsf_oid = 'GVPRNTGR01' AND ext_cl_value = 'Mutual Fund-Open-End Fund-NUS-MM' AND indus_cl_set_id = 'GVPRNTGR' AND data_src_id = 'BB');</v>
      </c>
    </row>
    <row r="284" spans="1:14">
      <c r="A284" s="160" t="s">
        <v>5266</v>
      </c>
      <c r="B284" s="160" t="s">
        <v>5257</v>
      </c>
      <c r="C284" s="93" t="s">
        <v>5271</v>
      </c>
      <c r="D284" s="93" t="s">
        <v>5007</v>
      </c>
      <c r="E284" s="160" t="s">
        <v>5036</v>
      </c>
      <c r="F284" s="160" t="s">
        <v>5269</v>
      </c>
      <c r="G284" s="93" t="s">
        <v>5007</v>
      </c>
      <c r="H284" s="93" t="s">
        <v>5007</v>
      </c>
      <c r="I284" s="160" t="s">
        <v>5931</v>
      </c>
      <c r="J284" s="160" t="s">
        <v>5931</v>
      </c>
      <c r="K284" s="160" t="s">
        <v>3813</v>
      </c>
      <c r="L284" s="160" t="s">
        <v>67</v>
      </c>
      <c r="M284" s="160" t="s">
        <v>3866</v>
      </c>
      <c r="N284" s="160" t="str">
        <f t="shared" si="5"/>
        <v>INSERT INTO ft_t_einc (einc_oid, clsf_oid, cl_value, ext_cl_value, indus_cl_set_id, start_tms, last_chg_tms, last_chg_usr_id, ext_clsf_nme, ext_clsf_desc, data_src_id, nls_cde)  SELECT 'EINC000261','GVPRNTGR01','Foreign Money Market Fund','Mutual Fund-Pvt Eqty Fund-NUS-MM','GVPRNTGR',SYSDATE(),SYSDATE(),'GS:PSG:P72','Foreign Money Market Fund','Foreign Money Market Fund','BB','ENGLISH'     FROM DUAL WHERE NOT EXISTS (SELECT 1 FROM ft_t_einc WHERE clsf_oid = 'GVPRNTGR01' AND ext_cl_value = 'Mutual Fund-Pvt Eqty Fund-NUS-MM' AND indus_cl_set_id = 'GVPRNTGR' AND data_src_id = 'BB');</v>
      </c>
    </row>
    <row r="285" spans="1:14">
      <c r="A285" s="160" t="s">
        <v>5266</v>
      </c>
      <c r="B285" s="160" t="s">
        <v>5258</v>
      </c>
      <c r="C285" s="93" t="s">
        <v>5272</v>
      </c>
      <c r="D285" s="93" t="s">
        <v>5008</v>
      </c>
      <c r="E285" s="160" t="s">
        <v>5037</v>
      </c>
      <c r="F285" s="160" t="s">
        <v>5269</v>
      </c>
      <c r="G285" s="93" t="s">
        <v>5008</v>
      </c>
      <c r="H285" s="93" t="s">
        <v>5008</v>
      </c>
      <c r="I285" s="160" t="s">
        <v>5931</v>
      </c>
      <c r="J285" s="160" t="s">
        <v>5931</v>
      </c>
      <c r="K285" s="160" t="s">
        <v>3813</v>
      </c>
      <c r="L285" s="160" t="s">
        <v>67</v>
      </c>
      <c r="M285" s="160" t="s">
        <v>3866</v>
      </c>
      <c r="N285" s="160" t="str">
        <f t="shared" si="5"/>
        <v>INSERT INTO ft_t_einc (einc_oid, clsf_oid, cl_value, ext_cl_value, indus_cl_set_id, start_tms, last_chg_tms, last_chg_usr_id, ext_clsf_nme, ext_clsf_desc, data_src_id, nls_cde)  SELECT 'EINC000262','GVPRNTGR02','Foreign Preferred Stock','Preferred Stock-PRIVATE-NUS-NA','GVPRNTGR',SYSDATE(),SYSDATE(),'GS:PSG:P72','Foreign Preferred Stock','Foreign Preferred Stock','BB','ENGLISH'     FROM DUAL WHERE NOT EXISTS (SELECT 1 FROM ft_t_einc WHERE clsf_oid = 'GVPRNTGR02' AND ext_cl_value = 'Preferred Stock-PRIVATE-NUS-NA' AND indus_cl_set_id = 'GVPRNTGR' AND data_src_id = 'BB');</v>
      </c>
    </row>
    <row r="286" spans="1:14">
      <c r="A286" s="160" t="s">
        <v>5266</v>
      </c>
      <c r="B286" s="160" t="s">
        <v>5259</v>
      </c>
      <c r="C286" s="93" t="s">
        <v>5272</v>
      </c>
      <c r="D286" s="93" t="s">
        <v>5008</v>
      </c>
      <c r="E286" s="160" t="s">
        <v>5038</v>
      </c>
      <c r="F286" s="160" t="s">
        <v>5269</v>
      </c>
      <c r="G286" s="93" t="s">
        <v>5008</v>
      </c>
      <c r="H286" s="93" t="s">
        <v>5008</v>
      </c>
      <c r="I286" s="160" t="s">
        <v>5931</v>
      </c>
      <c r="J286" s="160" t="s">
        <v>5931</v>
      </c>
      <c r="K286" s="160" t="s">
        <v>3813</v>
      </c>
      <c r="L286" s="160" t="s">
        <v>67</v>
      </c>
      <c r="M286" s="160" t="s">
        <v>3866</v>
      </c>
      <c r="N286" s="160" t="str">
        <f t="shared" si="5"/>
        <v>INSERT INTO ft_t_einc (einc_oid, clsf_oid, cl_value, ext_cl_value, indus_cl_set_id, start_tms, last_chg_tms, last_chg_usr_id, ext_clsf_nme, ext_clsf_desc, data_src_id, nls_cde)  SELECT 'EINC000263','GVPRNTGR02','Foreign Preferred Stock','Preferred Stock-PUBLIC-NUS-NA','GVPRNTGR',SYSDATE(),SYSDATE(),'GS:PSG:P72','Foreign Preferred Stock','Foreign Preferred Stock','BB','ENGLISH'     FROM DUAL WHERE NOT EXISTS (SELECT 1 FROM ft_t_einc WHERE clsf_oid = 'GVPRNTGR02' AND ext_cl_value = 'Preferred Stock-PUBLIC-NUS-NA' AND indus_cl_set_id = 'GVPRNTGR' AND data_src_id = 'BB');</v>
      </c>
    </row>
    <row r="287" spans="1:14">
      <c r="A287" s="160" t="s">
        <v>5266</v>
      </c>
      <c r="B287" s="160" t="s">
        <v>5260</v>
      </c>
      <c r="C287" s="93" t="s">
        <v>5272</v>
      </c>
      <c r="D287" s="93" t="s">
        <v>5008</v>
      </c>
      <c r="E287" s="160" t="s">
        <v>5039</v>
      </c>
      <c r="F287" s="160" t="s">
        <v>5269</v>
      </c>
      <c r="G287" s="93" t="s">
        <v>5008</v>
      </c>
      <c r="H287" s="93" t="s">
        <v>5008</v>
      </c>
      <c r="I287" s="160" t="s">
        <v>5931</v>
      </c>
      <c r="J287" s="160" t="s">
        <v>5931</v>
      </c>
      <c r="K287" s="160" t="s">
        <v>3813</v>
      </c>
      <c r="L287" s="160" t="s">
        <v>67</v>
      </c>
      <c r="M287" s="160" t="s">
        <v>3866</v>
      </c>
      <c r="N287" s="160" t="str">
        <f t="shared" si="5"/>
        <v>INSERT INTO ft_t_einc (einc_oid, clsf_oid, cl_value, ext_cl_value, indus_cl_set_id, start_tms, last_chg_tms, last_chg_usr_id, ext_clsf_nme, ext_clsf_desc, data_src_id, nls_cde)  SELECT 'EINC000264','GVPRNTGR02','Foreign Preferred Stock','Preference-Preference-NUS-NA','GVPRNTGR',SYSDATE(),SYSDATE(),'GS:PSG:P72','Foreign Preferred Stock','Foreign Preferred Stock','BB','ENGLISH'     FROM DUAL WHERE NOT EXISTS (SELECT 1 FROM ft_t_einc WHERE clsf_oid = 'GVPRNTGR02' AND ext_cl_value = 'Preference-Preference-NUS-NA' AND indus_cl_set_id = 'GVPRNTGR' AND data_src_id = 'BB');</v>
      </c>
    </row>
    <row r="288" spans="1:14">
      <c r="A288" s="160" t="s">
        <v>5266</v>
      </c>
      <c r="B288" s="160" t="s">
        <v>5261</v>
      </c>
      <c r="C288" s="93" t="s">
        <v>5272</v>
      </c>
      <c r="D288" s="93" t="s">
        <v>5008</v>
      </c>
      <c r="E288" s="160" t="s">
        <v>5040</v>
      </c>
      <c r="F288" s="160" t="s">
        <v>5269</v>
      </c>
      <c r="G288" s="93" t="s">
        <v>5008</v>
      </c>
      <c r="H288" s="93" t="s">
        <v>5008</v>
      </c>
      <c r="I288" s="160" t="s">
        <v>5931</v>
      </c>
      <c r="J288" s="160" t="s">
        <v>5931</v>
      </c>
      <c r="K288" s="160" t="s">
        <v>3813</v>
      </c>
      <c r="L288" s="160" t="s">
        <v>67</v>
      </c>
      <c r="M288" s="160" t="s">
        <v>3866</v>
      </c>
      <c r="N288" s="160" t="str">
        <f t="shared" si="5"/>
        <v>INSERT INTO ft_t_einc (einc_oid, clsf_oid, cl_value, ext_cl_value, indus_cl_set_id, start_tms, last_chg_tms, last_chg_usr_id, ext_clsf_nme, ext_clsf_desc, data_src_id, nls_cde)  SELECT 'EINC000265','GVPRNTGR02','Foreign Preferred Stock','Preference-Preferred-NUS-NA','GVPRNTGR',SYSDATE(),SYSDATE(),'GS:PSG:P72','Foreign Preferred Stock','Foreign Preferred Stock','BB','ENGLISH'     FROM DUAL WHERE NOT EXISTS (SELECT 1 FROM ft_t_einc WHERE clsf_oid = 'GVPRNTGR02' AND ext_cl_value = 'Preference-Preferred-NUS-NA' AND indus_cl_set_id = 'GVPRNTGR' AND data_src_id = 'BB');</v>
      </c>
    </row>
    <row r="289" spans="1:14">
      <c r="A289" s="160" t="s">
        <v>5266</v>
      </c>
      <c r="B289" s="160" t="s">
        <v>5262</v>
      </c>
      <c r="C289" s="93" t="s">
        <v>5272</v>
      </c>
      <c r="D289" s="93" t="s">
        <v>5008</v>
      </c>
      <c r="E289" s="160" t="s">
        <v>5041</v>
      </c>
      <c r="F289" s="160" t="s">
        <v>5269</v>
      </c>
      <c r="G289" s="93" t="s">
        <v>5008</v>
      </c>
      <c r="H289" s="93" t="s">
        <v>5008</v>
      </c>
      <c r="I289" s="160" t="s">
        <v>5931</v>
      </c>
      <c r="J289" s="160" t="s">
        <v>5931</v>
      </c>
      <c r="K289" s="160" t="s">
        <v>3813</v>
      </c>
      <c r="L289" s="160" t="s">
        <v>67</v>
      </c>
      <c r="M289" s="160" t="s">
        <v>3866</v>
      </c>
      <c r="N289" s="160" t="str">
        <f t="shared" si="5"/>
        <v>INSERT INTO ft_t_einc (einc_oid, clsf_oid, cl_value, ext_cl_value, indus_cl_set_id, start_tms, last_chg_tms, last_chg_usr_id, ext_clsf_nme, ext_clsf_desc, data_src_id, nls_cde)  SELECT 'EINC000266','GVPRNTGR02','Foreign Preferred Stock','Preferred Stock-Preference-NUS-NA','GVPRNTGR',SYSDATE(),SYSDATE(),'GS:PSG:P72','Foreign Preferred Stock','Foreign Preferred Stock','BB','ENGLISH'     FROM DUAL WHERE NOT EXISTS (SELECT 1 FROM ft_t_einc WHERE clsf_oid = 'GVPRNTGR02' AND ext_cl_value = 'Preferred Stock-Preference-NUS-NA' AND indus_cl_set_id = 'GVPRNTGR' AND data_src_id = 'BB');</v>
      </c>
    </row>
    <row r="290" spans="1:14">
      <c r="A290" s="160" t="s">
        <v>5266</v>
      </c>
      <c r="B290" s="160" t="s">
        <v>5263</v>
      </c>
      <c r="C290" s="93" t="s">
        <v>5272</v>
      </c>
      <c r="D290" s="93" t="s">
        <v>5008</v>
      </c>
      <c r="E290" s="160" t="s">
        <v>5042</v>
      </c>
      <c r="F290" s="160" t="s">
        <v>5269</v>
      </c>
      <c r="G290" s="93" t="s">
        <v>5008</v>
      </c>
      <c r="H290" s="93" t="s">
        <v>5008</v>
      </c>
      <c r="I290" s="160" t="s">
        <v>5931</v>
      </c>
      <c r="J290" s="160" t="s">
        <v>5931</v>
      </c>
      <c r="K290" s="160" t="s">
        <v>3813</v>
      </c>
      <c r="L290" s="160" t="s">
        <v>67</v>
      </c>
      <c r="M290" s="160" t="s">
        <v>3866</v>
      </c>
      <c r="N290" s="160" t="str">
        <f t="shared" si="5"/>
        <v>INSERT INTO ft_t_einc (einc_oid, clsf_oid, cl_value, ext_cl_value, indus_cl_set_id, start_tms, last_chg_tms, last_chg_usr_id, ext_clsf_nme, ext_clsf_desc, data_src_id, nls_cde)  SELECT 'EINC000267','GVPRNTGR02','Foreign Preferred Stock','Preferred Stock-Preferred-NUS-NA','GVPRNTGR',SYSDATE(),SYSDATE(),'GS:PSG:P72','Foreign Preferred Stock','Foreign Preferred Stock','BB','ENGLISH'     FROM DUAL WHERE NOT EXISTS (SELECT 1 FROM ft_t_einc WHERE clsf_oid = 'GVPRNTGR02' AND ext_cl_value = 'Preferred Stock-Preferred-NUS-NA' AND indus_cl_set_id = 'GVPRNTGR' AND data_src_id = 'BB');</v>
      </c>
    </row>
    <row r="291" spans="1:14">
      <c r="A291" s="160" t="s">
        <v>5266</v>
      </c>
      <c r="B291" s="160" t="s">
        <v>5264</v>
      </c>
      <c r="C291" s="93" t="s">
        <v>5273</v>
      </c>
      <c r="D291" s="93" t="s">
        <v>5009</v>
      </c>
      <c r="E291" s="160" t="s">
        <v>5043</v>
      </c>
      <c r="F291" s="160" t="s">
        <v>5269</v>
      </c>
      <c r="G291" s="93" t="s">
        <v>5009</v>
      </c>
      <c r="H291" s="93" t="s">
        <v>5009</v>
      </c>
      <c r="I291" s="160" t="s">
        <v>5931</v>
      </c>
      <c r="J291" s="160" t="s">
        <v>5931</v>
      </c>
      <c r="K291" s="160" t="s">
        <v>3813</v>
      </c>
      <c r="L291" s="160" t="s">
        <v>67</v>
      </c>
      <c r="M291" s="160" t="s">
        <v>3866</v>
      </c>
      <c r="N291" s="160" t="str">
        <f t="shared" si="5"/>
        <v>INSERT INTO ft_t_einc (einc_oid, clsf_oid, cl_value, ext_cl_value, indus_cl_set_id, start_tms, last_chg_tms, last_chg_usr_id, ext_clsf_nme, ext_clsf_desc, data_src_id, nls_cde)  SELECT 'EINC000268','GVPRNTGR03','Foreign Right','Right-Right-NUS-NA','GVPRNTGR',SYSDATE(),SYSDATE(),'GS:PSG:P72','Foreign Right','Foreign Right','BB','ENGLISH'     FROM DUAL WHERE NOT EXISTS (SELECT 1 FROM ft_t_einc WHERE clsf_oid = 'GVPRNTGR03' AND ext_cl_value = 'Right-Right-NUS-NA' AND indus_cl_set_id = 'GVPRNTGR' AND data_src_id = 'BB');</v>
      </c>
    </row>
    <row r="292" spans="1:14">
      <c r="A292" s="160" t="s">
        <v>5266</v>
      </c>
      <c r="B292" s="160" t="s">
        <v>5265</v>
      </c>
      <c r="C292" s="93" t="s">
        <v>5274</v>
      </c>
      <c r="D292" s="93" t="s">
        <v>5010</v>
      </c>
      <c r="E292" s="160" t="s">
        <v>5044</v>
      </c>
      <c r="F292" s="160" t="s">
        <v>5269</v>
      </c>
      <c r="G292" s="93" t="s">
        <v>5010</v>
      </c>
      <c r="H292" s="93" t="s">
        <v>5010</v>
      </c>
      <c r="I292" s="160" t="s">
        <v>5931</v>
      </c>
      <c r="J292" s="160" t="s">
        <v>5931</v>
      </c>
      <c r="K292" s="160" t="s">
        <v>3813</v>
      </c>
      <c r="L292" s="160" t="s">
        <v>67</v>
      </c>
      <c r="M292" s="160" t="s">
        <v>3866</v>
      </c>
      <c r="N292" s="160" t="str">
        <f t="shared" si="5"/>
        <v>INSERT INTO ft_t_einc (einc_oid, clsf_oid, cl_value, ext_cl_value, indus_cl_set_id, start_tms, last_chg_tms, last_chg_usr_id, ext_clsf_nme, ext_clsf_desc, data_src_id, nls_cde)  SELECT 'EINC000269','GVPRNTGR04','Foreign Stock','Depositary Receipt-ADR-NUS-NA','GVPRNTGR',SYSDATE(),SYSDATE(),'GS:PSG:P72','Foreign Stock','Foreign Stock','BB','ENGLISH'     FROM DUAL WHERE NOT EXISTS (SELECT 1 FROM ft_t_einc WHERE clsf_oid = 'GVPRNTGR04' AND ext_cl_value = 'Depositary Receipt-ADR-NUS-NA' AND indus_cl_set_id = 'GVPRNTGR' AND data_src_id = 'BB');</v>
      </c>
    </row>
    <row r="293" spans="1:14">
      <c r="A293" s="160" t="s">
        <v>5266</v>
      </c>
      <c r="B293" s="160" t="s">
        <v>5300</v>
      </c>
      <c r="C293" s="93" t="s">
        <v>5274</v>
      </c>
      <c r="D293" s="93" t="s">
        <v>5010</v>
      </c>
      <c r="E293" s="160" t="s">
        <v>5045</v>
      </c>
      <c r="F293" s="160" t="s">
        <v>5269</v>
      </c>
      <c r="G293" s="93" t="s">
        <v>5010</v>
      </c>
      <c r="H293" s="93" t="s">
        <v>5010</v>
      </c>
      <c r="I293" s="160" t="s">
        <v>5931</v>
      </c>
      <c r="J293" s="160" t="s">
        <v>5931</v>
      </c>
      <c r="K293" s="160" t="s">
        <v>3813</v>
      </c>
      <c r="L293" s="160" t="s">
        <v>67</v>
      </c>
      <c r="M293" s="160" t="s">
        <v>3866</v>
      </c>
      <c r="N293" s="160" t="str">
        <f t="shared" si="5"/>
        <v>INSERT INTO ft_t_einc (einc_oid, clsf_oid, cl_value, ext_cl_value, indus_cl_set_id, start_tms, last_chg_tms, last_chg_usr_id, ext_clsf_nme, ext_clsf_desc, data_src_id, nls_cde)  SELECT 'EINC000270','GVPRNTGR04','Foreign Stock','Depositary Receipt-ADR-US-NA','GVPRNTGR',SYSDATE(),SYSDATE(),'GS:PSG:P72','Foreign Stock','Foreign Stock','BB','ENGLISH'     FROM DUAL WHERE NOT EXISTS (SELECT 1 FROM ft_t_einc WHERE clsf_oid = 'GVPRNTGR04' AND ext_cl_value = 'Depositary Receipt-ADR-US-NA' AND indus_cl_set_id = 'GVPRNTGR' AND data_src_id = 'BB');</v>
      </c>
    </row>
    <row r="294" spans="1:14">
      <c r="A294" s="160" t="s">
        <v>5266</v>
      </c>
      <c r="B294" s="160" t="s">
        <v>5301</v>
      </c>
      <c r="C294" s="93" t="s">
        <v>5274</v>
      </c>
      <c r="D294" s="93" t="s">
        <v>5010</v>
      </c>
      <c r="E294" s="160" t="s">
        <v>5046</v>
      </c>
      <c r="F294" s="160" t="s">
        <v>5269</v>
      </c>
      <c r="G294" s="93" t="s">
        <v>5010</v>
      </c>
      <c r="H294" s="93" t="s">
        <v>5010</v>
      </c>
      <c r="I294" s="160" t="s">
        <v>5931</v>
      </c>
      <c r="J294" s="160" t="s">
        <v>5931</v>
      </c>
      <c r="K294" s="160" t="s">
        <v>3813</v>
      </c>
      <c r="L294" s="160" t="s">
        <v>67</v>
      </c>
      <c r="M294" s="160" t="s">
        <v>3866</v>
      </c>
      <c r="N294" s="160" t="str">
        <f t="shared" si="5"/>
        <v>INSERT INTO ft_t_einc (einc_oid, clsf_oid, cl_value, ext_cl_value, indus_cl_set_id, start_tms, last_chg_tms, last_chg_usr_id, ext_clsf_nme, ext_clsf_desc, data_src_id, nls_cde)  SELECT 'EINC000271','GVPRNTGR04','Foreign Stock','Depositary Receipt-Austrian Crt-NUS-NA','GVPRNTGR',SYSDATE(),SYSDATE(),'GS:PSG:P72','Foreign Stock','Foreign Stock','BB','ENGLISH'     FROM DUAL WHERE NOT EXISTS (SELECT 1 FROM ft_t_einc WHERE clsf_oid = 'GVPRNTGR04' AND ext_cl_value = 'Depositary Receipt-Austrian Crt-NUS-NA' AND indus_cl_set_id = 'GVPRNTGR' AND data_src_id = 'BB');</v>
      </c>
    </row>
    <row r="295" spans="1:14">
      <c r="A295" s="160" t="s">
        <v>5266</v>
      </c>
      <c r="B295" s="160" t="s">
        <v>5302</v>
      </c>
      <c r="C295" s="93" t="s">
        <v>5274</v>
      </c>
      <c r="D295" s="93" t="s">
        <v>5010</v>
      </c>
      <c r="E295" s="160" t="s">
        <v>5047</v>
      </c>
      <c r="F295" s="160" t="s">
        <v>5269</v>
      </c>
      <c r="G295" s="93" t="s">
        <v>5010</v>
      </c>
      <c r="H295" s="93" t="s">
        <v>5010</v>
      </c>
      <c r="I295" s="160" t="s">
        <v>5931</v>
      </c>
      <c r="J295" s="160" t="s">
        <v>5931</v>
      </c>
      <c r="K295" s="160" t="s">
        <v>3813</v>
      </c>
      <c r="L295" s="160" t="s">
        <v>67</v>
      </c>
      <c r="M295" s="160" t="s">
        <v>3866</v>
      </c>
      <c r="N295" s="160" t="str">
        <f t="shared" si="5"/>
        <v>INSERT INTO ft_t_einc (einc_oid, clsf_oid, cl_value, ext_cl_value, indus_cl_set_id, start_tms, last_chg_tms, last_chg_usr_id, ext_clsf_nme, ext_clsf_desc, data_src_id, nls_cde)  SELECT 'EINC000272','GVPRNTGR04','Foreign Stock','Depositary Receipt-Austrian Crt-US-NA','GVPRNTGR',SYSDATE(),SYSDATE(),'GS:PSG:P72','Foreign Stock','Foreign Stock','BB','ENGLISH'     FROM DUAL WHERE NOT EXISTS (SELECT 1 FROM ft_t_einc WHERE clsf_oid = 'GVPRNTGR04' AND ext_cl_value = 'Depositary Receipt-Austrian Crt-US-NA' AND indus_cl_set_id = 'GVPRNTGR' AND data_src_id = 'BB');</v>
      </c>
    </row>
    <row r="296" spans="1:14">
      <c r="A296" s="160" t="s">
        <v>5266</v>
      </c>
      <c r="B296" s="160" t="s">
        <v>5303</v>
      </c>
      <c r="C296" s="93" t="s">
        <v>5274</v>
      </c>
      <c r="D296" s="93" t="s">
        <v>5010</v>
      </c>
      <c r="E296" s="160" t="s">
        <v>5048</v>
      </c>
      <c r="F296" s="160" t="s">
        <v>5269</v>
      </c>
      <c r="G296" s="93" t="s">
        <v>5010</v>
      </c>
      <c r="H296" s="93" t="s">
        <v>5010</v>
      </c>
      <c r="I296" s="160" t="s">
        <v>5931</v>
      </c>
      <c r="J296" s="160" t="s">
        <v>5931</v>
      </c>
      <c r="K296" s="160" t="s">
        <v>3813</v>
      </c>
      <c r="L296" s="160" t="s">
        <v>67</v>
      </c>
      <c r="M296" s="160" t="s">
        <v>3866</v>
      </c>
      <c r="N296" s="160" t="str">
        <f t="shared" si="5"/>
        <v>INSERT INTO ft_t_einc (einc_oid, clsf_oid, cl_value, ext_cl_value, indus_cl_set_id, start_tms, last_chg_tms, last_chg_usr_id, ext_clsf_nme, ext_clsf_desc, data_src_id, nls_cde)  SELECT 'EINC000273','GVPRNTGR04','Foreign Stock','Depositary Receipt-BDR-NUS-NA','GVPRNTGR',SYSDATE(),SYSDATE(),'GS:PSG:P72','Foreign Stock','Foreign Stock','BB','ENGLISH'     FROM DUAL WHERE NOT EXISTS (SELECT 1 FROM ft_t_einc WHERE clsf_oid = 'GVPRNTGR04' AND ext_cl_value = 'Depositary Receipt-BDR-NUS-NA' AND indus_cl_set_id = 'GVPRNTGR' AND data_src_id = 'BB');</v>
      </c>
    </row>
    <row r="297" spans="1:14">
      <c r="A297" s="160" t="s">
        <v>5266</v>
      </c>
      <c r="B297" s="160" t="s">
        <v>5304</v>
      </c>
      <c r="C297" s="93" t="s">
        <v>5274</v>
      </c>
      <c r="D297" s="93" t="s">
        <v>5010</v>
      </c>
      <c r="E297" s="160" t="s">
        <v>5049</v>
      </c>
      <c r="F297" s="160" t="s">
        <v>5269</v>
      </c>
      <c r="G297" s="93" t="s">
        <v>5010</v>
      </c>
      <c r="H297" s="93" t="s">
        <v>5010</v>
      </c>
      <c r="I297" s="160" t="s">
        <v>5931</v>
      </c>
      <c r="J297" s="160" t="s">
        <v>5931</v>
      </c>
      <c r="K297" s="160" t="s">
        <v>3813</v>
      </c>
      <c r="L297" s="160" t="s">
        <v>67</v>
      </c>
      <c r="M297" s="160" t="s">
        <v>3866</v>
      </c>
      <c r="N297" s="160" t="str">
        <f t="shared" si="5"/>
        <v>INSERT INTO ft_t_einc (einc_oid, clsf_oid, cl_value, ext_cl_value, indus_cl_set_id, start_tms, last_chg_tms, last_chg_usr_id, ext_clsf_nme, ext_clsf_desc, data_src_id, nls_cde)  SELECT 'EINC000274','GVPRNTGR04','Foreign Stock','Depositary Receipt-BDR-US-NA','GVPRNTGR',SYSDATE(),SYSDATE(),'GS:PSG:P72','Foreign Stock','Foreign Stock','BB','ENGLISH'     FROM DUAL WHERE NOT EXISTS (SELECT 1 FROM ft_t_einc WHERE clsf_oid = 'GVPRNTGR04' AND ext_cl_value = 'Depositary Receipt-BDR-US-NA' AND indus_cl_set_id = 'GVPRNTGR' AND data_src_id = 'BB');</v>
      </c>
    </row>
    <row r="298" spans="1:14">
      <c r="A298" s="160" t="s">
        <v>5266</v>
      </c>
      <c r="B298" s="160" t="s">
        <v>5305</v>
      </c>
      <c r="C298" s="93" t="s">
        <v>5274</v>
      </c>
      <c r="D298" s="93" t="s">
        <v>5010</v>
      </c>
      <c r="E298" s="160" t="s">
        <v>5050</v>
      </c>
      <c r="F298" s="160" t="s">
        <v>5269</v>
      </c>
      <c r="G298" s="93" t="s">
        <v>5010</v>
      </c>
      <c r="H298" s="93" t="s">
        <v>5010</v>
      </c>
      <c r="I298" s="160" t="s">
        <v>5931</v>
      </c>
      <c r="J298" s="160" t="s">
        <v>5931</v>
      </c>
      <c r="K298" s="160" t="s">
        <v>3813</v>
      </c>
      <c r="L298" s="160" t="s">
        <v>67</v>
      </c>
      <c r="M298" s="160" t="s">
        <v>3866</v>
      </c>
      <c r="N298" s="160" t="str">
        <f t="shared" si="5"/>
        <v>INSERT INTO ft_t_einc (einc_oid, clsf_oid, cl_value, ext_cl_value, indus_cl_set_id, start_tms, last_chg_tms, last_chg_usr_id, ext_clsf_nme, ext_clsf_desc, data_src_id, nls_cde)  SELECT 'EINC000275','GVPRNTGR04','Foreign Stock','Depositary Receipt-Belgium Cert-NUS-NA','GVPRNTGR',SYSDATE(),SYSDATE(),'GS:PSG:P72','Foreign Stock','Foreign Stock','BB','ENGLISH'     FROM DUAL WHERE NOT EXISTS (SELECT 1 FROM ft_t_einc WHERE clsf_oid = 'GVPRNTGR04' AND ext_cl_value = 'Depositary Receipt-Belgium Cert-NUS-NA' AND indus_cl_set_id = 'GVPRNTGR' AND data_src_id = 'BB');</v>
      </c>
    </row>
    <row r="299" spans="1:14">
      <c r="A299" s="160" t="s">
        <v>5266</v>
      </c>
      <c r="B299" s="160" t="s">
        <v>5306</v>
      </c>
      <c r="C299" s="93" t="s">
        <v>5274</v>
      </c>
      <c r="D299" s="93" t="s">
        <v>5010</v>
      </c>
      <c r="E299" s="160" t="s">
        <v>5051</v>
      </c>
      <c r="F299" s="160" t="s">
        <v>5269</v>
      </c>
      <c r="G299" s="93" t="s">
        <v>5010</v>
      </c>
      <c r="H299" s="93" t="s">
        <v>5010</v>
      </c>
      <c r="I299" s="160" t="s">
        <v>5931</v>
      </c>
      <c r="J299" s="160" t="s">
        <v>5931</v>
      </c>
      <c r="K299" s="160" t="s">
        <v>3813</v>
      </c>
      <c r="L299" s="160" t="s">
        <v>67</v>
      </c>
      <c r="M299" s="160" t="s">
        <v>3866</v>
      </c>
      <c r="N299" s="160" t="str">
        <f t="shared" si="5"/>
        <v>INSERT INTO ft_t_einc (einc_oid, clsf_oid, cl_value, ext_cl_value, indus_cl_set_id, start_tms, last_chg_tms, last_chg_usr_id, ext_clsf_nme, ext_clsf_desc, data_src_id, nls_cde)  SELECT 'EINC000276','GVPRNTGR04','Foreign Stock','Depositary Receipt-Belgium Cert-US-NA','GVPRNTGR',SYSDATE(),SYSDATE(),'GS:PSG:P72','Foreign Stock','Foreign Stock','BB','ENGLISH'     FROM DUAL WHERE NOT EXISTS (SELECT 1 FROM ft_t_einc WHERE clsf_oid = 'GVPRNTGR04' AND ext_cl_value = 'Depositary Receipt-Belgium Cert-US-NA' AND indus_cl_set_id = 'GVPRNTGR' AND data_src_id = 'BB');</v>
      </c>
    </row>
    <row r="300" spans="1:14">
      <c r="A300" s="160" t="s">
        <v>5266</v>
      </c>
      <c r="B300" s="160" t="s">
        <v>5307</v>
      </c>
      <c r="C300" s="93" t="s">
        <v>5274</v>
      </c>
      <c r="D300" s="93" t="s">
        <v>5010</v>
      </c>
      <c r="E300" s="160" t="s">
        <v>5052</v>
      </c>
      <c r="F300" s="160" t="s">
        <v>5269</v>
      </c>
      <c r="G300" s="93" t="s">
        <v>5010</v>
      </c>
      <c r="H300" s="93" t="s">
        <v>5010</v>
      </c>
      <c r="I300" s="160" t="s">
        <v>5931</v>
      </c>
      <c r="J300" s="160" t="s">
        <v>5931</v>
      </c>
      <c r="K300" s="160" t="s">
        <v>3813</v>
      </c>
      <c r="L300" s="160" t="s">
        <v>67</v>
      </c>
      <c r="M300" s="160" t="s">
        <v>3866</v>
      </c>
      <c r="N300" s="160" t="str">
        <f t="shared" si="5"/>
        <v>INSERT INTO ft_t_einc (einc_oid, clsf_oid, cl_value, ext_cl_value, indus_cl_set_id, start_tms, last_chg_tms, last_chg_usr_id, ext_clsf_nme, ext_clsf_desc, data_src_id, nls_cde)  SELECT 'EINC000277','GVPRNTGR04','Foreign Stock','Depositary Receipt-CDI-NUS-NA','GVPRNTGR',SYSDATE(),SYSDATE(),'GS:PSG:P72','Foreign Stock','Foreign Stock','BB','ENGLISH'     FROM DUAL WHERE NOT EXISTS (SELECT 1 FROM ft_t_einc WHERE clsf_oid = 'GVPRNTGR04' AND ext_cl_value = 'Depositary Receipt-CDI-NUS-NA' AND indus_cl_set_id = 'GVPRNTGR' AND data_src_id = 'BB');</v>
      </c>
    </row>
    <row r="301" spans="1:14">
      <c r="A301" s="160" t="s">
        <v>5266</v>
      </c>
      <c r="B301" s="160" t="s">
        <v>5308</v>
      </c>
      <c r="C301" s="93" t="s">
        <v>5274</v>
      </c>
      <c r="D301" s="93" t="s">
        <v>5010</v>
      </c>
      <c r="E301" s="160" t="s">
        <v>5053</v>
      </c>
      <c r="F301" s="160" t="s">
        <v>5269</v>
      </c>
      <c r="G301" s="93" t="s">
        <v>5010</v>
      </c>
      <c r="H301" s="93" t="s">
        <v>5010</v>
      </c>
      <c r="I301" s="160" t="s">
        <v>5931</v>
      </c>
      <c r="J301" s="160" t="s">
        <v>5931</v>
      </c>
      <c r="K301" s="160" t="s">
        <v>3813</v>
      </c>
      <c r="L301" s="160" t="s">
        <v>67</v>
      </c>
      <c r="M301" s="160" t="s">
        <v>3866</v>
      </c>
      <c r="N301" s="160" t="str">
        <f t="shared" si="5"/>
        <v>INSERT INTO ft_t_einc (einc_oid, clsf_oid, cl_value, ext_cl_value, indus_cl_set_id, start_tms, last_chg_tms, last_chg_usr_id, ext_clsf_nme, ext_clsf_desc, data_src_id, nls_cde)  SELECT 'EINC000278','GVPRNTGR04','Foreign Stock','Depositary Receipt-CDI-US-NA','GVPRNTGR',SYSDATE(),SYSDATE(),'GS:PSG:P72','Foreign Stock','Foreign Stock','BB','ENGLISH'     FROM DUAL WHERE NOT EXISTS (SELECT 1 FROM ft_t_einc WHERE clsf_oid = 'GVPRNTGR04' AND ext_cl_value = 'Depositary Receipt-CDI-US-NA' AND indus_cl_set_id = 'GVPRNTGR' AND data_src_id = 'BB');</v>
      </c>
    </row>
    <row r="302" spans="1:14">
      <c r="A302" s="160" t="s">
        <v>5266</v>
      </c>
      <c r="B302" s="160" t="s">
        <v>5309</v>
      </c>
      <c r="C302" s="93" t="s">
        <v>5274</v>
      </c>
      <c r="D302" s="93" t="s">
        <v>5010</v>
      </c>
      <c r="E302" s="160" t="s">
        <v>5054</v>
      </c>
      <c r="F302" s="160" t="s">
        <v>5269</v>
      </c>
      <c r="G302" s="93" t="s">
        <v>5010</v>
      </c>
      <c r="H302" s="93" t="s">
        <v>5010</v>
      </c>
      <c r="I302" s="160" t="s">
        <v>5931</v>
      </c>
      <c r="J302" s="160" t="s">
        <v>5931</v>
      </c>
      <c r="K302" s="160" t="s">
        <v>3813</v>
      </c>
      <c r="L302" s="160" t="s">
        <v>67</v>
      </c>
      <c r="M302" s="160" t="s">
        <v>3866</v>
      </c>
      <c r="N302" s="160" t="str">
        <f t="shared" si="5"/>
        <v>INSERT INTO ft_t_einc (einc_oid, clsf_oid, cl_value, ext_cl_value, indus_cl_set_id, start_tms, last_chg_tms, last_chg_usr_id, ext_clsf_nme, ext_clsf_desc, data_src_id, nls_cde)  SELECT 'EINC000279','GVPRNTGR04','Foreign Stock','Depositary Receipt-CDR-NUS-NA','GVPRNTGR',SYSDATE(),SYSDATE(),'GS:PSG:P72','Foreign Stock','Foreign Stock','BB','ENGLISH'     FROM DUAL WHERE NOT EXISTS (SELECT 1 FROM ft_t_einc WHERE clsf_oid = 'GVPRNTGR04' AND ext_cl_value = 'Depositary Receipt-CDR-NUS-NA' AND indus_cl_set_id = 'GVPRNTGR' AND data_src_id = 'BB');</v>
      </c>
    </row>
    <row r="303" spans="1:14">
      <c r="A303" s="160" t="s">
        <v>5266</v>
      </c>
      <c r="B303" s="160" t="s">
        <v>5310</v>
      </c>
      <c r="C303" s="93" t="s">
        <v>5274</v>
      </c>
      <c r="D303" s="93" t="s">
        <v>5010</v>
      </c>
      <c r="E303" s="160" t="s">
        <v>5055</v>
      </c>
      <c r="F303" s="160" t="s">
        <v>5269</v>
      </c>
      <c r="G303" s="93" t="s">
        <v>5010</v>
      </c>
      <c r="H303" s="93" t="s">
        <v>5010</v>
      </c>
      <c r="I303" s="160" t="s">
        <v>5931</v>
      </c>
      <c r="J303" s="160" t="s">
        <v>5931</v>
      </c>
      <c r="K303" s="160" t="s">
        <v>3813</v>
      </c>
      <c r="L303" s="160" t="s">
        <v>67</v>
      </c>
      <c r="M303" s="160" t="s">
        <v>3866</v>
      </c>
      <c r="N303" s="160" t="str">
        <f t="shared" si="5"/>
        <v>INSERT INTO ft_t_einc (einc_oid, clsf_oid, cl_value, ext_cl_value, indus_cl_set_id, start_tms, last_chg_tms, last_chg_usr_id, ext_clsf_nme, ext_clsf_desc, data_src_id, nls_cde)  SELECT 'EINC000280','GVPRNTGR04','Foreign Stock','Depositary Receipt-CDR-US-NA','GVPRNTGR',SYSDATE(),SYSDATE(),'GS:PSG:P72','Foreign Stock','Foreign Stock','BB','ENGLISH'     FROM DUAL WHERE NOT EXISTS (SELECT 1 FROM ft_t_einc WHERE clsf_oid = 'GVPRNTGR04' AND ext_cl_value = 'Depositary Receipt-CDR-US-NA' AND indus_cl_set_id = 'GVPRNTGR' AND data_src_id = 'BB');</v>
      </c>
    </row>
    <row r="304" spans="1:14">
      <c r="A304" s="160" t="s">
        <v>5266</v>
      </c>
      <c r="B304" s="160" t="s">
        <v>5311</v>
      </c>
      <c r="C304" s="93" t="s">
        <v>5274</v>
      </c>
      <c r="D304" s="93" t="s">
        <v>5010</v>
      </c>
      <c r="E304" s="160" t="s">
        <v>5056</v>
      </c>
      <c r="F304" s="160" t="s">
        <v>5269</v>
      </c>
      <c r="G304" s="93" t="s">
        <v>5010</v>
      </c>
      <c r="H304" s="93" t="s">
        <v>5010</v>
      </c>
      <c r="I304" s="160" t="s">
        <v>5931</v>
      </c>
      <c r="J304" s="160" t="s">
        <v>5931</v>
      </c>
      <c r="K304" s="160" t="s">
        <v>3813</v>
      </c>
      <c r="L304" s="160" t="s">
        <v>67</v>
      </c>
      <c r="M304" s="160" t="s">
        <v>3866</v>
      </c>
      <c r="N304" s="160" t="str">
        <f t="shared" si="5"/>
        <v>INSERT INTO ft_t_einc (einc_oid, clsf_oid, cl_value, ext_cl_value, indus_cl_set_id, start_tms, last_chg_tms, last_chg_usr_id, ext_clsf_nme, ext_clsf_desc, data_src_id, nls_cde)  SELECT 'EINC000281','GVPRNTGR04','Foreign Stock','Depositary Receipt-CEDEAR-NUS-NA','GVPRNTGR',SYSDATE(),SYSDATE(),'GS:PSG:P72','Foreign Stock','Foreign Stock','BB','ENGLISH'     FROM DUAL WHERE NOT EXISTS (SELECT 1 FROM ft_t_einc WHERE clsf_oid = 'GVPRNTGR04' AND ext_cl_value = 'Depositary Receipt-CEDEAR-NUS-NA' AND indus_cl_set_id = 'GVPRNTGR' AND data_src_id = 'BB');</v>
      </c>
    </row>
    <row r="305" spans="1:14">
      <c r="A305" s="160" t="s">
        <v>5266</v>
      </c>
      <c r="B305" s="160" t="s">
        <v>5312</v>
      </c>
      <c r="C305" s="93" t="s">
        <v>5274</v>
      </c>
      <c r="D305" s="93" t="s">
        <v>5010</v>
      </c>
      <c r="E305" s="160" t="s">
        <v>5057</v>
      </c>
      <c r="F305" s="160" t="s">
        <v>5269</v>
      </c>
      <c r="G305" s="93" t="s">
        <v>5010</v>
      </c>
      <c r="H305" s="93" t="s">
        <v>5010</v>
      </c>
      <c r="I305" s="160" t="s">
        <v>5931</v>
      </c>
      <c r="J305" s="160" t="s">
        <v>5931</v>
      </c>
      <c r="K305" s="160" t="s">
        <v>3813</v>
      </c>
      <c r="L305" s="160" t="s">
        <v>67</v>
      </c>
      <c r="M305" s="160" t="s">
        <v>3866</v>
      </c>
      <c r="N305" s="160" t="str">
        <f t="shared" si="5"/>
        <v>INSERT INTO ft_t_einc (einc_oid, clsf_oid, cl_value, ext_cl_value, indus_cl_set_id, start_tms, last_chg_tms, last_chg_usr_id, ext_clsf_nme, ext_clsf_desc, data_src_id, nls_cde)  SELECT 'EINC000282','GVPRNTGR04','Foreign Stock','Depositary Receipt-CEDEAR-US-NA','GVPRNTGR',SYSDATE(),SYSDATE(),'GS:PSG:P72','Foreign Stock','Foreign Stock','BB','ENGLISH'     FROM DUAL WHERE NOT EXISTS (SELECT 1 FROM ft_t_einc WHERE clsf_oid = 'GVPRNTGR04' AND ext_cl_value = 'Depositary Receipt-CEDEAR-US-NA' AND indus_cl_set_id = 'GVPRNTGR' AND data_src_id = 'BB');</v>
      </c>
    </row>
    <row r="306" spans="1:14">
      <c r="A306" s="160" t="s">
        <v>5266</v>
      </c>
      <c r="B306" s="160" t="s">
        <v>5313</v>
      </c>
      <c r="C306" s="93" t="s">
        <v>5274</v>
      </c>
      <c r="D306" s="93" t="s">
        <v>5010</v>
      </c>
      <c r="E306" s="160" t="s">
        <v>5058</v>
      </c>
      <c r="F306" s="160" t="s">
        <v>5269</v>
      </c>
      <c r="G306" s="93" t="s">
        <v>5010</v>
      </c>
      <c r="H306" s="93" t="s">
        <v>5010</v>
      </c>
      <c r="I306" s="160" t="s">
        <v>5931</v>
      </c>
      <c r="J306" s="160" t="s">
        <v>5931</v>
      </c>
      <c r="K306" s="160" t="s">
        <v>3813</v>
      </c>
      <c r="L306" s="160" t="s">
        <v>67</v>
      </c>
      <c r="M306" s="160" t="s">
        <v>3866</v>
      </c>
      <c r="N306" s="160" t="str">
        <f t="shared" si="5"/>
        <v>INSERT INTO ft_t_einc (einc_oid, clsf_oid, cl_value, ext_cl_value, indus_cl_set_id, start_tms, last_chg_tms, last_chg_usr_id, ext_clsf_nme, ext_clsf_desc, data_src_id, nls_cde)  SELECT 'EINC000283','GVPRNTGR04','Foreign Stock','Depositary Receipt-Dutch Cert-NUS-NA','GVPRNTGR',SYSDATE(),SYSDATE(),'GS:PSG:P72','Foreign Stock','Foreign Stock','BB','ENGLISH'     FROM DUAL WHERE NOT EXISTS (SELECT 1 FROM ft_t_einc WHERE clsf_oid = 'GVPRNTGR04' AND ext_cl_value = 'Depositary Receipt-Dutch Cert-NUS-NA' AND indus_cl_set_id = 'GVPRNTGR' AND data_src_id = 'BB');</v>
      </c>
    </row>
    <row r="307" spans="1:14">
      <c r="A307" s="160" t="s">
        <v>5266</v>
      </c>
      <c r="B307" s="160" t="s">
        <v>5314</v>
      </c>
      <c r="C307" s="93" t="s">
        <v>5274</v>
      </c>
      <c r="D307" s="93" t="s">
        <v>5010</v>
      </c>
      <c r="E307" s="160" t="s">
        <v>5059</v>
      </c>
      <c r="F307" s="160" t="s">
        <v>5269</v>
      </c>
      <c r="G307" s="93" t="s">
        <v>5010</v>
      </c>
      <c r="H307" s="93" t="s">
        <v>5010</v>
      </c>
      <c r="I307" s="160" t="s">
        <v>5931</v>
      </c>
      <c r="J307" s="160" t="s">
        <v>5931</v>
      </c>
      <c r="K307" s="160" t="s">
        <v>3813</v>
      </c>
      <c r="L307" s="160" t="s">
        <v>67</v>
      </c>
      <c r="M307" s="160" t="s">
        <v>3866</v>
      </c>
      <c r="N307" s="160" t="str">
        <f t="shared" si="5"/>
        <v>INSERT INTO ft_t_einc (einc_oid, clsf_oid, cl_value, ext_cl_value, indus_cl_set_id, start_tms, last_chg_tms, last_chg_usr_id, ext_clsf_nme, ext_clsf_desc, data_src_id, nls_cde)  SELECT 'EINC000284','GVPRNTGR04','Foreign Stock','Depositary Receipt-Dutch Cert-US-NA','GVPRNTGR',SYSDATE(),SYSDATE(),'GS:PSG:P72','Foreign Stock','Foreign Stock','BB','ENGLISH'     FROM DUAL WHERE NOT EXISTS (SELECT 1 FROM ft_t_einc WHERE clsf_oid = 'GVPRNTGR04' AND ext_cl_value = 'Depositary Receipt-Dutch Cert-US-NA' AND indus_cl_set_id = 'GVPRNTGR' AND data_src_id = 'BB');</v>
      </c>
    </row>
    <row r="308" spans="1:14">
      <c r="A308" s="160" t="s">
        <v>5266</v>
      </c>
      <c r="B308" s="160" t="s">
        <v>5315</v>
      </c>
      <c r="C308" s="93" t="s">
        <v>5274</v>
      </c>
      <c r="D308" s="93" t="s">
        <v>5010</v>
      </c>
      <c r="E308" s="160" t="s">
        <v>5060</v>
      </c>
      <c r="F308" s="160" t="s">
        <v>5269</v>
      </c>
      <c r="G308" s="93" t="s">
        <v>5010</v>
      </c>
      <c r="H308" s="93" t="s">
        <v>5010</v>
      </c>
      <c r="I308" s="160" t="s">
        <v>5931</v>
      </c>
      <c r="J308" s="160" t="s">
        <v>5931</v>
      </c>
      <c r="K308" s="160" t="s">
        <v>3813</v>
      </c>
      <c r="L308" s="160" t="s">
        <v>67</v>
      </c>
      <c r="M308" s="160" t="s">
        <v>3866</v>
      </c>
      <c r="N308" s="160" t="str">
        <f t="shared" si="5"/>
        <v>INSERT INTO ft_t_einc (einc_oid, clsf_oid, cl_value, ext_cl_value, indus_cl_set_id, start_tms, last_chg_tms, last_chg_usr_id, ext_clsf_nme, ext_clsf_desc, data_src_id, nls_cde)  SELECT 'EINC000285','GVPRNTGR04','Foreign Stock','Depositary Receipt-EDR-NUS-NA','GVPRNTGR',SYSDATE(),SYSDATE(),'GS:PSG:P72','Foreign Stock','Foreign Stock','BB','ENGLISH'     FROM DUAL WHERE NOT EXISTS (SELECT 1 FROM ft_t_einc WHERE clsf_oid = 'GVPRNTGR04' AND ext_cl_value = 'Depositary Receipt-EDR-NUS-NA' AND indus_cl_set_id = 'GVPRNTGR' AND data_src_id = 'BB');</v>
      </c>
    </row>
    <row r="309" spans="1:14">
      <c r="A309" s="160" t="s">
        <v>5266</v>
      </c>
      <c r="B309" s="160" t="s">
        <v>5316</v>
      </c>
      <c r="C309" s="93" t="s">
        <v>5274</v>
      </c>
      <c r="D309" s="93" t="s">
        <v>5010</v>
      </c>
      <c r="E309" s="160" t="s">
        <v>5061</v>
      </c>
      <c r="F309" s="160" t="s">
        <v>5269</v>
      </c>
      <c r="G309" s="93" t="s">
        <v>5010</v>
      </c>
      <c r="H309" s="93" t="s">
        <v>5010</v>
      </c>
      <c r="I309" s="160" t="s">
        <v>5931</v>
      </c>
      <c r="J309" s="160" t="s">
        <v>5931</v>
      </c>
      <c r="K309" s="160" t="s">
        <v>3813</v>
      </c>
      <c r="L309" s="160" t="s">
        <v>67</v>
      </c>
      <c r="M309" s="160" t="s">
        <v>3866</v>
      </c>
      <c r="N309" s="160" t="str">
        <f t="shared" si="5"/>
        <v>INSERT INTO ft_t_einc (einc_oid, clsf_oid, cl_value, ext_cl_value, indus_cl_set_id, start_tms, last_chg_tms, last_chg_usr_id, ext_clsf_nme, ext_clsf_desc, data_src_id, nls_cde)  SELECT 'EINC000286','GVPRNTGR04','Foreign Stock','Depositary Receipt-EDR-US-NA','GVPRNTGR',SYSDATE(),SYSDATE(),'GS:PSG:P72','Foreign Stock','Foreign Stock','BB','ENGLISH'     FROM DUAL WHERE NOT EXISTS (SELECT 1 FROM ft_t_einc WHERE clsf_oid = 'GVPRNTGR04' AND ext_cl_value = 'Depositary Receipt-EDR-US-NA' AND indus_cl_set_id = 'GVPRNTGR' AND data_src_id = 'BB');</v>
      </c>
    </row>
    <row r="310" spans="1:14">
      <c r="A310" s="160" t="s">
        <v>5266</v>
      </c>
      <c r="B310" s="160" t="s">
        <v>5317</v>
      </c>
      <c r="C310" s="93" t="s">
        <v>5274</v>
      </c>
      <c r="D310" s="93" t="s">
        <v>5010</v>
      </c>
      <c r="E310" s="160" t="s">
        <v>5062</v>
      </c>
      <c r="F310" s="160" t="s">
        <v>5269</v>
      </c>
      <c r="G310" s="93" t="s">
        <v>5010</v>
      </c>
      <c r="H310" s="93" t="s">
        <v>5010</v>
      </c>
      <c r="I310" s="160" t="s">
        <v>5931</v>
      </c>
      <c r="J310" s="160" t="s">
        <v>5931</v>
      </c>
      <c r="K310" s="160" t="s">
        <v>3813</v>
      </c>
      <c r="L310" s="160" t="s">
        <v>67</v>
      </c>
      <c r="M310" s="160" t="s">
        <v>3866</v>
      </c>
      <c r="N310" s="160" t="str">
        <f t="shared" si="5"/>
        <v>INSERT INTO ft_t_einc (einc_oid, clsf_oid, cl_value, ext_cl_value, indus_cl_set_id, start_tms, last_chg_tms, last_chg_usr_id, ext_clsf_nme, ext_clsf_desc, data_src_id, nls_cde)  SELECT 'EINC000287','GVPRNTGR04','Foreign Stock','Depositary Receipt-French Cert-NUS-NA','GVPRNTGR',SYSDATE(),SYSDATE(),'GS:PSG:P72','Foreign Stock','Foreign Stock','BB','ENGLISH'     FROM DUAL WHERE NOT EXISTS (SELECT 1 FROM ft_t_einc WHERE clsf_oid = 'GVPRNTGR04' AND ext_cl_value = 'Depositary Receipt-French Cert-NUS-NA' AND indus_cl_set_id = 'GVPRNTGR' AND data_src_id = 'BB');</v>
      </c>
    </row>
    <row r="311" spans="1:14">
      <c r="A311" s="160" t="s">
        <v>5266</v>
      </c>
      <c r="B311" s="160" t="s">
        <v>5318</v>
      </c>
      <c r="C311" s="93" t="s">
        <v>5274</v>
      </c>
      <c r="D311" s="93" t="s">
        <v>5010</v>
      </c>
      <c r="E311" s="160" t="s">
        <v>5063</v>
      </c>
      <c r="F311" s="160" t="s">
        <v>5269</v>
      </c>
      <c r="G311" s="93" t="s">
        <v>5010</v>
      </c>
      <c r="H311" s="93" t="s">
        <v>5010</v>
      </c>
      <c r="I311" s="160" t="s">
        <v>5931</v>
      </c>
      <c r="J311" s="160" t="s">
        <v>5931</v>
      </c>
      <c r="K311" s="160" t="s">
        <v>3813</v>
      </c>
      <c r="L311" s="160" t="s">
        <v>67</v>
      </c>
      <c r="M311" s="160" t="s">
        <v>3866</v>
      </c>
      <c r="N311" s="160" t="str">
        <f t="shared" si="5"/>
        <v>INSERT INTO ft_t_einc (einc_oid, clsf_oid, cl_value, ext_cl_value, indus_cl_set_id, start_tms, last_chg_tms, last_chg_usr_id, ext_clsf_nme, ext_clsf_desc, data_src_id, nls_cde)  SELECT 'EINC000288','GVPRNTGR04','Foreign Stock','Depositary Receipt-French Cert-US-NA','GVPRNTGR',SYSDATE(),SYSDATE(),'GS:PSG:P72','Foreign Stock','Foreign Stock','BB','ENGLISH'     FROM DUAL WHERE NOT EXISTS (SELECT 1 FROM ft_t_einc WHERE clsf_oid = 'GVPRNTGR04' AND ext_cl_value = 'Depositary Receipt-French Cert-US-NA' AND indus_cl_set_id = 'GVPRNTGR' AND data_src_id = 'BB');</v>
      </c>
    </row>
    <row r="312" spans="1:14">
      <c r="A312" s="160" t="s">
        <v>5266</v>
      </c>
      <c r="B312" s="160" t="s">
        <v>5319</v>
      </c>
      <c r="C312" s="93" t="s">
        <v>5274</v>
      </c>
      <c r="D312" s="93" t="s">
        <v>5010</v>
      </c>
      <c r="E312" s="160" t="s">
        <v>5064</v>
      </c>
      <c r="F312" s="160" t="s">
        <v>5269</v>
      </c>
      <c r="G312" s="93" t="s">
        <v>5010</v>
      </c>
      <c r="H312" s="93" t="s">
        <v>5010</v>
      </c>
      <c r="I312" s="160" t="s">
        <v>5931</v>
      </c>
      <c r="J312" s="160" t="s">
        <v>5931</v>
      </c>
      <c r="K312" s="160" t="s">
        <v>3813</v>
      </c>
      <c r="L312" s="160" t="s">
        <v>67</v>
      </c>
      <c r="M312" s="160" t="s">
        <v>3866</v>
      </c>
      <c r="N312" s="160" t="str">
        <f t="shared" si="5"/>
        <v>INSERT INTO ft_t_einc (einc_oid, clsf_oid, cl_value, ext_cl_value, indus_cl_set_id, start_tms, last_chg_tms, last_chg_usr_id, ext_clsf_nme, ext_clsf_desc, data_src_id, nls_cde)  SELECT 'EINC000289','GVPRNTGR04','Foreign Stock','Depositary Receipt-GDR-NUS-NA','GVPRNTGR',SYSDATE(),SYSDATE(),'GS:PSG:P72','Foreign Stock','Foreign Stock','BB','ENGLISH'     FROM DUAL WHERE NOT EXISTS (SELECT 1 FROM ft_t_einc WHERE clsf_oid = 'GVPRNTGR04' AND ext_cl_value = 'Depositary Receipt-GDR-NUS-NA' AND indus_cl_set_id = 'GVPRNTGR' AND data_src_id = 'BB');</v>
      </c>
    </row>
    <row r="313" spans="1:14">
      <c r="A313" s="160" t="s">
        <v>5266</v>
      </c>
      <c r="B313" s="160" t="s">
        <v>5320</v>
      </c>
      <c r="C313" s="93" t="s">
        <v>5274</v>
      </c>
      <c r="D313" s="93" t="s">
        <v>5010</v>
      </c>
      <c r="E313" s="160" t="s">
        <v>5065</v>
      </c>
      <c r="F313" s="160" t="s">
        <v>5269</v>
      </c>
      <c r="G313" s="93" t="s">
        <v>5010</v>
      </c>
      <c r="H313" s="93" t="s">
        <v>5010</v>
      </c>
      <c r="I313" s="160" t="s">
        <v>5931</v>
      </c>
      <c r="J313" s="160" t="s">
        <v>5931</v>
      </c>
      <c r="K313" s="160" t="s">
        <v>3813</v>
      </c>
      <c r="L313" s="160" t="s">
        <v>67</v>
      </c>
      <c r="M313" s="160" t="s">
        <v>3866</v>
      </c>
      <c r="N313" s="160" t="str">
        <f t="shared" si="5"/>
        <v>INSERT INTO ft_t_einc (einc_oid, clsf_oid, cl_value, ext_cl_value, indus_cl_set_id, start_tms, last_chg_tms, last_chg_usr_id, ext_clsf_nme, ext_clsf_desc, data_src_id, nls_cde)  SELECT 'EINC000290','GVPRNTGR04','Foreign Stock','Depositary Receipt-GDR-US-NA','GVPRNTGR',SYSDATE(),SYSDATE(),'GS:PSG:P72','Foreign Stock','Foreign Stock','BB','ENGLISH'     FROM DUAL WHERE NOT EXISTS (SELECT 1 FROM ft_t_einc WHERE clsf_oid = 'GVPRNTGR04' AND ext_cl_value = 'Depositary Receipt-GDR-US-NA' AND indus_cl_set_id = 'GVPRNTGR' AND data_src_id = 'BB');</v>
      </c>
    </row>
    <row r="314" spans="1:14">
      <c r="A314" s="160" t="s">
        <v>5266</v>
      </c>
      <c r="B314" s="160" t="s">
        <v>5321</v>
      </c>
      <c r="C314" s="93" t="s">
        <v>5274</v>
      </c>
      <c r="D314" s="93" t="s">
        <v>5010</v>
      </c>
      <c r="E314" s="160" t="s">
        <v>5066</v>
      </c>
      <c r="F314" s="160" t="s">
        <v>5269</v>
      </c>
      <c r="G314" s="93" t="s">
        <v>5010</v>
      </c>
      <c r="H314" s="93" t="s">
        <v>5010</v>
      </c>
      <c r="I314" s="160" t="s">
        <v>5931</v>
      </c>
      <c r="J314" s="160" t="s">
        <v>5931</v>
      </c>
      <c r="K314" s="160" t="s">
        <v>3813</v>
      </c>
      <c r="L314" s="160" t="s">
        <v>67</v>
      </c>
      <c r="M314" s="160" t="s">
        <v>3866</v>
      </c>
      <c r="N314" s="160" t="str">
        <f t="shared" si="5"/>
        <v>INSERT INTO ft_t_einc (einc_oid, clsf_oid, cl_value, ext_cl_value, indus_cl_set_id, start_tms, last_chg_tms, last_chg_usr_id, ext_clsf_nme, ext_clsf_desc, data_src_id, nls_cde)  SELECT 'EINC000291','GVPRNTGR04','Foreign Stock','Depositary Receipt-German Cert-NUS-NA','GVPRNTGR',SYSDATE(),SYSDATE(),'GS:PSG:P72','Foreign Stock','Foreign Stock','BB','ENGLISH'     FROM DUAL WHERE NOT EXISTS (SELECT 1 FROM ft_t_einc WHERE clsf_oid = 'GVPRNTGR04' AND ext_cl_value = 'Depositary Receipt-German Cert-NUS-NA' AND indus_cl_set_id = 'GVPRNTGR' AND data_src_id = 'BB');</v>
      </c>
    </row>
    <row r="315" spans="1:14">
      <c r="A315" s="160" t="s">
        <v>5266</v>
      </c>
      <c r="B315" s="160" t="s">
        <v>5322</v>
      </c>
      <c r="C315" s="93" t="s">
        <v>5274</v>
      </c>
      <c r="D315" s="93" t="s">
        <v>5010</v>
      </c>
      <c r="E315" s="160" t="s">
        <v>5067</v>
      </c>
      <c r="F315" s="160" t="s">
        <v>5269</v>
      </c>
      <c r="G315" s="93" t="s">
        <v>5010</v>
      </c>
      <c r="H315" s="93" t="s">
        <v>5010</v>
      </c>
      <c r="I315" s="160" t="s">
        <v>5931</v>
      </c>
      <c r="J315" s="160" t="s">
        <v>5931</v>
      </c>
      <c r="K315" s="160" t="s">
        <v>3813</v>
      </c>
      <c r="L315" s="160" t="s">
        <v>67</v>
      </c>
      <c r="M315" s="160" t="s">
        <v>3866</v>
      </c>
      <c r="N315" s="160" t="str">
        <f t="shared" si="5"/>
        <v>INSERT INTO ft_t_einc (einc_oid, clsf_oid, cl_value, ext_cl_value, indus_cl_set_id, start_tms, last_chg_tms, last_chg_usr_id, ext_clsf_nme, ext_clsf_desc, data_src_id, nls_cde)  SELECT 'EINC000292','GVPRNTGR04','Foreign Stock','Depositary Receipt-German Cert-US-NA','GVPRNTGR',SYSDATE(),SYSDATE(),'GS:PSG:P72','Foreign Stock','Foreign Stock','BB','ENGLISH'     FROM DUAL WHERE NOT EXISTS (SELECT 1 FROM ft_t_einc WHERE clsf_oid = 'GVPRNTGR04' AND ext_cl_value = 'Depositary Receipt-German Cert-US-NA' AND indus_cl_set_id = 'GVPRNTGR' AND data_src_id = 'BB');</v>
      </c>
    </row>
    <row r="316" spans="1:14">
      <c r="A316" s="160" t="s">
        <v>5266</v>
      </c>
      <c r="B316" s="160" t="s">
        <v>5323</v>
      </c>
      <c r="C316" s="93" t="s">
        <v>5274</v>
      </c>
      <c r="D316" s="93" t="s">
        <v>5010</v>
      </c>
      <c r="E316" s="160" t="s">
        <v>5068</v>
      </c>
      <c r="F316" s="160" t="s">
        <v>5269</v>
      </c>
      <c r="G316" s="93" t="s">
        <v>5010</v>
      </c>
      <c r="H316" s="93" t="s">
        <v>5010</v>
      </c>
      <c r="I316" s="160" t="s">
        <v>5931</v>
      </c>
      <c r="J316" s="160" t="s">
        <v>5931</v>
      </c>
      <c r="K316" s="160" t="s">
        <v>3813</v>
      </c>
      <c r="L316" s="160" t="s">
        <v>67</v>
      </c>
      <c r="M316" s="160" t="s">
        <v>3866</v>
      </c>
      <c r="N316" s="160" t="str">
        <f t="shared" si="5"/>
        <v>INSERT INTO ft_t_einc (einc_oid, clsf_oid, cl_value, ext_cl_value, indus_cl_set_id, start_tms, last_chg_tms, last_chg_usr_id, ext_clsf_nme, ext_clsf_desc, data_src_id, nls_cde)  SELECT 'EINC000293','GVPRNTGR04','Foreign Stock','Depositary Receipt-HDR-NUS-NA','GVPRNTGR',SYSDATE(),SYSDATE(),'GS:PSG:P72','Foreign Stock','Foreign Stock','BB','ENGLISH'     FROM DUAL WHERE NOT EXISTS (SELECT 1 FROM ft_t_einc WHERE clsf_oid = 'GVPRNTGR04' AND ext_cl_value = 'Depositary Receipt-HDR-NUS-NA' AND indus_cl_set_id = 'GVPRNTGR' AND data_src_id = 'BB');</v>
      </c>
    </row>
    <row r="317" spans="1:14">
      <c r="A317" s="160" t="s">
        <v>5266</v>
      </c>
      <c r="B317" s="160" t="s">
        <v>5324</v>
      </c>
      <c r="C317" s="93" t="s">
        <v>5274</v>
      </c>
      <c r="D317" s="93" t="s">
        <v>5010</v>
      </c>
      <c r="E317" s="160" t="s">
        <v>5069</v>
      </c>
      <c r="F317" s="160" t="s">
        <v>5269</v>
      </c>
      <c r="G317" s="93" t="s">
        <v>5010</v>
      </c>
      <c r="H317" s="93" t="s">
        <v>5010</v>
      </c>
      <c r="I317" s="160" t="s">
        <v>5931</v>
      </c>
      <c r="J317" s="160" t="s">
        <v>5931</v>
      </c>
      <c r="K317" s="160" t="s">
        <v>3813</v>
      </c>
      <c r="L317" s="160" t="s">
        <v>67</v>
      </c>
      <c r="M317" s="160" t="s">
        <v>3866</v>
      </c>
      <c r="N317" s="160" t="str">
        <f t="shared" si="5"/>
        <v>INSERT INTO ft_t_einc (einc_oid, clsf_oid, cl_value, ext_cl_value, indus_cl_set_id, start_tms, last_chg_tms, last_chg_usr_id, ext_clsf_nme, ext_clsf_desc, data_src_id, nls_cde)  SELECT 'EINC000294','GVPRNTGR04','Foreign Stock','Depositary Receipt-HDR-US-NA','GVPRNTGR',SYSDATE(),SYSDATE(),'GS:PSG:P72','Foreign Stock','Foreign Stock','BB','ENGLISH'     FROM DUAL WHERE NOT EXISTS (SELECT 1 FROM ft_t_einc WHERE clsf_oid = 'GVPRNTGR04' AND ext_cl_value = 'Depositary Receipt-HDR-US-NA' AND indus_cl_set_id = 'GVPRNTGR' AND data_src_id = 'BB');</v>
      </c>
    </row>
    <row r="318" spans="1:14">
      <c r="A318" s="160" t="s">
        <v>5266</v>
      </c>
      <c r="B318" s="160" t="s">
        <v>5325</v>
      </c>
      <c r="C318" s="93" t="s">
        <v>5274</v>
      </c>
      <c r="D318" s="93" t="s">
        <v>5010</v>
      </c>
      <c r="E318" s="160" t="s">
        <v>5070</v>
      </c>
      <c r="F318" s="160" t="s">
        <v>5269</v>
      </c>
      <c r="G318" s="93" t="s">
        <v>5010</v>
      </c>
      <c r="H318" s="93" t="s">
        <v>5010</v>
      </c>
      <c r="I318" s="160" t="s">
        <v>5931</v>
      </c>
      <c r="J318" s="160" t="s">
        <v>5931</v>
      </c>
      <c r="K318" s="160" t="s">
        <v>3813</v>
      </c>
      <c r="L318" s="160" t="s">
        <v>67</v>
      </c>
      <c r="M318" s="160" t="s">
        <v>3866</v>
      </c>
      <c r="N318" s="160" t="str">
        <f t="shared" si="5"/>
        <v>INSERT INTO ft_t_einc (einc_oid, clsf_oid, cl_value, ext_cl_value, indus_cl_set_id, start_tms, last_chg_tms, last_chg_usr_id, ext_clsf_nme, ext_clsf_desc, data_src_id, nls_cde)  SELECT 'EINC000295','GVPRNTGR04','Foreign Stock','Depositary Receipt-IDR-NUS-NA','GVPRNTGR',SYSDATE(),SYSDATE(),'GS:PSG:P72','Foreign Stock','Foreign Stock','BB','ENGLISH'     FROM DUAL WHERE NOT EXISTS (SELECT 1 FROM ft_t_einc WHERE clsf_oid = 'GVPRNTGR04' AND ext_cl_value = 'Depositary Receipt-IDR-NUS-NA' AND indus_cl_set_id = 'GVPRNTGR' AND data_src_id = 'BB');</v>
      </c>
    </row>
    <row r="319" spans="1:14">
      <c r="A319" s="160" t="s">
        <v>5266</v>
      </c>
      <c r="B319" s="160" t="s">
        <v>5326</v>
      </c>
      <c r="C319" s="93" t="s">
        <v>5274</v>
      </c>
      <c r="D319" s="93" t="s">
        <v>5010</v>
      </c>
      <c r="E319" s="160" t="s">
        <v>5071</v>
      </c>
      <c r="F319" s="160" t="s">
        <v>5269</v>
      </c>
      <c r="G319" s="93" t="s">
        <v>5010</v>
      </c>
      <c r="H319" s="93" t="s">
        <v>5010</v>
      </c>
      <c r="I319" s="160" t="s">
        <v>5931</v>
      </c>
      <c r="J319" s="160" t="s">
        <v>5931</v>
      </c>
      <c r="K319" s="160" t="s">
        <v>3813</v>
      </c>
      <c r="L319" s="160" t="s">
        <v>67</v>
      </c>
      <c r="M319" s="160" t="s">
        <v>3866</v>
      </c>
      <c r="N319" s="160" t="str">
        <f t="shared" si="5"/>
        <v>INSERT INTO ft_t_einc (einc_oid, clsf_oid, cl_value, ext_cl_value, indus_cl_set_id, start_tms, last_chg_tms, last_chg_usr_id, ext_clsf_nme, ext_clsf_desc, data_src_id, nls_cde)  SELECT 'EINC000296','GVPRNTGR04','Foreign Stock','Depositary Receipt-IDR-US-NA','GVPRNTGR',SYSDATE(),SYSDATE(),'GS:PSG:P72','Foreign Stock','Foreign Stock','BB','ENGLISH'     FROM DUAL WHERE NOT EXISTS (SELECT 1 FROM ft_t_einc WHERE clsf_oid = 'GVPRNTGR04' AND ext_cl_value = 'Depositary Receipt-IDR-US-NA' AND indus_cl_set_id = 'GVPRNTGR' AND data_src_id = 'BB');</v>
      </c>
    </row>
    <row r="320" spans="1:14">
      <c r="A320" s="160" t="s">
        <v>5266</v>
      </c>
      <c r="B320" s="160" t="s">
        <v>5327</v>
      </c>
      <c r="C320" s="93" t="s">
        <v>5274</v>
      </c>
      <c r="D320" s="93" t="s">
        <v>5010</v>
      </c>
      <c r="E320" s="160" t="s">
        <v>5072</v>
      </c>
      <c r="F320" s="160" t="s">
        <v>5269</v>
      </c>
      <c r="G320" s="93" t="s">
        <v>5010</v>
      </c>
      <c r="H320" s="93" t="s">
        <v>5010</v>
      </c>
      <c r="I320" s="160" t="s">
        <v>5931</v>
      </c>
      <c r="J320" s="160" t="s">
        <v>5931</v>
      </c>
      <c r="K320" s="160" t="s">
        <v>3813</v>
      </c>
      <c r="L320" s="160" t="s">
        <v>67</v>
      </c>
      <c r="M320" s="160" t="s">
        <v>3866</v>
      </c>
      <c r="N320" s="160" t="str">
        <f t="shared" si="5"/>
        <v>INSERT INTO ft_t_einc (einc_oid, clsf_oid, cl_value, ext_cl_value, indus_cl_set_id, start_tms, last_chg_tms, last_chg_usr_id, ext_clsf_nme, ext_clsf_desc, data_src_id, nls_cde)  SELECT 'EINC000297','GVPRNTGR04','Foreign Stock','Depositary Receipt-NVDR-NUS-NA','GVPRNTGR',SYSDATE(),SYSDATE(),'GS:PSG:P72','Foreign Stock','Foreign Stock','BB','ENGLISH'     FROM DUAL WHERE NOT EXISTS (SELECT 1 FROM ft_t_einc WHERE clsf_oid = 'GVPRNTGR04' AND ext_cl_value = 'Depositary Receipt-NVDR-NUS-NA' AND indus_cl_set_id = 'GVPRNTGR' AND data_src_id = 'BB');</v>
      </c>
    </row>
    <row r="321" spans="1:14">
      <c r="A321" s="160" t="s">
        <v>5266</v>
      </c>
      <c r="B321" s="160" t="s">
        <v>5328</v>
      </c>
      <c r="C321" s="93" t="s">
        <v>5274</v>
      </c>
      <c r="D321" s="93" t="s">
        <v>5010</v>
      </c>
      <c r="E321" s="160" t="s">
        <v>5073</v>
      </c>
      <c r="F321" s="160" t="s">
        <v>5269</v>
      </c>
      <c r="G321" s="93" t="s">
        <v>5010</v>
      </c>
      <c r="H321" s="93" t="s">
        <v>5010</v>
      </c>
      <c r="I321" s="160" t="s">
        <v>5931</v>
      </c>
      <c r="J321" s="160" t="s">
        <v>5931</v>
      </c>
      <c r="K321" s="160" t="s">
        <v>3813</v>
      </c>
      <c r="L321" s="160" t="s">
        <v>67</v>
      </c>
      <c r="M321" s="160" t="s">
        <v>3866</v>
      </c>
      <c r="N321" s="160" t="str">
        <f t="shared" si="5"/>
        <v>INSERT INTO ft_t_einc (einc_oid, clsf_oid, cl_value, ext_cl_value, indus_cl_set_id, start_tms, last_chg_tms, last_chg_usr_id, ext_clsf_nme, ext_clsf_desc, data_src_id, nls_cde)  SELECT 'EINC000298','GVPRNTGR04','Foreign Stock','Depositary Receipt-NVDR-US-NA','GVPRNTGR',SYSDATE(),SYSDATE(),'GS:PSG:P72','Foreign Stock','Foreign Stock','BB','ENGLISH'     FROM DUAL WHERE NOT EXISTS (SELECT 1 FROM ft_t_einc WHERE clsf_oid = 'GVPRNTGR04' AND ext_cl_value = 'Depositary Receipt-NVDR-US-NA' AND indus_cl_set_id = 'GVPRNTGR' AND data_src_id = 'BB');</v>
      </c>
    </row>
    <row r="322" spans="1:14">
      <c r="A322" s="160" t="s">
        <v>5266</v>
      </c>
      <c r="B322" s="160" t="s">
        <v>5329</v>
      </c>
      <c r="C322" s="93" t="s">
        <v>5274</v>
      </c>
      <c r="D322" s="93" t="s">
        <v>5010</v>
      </c>
      <c r="E322" s="160" t="s">
        <v>5074</v>
      </c>
      <c r="F322" s="160" t="s">
        <v>5269</v>
      </c>
      <c r="G322" s="93" t="s">
        <v>5010</v>
      </c>
      <c r="H322" s="93" t="s">
        <v>5010</v>
      </c>
      <c r="I322" s="160" t="s">
        <v>5931</v>
      </c>
      <c r="J322" s="160" t="s">
        <v>5931</v>
      </c>
      <c r="K322" s="160" t="s">
        <v>3813</v>
      </c>
      <c r="L322" s="160" t="s">
        <v>67</v>
      </c>
      <c r="M322" s="160" t="s">
        <v>3866</v>
      </c>
      <c r="N322" s="160" t="str">
        <f t="shared" ref="N322:N385" si="6">CONCATENATE("INSERT INTO ft_t_einc (einc_oid, clsf_oid, cl_value, ext_cl_value, indus_cl_set_id, start_tms, last_chg_tms, last_chg_usr_id, ext_clsf_nme, ext_clsf_desc, data_src_id, nls_cde)  SELECT '", B322, "','", C322, "','", D322, "','", E322, "','", F322, "',", I322, ",", J322, ",'", K322, "','", G322, "','", H322, "','", L322, "','", M322, "'     FROM DUAL WHERE NOT EXISTS (SELECT 1 FROM ft_t_einc WHERE clsf_oid = '",C322, "' AND ext_cl_value = '", E322, "' AND indus_cl_set_id = '", F322, "' AND data_src_id = '",L322,"');")</f>
        <v>INSERT INTO ft_t_einc (einc_oid, clsf_oid, cl_value, ext_cl_value, indus_cl_set_id, start_tms, last_chg_tms, last_chg_usr_id, ext_clsf_nme, ext_clsf_desc, data_src_id, nls_cde)  SELECT 'EINC000299','GVPRNTGR04','Foreign Stock','Depositary Receipt-NY Reg Shrs-NUS-NA','GVPRNTGR',SYSDATE(),SYSDATE(),'GS:PSG:P72','Foreign Stock','Foreign Stock','BB','ENGLISH'     FROM DUAL WHERE NOT EXISTS (SELECT 1 FROM ft_t_einc WHERE clsf_oid = 'GVPRNTGR04' AND ext_cl_value = 'Depositary Receipt-NY Reg Shrs-NUS-NA' AND indus_cl_set_id = 'GVPRNTGR' AND data_src_id = 'BB');</v>
      </c>
    </row>
    <row r="323" spans="1:14">
      <c r="A323" s="160" t="s">
        <v>5266</v>
      </c>
      <c r="B323" s="160" t="s">
        <v>5330</v>
      </c>
      <c r="C323" s="93" t="s">
        <v>5274</v>
      </c>
      <c r="D323" s="93" t="s">
        <v>5010</v>
      </c>
      <c r="E323" s="160" t="s">
        <v>5075</v>
      </c>
      <c r="F323" s="160" t="s">
        <v>5269</v>
      </c>
      <c r="G323" s="93" t="s">
        <v>5010</v>
      </c>
      <c r="H323" s="93" t="s">
        <v>5010</v>
      </c>
      <c r="I323" s="160" t="s">
        <v>5931</v>
      </c>
      <c r="J323" s="160" t="s">
        <v>5931</v>
      </c>
      <c r="K323" s="160" t="s">
        <v>3813</v>
      </c>
      <c r="L323" s="160" t="s">
        <v>67</v>
      </c>
      <c r="M323" s="160" t="s">
        <v>3866</v>
      </c>
      <c r="N323" s="160" t="str">
        <f t="shared" si="6"/>
        <v>INSERT INTO ft_t_einc (einc_oid, clsf_oid, cl_value, ext_cl_value, indus_cl_set_id, start_tms, last_chg_tms, last_chg_usr_id, ext_clsf_nme, ext_clsf_desc, data_src_id, nls_cde)  SELECT 'EINC000300','GVPRNTGR04','Foreign Stock','Depositary Receipt-NY Reg Shrs-US-NA','GVPRNTGR',SYSDATE(),SYSDATE(),'GS:PSG:P72','Foreign Stock','Foreign Stock','BB','ENGLISH'     FROM DUAL WHERE NOT EXISTS (SELECT 1 FROM ft_t_einc WHERE clsf_oid = 'GVPRNTGR04' AND ext_cl_value = 'Depositary Receipt-NY Reg Shrs-US-NA' AND indus_cl_set_id = 'GVPRNTGR' AND data_src_id = 'BB');</v>
      </c>
    </row>
    <row r="324" spans="1:14">
      <c r="A324" s="160" t="s">
        <v>5266</v>
      </c>
      <c r="B324" s="160" t="s">
        <v>5331</v>
      </c>
      <c r="C324" s="93" t="s">
        <v>5274</v>
      </c>
      <c r="D324" s="93" t="s">
        <v>5010</v>
      </c>
      <c r="E324" s="160" t="s">
        <v>5076</v>
      </c>
      <c r="F324" s="160" t="s">
        <v>5269</v>
      </c>
      <c r="G324" s="93" t="s">
        <v>5010</v>
      </c>
      <c r="H324" s="93" t="s">
        <v>5010</v>
      </c>
      <c r="I324" s="160" t="s">
        <v>5931</v>
      </c>
      <c r="J324" s="160" t="s">
        <v>5931</v>
      </c>
      <c r="K324" s="160" t="s">
        <v>3813</v>
      </c>
      <c r="L324" s="160" t="s">
        <v>67</v>
      </c>
      <c r="M324" s="160" t="s">
        <v>3866</v>
      </c>
      <c r="N324" s="160" t="str">
        <f t="shared" si="6"/>
        <v>INSERT INTO ft_t_einc (einc_oid, clsf_oid, cl_value, ext_cl_value, indus_cl_set_id, start_tms, last_chg_tms, last_chg_usr_id, ext_clsf_nme, ext_clsf_desc, data_src_id, nls_cde)  SELECT 'EINC000301','GVPRNTGR04','Foreign Stock','Depositary Receipt-RDC-NUS-NA','GVPRNTGR',SYSDATE(),SYSDATE(),'GS:PSG:P72','Foreign Stock','Foreign Stock','BB','ENGLISH'     FROM DUAL WHERE NOT EXISTS (SELECT 1 FROM ft_t_einc WHERE clsf_oid = 'GVPRNTGR04' AND ext_cl_value = 'Depositary Receipt-RDC-NUS-NA' AND indus_cl_set_id = 'GVPRNTGR' AND data_src_id = 'BB');</v>
      </c>
    </row>
    <row r="325" spans="1:14">
      <c r="A325" s="160" t="s">
        <v>5266</v>
      </c>
      <c r="B325" s="160" t="s">
        <v>5332</v>
      </c>
      <c r="C325" s="93" t="s">
        <v>5274</v>
      </c>
      <c r="D325" s="93" t="s">
        <v>5010</v>
      </c>
      <c r="E325" s="160" t="s">
        <v>5077</v>
      </c>
      <c r="F325" s="160" t="s">
        <v>5269</v>
      </c>
      <c r="G325" s="93" t="s">
        <v>5010</v>
      </c>
      <c r="H325" s="93" t="s">
        <v>5010</v>
      </c>
      <c r="I325" s="160" t="s">
        <v>5931</v>
      </c>
      <c r="J325" s="160" t="s">
        <v>5931</v>
      </c>
      <c r="K325" s="160" t="s">
        <v>3813</v>
      </c>
      <c r="L325" s="160" t="s">
        <v>67</v>
      </c>
      <c r="M325" s="160" t="s">
        <v>3866</v>
      </c>
      <c r="N325" s="160" t="str">
        <f t="shared" si="6"/>
        <v>INSERT INTO ft_t_einc (einc_oid, clsf_oid, cl_value, ext_cl_value, indus_cl_set_id, start_tms, last_chg_tms, last_chg_usr_id, ext_clsf_nme, ext_clsf_desc, data_src_id, nls_cde)  SELECT 'EINC000302','GVPRNTGR04','Foreign Stock','Depositary Receipt-RDC-US-NA','GVPRNTGR',SYSDATE(),SYSDATE(),'GS:PSG:P72','Foreign Stock','Foreign Stock','BB','ENGLISH'     FROM DUAL WHERE NOT EXISTS (SELECT 1 FROM ft_t_einc WHERE clsf_oid = 'GVPRNTGR04' AND ext_cl_value = 'Depositary Receipt-RDC-US-NA' AND indus_cl_set_id = 'GVPRNTGR' AND data_src_id = 'BB');</v>
      </c>
    </row>
    <row r="326" spans="1:14">
      <c r="A326" s="160" t="s">
        <v>5266</v>
      </c>
      <c r="B326" s="160" t="s">
        <v>5333</v>
      </c>
      <c r="C326" s="93" t="s">
        <v>5274</v>
      </c>
      <c r="D326" s="93" t="s">
        <v>5010</v>
      </c>
      <c r="E326" s="160" t="s">
        <v>5078</v>
      </c>
      <c r="F326" s="160" t="s">
        <v>5269</v>
      </c>
      <c r="G326" s="93" t="s">
        <v>5010</v>
      </c>
      <c r="H326" s="93" t="s">
        <v>5010</v>
      </c>
      <c r="I326" s="160" t="s">
        <v>5931</v>
      </c>
      <c r="J326" s="160" t="s">
        <v>5931</v>
      </c>
      <c r="K326" s="160" t="s">
        <v>3813</v>
      </c>
      <c r="L326" s="160" t="s">
        <v>67</v>
      </c>
      <c r="M326" s="160" t="s">
        <v>3866</v>
      </c>
      <c r="N326" s="160" t="str">
        <f t="shared" si="6"/>
        <v>INSERT INTO ft_t_einc (einc_oid, clsf_oid, cl_value, ext_cl_value, indus_cl_set_id, start_tms, last_chg_tms, last_chg_usr_id, ext_clsf_nme, ext_clsf_desc, data_src_id, nls_cde)  SELECT 'EINC000303','GVPRNTGR04','Foreign Stock','Depositary Receipt-Receipt-NUS-NA','GVPRNTGR',SYSDATE(),SYSDATE(),'GS:PSG:P72','Foreign Stock','Foreign Stock','BB','ENGLISH'     FROM DUAL WHERE NOT EXISTS (SELECT 1 FROM ft_t_einc WHERE clsf_oid = 'GVPRNTGR04' AND ext_cl_value = 'Depositary Receipt-Receipt-NUS-NA' AND indus_cl_set_id = 'GVPRNTGR' AND data_src_id = 'BB');</v>
      </c>
    </row>
    <row r="327" spans="1:14">
      <c r="A327" s="160" t="s">
        <v>5266</v>
      </c>
      <c r="B327" s="160" t="s">
        <v>5334</v>
      </c>
      <c r="C327" s="93" t="s">
        <v>5274</v>
      </c>
      <c r="D327" s="93" t="s">
        <v>5010</v>
      </c>
      <c r="E327" s="160" t="s">
        <v>5079</v>
      </c>
      <c r="F327" s="160" t="s">
        <v>5269</v>
      </c>
      <c r="G327" s="93" t="s">
        <v>5010</v>
      </c>
      <c r="H327" s="93" t="s">
        <v>5010</v>
      </c>
      <c r="I327" s="160" t="s">
        <v>5931</v>
      </c>
      <c r="J327" s="160" t="s">
        <v>5931</v>
      </c>
      <c r="K327" s="160" t="s">
        <v>3813</v>
      </c>
      <c r="L327" s="160" t="s">
        <v>67</v>
      </c>
      <c r="M327" s="160" t="s">
        <v>3866</v>
      </c>
      <c r="N327" s="160" t="str">
        <f t="shared" si="6"/>
        <v>INSERT INTO ft_t_einc (einc_oid, clsf_oid, cl_value, ext_cl_value, indus_cl_set_id, start_tms, last_chg_tms, last_chg_usr_id, ext_clsf_nme, ext_clsf_desc, data_src_id, nls_cde)  SELECT 'EINC000304','GVPRNTGR04','Foreign Stock','Depositary Receipt-Receipt-US-NA','GVPRNTGR',SYSDATE(),SYSDATE(),'GS:PSG:P72','Foreign Stock','Foreign Stock','BB','ENGLISH'     FROM DUAL WHERE NOT EXISTS (SELECT 1 FROM ft_t_einc WHERE clsf_oid = 'GVPRNTGR04' AND ext_cl_value = 'Depositary Receipt-Receipt-US-NA' AND indus_cl_set_id = 'GVPRNTGR' AND data_src_id = 'BB');</v>
      </c>
    </row>
    <row r="328" spans="1:14">
      <c r="A328" s="160" t="s">
        <v>5266</v>
      </c>
      <c r="B328" s="160" t="s">
        <v>5335</v>
      </c>
      <c r="C328" s="93" t="s">
        <v>5274</v>
      </c>
      <c r="D328" s="93" t="s">
        <v>5010</v>
      </c>
      <c r="E328" s="160" t="s">
        <v>5080</v>
      </c>
      <c r="F328" s="160" t="s">
        <v>5269</v>
      </c>
      <c r="G328" s="93" t="s">
        <v>5010</v>
      </c>
      <c r="H328" s="93" t="s">
        <v>5010</v>
      </c>
      <c r="I328" s="160" t="s">
        <v>5931</v>
      </c>
      <c r="J328" s="160" t="s">
        <v>5931</v>
      </c>
      <c r="K328" s="160" t="s">
        <v>3813</v>
      </c>
      <c r="L328" s="160" t="s">
        <v>67</v>
      </c>
      <c r="M328" s="160" t="s">
        <v>3866</v>
      </c>
      <c r="N328" s="160" t="str">
        <f t="shared" si="6"/>
        <v>INSERT INTO ft_t_einc (einc_oid, clsf_oid, cl_value, ext_cl_value, indus_cl_set_id, start_tms, last_chg_tms, last_chg_usr_id, ext_clsf_nme, ext_clsf_desc, data_src_id, nls_cde)  SELECT 'EINC000305','GVPRNTGR04','Foreign Stock','Depositary Receipt-SDR-NUS-NA','GVPRNTGR',SYSDATE(),SYSDATE(),'GS:PSG:P72','Foreign Stock','Foreign Stock','BB','ENGLISH'     FROM DUAL WHERE NOT EXISTS (SELECT 1 FROM ft_t_einc WHERE clsf_oid = 'GVPRNTGR04' AND ext_cl_value = 'Depositary Receipt-SDR-NUS-NA' AND indus_cl_set_id = 'GVPRNTGR' AND data_src_id = 'BB');</v>
      </c>
    </row>
    <row r="329" spans="1:14">
      <c r="A329" s="160" t="s">
        <v>5266</v>
      </c>
      <c r="B329" s="160" t="s">
        <v>5336</v>
      </c>
      <c r="C329" s="93" t="s">
        <v>5274</v>
      </c>
      <c r="D329" s="93" t="s">
        <v>5010</v>
      </c>
      <c r="E329" s="160" t="s">
        <v>5081</v>
      </c>
      <c r="F329" s="160" t="s">
        <v>5269</v>
      </c>
      <c r="G329" s="93" t="s">
        <v>5010</v>
      </c>
      <c r="H329" s="93" t="s">
        <v>5010</v>
      </c>
      <c r="I329" s="160" t="s">
        <v>5931</v>
      </c>
      <c r="J329" s="160" t="s">
        <v>5931</v>
      </c>
      <c r="K329" s="160" t="s">
        <v>3813</v>
      </c>
      <c r="L329" s="160" t="s">
        <v>67</v>
      </c>
      <c r="M329" s="160" t="s">
        <v>3866</v>
      </c>
      <c r="N329" s="160" t="str">
        <f t="shared" si="6"/>
        <v>INSERT INTO ft_t_einc (einc_oid, clsf_oid, cl_value, ext_cl_value, indus_cl_set_id, start_tms, last_chg_tms, last_chg_usr_id, ext_clsf_nme, ext_clsf_desc, data_src_id, nls_cde)  SELECT 'EINC000306','GVPRNTGR04','Foreign Stock','Depositary Receipt-SDR-US-NA','GVPRNTGR',SYSDATE(),SYSDATE(),'GS:PSG:P72','Foreign Stock','Foreign Stock','BB','ENGLISH'     FROM DUAL WHERE NOT EXISTS (SELECT 1 FROM ft_t_einc WHERE clsf_oid = 'GVPRNTGR04' AND ext_cl_value = 'Depositary Receipt-SDR-US-NA' AND indus_cl_set_id = 'GVPRNTGR' AND data_src_id = 'BB');</v>
      </c>
    </row>
    <row r="330" spans="1:14">
      <c r="A330" s="160" t="s">
        <v>5266</v>
      </c>
      <c r="B330" s="160" t="s">
        <v>5337</v>
      </c>
      <c r="C330" s="93" t="s">
        <v>5274</v>
      </c>
      <c r="D330" s="93" t="s">
        <v>5010</v>
      </c>
      <c r="E330" s="160" t="s">
        <v>5082</v>
      </c>
      <c r="F330" s="160" t="s">
        <v>5269</v>
      </c>
      <c r="G330" s="93" t="s">
        <v>5010</v>
      </c>
      <c r="H330" s="93" t="s">
        <v>5010</v>
      </c>
      <c r="I330" s="160" t="s">
        <v>5931</v>
      </c>
      <c r="J330" s="160" t="s">
        <v>5931</v>
      </c>
      <c r="K330" s="160" t="s">
        <v>3813</v>
      </c>
      <c r="L330" s="160" t="s">
        <v>67</v>
      </c>
      <c r="M330" s="160" t="s">
        <v>3866</v>
      </c>
      <c r="N330" s="160" t="str">
        <f t="shared" si="6"/>
        <v>INSERT INTO ft_t_einc (einc_oid, clsf_oid, cl_value, ext_cl_value, indus_cl_set_id, start_tms, last_chg_tms, last_chg_usr_id, ext_clsf_nme, ext_clsf_desc, data_src_id, nls_cde)  SELECT 'EINC000307','GVPRNTGR04','Foreign Stock','Depositary Receipt-Swiss Cert-NUS-NA','GVPRNTGR',SYSDATE(),SYSDATE(),'GS:PSG:P72','Foreign Stock','Foreign Stock','BB','ENGLISH'     FROM DUAL WHERE NOT EXISTS (SELECT 1 FROM ft_t_einc WHERE clsf_oid = 'GVPRNTGR04' AND ext_cl_value = 'Depositary Receipt-Swiss Cert-NUS-NA' AND indus_cl_set_id = 'GVPRNTGR' AND data_src_id = 'BB');</v>
      </c>
    </row>
    <row r="331" spans="1:14">
      <c r="A331" s="160" t="s">
        <v>5266</v>
      </c>
      <c r="B331" s="160" t="s">
        <v>5338</v>
      </c>
      <c r="C331" s="93" t="s">
        <v>5274</v>
      </c>
      <c r="D331" s="93" t="s">
        <v>5010</v>
      </c>
      <c r="E331" s="160" t="s">
        <v>5083</v>
      </c>
      <c r="F331" s="160" t="s">
        <v>5269</v>
      </c>
      <c r="G331" s="93" t="s">
        <v>5010</v>
      </c>
      <c r="H331" s="93" t="s">
        <v>5010</v>
      </c>
      <c r="I331" s="160" t="s">
        <v>5931</v>
      </c>
      <c r="J331" s="160" t="s">
        <v>5931</v>
      </c>
      <c r="K331" s="160" t="s">
        <v>3813</v>
      </c>
      <c r="L331" s="160" t="s">
        <v>67</v>
      </c>
      <c r="M331" s="160" t="s">
        <v>3866</v>
      </c>
      <c r="N331" s="160" t="str">
        <f t="shared" si="6"/>
        <v>INSERT INTO ft_t_einc (einc_oid, clsf_oid, cl_value, ext_cl_value, indus_cl_set_id, start_tms, last_chg_tms, last_chg_usr_id, ext_clsf_nme, ext_clsf_desc, data_src_id, nls_cde)  SELECT 'EINC000308','GVPRNTGR04','Foreign Stock','Depositary Receipt-Swiss Cert-US-NA','GVPRNTGR',SYSDATE(),SYSDATE(),'GS:PSG:P72','Foreign Stock','Foreign Stock','BB','ENGLISH'     FROM DUAL WHERE NOT EXISTS (SELECT 1 FROM ft_t_einc WHERE clsf_oid = 'GVPRNTGR04' AND ext_cl_value = 'Depositary Receipt-Swiss Cert-US-NA' AND indus_cl_set_id = 'GVPRNTGR' AND data_src_id = 'BB');</v>
      </c>
    </row>
    <row r="332" spans="1:14">
      <c r="A332" s="160" t="s">
        <v>5266</v>
      </c>
      <c r="B332" s="160" t="s">
        <v>5339</v>
      </c>
      <c r="C332" s="93" t="s">
        <v>5274</v>
      </c>
      <c r="D332" s="93" t="s">
        <v>5010</v>
      </c>
      <c r="E332" s="160" t="s">
        <v>5084</v>
      </c>
      <c r="F332" s="160" t="s">
        <v>5269</v>
      </c>
      <c r="G332" s="93" t="s">
        <v>5010</v>
      </c>
      <c r="H332" s="93" t="s">
        <v>5010</v>
      </c>
      <c r="I332" s="160" t="s">
        <v>5931</v>
      </c>
      <c r="J332" s="160" t="s">
        <v>5931</v>
      </c>
      <c r="K332" s="160" t="s">
        <v>3813</v>
      </c>
      <c r="L332" s="160" t="s">
        <v>67</v>
      </c>
      <c r="M332" s="160" t="s">
        <v>3866</v>
      </c>
      <c r="N332" s="160" t="str">
        <f t="shared" si="6"/>
        <v>INSERT INTO ft_t_einc (einc_oid, clsf_oid, cl_value, ext_cl_value, indus_cl_set_id, start_tms, last_chg_tms, last_chg_usr_id, ext_clsf_nme, ext_clsf_desc, data_src_id, nls_cde)  SELECT 'EINC000309','GVPRNTGR04','Foreign Stock','Depositary Receipt-TDR-NUS-NA','GVPRNTGR',SYSDATE(),SYSDATE(),'GS:PSG:P72','Foreign Stock','Foreign Stock','BB','ENGLISH'     FROM DUAL WHERE NOT EXISTS (SELECT 1 FROM ft_t_einc WHERE clsf_oid = 'GVPRNTGR04' AND ext_cl_value = 'Depositary Receipt-TDR-NUS-NA' AND indus_cl_set_id = 'GVPRNTGR' AND data_src_id = 'BB');</v>
      </c>
    </row>
    <row r="333" spans="1:14">
      <c r="A333" s="160" t="s">
        <v>5266</v>
      </c>
      <c r="B333" s="160" t="s">
        <v>5340</v>
      </c>
      <c r="C333" s="93" t="s">
        <v>5274</v>
      </c>
      <c r="D333" s="93" t="s">
        <v>5010</v>
      </c>
      <c r="E333" s="160" t="s">
        <v>5085</v>
      </c>
      <c r="F333" s="160" t="s">
        <v>5269</v>
      </c>
      <c r="G333" s="93" t="s">
        <v>5010</v>
      </c>
      <c r="H333" s="93" t="s">
        <v>5010</v>
      </c>
      <c r="I333" s="160" t="s">
        <v>5931</v>
      </c>
      <c r="J333" s="160" t="s">
        <v>5931</v>
      </c>
      <c r="K333" s="160" t="s">
        <v>3813</v>
      </c>
      <c r="L333" s="160" t="s">
        <v>67</v>
      </c>
      <c r="M333" s="160" t="s">
        <v>3866</v>
      </c>
      <c r="N333" s="160" t="str">
        <f t="shared" si="6"/>
        <v>INSERT INTO ft_t_einc (einc_oid, clsf_oid, cl_value, ext_cl_value, indus_cl_set_id, start_tms, last_chg_tms, last_chg_usr_id, ext_clsf_nme, ext_clsf_desc, data_src_id, nls_cde)  SELECT 'EINC000310','GVPRNTGR04','Foreign Stock','Depositary Receipt-TDR-US-NA','GVPRNTGR',SYSDATE(),SYSDATE(),'GS:PSG:P72','Foreign Stock','Foreign Stock','BB','ENGLISH'     FROM DUAL WHERE NOT EXISTS (SELECT 1 FROM ft_t_einc WHERE clsf_oid = 'GVPRNTGR04' AND ext_cl_value = 'Depositary Receipt-TDR-US-NA' AND indus_cl_set_id = 'GVPRNTGR' AND data_src_id = 'BB');</v>
      </c>
    </row>
    <row r="334" spans="1:14">
      <c r="A334" s="160" t="s">
        <v>5266</v>
      </c>
      <c r="B334" s="160" t="s">
        <v>5341</v>
      </c>
      <c r="C334" s="93" t="s">
        <v>5274</v>
      </c>
      <c r="D334" s="93" t="s">
        <v>5010</v>
      </c>
      <c r="E334" s="160" t="s">
        <v>5086</v>
      </c>
      <c r="F334" s="160" t="s">
        <v>5269</v>
      </c>
      <c r="G334" s="93" t="s">
        <v>5010</v>
      </c>
      <c r="H334" s="93" t="s">
        <v>5010</v>
      </c>
      <c r="I334" s="160" t="s">
        <v>5931</v>
      </c>
      <c r="J334" s="160" t="s">
        <v>5931</v>
      </c>
      <c r="K334" s="160" t="s">
        <v>3813</v>
      </c>
      <c r="L334" s="160" t="s">
        <v>67</v>
      </c>
      <c r="M334" s="160" t="s">
        <v>3866</v>
      </c>
      <c r="N334" s="160" t="str">
        <f t="shared" si="6"/>
        <v>INSERT INTO ft_t_einc (einc_oid, clsf_oid, cl_value, ext_cl_value, indus_cl_set_id, start_tms, last_chg_tms, last_chg_usr_id, ext_clsf_nme, ext_clsf_desc, data_src_id, nls_cde)  SELECT 'EINC000311','GVPRNTGR04','Foreign Stock','Common Stock-Common Stock-NUS-NA','GVPRNTGR',SYSDATE(),SYSDATE(),'GS:PSG:P72','Foreign Stock','Foreign Stock','BB','ENGLISH'     FROM DUAL WHERE NOT EXISTS (SELECT 1 FROM ft_t_einc WHERE clsf_oid = 'GVPRNTGR04' AND ext_cl_value = 'Common Stock-Common Stock-NUS-NA' AND indus_cl_set_id = 'GVPRNTGR' AND data_src_id = 'BB');</v>
      </c>
    </row>
    <row r="335" spans="1:14">
      <c r="A335" s="160" t="s">
        <v>5266</v>
      </c>
      <c r="B335" s="160" t="s">
        <v>5342</v>
      </c>
      <c r="C335" s="93" t="s">
        <v>5274</v>
      </c>
      <c r="D335" s="93" t="s">
        <v>5010</v>
      </c>
      <c r="E335" s="160" t="s">
        <v>5087</v>
      </c>
      <c r="F335" s="160" t="s">
        <v>5269</v>
      </c>
      <c r="G335" s="93" t="s">
        <v>5010</v>
      </c>
      <c r="H335" s="93" t="s">
        <v>5010</v>
      </c>
      <c r="I335" s="160" t="s">
        <v>5931</v>
      </c>
      <c r="J335" s="160" t="s">
        <v>5931</v>
      </c>
      <c r="K335" s="160" t="s">
        <v>3813</v>
      </c>
      <c r="L335" s="160" t="s">
        <v>67</v>
      </c>
      <c r="M335" s="160" t="s">
        <v>3866</v>
      </c>
      <c r="N335" s="160" t="str">
        <f t="shared" si="6"/>
        <v>INSERT INTO ft_t_einc (einc_oid, clsf_oid, cl_value, ext_cl_value, indus_cl_set_id, start_tms, last_chg_tms, last_chg_usr_id, ext_clsf_nme, ext_clsf_desc, data_src_id, nls_cde)  SELECT 'EINC000312','GVPRNTGR04','Foreign Stock','Common Stock-Foreign Sh.-NUS-NA','GVPRNTGR',SYSDATE(),SYSDATE(),'GS:PSG:P72','Foreign Stock','Foreign Stock','BB','ENGLISH'     FROM DUAL WHERE NOT EXISTS (SELECT 1 FROM ft_t_einc WHERE clsf_oid = 'GVPRNTGR04' AND ext_cl_value = 'Common Stock-Foreign Sh.-NUS-NA' AND indus_cl_set_id = 'GVPRNTGR' AND data_src_id = 'BB');</v>
      </c>
    </row>
    <row r="336" spans="1:14">
      <c r="A336" s="160" t="s">
        <v>5266</v>
      </c>
      <c r="B336" s="160" t="s">
        <v>5343</v>
      </c>
      <c r="C336" s="93" t="s">
        <v>5274</v>
      </c>
      <c r="D336" s="93" t="s">
        <v>5010</v>
      </c>
      <c r="E336" s="160" t="s">
        <v>5088</v>
      </c>
      <c r="F336" s="160" t="s">
        <v>5269</v>
      </c>
      <c r="G336" s="93" t="s">
        <v>5010</v>
      </c>
      <c r="H336" s="93" t="s">
        <v>5010</v>
      </c>
      <c r="I336" s="160" t="s">
        <v>5931</v>
      </c>
      <c r="J336" s="160" t="s">
        <v>5931</v>
      </c>
      <c r="K336" s="160" t="s">
        <v>3813</v>
      </c>
      <c r="L336" s="160" t="s">
        <v>67</v>
      </c>
      <c r="M336" s="160" t="s">
        <v>3866</v>
      </c>
      <c r="N336" s="160" t="str">
        <f t="shared" si="6"/>
        <v>INSERT INTO ft_t_einc (einc_oid, clsf_oid, cl_value, ext_cl_value, indus_cl_set_id, start_tms, last_chg_tms, last_chg_usr_id, ext_clsf_nme, ext_clsf_desc, data_src_id, nls_cde)  SELECT 'EINC000313','GVPRNTGR04','Foreign Stock','Common Stock-Tracking Stk-NUS-NA','GVPRNTGR',SYSDATE(),SYSDATE(),'GS:PSG:P72','Foreign Stock','Foreign Stock','BB','ENGLISH'     FROM DUAL WHERE NOT EXISTS (SELECT 1 FROM ft_t_einc WHERE clsf_oid = 'GVPRNTGR04' AND ext_cl_value = 'Common Stock-Tracking Stk-NUS-NA' AND indus_cl_set_id = 'GVPRNTGR' AND data_src_id = 'BB');</v>
      </c>
    </row>
    <row r="337" spans="1:14">
      <c r="A337" s="160" t="s">
        <v>5266</v>
      </c>
      <c r="B337" s="160" t="s">
        <v>5344</v>
      </c>
      <c r="C337" s="93" t="s">
        <v>5274</v>
      </c>
      <c r="D337" s="93" t="s">
        <v>5010</v>
      </c>
      <c r="E337" s="160" t="s">
        <v>5089</v>
      </c>
      <c r="F337" s="160" t="s">
        <v>5269</v>
      </c>
      <c r="G337" s="93" t="s">
        <v>5010</v>
      </c>
      <c r="H337" s="93" t="s">
        <v>5010</v>
      </c>
      <c r="I337" s="160" t="s">
        <v>5931</v>
      </c>
      <c r="J337" s="160" t="s">
        <v>5931</v>
      </c>
      <c r="K337" s="160" t="s">
        <v>3813</v>
      </c>
      <c r="L337" s="160" t="s">
        <v>67</v>
      </c>
      <c r="M337" s="160" t="s">
        <v>3866</v>
      </c>
      <c r="N337" s="160" t="str">
        <f t="shared" si="6"/>
        <v>INSERT INTO ft_t_einc (einc_oid, clsf_oid, cl_value, ext_cl_value, indus_cl_set_id, start_tms, last_chg_tms, last_chg_usr_id, ext_clsf_nme, ext_clsf_desc, data_src_id, nls_cde)  SELECT 'EINC000314','GVPRNTGR04','Foreign Stock','FDIC-Common Stock-NUS-NA','GVPRNTGR',SYSDATE(),SYSDATE(),'GS:PSG:P72','Foreign Stock','Foreign Stock','BB','ENGLISH'     FROM DUAL WHERE NOT EXISTS (SELECT 1 FROM ft_t_einc WHERE clsf_oid = 'GVPRNTGR04' AND ext_cl_value = 'FDIC-Common Stock-NUS-NA' AND indus_cl_set_id = 'GVPRNTGR' AND data_src_id = 'BB');</v>
      </c>
    </row>
    <row r="338" spans="1:14">
      <c r="A338" s="160" t="s">
        <v>5266</v>
      </c>
      <c r="B338" s="160" t="s">
        <v>5345</v>
      </c>
      <c r="C338" s="93" t="s">
        <v>5274</v>
      </c>
      <c r="D338" s="93" t="s">
        <v>5010</v>
      </c>
      <c r="E338" s="160" t="s">
        <v>5090</v>
      </c>
      <c r="F338" s="160" t="s">
        <v>5269</v>
      </c>
      <c r="G338" s="93" t="s">
        <v>5010</v>
      </c>
      <c r="H338" s="93" t="s">
        <v>5010</v>
      </c>
      <c r="I338" s="160" t="s">
        <v>5931</v>
      </c>
      <c r="J338" s="160" t="s">
        <v>5931</v>
      </c>
      <c r="K338" s="160" t="s">
        <v>3813</v>
      </c>
      <c r="L338" s="160" t="s">
        <v>67</v>
      </c>
      <c r="M338" s="160" t="s">
        <v>3866</v>
      </c>
      <c r="N338" s="160" t="str">
        <f t="shared" si="6"/>
        <v>INSERT INTO ft_t_einc (einc_oid, clsf_oid, cl_value, ext_cl_value, indus_cl_set_id, start_tms, last_chg_tms, last_chg_usr_id, ext_clsf_nme, ext_clsf_desc, data_src_id, nls_cde)  SELECT 'EINC000315','GVPRNTGR04','Foreign Stock','FDIC-Foreign Sh.-NUS-NA','GVPRNTGR',SYSDATE(),SYSDATE(),'GS:PSG:P72','Foreign Stock','Foreign Stock','BB','ENGLISH'     FROM DUAL WHERE NOT EXISTS (SELECT 1 FROM ft_t_einc WHERE clsf_oid = 'GVPRNTGR04' AND ext_cl_value = 'FDIC-Foreign Sh.-NUS-NA' AND indus_cl_set_id = 'GVPRNTGR' AND data_src_id = 'BB');</v>
      </c>
    </row>
    <row r="339" spans="1:14">
      <c r="A339" s="160" t="s">
        <v>5266</v>
      </c>
      <c r="B339" s="160" t="s">
        <v>5346</v>
      </c>
      <c r="C339" s="93" t="s">
        <v>5274</v>
      </c>
      <c r="D339" s="93" t="s">
        <v>5010</v>
      </c>
      <c r="E339" s="160" t="s">
        <v>5091</v>
      </c>
      <c r="F339" s="160" t="s">
        <v>5269</v>
      </c>
      <c r="G339" s="93" t="s">
        <v>5010</v>
      </c>
      <c r="H339" s="93" t="s">
        <v>5010</v>
      </c>
      <c r="I339" s="160" t="s">
        <v>5931</v>
      </c>
      <c r="J339" s="160" t="s">
        <v>5931</v>
      </c>
      <c r="K339" s="160" t="s">
        <v>3813</v>
      </c>
      <c r="L339" s="160" t="s">
        <v>67</v>
      </c>
      <c r="M339" s="160" t="s">
        <v>3866</v>
      </c>
      <c r="N339" s="160" t="str">
        <f t="shared" si="6"/>
        <v>INSERT INTO ft_t_einc (einc_oid, clsf_oid, cl_value, ext_cl_value, indus_cl_set_id, start_tms, last_chg_tms, last_chg_usr_id, ext_clsf_nme, ext_clsf_desc, data_src_id, nls_cde)  SELECT 'EINC000316','GVPRNTGR04','Foreign Stock','FDIC-Tracking Stk-NUS-NA','GVPRNTGR',SYSDATE(),SYSDATE(),'GS:PSG:P72','Foreign Stock','Foreign Stock','BB','ENGLISH'     FROM DUAL WHERE NOT EXISTS (SELECT 1 FROM ft_t_einc WHERE clsf_oid = 'GVPRNTGR04' AND ext_cl_value = 'FDIC-Tracking Stk-NUS-NA' AND indus_cl_set_id = 'GVPRNTGR' AND data_src_id = 'BB');</v>
      </c>
    </row>
    <row r="340" spans="1:14">
      <c r="A340" s="160" t="s">
        <v>5266</v>
      </c>
      <c r="B340" s="160" t="s">
        <v>5347</v>
      </c>
      <c r="C340" s="93" t="s">
        <v>5274</v>
      </c>
      <c r="D340" s="93" t="s">
        <v>5010</v>
      </c>
      <c r="E340" s="160" t="s">
        <v>5092</v>
      </c>
      <c r="F340" s="160" t="s">
        <v>5269</v>
      </c>
      <c r="G340" s="93" t="s">
        <v>5010</v>
      </c>
      <c r="H340" s="93" t="s">
        <v>5010</v>
      </c>
      <c r="I340" s="160" t="s">
        <v>5931</v>
      </c>
      <c r="J340" s="160" t="s">
        <v>5931</v>
      </c>
      <c r="K340" s="160" t="s">
        <v>3813</v>
      </c>
      <c r="L340" s="160" t="s">
        <v>67</v>
      </c>
      <c r="M340" s="160" t="s">
        <v>3866</v>
      </c>
      <c r="N340" s="160" t="str">
        <f t="shared" si="6"/>
        <v>INSERT INTO ft_t_einc (einc_oid, clsf_oid, cl_value, ext_cl_value, indus_cl_set_id, start_tms, last_chg_tms, last_chg_usr_id, ext_clsf_nme, ext_clsf_desc, data_src_id, nls_cde)  SELECT 'EINC000317','GVPRNTGR04','Foreign Stock','N/A-Misc.-NUS-NA','GVPRNTGR',SYSDATE(),SYSDATE(),'GS:PSG:P72','Foreign Stock','Foreign Stock','BB','ENGLISH'     FROM DUAL WHERE NOT EXISTS (SELECT 1 FROM ft_t_einc WHERE clsf_oid = 'GVPRNTGR04' AND ext_cl_value = 'N/A-Misc.-NUS-NA' AND indus_cl_set_id = 'GVPRNTGR' AND data_src_id = 'BB');</v>
      </c>
    </row>
    <row r="341" spans="1:14">
      <c r="A341" s="160" t="s">
        <v>5266</v>
      </c>
      <c r="B341" s="160" t="s">
        <v>5348</v>
      </c>
      <c r="C341" s="93" t="s">
        <v>5274</v>
      </c>
      <c r="D341" s="93" t="s">
        <v>5010</v>
      </c>
      <c r="E341" s="160" t="s">
        <v>5093</v>
      </c>
      <c r="F341" s="160" t="s">
        <v>5269</v>
      </c>
      <c r="G341" s="93" t="s">
        <v>5010</v>
      </c>
      <c r="H341" s="93" t="s">
        <v>5010</v>
      </c>
      <c r="I341" s="160" t="s">
        <v>5931</v>
      </c>
      <c r="J341" s="160" t="s">
        <v>5931</v>
      </c>
      <c r="K341" s="160" t="s">
        <v>3813</v>
      </c>
      <c r="L341" s="160" t="s">
        <v>67</v>
      </c>
      <c r="M341" s="160" t="s">
        <v>3866</v>
      </c>
      <c r="N341" s="160" t="str">
        <f t="shared" si="6"/>
        <v>INSERT INTO ft_t_einc (einc_oid, clsf_oid, cl_value, ext_cl_value, indus_cl_set_id, start_tms, last_chg_tms, last_chg_usr_id, ext_clsf_nme, ext_clsf_desc, data_src_id, nls_cde)  SELECT 'EINC000318','GVPRNTGR04','Foreign Stock','REIT-REIT-NUS-NA','GVPRNTGR',SYSDATE(),SYSDATE(),'GS:PSG:P72','Foreign Stock','Foreign Stock','BB','ENGLISH'     FROM DUAL WHERE NOT EXISTS (SELECT 1 FROM ft_t_einc WHERE clsf_oid = 'GVPRNTGR04' AND ext_cl_value = 'REIT-REIT-NUS-NA' AND indus_cl_set_id = 'GVPRNTGR' AND data_src_id = 'BB');</v>
      </c>
    </row>
    <row r="342" spans="1:14">
      <c r="A342" s="160" t="s">
        <v>5266</v>
      </c>
      <c r="B342" s="160" t="s">
        <v>5349</v>
      </c>
      <c r="C342" s="93" t="s">
        <v>5274</v>
      </c>
      <c r="D342" s="93" t="s">
        <v>5010</v>
      </c>
      <c r="E342" s="160" t="s">
        <v>5094</v>
      </c>
      <c r="F342" s="160" t="s">
        <v>5269</v>
      </c>
      <c r="G342" s="93" t="s">
        <v>5010</v>
      </c>
      <c r="H342" s="93" t="s">
        <v>5010</v>
      </c>
      <c r="I342" s="160" t="s">
        <v>5931</v>
      </c>
      <c r="J342" s="160" t="s">
        <v>5931</v>
      </c>
      <c r="K342" s="160" t="s">
        <v>3813</v>
      </c>
      <c r="L342" s="160" t="s">
        <v>67</v>
      </c>
      <c r="M342" s="160" t="s">
        <v>3866</v>
      </c>
      <c r="N342" s="160" t="str">
        <f t="shared" si="6"/>
        <v>INSERT INTO ft_t_einc (einc_oid, clsf_oid, cl_value, ext_cl_value, indus_cl_set_id, start_tms, last_chg_tms, last_chg_usr_id, ext_clsf_nme, ext_clsf_desc, data_src_id, nls_cde)  SELECT 'EINC000319','GVPRNTGR04','Foreign Stock','Unit-Stapled Security-NUS-NA','GVPRNTGR',SYSDATE(),SYSDATE(),'GS:PSG:P72','Foreign Stock','Foreign Stock','BB','ENGLISH'     FROM DUAL WHERE NOT EXISTS (SELECT 1 FROM ft_t_einc WHERE clsf_oid = 'GVPRNTGR04' AND ext_cl_value = 'Unit-Stapled Security-NUS-NA' AND indus_cl_set_id = 'GVPRNTGR' AND data_src_id = 'BB');</v>
      </c>
    </row>
    <row r="343" spans="1:14">
      <c r="A343" s="160" t="s">
        <v>5266</v>
      </c>
      <c r="B343" s="160" t="s">
        <v>5350</v>
      </c>
      <c r="C343" s="93" t="s">
        <v>5274</v>
      </c>
      <c r="D343" s="93" t="s">
        <v>5010</v>
      </c>
      <c r="E343" s="160" t="s">
        <v>6370</v>
      </c>
      <c r="F343" s="160" t="s">
        <v>5269</v>
      </c>
      <c r="G343" s="93" t="s">
        <v>5010</v>
      </c>
      <c r="H343" s="93" t="s">
        <v>5010</v>
      </c>
      <c r="I343" s="160" t="s">
        <v>5931</v>
      </c>
      <c r="J343" s="160" t="s">
        <v>5931</v>
      </c>
      <c r="K343" s="160" t="s">
        <v>3813</v>
      </c>
      <c r="L343" s="160" t="s">
        <v>67</v>
      </c>
      <c r="M343" s="160" t="s">
        <v>3866</v>
      </c>
      <c r="N343" s="160" t="str">
        <f t="shared" si="6"/>
        <v>INSERT INTO ft_t_einc (einc_oid, clsf_oid, cl_value, ext_cl_value, indus_cl_set_id, start_tms, last_chg_tms, last_chg_usr_id, ext_clsf_nme, ext_clsf_desc, data_src_id, nls_cde)  SELECT 'EINC000320','GVPRNTGR04','Foreign Stock','Unit-Unit-NUS-NA','GVPRNTGR',SYSDATE(),SYSDATE(),'GS:PSG:P72','Foreign Stock','Foreign Stock','BB','ENGLISH'     FROM DUAL WHERE NOT EXISTS (SELECT 1 FROM ft_t_einc WHERE clsf_oid = 'GVPRNTGR04' AND ext_cl_value = 'Unit-Unit-NUS-NA' AND indus_cl_set_id = 'GVPRNTGR' AND data_src_id = 'BB');</v>
      </c>
    </row>
    <row r="344" spans="1:14">
      <c r="A344" s="160" t="s">
        <v>5266</v>
      </c>
      <c r="B344" s="160" t="s">
        <v>5351</v>
      </c>
      <c r="C344" s="93" t="s">
        <v>5274</v>
      </c>
      <c r="D344" s="93" t="s">
        <v>5010</v>
      </c>
      <c r="E344" s="160" t="s">
        <v>5095</v>
      </c>
      <c r="F344" s="160" t="s">
        <v>5269</v>
      </c>
      <c r="G344" s="93" t="s">
        <v>5010</v>
      </c>
      <c r="H344" s="93" t="s">
        <v>5010</v>
      </c>
      <c r="I344" s="160" t="s">
        <v>5931</v>
      </c>
      <c r="J344" s="160" t="s">
        <v>5931</v>
      </c>
      <c r="K344" s="160" t="s">
        <v>3813</v>
      </c>
      <c r="L344" s="160" t="s">
        <v>67</v>
      </c>
      <c r="M344" s="160" t="s">
        <v>3866</v>
      </c>
      <c r="N344" s="160" t="str">
        <f t="shared" si="6"/>
        <v>INSERT INTO ft_t_einc (einc_oid, clsf_oid, cl_value, ext_cl_value, indus_cl_set_id, start_tms, last_chg_tms, last_chg_usr_id, ext_clsf_nme, ext_clsf_desc, data_src_id, nls_cde)  SELECT 'EINC000321','GVPRNTGR04','Foreign Stock','Mutual Fund-Closed-End Fund-NUS-NMM','GVPRNTGR',SYSDATE(),SYSDATE(),'GS:PSG:P72','Foreign Stock','Foreign Stock','BB','ENGLISH'     FROM DUAL WHERE NOT EXISTS (SELECT 1 FROM ft_t_einc WHERE clsf_oid = 'GVPRNTGR04' AND ext_cl_value = 'Mutual Fund-Closed-End Fund-NUS-NMM' AND indus_cl_set_id = 'GVPRNTGR' AND data_src_id = 'BB');</v>
      </c>
    </row>
    <row r="345" spans="1:14">
      <c r="A345" s="160" t="s">
        <v>5266</v>
      </c>
      <c r="B345" s="160" t="s">
        <v>5352</v>
      </c>
      <c r="C345" s="93" t="s">
        <v>5274</v>
      </c>
      <c r="D345" s="93" t="s">
        <v>5010</v>
      </c>
      <c r="E345" s="160" t="s">
        <v>5096</v>
      </c>
      <c r="F345" s="160" t="s">
        <v>5269</v>
      </c>
      <c r="G345" s="93" t="s">
        <v>5010</v>
      </c>
      <c r="H345" s="93" t="s">
        <v>5010</v>
      </c>
      <c r="I345" s="160" t="s">
        <v>5931</v>
      </c>
      <c r="J345" s="160" t="s">
        <v>5931</v>
      </c>
      <c r="K345" s="160" t="s">
        <v>3813</v>
      </c>
      <c r="L345" s="160" t="s">
        <v>67</v>
      </c>
      <c r="M345" s="160" t="s">
        <v>3866</v>
      </c>
      <c r="N345" s="160" t="str">
        <f t="shared" si="6"/>
        <v>INSERT INTO ft_t_einc (einc_oid, clsf_oid, cl_value, ext_cl_value, indus_cl_set_id, start_tms, last_chg_tms, last_chg_usr_id, ext_clsf_nme, ext_clsf_desc, data_src_id, nls_cde)  SELECT 'EINC000322','GVPRNTGR04','Foreign Stock','Mutual Fund-Fund of Funds-NUS-NMM','GVPRNTGR',SYSDATE(),SYSDATE(),'GS:PSG:P72','Foreign Stock','Foreign Stock','BB','ENGLISH'     FROM DUAL WHERE NOT EXISTS (SELECT 1 FROM ft_t_einc WHERE clsf_oid = 'GVPRNTGR04' AND ext_cl_value = 'Mutual Fund-Fund of Funds-NUS-NMM' AND indus_cl_set_id = 'GVPRNTGR' AND data_src_id = 'BB');</v>
      </c>
    </row>
    <row r="346" spans="1:14">
      <c r="A346" s="160" t="s">
        <v>5266</v>
      </c>
      <c r="B346" s="160" t="s">
        <v>5353</v>
      </c>
      <c r="C346" s="93" t="s">
        <v>5274</v>
      </c>
      <c r="D346" s="93" t="s">
        <v>5010</v>
      </c>
      <c r="E346" s="160" t="s">
        <v>5097</v>
      </c>
      <c r="F346" s="160" t="s">
        <v>5269</v>
      </c>
      <c r="G346" s="93" t="s">
        <v>5010</v>
      </c>
      <c r="H346" s="93" t="s">
        <v>5010</v>
      </c>
      <c r="I346" s="160" t="s">
        <v>5931</v>
      </c>
      <c r="J346" s="160" t="s">
        <v>5931</v>
      </c>
      <c r="K346" s="160" t="s">
        <v>3813</v>
      </c>
      <c r="L346" s="160" t="s">
        <v>67</v>
      </c>
      <c r="M346" s="160" t="s">
        <v>3866</v>
      </c>
      <c r="N346" s="160" t="str">
        <f t="shared" si="6"/>
        <v>INSERT INTO ft_t_einc (einc_oid, clsf_oid, cl_value, ext_cl_value, indus_cl_set_id, start_tms, last_chg_tms, last_chg_usr_id, ext_clsf_nme, ext_clsf_desc, data_src_id, nls_cde)  SELECT 'EINC000323','GVPRNTGR04','Foreign Stock','Mutual Fund-Hedge Fund-NUS-NMM','GVPRNTGR',SYSDATE(),SYSDATE(),'GS:PSG:P72','Foreign Stock','Foreign Stock','BB','ENGLISH'     FROM DUAL WHERE NOT EXISTS (SELECT 1 FROM ft_t_einc WHERE clsf_oid = 'GVPRNTGR04' AND ext_cl_value = 'Mutual Fund-Hedge Fund-NUS-NMM' AND indus_cl_set_id = 'GVPRNTGR' AND data_src_id = 'BB');</v>
      </c>
    </row>
    <row r="347" spans="1:14">
      <c r="A347" s="160" t="s">
        <v>5266</v>
      </c>
      <c r="B347" s="160" t="s">
        <v>5354</v>
      </c>
      <c r="C347" s="93" t="s">
        <v>5274</v>
      </c>
      <c r="D347" s="93" t="s">
        <v>5010</v>
      </c>
      <c r="E347" s="160" t="s">
        <v>5098</v>
      </c>
      <c r="F347" s="160" t="s">
        <v>5269</v>
      </c>
      <c r="G347" s="93" t="s">
        <v>5010</v>
      </c>
      <c r="H347" s="93" t="s">
        <v>5010</v>
      </c>
      <c r="I347" s="160" t="s">
        <v>5931</v>
      </c>
      <c r="J347" s="160" t="s">
        <v>5931</v>
      </c>
      <c r="K347" s="160" t="s">
        <v>3813</v>
      </c>
      <c r="L347" s="160" t="s">
        <v>67</v>
      </c>
      <c r="M347" s="160" t="s">
        <v>3866</v>
      </c>
      <c r="N347" s="160" t="str">
        <f t="shared" si="6"/>
        <v>INSERT INTO ft_t_einc (einc_oid, clsf_oid, cl_value, ext_cl_value, indus_cl_set_id, start_tms, last_chg_tms, last_chg_usr_id, ext_clsf_nme, ext_clsf_desc, data_src_id, nls_cde)  SELECT 'EINC000324','GVPRNTGR04','Foreign Stock','Mutual Fund-Mutual Fund-NUS-NMM','GVPRNTGR',SYSDATE(),SYSDATE(),'GS:PSG:P72','Foreign Stock','Foreign Stock','BB','ENGLISH'     FROM DUAL WHERE NOT EXISTS (SELECT 1 FROM ft_t_einc WHERE clsf_oid = 'GVPRNTGR04' AND ext_cl_value = 'Mutual Fund-Mutual Fund-NUS-NMM' AND indus_cl_set_id = 'GVPRNTGR' AND data_src_id = 'BB');</v>
      </c>
    </row>
    <row r="348" spans="1:14">
      <c r="A348" s="160" t="s">
        <v>5266</v>
      </c>
      <c r="B348" s="160" t="s">
        <v>5355</v>
      </c>
      <c r="C348" s="93" t="s">
        <v>5274</v>
      </c>
      <c r="D348" s="93" t="s">
        <v>5010</v>
      </c>
      <c r="E348" s="160" t="s">
        <v>5099</v>
      </c>
      <c r="F348" s="160" t="s">
        <v>5269</v>
      </c>
      <c r="G348" s="93" t="s">
        <v>5010</v>
      </c>
      <c r="H348" s="93" t="s">
        <v>5010</v>
      </c>
      <c r="I348" s="160" t="s">
        <v>5931</v>
      </c>
      <c r="J348" s="160" t="s">
        <v>5931</v>
      </c>
      <c r="K348" s="160" t="s">
        <v>3813</v>
      </c>
      <c r="L348" s="160" t="s">
        <v>67</v>
      </c>
      <c r="M348" s="160" t="s">
        <v>3866</v>
      </c>
      <c r="N348" s="160" t="str">
        <f t="shared" si="6"/>
        <v>INSERT INTO ft_t_einc (einc_oid, clsf_oid, cl_value, ext_cl_value, indus_cl_set_id, start_tms, last_chg_tms, last_chg_usr_id, ext_clsf_nme, ext_clsf_desc, data_src_id, nls_cde)  SELECT 'EINC000325','GVPRNTGR04','Foreign Stock','Mutual Fund-Open-End Fund-NUS-NMM','GVPRNTGR',SYSDATE(),SYSDATE(),'GS:PSG:P72','Foreign Stock','Foreign Stock','BB','ENGLISH'     FROM DUAL WHERE NOT EXISTS (SELECT 1 FROM ft_t_einc WHERE clsf_oid = 'GVPRNTGR04' AND ext_cl_value = 'Mutual Fund-Open-End Fund-NUS-NMM' AND indus_cl_set_id = 'GVPRNTGR' AND data_src_id = 'BB');</v>
      </c>
    </row>
    <row r="349" spans="1:14">
      <c r="A349" s="160" t="s">
        <v>5266</v>
      </c>
      <c r="B349" s="160" t="s">
        <v>5356</v>
      </c>
      <c r="C349" s="93" t="s">
        <v>5274</v>
      </c>
      <c r="D349" s="93" t="s">
        <v>5010</v>
      </c>
      <c r="E349" s="160" t="s">
        <v>5100</v>
      </c>
      <c r="F349" s="160" t="s">
        <v>5269</v>
      </c>
      <c r="G349" s="93" t="s">
        <v>5010</v>
      </c>
      <c r="H349" s="93" t="s">
        <v>5010</v>
      </c>
      <c r="I349" s="160" t="s">
        <v>5931</v>
      </c>
      <c r="J349" s="160" t="s">
        <v>5931</v>
      </c>
      <c r="K349" s="160" t="s">
        <v>3813</v>
      </c>
      <c r="L349" s="160" t="s">
        <v>67</v>
      </c>
      <c r="M349" s="160" t="s">
        <v>3866</v>
      </c>
      <c r="N349" s="160" t="str">
        <f t="shared" si="6"/>
        <v>INSERT INTO ft_t_einc (einc_oid, clsf_oid, cl_value, ext_cl_value, indus_cl_set_id, start_tms, last_chg_tms, last_chg_usr_id, ext_clsf_nme, ext_clsf_desc, data_src_id, nls_cde)  SELECT 'EINC000326','GVPRNTGR04','Foreign Stock','Mutual Fund-Pvt Eqty Fund-NUS-NMM','GVPRNTGR',SYSDATE(),SYSDATE(),'GS:PSG:P72','Foreign Stock','Foreign Stock','BB','ENGLISH'     FROM DUAL WHERE NOT EXISTS (SELECT 1 FROM ft_t_einc WHERE clsf_oid = 'GVPRNTGR04' AND ext_cl_value = 'Mutual Fund-Pvt Eqty Fund-NUS-NMM' AND indus_cl_set_id = 'GVPRNTGR' AND data_src_id = 'BB');</v>
      </c>
    </row>
    <row r="350" spans="1:14" s="212" customFormat="1">
      <c r="A350" s="213" t="s">
        <v>5266</v>
      </c>
      <c r="B350" s="213" t="s">
        <v>6682</v>
      </c>
      <c r="C350" s="212" t="s">
        <v>5274</v>
      </c>
      <c r="D350" s="212" t="s">
        <v>5010</v>
      </c>
      <c r="E350" s="213" t="s">
        <v>6680</v>
      </c>
      <c r="F350" s="213" t="s">
        <v>5269</v>
      </c>
      <c r="G350" s="212" t="s">
        <v>5010</v>
      </c>
      <c r="H350" s="212" t="s">
        <v>5010</v>
      </c>
      <c r="I350" s="213" t="s">
        <v>5931</v>
      </c>
      <c r="J350" s="213" t="s">
        <v>5931</v>
      </c>
      <c r="K350" s="213" t="s">
        <v>3813</v>
      </c>
      <c r="L350" s="213" t="s">
        <v>67</v>
      </c>
      <c r="M350" s="213" t="s">
        <v>3866</v>
      </c>
      <c r="N350" s="213" t="str">
        <f t="shared" si="6"/>
        <v>INSERT INTO ft_t_einc (einc_oid, clsf_oid, cl_value, ext_cl_value, indus_cl_set_id, start_tms, last_chg_tms, last_chg_usr_id, ext_clsf_nme, ext_clsf_desc, data_src_id, nls_cde)  SELECT 'EINC000644','GVPRNTGR04','Foreign Stock','Common Stock-Savings Share-NUS-NA','GVPRNTGR',SYSDATE(),SYSDATE(),'GS:PSG:P72','Foreign Stock','Foreign Stock','BB','ENGLISH'     FROM DUAL WHERE NOT EXISTS (SELECT 1 FROM ft_t_einc WHERE clsf_oid = 'GVPRNTGR04' AND ext_cl_value = 'Common Stock-Savings Share-NUS-NA' AND indus_cl_set_id = 'GVPRNTGR' AND data_src_id = 'BB');</v>
      </c>
    </row>
    <row r="351" spans="1:14">
      <c r="A351" s="160" t="s">
        <v>5266</v>
      </c>
      <c r="B351" s="160" t="s">
        <v>5357</v>
      </c>
      <c r="C351" s="93" t="s">
        <v>5275</v>
      </c>
      <c r="D351" s="93" t="s">
        <v>5011</v>
      </c>
      <c r="E351" s="160" t="s">
        <v>5101</v>
      </c>
      <c r="F351" s="160" t="s">
        <v>5269</v>
      </c>
      <c r="G351" s="93" t="s">
        <v>5011</v>
      </c>
      <c r="H351" s="93" t="s">
        <v>5011</v>
      </c>
      <c r="I351" s="160" t="s">
        <v>5931</v>
      </c>
      <c r="J351" s="160" t="s">
        <v>5931</v>
      </c>
      <c r="K351" s="160" t="s">
        <v>3813</v>
      </c>
      <c r="L351" s="160" t="s">
        <v>67</v>
      </c>
      <c r="M351" s="160" t="s">
        <v>3866</v>
      </c>
      <c r="N351" s="160" t="str">
        <f t="shared" si="6"/>
        <v>INSERT INTO ft_t_einc (einc_oid, clsf_oid, cl_value, ext_cl_value, indus_cl_set_id, start_tms, last_chg_tms, last_chg_usr_id, ext_clsf_nme, ext_clsf_desc, data_src_id, nls_cde)  SELECT 'EINC000327','GVPRNTGR05','Foreign Warrant','Warrant-Equity WRT-NUS-NA','GVPRNTGR',SYSDATE(),SYSDATE(),'GS:PSG:P72','Foreign Warrant','Foreign Warrant','BB','ENGLISH'     FROM DUAL WHERE NOT EXISTS (SELECT 1 FROM ft_t_einc WHERE clsf_oid = 'GVPRNTGR05' AND ext_cl_value = 'Warrant-Equity WRT-NUS-NA' AND indus_cl_set_id = 'GVPRNTGR' AND data_src_id = 'BB');</v>
      </c>
    </row>
    <row r="352" spans="1:14">
      <c r="A352" s="160" t="s">
        <v>5266</v>
      </c>
      <c r="B352" s="160" t="s">
        <v>5358</v>
      </c>
      <c r="C352" s="93" t="s">
        <v>5275</v>
      </c>
      <c r="D352" s="93" t="s">
        <v>5011</v>
      </c>
      <c r="E352" s="160" t="s">
        <v>5102</v>
      </c>
      <c r="F352" s="160" t="s">
        <v>5269</v>
      </c>
      <c r="G352" s="93" t="s">
        <v>5011</v>
      </c>
      <c r="H352" s="93" t="s">
        <v>5011</v>
      </c>
      <c r="I352" s="160" t="s">
        <v>5931</v>
      </c>
      <c r="J352" s="160" t="s">
        <v>5931</v>
      </c>
      <c r="K352" s="160" t="s">
        <v>3813</v>
      </c>
      <c r="L352" s="160" t="s">
        <v>67</v>
      </c>
      <c r="M352" s="160" t="s">
        <v>3866</v>
      </c>
      <c r="N352" s="160" t="str">
        <f t="shared" si="6"/>
        <v>INSERT INTO ft_t_einc (einc_oid, clsf_oid, cl_value, ext_cl_value, indus_cl_set_id, start_tms, last_chg_tms, last_chg_usr_id, ext_clsf_nme, ext_clsf_desc, data_src_id, nls_cde)  SELECT 'EINC000328','GVPRNTGR05','Foreign Warrant','Warrant-Prfd WRT-NUS-NA','GVPRNTGR',SYSDATE(),SYSDATE(),'GS:PSG:P72','Foreign Warrant','Foreign Warrant','BB','ENGLISH'     FROM DUAL WHERE NOT EXISTS (SELECT 1 FROM ft_t_einc WHERE clsf_oid = 'GVPRNTGR05' AND ext_cl_value = 'Warrant-Prfd WRT-NUS-NA' AND indus_cl_set_id = 'GVPRNTGR' AND data_src_id = 'BB');</v>
      </c>
    </row>
    <row r="353" spans="1:14">
      <c r="A353" s="160" t="s">
        <v>5266</v>
      </c>
      <c r="B353" s="160" t="s">
        <v>5359</v>
      </c>
      <c r="C353" s="93" t="s">
        <v>5276</v>
      </c>
      <c r="D353" s="93" t="s">
        <v>3833</v>
      </c>
      <c r="E353" s="160" t="s">
        <v>5103</v>
      </c>
      <c r="F353" s="160" t="s">
        <v>5269</v>
      </c>
      <c r="G353" s="93" t="s">
        <v>3833</v>
      </c>
      <c r="H353" s="93" t="s">
        <v>3833</v>
      </c>
      <c r="I353" s="160" t="s">
        <v>5931</v>
      </c>
      <c r="J353" s="160" t="s">
        <v>5931</v>
      </c>
      <c r="K353" s="160" t="s">
        <v>3813</v>
      </c>
      <c r="L353" s="160" t="s">
        <v>67</v>
      </c>
      <c r="M353" s="160" t="s">
        <v>3866</v>
      </c>
      <c r="N353" s="160" t="str">
        <f t="shared" si="6"/>
        <v>INSERT INTO ft_t_einc (einc_oid, clsf_oid, cl_value, ext_cl_value, indus_cl_set_id, start_tms, last_chg_tms, last_chg_usr_id, ext_clsf_nme, ext_clsf_desc, data_src_id, nls_cde)  SELECT 'EINC000329','GVPRNTGR06','Private Placement','N/A-Private Comp-NUS-NA','GVPRNTGR',SYSDATE(),SYSDATE(),'GS:PSG:P72','Private Placement','Private Placement','BB','ENGLISH'     FROM DUAL WHERE NOT EXISTS (SELECT 1 FROM ft_t_einc WHERE clsf_oid = 'GVPRNTGR06' AND ext_cl_value = 'N/A-Private Comp-NUS-NA' AND indus_cl_set_id = 'GVPRNTGR' AND data_src_id = 'BB');</v>
      </c>
    </row>
    <row r="354" spans="1:14">
      <c r="A354" s="160" t="s">
        <v>5266</v>
      </c>
      <c r="B354" s="160" t="s">
        <v>5360</v>
      </c>
      <c r="C354" s="93" t="s">
        <v>5276</v>
      </c>
      <c r="D354" s="93" t="s">
        <v>3833</v>
      </c>
      <c r="E354" s="160" t="s">
        <v>5104</v>
      </c>
      <c r="F354" s="160" t="s">
        <v>5269</v>
      </c>
      <c r="G354" s="93" t="s">
        <v>3833</v>
      </c>
      <c r="H354" s="93" t="s">
        <v>3833</v>
      </c>
      <c r="I354" s="160" t="s">
        <v>5931</v>
      </c>
      <c r="J354" s="160" t="s">
        <v>5931</v>
      </c>
      <c r="K354" s="160" t="s">
        <v>3813</v>
      </c>
      <c r="L354" s="160" t="s">
        <v>67</v>
      </c>
      <c r="M354" s="160" t="s">
        <v>3866</v>
      </c>
      <c r="N354" s="160" t="str">
        <f t="shared" si="6"/>
        <v>INSERT INTO ft_t_einc (einc_oid, clsf_oid, cl_value, ext_cl_value, indus_cl_set_id, start_tms, last_chg_tms, last_chg_usr_id, ext_clsf_nme, ext_clsf_desc, data_src_id, nls_cde)  SELECT 'EINC000330','GVPRNTGR06','Private Placement','N/A-Private Eqty-NUS-NA','GVPRNTGR',SYSDATE(),SYSDATE(),'GS:PSG:P72','Private Placement','Private Placement','BB','ENGLISH'     FROM DUAL WHERE NOT EXISTS (SELECT 1 FROM ft_t_einc WHERE clsf_oid = 'GVPRNTGR06' AND ext_cl_value = 'N/A-Private Eqty-NUS-NA' AND indus_cl_set_id = 'GVPRNTGR' AND data_src_id = 'BB');</v>
      </c>
    </row>
    <row r="355" spans="1:14">
      <c r="A355" s="160" t="s">
        <v>5266</v>
      </c>
      <c r="B355" s="160" t="s">
        <v>5361</v>
      </c>
      <c r="C355" s="93" t="s">
        <v>5276</v>
      </c>
      <c r="D355" s="93" t="s">
        <v>3833</v>
      </c>
      <c r="E355" s="160" t="s">
        <v>5105</v>
      </c>
      <c r="F355" s="160" t="s">
        <v>5269</v>
      </c>
      <c r="G355" s="93" t="s">
        <v>3833</v>
      </c>
      <c r="H355" s="93" t="s">
        <v>3833</v>
      </c>
      <c r="I355" s="160" t="s">
        <v>5931</v>
      </c>
      <c r="J355" s="160" t="s">
        <v>5931</v>
      </c>
      <c r="K355" s="160" t="s">
        <v>3813</v>
      </c>
      <c r="L355" s="160" t="s">
        <v>67</v>
      </c>
      <c r="M355" s="160" t="s">
        <v>3866</v>
      </c>
      <c r="N355" s="160" t="str">
        <f t="shared" si="6"/>
        <v>INSERT INTO ft_t_einc (einc_oid, clsf_oid, cl_value, ext_cl_value, indus_cl_set_id, start_tms, last_chg_tms, last_chg_usr_id, ext_clsf_nme, ext_clsf_desc, data_src_id, nls_cde)  SELECT 'EINC000331','GVPRNTGR06','Private Placement','N/A-Private Comp-US-NA','GVPRNTGR',SYSDATE(),SYSDATE(),'GS:PSG:P72','Private Placement','Private Placement','BB','ENGLISH'     FROM DUAL WHERE NOT EXISTS (SELECT 1 FROM ft_t_einc WHERE clsf_oid = 'GVPRNTGR06' AND ext_cl_value = 'N/A-Private Comp-US-NA' AND indus_cl_set_id = 'GVPRNTGR' AND data_src_id = 'BB');</v>
      </c>
    </row>
    <row r="356" spans="1:14">
      <c r="A356" s="160" t="s">
        <v>5266</v>
      </c>
      <c r="B356" s="160" t="s">
        <v>5362</v>
      </c>
      <c r="C356" s="93" t="s">
        <v>5276</v>
      </c>
      <c r="D356" s="93" t="s">
        <v>3833</v>
      </c>
      <c r="E356" s="160" t="s">
        <v>5106</v>
      </c>
      <c r="F356" s="160" t="s">
        <v>5269</v>
      </c>
      <c r="G356" s="93" t="s">
        <v>3833</v>
      </c>
      <c r="H356" s="93" t="s">
        <v>3833</v>
      </c>
      <c r="I356" s="160" t="s">
        <v>5931</v>
      </c>
      <c r="J356" s="160" t="s">
        <v>5931</v>
      </c>
      <c r="K356" s="160" t="s">
        <v>3813</v>
      </c>
      <c r="L356" s="160" t="s">
        <v>67</v>
      </c>
      <c r="M356" s="160" t="s">
        <v>3866</v>
      </c>
      <c r="N356" s="160" t="str">
        <f t="shared" si="6"/>
        <v>INSERT INTO ft_t_einc (einc_oid, clsf_oid, cl_value, ext_cl_value, indus_cl_set_id, start_tms, last_chg_tms, last_chg_usr_id, ext_clsf_nme, ext_clsf_desc, data_src_id, nls_cde)  SELECT 'EINC000332','GVPRNTGR06','Private Placement','N/A-Private Eqty-US-NA','GVPRNTGR',SYSDATE(),SYSDATE(),'GS:PSG:P72','Private Placement','Private Placement','BB','ENGLISH'     FROM DUAL WHERE NOT EXISTS (SELECT 1 FROM ft_t_einc WHERE clsf_oid = 'GVPRNTGR06' AND ext_cl_value = 'N/A-Private Eqty-US-NA' AND indus_cl_set_id = 'GVPRNTGR' AND data_src_id = 'BB');</v>
      </c>
    </row>
    <row r="357" spans="1:14">
      <c r="A357" s="160" t="s">
        <v>5266</v>
      </c>
      <c r="B357" s="160" t="s">
        <v>5363</v>
      </c>
      <c r="C357" s="93" t="s">
        <v>5277</v>
      </c>
      <c r="D357" s="93" t="s">
        <v>5012</v>
      </c>
      <c r="E357" s="160" t="s">
        <v>5107</v>
      </c>
      <c r="F357" s="160" t="s">
        <v>5269</v>
      </c>
      <c r="G357" s="93" t="s">
        <v>5012</v>
      </c>
      <c r="H357" s="93" t="s">
        <v>5012</v>
      </c>
      <c r="I357" s="160" t="s">
        <v>5931</v>
      </c>
      <c r="J357" s="160" t="s">
        <v>5931</v>
      </c>
      <c r="K357" s="160" t="s">
        <v>3813</v>
      </c>
      <c r="L357" s="160" t="s">
        <v>67</v>
      </c>
      <c r="M357" s="160" t="s">
        <v>3866</v>
      </c>
      <c r="N357" s="160" t="str">
        <f t="shared" si="6"/>
        <v>INSERT INTO ft_t_einc (einc_oid, clsf_oid, cl_value, ext_cl_value, indus_cl_set_id, start_tms, last_chg_tms, last_chg_usr_id, ext_clsf_nme, ext_clsf_desc, data_src_id, nls_cde)  SELECT 'EINC000333','GVPRNTGR07','Publicly Traded Partnership','Partnership Shares-Ltd Part-NUS-NA','GVPRNTGR',SYSDATE(),SYSDATE(),'GS:PSG:P72','Publicly Traded Partnership','Publicly Traded Partnership','BB','ENGLISH'     FROM DUAL WHERE NOT EXISTS (SELECT 1 FROM ft_t_einc WHERE clsf_oid = 'GVPRNTGR07' AND ext_cl_value = 'Partnership Shares-Ltd Part-NUS-NA' AND indus_cl_set_id = 'GVPRNTGR' AND data_src_id = 'BB');</v>
      </c>
    </row>
    <row r="358" spans="1:14">
      <c r="A358" s="160" t="s">
        <v>5266</v>
      </c>
      <c r="B358" s="160" t="s">
        <v>5364</v>
      </c>
      <c r="C358" s="93" t="s">
        <v>5277</v>
      </c>
      <c r="D358" s="93" t="s">
        <v>5012</v>
      </c>
      <c r="E358" s="160" t="s">
        <v>5108</v>
      </c>
      <c r="F358" s="160" t="s">
        <v>5269</v>
      </c>
      <c r="G358" s="93" t="s">
        <v>5012</v>
      </c>
      <c r="H358" s="93" t="s">
        <v>5012</v>
      </c>
      <c r="I358" s="160" t="s">
        <v>5931</v>
      </c>
      <c r="J358" s="160" t="s">
        <v>5931</v>
      </c>
      <c r="K358" s="160" t="s">
        <v>3813</v>
      </c>
      <c r="L358" s="160" t="s">
        <v>67</v>
      </c>
      <c r="M358" s="160" t="s">
        <v>3866</v>
      </c>
      <c r="N358" s="160" t="str">
        <f t="shared" si="6"/>
        <v>INSERT INTO ft_t_einc (einc_oid, clsf_oid, cl_value, ext_cl_value, indus_cl_set_id, start_tms, last_chg_tms, last_chg_usr_id, ext_clsf_nme, ext_clsf_desc, data_src_id, nls_cde)  SELECT 'EINC000334','GVPRNTGR07','Publicly Traded Partnership','Partnership Shares-MLP-NUS-NA','GVPRNTGR',SYSDATE(),SYSDATE(),'GS:PSG:P72','Publicly Traded Partnership','Publicly Traded Partnership','BB','ENGLISH'     FROM DUAL WHERE NOT EXISTS (SELECT 1 FROM ft_t_einc WHERE clsf_oid = 'GVPRNTGR07' AND ext_cl_value = 'Partnership Shares-MLP-NUS-NA' AND indus_cl_set_id = 'GVPRNTGR' AND data_src_id = 'BB');</v>
      </c>
    </row>
    <row r="359" spans="1:14">
      <c r="A359" s="160" t="s">
        <v>5266</v>
      </c>
      <c r="B359" s="160" t="s">
        <v>5365</v>
      </c>
      <c r="C359" s="93" t="s">
        <v>5277</v>
      </c>
      <c r="D359" s="93" t="s">
        <v>5012</v>
      </c>
      <c r="E359" s="160" t="s">
        <v>5109</v>
      </c>
      <c r="F359" s="160" t="s">
        <v>5269</v>
      </c>
      <c r="G359" s="93" t="s">
        <v>5012</v>
      </c>
      <c r="H359" s="93" t="s">
        <v>5012</v>
      </c>
      <c r="I359" s="160" t="s">
        <v>5931</v>
      </c>
      <c r="J359" s="160" t="s">
        <v>5931</v>
      </c>
      <c r="K359" s="160" t="s">
        <v>3813</v>
      </c>
      <c r="L359" s="160" t="s">
        <v>67</v>
      </c>
      <c r="M359" s="160" t="s">
        <v>3866</v>
      </c>
      <c r="N359" s="160" t="str">
        <f t="shared" si="6"/>
        <v>INSERT INTO ft_t_einc (einc_oid, clsf_oid, cl_value, ext_cl_value, indus_cl_set_id, start_tms, last_chg_tms, last_chg_usr_id, ext_clsf_nme, ext_clsf_desc, data_src_id, nls_cde)  SELECT 'EINC000335','GVPRNTGR07','Publicly Traded Partnership','Partnership Shares-Ltd Part-US-NA','GVPRNTGR',SYSDATE(),SYSDATE(),'GS:PSG:P72','Publicly Traded Partnership','Publicly Traded Partnership','BB','ENGLISH'     FROM DUAL WHERE NOT EXISTS (SELECT 1 FROM ft_t_einc WHERE clsf_oid = 'GVPRNTGR07' AND ext_cl_value = 'Partnership Shares-Ltd Part-US-NA' AND indus_cl_set_id = 'GVPRNTGR' AND data_src_id = 'BB');</v>
      </c>
    </row>
    <row r="360" spans="1:14">
      <c r="A360" s="160" t="s">
        <v>5266</v>
      </c>
      <c r="B360" s="160" t="s">
        <v>5366</v>
      </c>
      <c r="C360" s="93" t="s">
        <v>5277</v>
      </c>
      <c r="D360" s="93" t="s">
        <v>5012</v>
      </c>
      <c r="E360" s="160" t="s">
        <v>5110</v>
      </c>
      <c r="F360" s="160" t="s">
        <v>5269</v>
      </c>
      <c r="G360" s="93" t="s">
        <v>5012</v>
      </c>
      <c r="H360" s="93" t="s">
        <v>5012</v>
      </c>
      <c r="I360" s="160" t="s">
        <v>5931</v>
      </c>
      <c r="J360" s="160" t="s">
        <v>5931</v>
      </c>
      <c r="K360" s="160" t="s">
        <v>3813</v>
      </c>
      <c r="L360" s="160" t="s">
        <v>67</v>
      </c>
      <c r="M360" s="160" t="s">
        <v>3866</v>
      </c>
      <c r="N360" s="160" t="str">
        <f t="shared" si="6"/>
        <v>INSERT INTO ft_t_einc (einc_oid, clsf_oid, cl_value, ext_cl_value, indus_cl_set_id, start_tms, last_chg_tms, last_chg_usr_id, ext_clsf_nme, ext_clsf_desc, data_src_id, nls_cde)  SELECT 'EINC000336','GVPRNTGR07','Publicly Traded Partnership','Partnership Shares-MLP-US-NA','GVPRNTGR',SYSDATE(),SYSDATE(),'GS:PSG:P72','Publicly Traded Partnership','Publicly Traded Partnership','BB','ENGLISH'     FROM DUAL WHERE NOT EXISTS (SELECT 1 FROM ft_t_einc WHERE clsf_oid = 'GVPRNTGR07' AND ext_cl_value = 'Partnership Shares-MLP-US-NA' AND indus_cl_set_id = 'GVPRNTGR' AND data_src_id = 'BB');</v>
      </c>
    </row>
    <row r="361" spans="1:14">
      <c r="A361" s="160" t="s">
        <v>5266</v>
      </c>
      <c r="B361" s="160" t="s">
        <v>5367</v>
      </c>
      <c r="C361" s="93" t="s">
        <v>5278</v>
      </c>
      <c r="D361" s="93" t="s">
        <v>5013</v>
      </c>
      <c r="E361" s="160" t="s">
        <v>5111</v>
      </c>
      <c r="F361" s="160" t="s">
        <v>5269</v>
      </c>
      <c r="G361" s="93" t="s">
        <v>5013</v>
      </c>
      <c r="H361" s="93" t="s">
        <v>5013</v>
      </c>
      <c r="I361" s="160" t="s">
        <v>5931</v>
      </c>
      <c r="J361" s="160" t="s">
        <v>5931</v>
      </c>
      <c r="K361" s="160" t="s">
        <v>3813</v>
      </c>
      <c r="L361" s="160" t="s">
        <v>67</v>
      </c>
      <c r="M361" s="160" t="s">
        <v>3866</v>
      </c>
      <c r="N361" s="160" t="str">
        <f t="shared" si="6"/>
        <v>INSERT INTO ft_t_einc (einc_oid, clsf_oid, cl_value, ext_cl_value, indus_cl_set_id, start_tms, last_chg_tms, last_chg_usr_id, ext_clsf_nme, ext_clsf_desc, data_src_id, nls_cde)  SELECT 'EINC000337','GVPRNTGR08','US Money Market Fund','Mutual Fund-Closed-End Fund-US-MM','GVPRNTGR',SYSDATE(),SYSDATE(),'GS:PSG:P72','US Money Market Fund','US Money Market Fund','BB','ENGLISH'     FROM DUAL WHERE NOT EXISTS (SELECT 1 FROM ft_t_einc WHERE clsf_oid = 'GVPRNTGR08' AND ext_cl_value = 'Mutual Fund-Closed-End Fund-US-MM' AND indus_cl_set_id = 'GVPRNTGR' AND data_src_id = 'BB');</v>
      </c>
    </row>
    <row r="362" spans="1:14">
      <c r="A362" s="160" t="s">
        <v>5266</v>
      </c>
      <c r="B362" s="160" t="s">
        <v>5368</v>
      </c>
      <c r="C362" s="93" t="s">
        <v>5278</v>
      </c>
      <c r="D362" s="93" t="s">
        <v>5013</v>
      </c>
      <c r="E362" s="160" t="s">
        <v>5112</v>
      </c>
      <c r="F362" s="160" t="s">
        <v>5269</v>
      </c>
      <c r="G362" s="93" t="s">
        <v>5013</v>
      </c>
      <c r="H362" s="93" t="s">
        <v>5013</v>
      </c>
      <c r="I362" s="160" t="s">
        <v>5931</v>
      </c>
      <c r="J362" s="160" t="s">
        <v>5931</v>
      </c>
      <c r="K362" s="160" t="s">
        <v>3813</v>
      </c>
      <c r="L362" s="160" t="s">
        <v>67</v>
      </c>
      <c r="M362" s="160" t="s">
        <v>3866</v>
      </c>
      <c r="N362" s="160" t="str">
        <f t="shared" si="6"/>
        <v>INSERT INTO ft_t_einc (einc_oid, clsf_oid, cl_value, ext_cl_value, indus_cl_set_id, start_tms, last_chg_tms, last_chg_usr_id, ext_clsf_nme, ext_clsf_desc, data_src_id, nls_cde)  SELECT 'EINC000338','GVPRNTGR08','US Money Market Fund','Mutual Fund-Fund of Funds-US-MM','GVPRNTGR',SYSDATE(),SYSDATE(),'GS:PSG:P72','US Money Market Fund','US Money Market Fund','BB','ENGLISH'     FROM DUAL WHERE NOT EXISTS (SELECT 1 FROM ft_t_einc WHERE clsf_oid = 'GVPRNTGR08' AND ext_cl_value = 'Mutual Fund-Fund of Funds-US-MM' AND indus_cl_set_id = 'GVPRNTGR' AND data_src_id = 'BB');</v>
      </c>
    </row>
    <row r="363" spans="1:14">
      <c r="A363" s="160" t="s">
        <v>5266</v>
      </c>
      <c r="B363" s="160" t="s">
        <v>5369</v>
      </c>
      <c r="C363" s="93" t="s">
        <v>5278</v>
      </c>
      <c r="D363" s="93" t="s">
        <v>5013</v>
      </c>
      <c r="E363" s="160" t="s">
        <v>5113</v>
      </c>
      <c r="F363" s="160" t="s">
        <v>5269</v>
      </c>
      <c r="G363" s="93" t="s">
        <v>5013</v>
      </c>
      <c r="H363" s="93" t="s">
        <v>5013</v>
      </c>
      <c r="I363" s="160" t="s">
        <v>5931</v>
      </c>
      <c r="J363" s="160" t="s">
        <v>5931</v>
      </c>
      <c r="K363" s="160" t="s">
        <v>3813</v>
      </c>
      <c r="L363" s="160" t="s">
        <v>67</v>
      </c>
      <c r="M363" s="160" t="s">
        <v>3866</v>
      </c>
      <c r="N363" s="160" t="str">
        <f t="shared" si="6"/>
        <v>INSERT INTO ft_t_einc (einc_oid, clsf_oid, cl_value, ext_cl_value, indus_cl_set_id, start_tms, last_chg_tms, last_chg_usr_id, ext_clsf_nme, ext_clsf_desc, data_src_id, nls_cde)  SELECT 'EINC000339','GVPRNTGR08','US Money Market Fund','Mutual Fund-Hedge Fund-US-MM','GVPRNTGR',SYSDATE(),SYSDATE(),'GS:PSG:P72','US Money Market Fund','US Money Market Fund','BB','ENGLISH'     FROM DUAL WHERE NOT EXISTS (SELECT 1 FROM ft_t_einc WHERE clsf_oid = 'GVPRNTGR08' AND ext_cl_value = 'Mutual Fund-Hedge Fund-US-MM' AND indus_cl_set_id = 'GVPRNTGR' AND data_src_id = 'BB');</v>
      </c>
    </row>
    <row r="364" spans="1:14">
      <c r="A364" s="160" t="s">
        <v>5266</v>
      </c>
      <c r="B364" s="160" t="s">
        <v>5370</v>
      </c>
      <c r="C364" s="93" t="s">
        <v>5278</v>
      </c>
      <c r="D364" s="93" t="s">
        <v>5013</v>
      </c>
      <c r="E364" s="160" t="s">
        <v>5114</v>
      </c>
      <c r="F364" s="160" t="s">
        <v>5269</v>
      </c>
      <c r="G364" s="93" t="s">
        <v>5013</v>
      </c>
      <c r="H364" s="93" t="s">
        <v>5013</v>
      </c>
      <c r="I364" s="160" t="s">
        <v>5931</v>
      </c>
      <c r="J364" s="160" t="s">
        <v>5931</v>
      </c>
      <c r="K364" s="160" t="s">
        <v>3813</v>
      </c>
      <c r="L364" s="160" t="s">
        <v>67</v>
      </c>
      <c r="M364" s="160" t="s">
        <v>3866</v>
      </c>
      <c r="N364" s="160" t="str">
        <f t="shared" si="6"/>
        <v>INSERT INTO ft_t_einc (einc_oid, clsf_oid, cl_value, ext_cl_value, indus_cl_set_id, start_tms, last_chg_tms, last_chg_usr_id, ext_clsf_nme, ext_clsf_desc, data_src_id, nls_cde)  SELECT 'EINC000340','GVPRNTGR08','US Money Market Fund','Mutual Fund-Mutual Fund-US-MM','GVPRNTGR',SYSDATE(),SYSDATE(),'GS:PSG:P72','US Money Market Fund','US Money Market Fund','BB','ENGLISH'     FROM DUAL WHERE NOT EXISTS (SELECT 1 FROM ft_t_einc WHERE clsf_oid = 'GVPRNTGR08' AND ext_cl_value = 'Mutual Fund-Mutual Fund-US-MM' AND indus_cl_set_id = 'GVPRNTGR' AND data_src_id = 'BB');</v>
      </c>
    </row>
    <row r="365" spans="1:14">
      <c r="A365" s="160" t="s">
        <v>5266</v>
      </c>
      <c r="B365" s="160" t="s">
        <v>5371</v>
      </c>
      <c r="C365" s="93" t="s">
        <v>5278</v>
      </c>
      <c r="D365" s="93" t="s">
        <v>5013</v>
      </c>
      <c r="E365" s="160" t="s">
        <v>5115</v>
      </c>
      <c r="F365" s="160" t="s">
        <v>5269</v>
      </c>
      <c r="G365" s="93" t="s">
        <v>5013</v>
      </c>
      <c r="H365" s="93" t="s">
        <v>5013</v>
      </c>
      <c r="I365" s="160" t="s">
        <v>5931</v>
      </c>
      <c r="J365" s="160" t="s">
        <v>5931</v>
      </c>
      <c r="K365" s="160" t="s">
        <v>3813</v>
      </c>
      <c r="L365" s="160" t="s">
        <v>67</v>
      </c>
      <c r="M365" s="160" t="s">
        <v>3866</v>
      </c>
      <c r="N365" s="160" t="str">
        <f t="shared" si="6"/>
        <v>INSERT INTO ft_t_einc (einc_oid, clsf_oid, cl_value, ext_cl_value, indus_cl_set_id, start_tms, last_chg_tms, last_chg_usr_id, ext_clsf_nme, ext_clsf_desc, data_src_id, nls_cde)  SELECT 'EINC000341','GVPRNTGR08','US Money Market Fund','Mutual Fund-Open-End Fund-US-MM','GVPRNTGR',SYSDATE(),SYSDATE(),'GS:PSG:P72','US Money Market Fund','US Money Market Fund','BB','ENGLISH'     FROM DUAL WHERE NOT EXISTS (SELECT 1 FROM ft_t_einc WHERE clsf_oid = 'GVPRNTGR08' AND ext_cl_value = 'Mutual Fund-Open-End Fund-US-MM' AND indus_cl_set_id = 'GVPRNTGR' AND data_src_id = 'BB');</v>
      </c>
    </row>
    <row r="366" spans="1:14">
      <c r="A366" s="160" t="s">
        <v>5266</v>
      </c>
      <c r="B366" s="160" t="s">
        <v>5372</v>
      </c>
      <c r="C366" s="93" t="s">
        <v>5278</v>
      </c>
      <c r="D366" s="93" t="s">
        <v>5013</v>
      </c>
      <c r="E366" s="160" t="s">
        <v>5116</v>
      </c>
      <c r="F366" s="160" t="s">
        <v>5269</v>
      </c>
      <c r="G366" s="93" t="s">
        <v>5013</v>
      </c>
      <c r="H366" s="93" t="s">
        <v>5013</v>
      </c>
      <c r="I366" s="160" t="s">
        <v>5931</v>
      </c>
      <c r="J366" s="160" t="s">
        <v>5931</v>
      </c>
      <c r="K366" s="160" t="s">
        <v>3813</v>
      </c>
      <c r="L366" s="160" t="s">
        <v>67</v>
      </c>
      <c r="M366" s="160" t="s">
        <v>3866</v>
      </c>
      <c r="N366" s="160" t="str">
        <f t="shared" si="6"/>
        <v>INSERT INTO ft_t_einc (einc_oid, clsf_oid, cl_value, ext_cl_value, indus_cl_set_id, start_tms, last_chg_tms, last_chg_usr_id, ext_clsf_nme, ext_clsf_desc, data_src_id, nls_cde)  SELECT 'EINC000342','GVPRNTGR08','US Money Market Fund','Mutual Fund-Pvt Eqty Fund-US-MM','GVPRNTGR',SYSDATE(),SYSDATE(),'GS:PSG:P72','US Money Market Fund','US Money Market Fund','BB','ENGLISH'     FROM DUAL WHERE NOT EXISTS (SELECT 1 FROM ft_t_einc WHERE clsf_oid = 'GVPRNTGR08' AND ext_cl_value = 'Mutual Fund-Pvt Eqty Fund-US-MM' AND indus_cl_set_id = 'GVPRNTGR' AND data_src_id = 'BB');</v>
      </c>
    </row>
    <row r="367" spans="1:14">
      <c r="A367" s="160" t="s">
        <v>5266</v>
      </c>
      <c r="B367" s="160" t="s">
        <v>5373</v>
      </c>
      <c r="C367" s="93" t="s">
        <v>5279</v>
      </c>
      <c r="D367" s="93" t="s">
        <v>5014</v>
      </c>
      <c r="E367" s="160" t="s">
        <v>5117</v>
      </c>
      <c r="F367" s="160" t="s">
        <v>5269</v>
      </c>
      <c r="G367" s="93" t="s">
        <v>5014</v>
      </c>
      <c r="H367" s="93" t="s">
        <v>5014</v>
      </c>
      <c r="I367" s="160" t="s">
        <v>5931</v>
      </c>
      <c r="J367" s="160" t="s">
        <v>5931</v>
      </c>
      <c r="K367" s="160" t="s">
        <v>3813</v>
      </c>
      <c r="L367" s="160" t="s">
        <v>67</v>
      </c>
      <c r="M367" s="160" t="s">
        <v>3866</v>
      </c>
      <c r="N367" s="160" t="str">
        <f t="shared" si="6"/>
        <v>INSERT INTO ft_t_einc (einc_oid, clsf_oid, cl_value, ext_cl_value, indus_cl_set_id, start_tms, last_chg_tms, last_chg_usr_id, ext_clsf_nme, ext_clsf_desc, data_src_id, nls_cde)  SELECT 'EINC000343','GVPRNTGR09','US Preferred Stock','Preferred Stock-PRIVATE-US-NA','GVPRNTGR',SYSDATE(),SYSDATE(),'GS:PSG:P72','US Preferred Stock','US Preferred Stock','BB','ENGLISH'     FROM DUAL WHERE NOT EXISTS (SELECT 1 FROM ft_t_einc WHERE clsf_oid = 'GVPRNTGR09' AND ext_cl_value = 'Preferred Stock-PRIVATE-US-NA' AND indus_cl_set_id = 'GVPRNTGR' AND data_src_id = 'BB');</v>
      </c>
    </row>
    <row r="368" spans="1:14">
      <c r="A368" s="160" t="s">
        <v>5266</v>
      </c>
      <c r="B368" s="160" t="s">
        <v>5374</v>
      </c>
      <c r="C368" s="93" t="s">
        <v>5279</v>
      </c>
      <c r="D368" s="93" t="s">
        <v>5014</v>
      </c>
      <c r="E368" s="160" t="s">
        <v>5118</v>
      </c>
      <c r="F368" s="160" t="s">
        <v>5269</v>
      </c>
      <c r="G368" s="93" t="s">
        <v>5014</v>
      </c>
      <c r="H368" s="93" t="s">
        <v>5014</v>
      </c>
      <c r="I368" s="160" t="s">
        <v>5931</v>
      </c>
      <c r="J368" s="160" t="s">
        <v>5931</v>
      </c>
      <c r="K368" s="160" t="s">
        <v>3813</v>
      </c>
      <c r="L368" s="160" t="s">
        <v>67</v>
      </c>
      <c r="M368" s="160" t="s">
        <v>3866</v>
      </c>
      <c r="N368" s="160" t="str">
        <f t="shared" si="6"/>
        <v>INSERT INTO ft_t_einc (einc_oid, clsf_oid, cl_value, ext_cl_value, indus_cl_set_id, start_tms, last_chg_tms, last_chg_usr_id, ext_clsf_nme, ext_clsf_desc, data_src_id, nls_cde)  SELECT 'EINC000344','GVPRNTGR09','US Preferred Stock','Preferred Stock-PUBLIC-US-NA','GVPRNTGR',SYSDATE(),SYSDATE(),'GS:PSG:P72','US Preferred Stock','US Preferred Stock','BB','ENGLISH'     FROM DUAL WHERE NOT EXISTS (SELECT 1 FROM ft_t_einc WHERE clsf_oid = 'GVPRNTGR09' AND ext_cl_value = 'Preferred Stock-PUBLIC-US-NA' AND indus_cl_set_id = 'GVPRNTGR' AND data_src_id = 'BB');</v>
      </c>
    </row>
    <row r="369" spans="1:14">
      <c r="A369" s="160" t="s">
        <v>5266</v>
      </c>
      <c r="B369" s="160" t="s">
        <v>5375</v>
      </c>
      <c r="C369" s="93" t="s">
        <v>5279</v>
      </c>
      <c r="D369" s="93" t="s">
        <v>5014</v>
      </c>
      <c r="E369" s="160" t="s">
        <v>5119</v>
      </c>
      <c r="F369" s="160" t="s">
        <v>5269</v>
      </c>
      <c r="G369" s="93" t="s">
        <v>5014</v>
      </c>
      <c r="H369" s="93" t="s">
        <v>5014</v>
      </c>
      <c r="I369" s="160" t="s">
        <v>5931</v>
      </c>
      <c r="J369" s="160" t="s">
        <v>5931</v>
      </c>
      <c r="K369" s="160" t="s">
        <v>3813</v>
      </c>
      <c r="L369" s="160" t="s">
        <v>67</v>
      </c>
      <c r="M369" s="160" t="s">
        <v>3866</v>
      </c>
      <c r="N369" s="160" t="str">
        <f t="shared" si="6"/>
        <v>INSERT INTO ft_t_einc (einc_oid, clsf_oid, cl_value, ext_cl_value, indus_cl_set_id, start_tms, last_chg_tms, last_chg_usr_id, ext_clsf_nme, ext_clsf_desc, data_src_id, nls_cde)  SELECT 'EINC000345','GVPRNTGR09','US Preferred Stock','Preference-Preference-US-NA','GVPRNTGR',SYSDATE(),SYSDATE(),'GS:PSG:P72','US Preferred Stock','US Preferred Stock','BB','ENGLISH'     FROM DUAL WHERE NOT EXISTS (SELECT 1 FROM ft_t_einc WHERE clsf_oid = 'GVPRNTGR09' AND ext_cl_value = 'Preference-Preference-US-NA' AND indus_cl_set_id = 'GVPRNTGR' AND data_src_id = 'BB');</v>
      </c>
    </row>
    <row r="370" spans="1:14">
      <c r="A370" s="160" t="s">
        <v>5266</v>
      </c>
      <c r="B370" s="160" t="s">
        <v>5376</v>
      </c>
      <c r="C370" s="93" t="s">
        <v>5279</v>
      </c>
      <c r="D370" s="93" t="s">
        <v>5014</v>
      </c>
      <c r="E370" s="160" t="s">
        <v>5120</v>
      </c>
      <c r="F370" s="160" t="s">
        <v>5269</v>
      </c>
      <c r="G370" s="93" t="s">
        <v>5014</v>
      </c>
      <c r="H370" s="93" t="s">
        <v>5014</v>
      </c>
      <c r="I370" s="160" t="s">
        <v>5931</v>
      </c>
      <c r="J370" s="160" t="s">
        <v>5931</v>
      </c>
      <c r="K370" s="160" t="s">
        <v>3813</v>
      </c>
      <c r="L370" s="160" t="s">
        <v>67</v>
      </c>
      <c r="M370" s="160" t="s">
        <v>3866</v>
      </c>
      <c r="N370" s="160" t="str">
        <f t="shared" si="6"/>
        <v>INSERT INTO ft_t_einc (einc_oid, clsf_oid, cl_value, ext_cl_value, indus_cl_set_id, start_tms, last_chg_tms, last_chg_usr_id, ext_clsf_nme, ext_clsf_desc, data_src_id, nls_cde)  SELECT 'EINC000346','GVPRNTGR09','US Preferred Stock','Preference-Preferred-US-NA','GVPRNTGR',SYSDATE(),SYSDATE(),'GS:PSG:P72','US Preferred Stock','US Preferred Stock','BB','ENGLISH'     FROM DUAL WHERE NOT EXISTS (SELECT 1 FROM ft_t_einc WHERE clsf_oid = 'GVPRNTGR09' AND ext_cl_value = 'Preference-Preferred-US-NA' AND indus_cl_set_id = 'GVPRNTGR' AND data_src_id = 'BB');</v>
      </c>
    </row>
    <row r="371" spans="1:14">
      <c r="A371" s="160" t="s">
        <v>5266</v>
      </c>
      <c r="B371" s="160" t="s">
        <v>5377</v>
      </c>
      <c r="C371" s="93" t="s">
        <v>5279</v>
      </c>
      <c r="D371" s="93" t="s">
        <v>5014</v>
      </c>
      <c r="E371" s="160" t="s">
        <v>5121</v>
      </c>
      <c r="F371" s="160" t="s">
        <v>5269</v>
      </c>
      <c r="G371" s="93" t="s">
        <v>5014</v>
      </c>
      <c r="H371" s="93" t="s">
        <v>5014</v>
      </c>
      <c r="I371" s="160" t="s">
        <v>5931</v>
      </c>
      <c r="J371" s="160" t="s">
        <v>5931</v>
      </c>
      <c r="K371" s="160" t="s">
        <v>3813</v>
      </c>
      <c r="L371" s="160" t="s">
        <v>67</v>
      </c>
      <c r="M371" s="160" t="s">
        <v>3866</v>
      </c>
      <c r="N371" s="160" t="str">
        <f t="shared" si="6"/>
        <v>INSERT INTO ft_t_einc (einc_oid, clsf_oid, cl_value, ext_cl_value, indus_cl_set_id, start_tms, last_chg_tms, last_chg_usr_id, ext_clsf_nme, ext_clsf_desc, data_src_id, nls_cde)  SELECT 'EINC000347','GVPRNTGR09','US Preferred Stock','Preferred Stock-Preference-US-NA','GVPRNTGR',SYSDATE(),SYSDATE(),'GS:PSG:P72','US Preferred Stock','US Preferred Stock','BB','ENGLISH'     FROM DUAL WHERE NOT EXISTS (SELECT 1 FROM ft_t_einc WHERE clsf_oid = 'GVPRNTGR09' AND ext_cl_value = 'Preferred Stock-Preference-US-NA' AND indus_cl_set_id = 'GVPRNTGR' AND data_src_id = 'BB');</v>
      </c>
    </row>
    <row r="372" spans="1:14">
      <c r="A372" s="160" t="s">
        <v>5266</v>
      </c>
      <c r="B372" s="160" t="s">
        <v>5378</v>
      </c>
      <c r="C372" s="93" t="s">
        <v>5279</v>
      </c>
      <c r="D372" s="93" t="s">
        <v>5014</v>
      </c>
      <c r="E372" s="160" t="s">
        <v>5122</v>
      </c>
      <c r="F372" s="160" t="s">
        <v>5269</v>
      </c>
      <c r="G372" s="93" t="s">
        <v>5014</v>
      </c>
      <c r="H372" s="93" t="s">
        <v>5014</v>
      </c>
      <c r="I372" s="160" t="s">
        <v>5931</v>
      </c>
      <c r="J372" s="160" t="s">
        <v>5931</v>
      </c>
      <c r="K372" s="160" t="s">
        <v>3813</v>
      </c>
      <c r="L372" s="160" t="s">
        <v>67</v>
      </c>
      <c r="M372" s="160" t="s">
        <v>3866</v>
      </c>
      <c r="N372" s="160" t="str">
        <f t="shared" si="6"/>
        <v>INSERT INTO ft_t_einc (einc_oid, clsf_oid, cl_value, ext_cl_value, indus_cl_set_id, start_tms, last_chg_tms, last_chg_usr_id, ext_clsf_nme, ext_clsf_desc, data_src_id, nls_cde)  SELECT 'EINC000348','GVPRNTGR09','US Preferred Stock','Preferred Stock-Preferred-US-NA','GVPRNTGR',SYSDATE(),SYSDATE(),'GS:PSG:P72','US Preferred Stock','US Preferred Stock','BB','ENGLISH'     FROM DUAL WHERE NOT EXISTS (SELECT 1 FROM ft_t_einc WHERE clsf_oid = 'GVPRNTGR09' AND ext_cl_value = 'Preferred Stock-Preferred-US-NA' AND indus_cl_set_id = 'GVPRNTGR' AND data_src_id = 'BB');</v>
      </c>
    </row>
    <row r="373" spans="1:14">
      <c r="A373" s="160" t="s">
        <v>5266</v>
      </c>
      <c r="B373" s="160" t="s">
        <v>5379</v>
      </c>
      <c r="C373" s="93" t="s">
        <v>5280</v>
      </c>
      <c r="D373" s="93" t="s">
        <v>5015</v>
      </c>
      <c r="E373" s="160" t="s">
        <v>5123</v>
      </c>
      <c r="F373" s="160" t="s">
        <v>5269</v>
      </c>
      <c r="G373" s="93" t="s">
        <v>5015</v>
      </c>
      <c r="H373" s="93" t="s">
        <v>5015</v>
      </c>
      <c r="I373" s="160" t="s">
        <v>5931</v>
      </c>
      <c r="J373" s="160" t="s">
        <v>5931</v>
      </c>
      <c r="K373" s="160" t="s">
        <v>3813</v>
      </c>
      <c r="L373" s="160" t="s">
        <v>67</v>
      </c>
      <c r="M373" s="160" t="s">
        <v>3866</v>
      </c>
      <c r="N373" s="160" t="str">
        <f t="shared" si="6"/>
        <v>INSERT INTO ft_t_einc (einc_oid, clsf_oid, cl_value, ext_cl_value, indus_cl_set_id, start_tms, last_chg_tms, last_chg_usr_id, ext_clsf_nme, ext_clsf_desc, data_src_id, nls_cde)  SELECT 'EINC000349','GVPRNTGR10','US Right','Right-Right-US-NA','GVPRNTGR',SYSDATE(),SYSDATE(),'GS:PSG:P72','US Right','US Right','BB','ENGLISH'     FROM DUAL WHERE NOT EXISTS (SELECT 1 FROM ft_t_einc WHERE clsf_oid = 'GVPRNTGR10' AND ext_cl_value = 'Right-Right-US-NA' AND indus_cl_set_id = 'GVPRNTGR' AND data_src_id = 'BB');</v>
      </c>
    </row>
    <row r="374" spans="1:14">
      <c r="A374" s="160" t="s">
        <v>5266</v>
      </c>
      <c r="B374" s="160" t="s">
        <v>5380</v>
      </c>
      <c r="C374" s="93" t="s">
        <v>5281</v>
      </c>
      <c r="D374" s="93" t="s">
        <v>5016</v>
      </c>
      <c r="E374" s="160" t="s">
        <v>5124</v>
      </c>
      <c r="F374" s="160" t="s">
        <v>5269</v>
      </c>
      <c r="G374" s="93" t="s">
        <v>5016</v>
      </c>
      <c r="H374" s="93" t="s">
        <v>5016</v>
      </c>
      <c r="I374" s="160" t="s">
        <v>5931</v>
      </c>
      <c r="J374" s="160" t="s">
        <v>5931</v>
      </c>
      <c r="K374" s="160" t="s">
        <v>3813</v>
      </c>
      <c r="L374" s="160" t="s">
        <v>67</v>
      </c>
      <c r="M374" s="160" t="s">
        <v>3866</v>
      </c>
      <c r="N374" s="160" t="str">
        <f t="shared" si="6"/>
        <v>INSERT INTO ft_t_einc (einc_oid, clsf_oid, cl_value, ext_cl_value, indus_cl_set_id, start_tms, last_chg_tms, last_chg_usr_id, ext_clsf_nme, ext_clsf_desc, data_src_id, nls_cde)  SELECT 'EINC000350','GVPRNTGR11','US Stock','Common Stock-Common Stock-US-NA','GVPRNTGR',SYSDATE(),SYSDATE(),'GS:PSG:P72','US Stock','US Stock','BB','ENGLISH'     FROM DUAL WHERE NOT EXISTS (SELECT 1 FROM ft_t_einc WHERE clsf_oid = 'GVPRNTGR11' AND ext_cl_value = 'Common Stock-Common Stock-US-NA' AND indus_cl_set_id = 'GVPRNTGR' AND data_src_id = 'BB');</v>
      </c>
    </row>
    <row r="375" spans="1:14">
      <c r="A375" s="160" t="s">
        <v>5266</v>
      </c>
      <c r="B375" s="160" t="s">
        <v>5381</v>
      </c>
      <c r="C375" s="93" t="s">
        <v>5281</v>
      </c>
      <c r="D375" s="93" t="s">
        <v>5016</v>
      </c>
      <c r="E375" s="160" t="s">
        <v>5125</v>
      </c>
      <c r="F375" s="160" t="s">
        <v>5269</v>
      </c>
      <c r="G375" s="93" t="s">
        <v>5016</v>
      </c>
      <c r="H375" s="93" t="s">
        <v>5016</v>
      </c>
      <c r="I375" s="160" t="s">
        <v>5931</v>
      </c>
      <c r="J375" s="160" t="s">
        <v>5931</v>
      </c>
      <c r="K375" s="160" t="s">
        <v>3813</v>
      </c>
      <c r="L375" s="160" t="s">
        <v>67</v>
      </c>
      <c r="M375" s="160" t="s">
        <v>3866</v>
      </c>
      <c r="N375" s="160" t="str">
        <f t="shared" si="6"/>
        <v>INSERT INTO ft_t_einc (einc_oid, clsf_oid, cl_value, ext_cl_value, indus_cl_set_id, start_tms, last_chg_tms, last_chg_usr_id, ext_clsf_nme, ext_clsf_desc, data_src_id, nls_cde)  SELECT 'EINC000351','GVPRNTGR11','US Stock','Common Stock-FDIC-US-NA','GVPRNTGR',SYSDATE(),SYSDATE(),'GS:PSG:P72','US Stock','US Stock','BB','ENGLISH'     FROM DUAL WHERE NOT EXISTS (SELECT 1 FROM ft_t_einc WHERE clsf_oid = 'GVPRNTGR11' AND ext_cl_value = 'Common Stock-FDIC-US-NA' AND indus_cl_set_id = 'GVPRNTGR' AND data_src_id = 'BB');</v>
      </c>
    </row>
    <row r="376" spans="1:14">
      <c r="A376" s="160" t="s">
        <v>5266</v>
      </c>
      <c r="B376" s="160" t="s">
        <v>5382</v>
      </c>
      <c r="C376" s="93" t="s">
        <v>5281</v>
      </c>
      <c r="D376" s="93" t="s">
        <v>5016</v>
      </c>
      <c r="E376" s="160" t="s">
        <v>5126</v>
      </c>
      <c r="F376" s="160" t="s">
        <v>5269</v>
      </c>
      <c r="G376" s="93" t="s">
        <v>5016</v>
      </c>
      <c r="H376" s="93" t="s">
        <v>5016</v>
      </c>
      <c r="I376" s="160" t="s">
        <v>5931</v>
      </c>
      <c r="J376" s="160" t="s">
        <v>5931</v>
      </c>
      <c r="K376" s="160" t="s">
        <v>3813</v>
      </c>
      <c r="L376" s="160" t="s">
        <v>67</v>
      </c>
      <c r="M376" s="160" t="s">
        <v>3866</v>
      </c>
      <c r="N376" s="160" t="str">
        <f t="shared" si="6"/>
        <v>INSERT INTO ft_t_einc (einc_oid, clsf_oid, cl_value, ext_cl_value, indus_cl_set_id, start_tms, last_chg_tms, last_chg_usr_id, ext_clsf_nme, ext_clsf_desc, data_src_id, nls_cde)  SELECT 'EINC000352','GVPRNTGR11','US Stock','Common Stock-Tracking Stk-US-NA','GVPRNTGR',SYSDATE(),SYSDATE(),'GS:PSG:P72','US Stock','US Stock','BB','ENGLISH'     FROM DUAL WHERE NOT EXISTS (SELECT 1 FROM ft_t_einc WHERE clsf_oid = 'GVPRNTGR11' AND ext_cl_value = 'Common Stock-Tracking Stk-US-NA' AND indus_cl_set_id = 'GVPRNTGR' AND data_src_id = 'BB');</v>
      </c>
    </row>
    <row r="377" spans="1:14">
      <c r="A377" s="160" t="s">
        <v>5266</v>
      </c>
      <c r="B377" s="160" t="s">
        <v>5383</v>
      </c>
      <c r="C377" s="93" t="s">
        <v>5281</v>
      </c>
      <c r="D377" s="93" t="s">
        <v>5016</v>
      </c>
      <c r="E377" s="160" t="s">
        <v>5127</v>
      </c>
      <c r="F377" s="160" t="s">
        <v>5269</v>
      </c>
      <c r="G377" s="93" t="s">
        <v>5016</v>
      </c>
      <c r="H377" s="93" t="s">
        <v>5016</v>
      </c>
      <c r="I377" s="160" t="s">
        <v>5931</v>
      </c>
      <c r="J377" s="160" t="s">
        <v>5931</v>
      </c>
      <c r="K377" s="160" t="s">
        <v>3813</v>
      </c>
      <c r="L377" s="160" t="s">
        <v>67</v>
      </c>
      <c r="M377" s="160" t="s">
        <v>3866</v>
      </c>
      <c r="N377" s="160" t="str">
        <f t="shared" si="6"/>
        <v>INSERT INTO ft_t_einc (einc_oid, clsf_oid, cl_value, ext_cl_value, indus_cl_set_id, start_tms, last_chg_tms, last_chg_usr_id, ext_clsf_nme, ext_clsf_desc, data_src_id, nls_cde)  SELECT 'EINC000353','GVPRNTGR11','US Stock','FDIC-Common Stock-US-NA','GVPRNTGR',SYSDATE(),SYSDATE(),'GS:PSG:P72','US Stock','US Stock','BB','ENGLISH'     FROM DUAL WHERE NOT EXISTS (SELECT 1 FROM ft_t_einc WHERE clsf_oid = 'GVPRNTGR11' AND ext_cl_value = 'FDIC-Common Stock-US-NA' AND indus_cl_set_id = 'GVPRNTGR' AND data_src_id = 'BB');</v>
      </c>
    </row>
    <row r="378" spans="1:14">
      <c r="A378" s="160" t="s">
        <v>5266</v>
      </c>
      <c r="B378" s="160" t="s">
        <v>5384</v>
      </c>
      <c r="C378" s="93" t="s">
        <v>5281</v>
      </c>
      <c r="D378" s="93" t="s">
        <v>5016</v>
      </c>
      <c r="E378" s="160" t="s">
        <v>5128</v>
      </c>
      <c r="F378" s="160" t="s">
        <v>5269</v>
      </c>
      <c r="G378" s="93" t="s">
        <v>5016</v>
      </c>
      <c r="H378" s="93" t="s">
        <v>5016</v>
      </c>
      <c r="I378" s="160" t="s">
        <v>5931</v>
      </c>
      <c r="J378" s="160" t="s">
        <v>5931</v>
      </c>
      <c r="K378" s="160" t="s">
        <v>3813</v>
      </c>
      <c r="L378" s="160" t="s">
        <v>67</v>
      </c>
      <c r="M378" s="160" t="s">
        <v>3866</v>
      </c>
      <c r="N378" s="160" t="str">
        <f t="shared" si="6"/>
        <v>INSERT INTO ft_t_einc (einc_oid, clsf_oid, cl_value, ext_cl_value, indus_cl_set_id, start_tms, last_chg_tms, last_chg_usr_id, ext_clsf_nme, ext_clsf_desc, data_src_id, nls_cde)  SELECT 'EINC000354','GVPRNTGR11','US Stock','FDIC-FDIC-US-NA','GVPRNTGR',SYSDATE(),SYSDATE(),'GS:PSG:P72','US Stock','US Stock','BB','ENGLISH'     FROM DUAL WHERE NOT EXISTS (SELECT 1 FROM ft_t_einc WHERE clsf_oid = 'GVPRNTGR11' AND ext_cl_value = 'FDIC-FDIC-US-NA' AND indus_cl_set_id = 'GVPRNTGR' AND data_src_id = 'BB');</v>
      </c>
    </row>
    <row r="379" spans="1:14">
      <c r="A379" s="160" t="s">
        <v>5266</v>
      </c>
      <c r="B379" s="160" t="s">
        <v>5385</v>
      </c>
      <c r="C379" s="93" t="s">
        <v>5281</v>
      </c>
      <c r="D379" s="93" t="s">
        <v>5016</v>
      </c>
      <c r="E379" s="160" t="s">
        <v>5129</v>
      </c>
      <c r="F379" s="160" t="s">
        <v>5269</v>
      </c>
      <c r="G379" s="93" t="s">
        <v>5016</v>
      </c>
      <c r="H379" s="93" t="s">
        <v>5016</v>
      </c>
      <c r="I379" s="160" t="s">
        <v>5931</v>
      </c>
      <c r="J379" s="160" t="s">
        <v>5931</v>
      </c>
      <c r="K379" s="160" t="s">
        <v>3813</v>
      </c>
      <c r="L379" s="160" t="s">
        <v>67</v>
      </c>
      <c r="M379" s="160" t="s">
        <v>3866</v>
      </c>
      <c r="N379" s="160" t="str">
        <f t="shared" si="6"/>
        <v>INSERT INTO ft_t_einc (einc_oid, clsf_oid, cl_value, ext_cl_value, indus_cl_set_id, start_tms, last_chg_tms, last_chg_usr_id, ext_clsf_nme, ext_clsf_desc, data_src_id, nls_cde)  SELECT 'EINC000355','GVPRNTGR11','US Stock','FDIC-Tracking Stk-US-NA','GVPRNTGR',SYSDATE(),SYSDATE(),'GS:PSG:P72','US Stock','US Stock','BB','ENGLISH'     FROM DUAL WHERE NOT EXISTS (SELECT 1 FROM ft_t_einc WHERE clsf_oid = 'GVPRNTGR11' AND ext_cl_value = 'FDIC-Tracking Stk-US-NA' AND indus_cl_set_id = 'GVPRNTGR' AND data_src_id = 'BB');</v>
      </c>
    </row>
    <row r="380" spans="1:14">
      <c r="A380" s="160" t="s">
        <v>5266</v>
      </c>
      <c r="B380" s="160" t="s">
        <v>5386</v>
      </c>
      <c r="C380" s="93" t="s">
        <v>5281</v>
      </c>
      <c r="D380" s="93" t="s">
        <v>5016</v>
      </c>
      <c r="E380" s="160" t="s">
        <v>5130</v>
      </c>
      <c r="F380" s="160" t="s">
        <v>5269</v>
      </c>
      <c r="G380" s="93" t="s">
        <v>5016</v>
      </c>
      <c r="H380" s="93" t="s">
        <v>5016</v>
      </c>
      <c r="I380" s="160" t="s">
        <v>5931</v>
      </c>
      <c r="J380" s="160" t="s">
        <v>5931</v>
      </c>
      <c r="K380" s="160" t="s">
        <v>3813</v>
      </c>
      <c r="L380" s="160" t="s">
        <v>67</v>
      </c>
      <c r="M380" s="160" t="s">
        <v>3866</v>
      </c>
      <c r="N380" s="160" t="str">
        <f t="shared" si="6"/>
        <v>INSERT INTO ft_t_einc (einc_oid, clsf_oid, cl_value, ext_cl_value, indus_cl_set_id, start_tms, last_chg_tms, last_chg_usr_id, ext_clsf_nme, ext_clsf_desc, data_src_id, nls_cde)  SELECT 'EINC000356','GVPRNTGR11','US Stock','N/A-Misc.-US-NA','GVPRNTGR',SYSDATE(),SYSDATE(),'GS:PSG:P72','US Stock','US Stock','BB','ENGLISH'     FROM DUAL WHERE NOT EXISTS (SELECT 1 FROM ft_t_einc WHERE clsf_oid = 'GVPRNTGR11' AND ext_cl_value = 'N/A-Misc.-US-NA' AND indus_cl_set_id = 'GVPRNTGR' AND data_src_id = 'BB');</v>
      </c>
    </row>
    <row r="381" spans="1:14">
      <c r="A381" s="160" t="s">
        <v>5266</v>
      </c>
      <c r="B381" s="160" t="s">
        <v>5387</v>
      </c>
      <c r="C381" s="93" t="s">
        <v>5281</v>
      </c>
      <c r="D381" s="93" t="s">
        <v>5016</v>
      </c>
      <c r="E381" s="160" t="s">
        <v>5131</v>
      </c>
      <c r="F381" s="160" t="s">
        <v>5269</v>
      </c>
      <c r="G381" s="93" t="s">
        <v>5016</v>
      </c>
      <c r="H381" s="93" t="s">
        <v>5016</v>
      </c>
      <c r="I381" s="160" t="s">
        <v>5931</v>
      </c>
      <c r="J381" s="160" t="s">
        <v>5931</v>
      </c>
      <c r="K381" s="160" t="s">
        <v>3813</v>
      </c>
      <c r="L381" s="160" t="s">
        <v>67</v>
      </c>
      <c r="M381" s="160" t="s">
        <v>3866</v>
      </c>
      <c r="N381" s="160" t="str">
        <f t="shared" si="6"/>
        <v>INSERT INTO ft_t_einc (einc_oid, clsf_oid, cl_value, ext_cl_value, indus_cl_set_id, start_tms, last_chg_tms, last_chg_usr_id, ext_clsf_nme, ext_clsf_desc, data_src_id, nls_cde)  SELECT 'EINC000357','GVPRNTGR11','US Stock','REIT-REIT-US-NA','GVPRNTGR',SYSDATE(),SYSDATE(),'GS:PSG:P72','US Stock','US Stock','BB','ENGLISH'     FROM DUAL WHERE NOT EXISTS (SELECT 1 FROM ft_t_einc WHERE clsf_oid = 'GVPRNTGR11' AND ext_cl_value = 'REIT-REIT-US-NA' AND indus_cl_set_id = 'GVPRNTGR' AND data_src_id = 'BB');</v>
      </c>
    </row>
    <row r="382" spans="1:14">
      <c r="A382" s="160" t="s">
        <v>5266</v>
      </c>
      <c r="B382" s="160" t="s">
        <v>5388</v>
      </c>
      <c r="C382" s="93" t="s">
        <v>5281</v>
      </c>
      <c r="D382" s="93" t="s">
        <v>5016</v>
      </c>
      <c r="E382" s="160" t="s">
        <v>5132</v>
      </c>
      <c r="F382" s="160" t="s">
        <v>5269</v>
      </c>
      <c r="G382" s="93" t="s">
        <v>5016</v>
      </c>
      <c r="H382" s="93" t="s">
        <v>5016</v>
      </c>
      <c r="I382" s="160" t="s">
        <v>5931</v>
      </c>
      <c r="J382" s="160" t="s">
        <v>5931</v>
      </c>
      <c r="K382" s="160" t="s">
        <v>3813</v>
      </c>
      <c r="L382" s="160" t="s">
        <v>67</v>
      </c>
      <c r="M382" s="160" t="s">
        <v>3866</v>
      </c>
      <c r="N382" s="160" t="str">
        <f t="shared" si="6"/>
        <v>INSERT INTO ft_t_einc (einc_oid, clsf_oid, cl_value, ext_cl_value, indus_cl_set_id, start_tms, last_chg_tms, last_chg_usr_id, ext_clsf_nme, ext_clsf_desc, data_src_id, nls_cde)  SELECT 'EINC000358','GVPRNTGR11','US Stock','Unit-Stapled Security-US-NA','GVPRNTGR',SYSDATE(),SYSDATE(),'GS:PSG:P72','US Stock','US Stock','BB','ENGLISH'     FROM DUAL WHERE NOT EXISTS (SELECT 1 FROM ft_t_einc WHERE clsf_oid = 'GVPRNTGR11' AND ext_cl_value = 'Unit-Stapled Security-US-NA' AND indus_cl_set_id = 'GVPRNTGR' AND data_src_id = 'BB');</v>
      </c>
    </row>
    <row r="383" spans="1:14">
      <c r="A383" s="160" t="s">
        <v>5266</v>
      </c>
      <c r="B383" s="160" t="s">
        <v>5389</v>
      </c>
      <c r="C383" s="93" t="s">
        <v>5281</v>
      </c>
      <c r="D383" s="93" t="s">
        <v>5016</v>
      </c>
      <c r="E383" s="160" t="s">
        <v>6371</v>
      </c>
      <c r="F383" s="160" t="s">
        <v>5269</v>
      </c>
      <c r="G383" s="93" t="s">
        <v>5016</v>
      </c>
      <c r="H383" s="93" t="s">
        <v>5016</v>
      </c>
      <c r="I383" s="160" t="s">
        <v>5931</v>
      </c>
      <c r="J383" s="160" t="s">
        <v>5931</v>
      </c>
      <c r="K383" s="160" t="s">
        <v>3813</v>
      </c>
      <c r="L383" s="160" t="s">
        <v>67</v>
      </c>
      <c r="M383" s="160" t="s">
        <v>3866</v>
      </c>
      <c r="N383" s="160" t="str">
        <f t="shared" si="6"/>
        <v>INSERT INTO ft_t_einc (einc_oid, clsf_oid, cl_value, ext_cl_value, indus_cl_set_id, start_tms, last_chg_tms, last_chg_usr_id, ext_clsf_nme, ext_clsf_desc, data_src_id, nls_cde)  SELECT 'EINC000359','GVPRNTGR11','US Stock','Unit-Unit-US-NA','GVPRNTGR',SYSDATE(),SYSDATE(),'GS:PSG:P72','US Stock','US Stock','BB','ENGLISH'     FROM DUAL WHERE NOT EXISTS (SELECT 1 FROM ft_t_einc WHERE clsf_oid = 'GVPRNTGR11' AND ext_cl_value = 'Unit-Unit-US-NA' AND indus_cl_set_id = 'GVPRNTGR' AND data_src_id = 'BB');</v>
      </c>
    </row>
    <row r="384" spans="1:14">
      <c r="A384" s="160" t="s">
        <v>5266</v>
      </c>
      <c r="B384" s="160" t="s">
        <v>5390</v>
      </c>
      <c r="C384" s="93" t="s">
        <v>5281</v>
      </c>
      <c r="D384" s="93" t="s">
        <v>5016</v>
      </c>
      <c r="E384" s="160" t="s">
        <v>5133</v>
      </c>
      <c r="F384" s="160" t="s">
        <v>5269</v>
      </c>
      <c r="G384" s="93" t="s">
        <v>5016</v>
      </c>
      <c r="H384" s="93" t="s">
        <v>5016</v>
      </c>
      <c r="I384" s="160" t="s">
        <v>5931</v>
      </c>
      <c r="J384" s="160" t="s">
        <v>5931</v>
      </c>
      <c r="K384" s="160" t="s">
        <v>3813</v>
      </c>
      <c r="L384" s="160" t="s">
        <v>67</v>
      </c>
      <c r="M384" s="160" t="s">
        <v>3866</v>
      </c>
      <c r="N384" s="160" t="str">
        <f t="shared" si="6"/>
        <v>INSERT INTO ft_t_einc (einc_oid, clsf_oid, cl_value, ext_cl_value, indus_cl_set_id, start_tms, last_chg_tms, last_chg_usr_id, ext_clsf_nme, ext_clsf_desc, data_src_id, nls_cde)  SELECT 'EINC000360','GVPRNTGR11','US Stock','Mutual Fund-Closed-End Fund-US-NMM','GVPRNTGR',SYSDATE(),SYSDATE(),'GS:PSG:P72','US Stock','US Stock','BB','ENGLISH'     FROM DUAL WHERE NOT EXISTS (SELECT 1 FROM ft_t_einc WHERE clsf_oid = 'GVPRNTGR11' AND ext_cl_value = 'Mutual Fund-Closed-End Fund-US-NMM' AND indus_cl_set_id = 'GVPRNTGR' AND data_src_id = 'BB');</v>
      </c>
    </row>
    <row r="385" spans="1:14">
      <c r="A385" s="160" t="s">
        <v>5266</v>
      </c>
      <c r="B385" s="160" t="s">
        <v>5391</v>
      </c>
      <c r="C385" s="93" t="s">
        <v>5281</v>
      </c>
      <c r="D385" s="93" t="s">
        <v>5016</v>
      </c>
      <c r="E385" s="160" t="s">
        <v>5134</v>
      </c>
      <c r="F385" s="160" t="s">
        <v>5269</v>
      </c>
      <c r="G385" s="93" t="s">
        <v>5016</v>
      </c>
      <c r="H385" s="93" t="s">
        <v>5016</v>
      </c>
      <c r="I385" s="160" t="s">
        <v>5931</v>
      </c>
      <c r="J385" s="160" t="s">
        <v>5931</v>
      </c>
      <c r="K385" s="160" t="s">
        <v>3813</v>
      </c>
      <c r="L385" s="160" t="s">
        <v>67</v>
      </c>
      <c r="M385" s="160" t="s">
        <v>3866</v>
      </c>
      <c r="N385" s="160" t="str">
        <f t="shared" si="6"/>
        <v>INSERT INTO ft_t_einc (einc_oid, clsf_oid, cl_value, ext_cl_value, indus_cl_set_id, start_tms, last_chg_tms, last_chg_usr_id, ext_clsf_nme, ext_clsf_desc, data_src_id, nls_cde)  SELECT 'EINC000361','GVPRNTGR11','US Stock','Mutual Fund-Fund of Funds-US-NMM','GVPRNTGR',SYSDATE(),SYSDATE(),'GS:PSG:P72','US Stock','US Stock','BB','ENGLISH'     FROM DUAL WHERE NOT EXISTS (SELECT 1 FROM ft_t_einc WHERE clsf_oid = 'GVPRNTGR11' AND ext_cl_value = 'Mutual Fund-Fund of Funds-US-NMM' AND indus_cl_set_id = 'GVPRNTGR' AND data_src_id = 'BB');</v>
      </c>
    </row>
    <row r="386" spans="1:14">
      <c r="A386" s="160" t="s">
        <v>5266</v>
      </c>
      <c r="B386" s="160" t="s">
        <v>5392</v>
      </c>
      <c r="C386" s="93" t="s">
        <v>5281</v>
      </c>
      <c r="D386" s="93" t="s">
        <v>5016</v>
      </c>
      <c r="E386" s="160" t="s">
        <v>5135</v>
      </c>
      <c r="F386" s="160" t="s">
        <v>5269</v>
      </c>
      <c r="G386" s="93" t="s">
        <v>5016</v>
      </c>
      <c r="H386" s="93" t="s">
        <v>5016</v>
      </c>
      <c r="I386" s="160" t="s">
        <v>5931</v>
      </c>
      <c r="J386" s="160" t="s">
        <v>5931</v>
      </c>
      <c r="K386" s="160" t="s">
        <v>3813</v>
      </c>
      <c r="L386" s="160" t="s">
        <v>67</v>
      </c>
      <c r="M386" s="160" t="s">
        <v>3866</v>
      </c>
      <c r="N386" s="160" t="str">
        <f t="shared" ref="N386:N449" si="7">CONCATENATE("INSERT INTO ft_t_einc (einc_oid, clsf_oid, cl_value, ext_cl_value, indus_cl_set_id, start_tms, last_chg_tms, last_chg_usr_id, ext_clsf_nme, ext_clsf_desc, data_src_id, nls_cde)  SELECT '", B386, "','", C386, "','", D386, "','", E386, "','", F386, "',", I386, ",", J386, ",'", K386, "','", G386, "','", H386, "','", L386, "','", M386, "'     FROM DUAL WHERE NOT EXISTS (SELECT 1 FROM ft_t_einc WHERE clsf_oid = '",C386, "' AND ext_cl_value = '", E386, "' AND indus_cl_set_id = '", F386, "' AND data_src_id = '",L386,"');")</f>
        <v>INSERT INTO ft_t_einc (einc_oid, clsf_oid, cl_value, ext_cl_value, indus_cl_set_id, start_tms, last_chg_tms, last_chg_usr_id, ext_clsf_nme, ext_clsf_desc, data_src_id, nls_cde)  SELECT 'EINC000362','GVPRNTGR11','US Stock','Mutual Fund-Hedge Fund-US-NMM','GVPRNTGR',SYSDATE(),SYSDATE(),'GS:PSG:P72','US Stock','US Stock','BB','ENGLISH'     FROM DUAL WHERE NOT EXISTS (SELECT 1 FROM ft_t_einc WHERE clsf_oid = 'GVPRNTGR11' AND ext_cl_value = 'Mutual Fund-Hedge Fund-US-NMM' AND indus_cl_set_id = 'GVPRNTGR' AND data_src_id = 'BB');</v>
      </c>
    </row>
    <row r="387" spans="1:14">
      <c r="A387" s="160" t="s">
        <v>5266</v>
      </c>
      <c r="B387" s="160" t="s">
        <v>5393</v>
      </c>
      <c r="C387" s="93" t="s">
        <v>5281</v>
      </c>
      <c r="D387" s="93" t="s">
        <v>5016</v>
      </c>
      <c r="E387" s="160" t="s">
        <v>5136</v>
      </c>
      <c r="F387" s="160" t="s">
        <v>5269</v>
      </c>
      <c r="G387" s="93" t="s">
        <v>5016</v>
      </c>
      <c r="H387" s="93" t="s">
        <v>5016</v>
      </c>
      <c r="I387" s="160" t="s">
        <v>5931</v>
      </c>
      <c r="J387" s="160" t="s">
        <v>5931</v>
      </c>
      <c r="K387" s="160" t="s">
        <v>3813</v>
      </c>
      <c r="L387" s="160" t="s">
        <v>67</v>
      </c>
      <c r="M387" s="160" t="s">
        <v>3866</v>
      </c>
      <c r="N387" s="160" t="str">
        <f t="shared" si="7"/>
        <v>INSERT INTO ft_t_einc (einc_oid, clsf_oid, cl_value, ext_cl_value, indus_cl_set_id, start_tms, last_chg_tms, last_chg_usr_id, ext_clsf_nme, ext_clsf_desc, data_src_id, nls_cde)  SELECT 'EINC000363','GVPRNTGR11','US Stock','Mutual Fund-Mutual Fund-US-NMM','GVPRNTGR',SYSDATE(),SYSDATE(),'GS:PSG:P72','US Stock','US Stock','BB','ENGLISH'     FROM DUAL WHERE NOT EXISTS (SELECT 1 FROM ft_t_einc WHERE clsf_oid = 'GVPRNTGR11' AND ext_cl_value = 'Mutual Fund-Mutual Fund-US-NMM' AND indus_cl_set_id = 'GVPRNTGR' AND data_src_id = 'BB');</v>
      </c>
    </row>
    <row r="388" spans="1:14">
      <c r="A388" s="160" t="s">
        <v>5266</v>
      </c>
      <c r="B388" s="160" t="s">
        <v>5394</v>
      </c>
      <c r="C388" s="93" t="s">
        <v>5281</v>
      </c>
      <c r="D388" s="93" t="s">
        <v>5016</v>
      </c>
      <c r="E388" s="160" t="s">
        <v>5137</v>
      </c>
      <c r="F388" s="160" t="s">
        <v>5269</v>
      </c>
      <c r="G388" s="93" t="s">
        <v>5016</v>
      </c>
      <c r="H388" s="93" t="s">
        <v>5016</v>
      </c>
      <c r="I388" s="160" t="s">
        <v>5931</v>
      </c>
      <c r="J388" s="160" t="s">
        <v>5931</v>
      </c>
      <c r="K388" s="160" t="s">
        <v>3813</v>
      </c>
      <c r="L388" s="160" t="s">
        <v>67</v>
      </c>
      <c r="M388" s="160" t="s">
        <v>3866</v>
      </c>
      <c r="N388" s="160" t="str">
        <f t="shared" si="7"/>
        <v>INSERT INTO ft_t_einc (einc_oid, clsf_oid, cl_value, ext_cl_value, indus_cl_set_id, start_tms, last_chg_tms, last_chg_usr_id, ext_clsf_nme, ext_clsf_desc, data_src_id, nls_cde)  SELECT 'EINC000364','GVPRNTGR11','US Stock','Mutual Fund-Open-End Fund-US-NMM','GVPRNTGR',SYSDATE(),SYSDATE(),'GS:PSG:P72','US Stock','US Stock','BB','ENGLISH'     FROM DUAL WHERE NOT EXISTS (SELECT 1 FROM ft_t_einc WHERE clsf_oid = 'GVPRNTGR11' AND ext_cl_value = 'Mutual Fund-Open-End Fund-US-NMM' AND indus_cl_set_id = 'GVPRNTGR' AND data_src_id = 'BB');</v>
      </c>
    </row>
    <row r="389" spans="1:14">
      <c r="A389" s="160" t="s">
        <v>5266</v>
      </c>
      <c r="B389" s="160" t="s">
        <v>5395</v>
      </c>
      <c r="C389" s="93" t="s">
        <v>5281</v>
      </c>
      <c r="D389" s="93" t="s">
        <v>5016</v>
      </c>
      <c r="E389" s="160" t="s">
        <v>5138</v>
      </c>
      <c r="F389" s="160" t="s">
        <v>5269</v>
      </c>
      <c r="G389" s="93" t="s">
        <v>5016</v>
      </c>
      <c r="H389" s="93" t="s">
        <v>5016</v>
      </c>
      <c r="I389" s="160" t="s">
        <v>5931</v>
      </c>
      <c r="J389" s="160" t="s">
        <v>5931</v>
      </c>
      <c r="K389" s="160" t="s">
        <v>3813</v>
      </c>
      <c r="L389" s="160" t="s">
        <v>67</v>
      </c>
      <c r="M389" s="160" t="s">
        <v>3866</v>
      </c>
      <c r="N389" s="160" t="str">
        <f t="shared" si="7"/>
        <v>INSERT INTO ft_t_einc (einc_oid, clsf_oid, cl_value, ext_cl_value, indus_cl_set_id, start_tms, last_chg_tms, last_chg_usr_id, ext_clsf_nme, ext_clsf_desc, data_src_id, nls_cde)  SELECT 'EINC000365','GVPRNTGR11','US Stock','Mutual Fund-Pvt Eqty Fund-US-NMM','GVPRNTGR',SYSDATE(),SYSDATE(),'GS:PSG:P72','US Stock','US Stock','BB','ENGLISH'     FROM DUAL WHERE NOT EXISTS (SELECT 1 FROM ft_t_einc WHERE clsf_oid = 'GVPRNTGR11' AND ext_cl_value = 'Mutual Fund-Pvt Eqty Fund-US-NMM' AND indus_cl_set_id = 'GVPRNTGR' AND data_src_id = 'BB');</v>
      </c>
    </row>
    <row r="390" spans="1:14">
      <c r="A390" s="160" t="s">
        <v>5266</v>
      </c>
      <c r="B390" s="160" t="s">
        <v>5396</v>
      </c>
      <c r="C390" s="93" t="s">
        <v>5281</v>
      </c>
      <c r="D390" s="93" t="s">
        <v>5016</v>
      </c>
      <c r="E390" s="160" t="s">
        <v>5139</v>
      </c>
      <c r="F390" s="160" t="s">
        <v>5269</v>
      </c>
      <c r="G390" s="93" t="s">
        <v>5016</v>
      </c>
      <c r="H390" s="93" t="s">
        <v>5016</v>
      </c>
      <c r="I390" s="160" t="s">
        <v>5931</v>
      </c>
      <c r="J390" s="160" t="s">
        <v>5931</v>
      </c>
      <c r="K390" s="160" t="s">
        <v>3813</v>
      </c>
      <c r="L390" s="160" t="s">
        <v>67</v>
      </c>
      <c r="M390" s="160" t="s">
        <v>3866</v>
      </c>
      <c r="N390" s="160" t="str">
        <f t="shared" si="7"/>
        <v>INSERT INTO ft_t_einc (einc_oid, clsf_oid, cl_value, ext_cl_value, indus_cl_set_id, start_tms, last_chg_tms, last_chg_usr_id, ext_clsf_nme, ext_clsf_desc, data_src_id, nls_cde)  SELECT 'EINC000366','GVPRNTGR11','US Stock','Warrant-Equity WRT-US-NA','GVPRNTGR',SYSDATE(),SYSDATE(),'GS:PSG:P72','US Stock','US Stock','BB','ENGLISH'     FROM DUAL WHERE NOT EXISTS (SELECT 1 FROM ft_t_einc WHERE clsf_oid = 'GVPRNTGR11' AND ext_cl_value = 'Warrant-Equity WRT-US-NA' AND indus_cl_set_id = 'GVPRNTGR' AND data_src_id = 'BB');</v>
      </c>
    </row>
    <row r="391" spans="1:14">
      <c r="A391" s="160" t="s">
        <v>5266</v>
      </c>
      <c r="B391" s="160" t="s">
        <v>5397</v>
      </c>
      <c r="C391" s="93" t="s">
        <v>5282</v>
      </c>
      <c r="D391" s="93" t="s">
        <v>5017</v>
      </c>
      <c r="E391" s="160" t="s">
        <v>5140</v>
      </c>
      <c r="F391" s="160" t="s">
        <v>5269</v>
      </c>
      <c r="G391" s="93" t="s">
        <v>5017</v>
      </c>
      <c r="H391" s="93" t="s">
        <v>5017</v>
      </c>
      <c r="I391" s="160" t="s">
        <v>5931</v>
      </c>
      <c r="J391" s="160" t="s">
        <v>5931</v>
      </c>
      <c r="K391" s="160" t="s">
        <v>3813</v>
      </c>
      <c r="L391" s="160" t="s">
        <v>67</v>
      </c>
      <c r="M391" s="160" t="s">
        <v>3866</v>
      </c>
      <c r="N391" s="160" t="str">
        <f t="shared" si="7"/>
        <v>INSERT INTO ft_t_einc (einc_oid, clsf_oid, cl_value, ext_cl_value, indus_cl_set_id, start_tms, last_chg_tms, last_chg_usr_id, ext_clsf_nme, ext_clsf_desc, data_src_id, nls_cde)  SELECT 'EINC000367','GVPRNTGR12','US Warrant','Warrant-Prfd WRT-US-NA','GVPRNTGR',SYSDATE(),SYSDATE(),'GS:PSG:P72','US Warrant','US Warrant','BB','ENGLISH'     FROM DUAL WHERE NOT EXISTS (SELECT 1 FROM ft_t_einc WHERE clsf_oid = 'GVPRNTGR12' AND ext_cl_value = 'Warrant-Prfd WRT-US-NA' AND indus_cl_set_id = 'GVPRNTGR' AND data_src_id = 'BB');</v>
      </c>
    </row>
    <row r="392" spans="1:14" s="212" customFormat="1">
      <c r="A392" s="213" t="s">
        <v>5266</v>
      </c>
      <c r="B392" s="213" t="s">
        <v>6683</v>
      </c>
      <c r="C392" s="212" t="s">
        <v>5281</v>
      </c>
      <c r="D392" s="212" t="s">
        <v>5016</v>
      </c>
      <c r="E392" s="213" t="s">
        <v>6679</v>
      </c>
      <c r="F392" s="213" t="s">
        <v>5269</v>
      </c>
      <c r="G392" s="212" t="s">
        <v>5016</v>
      </c>
      <c r="H392" s="212" t="s">
        <v>5016</v>
      </c>
      <c r="I392" s="213" t="s">
        <v>5931</v>
      </c>
      <c r="J392" s="213" t="s">
        <v>5931</v>
      </c>
      <c r="K392" s="213" t="s">
        <v>3813</v>
      </c>
      <c r="L392" s="213" t="s">
        <v>67</v>
      </c>
      <c r="M392" s="213" t="s">
        <v>3866</v>
      </c>
      <c r="N392" s="213" t="str">
        <f t="shared" si="7"/>
        <v>INSERT INTO ft_t_einc (einc_oid, clsf_oid, cl_value, ext_cl_value, indus_cl_set_id, start_tms, last_chg_tms, last_chg_usr_id, ext_clsf_nme, ext_clsf_desc, data_src_id, nls_cde)  SELECT 'EINC000645','GVPRNTGR11','US Stock','Common Stock-Savings Share-US-NA','GVPRNTGR',SYSDATE(),SYSDATE(),'GS:PSG:P72','US Stock','US Stock','BB','ENGLISH'     FROM DUAL WHERE NOT EXISTS (SELECT 1 FROM ft_t_einc WHERE clsf_oid = 'GVPRNTGR11' AND ext_cl_value = 'Common Stock-Savings Share-US-NA' AND indus_cl_set_id = 'GVPRNTGR' AND data_src_id = 'BB');</v>
      </c>
    </row>
    <row r="393" spans="1:14">
      <c r="A393" s="160" t="s">
        <v>5267</v>
      </c>
      <c r="B393" s="160" t="s">
        <v>5398</v>
      </c>
      <c r="C393" s="93" t="s">
        <v>5283</v>
      </c>
      <c r="D393" s="93" t="s">
        <v>5018</v>
      </c>
      <c r="E393" s="160" t="s">
        <v>5031</v>
      </c>
      <c r="F393" s="160" t="s">
        <v>5268</v>
      </c>
      <c r="G393" s="93" t="s">
        <v>5018</v>
      </c>
      <c r="H393" s="93" t="s">
        <v>5018</v>
      </c>
      <c r="I393" s="160" t="s">
        <v>5931</v>
      </c>
      <c r="J393" s="160" t="s">
        <v>5931</v>
      </c>
      <c r="K393" s="160" t="s">
        <v>3813</v>
      </c>
      <c r="L393" s="160" t="s">
        <v>67</v>
      </c>
      <c r="M393" s="160" t="s">
        <v>3866</v>
      </c>
      <c r="N393" s="160" t="str">
        <f t="shared" si="7"/>
        <v>INSERT INTO ft_t_einc (einc_oid, clsf_oid, cl_value, ext_cl_value, indus_cl_set_id, start_tms, last_chg_tms, last_chg_usr_id, ext_clsf_nme, ext_clsf_desc, data_src_id, nls_cde)  SELECT 'EINC000368','GVINVTYP01','Foreign Index Stock','Mutual Fund-Closed-End Fund-NUS-MM','GVINVTYP',SYSDATE(),SYSDATE(),'GS:PSG:P72','Foreign Index Stock','Foreign Index Stock','BB','ENGLISH'     FROM DUAL WHERE NOT EXISTS (SELECT 1 FROM ft_t_einc WHERE clsf_oid = 'GVINVTYP01' AND ext_cl_value = 'Mutual Fund-Closed-End Fund-NUS-MM' AND indus_cl_set_id = 'GVINVTYP' AND data_src_id = 'BB');</v>
      </c>
    </row>
    <row r="394" spans="1:14">
      <c r="A394" s="160" t="s">
        <v>5267</v>
      </c>
      <c r="B394" s="160" t="s">
        <v>5399</v>
      </c>
      <c r="C394" s="93" t="s">
        <v>5283</v>
      </c>
      <c r="D394" s="93" t="s">
        <v>5018</v>
      </c>
      <c r="E394" s="160" t="s">
        <v>5032</v>
      </c>
      <c r="F394" s="160" t="s">
        <v>5268</v>
      </c>
      <c r="G394" s="93" t="s">
        <v>5018</v>
      </c>
      <c r="H394" s="93" t="s">
        <v>5018</v>
      </c>
      <c r="I394" s="160" t="s">
        <v>5931</v>
      </c>
      <c r="J394" s="160" t="s">
        <v>5931</v>
      </c>
      <c r="K394" s="160" t="s">
        <v>3813</v>
      </c>
      <c r="L394" s="160" t="s">
        <v>67</v>
      </c>
      <c r="M394" s="160" t="s">
        <v>3866</v>
      </c>
      <c r="N394" s="160" t="str">
        <f t="shared" si="7"/>
        <v>INSERT INTO ft_t_einc (einc_oid, clsf_oid, cl_value, ext_cl_value, indus_cl_set_id, start_tms, last_chg_tms, last_chg_usr_id, ext_clsf_nme, ext_clsf_desc, data_src_id, nls_cde)  SELECT 'EINC000369','GVINVTYP01','Foreign Index Stock','Mutual Fund-Fund of Funds-NUS-MM','GVINVTYP',SYSDATE(),SYSDATE(),'GS:PSG:P72','Foreign Index Stock','Foreign Index Stock','BB','ENGLISH'     FROM DUAL WHERE NOT EXISTS (SELECT 1 FROM ft_t_einc WHERE clsf_oid = 'GVINVTYP01' AND ext_cl_value = 'Mutual Fund-Fund of Funds-NUS-MM' AND indus_cl_set_id = 'GVINVTYP' AND data_src_id = 'BB');</v>
      </c>
    </row>
    <row r="395" spans="1:14">
      <c r="A395" s="160" t="s">
        <v>5267</v>
      </c>
      <c r="B395" s="160" t="s">
        <v>5400</v>
      </c>
      <c r="C395" s="93" t="s">
        <v>5283</v>
      </c>
      <c r="D395" s="93" t="s">
        <v>5018</v>
      </c>
      <c r="E395" s="160" t="s">
        <v>5033</v>
      </c>
      <c r="F395" s="160" t="s">
        <v>5268</v>
      </c>
      <c r="G395" s="93" t="s">
        <v>5018</v>
      </c>
      <c r="H395" s="93" t="s">
        <v>5018</v>
      </c>
      <c r="I395" s="160" t="s">
        <v>5931</v>
      </c>
      <c r="J395" s="160" t="s">
        <v>5931</v>
      </c>
      <c r="K395" s="160" t="s">
        <v>3813</v>
      </c>
      <c r="L395" s="160" t="s">
        <v>67</v>
      </c>
      <c r="M395" s="160" t="s">
        <v>3866</v>
      </c>
      <c r="N395" s="160" t="str">
        <f t="shared" si="7"/>
        <v>INSERT INTO ft_t_einc (einc_oid, clsf_oid, cl_value, ext_cl_value, indus_cl_set_id, start_tms, last_chg_tms, last_chg_usr_id, ext_clsf_nme, ext_clsf_desc, data_src_id, nls_cde)  SELECT 'EINC000370','GVINVTYP01','Foreign Index Stock','Mutual Fund-Hedge Fund-NUS-MM','GVINVTYP',SYSDATE(),SYSDATE(),'GS:PSG:P72','Foreign Index Stock','Foreign Index Stock','BB','ENGLISH'     FROM DUAL WHERE NOT EXISTS (SELECT 1 FROM ft_t_einc WHERE clsf_oid = 'GVINVTYP01' AND ext_cl_value = 'Mutual Fund-Hedge Fund-NUS-MM' AND indus_cl_set_id = 'GVINVTYP' AND data_src_id = 'BB');</v>
      </c>
    </row>
    <row r="396" spans="1:14">
      <c r="A396" s="160" t="s">
        <v>5267</v>
      </c>
      <c r="B396" s="160" t="s">
        <v>5401</v>
      </c>
      <c r="C396" s="93" t="s">
        <v>5283</v>
      </c>
      <c r="D396" s="93" t="s">
        <v>5018</v>
      </c>
      <c r="E396" s="160" t="s">
        <v>5034</v>
      </c>
      <c r="F396" s="160" t="s">
        <v>5268</v>
      </c>
      <c r="G396" s="93" t="s">
        <v>5018</v>
      </c>
      <c r="H396" s="93" t="s">
        <v>5018</v>
      </c>
      <c r="I396" s="160" t="s">
        <v>5931</v>
      </c>
      <c r="J396" s="160" t="s">
        <v>5931</v>
      </c>
      <c r="K396" s="160" t="s">
        <v>3813</v>
      </c>
      <c r="L396" s="160" t="s">
        <v>67</v>
      </c>
      <c r="M396" s="160" t="s">
        <v>3866</v>
      </c>
      <c r="N396" s="160" t="str">
        <f t="shared" si="7"/>
        <v>INSERT INTO ft_t_einc (einc_oid, clsf_oid, cl_value, ext_cl_value, indus_cl_set_id, start_tms, last_chg_tms, last_chg_usr_id, ext_clsf_nme, ext_clsf_desc, data_src_id, nls_cde)  SELECT 'EINC000371','GVINVTYP01','Foreign Index Stock','Mutual Fund-Mutual Fund-NUS-MM','GVINVTYP',SYSDATE(),SYSDATE(),'GS:PSG:P72','Foreign Index Stock','Foreign Index Stock','BB','ENGLISH'     FROM DUAL WHERE NOT EXISTS (SELECT 1 FROM ft_t_einc WHERE clsf_oid = 'GVINVTYP01' AND ext_cl_value = 'Mutual Fund-Mutual Fund-NUS-MM' AND indus_cl_set_id = 'GVINVTYP' AND data_src_id = 'BB');</v>
      </c>
    </row>
    <row r="397" spans="1:14">
      <c r="A397" s="160" t="s">
        <v>5267</v>
      </c>
      <c r="B397" s="160" t="s">
        <v>5402</v>
      </c>
      <c r="C397" s="93" t="s">
        <v>5283</v>
      </c>
      <c r="D397" s="93" t="s">
        <v>5018</v>
      </c>
      <c r="E397" s="160" t="s">
        <v>5035</v>
      </c>
      <c r="F397" s="160" t="s">
        <v>5268</v>
      </c>
      <c r="G397" s="93" t="s">
        <v>5018</v>
      </c>
      <c r="H397" s="93" t="s">
        <v>5018</v>
      </c>
      <c r="I397" s="160" t="s">
        <v>5931</v>
      </c>
      <c r="J397" s="160" t="s">
        <v>5931</v>
      </c>
      <c r="K397" s="160" t="s">
        <v>3813</v>
      </c>
      <c r="L397" s="160" t="s">
        <v>67</v>
      </c>
      <c r="M397" s="160" t="s">
        <v>3866</v>
      </c>
      <c r="N397" s="160" t="str">
        <f t="shared" si="7"/>
        <v>INSERT INTO ft_t_einc (einc_oid, clsf_oid, cl_value, ext_cl_value, indus_cl_set_id, start_tms, last_chg_tms, last_chg_usr_id, ext_clsf_nme, ext_clsf_desc, data_src_id, nls_cde)  SELECT 'EINC000372','GVINVTYP01','Foreign Index Stock','Mutual Fund-Open-End Fund-NUS-MM','GVINVTYP',SYSDATE(),SYSDATE(),'GS:PSG:P72','Foreign Index Stock','Foreign Index Stock','BB','ENGLISH'     FROM DUAL WHERE NOT EXISTS (SELECT 1 FROM ft_t_einc WHERE clsf_oid = 'GVINVTYP01' AND ext_cl_value = 'Mutual Fund-Open-End Fund-NUS-MM' AND indus_cl_set_id = 'GVINVTYP' AND data_src_id = 'BB');</v>
      </c>
    </row>
    <row r="398" spans="1:14">
      <c r="A398" s="160" t="s">
        <v>5267</v>
      </c>
      <c r="B398" s="160" t="s">
        <v>5403</v>
      </c>
      <c r="C398" s="93" t="s">
        <v>5283</v>
      </c>
      <c r="D398" s="93" t="s">
        <v>5018</v>
      </c>
      <c r="E398" s="160" t="s">
        <v>5036</v>
      </c>
      <c r="F398" s="160" t="s">
        <v>5268</v>
      </c>
      <c r="G398" s="93" t="s">
        <v>5018</v>
      </c>
      <c r="H398" s="93" t="s">
        <v>5018</v>
      </c>
      <c r="I398" s="160" t="s">
        <v>5931</v>
      </c>
      <c r="J398" s="160" t="s">
        <v>5931</v>
      </c>
      <c r="K398" s="160" t="s">
        <v>3813</v>
      </c>
      <c r="L398" s="160" t="s">
        <v>67</v>
      </c>
      <c r="M398" s="160" t="s">
        <v>3866</v>
      </c>
      <c r="N398" s="160" t="str">
        <f t="shared" si="7"/>
        <v>INSERT INTO ft_t_einc (einc_oid, clsf_oid, cl_value, ext_cl_value, indus_cl_set_id, start_tms, last_chg_tms, last_chg_usr_id, ext_clsf_nme, ext_clsf_desc, data_src_id, nls_cde)  SELECT 'EINC000373','GVINVTYP01','Foreign Index Stock','Mutual Fund-Pvt Eqty Fund-NUS-MM','GVINVTYP',SYSDATE(),SYSDATE(),'GS:PSG:P72','Foreign Index Stock','Foreign Index Stock','BB','ENGLISH'     FROM DUAL WHERE NOT EXISTS (SELECT 1 FROM ft_t_einc WHERE clsf_oid = 'GVINVTYP01' AND ext_cl_value = 'Mutual Fund-Pvt Eqty Fund-NUS-MM' AND indus_cl_set_id = 'GVINVTYP' AND data_src_id = 'BB');</v>
      </c>
    </row>
    <row r="399" spans="1:14">
      <c r="A399" s="160" t="s">
        <v>5267</v>
      </c>
      <c r="B399" s="160" t="s">
        <v>5404</v>
      </c>
      <c r="C399" s="93" t="s">
        <v>5284</v>
      </c>
      <c r="D399" s="93" t="s">
        <v>5019</v>
      </c>
      <c r="E399" s="160" t="s">
        <v>5037</v>
      </c>
      <c r="F399" s="160" t="s">
        <v>5268</v>
      </c>
      <c r="G399" s="93" t="s">
        <v>5019</v>
      </c>
      <c r="H399" s="93" t="s">
        <v>5019</v>
      </c>
      <c r="I399" s="160" t="s">
        <v>5931</v>
      </c>
      <c r="J399" s="160" t="s">
        <v>5931</v>
      </c>
      <c r="K399" s="160" t="s">
        <v>3813</v>
      </c>
      <c r="L399" s="160" t="s">
        <v>67</v>
      </c>
      <c r="M399" s="160" t="s">
        <v>3866</v>
      </c>
      <c r="N399" s="160" t="str">
        <f t="shared" si="7"/>
        <v>INSERT INTO ft_t_einc (einc_oid, clsf_oid, cl_value, ext_cl_value, indus_cl_set_id, start_tms, last_chg_tms, last_chg_usr_id, ext_clsf_nme, ext_clsf_desc, data_src_id, nls_cde)  SELECT 'EINC000374','GVINVTYP02','Foreign Convertible Preferred Stock','Preferred Stock-PRIVATE-NUS-NA','GVINVTYP',SYSDATE(),SYSDATE(),'GS:PSG:P72','Foreign Convertible Preferred Stock','Foreign Convertible Preferred Stock','BB','ENGLISH'     FROM DUAL WHERE NOT EXISTS (SELECT 1 FROM ft_t_einc WHERE clsf_oid = 'GVINVTYP02' AND ext_cl_value = 'Preferred Stock-PRIVATE-NUS-NA' AND indus_cl_set_id = 'GVINVTYP' AND data_src_id = 'BB');</v>
      </c>
    </row>
    <row r="400" spans="1:14">
      <c r="A400" s="160" t="s">
        <v>5267</v>
      </c>
      <c r="B400" s="160" t="s">
        <v>5405</v>
      </c>
      <c r="C400" s="93" t="s">
        <v>5284</v>
      </c>
      <c r="D400" s="93" t="s">
        <v>5019</v>
      </c>
      <c r="E400" s="160" t="s">
        <v>5038</v>
      </c>
      <c r="F400" s="160" t="s">
        <v>5268</v>
      </c>
      <c r="G400" s="93" t="s">
        <v>5019</v>
      </c>
      <c r="H400" s="93" t="s">
        <v>5019</v>
      </c>
      <c r="I400" s="160" t="s">
        <v>5931</v>
      </c>
      <c r="J400" s="160" t="s">
        <v>5931</v>
      </c>
      <c r="K400" s="160" t="s">
        <v>3813</v>
      </c>
      <c r="L400" s="160" t="s">
        <v>67</v>
      </c>
      <c r="M400" s="160" t="s">
        <v>3866</v>
      </c>
      <c r="N400" s="160" t="str">
        <f t="shared" si="7"/>
        <v>INSERT INTO ft_t_einc (einc_oid, clsf_oid, cl_value, ext_cl_value, indus_cl_set_id, start_tms, last_chg_tms, last_chg_usr_id, ext_clsf_nme, ext_clsf_desc, data_src_id, nls_cde)  SELECT 'EINC000375','GVINVTYP02','Foreign Convertible Preferred Stock','Preferred Stock-PUBLIC-NUS-NA','GVINVTYP',SYSDATE(),SYSDATE(),'GS:PSG:P72','Foreign Convertible Preferred Stock','Foreign Convertible Preferred Stock','BB','ENGLISH'     FROM DUAL WHERE NOT EXISTS (SELECT 1 FROM ft_t_einc WHERE clsf_oid = 'GVINVTYP02' AND ext_cl_value = 'Preferred Stock-PUBLIC-NUS-NA' AND indus_cl_set_id = 'GVINVTYP' AND data_src_id = 'BB');</v>
      </c>
    </row>
    <row r="401" spans="1:14">
      <c r="A401" s="160" t="s">
        <v>5267</v>
      </c>
      <c r="B401" s="160" t="s">
        <v>5406</v>
      </c>
      <c r="C401" s="93" t="s">
        <v>5285</v>
      </c>
      <c r="D401" s="93" t="s">
        <v>5008</v>
      </c>
      <c r="E401" s="160" t="s">
        <v>5039</v>
      </c>
      <c r="F401" s="160" t="s">
        <v>5268</v>
      </c>
      <c r="G401" s="93" t="s">
        <v>5008</v>
      </c>
      <c r="H401" s="93" t="s">
        <v>5008</v>
      </c>
      <c r="I401" s="160" t="s">
        <v>5931</v>
      </c>
      <c r="J401" s="160" t="s">
        <v>5931</v>
      </c>
      <c r="K401" s="160" t="s">
        <v>3813</v>
      </c>
      <c r="L401" s="160" t="s">
        <v>67</v>
      </c>
      <c r="M401" s="160" t="s">
        <v>3866</v>
      </c>
      <c r="N401" s="160" t="str">
        <f t="shared" si="7"/>
        <v>INSERT INTO ft_t_einc (einc_oid, clsf_oid, cl_value, ext_cl_value, indus_cl_set_id, start_tms, last_chg_tms, last_chg_usr_id, ext_clsf_nme, ext_clsf_desc, data_src_id, nls_cde)  SELECT 'EINC000376','GVINVTYP03','Foreign Preferred Stock','Preference-Preference-NUS-NA','GVINVTYP',SYSDATE(),SYSDATE(),'GS:PSG:P72','Foreign Preferred Stock','Foreign Preferred Stock','BB','ENGLISH'     FROM DUAL WHERE NOT EXISTS (SELECT 1 FROM ft_t_einc WHERE clsf_oid = 'GVINVTYP03' AND ext_cl_value = 'Preference-Preference-NUS-NA' AND indus_cl_set_id = 'GVINVTYP' AND data_src_id = 'BB');</v>
      </c>
    </row>
    <row r="402" spans="1:14">
      <c r="A402" s="160" t="s">
        <v>5267</v>
      </c>
      <c r="B402" s="160" t="s">
        <v>5407</v>
      </c>
      <c r="C402" s="93" t="s">
        <v>5285</v>
      </c>
      <c r="D402" s="93" t="s">
        <v>5008</v>
      </c>
      <c r="E402" s="160" t="s">
        <v>5040</v>
      </c>
      <c r="F402" s="160" t="s">
        <v>5268</v>
      </c>
      <c r="G402" s="93" t="s">
        <v>5008</v>
      </c>
      <c r="H402" s="93" t="s">
        <v>5008</v>
      </c>
      <c r="I402" s="160" t="s">
        <v>5931</v>
      </c>
      <c r="J402" s="160" t="s">
        <v>5931</v>
      </c>
      <c r="K402" s="160" t="s">
        <v>3813</v>
      </c>
      <c r="L402" s="160" t="s">
        <v>67</v>
      </c>
      <c r="M402" s="160" t="s">
        <v>3866</v>
      </c>
      <c r="N402" s="160" t="str">
        <f t="shared" si="7"/>
        <v>INSERT INTO ft_t_einc (einc_oid, clsf_oid, cl_value, ext_cl_value, indus_cl_set_id, start_tms, last_chg_tms, last_chg_usr_id, ext_clsf_nme, ext_clsf_desc, data_src_id, nls_cde)  SELECT 'EINC000377','GVINVTYP03','Foreign Preferred Stock','Preference-Preferred-NUS-NA','GVINVTYP',SYSDATE(),SYSDATE(),'GS:PSG:P72','Foreign Preferred Stock','Foreign Preferred Stock','BB','ENGLISH'     FROM DUAL WHERE NOT EXISTS (SELECT 1 FROM ft_t_einc WHERE clsf_oid = 'GVINVTYP03' AND ext_cl_value = 'Preference-Preferred-NUS-NA' AND indus_cl_set_id = 'GVINVTYP' AND data_src_id = 'BB');</v>
      </c>
    </row>
    <row r="403" spans="1:14">
      <c r="A403" s="160" t="s">
        <v>5267</v>
      </c>
      <c r="B403" s="160" t="s">
        <v>5408</v>
      </c>
      <c r="C403" s="93" t="s">
        <v>5285</v>
      </c>
      <c r="D403" s="93" t="s">
        <v>5008</v>
      </c>
      <c r="E403" s="160" t="s">
        <v>5041</v>
      </c>
      <c r="F403" s="160" t="s">
        <v>5268</v>
      </c>
      <c r="G403" s="93" t="s">
        <v>5008</v>
      </c>
      <c r="H403" s="93" t="s">
        <v>5008</v>
      </c>
      <c r="I403" s="160" t="s">
        <v>5931</v>
      </c>
      <c r="J403" s="160" t="s">
        <v>5931</v>
      </c>
      <c r="K403" s="160" t="s">
        <v>3813</v>
      </c>
      <c r="L403" s="160" t="s">
        <v>67</v>
      </c>
      <c r="M403" s="160" t="s">
        <v>3866</v>
      </c>
      <c r="N403" s="160" t="str">
        <f t="shared" si="7"/>
        <v>INSERT INTO ft_t_einc (einc_oid, clsf_oid, cl_value, ext_cl_value, indus_cl_set_id, start_tms, last_chg_tms, last_chg_usr_id, ext_clsf_nme, ext_clsf_desc, data_src_id, nls_cde)  SELECT 'EINC000378','GVINVTYP03','Foreign Preferred Stock','Preferred Stock-Preference-NUS-NA','GVINVTYP',SYSDATE(),SYSDATE(),'GS:PSG:P72','Foreign Preferred Stock','Foreign Preferred Stock','BB','ENGLISH'     FROM DUAL WHERE NOT EXISTS (SELECT 1 FROM ft_t_einc WHERE clsf_oid = 'GVINVTYP03' AND ext_cl_value = 'Preferred Stock-Preference-NUS-NA' AND indus_cl_set_id = 'GVINVTYP' AND data_src_id = 'BB');</v>
      </c>
    </row>
    <row r="404" spans="1:14">
      <c r="A404" s="160" t="s">
        <v>5267</v>
      </c>
      <c r="B404" s="160" t="s">
        <v>5409</v>
      </c>
      <c r="C404" s="93" t="s">
        <v>5285</v>
      </c>
      <c r="D404" s="93" t="s">
        <v>5008</v>
      </c>
      <c r="E404" s="160" t="s">
        <v>5042</v>
      </c>
      <c r="F404" s="160" t="s">
        <v>5268</v>
      </c>
      <c r="G404" s="93" t="s">
        <v>5008</v>
      </c>
      <c r="H404" s="93" t="s">
        <v>5008</v>
      </c>
      <c r="I404" s="160" t="s">
        <v>5931</v>
      </c>
      <c r="J404" s="160" t="s">
        <v>5931</v>
      </c>
      <c r="K404" s="160" t="s">
        <v>3813</v>
      </c>
      <c r="L404" s="160" t="s">
        <v>67</v>
      </c>
      <c r="M404" s="160" t="s">
        <v>3866</v>
      </c>
      <c r="N404" s="160" t="str">
        <f t="shared" si="7"/>
        <v>INSERT INTO ft_t_einc (einc_oid, clsf_oid, cl_value, ext_cl_value, indus_cl_set_id, start_tms, last_chg_tms, last_chg_usr_id, ext_clsf_nme, ext_clsf_desc, data_src_id, nls_cde)  SELECT 'EINC000379','GVINVTYP03','Foreign Preferred Stock','Preferred Stock-Preferred-NUS-NA','GVINVTYP',SYSDATE(),SYSDATE(),'GS:PSG:P72','Foreign Preferred Stock','Foreign Preferred Stock','BB','ENGLISH'     FROM DUAL WHERE NOT EXISTS (SELECT 1 FROM ft_t_einc WHERE clsf_oid = 'GVINVTYP03' AND ext_cl_value = 'Preferred Stock-Preferred-NUS-NA' AND indus_cl_set_id = 'GVINVTYP' AND data_src_id = 'BB');</v>
      </c>
    </row>
    <row r="405" spans="1:14">
      <c r="A405" s="160" t="s">
        <v>5267</v>
      </c>
      <c r="B405" s="160" t="s">
        <v>5410</v>
      </c>
      <c r="C405" s="93" t="s">
        <v>5286</v>
      </c>
      <c r="D405" s="93" t="s">
        <v>5009</v>
      </c>
      <c r="E405" s="160" t="s">
        <v>5043</v>
      </c>
      <c r="F405" s="160" t="s">
        <v>5268</v>
      </c>
      <c r="G405" s="93" t="s">
        <v>5009</v>
      </c>
      <c r="H405" s="93" t="s">
        <v>5009</v>
      </c>
      <c r="I405" s="160" t="s">
        <v>5931</v>
      </c>
      <c r="J405" s="160" t="s">
        <v>5931</v>
      </c>
      <c r="K405" s="160" t="s">
        <v>3813</v>
      </c>
      <c r="L405" s="160" t="s">
        <v>67</v>
      </c>
      <c r="M405" s="160" t="s">
        <v>3866</v>
      </c>
      <c r="N405" s="160" t="str">
        <f t="shared" si="7"/>
        <v>INSERT INTO ft_t_einc (einc_oid, clsf_oid, cl_value, ext_cl_value, indus_cl_set_id, start_tms, last_chg_tms, last_chg_usr_id, ext_clsf_nme, ext_clsf_desc, data_src_id, nls_cde)  SELECT 'EINC000380','GVINVTYP04','Foreign Right','Right-Right-NUS-NA','GVINVTYP',SYSDATE(),SYSDATE(),'GS:PSG:P72','Foreign Right','Foreign Right','BB','ENGLISH'     FROM DUAL WHERE NOT EXISTS (SELECT 1 FROM ft_t_einc WHERE clsf_oid = 'GVINVTYP04' AND ext_cl_value = 'Right-Right-NUS-NA' AND indus_cl_set_id = 'GVINVTYP' AND data_src_id = 'BB');</v>
      </c>
    </row>
    <row r="406" spans="1:14">
      <c r="A406" s="160" t="s">
        <v>5267</v>
      </c>
      <c r="B406" s="160" t="s">
        <v>5411</v>
      </c>
      <c r="C406" s="93" t="s">
        <v>5287</v>
      </c>
      <c r="D406" s="93" t="s">
        <v>5020</v>
      </c>
      <c r="E406" s="160" t="s">
        <v>5044</v>
      </c>
      <c r="F406" s="160" t="s">
        <v>5268</v>
      </c>
      <c r="G406" s="93" t="s">
        <v>5020</v>
      </c>
      <c r="H406" s="93" t="s">
        <v>5020</v>
      </c>
      <c r="I406" s="160" t="s">
        <v>5931</v>
      </c>
      <c r="J406" s="160" t="s">
        <v>5931</v>
      </c>
      <c r="K406" s="160" t="s">
        <v>3813</v>
      </c>
      <c r="L406" s="160" t="s">
        <v>67</v>
      </c>
      <c r="M406" s="160" t="s">
        <v>3866</v>
      </c>
      <c r="N406" s="160" t="str">
        <f t="shared" si="7"/>
        <v>INSERT INTO ft_t_einc (einc_oid, clsf_oid, cl_value, ext_cl_value, indus_cl_set_id, start_tms, last_chg_tms, last_chg_usr_id, ext_clsf_nme, ext_clsf_desc, data_src_id, nls_cde)  SELECT 'EINC000381','GVINVTYP05','Depository Receipt','Depositary Receipt-ADR-NUS-NA','GVINVTYP',SYSDATE(),SYSDATE(),'GS:PSG:P72','Depository Receipt','Depository Receipt','BB','ENGLISH'     FROM DUAL WHERE NOT EXISTS (SELECT 1 FROM ft_t_einc WHERE clsf_oid = 'GVINVTYP05' AND ext_cl_value = 'Depositary Receipt-ADR-NUS-NA' AND indus_cl_set_id = 'GVINVTYP' AND data_src_id = 'BB');</v>
      </c>
    </row>
    <row r="407" spans="1:14">
      <c r="A407" s="160" t="s">
        <v>5267</v>
      </c>
      <c r="B407" s="160" t="s">
        <v>5412</v>
      </c>
      <c r="C407" s="93" t="s">
        <v>5287</v>
      </c>
      <c r="D407" s="93" t="s">
        <v>5020</v>
      </c>
      <c r="E407" s="160" t="s">
        <v>5045</v>
      </c>
      <c r="F407" s="160" t="s">
        <v>5268</v>
      </c>
      <c r="G407" s="93" t="s">
        <v>5020</v>
      </c>
      <c r="H407" s="93" t="s">
        <v>5020</v>
      </c>
      <c r="I407" s="160" t="s">
        <v>5931</v>
      </c>
      <c r="J407" s="160" t="s">
        <v>5931</v>
      </c>
      <c r="K407" s="160" t="s">
        <v>3813</v>
      </c>
      <c r="L407" s="160" t="s">
        <v>67</v>
      </c>
      <c r="M407" s="160" t="s">
        <v>3866</v>
      </c>
      <c r="N407" s="160" t="str">
        <f t="shared" si="7"/>
        <v>INSERT INTO ft_t_einc (einc_oid, clsf_oid, cl_value, ext_cl_value, indus_cl_set_id, start_tms, last_chg_tms, last_chg_usr_id, ext_clsf_nme, ext_clsf_desc, data_src_id, nls_cde)  SELECT 'EINC000382','GVINVTYP05','Depository Receipt','Depositary Receipt-ADR-US-NA','GVINVTYP',SYSDATE(),SYSDATE(),'GS:PSG:P72','Depository Receipt','Depository Receipt','BB','ENGLISH'     FROM DUAL WHERE NOT EXISTS (SELECT 1 FROM ft_t_einc WHERE clsf_oid = 'GVINVTYP05' AND ext_cl_value = 'Depositary Receipt-ADR-US-NA' AND indus_cl_set_id = 'GVINVTYP' AND data_src_id = 'BB');</v>
      </c>
    </row>
    <row r="408" spans="1:14">
      <c r="A408" s="160" t="s">
        <v>5267</v>
      </c>
      <c r="B408" s="160" t="s">
        <v>5413</v>
      </c>
      <c r="C408" s="93" t="s">
        <v>5287</v>
      </c>
      <c r="D408" s="93" t="s">
        <v>5020</v>
      </c>
      <c r="E408" s="160" t="s">
        <v>5046</v>
      </c>
      <c r="F408" s="160" t="s">
        <v>5268</v>
      </c>
      <c r="G408" s="93" t="s">
        <v>5020</v>
      </c>
      <c r="H408" s="93" t="s">
        <v>5020</v>
      </c>
      <c r="I408" s="160" t="s">
        <v>5931</v>
      </c>
      <c r="J408" s="160" t="s">
        <v>5931</v>
      </c>
      <c r="K408" s="160" t="s">
        <v>3813</v>
      </c>
      <c r="L408" s="160" t="s">
        <v>67</v>
      </c>
      <c r="M408" s="160" t="s">
        <v>3866</v>
      </c>
      <c r="N408" s="160" t="str">
        <f t="shared" si="7"/>
        <v>INSERT INTO ft_t_einc (einc_oid, clsf_oid, cl_value, ext_cl_value, indus_cl_set_id, start_tms, last_chg_tms, last_chg_usr_id, ext_clsf_nme, ext_clsf_desc, data_src_id, nls_cde)  SELECT 'EINC000383','GVINVTYP05','Depository Receipt','Depositary Receipt-Austrian Crt-NUS-NA','GVINVTYP',SYSDATE(),SYSDATE(),'GS:PSG:P72','Depository Receipt','Depository Receipt','BB','ENGLISH'     FROM DUAL WHERE NOT EXISTS (SELECT 1 FROM ft_t_einc WHERE clsf_oid = 'GVINVTYP05' AND ext_cl_value = 'Depositary Receipt-Austrian Crt-NUS-NA' AND indus_cl_set_id = 'GVINVTYP' AND data_src_id = 'BB');</v>
      </c>
    </row>
    <row r="409" spans="1:14">
      <c r="A409" s="160" t="s">
        <v>5267</v>
      </c>
      <c r="B409" s="160" t="s">
        <v>5414</v>
      </c>
      <c r="C409" s="93" t="s">
        <v>5287</v>
      </c>
      <c r="D409" s="93" t="s">
        <v>5020</v>
      </c>
      <c r="E409" s="160" t="s">
        <v>5047</v>
      </c>
      <c r="F409" s="160" t="s">
        <v>5268</v>
      </c>
      <c r="G409" s="93" t="s">
        <v>5020</v>
      </c>
      <c r="H409" s="93" t="s">
        <v>5020</v>
      </c>
      <c r="I409" s="160" t="s">
        <v>5931</v>
      </c>
      <c r="J409" s="160" t="s">
        <v>5931</v>
      </c>
      <c r="K409" s="160" t="s">
        <v>3813</v>
      </c>
      <c r="L409" s="160" t="s">
        <v>67</v>
      </c>
      <c r="M409" s="160" t="s">
        <v>3866</v>
      </c>
      <c r="N409" s="160" t="str">
        <f t="shared" si="7"/>
        <v>INSERT INTO ft_t_einc (einc_oid, clsf_oid, cl_value, ext_cl_value, indus_cl_set_id, start_tms, last_chg_tms, last_chg_usr_id, ext_clsf_nme, ext_clsf_desc, data_src_id, nls_cde)  SELECT 'EINC000384','GVINVTYP05','Depository Receipt','Depositary Receipt-Austrian Crt-US-NA','GVINVTYP',SYSDATE(),SYSDATE(),'GS:PSG:P72','Depository Receipt','Depository Receipt','BB','ENGLISH'     FROM DUAL WHERE NOT EXISTS (SELECT 1 FROM ft_t_einc WHERE clsf_oid = 'GVINVTYP05' AND ext_cl_value = 'Depositary Receipt-Austrian Crt-US-NA' AND indus_cl_set_id = 'GVINVTYP' AND data_src_id = 'BB');</v>
      </c>
    </row>
    <row r="410" spans="1:14">
      <c r="A410" s="160" t="s">
        <v>5267</v>
      </c>
      <c r="B410" s="160" t="s">
        <v>5415</v>
      </c>
      <c r="C410" s="93" t="s">
        <v>5287</v>
      </c>
      <c r="D410" s="93" t="s">
        <v>5020</v>
      </c>
      <c r="E410" s="160" t="s">
        <v>5048</v>
      </c>
      <c r="F410" s="160" t="s">
        <v>5268</v>
      </c>
      <c r="G410" s="93" t="s">
        <v>5020</v>
      </c>
      <c r="H410" s="93" t="s">
        <v>5020</v>
      </c>
      <c r="I410" s="160" t="s">
        <v>5931</v>
      </c>
      <c r="J410" s="160" t="s">
        <v>5931</v>
      </c>
      <c r="K410" s="160" t="s">
        <v>3813</v>
      </c>
      <c r="L410" s="160" t="s">
        <v>67</v>
      </c>
      <c r="M410" s="160" t="s">
        <v>3866</v>
      </c>
      <c r="N410" s="160" t="str">
        <f t="shared" si="7"/>
        <v>INSERT INTO ft_t_einc (einc_oid, clsf_oid, cl_value, ext_cl_value, indus_cl_set_id, start_tms, last_chg_tms, last_chg_usr_id, ext_clsf_nme, ext_clsf_desc, data_src_id, nls_cde)  SELECT 'EINC000385','GVINVTYP05','Depository Receipt','Depositary Receipt-BDR-NUS-NA','GVINVTYP',SYSDATE(),SYSDATE(),'GS:PSG:P72','Depository Receipt','Depository Receipt','BB','ENGLISH'     FROM DUAL WHERE NOT EXISTS (SELECT 1 FROM ft_t_einc WHERE clsf_oid = 'GVINVTYP05' AND ext_cl_value = 'Depositary Receipt-BDR-NUS-NA' AND indus_cl_set_id = 'GVINVTYP' AND data_src_id = 'BB');</v>
      </c>
    </row>
    <row r="411" spans="1:14">
      <c r="A411" s="160" t="s">
        <v>5267</v>
      </c>
      <c r="B411" s="160" t="s">
        <v>5416</v>
      </c>
      <c r="C411" s="93" t="s">
        <v>5287</v>
      </c>
      <c r="D411" s="93" t="s">
        <v>5020</v>
      </c>
      <c r="E411" s="160" t="s">
        <v>5049</v>
      </c>
      <c r="F411" s="160" t="s">
        <v>5268</v>
      </c>
      <c r="G411" s="93" t="s">
        <v>5020</v>
      </c>
      <c r="H411" s="93" t="s">
        <v>5020</v>
      </c>
      <c r="I411" s="160" t="s">
        <v>5931</v>
      </c>
      <c r="J411" s="160" t="s">
        <v>5931</v>
      </c>
      <c r="K411" s="160" t="s">
        <v>3813</v>
      </c>
      <c r="L411" s="160" t="s">
        <v>67</v>
      </c>
      <c r="M411" s="160" t="s">
        <v>3866</v>
      </c>
      <c r="N411" s="160" t="str">
        <f t="shared" si="7"/>
        <v>INSERT INTO ft_t_einc (einc_oid, clsf_oid, cl_value, ext_cl_value, indus_cl_set_id, start_tms, last_chg_tms, last_chg_usr_id, ext_clsf_nme, ext_clsf_desc, data_src_id, nls_cde)  SELECT 'EINC000386','GVINVTYP05','Depository Receipt','Depositary Receipt-BDR-US-NA','GVINVTYP',SYSDATE(),SYSDATE(),'GS:PSG:P72','Depository Receipt','Depository Receipt','BB','ENGLISH'     FROM DUAL WHERE NOT EXISTS (SELECT 1 FROM ft_t_einc WHERE clsf_oid = 'GVINVTYP05' AND ext_cl_value = 'Depositary Receipt-BDR-US-NA' AND indus_cl_set_id = 'GVINVTYP' AND data_src_id = 'BB');</v>
      </c>
    </row>
    <row r="412" spans="1:14">
      <c r="A412" s="160" t="s">
        <v>5267</v>
      </c>
      <c r="B412" s="160" t="s">
        <v>5417</v>
      </c>
      <c r="C412" s="93" t="s">
        <v>5287</v>
      </c>
      <c r="D412" s="93" t="s">
        <v>5020</v>
      </c>
      <c r="E412" s="160" t="s">
        <v>5050</v>
      </c>
      <c r="F412" s="160" t="s">
        <v>5268</v>
      </c>
      <c r="G412" s="93" t="s">
        <v>5020</v>
      </c>
      <c r="H412" s="93" t="s">
        <v>5020</v>
      </c>
      <c r="I412" s="160" t="s">
        <v>5931</v>
      </c>
      <c r="J412" s="160" t="s">
        <v>5931</v>
      </c>
      <c r="K412" s="160" t="s">
        <v>3813</v>
      </c>
      <c r="L412" s="160" t="s">
        <v>67</v>
      </c>
      <c r="M412" s="160" t="s">
        <v>3866</v>
      </c>
      <c r="N412" s="160" t="str">
        <f t="shared" si="7"/>
        <v>INSERT INTO ft_t_einc (einc_oid, clsf_oid, cl_value, ext_cl_value, indus_cl_set_id, start_tms, last_chg_tms, last_chg_usr_id, ext_clsf_nme, ext_clsf_desc, data_src_id, nls_cde)  SELECT 'EINC000387','GVINVTYP05','Depository Receipt','Depositary Receipt-Belgium Cert-NUS-NA','GVINVTYP',SYSDATE(),SYSDATE(),'GS:PSG:P72','Depository Receipt','Depository Receipt','BB','ENGLISH'     FROM DUAL WHERE NOT EXISTS (SELECT 1 FROM ft_t_einc WHERE clsf_oid = 'GVINVTYP05' AND ext_cl_value = 'Depositary Receipt-Belgium Cert-NUS-NA' AND indus_cl_set_id = 'GVINVTYP' AND data_src_id = 'BB');</v>
      </c>
    </row>
    <row r="413" spans="1:14">
      <c r="A413" s="160" t="s">
        <v>5267</v>
      </c>
      <c r="B413" s="160" t="s">
        <v>5418</v>
      </c>
      <c r="C413" s="93" t="s">
        <v>5287</v>
      </c>
      <c r="D413" s="93" t="s">
        <v>5020</v>
      </c>
      <c r="E413" s="160" t="s">
        <v>5051</v>
      </c>
      <c r="F413" s="160" t="s">
        <v>5268</v>
      </c>
      <c r="G413" s="93" t="s">
        <v>5020</v>
      </c>
      <c r="H413" s="93" t="s">
        <v>5020</v>
      </c>
      <c r="I413" s="160" t="s">
        <v>5931</v>
      </c>
      <c r="J413" s="160" t="s">
        <v>5931</v>
      </c>
      <c r="K413" s="160" t="s">
        <v>3813</v>
      </c>
      <c r="L413" s="160" t="s">
        <v>67</v>
      </c>
      <c r="M413" s="160" t="s">
        <v>3866</v>
      </c>
      <c r="N413" s="160" t="str">
        <f t="shared" si="7"/>
        <v>INSERT INTO ft_t_einc (einc_oid, clsf_oid, cl_value, ext_cl_value, indus_cl_set_id, start_tms, last_chg_tms, last_chg_usr_id, ext_clsf_nme, ext_clsf_desc, data_src_id, nls_cde)  SELECT 'EINC000388','GVINVTYP05','Depository Receipt','Depositary Receipt-Belgium Cert-US-NA','GVINVTYP',SYSDATE(),SYSDATE(),'GS:PSG:P72','Depository Receipt','Depository Receipt','BB','ENGLISH'     FROM DUAL WHERE NOT EXISTS (SELECT 1 FROM ft_t_einc WHERE clsf_oid = 'GVINVTYP05' AND ext_cl_value = 'Depositary Receipt-Belgium Cert-US-NA' AND indus_cl_set_id = 'GVINVTYP' AND data_src_id = 'BB');</v>
      </c>
    </row>
    <row r="414" spans="1:14">
      <c r="A414" s="160" t="s">
        <v>5267</v>
      </c>
      <c r="B414" s="160" t="s">
        <v>5419</v>
      </c>
      <c r="C414" s="93" t="s">
        <v>5287</v>
      </c>
      <c r="D414" s="93" t="s">
        <v>5020</v>
      </c>
      <c r="E414" s="160" t="s">
        <v>5052</v>
      </c>
      <c r="F414" s="160" t="s">
        <v>5268</v>
      </c>
      <c r="G414" s="93" t="s">
        <v>5020</v>
      </c>
      <c r="H414" s="93" t="s">
        <v>5020</v>
      </c>
      <c r="I414" s="160" t="s">
        <v>5931</v>
      </c>
      <c r="J414" s="160" t="s">
        <v>5931</v>
      </c>
      <c r="K414" s="160" t="s">
        <v>3813</v>
      </c>
      <c r="L414" s="160" t="s">
        <v>67</v>
      </c>
      <c r="M414" s="160" t="s">
        <v>3866</v>
      </c>
      <c r="N414" s="160" t="str">
        <f t="shared" si="7"/>
        <v>INSERT INTO ft_t_einc (einc_oid, clsf_oid, cl_value, ext_cl_value, indus_cl_set_id, start_tms, last_chg_tms, last_chg_usr_id, ext_clsf_nme, ext_clsf_desc, data_src_id, nls_cde)  SELECT 'EINC000389','GVINVTYP05','Depository Receipt','Depositary Receipt-CDI-NUS-NA','GVINVTYP',SYSDATE(),SYSDATE(),'GS:PSG:P72','Depository Receipt','Depository Receipt','BB','ENGLISH'     FROM DUAL WHERE NOT EXISTS (SELECT 1 FROM ft_t_einc WHERE clsf_oid = 'GVINVTYP05' AND ext_cl_value = 'Depositary Receipt-CDI-NUS-NA' AND indus_cl_set_id = 'GVINVTYP' AND data_src_id = 'BB');</v>
      </c>
    </row>
    <row r="415" spans="1:14">
      <c r="A415" s="160" t="s">
        <v>5267</v>
      </c>
      <c r="B415" s="160" t="s">
        <v>5420</v>
      </c>
      <c r="C415" s="93" t="s">
        <v>5287</v>
      </c>
      <c r="D415" s="93" t="s">
        <v>5020</v>
      </c>
      <c r="E415" s="160" t="s">
        <v>5053</v>
      </c>
      <c r="F415" s="160" t="s">
        <v>5268</v>
      </c>
      <c r="G415" s="93" t="s">
        <v>5020</v>
      </c>
      <c r="H415" s="93" t="s">
        <v>5020</v>
      </c>
      <c r="I415" s="160" t="s">
        <v>5931</v>
      </c>
      <c r="J415" s="160" t="s">
        <v>5931</v>
      </c>
      <c r="K415" s="160" t="s">
        <v>3813</v>
      </c>
      <c r="L415" s="160" t="s">
        <v>67</v>
      </c>
      <c r="M415" s="160" t="s">
        <v>3866</v>
      </c>
      <c r="N415" s="160" t="str">
        <f t="shared" si="7"/>
        <v>INSERT INTO ft_t_einc (einc_oid, clsf_oid, cl_value, ext_cl_value, indus_cl_set_id, start_tms, last_chg_tms, last_chg_usr_id, ext_clsf_nme, ext_clsf_desc, data_src_id, nls_cde)  SELECT 'EINC000390','GVINVTYP05','Depository Receipt','Depositary Receipt-CDI-US-NA','GVINVTYP',SYSDATE(),SYSDATE(),'GS:PSG:P72','Depository Receipt','Depository Receipt','BB','ENGLISH'     FROM DUAL WHERE NOT EXISTS (SELECT 1 FROM ft_t_einc WHERE clsf_oid = 'GVINVTYP05' AND ext_cl_value = 'Depositary Receipt-CDI-US-NA' AND indus_cl_set_id = 'GVINVTYP' AND data_src_id = 'BB');</v>
      </c>
    </row>
    <row r="416" spans="1:14">
      <c r="A416" s="160" t="s">
        <v>5267</v>
      </c>
      <c r="B416" s="160" t="s">
        <v>5421</v>
      </c>
      <c r="C416" s="93" t="s">
        <v>5287</v>
      </c>
      <c r="D416" s="93" t="s">
        <v>5020</v>
      </c>
      <c r="E416" s="160" t="s">
        <v>5054</v>
      </c>
      <c r="F416" s="160" t="s">
        <v>5268</v>
      </c>
      <c r="G416" s="93" t="s">
        <v>5020</v>
      </c>
      <c r="H416" s="93" t="s">
        <v>5020</v>
      </c>
      <c r="I416" s="160" t="s">
        <v>5931</v>
      </c>
      <c r="J416" s="160" t="s">
        <v>5931</v>
      </c>
      <c r="K416" s="160" t="s">
        <v>3813</v>
      </c>
      <c r="L416" s="160" t="s">
        <v>67</v>
      </c>
      <c r="M416" s="160" t="s">
        <v>3866</v>
      </c>
      <c r="N416" s="160" t="str">
        <f t="shared" si="7"/>
        <v>INSERT INTO ft_t_einc (einc_oid, clsf_oid, cl_value, ext_cl_value, indus_cl_set_id, start_tms, last_chg_tms, last_chg_usr_id, ext_clsf_nme, ext_clsf_desc, data_src_id, nls_cde)  SELECT 'EINC000391','GVINVTYP05','Depository Receipt','Depositary Receipt-CDR-NUS-NA','GVINVTYP',SYSDATE(),SYSDATE(),'GS:PSG:P72','Depository Receipt','Depository Receipt','BB','ENGLISH'     FROM DUAL WHERE NOT EXISTS (SELECT 1 FROM ft_t_einc WHERE clsf_oid = 'GVINVTYP05' AND ext_cl_value = 'Depositary Receipt-CDR-NUS-NA' AND indus_cl_set_id = 'GVINVTYP' AND data_src_id = 'BB');</v>
      </c>
    </row>
    <row r="417" spans="1:14">
      <c r="A417" s="160" t="s">
        <v>5267</v>
      </c>
      <c r="B417" s="160" t="s">
        <v>5422</v>
      </c>
      <c r="C417" s="93" t="s">
        <v>5287</v>
      </c>
      <c r="D417" s="93" t="s">
        <v>5020</v>
      </c>
      <c r="E417" s="160" t="s">
        <v>5055</v>
      </c>
      <c r="F417" s="160" t="s">
        <v>5268</v>
      </c>
      <c r="G417" s="93" t="s">
        <v>5020</v>
      </c>
      <c r="H417" s="93" t="s">
        <v>5020</v>
      </c>
      <c r="I417" s="160" t="s">
        <v>5931</v>
      </c>
      <c r="J417" s="160" t="s">
        <v>5931</v>
      </c>
      <c r="K417" s="160" t="s">
        <v>3813</v>
      </c>
      <c r="L417" s="160" t="s">
        <v>67</v>
      </c>
      <c r="M417" s="160" t="s">
        <v>3866</v>
      </c>
      <c r="N417" s="160" t="str">
        <f t="shared" si="7"/>
        <v>INSERT INTO ft_t_einc (einc_oid, clsf_oid, cl_value, ext_cl_value, indus_cl_set_id, start_tms, last_chg_tms, last_chg_usr_id, ext_clsf_nme, ext_clsf_desc, data_src_id, nls_cde)  SELECT 'EINC000392','GVINVTYP05','Depository Receipt','Depositary Receipt-CDR-US-NA','GVINVTYP',SYSDATE(),SYSDATE(),'GS:PSG:P72','Depository Receipt','Depository Receipt','BB','ENGLISH'     FROM DUAL WHERE NOT EXISTS (SELECT 1 FROM ft_t_einc WHERE clsf_oid = 'GVINVTYP05' AND ext_cl_value = 'Depositary Receipt-CDR-US-NA' AND indus_cl_set_id = 'GVINVTYP' AND data_src_id = 'BB');</v>
      </c>
    </row>
    <row r="418" spans="1:14">
      <c r="A418" s="160" t="s">
        <v>5267</v>
      </c>
      <c r="B418" s="160" t="s">
        <v>5423</v>
      </c>
      <c r="C418" s="93" t="s">
        <v>5287</v>
      </c>
      <c r="D418" s="93" t="s">
        <v>5020</v>
      </c>
      <c r="E418" s="160" t="s">
        <v>5056</v>
      </c>
      <c r="F418" s="160" t="s">
        <v>5268</v>
      </c>
      <c r="G418" s="93" t="s">
        <v>5020</v>
      </c>
      <c r="H418" s="93" t="s">
        <v>5020</v>
      </c>
      <c r="I418" s="160" t="s">
        <v>5931</v>
      </c>
      <c r="J418" s="160" t="s">
        <v>5931</v>
      </c>
      <c r="K418" s="160" t="s">
        <v>3813</v>
      </c>
      <c r="L418" s="160" t="s">
        <v>67</v>
      </c>
      <c r="M418" s="160" t="s">
        <v>3866</v>
      </c>
      <c r="N418" s="160" t="str">
        <f t="shared" si="7"/>
        <v>INSERT INTO ft_t_einc (einc_oid, clsf_oid, cl_value, ext_cl_value, indus_cl_set_id, start_tms, last_chg_tms, last_chg_usr_id, ext_clsf_nme, ext_clsf_desc, data_src_id, nls_cde)  SELECT 'EINC000393','GVINVTYP05','Depository Receipt','Depositary Receipt-CEDEAR-NUS-NA','GVINVTYP',SYSDATE(),SYSDATE(),'GS:PSG:P72','Depository Receipt','Depository Receipt','BB','ENGLISH'     FROM DUAL WHERE NOT EXISTS (SELECT 1 FROM ft_t_einc WHERE clsf_oid = 'GVINVTYP05' AND ext_cl_value = 'Depositary Receipt-CEDEAR-NUS-NA' AND indus_cl_set_id = 'GVINVTYP' AND data_src_id = 'BB');</v>
      </c>
    </row>
    <row r="419" spans="1:14">
      <c r="A419" s="160" t="s">
        <v>5267</v>
      </c>
      <c r="B419" s="160" t="s">
        <v>5424</v>
      </c>
      <c r="C419" s="93" t="s">
        <v>5287</v>
      </c>
      <c r="D419" s="93" t="s">
        <v>5020</v>
      </c>
      <c r="E419" s="160" t="s">
        <v>5057</v>
      </c>
      <c r="F419" s="160" t="s">
        <v>5268</v>
      </c>
      <c r="G419" s="93" t="s">
        <v>5020</v>
      </c>
      <c r="H419" s="93" t="s">
        <v>5020</v>
      </c>
      <c r="I419" s="160" t="s">
        <v>5931</v>
      </c>
      <c r="J419" s="160" t="s">
        <v>5931</v>
      </c>
      <c r="K419" s="160" t="s">
        <v>3813</v>
      </c>
      <c r="L419" s="160" t="s">
        <v>67</v>
      </c>
      <c r="M419" s="160" t="s">
        <v>3866</v>
      </c>
      <c r="N419" s="160" t="str">
        <f t="shared" si="7"/>
        <v>INSERT INTO ft_t_einc (einc_oid, clsf_oid, cl_value, ext_cl_value, indus_cl_set_id, start_tms, last_chg_tms, last_chg_usr_id, ext_clsf_nme, ext_clsf_desc, data_src_id, nls_cde)  SELECT 'EINC000394','GVINVTYP05','Depository Receipt','Depositary Receipt-CEDEAR-US-NA','GVINVTYP',SYSDATE(),SYSDATE(),'GS:PSG:P72','Depository Receipt','Depository Receipt','BB','ENGLISH'     FROM DUAL WHERE NOT EXISTS (SELECT 1 FROM ft_t_einc WHERE clsf_oid = 'GVINVTYP05' AND ext_cl_value = 'Depositary Receipt-CEDEAR-US-NA' AND indus_cl_set_id = 'GVINVTYP' AND data_src_id = 'BB');</v>
      </c>
    </row>
    <row r="420" spans="1:14">
      <c r="A420" s="160" t="s">
        <v>5267</v>
      </c>
      <c r="B420" s="160" t="s">
        <v>5425</v>
      </c>
      <c r="C420" s="93" t="s">
        <v>5287</v>
      </c>
      <c r="D420" s="93" t="s">
        <v>5020</v>
      </c>
      <c r="E420" s="160" t="s">
        <v>5058</v>
      </c>
      <c r="F420" s="160" t="s">
        <v>5268</v>
      </c>
      <c r="G420" s="93" t="s">
        <v>5020</v>
      </c>
      <c r="H420" s="93" t="s">
        <v>5020</v>
      </c>
      <c r="I420" s="160" t="s">
        <v>5931</v>
      </c>
      <c r="J420" s="160" t="s">
        <v>5931</v>
      </c>
      <c r="K420" s="160" t="s">
        <v>3813</v>
      </c>
      <c r="L420" s="160" t="s">
        <v>67</v>
      </c>
      <c r="M420" s="160" t="s">
        <v>3866</v>
      </c>
      <c r="N420" s="160" t="str">
        <f t="shared" si="7"/>
        <v>INSERT INTO ft_t_einc (einc_oid, clsf_oid, cl_value, ext_cl_value, indus_cl_set_id, start_tms, last_chg_tms, last_chg_usr_id, ext_clsf_nme, ext_clsf_desc, data_src_id, nls_cde)  SELECT 'EINC000395','GVINVTYP05','Depository Receipt','Depositary Receipt-Dutch Cert-NUS-NA','GVINVTYP',SYSDATE(),SYSDATE(),'GS:PSG:P72','Depository Receipt','Depository Receipt','BB','ENGLISH'     FROM DUAL WHERE NOT EXISTS (SELECT 1 FROM ft_t_einc WHERE clsf_oid = 'GVINVTYP05' AND ext_cl_value = 'Depositary Receipt-Dutch Cert-NUS-NA' AND indus_cl_set_id = 'GVINVTYP' AND data_src_id = 'BB');</v>
      </c>
    </row>
    <row r="421" spans="1:14">
      <c r="A421" s="160" t="s">
        <v>5267</v>
      </c>
      <c r="B421" s="160" t="s">
        <v>5426</v>
      </c>
      <c r="C421" s="93" t="s">
        <v>5287</v>
      </c>
      <c r="D421" s="93" t="s">
        <v>5020</v>
      </c>
      <c r="E421" s="160" t="s">
        <v>5059</v>
      </c>
      <c r="F421" s="160" t="s">
        <v>5268</v>
      </c>
      <c r="G421" s="93" t="s">
        <v>5020</v>
      </c>
      <c r="H421" s="93" t="s">
        <v>5020</v>
      </c>
      <c r="I421" s="160" t="s">
        <v>5931</v>
      </c>
      <c r="J421" s="160" t="s">
        <v>5931</v>
      </c>
      <c r="K421" s="160" t="s">
        <v>3813</v>
      </c>
      <c r="L421" s="160" t="s">
        <v>67</v>
      </c>
      <c r="M421" s="160" t="s">
        <v>3866</v>
      </c>
      <c r="N421" s="160" t="str">
        <f t="shared" si="7"/>
        <v>INSERT INTO ft_t_einc (einc_oid, clsf_oid, cl_value, ext_cl_value, indus_cl_set_id, start_tms, last_chg_tms, last_chg_usr_id, ext_clsf_nme, ext_clsf_desc, data_src_id, nls_cde)  SELECT 'EINC000396','GVINVTYP05','Depository Receipt','Depositary Receipt-Dutch Cert-US-NA','GVINVTYP',SYSDATE(),SYSDATE(),'GS:PSG:P72','Depository Receipt','Depository Receipt','BB','ENGLISH'     FROM DUAL WHERE NOT EXISTS (SELECT 1 FROM ft_t_einc WHERE clsf_oid = 'GVINVTYP05' AND ext_cl_value = 'Depositary Receipt-Dutch Cert-US-NA' AND indus_cl_set_id = 'GVINVTYP' AND data_src_id = 'BB');</v>
      </c>
    </row>
    <row r="422" spans="1:14">
      <c r="A422" s="160" t="s">
        <v>5267</v>
      </c>
      <c r="B422" s="160" t="s">
        <v>5427</v>
      </c>
      <c r="C422" s="93" t="s">
        <v>5287</v>
      </c>
      <c r="D422" s="93" t="s">
        <v>5020</v>
      </c>
      <c r="E422" s="160" t="s">
        <v>5060</v>
      </c>
      <c r="F422" s="160" t="s">
        <v>5268</v>
      </c>
      <c r="G422" s="93" t="s">
        <v>5020</v>
      </c>
      <c r="H422" s="93" t="s">
        <v>5020</v>
      </c>
      <c r="I422" s="160" t="s">
        <v>5931</v>
      </c>
      <c r="J422" s="160" t="s">
        <v>5931</v>
      </c>
      <c r="K422" s="160" t="s">
        <v>3813</v>
      </c>
      <c r="L422" s="160" t="s">
        <v>67</v>
      </c>
      <c r="M422" s="160" t="s">
        <v>3866</v>
      </c>
      <c r="N422" s="160" t="str">
        <f t="shared" si="7"/>
        <v>INSERT INTO ft_t_einc (einc_oid, clsf_oid, cl_value, ext_cl_value, indus_cl_set_id, start_tms, last_chg_tms, last_chg_usr_id, ext_clsf_nme, ext_clsf_desc, data_src_id, nls_cde)  SELECT 'EINC000397','GVINVTYP05','Depository Receipt','Depositary Receipt-EDR-NUS-NA','GVINVTYP',SYSDATE(),SYSDATE(),'GS:PSG:P72','Depository Receipt','Depository Receipt','BB','ENGLISH'     FROM DUAL WHERE NOT EXISTS (SELECT 1 FROM ft_t_einc WHERE clsf_oid = 'GVINVTYP05' AND ext_cl_value = 'Depositary Receipt-EDR-NUS-NA' AND indus_cl_set_id = 'GVINVTYP' AND data_src_id = 'BB');</v>
      </c>
    </row>
    <row r="423" spans="1:14">
      <c r="A423" s="160" t="s">
        <v>5267</v>
      </c>
      <c r="B423" s="160" t="s">
        <v>5428</v>
      </c>
      <c r="C423" s="93" t="s">
        <v>5287</v>
      </c>
      <c r="D423" s="93" t="s">
        <v>5020</v>
      </c>
      <c r="E423" s="160" t="s">
        <v>5061</v>
      </c>
      <c r="F423" s="160" t="s">
        <v>5268</v>
      </c>
      <c r="G423" s="93" t="s">
        <v>5020</v>
      </c>
      <c r="H423" s="93" t="s">
        <v>5020</v>
      </c>
      <c r="I423" s="160" t="s">
        <v>5931</v>
      </c>
      <c r="J423" s="160" t="s">
        <v>5931</v>
      </c>
      <c r="K423" s="160" t="s">
        <v>3813</v>
      </c>
      <c r="L423" s="160" t="s">
        <v>67</v>
      </c>
      <c r="M423" s="160" t="s">
        <v>3866</v>
      </c>
      <c r="N423" s="160" t="str">
        <f t="shared" si="7"/>
        <v>INSERT INTO ft_t_einc (einc_oid, clsf_oid, cl_value, ext_cl_value, indus_cl_set_id, start_tms, last_chg_tms, last_chg_usr_id, ext_clsf_nme, ext_clsf_desc, data_src_id, nls_cde)  SELECT 'EINC000398','GVINVTYP05','Depository Receipt','Depositary Receipt-EDR-US-NA','GVINVTYP',SYSDATE(),SYSDATE(),'GS:PSG:P72','Depository Receipt','Depository Receipt','BB','ENGLISH'     FROM DUAL WHERE NOT EXISTS (SELECT 1 FROM ft_t_einc WHERE clsf_oid = 'GVINVTYP05' AND ext_cl_value = 'Depositary Receipt-EDR-US-NA' AND indus_cl_set_id = 'GVINVTYP' AND data_src_id = 'BB');</v>
      </c>
    </row>
    <row r="424" spans="1:14">
      <c r="A424" s="160" t="s">
        <v>5267</v>
      </c>
      <c r="B424" s="160" t="s">
        <v>5429</v>
      </c>
      <c r="C424" s="93" t="s">
        <v>5287</v>
      </c>
      <c r="D424" s="93" t="s">
        <v>5020</v>
      </c>
      <c r="E424" s="160" t="s">
        <v>5062</v>
      </c>
      <c r="F424" s="160" t="s">
        <v>5268</v>
      </c>
      <c r="G424" s="93" t="s">
        <v>5020</v>
      </c>
      <c r="H424" s="93" t="s">
        <v>5020</v>
      </c>
      <c r="I424" s="160" t="s">
        <v>5931</v>
      </c>
      <c r="J424" s="160" t="s">
        <v>5931</v>
      </c>
      <c r="K424" s="160" t="s">
        <v>3813</v>
      </c>
      <c r="L424" s="160" t="s">
        <v>67</v>
      </c>
      <c r="M424" s="160" t="s">
        <v>3866</v>
      </c>
      <c r="N424" s="160" t="str">
        <f t="shared" si="7"/>
        <v>INSERT INTO ft_t_einc (einc_oid, clsf_oid, cl_value, ext_cl_value, indus_cl_set_id, start_tms, last_chg_tms, last_chg_usr_id, ext_clsf_nme, ext_clsf_desc, data_src_id, nls_cde)  SELECT 'EINC000399','GVINVTYP05','Depository Receipt','Depositary Receipt-French Cert-NUS-NA','GVINVTYP',SYSDATE(),SYSDATE(),'GS:PSG:P72','Depository Receipt','Depository Receipt','BB','ENGLISH'     FROM DUAL WHERE NOT EXISTS (SELECT 1 FROM ft_t_einc WHERE clsf_oid = 'GVINVTYP05' AND ext_cl_value = 'Depositary Receipt-French Cert-NUS-NA' AND indus_cl_set_id = 'GVINVTYP' AND data_src_id = 'BB');</v>
      </c>
    </row>
    <row r="425" spans="1:14">
      <c r="A425" s="160" t="s">
        <v>5267</v>
      </c>
      <c r="B425" s="160" t="s">
        <v>5430</v>
      </c>
      <c r="C425" s="93" t="s">
        <v>5287</v>
      </c>
      <c r="D425" s="93" t="s">
        <v>5020</v>
      </c>
      <c r="E425" s="160" t="s">
        <v>5063</v>
      </c>
      <c r="F425" s="160" t="s">
        <v>5268</v>
      </c>
      <c r="G425" s="93" t="s">
        <v>5020</v>
      </c>
      <c r="H425" s="93" t="s">
        <v>5020</v>
      </c>
      <c r="I425" s="160" t="s">
        <v>5931</v>
      </c>
      <c r="J425" s="160" t="s">
        <v>5931</v>
      </c>
      <c r="K425" s="160" t="s">
        <v>3813</v>
      </c>
      <c r="L425" s="160" t="s">
        <v>67</v>
      </c>
      <c r="M425" s="160" t="s">
        <v>3866</v>
      </c>
      <c r="N425" s="160" t="str">
        <f t="shared" si="7"/>
        <v>INSERT INTO ft_t_einc (einc_oid, clsf_oid, cl_value, ext_cl_value, indus_cl_set_id, start_tms, last_chg_tms, last_chg_usr_id, ext_clsf_nme, ext_clsf_desc, data_src_id, nls_cde)  SELECT 'EINC000400','GVINVTYP05','Depository Receipt','Depositary Receipt-French Cert-US-NA','GVINVTYP',SYSDATE(),SYSDATE(),'GS:PSG:P72','Depository Receipt','Depository Receipt','BB','ENGLISH'     FROM DUAL WHERE NOT EXISTS (SELECT 1 FROM ft_t_einc WHERE clsf_oid = 'GVINVTYP05' AND ext_cl_value = 'Depositary Receipt-French Cert-US-NA' AND indus_cl_set_id = 'GVINVTYP' AND data_src_id = 'BB');</v>
      </c>
    </row>
    <row r="426" spans="1:14">
      <c r="A426" s="160" t="s">
        <v>5267</v>
      </c>
      <c r="B426" s="160" t="s">
        <v>5431</v>
      </c>
      <c r="C426" s="93" t="s">
        <v>5287</v>
      </c>
      <c r="D426" s="93" t="s">
        <v>5020</v>
      </c>
      <c r="E426" s="160" t="s">
        <v>5064</v>
      </c>
      <c r="F426" s="160" t="s">
        <v>5268</v>
      </c>
      <c r="G426" s="93" t="s">
        <v>5020</v>
      </c>
      <c r="H426" s="93" t="s">
        <v>5020</v>
      </c>
      <c r="I426" s="160" t="s">
        <v>5931</v>
      </c>
      <c r="J426" s="160" t="s">
        <v>5931</v>
      </c>
      <c r="K426" s="160" t="s">
        <v>3813</v>
      </c>
      <c r="L426" s="160" t="s">
        <v>67</v>
      </c>
      <c r="M426" s="160" t="s">
        <v>3866</v>
      </c>
      <c r="N426" s="160" t="str">
        <f t="shared" si="7"/>
        <v>INSERT INTO ft_t_einc (einc_oid, clsf_oid, cl_value, ext_cl_value, indus_cl_set_id, start_tms, last_chg_tms, last_chg_usr_id, ext_clsf_nme, ext_clsf_desc, data_src_id, nls_cde)  SELECT 'EINC000401','GVINVTYP05','Depository Receipt','Depositary Receipt-GDR-NUS-NA','GVINVTYP',SYSDATE(),SYSDATE(),'GS:PSG:P72','Depository Receipt','Depository Receipt','BB','ENGLISH'     FROM DUAL WHERE NOT EXISTS (SELECT 1 FROM ft_t_einc WHERE clsf_oid = 'GVINVTYP05' AND ext_cl_value = 'Depositary Receipt-GDR-NUS-NA' AND indus_cl_set_id = 'GVINVTYP' AND data_src_id = 'BB');</v>
      </c>
    </row>
    <row r="427" spans="1:14">
      <c r="A427" s="160" t="s">
        <v>5267</v>
      </c>
      <c r="B427" s="160" t="s">
        <v>5432</v>
      </c>
      <c r="C427" s="93" t="s">
        <v>5287</v>
      </c>
      <c r="D427" s="93" t="s">
        <v>5020</v>
      </c>
      <c r="E427" s="160" t="s">
        <v>5065</v>
      </c>
      <c r="F427" s="160" t="s">
        <v>5268</v>
      </c>
      <c r="G427" s="93" t="s">
        <v>5020</v>
      </c>
      <c r="H427" s="93" t="s">
        <v>5020</v>
      </c>
      <c r="I427" s="160" t="s">
        <v>5931</v>
      </c>
      <c r="J427" s="160" t="s">
        <v>5931</v>
      </c>
      <c r="K427" s="160" t="s">
        <v>3813</v>
      </c>
      <c r="L427" s="160" t="s">
        <v>67</v>
      </c>
      <c r="M427" s="160" t="s">
        <v>3866</v>
      </c>
      <c r="N427" s="160" t="str">
        <f t="shared" si="7"/>
        <v>INSERT INTO ft_t_einc (einc_oid, clsf_oid, cl_value, ext_cl_value, indus_cl_set_id, start_tms, last_chg_tms, last_chg_usr_id, ext_clsf_nme, ext_clsf_desc, data_src_id, nls_cde)  SELECT 'EINC000402','GVINVTYP05','Depository Receipt','Depositary Receipt-GDR-US-NA','GVINVTYP',SYSDATE(),SYSDATE(),'GS:PSG:P72','Depository Receipt','Depository Receipt','BB','ENGLISH'     FROM DUAL WHERE NOT EXISTS (SELECT 1 FROM ft_t_einc WHERE clsf_oid = 'GVINVTYP05' AND ext_cl_value = 'Depositary Receipt-GDR-US-NA' AND indus_cl_set_id = 'GVINVTYP' AND data_src_id = 'BB');</v>
      </c>
    </row>
    <row r="428" spans="1:14">
      <c r="A428" s="160" t="s">
        <v>5267</v>
      </c>
      <c r="B428" s="160" t="s">
        <v>5433</v>
      </c>
      <c r="C428" s="93" t="s">
        <v>5287</v>
      </c>
      <c r="D428" s="93" t="s">
        <v>5020</v>
      </c>
      <c r="E428" s="160" t="s">
        <v>5066</v>
      </c>
      <c r="F428" s="160" t="s">
        <v>5268</v>
      </c>
      <c r="G428" s="93" t="s">
        <v>5020</v>
      </c>
      <c r="H428" s="93" t="s">
        <v>5020</v>
      </c>
      <c r="I428" s="160" t="s">
        <v>5931</v>
      </c>
      <c r="J428" s="160" t="s">
        <v>5931</v>
      </c>
      <c r="K428" s="160" t="s">
        <v>3813</v>
      </c>
      <c r="L428" s="160" t="s">
        <v>67</v>
      </c>
      <c r="M428" s="160" t="s">
        <v>3866</v>
      </c>
      <c r="N428" s="160" t="str">
        <f t="shared" si="7"/>
        <v>INSERT INTO ft_t_einc (einc_oid, clsf_oid, cl_value, ext_cl_value, indus_cl_set_id, start_tms, last_chg_tms, last_chg_usr_id, ext_clsf_nme, ext_clsf_desc, data_src_id, nls_cde)  SELECT 'EINC000403','GVINVTYP05','Depository Receipt','Depositary Receipt-German Cert-NUS-NA','GVINVTYP',SYSDATE(),SYSDATE(),'GS:PSG:P72','Depository Receipt','Depository Receipt','BB','ENGLISH'     FROM DUAL WHERE NOT EXISTS (SELECT 1 FROM ft_t_einc WHERE clsf_oid = 'GVINVTYP05' AND ext_cl_value = 'Depositary Receipt-German Cert-NUS-NA' AND indus_cl_set_id = 'GVINVTYP' AND data_src_id = 'BB');</v>
      </c>
    </row>
    <row r="429" spans="1:14">
      <c r="A429" s="160" t="s">
        <v>5267</v>
      </c>
      <c r="B429" s="160" t="s">
        <v>5434</v>
      </c>
      <c r="C429" s="93" t="s">
        <v>5287</v>
      </c>
      <c r="D429" s="93" t="s">
        <v>5020</v>
      </c>
      <c r="E429" s="160" t="s">
        <v>5067</v>
      </c>
      <c r="F429" s="160" t="s">
        <v>5268</v>
      </c>
      <c r="G429" s="93" t="s">
        <v>5020</v>
      </c>
      <c r="H429" s="93" t="s">
        <v>5020</v>
      </c>
      <c r="I429" s="160" t="s">
        <v>5931</v>
      </c>
      <c r="J429" s="160" t="s">
        <v>5931</v>
      </c>
      <c r="K429" s="160" t="s">
        <v>3813</v>
      </c>
      <c r="L429" s="160" t="s">
        <v>67</v>
      </c>
      <c r="M429" s="160" t="s">
        <v>3866</v>
      </c>
      <c r="N429" s="160" t="str">
        <f t="shared" si="7"/>
        <v>INSERT INTO ft_t_einc (einc_oid, clsf_oid, cl_value, ext_cl_value, indus_cl_set_id, start_tms, last_chg_tms, last_chg_usr_id, ext_clsf_nme, ext_clsf_desc, data_src_id, nls_cde)  SELECT 'EINC000404','GVINVTYP05','Depository Receipt','Depositary Receipt-German Cert-US-NA','GVINVTYP',SYSDATE(),SYSDATE(),'GS:PSG:P72','Depository Receipt','Depository Receipt','BB','ENGLISH'     FROM DUAL WHERE NOT EXISTS (SELECT 1 FROM ft_t_einc WHERE clsf_oid = 'GVINVTYP05' AND ext_cl_value = 'Depositary Receipt-German Cert-US-NA' AND indus_cl_set_id = 'GVINVTYP' AND data_src_id = 'BB');</v>
      </c>
    </row>
    <row r="430" spans="1:14">
      <c r="A430" s="160" t="s">
        <v>5267</v>
      </c>
      <c r="B430" s="160" t="s">
        <v>5435</v>
      </c>
      <c r="C430" s="93" t="s">
        <v>5287</v>
      </c>
      <c r="D430" s="93" t="s">
        <v>5020</v>
      </c>
      <c r="E430" s="160" t="s">
        <v>5068</v>
      </c>
      <c r="F430" s="160" t="s">
        <v>5268</v>
      </c>
      <c r="G430" s="93" t="s">
        <v>5020</v>
      </c>
      <c r="H430" s="93" t="s">
        <v>5020</v>
      </c>
      <c r="I430" s="160" t="s">
        <v>5931</v>
      </c>
      <c r="J430" s="160" t="s">
        <v>5931</v>
      </c>
      <c r="K430" s="160" t="s">
        <v>3813</v>
      </c>
      <c r="L430" s="160" t="s">
        <v>67</v>
      </c>
      <c r="M430" s="160" t="s">
        <v>3866</v>
      </c>
      <c r="N430" s="160" t="str">
        <f t="shared" si="7"/>
        <v>INSERT INTO ft_t_einc (einc_oid, clsf_oid, cl_value, ext_cl_value, indus_cl_set_id, start_tms, last_chg_tms, last_chg_usr_id, ext_clsf_nme, ext_clsf_desc, data_src_id, nls_cde)  SELECT 'EINC000405','GVINVTYP05','Depository Receipt','Depositary Receipt-HDR-NUS-NA','GVINVTYP',SYSDATE(),SYSDATE(),'GS:PSG:P72','Depository Receipt','Depository Receipt','BB','ENGLISH'     FROM DUAL WHERE NOT EXISTS (SELECT 1 FROM ft_t_einc WHERE clsf_oid = 'GVINVTYP05' AND ext_cl_value = 'Depositary Receipt-HDR-NUS-NA' AND indus_cl_set_id = 'GVINVTYP' AND data_src_id = 'BB');</v>
      </c>
    </row>
    <row r="431" spans="1:14">
      <c r="A431" s="160" t="s">
        <v>5267</v>
      </c>
      <c r="B431" s="160" t="s">
        <v>5436</v>
      </c>
      <c r="C431" s="93" t="s">
        <v>5287</v>
      </c>
      <c r="D431" s="93" t="s">
        <v>5020</v>
      </c>
      <c r="E431" s="160" t="s">
        <v>5069</v>
      </c>
      <c r="F431" s="160" t="s">
        <v>5268</v>
      </c>
      <c r="G431" s="93" t="s">
        <v>5020</v>
      </c>
      <c r="H431" s="93" t="s">
        <v>5020</v>
      </c>
      <c r="I431" s="160" t="s">
        <v>5931</v>
      </c>
      <c r="J431" s="160" t="s">
        <v>5931</v>
      </c>
      <c r="K431" s="160" t="s">
        <v>3813</v>
      </c>
      <c r="L431" s="160" t="s">
        <v>67</v>
      </c>
      <c r="M431" s="160" t="s">
        <v>3866</v>
      </c>
      <c r="N431" s="160" t="str">
        <f t="shared" si="7"/>
        <v>INSERT INTO ft_t_einc (einc_oid, clsf_oid, cl_value, ext_cl_value, indus_cl_set_id, start_tms, last_chg_tms, last_chg_usr_id, ext_clsf_nme, ext_clsf_desc, data_src_id, nls_cde)  SELECT 'EINC000406','GVINVTYP05','Depository Receipt','Depositary Receipt-HDR-US-NA','GVINVTYP',SYSDATE(),SYSDATE(),'GS:PSG:P72','Depository Receipt','Depository Receipt','BB','ENGLISH'     FROM DUAL WHERE NOT EXISTS (SELECT 1 FROM ft_t_einc WHERE clsf_oid = 'GVINVTYP05' AND ext_cl_value = 'Depositary Receipt-HDR-US-NA' AND indus_cl_set_id = 'GVINVTYP' AND data_src_id = 'BB');</v>
      </c>
    </row>
    <row r="432" spans="1:14">
      <c r="A432" s="160" t="s">
        <v>5267</v>
      </c>
      <c r="B432" s="160" t="s">
        <v>5437</v>
      </c>
      <c r="C432" s="93" t="s">
        <v>5287</v>
      </c>
      <c r="D432" s="93" t="s">
        <v>5020</v>
      </c>
      <c r="E432" s="160" t="s">
        <v>5070</v>
      </c>
      <c r="F432" s="160" t="s">
        <v>5268</v>
      </c>
      <c r="G432" s="93" t="s">
        <v>5020</v>
      </c>
      <c r="H432" s="93" t="s">
        <v>5020</v>
      </c>
      <c r="I432" s="160" t="s">
        <v>5931</v>
      </c>
      <c r="J432" s="160" t="s">
        <v>5931</v>
      </c>
      <c r="K432" s="160" t="s">
        <v>3813</v>
      </c>
      <c r="L432" s="160" t="s">
        <v>67</v>
      </c>
      <c r="M432" s="160" t="s">
        <v>3866</v>
      </c>
      <c r="N432" s="160" t="str">
        <f t="shared" si="7"/>
        <v>INSERT INTO ft_t_einc (einc_oid, clsf_oid, cl_value, ext_cl_value, indus_cl_set_id, start_tms, last_chg_tms, last_chg_usr_id, ext_clsf_nme, ext_clsf_desc, data_src_id, nls_cde)  SELECT 'EINC000407','GVINVTYP05','Depository Receipt','Depositary Receipt-IDR-NUS-NA','GVINVTYP',SYSDATE(),SYSDATE(),'GS:PSG:P72','Depository Receipt','Depository Receipt','BB','ENGLISH'     FROM DUAL WHERE NOT EXISTS (SELECT 1 FROM ft_t_einc WHERE clsf_oid = 'GVINVTYP05' AND ext_cl_value = 'Depositary Receipt-IDR-NUS-NA' AND indus_cl_set_id = 'GVINVTYP' AND data_src_id = 'BB');</v>
      </c>
    </row>
    <row r="433" spans="1:14">
      <c r="A433" s="160" t="s">
        <v>5267</v>
      </c>
      <c r="B433" s="160" t="s">
        <v>5438</v>
      </c>
      <c r="C433" s="93" t="s">
        <v>5287</v>
      </c>
      <c r="D433" s="93" t="s">
        <v>5020</v>
      </c>
      <c r="E433" s="160" t="s">
        <v>5071</v>
      </c>
      <c r="F433" s="160" t="s">
        <v>5268</v>
      </c>
      <c r="G433" s="93" t="s">
        <v>5020</v>
      </c>
      <c r="H433" s="93" t="s">
        <v>5020</v>
      </c>
      <c r="I433" s="160" t="s">
        <v>5931</v>
      </c>
      <c r="J433" s="160" t="s">
        <v>5931</v>
      </c>
      <c r="K433" s="160" t="s">
        <v>3813</v>
      </c>
      <c r="L433" s="160" t="s">
        <v>67</v>
      </c>
      <c r="M433" s="160" t="s">
        <v>3866</v>
      </c>
      <c r="N433" s="160" t="str">
        <f t="shared" si="7"/>
        <v>INSERT INTO ft_t_einc (einc_oid, clsf_oid, cl_value, ext_cl_value, indus_cl_set_id, start_tms, last_chg_tms, last_chg_usr_id, ext_clsf_nme, ext_clsf_desc, data_src_id, nls_cde)  SELECT 'EINC000408','GVINVTYP05','Depository Receipt','Depositary Receipt-IDR-US-NA','GVINVTYP',SYSDATE(),SYSDATE(),'GS:PSG:P72','Depository Receipt','Depository Receipt','BB','ENGLISH'     FROM DUAL WHERE NOT EXISTS (SELECT 1 FROM ft_t_einc WHERE clsf_oid = 'GVINVTYP05' AND ext_cl_value = 'Depositary Receipt-IDR-US-NA' AND indus_cl_set_id = 'GVINVTYP' AND data_src_id = 'BB');</v>
      </c>
    </row>
    <row r="434" spans="1:14">
      <c r="A434" s="160" t="s">
        <v>5267</v>
      </c>
      <c r="B434" s="160" t="s">
        <v>5439</v>
      </c>
      <c r="C434" s="93" t="s">
        <v>5287</v>
      </c>
      <c r="D434" s="93" t="s">
        <v>5020</v>
      </c>
      <c r="E434" s="160" t="s">
        <v>5072</v>
      </c>
      <c r="F434" s="160" t="s">
        <v>5268</v>
      </c>
      <c r="G434" s="93" t="s">
        <v>5020</v>
      </c>
      <c r="H434" s="93" t="s">
        <v>5020</v>
      </c>
      <c r="I434" s="160" t="s">
        <v>5931</v>
      </c>
      <c r="J434" s="160" t="s">
        <v>5931</v>
      </c>
      <c r="K434" s="160" t="s">
        <v>3813</v>
      </c>
      <c r="L434" s="160" t="s">
        <v>67</v>
      </c>
      <c r="M434" s="160" t="s">
        <v>3866</v>
      </c>
      <c r="N434" s="160" t="str">
        <f t="shared" si="7"/>
        <v>INSERT INTO ft_t_einc (einc_oid, clsf_oid, cl_value, ext_cl_value, indus_cl_set_id, start_tms, last_chg_tms, last_chg_usr_id, ext_clsf_nme, ext_clsf_desc, data_src_id, nls_cde)  SELECT 'EINC000409','GVINVTYP05','Depository Receipt','Depositary Receipt-NVDR-NUS-NA','GVINVTYP',SYSDATE(),SYSDATE(),'GS:PSG:P72','Depository Receipt','Depository Receipt','BB','ENGLISH'     FROM DUAL WHERE NOT EXISTS (SELECT 1 FROM ft_t_einc WHERE clsf_oid = 'GVINVTYP05' AND ext_cl_value = 'Depositary Receipt-NVDR-NUS-NA' AND indus_cl_set_id = 'GVINVTYP' AND data_src_id = 'BB');</v>
      </c>
    </row>
    <row r="435" spans="1:14">
      <c r="A435" s="160" t="s">
        <v>5267</v>
      </c>
      <c r="B435" s="160" t="s">
        <v>5440</v>
      </c>
      <c r="C435" s="93" t="s">
        <v>5287</v>
      </c>
      <c r="D435" s="93" t="s">
        <v>5020</v>
      </c>
      <c r="E435" s="160" t="s">
        <v>5073</v>
      </c>
      <c r="F435" s="160" t="s">
        <v>5268</v>
      </c>
      <c r="G435" s="93" t="s">
        <v>5020</v>
      </c>
      <c r="H435" s="93" t="s">
        <v>5020</v>
      </c>
      <c r="I435" s="160" t="s">
        <v>5931</v>
      </c>
      <c r="J435" s="160" t="s">
        <v>5931</v>
      </c>
      <c r="K435" s="160" t="s">
        <v>3813</v>
      </c>
      <c r="L435" s="160" t="s">
        <v>67</v>
      </c>
      <c r="M435" s="160" t="s">
        <v>3866</v>
      </c>
      <c r="N435" s="160" t="str">
        <f t="shared" si="7"/>
        <v>INSERT INTO ft_t_einc (einc_oid, clsf_oid, cl_value, ext_cl_value, indus_cl_set_id, start_tms, last_chg_tms, last_chg_usr_id, ext_clsf_nme, ext_clsf_desc, data_src_id, nls_cde)  SELECT 'EINC000410','GVINVTYP05','Depository Receipt','Depositary Receipt-NVDR-US-NA','GVINVTYP',SYSDATE(),SYSDATE(),'GS:PSG:P72','Depository Receipt','Depository Receipt','BB','ENGLISH'     FROM DUAL WHERE NOT EXISTS (SELECT 1 FROM ft_t_einc WHERE clsf_oid = 'GVINVTYP05' AND ext_cl_value = 'Depositary Receipt-NVDR-US-NA' AND indus_cl_set_id = 'GVINVTYP' AND data_src_id = 'BB');</v>
      </c>
    </row>
    <row r="436" spans="1:14">
      <c r="A436" s="160" t="s">
        <v>5267</v>
      </c>
      <c r="B436" s="160" t="s">
        <v>5441</v>
      </c>
      <c r="C436" s="93" t="s">
        <v>5287</v>
      </c>
      <c r="D436" s="93" t="s">
        <v>5020</v>
      </c>
      <c r="E436" s="160" t="s">
        <v>5074</v>
      </c>
      <c r="F436" s="160" t="s">
        <v>5268</v>
      </c>
      <c r="G436" s="93" t="s">
        <v>5020</v>
      </c>
      <c r="H436" s="93" t="s">
        <v>5020</v>
      </c>
      <c r="I436" s="160" t="s">
        <v>5931</v>
      </c>
      <c r="J436" s="160" t="s">
        <v>5931</v>
      </c>
      <c r="K436" s="160" t="s">
        <v>3813</v>
      </c>
      <c r="L436" s="160" t="s">
        <v>67</v>
      </c>
      <c r="M436" s="160" t="s">
        <v>3866</v>
      </c>
      <c r="N436" s="160" t="str">
        <f t="shared" si="7"/>
        <v>INSERT INTO ft_t_einc (einc_oid, clsf_oid, cl_value, ext_cl_value, indus_cl_set_id, start_tms, last_chg_tms, last_chg_usr_id, ext_clsf_nme, ext_clsf_desc, data_src_id, nls_cde)  SELECT 'EINC000411','GVINVTYP05','Depository Receipt','Depositary Receipt-NY Reg Shrs-NUS-NA','GVINVTYP',SYSDATE(),SYSDATE(),'GS:PSG:P72','Depository Receipt','Depository Receipt','BB','ENGLISH'     FROM DUAL WHERE NOT EXISTS (SELECT 1 FROM ft_t_einc WHERE clsf_oid = 'GVINVTYP05' AND ext_cl_value = 'Depositary Receipt-NY Reg Shrs-NUS-NA' AND indus_cl_set_id = 'GVINVTYP' AND data_src_id = 'BB');</v>
      </c>
    </row>
    <row r="437" spans="1:14">
      <c r="A437" s="160" t="s">
        <v>5267</v>
      </c>
      <c r="B437" s="160" t="s">
        <v>5442</v>
      </c>
      <c r="C437" s="93" t="s">
        <v>5287</v>
      </c>
      <c r="D437" s="93" t="s">
        <v>5020</v>
      </c>
      <c r="E437" s="160" t="s">
        <v>5075</v>
      </c>
      <c r="F437" s="160" t="s">
        <v>5268</v>
      </c>
      <c r="G437" s="93" t="s">
        <v>5020</v>
      </c>
      <c r="H437" s="93" t="s">
        <v>5020</v>
      </c>
      <c r="I437" s="160" t="s">
        <v>5931</v>
      </c>
      <c r="J437" s="160" t="s">
        <v>5931</v>
      </c>
      <c r="K437" s="160" t="s">
        <v>3813</v>
      </c>
      <c r="L437" s="160" t="s">
        <v>67</v>
      </c>
      <c r="M437" s="160" t="s">
        <v>3866</v>
      </c>
      <c r="N437" s="160" t="str">
        <f t="shared" si="7"/>
        <v>INSERT INTO ft_t_einc (einc_oid, clsf_oid, cl_value, ext_cl_value, indus_cl_set_id, start_tms, last_chg_tms, last_chg_usr_id, ext_clsf_nme, ext_clsf_desc, data_src_id, nls_cde)  SELECT 'EINC000412','GVINVTYP05','Depository Receipt','Depositary Receipt-NY Reg Shrs-US-NA','GVINVTYP',SYSDATE(),SYSDATE(),'GS:PSG:P72','Depository Receipt','Depository Receipt','BB','ENGLISH'     FROM DUAL WHERE NOT EXISTS (SELECT 1 FROM ft_t_einc WHERE clsf_oid = 'GVINVTYP05' AND ext_cl_value = 'Depositary Receipt-NY Reg Shrs-US-NA' AND indus_cl_set_id = 'GVINVTYP' AND data_src_id = 'BB');</v>
      </c>
    </row>
    <row r="438" spans="1:14">
      <c r="A438" s="160" t="s">
        <v>5267</v>
      </c>
      <c r="B438" s="160" t="s">
        <v>5443</v>
      </c>
      <c r="C438" s="93" t="s">
        <v>5287</v>
      </c>
      <c r="D438" s="93" t="s">
        <v>5020</v>
      </c>
      <c r="E438" s="160" t="s">
        <v>5076</v>
      </c>
      <c r="F438" s="160" t="s">
        <v>5268</v>
      </c>
      <c r="G438" s="93" t="s">
        <v>5020</v>
      </c>
      <c r="H438" s="93" t="s">
        <v>5020</v>
      </c>
      <c r="I438" s="160" t="s">
        <v>5931</v>
      </c>
      <c r="J438" s="160" t="s">
        <v>5931</v>
      </c>
      <c r="K438" s="160" t="s">
        <v>3813</v>
      </c>
      <c r="L438" s="160" t="s">
        <v>67</v>
      </c>
      <c r="M438" s="160" t="s">
        <v>3866</v>
      </c>
      <c r="N438" s="160" t="str">
        <f t="shared" si="7"/>
        <v>INSERT INTO ft_t_einc (einc_oid, clsf_oid, cl_value, ext_cl_value, indus_cl_set_id, start_tms, last_chg_tms, last_chg_usr_id, ext_clsf_nme, ext_clsf_desc, data_src_id, nls_cde)  SELECT 'EINC000413','GVINVTYP05','Depository Receipt','Depositary Receipt-RDC-NUS-NA','GVINVTYP',SYSDATE(),SYSDATE(),'GS:PSG:P72','Depository Receipt','Depository Receipt','BB','ENGLISH'     FROM DUAL WHERE NOT EXISTS (SELECT 1 FROM ft_t_einc WHERE clsf_oid = 'GVINVTYP05' AND ext_cl_value = 'Depositary Receipt-RDC-NUS-NA' AND indus_cl_set_id = 'GVINVTYP' AND data_src_id = 'BB');</v>
      </c>
    </row>
    <row r="439" spans="1:14">
      <c r="A439" s="160" t="s">
        <v>5267</v>
      </c>
      <c r="B439" s="160" t="s">
        <v>5444</v>
      </c>
      <c r="C439" s="93" t="s">
        <v>5287</v>
      </c>
      <c r="D439" s="93" t="s">
        <v>5020</v>
      </c>
      <c r="E439" s="160" t="s">
        <v>5077</v>
      </c>
      <c r="F439" s="160" t="s">
        <v>5268</v>
      </c>
      <c r="G439" s="93" t="s">
        <v>5020</v>
      </c>
      <c r="H439" s="93" t="s">
        <v>5020</v>
      </c>
      <c r="I439" s="160" t="s">
        <v>5931</v>
      </c>
      <c r="J439" s="160" t="s">
        <v>5931</v>
      </c>
      <c r="K439" s="160" t="s">
        <v>3813</v>
      </c>
      <c r="L439" s="160" t="s">
        <v>67</v>
      </c>
      <c r="M439" s="160" t="s">
        <v>3866</v>
      </c>
      <c r="N439" s="160" t="str">
        <f t="shared" si="7"/>
        <v>INSERT INTO ft_t_einc (einc_oid, clsf_oid, cl_value, ext_cl_value, indus_cl_set_id, start_tms, last_chg_tms, last_chg_usr_id, ext_clsf_nme, ext_clsf_desc, data_src_id, nls_cde)  SELECT 'EINC000414','GVINVTYP05','Depository Receipt','Depositary Receipt-RDC-US-NA','GVINVTYP',SYSDATE(),SYSDATE(),'GS:PSG:P72','Depository Receipt','Depository Receipt','BB','ENGLISH'     FROM DUAL WHERE NOT EXISTS (SELECT 1 FROM ft_t_einc WHERE clsf_oid = 'GVINVTYP05' AND ext_cl_value = 'Depositary Receipt-RDC-US-NA' AND indus_cl_set_id = 'GVINVTYP' AND data_src_id = 'BB');</v>
      </c>
    </row>
    <row r="440" spans="1:14">
      <c r="A440" s="160" t="s">
        <v>5267</v>
      </c>
      <c r="B440" s="160" t="s">
        <v>5445</v>
      </c>
      <c r="C440" s="93" t="s">
        <v>5287</v>
      </c>
      <c r="D440" s="93" t="s">
        <v>5020</v>
      </c>
      <c r="E440" s="160" t="s">
        <v>5078</v>
      </c>
      <c r="F440" s="160" t="s">
        <v>5268</v>
      </c>
      <c r="G440" s="93" t="s">
        <v>5020</v>
      </c>
      <c r="H440" s="93" t="s">
        <v>5020</v>
      </c>
      <c r="I440" s="160" t="s">
        <v>5931</v>
      </c>
      <c r="J440" s="160" t="s">
        <v>5931</v>
      </c>
      <c r="K440" s="160" t="s">
        <v>3813</v>
      </c>
      <c r="L440" s="160" t="s">
        <v>67</v>
      </c>
      <c r="M440" s="160" t="s">
        <v>3866</v>
      </c>
      <c r="N440" s="160" t="str">
        <f t="shared" si="7"/>
        <v>INSERT INTO ft_t_einc (einc_oid, clsf_oid, cl_value, ext_cl_value, indus_cl_set_id, start_tms, last_chg_tms, last_chg_usr_id, ext_clsf_nme, ext_clsf_desc, data_src_id, nls_cde)  SELECT 'EINC000415','GVINVTYP05','Depository Receipt','Depositary Receipt-Receipt-NUS-NA','GVINVTYP',SYSDATE(),SYSDATE(),'GS:PSG:P72','Depository Receipt','Depository Receipt','BB','ENGLISH'     FROM DUAL WHERE NOT EXISTS (SELECT 1 FROM ft_t_einc WHERE clsf_oid = 'GVINVTYP05' AND ext_cl_value = 'Depositary Receipt-Receipt-NUS-NA' AND indus_cl_set_id = 'GVINVTYP' AND data_src_id = 'BB');</v>
      </c>
    </row>
    <row r="441" spans="1:14">
      <c r="A441" s="160" t="s">
        <v>5267</v>
      </c>
      <c r="B441" s="160" t="s">
        <v>5446</v>
      </c>
      <c r="C441" s="93" t="s">
        <v>5287</v>
      </c>
      <c r="D441" s="93" t="s">
        <v>5020</v>
      </c>
      <c r="E441" s="160" t="s">
        <v>5079</v>
      </c>
      <c r="F441" s="160" t="s">
        <v>5268</v>
      </c>
      <c r="G441" s="93" t="s">
        <v>5020</v>
      </c>
      <c r="H441" s="93" t="s">
        <v>5020</v>
      </c>
      <c r="I441" s="160" t="s">
        <v>5931</v>
      </c>
      <c r="J441" s="160" t="s">
        <v>5931</v>
      </c>
      <c r="K441" s="160" t="s">
        <v>3813</v>
      </c>
      <c r="L441" s="160" t="s">
        <v>67</v>
      </c>
      <c r="M441" s="160" t="s">
        <v>3866</v>
      </c>
      <c r="N441" s="160" t="str">
        <f t="shared" si="7"/>
        <v>INSERT INTO ft_t_einc (einc_oid, clsf_oid, cl_value, ext_cl_value, indus_cl_set_id, start_tms, last_chg_tms, last_chg_usr_id, ext_clsf_nme, ext_clsf_desc, data_src_id, nls_cde)  SELECT 'EINC000416','GVINVTYP05','Depository Receipt','Depositary Receipt-Receipt-US-NA','GVINVTYP',SYSDATE(),SYSDATE(),'GS:PSG:P72','Depository Receipt','Depository Receipt','BB','ENGLISH'     FROM DUAL WHERE NOT EXISTS (SELECT 1 FROM ft_t_einc WHERE clsf_oid = 'GVINVTYP05' AND ext_cl_value = 'Depositary Receipt-Receipt-US-NA' AND indus_cl_set_id = 'GVINVTYP' AND data_src_id = 'BB');</v>
      </c>
    </row>
    <row r="442" spans="1:14">
      <c r="A442" s="160" t="s">
        <v>5267</v>
      </c>
      <c r="B442" s="160" t="s">
        <v>5447</v>
      </c>
      <c r="C442" s="93" t="s">
        <v>5287</v>
      </c>
      <c r="D442" s="93" t="s">
        <v>5020</v>
      </c>
      <c r="E442" s="160" t="s">
        <v>5080</v>
      </c>
      <c r="F442" s="160" t="s">
        <v>5268</v>
      </c>
      <c r="G442" s="93" t="s">
        <v>5020</v>
      </c>
      <c r="H442" s="93" t="s">
        <v>5020</v>
      </c>
      <c r="I442" s="160" t="s">
        <v>5931</v>
      </c>
      <c r="J442" s="160" t="s">
        <v>5931</v>
      </c>
      <c r="K442" s="160" t="s">
        <v>3813</v>
      </c>
      <c r="L442" s="160" t="s">
        <v>67</v>
      </c>
      <c r="M442" s="160" t="s">
        <v>3866</v>
      </c>
      <c r="N442" s="160" t="str">
        <f t="shared" si="7"/>
        <v>INSERT INTO ft_t_einc (einc_oid, clsf_oid, cl_value, ext_cl_value, indus_cl_set_id, start_tms, last_chg_tms, last_chg_usr_id, ext_clsf_nme, ext_clsf_desc, data_src_id, nls_cde)  SELECT 'EINC000417','GVINVTYP05','Depository Receipt','Depositary Receipt-SDR-NUS-NA','GVINVTYP',SYSDATE(),SYSDATE(),'GS:PSG:P72','Depository Receipt','Depository Receipt','BB','ENGLISH'     FROM DUAL WHERE NOT EXISTS (SELECT 1 FROM ft_t_einc WHERE clsf_oid = 'GVINVTYP05' AND ext_cl_value = 'Depositary Receipt-SDR-NUS-NA' AND indus_cl_set_id = 'GVINVTYP' AND data_src_id = 'BB');</v>
      </c>
    </row>
    <row r="443" spans="1:14">
      <c r="A443" s="160" t="s">
        <v>5267</v>
      </c>
      <c r="B443" s="160" t="s">
        <v>5448</v>
      </c>
      <c r="C443" s="93" t="s">
        <v>5287</v>
      </c>
      <c r="D443" s="93" t="s">
        <v>5020</v>
      </c>
      <c r="E443" s="160" t="s">
        <v>5081</v>
      </c>
      <c r="F443" s="160" t="s">
        <v>5268</v>
      </c>
      <c r="G443" s="93" t="s">
        <v>5020</v>
      </c>
      <c r="H443" s="93" t="s">
        <v>5020</v>
      </c>
      <c r="I443" s="160" t="s">
        <v>5931</v>
      </c>
      <c r="J443" s="160" t="s">
        <v>5931</v>
      </c>
      <c r="K443" s="160" t="s">
        <v>3813</v>
      </c>
      <c r="L443" s="160" t="s">
        <v>67</v>
      </c>
      <c r="M443" s="160" t="s">
        <v>3866</v>
      </c>
      <c r="N443" s="160" t="str">
        <f t="shared" si="7"/>
        <v>INSERT INTO ft_t_einc (einc_oid, clsf_oid, cl_value, ext_cl_value, indus_cl_set_id, start_tms, last_chg_tms, last_chg_usr_id, ext_clsf_nme, ext_clsf_desc, data_src_id, nls_cde)  SELECT 'EINC000418','GVINVTYP05','Depository Receipt','Depositary Receipt-SDR-US-NA','GVINVTYP',SYSDATE(),SYSDATE(),'GS:PSG:P72','Depository Receipt','Depository Receipt','BB','ENGLISH'     FROM DUAL WHERE NOT EXISTS (SELECT 1 FROM ft_t_einc WHERE clsf_oid = 'GVINVTYP05' AND ext_cl_value = 'Depositary Receipt-SDR-US-NA' AND indus_cl_set_id = 'GVINVTYP' AND data_src_id = 'BB');</v>
      </c>
    </row>
    <row r="444" spans="1:14">
      <c r="A444" s="160" t="s">
        <v>5267</v>
      </c>
      <c r="B444" s="160" t="s">
        <v>5449</v>
      </c>
      <c r="C444" s="93" t="s">
        <v>5287</v>
      </c>
      <c r="D444" s="93" t="s">
        <v>5020</v>
      </c>
      <c r="E444" s="160" t="s">
        <v>5082</v>
      </c>
      <c r="F444" s="160" t="s">
        <v>5268</v>
      </c>
      <c r="G444" s="93" t="s">
        <v>5020</v>
      </c>
      <c r="H444" s="93" t="s">
        <v>5020</v>
      </c>
      <c r="I444" s="160" t="s">
        <v>5931</v>
      </c>
      <c r="J444" s="160" t="s">
        <v>5931</v>
      </c>
      <c r="K444" s="160" t="s">
        <v>3813</v>
      </c>
      <c r="L444" s="160" t="s">
        <v>67</v>
      </c>
      <c r="M444" s="160" t="s">
        <v>3866</v>
      </c>
      <c r="N444" s="160" t="str">
        <f t="shared" si="7"/>
        <v>INSERT INTO ft_t_einc (einc_oid, clsf_oid, cl_value, ext_cl_value, indus_cl_set_id, start_tms, last_chg_tms, last_chg_usr_id, ext_clsf_nme, ext_clsf_desc, data_src_id, nls_cde)  SELECT 'EINC000419','GVINVTYP05','Depository Receipt','Depositary Receipt-Swiss Cert-NUS-NA','GVINVTYP',SYSDATE(),SYSDATE(),'GS:PSG:P72','Depository Receipt','Depository Receipt','BB','ENGLISH'     FROM DUAL WHERE NOT EXISTS (SELECT 1 FROM ft_t_einc WHERE clsf_oid = 'GVINVTYP05' AND ext_cl_value = 'Depositary Receipt-Swiss Cert-NUS-NA' AND indus_cl_set_id = 'GVINVTYP' AND data_src_id = 'BB');</v>
      </c>
    </row>
    <row r="445" spans="1:14">
      <c r="A445" s="160" t="s">
        <v>5267</v>
      </c>
      <c r="B445" s="160" t="s">
        <v>5450</v>
      </c>
      <c r="C445" s="93" t="s">
        <v>5287</v>
      </c>
      <c r="D445" s="93" t="s">
        <v>5020</v>
      </c>
      <c r="E445" s="160" t="s">
        <v>5083</v>
      </c>
      <c r="F445" s="160" t="s">
        <v>5268</v>
      </c>
      <c r="G445" s="93" t="s">
        <v>5020</v>
      </c>
      <c r="H445" s="93" t="s">
        <v>5020</v>
      </c>
      <c r="I445" s="160" t="s">
        <v>5931</v>
      </c>
      <c r="J445" s="160" t="s">
        <v>5931</v>
      </c>
      <c r="K445" s="160" t="s">
        <v>3813</v>
      </c>
      <c r="L445" s="160" t="s">
        <v>67</v>
      </c>
      <c r="M445" s="160" t="s">
        <v>3866</v>
      </c>
      <c r="N445" s="160" t="str">
        <f t="shared" si="7"/>
        <v>INSERT INTO ft_t_einc (einc_oid, clsf_oid, cl_value, ext_cl_value, indus_cl_set_id, start_tms, last_chg_tms, last_chg_usr_id, ext_clsf_nme, ext_clsf_desc, data_src_id, nls_cde)  SELECT 'EINC000420','GVINVTYP05','Depository Receipt','Depositary Receipt-Swiss Cert-US-NA','GVINVTYP',SYSDATE(),SYSDATE(),'GS:PSG:P72','Depository Receipt','Depository Receipt','BB','ENGLISH'     FROM DUAL WHERE NOT EXISTS (SELECT 1 FROM ft_t_einc WHERE clsf_oid = 'GVINVTYP05' AND ext_cl_value = 'Depositary Receipt-Swiss Cert-US-NA' AND indus_cl_set_id = 'GVINVTYP' AND data_src_id = 'BB');</v>
      </c>
    </row>
    <row r="446" spans="1:14">
      <c r="A446" s="160" t="s">
        <v>5267</v>
      </c>
      <c r="B446" s="160" t="s">
        <v>5451</v>
      </c>
      <c r="C446" s="93" t="s">
        <v>5287</v>
      </c>
      <c r="D446" s="93" t="s">
        <v>5020</v>
      </c>
      <c r="E446" s="160" t="s">
        <v>5084</v>
      </c>
      <c r="F446" s="160" t="s">
        <v>5268</v>
      </c>
      <c r="G446" s="93" t="s">
        <v>5020</v>
      </c>
      <c r="H446" s="93" t="s">
        <v>5020</v>
      </c>
      <c r="I446" s="160" t="s">
        <v>5931</v>
      </c>
      <c r="J446" s="160" t="s">
        <v>5931</v>
      </c>
      <c r="K446" s="160" t="s">
        <v>3813</v>
      </c>
      <c r="L446" s="160" t="s">
        <v>67</v>
      </c>
      <c r="M446" s="160" t="s">
        <v>3866</v>
      </c>
      <c r="N446" s="160" t="str">
        <f t="shared" si="7"/>
        <v>INSERT INTO ft_t_einc (einc_oid, clsf_oid, cl_value, ext_cl_value, indus_cl_set_id, start_tms, last_chg_tms, last_chg_usr_id, ext_clsf_nme, ext_clsf_desc, data_src_id, nls_cde)  SELECT 'EINC000421','GVINVTYP05','Depository Receipt','Depositary Receipt-TDR-NUS-NA','GVINVTYP',SYSDATE(),SYSDATE(),'GS:PSG:P72','Depository Receipt','Depository Receipt','BB','ENGLISH'     FROM DUAL WHERE NOT EXISTS (SELECT 1 FROM ft_t_einc WHERE clsf_oid = 'GVINVTYP05' AND ext_cl_value = 'Depositary Receipt-TDR-NUS-NA' AND indus_cl_set_id = 'GVINVTYP' AND data_src_id = 'BB');</v>
      </c>
    </row>
    <row r="447" spans="1:14">
      <c r="A447" s="160" t="s">
        <v>5267</v>
      </c>
      <c r="B447" s="160" t="s">
        <v>5452</v>
      </c>
      <c r="C447" s="93" t="s">
        <v>5287</v>
      </c>
      <c r="D447" s="93" t="s">
        <v>5020</v>
      </c>
      <c r="E447" s="160" t="s">
        <v>5085</v>
      </c>
      <c r="F447" s="160" t="s">
        <v>5268</v>
      </c>
      <c r="G447" s="93" t="s">
        <v>5020</v>
      </c>
      <c r="H447" s="93" t="s">
        <v>5020</v>
      </c>
      <c r="I447" s="160" t="s">
        <v>5931</v>
      </c>
      <c r="J447" s="160" t="s">
        <v>5931</v>
      </c>
      <c r="K447" s="160" t="s">
        <v>3813</v>
      </c>
      <c r="L447" s="160" t="s">
        <v>67</v>
      </c>
      <c r="M447" s="160" t="s">
        <v>3866</v>
      </c>
      <c r="N447" s="160" t="str">
        <f t="shared" si="7"/>
        <v>INSERT INTO ft_t_einc (einc_oid, clsf_oid, cl_value, ext_cl_value, indus_cl_set_id, start_tms, last_chg_tms, last_chg_usr_id, ext_clsf_nme, ext_clsf_desc, data_src_id, nls_cde)  SELECT 'EINC000422','GVINVTYP05','Depository Receipt','Depositary Receipt-TDR-US-NA','GVINVTYP',SYSDATE(),SYSDATE(),'GS:PSG:P72','Depository Receipt','Depository Receipt','BB','ENGLISH'     FROM DUAL WHERE NOT EXISTS (SELECT 1 FROM ft_t_einc WHERE clsf_oid = 'GVINVTYP05' AND ext_cl_value = 'Depositary Receipt-TDR-US-NA' AND indus_cl_set_id = 'GVINVTYP' AND data_src_id = 'BB');</v>
      </c>
    </row>
    <row r="448" spans="1:14">
      <c r="A448" s="160" t="s">
        <v>5267</v>
      </c>
      <c r="B448" s="160" t="s">
        <v>5453</v>
      </c>
      <c r="C448" s="93" t="s">
        <v>5288</v>
      </c>
      <c r="D448" s="93" t="s">
        <v>5021</v>
      </c>
      <c r="E448" s="160" t="s">
        <v>5086</v>
      </c>
      <c r="F448" s="160" t="s">
        <v>5268</v>
      </c>
      <c r="G448" s="93" t="s">
        <v>5021</v>
      </c>
      <c r="H448" s="93" t="s">
        <v>5021</v>
      </c>
      <c r="I448" s="160" t="s">
        <v>5931</v>
      </c>
      <c r="J448" s="160" t="s">
        <v>5931</v>
      </c>
      <c r="K448" s="160" t="s">
        <v>3813</v>
      </c>
      <c r="L448" s="160" t="s">
        <v>67</v>
      </c>
      <c r="M448" s="160" t="s">
        <v>3866</v>
      </c>
      <c r="N448" s="160" t="str">
        <f t="shared" si="7"/>
        <v>INSERT INTO ft_t_einc (einc_oid, clsf_oid, cl_value, ext_cl_value, indus_cl_set_id, start_tms, last_chg_tms, last_chg_usr_id, ext_clsf_nme, ext_clsf_desc, data_src_id, nls_cde)  SELECT 'EINC000423','GVINVTYP06','Foreign Common Stock','Common Stock-Common Stock-NUS-NA','GVINVTYP',SYSDATE(),SYSDATE(),'GS:PSG:P72','Foreign Common Stock','Foreign Common Stock','BB','ENGLISH'     FROM DUAL WHERE NOT EXISTS (SELECT 1 FROM ft_t_einc WHERE clsf_oid = 'GVINVTYP06' AND ext_cl_value = 'Common Stock-Common Stock-NUS-NA' AND indus_cl_set_id = 'GVINVTYP' AND data_src_id = 'BB');</v>
      </c>
    </row>
    <row r="449" spans="1:14">
      <c r="A449" s="160" t="s">
        <v>5267</v>
      </c>
      <c r="B449" s="160" t="s">
        <v>5454</v>
      </c>
      <c r="C449" s="93" t="s">
        <v>5288</v>
      </c>
      <c r="D449" s="93" t="s">
        <v>5021</v>
      </c>
      <c r="E449" s="160" t="s">
        <v>5087</v>
      </c>
      <c r="F449" s="160" t="s">
        <v>5268</v>
      </c>
      <c r="G449" s="93" t="s">
        <v>5021</v>
      </c>
      <c r="H449" s="93" t="s">
        <v>5021</v>
      </c>
      <c r="I449" s="160" t="s">
        <v>5931</v>
      </c>
      <c r="J449" s="160" t="s">
        <v>5931</v>
      </c>
      <c r="K449" s="160" t="s">
        <v>3813</v>
      </c>
      <c r="L449" s="160" t="s">
        <v>67</v>
      </c>
      <c r="M449" s="160" t="s">
        <v>3866</v>
      </c>
      <c r="N449" s="160" t="str">
        <f t="shared" si="7"/>
        <v>INSERT INTO ft_t_einc (einc_oid, clsf_oid, cl_value, ext_cl_value, indus_cl_set_id, start_tms, last_chg_tms, last_chg_usr_id, ext_clsf_nme, ext_clsf_desc, data_src_id, nls_cde)  SELECT 'EINC000424','GVINVTYP06','Foreign Common Stock','Common Stock-Foreign Sh.-NUS-NA','GVINVTYP',SYSDATE(),SYSDATE(),'GS:PSG:P72','Foreign Common Stock','Foreign Common Stock','BB','ENGLISH'     FROM DUAL WHERE NOT EXISTS (SELECT 1 FROM ft_t_einc WHERE clsf_oid = 'GVINVTYP06' AND ext_cl_value = 'Common Stock-Foreign Sh.-NUS-NA' AND indus_cl_set_id = 'GVINVTYP' AND data_src_id = 'BB');</v>
      </c>
    </row>
    <row r="450" spans="1:14">
      <c r="A450" s="160" t="s">
        <v>5267</v>
      </c>
      <c r="B450" s="160" t="s">
        <v>5455</v>
      </c>
      <c r="C450" s="93" t="s">
        <v>5288</v>
      </c>
      <c r="D450" s="93" t="s">
        <v>5021</v>
      </c>
      <c r="E450" s="160" t="s">
        <v>5088</v>
      </c>
      <c r="F450" s="160" t="s">
        <v>5268</v>
      </c>
      <c r="G450" s="93" t="s">
        <v>5021</v>
      </c>
      <c r="H450" s="93" t="s">
        <v>5021</v>
      </c>
      <c r="I450" s="160" t="s">
        <v>5931</v>
      </c>
      <c r="J450" s="160" t="s">
        <v>5931</v>
      </c>
      <c r="K450" s="160" t="s">
        <v>3813</v>
      </c>
      <c r="L450" s="160" t="s">
        <v>67</v>
      </c>
      <c r="M450" s="160" t="s">
        <v>3866</v>
      </c>
      <c r="N450" s="160" t="str">
        <f t="shared" ref="N450:N513" si="8">CONCATENATE("INSERT INTO ft_t_einc (einc_oid, clsf_oid, cl_value, ext_cl_value, indus_cl_set_id, start_tms, last_chg_tms, last_chg_usr_id, ext_clsf_nme, ext_clsf_desc, data_src_id, nls_cde)  SELECT '", B450, "','", C450, "','", D450, "','", E450, "','", F450, "',", I450, ",", J450, ",'", K450, "','", G450, "','", H450, "','", L450, "','", M450, "'     FROM DUAL WHERE NOT EXISTS (SELECT 1 FROM ft_t_einc WHERE clsf_oid = '",C450, "' AND ext_cl_value = '", E450, "' AND indus_cl_set_id = '", F450, "' AND data_src_id = '",L450,"');")</f>
        <v>INSERT INTO ft_t_einc (einc_oid, clsf_oid, cl_value, ext_cl_value, indus_cl_set_id, start_tms, last_chg_tms, last_chg_usr_id, ext_clsf_nme, ext_clsf_desc, data_src_id, nls_cde)  SELECT 'EINC000425','GVINVTYP06','Foreign Common Stock','Common Stock-Tracking Stk-NUS-NA','GVINVTYP',SYSDATE(),SYSDATE(),'GS:PSG:P72','Foreign Common Stock','Foreign Common Stock','BB','ENGLISH'     FROM DUAL WHERE NOT EXISTS (SELECT 1 FROM ft_t_einc WHERE clsf_oid = 'GVINVTYP06' AND ext_cl_value = 'Common Stock-Tracking Stk-NUS-NA' AND indus_cl_set_id = 'GVINVTYP' AND data_src_id = 'BB');</v>
      </c>
    </row>
    <row r="451" spans="1:14">
      <c r="A451" s="160" t="s">
        <v>5267</v>
      </c>
      <c r="B451" s="160" t="s">
        <v>5456</v>
      </c>
      <c r="C451" s="93" t="s">
        <v>5288</v>
      </c>
      <c r="D451" s="93" t="s">
        <v>5021</v>
      </c>
      <c r="E451" s="160" t="s">
        <v>5089</v>
      </c>
      <c r="F451" s="160" t="s">
        <v>5268</v>
      </c>
      <c r="G451" s="93" t="s">
        <v>5021</v>
      </c>
      <c r="H451" s="93" t="s">
        <v>5021</v>
      </c>
      <c r="I451" s="160" t="s">
        <v>5931</v>
      </c>
      <c r="J451" s="160" t="s">
        <v>5931</v>
      </c>
      <c r="K451" s="160" t="s">
        <v>3813</v>
      </c>
      <c r="L451" s="160" t="s">
        <v>67</v>
      </c>
      <c r="M451" s="160" t="s">
        <v>3866</v>
      </c>
      <c r="N451" s="160" t="str">
        <f t="shared" si="8"/>
        <v>INSERT INTO ft_t_einc (einc_oid, clsf_oid, cl_value, ext_cl_value, indus_cl_set_id, start_tms, last_chg_tms, last_chg_usr_id, ext_clsf_nme, ext_clsf_desc, data_src_id, nls_cde)  SELECT 'EINC000426','GVINVTYP06','Foreign Common Stock','FDIC-Common Stock-NUS-NA','GVINVTYP',SYSDATE(),SYSDATE(),'GS:PSG:P72','Foreign Common Stock','Foreign Common Stock','BB','ENGLISH'     FROM DUAL WHERE NOT EXISTS (SELECT 1 FROM ft_t_einc WHERE clsf_oid = 'GVINVTYP06' AND ext_cl_value = 'FDIC-Common Stock-NUS-NA' AND indus_cl_set_id = 'GVINVTYP' AND data_src_id = 'BB');</v>
      </c>
    </row>
    <row r="452" spans="1:14">
      <c r="A452" s="160" t="s">
        <v>5267</v>
      </c>
      <c r="B452" s="160" t="s">
        <v>5457</v>
      </c>
      <c r="C452" s="93" t="s">
        <v>5288</v>
      </c>
      <c r="D452" s="93" t="s">
        <v>5021</v>
      </c>
      <c r="E452" s="160" t="s">
        <v>5090</v>
      </c>
      <c r="F452" s="160" t="s">
        <v>5268</v>
      </c>
      <c r="G452" s="93" t="s">
        <v>5021</v>
      </c>
      <c r="H452" s="93" t="s">
        <v>5021</v>
      </c>
      <c r="I452" s="160" t="s">
        <v>5931</v>
      </c>
      <c r="J452" s="160" t="s">
        <v>5931</v>
      </c>
      <c r="K452" s="160" t="s">
        <v>3813</v>
      </c>
      <c r="L452" s="160" t="s">
        <v>67</v>
      </c>
      <c r="M452" s="160" t="s">
        <v>3866</v>
      </c>
      <c r="N452" s="160" t="str">
        <f t="shared" si="8"/>
        <v>INSERT INTO ft_t_einc (einc_oid, clsf_oid, cl_value, ext_cl_value, indus_cl_set_id, start_tms, last_chg_tms, last_chg_usr_id, ext_clsf_nme, ext_clsf_desc, data_src_id, nls_cde)  SELECT 'EINC000427','GVINVTYP06','Foreign Common Stock','FDIC-Foreign Sh.-NUS-NA','GVINVTYP',SYSDATE(),SYSDATE(),'GS:PSG:P72','Foreign Common Stock','Foreign Common Stock','BB','ENGLISH'     FROM DUAL WHERE NOT EXISTS (SELECT 1 FROM ft_t_einc WHERE clsf_oid = 'GVINVTYP06' AND ext_cl_value = 'FDIC-Foreign Sh.-NUS-NA' AND indus_cl_set_id = 'GVINVTYP' AND data_src_id = 'BB');</v>
      </c>
    </row>
    <row r="453" spans="1:14">
      <c r="A453" s="160" t="s">
        <v>5267</v>
      </c>
      <c r="B453" s="160" t="s">
        <v>5458</v>
      </c>
      <c r="C453" s="93" t="s">
        <v>5288</v>
      </c>
      <c r="D453" s="93" t="s">
        <v>5021</v>
      </c>
      <c r="E453" s="160" t="s">
        <v>5091</v>
      </c>
      <c r="F453" s="160" t="s">
        <v>5268</v>
      </c>
      <c r="G453" s="93" t="s">
        <v>5021</v>
      </c>
      <c r="H453" s="93" t="s">
        <v>5021</v>
      </c>
      <c r="I453" s="160" t="s">
        <v>5931</v>
      </c>
      <c r="J453" s="160" t="s">
        <v>5931</v>
      </c>
      <c r="K453" s="160" t="s">
        <v>3813</v>
      </c>
      <c r="L453" s="160" t="s">
        <v>67</v>
      </c>
      <c r="M453" s="160" t="s">
        <v>3866</v>
      </c>
      <c r="N453" s="160" t="str">
        <f t="shared" si="8"/>
        <v>INSERT INTO ft_t_einc (einc_oid, clsf_oid, cl_value, ext_cl_value, indus_cl_set_id, start_tms, last_chg_tms, last_chg_usr_id, ext_clsf_nme, ext_clsf_desc, data_src_id, nls_cde)  SELECT 'EINC000428','GVINVTYP06','Foreign Common Stock','FDIC-Tracking Stk-NUS-NA','GVINVTYP',SYSDATE(),SYSDATE(),'GS:PSG:P72','Foreign Common Stock','Foreign Common Stock','BB','ENGLISH'     FROM DUAL WHERE NOT EXISTS (SELECT 1 FROM ft_t_einc WHERE clsf_oid = 'GVINVTYP06' AND ext_cl_value = 'FDIC-Tracking Stk-NUS-NA' AND indus_cl_set_id = 'GVINVTYP' AND data_src_id = 'BB');</v>
      </c>
    </row>
    <row r="454" spans="1:14">
      <c r="A454" s="160" t="s">
        <v>5267</v>
      </c>
      <c r="B454" s="160" t="s">
        <v>5459</v>
      </c>
      <c r="C454" s="93" t="s">
        <v>5288</v>
      </c>
      <c r="D454" s="93" t="s">
        <v>5021</v>
      </c>
      <c r="E454" s="160" t="s">
        <v>5092</v>
      </c>
      <c r="F454" s="160" t="s">
        <v>5268</v>
      </c>
      <c r="G454" s="93" t="s">
        <v>5021</v>
      </c>
      <c r="H454" s="93" t="s">
        <v>5021</v>
      </c>
      <c r="I454" s="160" t="s">
        <v>5931</v>
      </c>
      <c r="J454" s="160" t="s">
        <v>5931</v>
      </c>
      <c r="K454" s="160" t="s">
        <v>3813</v>
      </c>
      <c r="L454" s="160" t="s">
        <v>67</v>
      </c>
      <c r="M454" s="160" t="s">
        <v>3866</v>
      </c>
      <c r="N454" s="160" t="str">
        <f t="shared" si="8"/>
        <v>INSERT INTO ft_t_einc (einc_oid, clsf_oid, cl_value, ext_cl_value, indus_cl_set_id, start_tms, last_chg_tms, last_chg_usr_id, ext_clsf_nme, ext_clsf_desc, data_src_id, nls_cde)  SELECT 'EINC000429','GVINVTYP06','Foreign Common Stock','N/A-Misc.-NUS-NA','GVINVTYP',SYSDATE(),SYSDATE(),'GS:PSG:P72','Foreign Common Stock','Foreign Common Stock','BB','ENGLISH'     FROM DUAL WHERE NOT EXISTS (SELECT 1 FROM ft_t_einc WHERE clsf_oid = 'GVINVTYP06' AND ext_cl_value = 'N/A-Misc.-NUS-NA' AND indus_cl_set_id = 'GVINVTYP' AND data_src_id = 'BB');</v>
      </c>
    </row>
    <row r="455" spans="1:14">
      <c r="A455" s="160" t="s">
        <v>5267</v>
      </c>
      <c r="B455" s="160" t="s">
        <v>5460</v>
      </c>
      <c r="C455" s="93" t="s">
        <v>5288</v>
      </c>
      <c r="D455" s="93" t="s">
        <v>5021</v>
      </c>
      <c r="E455" s="160" t="s">
        <v>5093</v>
      </c>
      <c r="F455" s="160" t="s">
        <v>5268</v>
      </c>
      <c r="G455" s="93" t="s">
        <v>5021</v>
      </c>
      <c r="H455" s="93" t="s">
        <v>5021</v>
      </c>
      <c r="I455" s="160" t="s">
        <v>5931</v>
      </c>
      <c r="J455" s="160" t="s">
        <v>5931</v>
      </c>
      <c r="K455" s="160" t="s">
        <v>3813</v>
      </c>
      <c r="L455" s="160" t="s">
        <v>67</v>
      </c>
      <c r="M455" s="160" t="s">
        <v>3866</v>
      </c>
      <c r="N455" s="160" t="str">
        <f t="shared" si="8"/>
        <v>INSERT INTO ft_t_einc (einc_oid, clsf_oid, cl_value, ext_cl_value, indus_cl_set_id, start_tms, last_chg_tms, last_chg_usr_id, ext_clsf_nme, ext_clsf_desc, data_src_id, nls_cde)  SELECT 'EINC000430','GVINVTYP06','Foreign Common Stock','REIT-REIT-NUS-NA','GVINVTYP',SYSDATE(),SYSDATE(),'GS:PSG:P72','Foreign Common Stock','Foreign Common Stock','BB','ENGLISH'     FROM DUAL WHERE NOT EXISTS (SELECT 1 FROM ft_t_einc WHERE clsf_oid = 'GVINVTYP06' AND ext_cl_value = 'REIT-REIT-NUS-NA' AND indus_cl_set_id = 'GVINVTYP' AND data_src_id = 'BB');</v>
      </c>
    </row>
    <row r="456" spans="1:14">
      <c r="A456" s="160" t="s">
        <v>5267</v>
      </c>
      <c r="B456" s="160" t="s">
        <v>5461</v>
      </c>
      <c r="C456" s="93" t="s">
        <v>5288</v>
      </c>
      <c r="D456" s="93" t="s">
        <v>5021</v>
      </c>
      <c r="E456" s="160" t="s">
        <v>5094</v>
      </c>
      <c r="F456" s="160" t="s">
        <v>5268</v>
      </c>
      <c r="G456" s="93" t="s">
        <v>5021</v>
      </c>
      <c r="H456" s="93" t="s">
        <v>5021</v>
      </c>
      <c r="I456" s="160" t="s">
        <v>5931</v>
      </c>
      <c r="J456" s="160" t="s">
        <v>5931</v>
      </c>
      <c r="K456" s="160" t="s">
        <v>3813</v>
      </c>
      <c r="L456" s="160" t="s">
        <v>67</v>
      </c>
      <c r="M456" s="160" t="s">
        <v>3866</v>
      </c>
      <c r="N456" s="160" t="str">
        <f t="shared" si="8"/>
        <v>INSERT INTO ft_t_einc (einc_oid, clsf_oid, cl_value, ext_cl_value, indus_cl_set_id, start_tms, last_chg_tms, last_chg_usr_id, ext_clsf_nme, ext_clsf_desc, data_src_id, nls_cde)  SELECT 'EINC000431','GVINVTYP06','Foreign Common Stock','Unit-Stapled Security-NUS-NA','GVINVTYP',SYSDATE(),SYSDATE(),'GS:PSG:P72','Foreign Common Stock','Foreign Common Stock','BB','ENGLISH'     FROM DUAL WHERE NOT EXISTS (SELECT 1 FROM ft_t_einc WHERE clsf_oid = 'GVINVTYP06' AND ext_cl_value = 'Unit-Stapled Security-NUS-NA' AND indus_cl_set_id = 'GVINVTYP' AND data_src_id = 'BB');</v>
      </c>
    </row>
    <row r="457" spans="1:14">
      <c r="A457" s="160" t="s">
        <v>5267</v>
      </c>
      <c r="B457" s="160" t="s">
        <v>5462</v>
      </c>
      <c r="C457" s="93" t="s">
        <v>5288</v>
      </c>
      <c r="D457" s="93" t="s">
        <v>5021</v>
      </c>
      <c r="E457" s="160" t="s">
        <v>6370</v>
      </c>
      <c r="F457" s="160" t="s">
        <v>5268</v>
      </c>
      <c r="G457" s="93" t="s">
        <v>5021</v>
      </c>
      <c r="H457" s="93" t="s">
        <v>5021</v>
      </c>
      <c r="I457" s="160" t="s">
        <v>5931</v>
      </c>
      <c r="J457" s="160" t="s">
        <v>5931</v>
      </c>
      <c r="K457" s="160" t="s">
        <v>3813</v>
      </c>
      <c r="L457" s="160" t="s">
        <v>67</v>
      </c>
      <c r="M457" s="160" t="s">
        <v>3866</v>
      </c>
      <c r="N457" s="160" t="str">
        <f t="shared" si="8"/>
        <v>INSERT INTO ft_t_einc (einc_oid, clsf_oid, cl_value, ext_cl_value, indus_cl_set_id, start_tms, last_chg_tms, last_chg_usr_id, ext_clsf_nme, ext_clsf_desc, data_src_id, nls_cde)  SELECT 'EINC000432','GVINVTYP06','Foreign Common Stock','Unit-Unit-NUS-NA','GVINVTYP',SYSDATE(),SYSDATE(),'GS:PSG:P72','Foreign Common Stock','Foreign Common Stock','BB','ENGLISH'     FROM DUAL WHERE NOT EXISTS (SELECT 1 FROM ft_t_einc WHERE clsf_oid = 'GVINVTYP06' AND ext_cl_value = 'Unit-Unit-NUS-NA' AND indus_cl_set_id = 'GVINVTYP' AND data_src_id = 'BB');</v>
      </c>
    </row>
    <row r="458" spans="1:14">
      <c r="A458" s="160" t="s">
        <v>5267</v>
      </c>
      <c r="B458" s="160" t="s">
        <v>5463</v>
      </c>
      <c r="C458" s="93" t="s">
        <v>5283</v>
      </c>
      <c r="D458" s="93" t="s">
        <v>5018</v>
      </c>
      <c r="E458" s="160" t="s">
        <v>5095</v>
      </c>
      <c r="F458" s="160" t="s">
        <v>5268</v>
      </c>
      <c r="G458" s="93" t="s">
        <v>5018</v>
      </c>
      <c r="H458" s="93" t="s">
        <v>5018</v>
      </c>
      <c r="I458" s="160" t="s">
        <v>5931</v>
      </c>
      <c r="J458" s="160" t="s">
        <v>5931</v>
      </c>
      <c r="K458" s="160" t="s">
        <v>3813</v>
      </c>
      <c r="L458" s="160" t="s">
        <v>67</v>
      </c>
      <c r="M458" s="160" t="s">
        <v>3866</v>
      </c>
      <c r="N458" s="160" t="str">
        <f t="shared" si="8"/>
        <v>INSERT INTO ft_t_einc (einc_oid, clsf_oid, cl_value, ext_cl_value, indus_cl_set_id, start_tms, last_chg_tms, last_chg_usr_id, ext_clsf_nme, ext_clsf_desc, data_src_id, nls_cde)  SELECT 'EINC000433','GVINVTYP01','Foreign Index Stock','Mutual Fund-Closed-End Fund-NUS-NMM','GVINVTYP',SYSDATE(),SYSDATE(),'GS:PSG:P72','Foreign Index Stock','Foreign Index Stock','BB','ENGLISH'     FROM DUAL WHERE NOT EXISTS (SELECT 1 FROM ft_t_einc WHERE clsf_oid = 'GVINVTYP01' AND ext_cl_value = 'Mutual Fund-Closed-End Fund-NUS-NMM' AND indus_cl_set_id = 'GVINVTYP' AND data_src_id = 'BB');</v>
      </c>
    </row>
    <row r="459" spans="1:14">
      <c r="A459" s="160" t="s">
        <v>5267</v>
      </c>
      <c r="B459" s="160" t="s">
        <v>5464</v>
      </c>
      <c r="C459" s="93" t="s">
        <v>5283</v>
      </c>
      <c r="D459" s="93" t="s">
        <v>5018</v>
      </c>
      <c r="E459" s="160" t="s">
        <v>5096</v>
      </c>
      <c r="F459" s="160" t="s">
        <v>5268</v>
      </c>
      <c r="G459" s="93" t="s">
        <v>5018</v>
      </c>
      <c r="H459" s="93" t="s">
        <v>5018</v>
      </c>
      <c r="I459" s="160" t="s">
        <v>5931</v>
      </c>
      <c r="J459" s="160" t="s">
        <v>5931</v>
      </c>
      <c r="K459" s="160" t="s">
        <v>3813</v>
      </c>
      <c r="L459" s="160" t="s">
        <v>67</v>
      </c>
      <c r="M459" s="160" t="s">
        <v>3866</v>
      </c>
      <c r="N459" s="160" t="str">
        <f t="shared" si="8"/>
        <v>INSERT INTO ft_t_einc (einc_oid, clsf_oid, cl_value, ext_cl_value, indus_cl_set_id, start_tms, last_chg_tms, last_chg_usr_id, ext_clsf_nme, ext_clsf_desc, data_src_id, nls_cde)  SELECT 'EINC000434','GVINVTYP01','Foreign Index Stock','Mutual Fund-Fund of Funds-NUS-NMM','GVINVTYP',SYSDATE(),SYSDATE(),'GS:PSG:P72','Foreign Index Stock','Foreign Index Stock','BB','ENGLISH'     FROM DUAL WHERE NOT EXISTS (SELECT 1 FROM ft_t_einc WHERE clsf_oid = 'GVINVTYP01' AND ext_cl_value = 'Mutual Fund-Fund of Funds-NUS-NMM' AND indus_cl_set_id = 'GVINVTYP' AND data_src_id = 'BB');</v>
      </c>
    </row>
    <row r="460" spans="1:14">
      <c r="A460" s="160" t="s">
        <v>5267</v>
      </c>
      <c r="B460" s="160" t="s">
        <v>5465</v>
      </c>
      <c r="C460" s="93" t="s">
        <v>5283</v>
      </c>
      <c r="D460" s="93" t="s">
        <v>5018</v>
      </c>
      <c r="E460" s="160" t="s">
        <v>5097</v>
      </c>
      <c r="F460" s="160" t="s">
        <v>5268</v>
      </c>
      <c r="G460" s="93" t="s">
        <v>5018</v>
      </c>
      <c r="H460" s="93" t="s">
        <v>5018</v>
      </c>
      <c r="I460" s="160" t="s">
        <v>5931</v>
      </c>
      <c r="J460" s="160" t="s">
        <v>5931</v>
      </c>
      <c r="K460" s="160" t="s">
        <v>3813</v>
      </c>
      <c r="L460" s="160" t="s">
        <v>67</v>
      </c>
      <c r="M460" s="160" t="s">
        <v>3866</v>
      </c>
      <c r="N460" s="160" t="str">
        <f t="shared" si="8"/>
        <v>INSERT INTO ft_t_einc (einc_oid, clsf_oid, cl_value, ext_cl_value, indus_cl_set_id, start_tms, last_chg_tms, last_chg_usr_id, ext_clsf_nme, ext_clsf_desc, data_src_id, nls_cde)  SELECT 'EINC000435','GVINVTYP01','Foreign Index Stock','Mutual Fund-Hedge Fund-NUS-NMM','GVINVTYP',SYSDATE(),SYSDATE(),'GS:PSG:P72','Foreign Index Stock','Foreign Index Stock','BB','ENGLISH'     FROM DUAL WHERE NOT EXISTS (SELECT 1 FROM ft_t_einc WHERE clsf_oid = 'GVINVTYP01' AND ext_cl_value = 'Mutual Fund-Hedge Fund-NUS-NMM' AND indus_cl_set_id = 'GVINVTYP' AND data_src_id = 'BB');</v>
      </c>
    </row>
    <row r="461" spans="1:14">
      <c r="A461" s="160" t="s">
        <v>5267</v>
      </c>
      <c r="B461" s="160" t="s">
        <v>5466</v>
      </c>
      <c r="C461" s="93" t="s">
        <v>5283</v>
      </c>
      <c r="D461" s="93" t="s">
        <v>5018</v>
      </c>
      <c r="E461" s="160" t="s">
        <v>5098</v>
      </c>
      <c r="F461" s="160" t="s">
        <v>5268</v>
      </c>
      <c r="G461" s="93" t="s">
        <v>5018</v>
      </c>
      <c r="H461" s="93" t="s">
        <v>5018</v>
      </c>
      <c r="I461" s="160" t="s">
        <v>5931</v>
      </c>
      <c r="J461" s="160" t="s">
        <v>5931</v>
      </c>
      <c r="K461" s="160" t="s">
        <v>3813</v>
      </c>
      <c r="L461" s="160" t="s">
        <v>67</v>
      </c>
      <c r="M461" s="160" t="s">
        <v>3866</v>
      </c>
      <c r="N461" s="160" t="str">
        <f t="shared" si="8"/>
        <v>INSERT INTO ft_t_einc (einc_oid, clsf_oid, cl_value, ext_cl_value, indus_cl_set_id, start_tms, last_chg_tms, last_chg_usr_id, ext_clsf_nme, ext_clsf_desc, data_src_id, nls_cde)  SELECT 'EINC000436','GVINVTYP01','Foreign Index Stock','Mutual Fund-Mutual Fund-NUS-NMM','GVINVTYP',SYSDATE(),SYSDATE(),'GS:PSG:P72','Foreign Index Stock','Foreign Index Stock','BB','ENGLISH'     FROM DUAL WHERE NOT EXISTS (SELECT 1 FROM ft_t_einc WHERE clsf_oid = 'GVINVTYP01' AND ext_cl_value = 'Mutual Fund-Mutual Fund-NUS-NMM' AND indus_cl_set_id = 'GVINVTYP' AND data_src_id = 'BB');</v>
      </c>
    </row>
    <row r="462" spans="1:14">
      <c r="A462" s="160" t="s">
        <v>5267</v>
      </c>
      <c r="B462" s="160" t="s">
        <v>5467</v>
      </c>
      <c r="C462" s="93" t="s">
        <v>5283</v>
      </c>
      <c r="D462" s="93" t="s">
        <v>5018</v>
      </c>
      <c r="E462" s="160" t="s">
        <v>5099</v>
      </c>
      <c r="F462" s="160" t="s">
        <v>5268</v>
      </c>
      <c r="G462" s="93" t="s">
        <v>5018</v>
      </c>
      <c r="H462" s="93" t="s">
        <v>5018</v>
      </c>
      <c r="I462" s="160" t="s">
        <v>5931</v>
      </c>
      <c r="J462" s="160" t="s">
        <v>5931</v>
      </c>
      <c r="K462" s="160" t="s">
        <v>3813</v>
      </c>
      <c r="L462" s="160" t="s">
        <v>67</v>
      </c>
      <c r="M462" s="160" t="s">
        <v>3866</v>
      </c>
      <c r="N462" s="160" t="str">
        <f t="shared" si="8"/>
        <v>INSERT INTO ft_t_einc (einc_oid, clsf_oid, cl_value, ext_cl_value, indus_cl_set_id, start_tms, last_chg_tms, last_chg_usr_id, ext_clsf_nme, ext_clsf_desc, data_src_id, nls_cde)  SELECT 'EINC000437','GVINVTYP01','Foreign Index Stock','Mutual Fund-Open-End Fund-NUS-NMM','GVINVTYP',SYSDATE(),SYSDATE(),'GS:PSG:P72','Foreign Index Stock','Foreign Index Stock','BB','ENGLISH'     FROM DUAL WHERE NOT EXISTS (SELECT 1 FROM ft_t_einc WHERE clsf_oid = 'GVINVTYP01' AND ext_cl_value = 'Mutual Fund-Open-End Fund-NUS-NMM' AND indus_cl_set_id = 'GVINVTYP' AND data_src_id = 'BB');</v>
      </c>
    </row>
    <row r="463" spans="1:14">
      <c r="A463" s="160" t="s">
        <v>5267</v>
      </c>
      <c r="B463" s="160" t="s">
        <v>5468</v>
      </c>
      <c r="C463" s="93" t="s">
        <v>5283</v>
      </c>
      <c r="D463" s="93" t="s">
        <v>5018</v>
      </c>
      <c r="E463" s="160" t="s">
        <v>5100</v>
      </c>
      <c r="F463" s="160" t="s">
        <v>5268</v>
      </c>
      <c r="G463" s="93" t="s">
        <v>5018</v>
      </c>
      <c r="H463" s="93" t="s">
        <v>5018</v>
      </c>
      <c r="I463" s="160" t="s">
        <v>5931</v>
      </c>
      <c r="J463" s="160" t="s">
        <v>5931</v>
      </c>
      <c r="K463" s="160" t="s">
        <v>3813</v>
      </c>
      <c r="L463" s="160" t="s">
        <v>67</v>
      </c>
      <c r="M463" s="160" t="s">
        <v>3866</v>
      </c>
      <c r="N463" s="160" t="str">
        <f t="shared" si="8"/>
        <v>INSERT INTO ft_t_einc (einc_oid, clsf_oid, cl_value, ext_cl_value, indus_cl_set_id, start_tms, last_chg_tms, last_chg_usr_id, ext_clsf_nme, ext_clsf_desc, data_src_id, nls_cde)  SELECT 'EINC000438','GVINVTYP01','Foreign Index Stock','Mutual Fund-Pvt Eqty Fund-NUS-NMM','GVINVTYP',SYSDATE(),SYSDATE(),'GS:PSG:P72','Foreign Index Stock','Foreign Index Stock','BB','ENGLISH'     FROM DUAL WHERE NOT EXISTS (SELECT 1 FROM ft_t_einc WHERE clsf_oid = 'GVINVTYP01' AND ext_cl_value = 'Mutual Fund-Pvt Eqty Fund-NUS-NMM' AND indus_cl_set_id = 'GVINVTYP' AND data_src_id = 'BB');</v>
      </c>
    </row>
    <row r="464" spans="1:14">
      <c r="A464" s="160" t="s">
        <v>5267</v>
      </c>
      <c r="B464" s="160" t="s">
        <v>5469</v>
      </c>
      <c r="C464" s="93" t="s">
        <v>5289</v>
      </c>
      <c r="D464" s="93" t="s">
        <v>5011</v>
      </c>
      <c r="E464" s="160" t="s">
        <v>5101</v>
      </c>
      <c r="F464" s="160" t="s">
        <v>5268</v>
      </c>
      <c r="G464" s="93" t="s">
        <v>5011</v>
      </c>
      <c r="H464" s="93" t="s">
        <v>5011</v>
      </c>
      <c r="I464" s="160" t="s">
        <v>5931</v>
      </c>
      <c r="J464" s="160" t="s">
        <v>5931</v>
      </c>
      <c r="K464" s="160" t="s">
        <v>3813</v>
      </c>
      <c r="L464" s="160" t="s">
        <v>67</v>
      </c>
      <c r="M464" s="160" t="s">
        <v>3866</v>
      </c>
      <c r="N464" s="160" t="str">
        <f t="shared" si="8"/>
        <v>INSERT INTO ft_t_einc (einc_oid, clsf_oid, cl_value, ext_cl_value, indus_cl_set_id, start_tms, last_chg_tms, last_chg_usr_id, ext_clsf_nme, ext_clsf_desc, data_src_id, nls_cde)  SELECT 'EINC000439','GVINVTYP07','Foreign Warrant','Warrant-Equity WRT-NUS-NA','GVINVTYP',SYSDATE(),SYSDATE(),'GS:PSG:P72','Foreign Warrant','Foreign Warrant','BB','ENGLISH'     FROM DUAL WHERE NOT EXISTS (SELECT 1 FROM ft_t_einc WHERE clsf_oid = 'GVINVTYP07' AND ext_cl_value = 'Warrant-Equity WRT-NUS-NA' AND indus_cl_set_id = 'GVINVTYP' AND data_src_id = 'BB');</v>
      </c>
    </row>
    <row r="465" spans="1:14">
      <c r="A465" s="160" t="s">
        <v>5267</v>
      </c>
      <c r="B465" s="160" t="s">
        <v>5470</v>
      </c>
      <c r="C465" s="93" t="s">
        <v>5289</v>
      </c>
      <c r="D465" s="93" t="s">
        <v>5011</v>
      </c>
      <c r="E465" s="160" t="s">
        <v>5102</v>
      </c>
      <c r="F465" s="160" t="s">
        <v>5268</v>
      </c>
      <c r="G465" s="93" t="s">
        <v>5011</v>
      </c>
      <c r="H465" s="93" t="s">
        <v>5011</v>
      </c>
      <c r="I465" s="160" t="s">
        <v>5931</v>
      </c>
      <c r="J465" s="160" t="s">
        <v>5931</v>
      </c>
      <c r="K465" s="160" t="s">
        <v>3813</v>
      </c>
      <c r="L465" s="160" t="s">
        <v>67</v>
      </c>
      <c r="M465" s="160" t="s">
        <v>3866</v>
      </c>
      <c r="N465" s="160" t="str">
        <f t="shared" si="8"/>
        <v>INSERT INTO ft_t_einc (einc_oid, clsf_oid, cl_value, ext_cl_value, indus_cl_set_id, start_tms, last_chg_tms, last_chg_usr_id, ext_clsf_nme, ext_clsf_desc, data_src_id, nls_cde)  SELECT 'EINC000440','GVINVTYP07','Foreign Warrant','Warrant-Prfd WRT-NUS-NA','GVINVTYP',SYSDATE(),SYSDATE(),'GS:PSG:P72','Foreign Warrant','Foreign Warrant','BB','ENGLISH'     FROM DUAL WHERE NOT EXISTS (SELECT 1 FROM ft_t_einc WHERE clsf_oid = 'GVINVTYP07' AND ext_cl_value = 'Warrant-Prfd WRT-NUS-NA' AND indus_cl_set_id = 'GVINVTYP' AND data_src_id = 'BB');</v>
      </c>
    </row>
    <row r="466" spans="1:14" s="212" customFormat="1">
      <c r="A466" s="213" t="s">
        <v>5267</v>
      </c>
      <c r="B466" s="213" t="s">
        <v>6684</v>
      </c>
      <c r="C466" s="212" t="s">
        <v>5288</v>
      </c>
      <c r="D466" s="212" t="s">
        <v>5021</v>
      </c>
      <c r="E466" s="213" t="s">
        <v>6680</v>
      </c>
      <c r="F466" s="213" t="s">
        <v>5268</v>
      </c>
      <c r="G466" s="212" t="s">
        <v>5021</v>
      </c>
      <c r="H466" s="212" t="s">
        <v>5021</v>
      </c>
      <c r="I466" s="213" t="s">
        <v>5931</v>
      </c>
      <c r="J466" s="213" t="s">
        <v>5931</v>
      </c>
      <c r="K466" s="213" t="s">
        <v>3813</v>
      </c>
      <c r="L466" s="213" t="s">
        <v>67</v>
      </c>
      <c r="M466" s="213" t="s">
        <v>3866</v>
      </c>
      <c r="N466" s="213" t="str">
        <f t="shared" si="8"/>
        <v>INSERT INTO ft_t_einc (einc_oid, clsf_oid, cl_value, ext_cl_value, indus_cl_set_id, start_tms, last_chg_tms, last_chg_usr_id, ext_clsf_nme, ext_clsf_desc, data_src_id, nls_cde)  SELECT 'EINC000646','GVINVTYP06','Foreign Common Stock','Common Stock-Savings Share-NUS-NA','GVINVTYP',SYSDATE(),SYSDATE(),'GS:PSG:P72','Foreign Common Stock','Foreign Common Stock','BB','ENGLISH'     FROM DUAL WHERE NOT EXISTS (SELECT 1 FROM ft_t_einc WHERE clsf_oid = 'GVINVTYP06' AND ext_cl_value = 'Common Stock-Savings Share-NUS-NA' AND indus_cl_set_id = 'GVINVTYP' AND data_src_id = 'BB');</v>
      </c>
    </row>
    <row r="467" spans="1:14">
      <c r="A467" s="160" t="s">
        <v>5267</v>
      </c>
      <c r="B467" s="160" t="s">
        <v>5471</v>
      </c>
      <c r="C467" s="93" t="s">
        <v>5290</v>
      </c>
      <c r="D467" s="93" t="s">
        <v>5022</v>
      </c>
      <c r="E467" s="160" t="s">
        <v>5103</v>
      </c>
      <c r="F467" s="160" t="s">
        <v>5268</v>
      </c>
      <c r="G467" s="93" t="s">
        <v>5022</v>
      </c>
      <c r="H467" s="93" t="s">
        <v>5022</v>
      </c>
      <c r="I467" s="160" t="s">
        <v>5931</v>
      </c>
      <c r="J467" s="160" t="s">
        <v>5931</v>
      </c>
      <c r="K467" s="160" t="s">
        <v>3813</v>
      </c>
      <c r="L467" s="160" t="s">
        <v>67</v>
      </c>
      <c r="M467" s="160" t="s">
        <v>3866</v>
      </c>
      <c r="N467" s="160" t="str">
        <f t="shared" si="8"/>
        <v>INSERT INTO ft_t_einc (einc_oid, clsf_oid, cl_value, ext_cl_value, indus_cl_set_id, start_tms, last_chg_tms, last_chg_usr_id, ext_clsf_nme, ext_clsf_desc, data_src_id, nls_cde)  SELECT 'EINC000441','GVINVTYP08','Foreign Private Placement','N/A-Private Comp-NUS-NA','GVINVTYP',SYSDATE(),SYSDATE(),'GS:PSG:P72','Foreign Private Placement','Foreign Private Placement','BB','ENGLISH'     FROM DUAL WHERE NOT EXISTS (SELECT 1 FROM ft_t_einc WHERE clsf_oid = 'GVINVTYP08' AND ext_cl_value = 'N/A-Private Comp-NUS-NA' AND indus_cl_set_id = 'GVINVTYP' AND data_src_id = 'BB');</v>
      </c>
    </row>
    <row r="468" spans="1:14">
      <c r="A468" s="160" t="s">
        <v>5267</v>
      </c>
      <c r="B468" s="160" t="s">
        <v>5472</v>
      </c>
      <c r="C468" s="93" t="s">
        <v>5290</v>
      </c>
      <c r="D468" s="93" t="s">
        <v>5022</v>
      </c>
      <c r="E468" s="160" t="s">
        <v>5104</v>
      </c>
      <c r="F468" s="160" t="s">
        <v>5268</v>
      </c>
      <c r="G468" s="93" t="s">
        <v>5022</v>
      </c>
      <c r="H468" s="93" t="s">
        <v>5022</v>
      </c>
      <c r="I468" s="160" t="s">
        <v>5931</v>
      </c>
      <c r="J468" s="160" t="s">
        <v>5931</v>
      </c>
      <c r="K468" s="160" t="s">
        <v>3813</v>
      </c>
      <c r="L468" s="160" t="s">
        <v>67</v>
      </c>
      <c r="M468" s="160" t="s">
        <v>3866</v>
      </c>
      <c r="N468" s="160" t="str">
        <f t="shared" si="8"/>
        <v>INSERT INTO ft_t_einc (einc_oid, clsf_oid, cl_value, ext_cl_value, indus_cl_set_id, start_tms, last_chg_tms, last_chg_usr_id, ext_clsf_nme, ext_clsf_desc, data_src_id, nls_cde)  SELECT 'EINC000442','GVINVTYP08','Foreign Private Placement','N/A-Private Eqty-NUS-NA','GVINVTYP',SYSDATE(),SYSDATE(),'GS:PSG:P72','Foreign Private Placement','Foreign Private Placement','BB','ENGLISH'     FROM DUAL WHERE NOT EXISTS (SELECT 1 FROM ft_t_einc WHERE clsf_oid = 'GVINVTYP08' AND ext_cl_value = 'N/A-Private Eqty-NUS-NA' AND indus_cl_set_id = 'GVINVTYP' AND data_src_id = 'BB');</v>
      </c>
    </row>
    <row r="469" spans="1:14">
      <c r="A469" s="160" t="s">
        <v>5267</v>
      </c>
      <c r="B469" s="160" t="s">
        <v>5473</v>
      </c>
      <c r="C469" s="93" t="s">
        <v>5291</v>
      </c>
      <c r="D469" s="93" t="s">
        <v>5023</v>
      </c>
      <c r="E469" s="160" t="s">
        <v>5105</v>
      </c>
      <c r="F469" s="160" t="s">
        <v>5268</v>
      </c>
      <c r="G469" s="93" t="s">
        <v>5023</v>
      </c>
      <c r="H469" s="93" t="s">
        <v>5023</v>
      </c>
      <c r="I469" s="160" t="s">
        <v>5931</v>
      </c>
      <c r="J469" s="160" t="s">
        <v>5931</v>
      </c>
      <c r="K469" s="160" t="s">
        <v>3813</v>
      </c>
      <c r="L469" s="160" t="s">
        <v>67</v>
      </c>
      <c r="M469" s="160" t="s">
        <v>3866</v>
      </c>
      <c r="N469" s="160" t="str">
        <f t="shared" si="8"/>
        <v>INSERT INTO ft_t_einc (einc_oid, clsf_oid, cl_value, ext_cl_value, indus_cl_set_id, start_tms, last_chg_tms, last_chg_usr_id, ext_clsf_nme, ext_clsf_desc, data_src_id, nls_cde)  SELECT 'EINC000443','GVINVTYP09','US Private Placement','N/A-Private Comp-US-NA','GVINVTYP',SYSDATE(),SYSDATE(),'GS:PSG:P72','US Private Placement','US Private Placement','BB','ENGLISH'     FROM DUAL WHERE NOT EXISTS (SELECT 1 FROM ft_t_einc WHERE clsf_oid = 'GVINVTYP09' AND ext_cl_value = 'N/A-Private Comp-US-NA' AND indus_cl_set_id = 'GVINVTYP' AND data_src_id = 'BB');</v>
      </c>
    </row>
    <row r="470" spans="1:14">
      <c r="A470" s="160" t="s">
        <v>5267</v>
      </c>
      <c r="B470" s="160" t="s">
        <v>5474</v>
      </c>
      <c r="C470" s="93" t="s">
        <v>5291</v>
      </c>
      <c r="D470" s="93" t="s">
        <v>5023</v>
      </c>
      <c r="E470" s="160" t="s">
        <v>5106</v>
      </c>
      <c r="F470" s="160" t="s">
        <v>5268</v>
      </c>
      <c r="G470" s="93" t="s">
        <v>5023</v>
      </c>
      <c r="H470" s="93" t="s">
        <v>5023</v>
      </c>
      <c r="I470" s="160" t="s">
        <v>5931</v>
      </c>
      <c r="J470" s="160" t="s">
        <v>5931</v>
      </c>
      <c r="K470" s="160" t="s">
        <v>3813</v>
      </c>
      <c r="L470" s="160" t="s">
        <v>67</v>
      </c>
      <c r="M470" s="160" t="s">
        <v>3866</v>
      </c>
      <c r="N470" s="160" t="str">
        <f t="shared" si="8"/>
        <v>INSERT INTO ft_t_einc (einc_oid, clsf_oid, cl_value, ext_cl_value, indus_cl_set_id, start_tms, last_chg_tms, last_chg_usr_id, ext_clsf_nme, ext_clsf_desc, data_src_id, nls_cde)  SELECT 'EINC000444','GVINVTYP09','US Private Placement','N/A-Private Eqty-US-NA','GVINVTYP',SYSDATE(),SYSDATE(),'GS:PSG:P72','US Private Placement','US Private Placement','BB','ENGLISH'     FROM DUAL WHERE NOT EXISTS (SELECT 1 FROM ft_t_einc WHERE clsf_oid = 'GVINVTYP09' AND ext_cl_value = 'N/A-Private Eqty-US-NA' AND indus_cl_set_id = 'GVINVTYP' AND data_src_id = 'BB');</v>
      </c>
    </row>
    <row r="471" spans="1:14">
      <c r="A471" s="160" t="s">
        <v>5267</v>
      </c>
      <c r="B471" s="160" t="s">
        <v>5475</v>
      </c>
      <c r="C471" s="93" t="s">
        <v>5292</v>
      </c>
      <c r="D471" s="93" t="s">
        <v>5024</v>
      </c>
      <c r="E471" s="160" t="s">
        <v>5107</v>
      </c>
      <c r="F471" s="160" t="s">
        <v>5268</v>
      </c>
      <c r="G471" s="93" t="s">
        <v>5024</v>
      </c>
      <c r="H471" s="93" t="s">
        <v>5024</v>
      </c>
      <c r="I471" s="160" t="s">
        <v>5931</v>
      </c>
      <c r="J471" s="160" t="s">
        <v>5931</v>
      </c>
      <c r="K471" s="160" t="s">
        <v>3813</v>
      </c>
      <c r="L471" s="160" t="s">
        <v>67</v>
      </c>
      <c r="M471" s="160" t="s">
        <v>3866</v>
      </c>
      <c r="N471" s="160" t="str">
        <f t="shared" si="8"/>
        <v>INSERT INTO ft_t_einc (einc_oid, clsf_oid, cl_value, ext_cl_value, indus_cl_set_id, start_tms, last_chg_tms, last_chg_usr_id, ext_clsf_nme, ext_clsf_desc, data_src_id, nls_cde)  SELECT 'EINC000445','GVINVTYP10','Foreign Partnership Stock','Partnership Shares-Ltd Part-NUS-NA','GVINVTYP',SYSDATE(),SYSDATE(),'GS:PSG:P72','Foreign Partnership Stock','Foreign Partnership Stock','BB','ENGLISH'     FROM DUAL WHERE NOT EXISTS (SELECT 1 FROM ft_t_einc WHERE clsf_oid = 'GVINVTYP10' AND ext_cl_value = 'Partnership Shares-Ltd Part-NUS-NA' AND indus_cl_set_id = 'GVINVTYP' AND data_src_id = 'BB');</v>
      </c>
    </row>
    <row r="472" spans="1:14">
      <c r="A472" s="160" t="s">
        <v>5267</v>
      </c>
      <c r="B472" s="160" t="s">
        <v>5476</v>
      </c>
      <c r="C472" s="93" t="s">
        <v>5292</v>
      </c>
      <c r="D472" s="93" t="s">
        <v>5024</v>
      </c>
      <c r="E472" s="160" t="s">
        <v>5108</v>
      </c>
      <c r="F472" s="160" t="s">
        <v>5268</v>
      </c>
      <c r="G472" s="93" t="s">
        <v>5024</v>
      </c>
      <c r="H472" s="93" t="s">
        <v>5024</v>
      </c>
      <c r="I472" s="160" t="s">
        <v>5931</v>
      </c>
      <c r="J472" s="160" t="s">
        <v>5931</v>
      </c>
      <c r="K472" s="160" t="s">
        <v>3813</v>
      </c>
      <c r="L472" s="160" t="s">
        <v>67</v>
      </c>
      <c r="M472" s="160" t="s">
        <v>3866</v>
      </c>
      <c r="N472" s="160" t="str">
        <f t="shared" si="8"/>
        <v>INSERT INTO ft_t_einc (einc_oid, clsf_oid, cl_value, ext_cl_value, indus_cl_set_id, start_tms, last_chg_tms, last_chg_usr_id, ext_clsf_nme, ext_clsf_desc, data_src_id, nls_cde)  SELECT 'EINC000446','GVINVTYP10','Foreign Partnership Stock','Partnership Shares-MLP-NUS-NA','GVINVTYP',SYSDATE(),SYSDATE(),'GS:PSG:P72','Foreign Partnership Stock','Foreign Partnership Stock','BB','ENGLISH'     FROM DUAL WHERE NOT EXISTS (SELECT 1 FROM ft_t_einc WHERE clsf_oid = 'GVINVTYP10' AND ext_cl_value = 'Partnership Shares-MLP-NUS-NA' AND indus_cl_set_id = 'GVINVTYP' AND data_src_id = 'BB');</v>
      </c>
    </row>
    <row r="473" spans="1:14">
      <c r="A473" s="160" t="s">
        <v>5267</v>
      </c>
      <c r="B473" s="160" t="s">
        <v>5477</v>
      </c>
      <c r="C473" s="93" t="s">
        <v>5293</v>
      </c>
      <c r="D473" s="93" t="s">
        <v>5025</v>
      </c>
      <c r="E473" s="160" t="s">
        <v>5109</v>
      </c>
      <c r="F473" s="160" t="s">
        <v>5268</v>
      </c>
      <c r="G473" s="93" t="s">
        <v>5025</v>
      </c>
      <c r="H473" s="93" t="s">
        <v>5025</v>
      </c>
      <c r="I473" s="160" t="s">
        <v>5931</v>
      </c>
      <c r="J473" s="160" t="s">
        <v>5931</v>
      </c>
      <c r="K473" s="160" t="s">
        <v>3813</v>
      </c>
      <c r="L473" s="160" t="s">
        <v>67</v>
      </c>
      <c r="M473" s="160" t="s">
        <v>3866</v>
      </c>
      <c r="N473" s="160" t="str">
        <f t="shared" si="8"/>
        <v>INSERT INTO ft_t_einc (einc_oid, clsf_oid, cl_value, ext_cl_value, indus_cl_set_id, start_tms, last_chg_tms, last_chg_usr_id, ext_clsf_nme, ext_clsf_desc, data_src_id, nls_cde)  SELECT 'EINC000447','GVINVTYP11','US Partnership Stock','Partnership Shares-Ltd Part-US-NA','GVINVTYP',SYSDATE(),SYSDATE(),'GS:PSG:P72','US Partnership Stock','US Partnership Stock','BB','ENGLISH'     FROM DUAL WHERE NOT EXISTS (SELECT 1 FROM ft_t_einc WHERE clsf_oid = 'GVINVTYP11' AND ext_cl_value = 'Partnership Shares-Ltd Part-US-NA' AND indus_cl_set_id = 'GVINVTYP' AND data_src_id = 'BB');</v>
      </c>
    </row>
    <row r="474" spans="1:14">
      <c r="A474" s="160" t="s">
        <v>5267</v>
      </c>
      <c r="B474" s="160" t="s">
        <v>5478</v>
      </c>
      <c r="C474" s="93" t="s">
        <v>5293</v>
      </c>
      <c r="D474" s="93" t="s">
        <v>5025</v>
      </c>
      <c r="E474" s="160" t="s">
        <v>5110</v>
      </c>
      <c r="F474" s="160" t="s">
        <v>5268</v>
      </c>
      <c r="G474" s="93" t="s">
        <v>5025</v>
      </c>
      <c r="H474" s="93" t="s">
        <v>5025</v>
      </c>
      <c r="I474" s="160" t="s">
        <v>5931</v>
      </c>
      <c r="J474" s="160" t="s">
        <v>5931</v>
      </c>
      <c r="K474" s="160" t="s">
        <v>3813</v>
      </c>
      <c r="L474" s="160" t="s">
        <v>67</v>
      </c>
      <c r="M474" s="160" t="s">
        <v>3866</v>
      </c>
      <c r="N474" s="160" t="str">
        <f t="shared" si="8"/>
        <v>INSERT INTO ft_t_einc (einc_oid, clsf_oid, cl_value, ext_cl_value, indus_cl_set_id, start_tms, last_chg_tms, last_chg_usr_id, ext_clsf_nme, ext_clsf_desc, data_src_id, nls_cde)  SELECT 'EINC000448','GVINVTYP11','US Partnership Stock','Partnership Shares-MLP-US-NA','GVINVTYP',SYSDATE(),SYSDATE(),'GS:PSG:P72','US Partnership Stock','US Partnership Stock','BB','ENGLISH'     FROM DUAL WHERE NOT EXISTS (SELECT 1 FROM ft_t_einc WHERE clsf_oid = 'GVINVTYP11' AND ext_cl_value = 'Partnership Shares-MLP-US-NA' AND indus_cl_set_id = 'GVINVTYP' AND data_src_id = 'BB');</v>
      </c>
    </row>
    <row r="475" spans="1:14">
      <c r="A475" s="160" t="s">
        <v>5267</v>
      </c>
      <c r="B475" s="160" t="s">
        <v>5479</v>
      </c>
      <c r="C475" s="93" t="s">
        <v>5294</v>
      </c>
      <c r="D475" s="93" t="s">
        <v>5026</v>
      </c>
      <c r="E475" s="160" t="s">
        <v>5111</v>
      </c>
      <c r="F475" s="160" t="s">
        <v>5268</v>
      </c>
      <c r="G475" s="93" t="s">
        <v>5026</v>
      </c>
      <c r="H475" s="93" t="s">
        <v>5026</v>
      </c>
      <c r="I475" s="160" t="s">
        <v>5931</v>
      </c>
      <c r="J475" s="160" t="s">
        <v>5931</v>
      </c>
      <c r="K475" s="160" t="s">
        <v>3813</v>
      </c>
      <c r="L475" s="160" t="s">
        <v>67</v>
      </c>
      <c r="M475" s="160" t="s">
        <v>3866</v>
      </c>
      <c r="N475" s="160" t="str">
        <f t="shared" si="8"/>
        <v>INSERT INTO ft_t_einc (einc_oid, clsf_oid, cl_value, ext_cl_value, indus_cl_set_id, start_tms, last_chg_tms, last_chg_usr_id, ext_clsf_nme, ext_clsf_desc, data_src_id, nls_cde)  SELECT 'EINC000449','GVINVTYP12','US Index Stock','Mutual Fund-Closed-End Fund-US-MM','GVINVTYP',SYSDATE(),SYSDATE(),'GS:PSG:P72','US Index Stock','US Index Stock','BB','ENGLISH'     FROM DUAL WHERE NOT EXISTS (SELECT 1 FROM ft_t_einc WHERE clsf_oid = 'GVINVTYP12' AND ext_cl_value = 'Mutual Fund-Closed-End Fund-US-MM' AND indus_cl_set_id = 'GVINVTYP' AND data_src_id = 'BB');</v>
      </c>
    </row>
    <row r="476" spans="1:14">
      <c r="A476" s="160" t="s">
        <v>5267</v>
      </c>
      <c r="B476" s="160" t="s">
        <v>5480</v>
      </c>
      <c r="C476" s="93" t="s">
        <v>5294</v>
      </c>
      <c r="D476" s="93" t="s">
        <v>5026</v>
      </c>
      <c r="E476" s="160" t="s">
        <v>5112</v>
      </c>
      <c r="F476" s="160" t="s">
        <v>5268</v>
      </c>
      <c r="G476" s="93" t="s">
        <v>5026</v>
      </c>
      <c r="H476" s="93" t="s">
        <v>5026</v>
      </c>
      <c r="I476" s="160" t="s">
        <v>5931</v>
      </c>
      <c r="J476" s="160" t="s">
        <v>5931</v>
      </c>
      <c r="K476" s="160" t="s">
        <v>3813</v>
      </c>
      <c r="L476" s="160" t="s">
        <v>67</v>
      </c>
      <c r="M476" s="160" t="s">
        <v>3866</v>
      </c>
      <c r="N476" s="160" t="str">
        <f t="shared" si="8"/>
        <v>INSERT INTO ft_t_einc (einc_oid, clsf_oid, cl_value, ext_cl_value, indus_cl_set_id, start_tms, last_chg_tms, last_chg_usr_id, ext_clsf_nme, ext_clsf_desc, data_src_id, nls_cde)  SELECT 'EINC000450','GVINVTYP12','US Index Stock','Mutual Fund-Fund of Funds-US-MM','GVINVTYP',SYSDATE(),SYSDATE(),'GS:PSG:P72','US Index Stock','US Index Stock','BB','ENGLISH'     FROM DUAL WHERE NOT EXISTS (SELECT 1 FROM ft_t_einc WHERE clsf_oid = 'GVINVTYP12' AND ext_cl_value = 'Mutual Fund-Fund of Funds-US-MM' AND indus_cl_set_id = 'GVINVTYP' AND data_src_id = 'BB');</v>
      </c>
    </row>
    <row r="477" spans="1:14">
      <c r="A477" s="160" t="s">
        <v>5267</v>
      </c>
      <c r="B477" s="160" t="s">
        <v>5481</v>
      </c>
      <c r="C477" s="93" t="s">
        <v>5294</v>
      </c>
      <c r="D477" s="93" t="s">
        <v>5026</v>
      </c>
      <c r="E477" s="160" t="s">
        <v>5113</v>
      </c>
      <c r="F477" s="160" t="s">
        <v>5268</v>
      </c>
      <c r="G477" s="93" t="s">
        <v>5026</v>
      </c>
      <c r="H477" s="93" t="s">
        <v>5026</v>
      </c>
      <c r="I477" s="160" t="s">
        <v>5931</v>
      </c>
      <c r="J477" s="160" t="s">
        <v>5931</v>
      </c>
      <c r="K477" s="160" t="s">
        <v>3813</v>
      </c>
      <c r="L477" s="160" t="s">
        <v>67</v>
      </c>
      <c r="M477" s="160" t="s">
        <v>3866</v>
      </c>
      <c r="N477" s="160" t="str">
        <f t="shared" si="8"/>
        <v>INSERT INTO ft_t_einc (einc_oid, clsf_oid, cl_value, ext_cl_value, indus_cl_set_id, start_tms, last_chg_tms, last_chg_usr_id, ext_clsf_nme, ext_clsf_desc, data_src_id, nls_cde)  SELECT 'EINC000451','GVINVTYP12','US Index Stock','Mutual Fund-Hedge Fund-US-MM','GVINVTYP',SYSDATE(),SYSDATE(),'GS:PSG:P72','US Index Stock','US Index Stock','BB','ENGLISH'     FROM DUAL WHERE NOT EXISTS (SELECT 1 FROM ft_t_einc WHERE clsf_oid = 'GVINVTYP12' AND ext_cl_value = 'Mutual Fund-Hedge Fund-US-MM' AND indus_cl_set_id = 'GVINVTYP' AND data_src_id = 'BB');</v>
      </c>
    </row>
    <row r="478" spans="1:14">
      <c r="A478" s="160" t="s">
        <v>5267</v>
      </c>
      <c r="B478" s="160" t="s">
        <v>5482</v>
      </c>
      <c r="C478" s="93" t="s">
        <v>5294</v>
      </c>
      <c r="D478" s="93" t="s">
        <v>5026</v>
      </c>
      <c r="E478" s="160" t="s">
        <v>5114</v>
      </c>
      <c r="F478" s="160" t="s">
        <v>5268</v>
      </c>
      <c r="G478" s="93" t="s">
        <v>5026</v>
      </c>
      <c r="H478" s="93" t="s">
        <v>5026</v>
      </c>
      <c r="I478" s="160" t="s">
        <v>5931</v>
      </c>
      <c r="J478" s="160" t="s">
        <v>5931</v>
      </c>
      <c r="K478" s="160" t="s">
        <v>3813</v>
      </c>
      <c r="L478" s="160" t="s">
        <v>67</v>
      </c>
      <c r="M478" s="160" t="s">
        <v>3866</v>
      </c>
      <c r="N478" s="160" t="str">
        <f t="shared" si="8"/>
        <v>INSERT INTO ft_t_einc (einc_oid, clsf_oid, cl_value, ext_cl_value, indus_cl_set_id, start_tms, last_chg_tms, last_chg_usr_id, ext_clsf_nme, ext_clsf_desc, data_src_id, nls_cde)  SELECT 'EINC000452','GVINVTYP12','US Index Stock','Mutual Fund-Mutual Fund-US-MM','GVINVTYP',SYSDATE(),SYSDATE(),'GS:PSG:P72','US Index Stock','US Index Stock','BB','ENGLISH'     FROM DUAL WHERE NOT EXISTS (SELECT 1 FROM ft_t_einc WHERE clsf_oid = 'GVINVTYP12' AND ext_cl_value = 'Mutual Fund-Mutual Fund-US-MM' AND indus_cl_set_id = 'GVINVTYP' AND data_src_id = 'BB');</v>
      </c>
    </row>
    <row r="479" spans="1:14">
      <c r="A479" s="160" t="s">
        <v>5267</v>
      </c>
      <c r="B479" s="160" t="s">
        <v>5483</v>
      </c>
      <c r="C479" s="93" t="s">
        <v>5294</v>
      </c>
      <c r="D479" s="93" t="s">
        <v>5026</v>
      </c>
      <c r="E479" s="160" t="s">
        <v>5115</v>
      </c>
      <c r="F479" s="160" t="s">
        <v>5268</v>
      </c>
      <c r="G479" s="93" t="s">
        <v>5026</v>
      </c>
      <c r="H479" s="93" t="s">
        <v>5026</v>
      </c>
      <c r="I479" s="160" t="s">
        <v>5931</v>
      </c>
      <c r="J479" s="160" t="s">
        <v>5931</v>
      </c>
      <c r="K479" s="160" t="s">
        <v>3813</v>
      </c>
      <c r="L479" s="160" t="s">
        <v>67</v>
      </c>
      <c r="M479" s="160" t="s">
        <v>3866</v>
      </c>
      <c r="N479" s="160" t="str">
        <f t="shared" si="8"/>
        <v>INSERT INTO ft_t_einc (einc_oid, clsf_oid, cl_value, ext_cl_value, indus_cl_set_id, start_tms, last_chg_tms, last_chg_usr_id, ext_clsf_nme, ext_clsf_desc, data_src_id, nls_cde)  SELECT 'EINC000453','GVINVTYP12','US Index Stock','Mutual Fund-Open-End Fund-US-MM','GVINVTYP',SYSDATE(),SYSDATE(),'GS:PSG:P72','US Index Stock','US Index Stock','BB','ENGLISH'     FROM DUAL WHERE NOT EXISTS (SELECT 1 FROM ft_t_einc WHERE clsf_oid = 'GVINVTYP12' AND ext_cl_value = 'Mutual Fund-Open-End Fund-US-MM' AND indus_cl_set_id = 'GVINVTYP' AND data_src_id = 'BB');</v>
      </c>
    </row>
    <row r="480" spans="1:14">
      <c r="A480" s="160" t="s">
        <v>5267</v>
      </c>
      <c r="B480" s="160" t="s">
        <v>5484</v>
      </c>
      <c r="C480" s="93" t="s">
        <v>5294</v>
      </c>
      <c r="D480" s="93" t="s">
        <v>5026</v>
      </c>
      <c r="E480" s="160" t="s">
        <v>5116</v>
      </c>
      <c r="F480" s="160" t="s">
        <v>5268</v>
      </c>
      <c r="G480" s="93" t="s">
        <v>5026</v>
      </c>
      <c r="H480" s="93" t="s">
        <v>5026</v>
      </c>
      <c r="I480" s="160" t="s">
        <v>5931</v>
      </c>
      <c r="J480" s="160" t="s">
        <v>5931</v>
      </c>
      <c r="K480" s="160" t="s">
        <v>3813</v>
      </c>
      <c r="L480" s="160" t="s">
        <v>67</v>
      </c>
      <c r="M480" s="160" t="s">
        <v>3866</v>
      </c>
      <c r="N480" s="160" t="str">
        <f t="shared" si="8"/>
        <v>INSERT INTO ft_t_einc (einc_oid, clsf_oid, cl_value, ext_cl_value, indus_cl_set_id, start_tms, last_chg_tms, last_chg_usr_id, ext_clsf_nme, ext_clsf_desc, data_src_id, nls_cde)  SELECT 'EINC000454','GVINVTYP12','US Index Stock','Mutual Fund-Pvt Eqty Fund-US-MM','GVINVTYP',SYSDATE(),SYSDATE(),'GS:PSG:P72','US Index Stock','US Index Stock','BB','ENGLISH'     FROM DUAL WHERE NOT EXISTS (SELECT 1 FROM ft_t_einc WHERE clsf_oid = 'GVINVTYP12' AND ext_cl_value = 'Mutual Fund-Pvt Eqty Fund-US-MM' AND indus_cl_set_id = 'GVINVTYP' AND data_src_id = 'BB');</v>
      </c>
    </row>
    <row r="481" spans="1:14">
      <c r="A481" s="160" t="s">
        <v>5267</v>
      </c>
      <c r="B481" s="160" t="s">
        <v>5485</v>
      </c>
      <c r="C481" s="93" t="s">
        <v>5295</v>
      </c>
      <c r="D481" s="93" t="s">
        <v>5027</v>
      </c>
      <c r="E481" s="160" t="s">
        <v>5117</v>
      </c>
      <c r="F481" s="160" t="s">
        <v>5268</v>
      </c>
      <c r="G481" s="93" t="s">
        <v>5027</v>
      </c>
      <c r="H481" s="93" t="s">
        <v>5027</v>
      </c>
      <c r="I481" s="160" t="s">
        <v>5931</v>
      </c>
      <c r="J481" s="160" t="s">
        <v>5931</v>
      </c>
      <c r="K481" s="160" t="s">
        <v>3813</v>
      </c>
      <c r="L481" s="160" t="s">
        <v>67</v>
      </c>
      <c r="M481" s="160" t="s">
        <v>3866</v>
      </c>
      <c r="N481" s="160" t="str">
        <f t="shared" si="8"/>
        <v>INSERT INTO ft_t_einc (einc_oid, clsf_oid, cl_value, ext_cl_value, indus_cl_set_id, start_tms, last_chg_tms, last_chg_usr_id, ext_clsf_nme, ext_clsf_desc, data_src_id, nls_cde)  SELECT 'EINC000455','GVINVTYP13','US Convertible Preferred Stock','Preferred Stock-PRIVATE-US-NA','GVINVTYP',SYSDATE(),SYSDATE(),'GS:PSG:P72','US Convertible Preferred Stock','US Convertible Preferred Stock','BB','ENGLISH'     FROM DUAL WHERE NOT EXISTS (SELECT 1 FROM ft_t_einc WHERE clsf_oid = 'GVINVTYP13' AND ext_cl_value = 'Preferred Stock-PRIVATE-US-NA' AND indus_cl_set_id = 'GVINVTYP' AND data_src_id = 'BB');</v>
      </c>
    </row>
    <row r="482" spans="1:14">
      <c r="A482" s="160" t="s">
        <v>5267</v>
      </c>
      <c r="B482" s="160" t="s">
        <v>5486</v>
      </c>
      <c r="C482" s="93" t="s">
        <v>5295</v>
      </c>
      <c r="D482" s="93" t="s">
        <v>5027</v>
      </c>
      <c r="E482" s="160" t="s">
        <v>5118</v>
      </c>
      <c r="F482" s="160" t="s">
        <v>5268</v>
      </c>
      <c r="G482" s="93" t="s">
        <v>5027</v>
      </c>
      <c r="H482" s="93" t="s">
        <v>5027</v>
      </c>
      <c r="I482" s="160" t="s">
        <v>5931</v>
      </c>
      <c r="J482" s="160" t="s">
        <v>5931</v>
      </c>
      <c r="K482" s="160" t="s">
        <v>3813</v>
      </c>
      <c r="L482" s="160" t="s">
        <v>67</v>
      </c>
      <c r="M482" s="160" t="s">
        <v>3866</v>
      </c>
      <c r="N482" s="160" t="str">
        <f t="shared" si="8"/>
        <v>INSERT INTO ft_t_einc (einc_oid, clsf_oid, cl_value, ext_cl_value, indus_cl_set_id, start_tms, last_chg_tms, last_chg_usr_id, ext_clsf_nme, ext_clsf_desc, data_src_id, nls_cde)  SELECT 'EINC000456','GVINVTYP13','US Convertible Preferred Stock','Preferred Stock-PUBLIC-US-NA','GVINVTYP',SYSDATE(),SYSDATE(),'GS:PSG:P72','US Convertible Preferred Stock','US Convertible Preferred Stock','BB','ENGLISH'     FROM DUAL WHERE NOT EXISTS (SELECT 1 FROM ft_t_einc WHERE clsf_oid = 'GVINVTYP13' AND ext_cl_value = 'Preferred Stock-PUBLIC-US-NA' AND indus_cl_set_id = 'GVINVTYP' AND data_src_id = 'BB');</v>
      </c>
    </row>
    <row r="483" spans="1:14">
      <c r="A483" s="160" t="s">
        <v>5267</v>
      </c>
      <c r="B483" s="160" t="s">
        <v>5487</v>
      </c>
      <c r="C483" s="93" t="s">
        <v>5296</v>
      </c>
      <c r="D483" s="93" t="s">
        <v>5014</v>
      </c>
      <c r="E483" s="160" t="s">
        <v>5119</v>
      </c>
      <c r="F483" s="160" t="s">
        <v>5268</v>
      </c>
      <c r="G483" s="93" t="s">
        <v>5014</v>
      </c>
      <c r="H483" s="93" t="s">
        <v>5014</v>
      </c>
      <c r="I483" s="160" t="s">
        <v>5931</v>
      </c>
      <c r="J483" s="160" t="s">
        <v>5931</v>
      </c>
      <c r="K483" s="160" t="s">
        <v>3813</v>
      </c>
      <c r="L483" s="160" t="s">
        <v>67</v>
      </c>
      <c r="M483" s="160" t="s">
        <v>3866</v>
      </c>
      <c r="N483" s="160" t="str">
        <f t="shared" si="8"/>
        <v>INSERT INTO ft_t_einc (einc_oid, clsf_oid, cl_value, ext_cl_value, indus_cl_set_id, start_tms, last_chg_tms, last_chg_usr_id, ext_clsf_nme, ext_clsf_desc, data_src_id, nls_cde)  SELECT 'EINC000457','GVINVTYP14','US Preferred Stock','Preference-Preference-US-NA','GVINVTYP',SYSDATE(),SYSDATE(),'GS:PSG:P72','US Preferred Stock','US Preferred Stock','BB','ENGLISH'     FROM DUAL WHERE NOT EXISTS (SELECT 1 FROM ft_t_einc WHERE clsf_oid = 'GVINVTYP14' AND ext_cl_value = 'Preference-Preference-US-NA' AND indus_cl_set_id = 'GVINVTYP' AND data_src_id = 'BB');</v>
      </c>
    </row>
    <row r="484" spans="1:14">
      <c r="A484" s="160" t="s">
        <v>5267</v>
      </c>
      <c r="B484" s="160" t="s">
        <v>5488</v>
      </c>
      <c r="C484" s="93" t="s">
        <v>5296</v>
      </c>
      <c r="D484" s="93" t="s">
        <v>5014</v>
      </c>
      <c r="E484" s="160" t="s">
        <v>5120</v>
      </c>
      <c r="F484" s="160" t="s">
        <v>5268</v>
      </c>
      <c r="G484" s="93" t="s">
        <v>5014</v>
      </c>
      <c r="H484" s="93" t="s">
        <v>5014</v>
      </c>
      <c r="I484" s="160" t="s">
        <v>5931</v>
      </c>
      <c r="J484" s="160" t="s">
        <v>5931</v>
      </c>
      <c r="K484" s="160" t="s">
        <v>3813</v>
      </c>
      <c r="L484" s="160" t="s">
        <v>67</v>
      </c>
      <c r="M484" s="160" t="s">
        <v>3866</v>
      </c>
      <c r="N484" s="160" t="str">
        <f t="shared" si="8"/>
        <v>INSERT INTO ft_t_einc (einc_oid, clsf_oid, cl_value, ext_cl_value, indus_cl_set_id, start_tms, last_chg_tms, last_chg_usr_id, ext_clsf_nme, ext_clsf_desc, data_src_id, nls_cde)  SELECT 'EINC000458','GVINVTYP14','US Preferred Stock','Preference-Preferred-US-NA','GVINVTYP',SYSDATE(),SYSDATE(),'GS:PSG:P72','US Preferred Stock','US Preferred Stock','BB','ENGLISH'     FROM DUAL WHERE NOT EXISTS (SELECT 1 FROM ft_t_einc WHERE clsf_oid = 'GVINVTYP14' AND ext_cl_value = 'Preference-Preferred-US-NA' AND indus_cl_set_id = 'GVINVTYP' AND data_src_id = 'BB');</v>
      </c>
    </row>
    <row r="485" spans="1:14">
      <c r="A485" s="160" t="s">
        <v>5267</v>
      </c>
      <c r="B485" s="160" t="s">
        <v>5489</v>
      </c>
      <c r="C485" s="93" t="s">
        <v>5296</v>
      </c>
      <c r="D485" s="93" t="s">
        <v>5014</v>
      </c>
      <c r="E485" s="160" t="s">
        <v>5121</v>
      </c>
      <c r="F485" s="160" t="s">
        <v>5268</v>
      </c>
      <c r="G485" s="93" t="s">
        <v>5014</v>
      </c>
      <c r="H485" s="93" t="s">
        <v>5014</v>
      </c>
      <c r="I485" s="160" t="s">
        <v>5931</v>
      </c>
      <c r="J485" s="160" t="s">
        <v>5931</v>
      </c>
      <c r="K485" s="160" t="s">
        <v>3813</v>
      </c>
      <c r="L485" s="160" t="s">
        <v>67</v>
      </c>
      <c r="M485" s="160" t="s">
        <v>3866</v>
      </c>
      <c r="N485" s="160" t="str">
        <f t="shared" si="8"/>
        <v>INSERT INTO ft_t_einc (einc_oid, clsf_oid, cl_value, ext_cl_value, indus_cl_set_id, start_tms, last_chg_tms, last_chg_usr_id, ext_clsf_nme, ext_clsf_desc, data_src_id, nls_cde)  SELECT 'EINC000459','GVINVTYP14','US Preferred Stock','Preferred Stock-Preference-US-NA','GVINVTYP',SYSDATE(),SYSDATE(),'GS:PSG:P72','US Preferred Stock','US Preferred Stock','BB','ENGLISH'     FROM DUAL WHERE NOT EXISTS (SELECT 1 FROM ft_t_einc WHERE clsf_oid = 'GVINVTYP14' AND ext_cl_value = 'Preferred Stock-Preference-US-NA' AND indus_cl_set_id = 'GVINVTYP' AND data_src_id = 'BB');</v>
      </c>
    </row>
    <row r="486" spans="1:14">
      <c r="A486" s="160" t="s">
        <v>5267</v>
      </c>
      <c r="B486" s="160" t="s">
        <v>5490</v>
      </c>
      <c r="C486" s="93" t="s">
        <v>5296</v>
      </c>
      <c r="D486" s="93" t="s">
        <v>5014</v>
      </c>
      <c r="E486" s="160" t="s">
        <v>5122</v>
      </c>
      <c r="F486" s="160" t="s">
        <v>5268</v>
      </c>
      <c r="G486" s="93" t="s">
        <v>5014</v>
      </c>
      <c r="H486" s="93" t="s">
        <v>5014</v>
      </c>
      <c r="I486" s="160" t="s">
        <v>5931</v>
      </c>
      <c r="J486" s="160" t="s">
        <v>5931</v>
      </c>
      <c r="K486" s="160" t="s">
        <v>3813</v>
      </c>
      <c r="L486" s="160" t="s">
        <v>67</v>
      </c>
      <c r="M486" s="160" t="s">
        <v>3866</v>
      </c>
      <c r="N486" s="160" t="str">
        <f t="shared" si="8"/>
        <v>INSERT INTO ft_t_einc (einc_oid, clsf_oid, cl_value, ext_cl_value, indus_cl_set_id, start_tms, last_chg_tms, last_chg_usr_id, ext_clsf_nme, ext_clsf_desc, data_src_id, nls_cde)  SELECT 'EINC000460','GVINVTYP14','US Preferred Stock','Preferred Stock-Preferred-US-NA','GVINVTYP',SYSDATE(),SYSDATE(),'GS:PSG:P72','US Preferred Stock','US Preferred Stock','BB','ENGLISH'     FROM DUAL WHERE NOT EXISTS (SELECT 1 FROM ft_t_einc WHERE clsf_oid = 'GVINVTYP14' AND ext_cl_value = 'Preferred Stock-Preferred-US-NA' AND indus_cl_set_id = 'GVINVTYP' AND data_src_id = 'BB');</v>
      </c>
    </row>
    <row r="487" spans="1:14">
      <c r="A487" s="160" t="s">
        <v>5267</v>
      </c>
      <c r="B487" s="160" t="s">
        <v>5491</v>
      </c>
      <c r="C487" s="93" t="s">
        <v>5297</v>
      </c>
      <c r="D487" s="93" t="s">
        <v>5015</v>
      </c>
      <c r="E487" s="160" t="s">
        <v>5123</v>
      </c>
      <c r="F487" s="160" t="s">
        <v>5268</v>
      </c>
      <c r="G487" s="93" t="s">
        <v>5015</v>
      </c>
      <c r="H487" s="93" t="s">
        <v>5015</v>
      </c>
      <c r="I487" s="160" t="s">
        <v>5931</v>
      </c>
      <c r="J487" s="160" t="s">
        <v>5931</v>
      </c>
      <c r="K487" s="160" t="s">
        <v>3813</v>
      </c>
      <c r="L487" s="160" t="s">
        <v>67</v>
      </c>
      <c r="M487" s="160" t="s">
        <v>3866</v>
      </c>
      <c r="N487" s="160" t="str">
        <f t="shared" si="8"/>
        <v>INSERT INTO ft_t_einc (einc_oid, clsf_oid, cl_value, ext_cl_value, indus_cl_set_id, start_tms, last_chg_tms, last_chg_usr_id, ext_clsf_nme, ext_clsf_desc, data_src_id, nls_cde)  SELECT 'EINC000461','GVINVTYP15','US Right','Right-Right-US-NA','GVINVTYP',SYSDATE(),SYSDATE(),'GS:PSG:P72','US Right','US Right','BB','ENGLISH'     FROM DUAL WHERE NOT EXISTS (SELECT 1 FROM ft_t_einc WHERE clsf_oid = 'GVINVTYP15' AND ext_cl_value = 'Right-Right-US-NA' AND indus_cl_set_id = 'GVINVTYP' AND data_src_id = 'BB');</v>
      </c>
    </row>
    <row r="488" spans="1:14">
      <c r="A488" s="160" t="s">
        <v>5267</v>
      </c>
      <c r="B488" s="160" t="s">
        <v>5492</v>
      </c>
      <c r="C488" s="93" t="s">
        <v>5298</v>
      </c>
      <c r="D488" s="93" t="s">
        <v>5028</v>
      </c>
      <c r="E488" s="160" t="s">
        <v>5124</v>
      </c>
      <c r="F488" s="160" t="s">
        <v>5268</v>
      </c>
      <c r="G488" s="93" t="s">
        <v>5028</v>
      </c>
      <c r="H488" s="93" t="s">
        <v>5028</v>
      </c>
      <c r="I488" s="160" t="s">
        <v>5931</v>
      </c>
      <c r="J488" s="160" t="s">
        <v>5931</v>
      </c>
      <c r="K488" s="160" t="s">
        <v>3813</v>
      </c>
      <c r="L488" s="160" t="s">
        <v>67</v>
      </c>
      <c r="M488" s="160" t="s">
        <v>3866</v>
      </c>
      <c r="N488" s="160" t="str">
        <f t="shared" si="8"/>
        <v>INSERT INTO ft_t_einc (einc_oid, clsf_oid, cl_value, ext_cl_value, indus_cl_set_id, start_tms, last_chg_tms, last_chg_usr_id, ext_clsf_nme, ext_clsf_desc, data_src_id, nls_cde)  SELECT 'EINC000462','GVINVTYP16','US Common Stock','Common Stock-Common Stock-US-NA','GVINVTYP',SYSDATE(),SYSDATE(),'GS:PSG:P72','US Common Stock','US Common Stock','BB','ENGLISH'     FROM DUAL WHERE NOT EXISTS (SELECT 1 FROM ft_t_einc WHERE clsf_oid = 'GVINVTYP16' AND ext_cl_value = 'Common Stock-Common Stock-US-NA' AND indus_cl_set_id = 'GVINVTYP' AND data_src_id = 'BB');</v>
      </c>
    </row>
    <row r="489" spans="1:14">
      <c r="A489" s="160" t="s">
        <v>5267</v>
      </c>
      <c r="B489" s="160" t="s">
        <v>5493</v>
      </c>
      <c r="C489" s="93" t="s">
        <v>5298</v>
      </c>
      <c r="D489" s="93" t="s">
        <v>5028</v>
      </c>
      <c r="E489" s="160" t="s">
        <v>5125</v>
      </c>
      <c r="F489" s="160" t="s">
        <v>5268</v>
      </c>
      <c r="G489" s="93" t="s">
        <v>5028</v>
      </c>
      <c r="H489" s="93" t="s">
        <v>5028</v>
      </c>
      <c r="I489" s="160" t="s">
        <v>5931</v>
      </c>
      <c r="J489" s="160" t="s">
        <v>5931</v>
      </c>
      <c r="K489" s="160" t="s">
        <v>3813</v>
      </c>
      <c r="L489" s="160" t="s">
        <v>67</v>
      </c>
      <c r="M489" s="160" t="s">
        <v>3866</v>
      </c>
      <c r="N489" s="160" t="str">
        <f t="shared" si="8"/>
        <v>INSERT INTO ft_t_einc (einc_oid, clsf_oid, cl_value, ext_cl_value, indus_cl_set_id, start_tms, last_chg_tms, last_chg_usr_id, ext_clsf_nme, ext_clsf_desc, data_src_id, nls_cde)  SELECT 'EINC000463','GVINVTYP16','US Common Stock','Common Stock-FDIC-US-NA','GVINVTYP',SYSDATE(),SYSDATE(),'GS:PSG:P72','US Common Stock','US Common Stock','BB','ENGLISH'     FROM DUAL WHERE NOT EXISTS (SELECT 1 FROM ft_t_einc WHERE clsf_oid = 'GVINVTYP16' AND ext_cl_value = 'Common Stock-FDIC-US-NA' AND indus_cl_set_id = 'GVINVTYP' AND data_src_id = 'BB');</v>
      </c>
    </row>
    <row r="490" spans="1:14">
      <c r="A490" s="160" t="s">
        <v>5267</v>
      </c>
      <c r="B490" s="160" t="s">
        <v>5494</v>
      </c>
      <c r="C490" s="93" t="s">
        <v>5298</v>
      </c>
      <c r="D490" s="93" t="s">
        <v>5028</v>
      </c>
      <c r="E490" s="160" t="s">
        <v>5126</v>
      </c>
      <c r="F490" s="160" t="s">
        <v>5268</v>
      </c>
      <c r="G490" s="93" t="s">
        <v>5028</v>
      </c>
      <c r="H490" s="93" t="s">
        <v>5028</v>
      </c>
      <c r="I490" s="160" t="s">
        <v>5931</v>
      </c>
      <c r="J490" s="160" t="s">
        <v>5931</v>
      </c>
      <c r="K490" s="160" t="s">
        <v>3813</v>
      </c>
      <c r="L490" s="160" t="s">
        <v>67</v>
      </c>
      <c r="M490" s="160" t="s">
        <v>3866</v>
      </c>
      <c r="N490" s="160" t="str">
        <f t="shared" si="8"/>
        <v>INSERT INTO ft_t_einc (einc_oid, clsf_oid, cl_value, ext_cl_value, indus_cl_set_id, start_tms, last_chg_tms, last_chg_usr_id, ext_clsf_nme, ext_clsf_desc, data_src_id, nls_cde)  SELECT 'EINC000464','GVINVTYP16','US Common Stock','Common Stock-Tracking Stk-US-NA','GVINVTYP',SYSDATE(),SYSDATE(),'GS:PSG:P72','US Common Stock','US Common Stock','BB','ENGLISH'     FROM DUAL WHERE NOT EXISTS (SELECT 1 FROM ft_t_einc WHERE clsf_oid = 'GVINVTYP16' AND ext_cl_value = 'Common Stock-Tracking Stk-US-NA' AND indus_cl_set_id = 'GVINVTYP' AND data_src_id = 'BB');</v>
      </c>
    </row>
    <row r="491" spans="1:14">
      <c r="A491" s="160" t="s">
        <v>5267</v>
      </c>
      <c r="B491" s="160" t="s">
        <v>5495</v>
      </c>
      <c r="C491" s="93" t="s">
        <v>5298</v>
      </c>
      <c r="D491" s="93" t="s">
        <v>5028</v>
      </c>
      <c r="E491" s="160" t="s">
        <v>5127</v>
      </c>
      <c r="F491" s="160" t="s">
        <v>5268</v>
      </c>
      <c r="G491" s="93" t="s">
        <v>5028</v>
      </c>
      <c r="H491" s="93" t="s">
        <v>5028</v>
      </c>
      <c r="I491" s="160" t="s">
        <v>5931</v>
      </c>
      <c r="J491" s="160" t="s">
        <v>5931</v>
      </c>
      <c r="K491" s="160" t="s">
        <v>3813</v>
      </c>
      <c r="L491" s="160" t="s">
        <v>67</v>
      </c>
      <c r="M491" s="160" t="s">
        <v>3866</v>
      </c>
      <c r="N491" s="160" t="str">
        <f t="shared" si="8"/>
        <v>INSERT INTO ft_t_einc (einc_oid, clsf_oid, cl_value, ext_cl_value, indus_cl_set_id, start_tms, last_chg_tms, last_chg_usr_id, ext_clsf_nme, ext_clsf_desc, data_src_id, nls_cde)  SELECT 'EINC000465','GVINVTYP16','US Common Stock','FDIC-Common Stock-US-NA','GVINVTYP',SYSDATE(),SYSDATE(),'GS:PSG:P72','US Common Stock','US Common Stock','BB','ENGLISH'     FROM DUAL WHERE NOT EXISTS (SELECT 1 FROM ft_t_einc WHERE clsf_oid = 'GVINVTYP16' AND ext_cl_value = 'FDIC-Common Stock-US-NA' AND indus_cl_set_id = 'GVINVTYP' AND data_src_id = 'BB');</v>
      </c>
    </row>
    <row r="492" spans="1:14">
      <c r="A492" s="160" t="s">
        <v>5267</v>
      </c>
      <c r="B492" s="160" t="s">
        <v>5496</v>
      </c>
      <c r="C492" s="93" t="s">
        <v>5298</v>
      </c>
      <c r="D492" s="93" t="s">
        <v>5028</v>
      </c>
      <c r="E492" s="160" t="s">
        <v>5128</v>
      </c>
      <c r="F492" s="160" t="s">
        <v>5268</v>
      </c>
      <c r="G492" s="93" t="s">
        <v>5028</v>
      </c>
      <c r="H492" s="93" t="s">
        <v>5028</v>
      </c>
      <c r="I492" s="160" t="s">
        <v>5931</v>
      </c>
      <c r="J492" s="160" t="s">
        <v>5931</v>
      </c>
      <c r="K492" s="160" t="s">
        <v>3813</v>
      </c>
      <c r="L492" s="160" t="s">
        <v>67</v>
      </c>
      <c r="M492" s="160" t="s">
        <v>3866</v>
      </c>
      <c r="N492" s="160" t="str">
        <f t="shared" si="8"/>
        <v>INSERT INTO ft_t_einc (einc_oid, clsf_oid, cl_value, ext_cl_value, indus_cl_set_id, start_tms, last_chg_tms, last_chg_usr_id, ext_clsf_nme, ext_clsf_desc, data_src_id, nls_cde)  SELECT 'EINC000466','GVINVTYP16','US Common Stock','FDIC-FDIC-US-NA','GVINVTYP',SYSDATE(),SYSDATE(),'GS:PSG:P72','US Common Stock','US Common Stock','BB','ENGLISH'     FROM DUAL WHERE NOT EXISTS (SELECT 1 FROM ft_t_einc WHERE clsf_oid = 'GVINVTYP16' AND ext_cl_value = 'FDIC-FDIC-US-NA' AND indus_cl_set_id = 'GVINVTYP' AND data_src_id = 'BB');</v>
      </c>
    </row>
    <row r="493" spans="1:14">
      <c r="A493" s="160" t="s">
        <v>5267</v>
      </c>
      <c r="B493" s="160" t="s">
        <v>5497</v>
      </c>
      <c r="C493" s="93" t="s">
        <v>5298</v>
      </c>
      <c r="D493" s="93" t="s">
        <v>5028</v>
      </c>
      <c r="E493" s="160" t="s">
        <v>5129</v>
      </c>
      <c r="F493" s="160" t="s">
        <v>5268</v>
      </c>
      <c r="G493" s="93" t="s">
        <v>5028</v>
      </c>
      <c r="H493" s="93" t="s">
        <v>5028</v>
      </c>
      <c r="I493" s="160" t="s">
        <v>5931</v>
      </c>
      <c r="J493" s="160" t="s">
        <v>5931</v>
      </c>
      <c r="K493" s="160" t="s">
        <v>3813</v>
      </c>
      <c r="L493" s="160" t="s">
        <v>67</v>
      </c>
      <c r="M493" s="160" t="s">
        <v>3866</v>
      </c>
      <c r="N493" s="160" t="str">
        <f t="shared" si="8"/>
        <v>INSERT INTO ft_t_einc (einc_oid, clsf_oid, cl_value, ext_cl_value, indus_cl_set_id, start_tms, last_chg_tms, last_chg_usr_id, ext_clsf_nme, ext_clsf_desc, data_src_id, nls_cde)  SELECT 'EINC000467','GVINVTYP16','US Common Stock','FDIC-Tracking Stk-US-NA','GVINVTYP',SYSDATE(),SYSDATE(),'GS:PSG:P72','US Common Stock','US Common Stock','BB','ENGLISH'     FROM DUAL WHERE NOT EXISTS (SELECT 1 FROM ft_t_einc WHERE clsf_oid = 'GVINVTYP16' AND ext_cl_value = 'FDIC-Tracking Stk-US-NA' AND indus_cl_set_id = 'GVINVTYP' AND data_src_id = 'BB');</v>
      </c>
    </row>
    <row r="494" spans="1:14">
      <c r="A494" s="160" t="s">
        <v>5267</v>
      </c>
      <c r="B494" s="160" t="s">
        <v>5498</v>
      </c>
      <c r="C494" s="93" t="s">
        <v>5298</v>
      </c>
      <c r="D494" s="93" t="s">
        <v>5028</v>
      </c>
      <c r="E494" s="160" t="s">
        <v>5130</v>
      </c>
      <c r="F494" s="160" t="s">
        <v>5268</v>
      </c>
      <c r="G494" s="93" t="s">
        <v>5028</v>
      </c>
      <c r="H494" s="93" t="s">
        <v>5028</v>
      </c>
      <c r="I494" s="160" t="s">
        <v>5931</v>
      </c>
      <c r="J494" s="160" t="s">
        <v>5931</v>
      </c>
      <c r="K494" s="160" t="s">
        <v>3813</v>
      </c>
      <c r="L494" s="160" t="s">
        <v>67</v>
      </c>
      <c r="M494" s="160" t="s">
        <v>3866</v>
      </c>
      <c r="N494" s="160" t="str">
        <f t="shared" si="8"/>
        <v>INSERT INTO ft_t_einc (einc_oid, clsf_oid, cl_value, ext_cl_value, indus_cl_set_id, start_tms, last_chg_tms, last_chg_usr_id, ext_clsf_nme, ext_clsf_desc, data_src_id, nls_cde)  SELECT 'EINC000468','GVINVTYP16','US Common Stock','N/A-Misc.-US-NA','GVINVTYP',SYSDATE(),SYSDATE(),'GS:PSG:P72','US Common Stock','US Common Stock','BB','ENGLISH'     FROM DUAL WHERE NOT EXISTS (SELECT 1 FROM ft_t_einc WHERE clsf_oid = 'GVINVTYP16' AND ext_cl_value = 'N/A-Misc.-US-NA' AND indus_cl_set_id = 'GVINVTYP' AND data_src_id = 'BB');</v>
      </c>
    </row>
    <row r="495" spans="1:14">
      <c r="A495" s="160" t="s">
        <v>5267</v>
      </c>
      <c r="B495" s="160" t="s">
        <v>5499</v>
      </c>
      <c r="C495" s="93" t="s">
        <v>5298</v>
      </c>
      <c r="D495" s="93" t="s">
        <v>5028</v>
      </c>
      <c r="E495" s="160" t="s">
        <v>5131</v>
      </c>
      <c r="F495" s="160" t="s">
        <v>5268</v>
      </c>
      <c r="G495" s="93" t="s">
        <v>5028</v>
      </c>
      <c r="H495" s="93" t="s">
        <v>5028</v>
      </c>
      <c r="I495" s="160" t="s">
        <v>5931</v>
      </c>
      <c r="J495" s="160" t="s">
        <v>5931</v>
      </c>
      <c r="K495" s="160" t="s">
        <v>3813</v>
      </c>
      <c r="L495" s="160" t="s">
        <v>67</v>
      </c>
      <c r="M495" s="160" t="s">
        <v>3866</v>
      </c>
      <c r="N495" s="160" t="str">
        <f t="shared" si="8"/>
        <v>INSERT INTO ft_t_einc (einc_oid, clsf_oid, cl_value, ext_cl_value, indus_cl_set_id, start_tms, last_chg_tms, last_chg_usr_id, ext_clsf_nme, ext_clsf_desc, data_src_id, nls_cde)  SELECT 'EINC000469','GVINVTYP16','US Common Stock','REIT-REIT-US-NA','GVINVTYP',SYSDATE(),SYSDATE(),'GS:PSG:P72','US Common Stock','US Common Stock','BB','ENGLISH'     FROM DUAL WHERE NOT EXISTS (SELECT 1 FROM ft_t_einc WHERE clsf_oid = 'GVINVTYP16' AND ext_cl_value = 'REIT-REIT-US-NA' AND indus_cl_set_id = 'GVINVTYP' AND data_src_id = 'BB');</v>
      </c>
    </row>
    <row r="496" spans="1:14">
      <c r="A496" s="160" t="s">
        <v>5267</v>
      </c>
      <c r="B496" s="160" t="s">
        <v>5500</v>
      </c>
      <c r="C496" s="93" t="s">
        <v>5298</v>
      </c>
      <c r="D496" s="93" t="s">
        <v>5028</v>
      </c>
      <c r="E496" s="160" t="s">
        <v>5132</v>
      </c>
      <c r="F496" s="160" t="s">
        <v>5268</v>
      </c>
      <c r="G496" s="93" t="s">
        <v>5028</v>
      </c>
      <c r="H496" s="93" t="s">
        <v>5028</v>
      </c>
      <c r="I496" s="160" t="s">
        <v>5931</v>
      </c>
      <c r="J496" s="160" t="s">
        <v>5931</v>
      </c>
      <c r="K496" s="160" t="s">
        <v>3813</v>
      </c>
      <c r="L496" s="160" t="s">
        <v>67</v>
      </c>
      <c r="M496" s="160" t="s">
        <v>3866</v>
      </c>
      <c r="N496" s="160" t="str">
        <f t="shared" si="8"/>
        <v>INSERT INTO ft_t_einc (einc_oid, clsf_oid, cl_value, ext_cl_value, indus_cl_set_id, start_tms, last_chg_tms, last_chg_usr_id, ext_clsf_nme, ext_clsf_desc, data_src_id, nls_cde)  SELECT 'EINC000470','GVINVTYP16','US Common Stock','Unit-Stapled Security-US-NA','GVINVTYP',SYSDATE(),SYSDATE(),'GS:PSG:P72','US Common Stock','US Common Stock','BB','ENGLISH'     FROM DUAL WHERE NOT EXISTS (SELECT 1 FROM ft_t_einc WHERE clsf_oid = 'GVINVTYP16' AND ext_cl_value = 'Unit-Stapled Security-US-NA' AND indus_cl_set_id = 'GVINVTYP' AND data_src_id = 'BB');</v>
      </c>
    </row>
    <row r="497" spans="1:14">
      <c r="A497" s="160" t="s">
        <v>5267</v>
      </c>
      <c r="B497" s="160" t="s">
        <v>5501</v>
      </c>
      <c r="C497" s="93" t="s">
        <v>5298</v>
      </c>
      <c r="D497" s="93" t="s">
        <v>5028</v>
      </c>
      <c r="E497" s="160" t="s">
        <v>6371</v>
      </c>
      <c r="F497" s="160" t="s">
        <v>5268</v>
      </c>
      <c r="G497" s="93" t="s">
        <v>5028</v>
      </c>
      <c r="H497" s="93" t="s">
        <v>5028</v>
      </c>
      <c r="I497" s="160" t="s">
        <v>5931</v>
      </c>
      <c r="J497" s="160" t="s">
        <v>5931</v>
      </c>
      <c r="K497" s="160" t="s">
        <v>3813</v>
      </c>
      <c r="L497" s="160" t="s">
        <v>67</v>
      </c>
      <c r="M497" s="160" t="s">
        <v>3866</v>
      </c>
      <c r="N497" s="160" t="str">
        <f t="shared" si="8"/>
        <v>INSERT INTO ft_t_einc (einc_oid, clsf_oid, cl_value, ext_cl_value, indus_cl_set_id, start_tms, last_chg_tms, last_chg_usr_id, ext_clsf_nme, ext_clsf_desc, data_src_id, nls_cde)  SELECT 'EINC000471','GVINVTYP16','US Common Stock','Unit-Unit-US-NA','GVINVTYP',SYSDATE(),SYSDATE(),'GS:PSG:P72','US Common Stock','US Common Stock','BB','ENGLISH'     FROM DUAL WHERE NOT EXISTS (SELECT 1 FROM ft_t_einc WHERE clsf_oid = 'GVINVTYP16' AND ext_cl_value = 'Unit-Unit-US-NA' AND indus_cl_set_id = 'GVINVTYP' AND data_src_id = 'BB');</v>
      </c>
    </row>
    <row r="498" spans="1:14">
      <c r="A498" s="160" t="s">
        <v>5267</v>
      </c>
      <c r="B498" s="160" t="s">
        <v>5502</v>
      </c>
      <c r="C498" s="93" t="s">
        <v>5294</v>
      </c>
      <c r="D498" s="93" t="s">
        <v>5026</v>
      </c>
      <c r="E498" s="160" t="s">
        <v>5133</v>
      </c>
      <c r="F498" s="160" t="s">
        <v>5268</v>
      </c>
      <c r="G498" s="93" t="s">
        <v>5026</v>
      </c>
      <c r="H498" s="93" t="s">
        <v>5026</v>
      </c>
      <c r="I498" s="160" t="s">
        <v>5931</v>
      </c>
      <c r="J498" s="160" t="s">
        <v>5931</v>
      </c>
      <c r="K498" s="160" t="s">
        <v>3813</v>
      </c>
      <c r="L498" s="160" t="s">
        <v>67</v>
      </c>
      <c r="M498" s="160" t="s">
        <v>3866</v>
      </c>
      <c r="N498" s="160" t="str">
        <f t="shared" si="8"/>
        <v>INSERT INTO ft_t_einc (einc_oid, clsf_oid, cl_value, ext_cl_value, indus_cl_set_id, start_tms, last_chg_tms, last_chg_usr_id, ext_clsf_nme, ext_clsf_desc, data_src_id, nls_cde)  SELECT 'EINC000472','GVINVTYP12','US Index Stock','Mutual Fund-Closed-End Fund-US-NMM','GVINVTYP',SYSDATE(),SYSDATE(),'GS:PSG:P72','US Index Stock','US Index Stock','BB','ENGLISH'     FROM DUAL WHERE NOT EXISTS (SELECT 1 FROM ft_t_einc WHERE clsf_oid = 'GVINVTYP12' AND ext_cl_value = 'Mutual Fund-Closed-End Fund-US-NMM' AND indus_cl_set_id = 'GVINVTYP' AND data_src_id = 'BB');</v>
      </c>
    </row>
    <row r="499" spans="1:14">
      <c r="A499" s="160" t="s">
        <v>5267</v>
      </c>
      <c r="B499" s="160" t="s">
        <v>5503</v>
      </c>
      <c r="C499" s="93" t="s">
        <v>5294</v>
      </c>
      <c r="D499" s="93" t="s">
        <v>5026</v>
      </c>
      <c r="E499" s="160" t="s">
        <v>5134</v>
      </c>
      <c r="F499" s="160" t="s">
        <v>5268</v>
      </c>
      <c r="G499" s="93" t="s">
        <v>5026</v>
      </c>
      <c r="H499" s="93" t="s">
        <v>5026</v>
      </c>
      <c r="I499" s="160" t="s">
        <v>5931</v>
      </c>
      <c r="J499" s="160" t="s">
        <v>5931</v>
      </c>
      <c r="K499" s="160" t="s">
        <v>3813</v>
      </c>
      <c r="L499" s="160" t="s">
        <v>67</v>
      </c>
      <c r="M499" s="160" t="s">
        <v>3866</v>
      </c>
      <c r="N499" s="160" t="str">
        <f t="shared" si="8"/>
        <v>INSERT INTO ft_t_einc (einc_oid, clsf_oid, cl_value, ext_cl_value, indus_cl_set_id, start_tms, last_chg_tms, last_chg_usr_id, ext_clsf_nme, ext_clsf_desc, data_src_id, nls_cde)  SELECT 'EINC000473','GVINVTYP12','US Index Stock','Mutual Fund-Fund of Funds-US-NMM','GVINVTYP',SYSDATE(),SYSDATE(),'GS:PSG:P72','US Index Stock','US Index Stock','BB','ENGLISH'     FROM DUAL WHERE NOT EXISTS (SELECT 1 FROM ft_t_einc WHERE clsf_oid = 'GVINVTYP12' AND ext_cl_value = 'Mutual Fund-Fund of Funds-US-NMM' AND indus_cl_set_id = 'GVINVTYP' AND data_src_id = 'BB');</v>
      </c>
    </row>
    <row r="500" spans="1:14">
      <c r="A500" s="160" t="s">
        <v>5267</v>
      </c>
      <c r="B500" s="160" t="s">
        <v>5504</v>
      </c>
      <c r="C500" s="93" t="s">
        <v>5294</v>
      </c>
      <c r="D500" s="93" t="s">
        <v>5026</v>
      </c>
      <c r="E500" s="160" t="s">
        <v>5135</v>
      </c>
      <c r="F500" s="160" t="s">
        <v>5268</v>
      </c>
      <c r="G500" s="93" t="s">
        <v>5026</v>
      </c>
      <c r="H500" s="93" t="s">
        <v>5026</v>
      </c>
      <c r="I500" s="160" t="s">
        <v>5931</v>
      </c>
      <c r="J500" s="160" t="s">
        <v>5931</v>
      </c>
      <c r="K500" s="160" t="s">
        <v>3813</v>
      </c>
      <c r="L500" s="160" t="s">
        <v>67</v>
      </c>
      <c r="M500" s="160" t="s">
        <v>3866</v>
      </c>
      <c r="N500" s="160" t="str">
        <f t="shared" si="8"/>
        <v>INSERT INTO ft_t_einc (einc_oid, clsf_oid, cl_value, ext_cl_value, indus_cl_set_id, start_tms, last_chg_tms, last_chg_usr_id, ext_clsf_nme, ext_clsf_desc, data_src_id, nls_cde)  SELECT 'EINC000474','GVINVTYP12','US Index Stock','Mutual Fund-Hedge Fund-US-NMM','GVINVTYP',SYSDATE(),SYSDATE(),'GS:PSG:P72','US Index Stock','US Index Stock','BB','ENGLISH'     FROM DUAL WHERE NOT EXISTS (SELECT 1 FROM ft_t_einc WHERE clsf_oid = 'GVINVTYP12' AND ext_cl_value = 'Mutual Fund-Hedge Fund-US-NMM' AND indus_cl_set_id = 'GVINVTYP' AND data_src_id = 'BB');</v>
      </c>
    </row>
    <row r="501" spans="1:14">
      <c r="A501" s="160" t="s">
        <v>5267</v>
      </c>
      <c r="B501" s="160" t="s">
        <v>5505</v>
      </c>
      <c r="C501" s="93" t="s">
        <v>5294</v>
      </c>
      <c r="D501" s="93" t="s">
        <v>5026</v>
      </c>
      <c r="E501" s="160" t="s">
        <v>5136</v>
      </c>
      <c r="F501" s="160" t="s">
        <v>5268</v>
      </c>
      <c r="G501" s="93" t="s">
        <v>5026</v>
      </c>
      <c r="H501" s="93" t="s">
        <v>5026</v>
      </c>
      <c r="I501" s="160" t="s">
        <v>5931</v>
      </c>
      <c r="J501" s="160" t="s">
        <v>5931</v>
      </c>
      <c r="K501" s="160" t="s">
        <v>3813</v>
      </c>
      <c r="L501" s="160" t="s">
        <v>67</v>
      </c>
      <c r="M501" s="160" t="s">
        <v>3866</v>
      </c>
      <c r="N501" s="160" t="str">
        <f t="shared" si="8"/>
        <v>INSERT INTO ft_t_einc (einc_oid, clsf_oid, cl_value, ext_cl_value, indus_cl_set_id, start_tms, last_chg_tms, last_chg_usr_id, ext_clsf_nme, ext_clsf_desc, data_src_id, nls_cde)  SELECT 'EINC000475','GVINVTYP12','US Index Stock','Mutual Fund-Mutual Fund-US-NMM','GVINVTYP',SYSDATE(),SYSDATE(),'GS:PSG:P72','US Index Stock','US Index Stock','BB','ENGLISH'     FROM DUAL WHERE NOT EXISTS (SELECT 1 FROM ft_t_einc WHERE clsf_oid = 'GVINVTYP12' AND ext_cl_value = 'Mutual Fund-Mutual Fund-US-NMM' AND indus_cl_set_id = 'GVINVTYP' AND data_src_id = 'BB');</v>
      </c>
    </row>
    <row r="502" spans="1:14">
      <c r="A502" s="160" t="s">
        <v>5267</v>
      </c>
      <c r="B502" s="160" t="s">
        <v>5506</v>
      </c>
      <c r="C502" s="93" t="s">
        <v>5294</v>
      </c>
      <c r="D502" s="93" t="s">
        <v>5026</v>
      </c>
      <c r="E502" s="160" t="s">
        <v>5137</v>
      </c>
      <c r="F502" s="160" t="s">
        <v>5268</v>
      </c>
      <c r="G502" s="93" t="s">
        <v>5026</v>
      </c>
      <c r="H502" s="93" t="s">
        <v>5026</v>
      </c>
      <c r="I502" s="160" t="s">
        <v>5931</v>
      </c>
      <c r="J502" s="160" t="s">
        <v>5931</v>
      </c>
      <c r="K502" s="160" t="s">
        <v>3813</v>
      </c>
      <c r="L502" s="160" t="s">
        <v>67</v>
      </c>
      <c r="M502" s="160" t="s">
        <v>3866</v>
      </c>
      <c r="N502" s="160" t="str">
        <f t="shared" si="8"/>
        <v>INSERT INTO ft_t_einc (einc_oid, clsf_oid, cl_value, ext_cl_value, indus_cl_set_id, start_tms, last_chg_tms, last_chg_usr_id, ext_clsf_nme, ext_clsf_desc, data_src_id, nls_cde)  SELECT 'EINC000476','GVINVTYP12','US Index Stock','Mutual Fund-Open-End Fund-US-NMM','GVINVTYP',SYSDATE(),SYSDATE(),'GS:PSG:P72','US Index Stock','US Index Stock','BB','ENGLISH'     FROM DUAL WHERE NOT EXISTS (SELECT 1 FROM ft_t_einc WHERE clsf_oid = 'GVINVTYP12' AND ext_cl_value = 'Mutual Fund-Open-End Fund-US-NMM' AND indus_cl_set_id = 'GVINVTYP' AND data_src_id = 'BB');</v>
      </c>
    </row>
    <row r="503" spans="1:14">
      <c r="A503" s="160" t="s">
        <v>5267</v>
      </c>
      <c r="B503" s="160" t="s">
        <v>5507</v>
      </c>
      <c r="C503" s="93" t="s">
        <v>5294</v>
      </c>
      <c r="D503" s="93" t="s">
        <v>5026</v>
      </c>
      <c r="E503" s="160" t="s">
        <v>5138</v>
      </c>
      <c r="F503" s="160" t="s">
        <v>5268</v>
      </c>
      <c r="G503" s="93" t="s">
        <v>5026</v>
      </c>
      <c r="H503" s="93" t="s">
        <v>5026</v>
      </c>
      <c r="I503" s="160" t="s">
        <v>5931</v>
      </c>
      <c r="J503" s="160" t="s">
        <v>5931</v>
      </c>
      <c r="K503" s="160" t="s">
        <v>3813</v>
      </c>
      <c r="L503" s="160" t="s">
        <v>67</v>
      </c>
      <c r="M503" s="160" t="s">
        <v>3866</v>
      </c>
      <c r="N503" s="160" t="str">
        <f t="shared" si="8"/>
        <v>INSERT INTO ft_t_einc (einc_oid, clsf_oid, cl_value, ext_cl_value, indus_cl_set_id, start_tms, last_chg_tms, last_chg_usr_id, ext_clsf_nme, ext_clsf_desc, data_src_id, nls_cde)  SELECT 'EINC000477','GVINVTYP12','US Index Stock','Mutual Fund-Pvt Eqty Fund-US-NMM','GVINVTYP',SYSDATE(),SYSDATE(),'GS:PSG:P72','US Index Stock','US Index Stock','BB','ENGLISH'     FROM DUAL WHERE NOT EXISTS (SELECT 1 FROM ft_t_einc WHERE clsf_oid = 'GVINVTYP12' AND ext_cl_value = 'Mutual Fund-Pvt Eqty Fund-US-NMM' AND indus_cl_set_id = 'GVINVTYP' AND data_src_id = 'BB');</v>
      </c>
    </row>
    <row r="504" spans="1:14">
      <c r="A504" s="160" t="s">
        <v>5267</v>
      </c>
      <c r="B504" s="160" t="s">
        <v>5508</v>
      </c>
      <c r="C504" s="93" t="s">
        <v>5299</v>
      </c>
      <c r="D504" s="93" t="s">
        <v>5017</v>
      </c>
      <c r="E504" s="160" t="s">
        <v>5139</v>
      </c>
      <c r="F504" s="160" t="s">
        <v>5268</v>
      </c>
      <c r="G504" s="93" t="s">
        <v>5017</v>
      </c>
      <c r="H504" s="93" t="s">
        <v>5017</v>
      </c>
      <c r="I504" s="160" t="s">
        <v>5931</v>
      </c>
      <c r="J504" s="160" t="s">
        <v>5931</v>
      </c>
      <c r="K504" s="160" t="s">
        <v>3813</v>
      </c>
      <c r="L504" s="160" t="s">
        <v>67</v>
      </c>
      <c r="M504" s="160" t="s">
        <v>3866</v>
      </c>
      <c r="N504" s="160" t="str">
        <f t="shared" si="8"/>
        <v>INSERT INTO ft_t_einc (einc_oid, clsf_oid, cl_value, ext_cl_value, indus_cl_set_id, start_tms, last_chg_tms, last_chg_usr_id, ext_clsf_nme, ext_clsf_desc, data_src_id, nls_cde)  SELECT 'EINC000478','GVINVTYP17','US Warrant','Warrant-Equity WRT-US-NA','GVINVTYP',SYSDATE(),SYSDATE(),'GS:PSG:P72','US Warrant','US Warrant','BB','ENGLISH'     FROM DUAL WHERE NOT EXISTS (SELECT 1 FROM ft_t_einc WHERE clsf_oid = 'GVINVTYP17' AND ext_cl_value = 'Warrant-Equity WRT-US-NA' AND indus_cl_set_id = 'GVINVTYP' AND data_src_id = 'BB');</v>
      </c>
    </row>
    <row r="505" spans="1:14">
      <c r="A505" s="160" t="s">
        <v>5267</v>
      </c>
      <c r="B505" s="160" t="s">
        <v>5509</v>
      </c>
      <c r="C505" s="93" t="s">
        <v>5299</v>
      </c>
      <c r="D505" s="93" t="s">
        <v>5017</v>
      </c>
      <c r="E505" s="160" t="s">
        <v>5140</v>
      </c>
      <c r="F505" s="160" t="s">
        <v>5268</v>
      </c>
      <c r="G505" s="93" t="s">
        <v>5017</v>
      </c>
      <c r="H505" s="93" t="s">
        <v>5017</v>
      </c>
      <c r="I505" s="160" t="s">
        <v>5931</v>
      </c>
      <c r="J505" s="160" t="s">
        <v>5931</v>
      </c>
      <c r="K505" s="160" t="s">
        <v>3813</v>
      </c>
      <c r="L505" s="160" t="s">
        <v>67</v>
      </c>
      <c r="M505" s="160" t="s">
        <v>3866</v>
      </c>
      <c r="N505" s="160" t="str">
        <f t="shared" si="8"/>
        <v>INSERT INTO ft_t_einc (einc_oid, clsf_oid, cl_value, ext_cl_value, indus_cl_set_id, start_tms, last_chg_tms, last_chg_usr_id, ext_clsf_nme, ext_clsf_desc, data_src_id, nls_cde)  SELECT 'EINC000479','GVINVTYP17','US Warrant','Warrant-Prfd WRT-US-NA','GVINVTYP',SYSDATE(),SYSDATE(),'GS:PSG:P72','US Warrant','US Warrant','BB','ENGLISH'     FROM DUAL WHERE NOT EXISTS (SELECT 1 FROM ft_t_einc WHERE clsf_oid = 'GVINVTYP17' AND ext_cl_value = 'Warrant-Prfd WRT-US-NA' AND indus_cl_set_id = 'GVINVTYP' AND data_src_id = 'BB');</v>
      </c>
    </row>
    <row r="506" spans="1:14" s="212" customFormat="1">
      <c r="A506" s="213" t="s">
        <v>5267</v>
      </c>
      <c r="B506" s="213" t="s">
        <v>6685</v>
      </c>
      <c r="C506" s="212" t="s">
        <v>5298</v>
      </c>
      <c r="D506" s="212" t="s">
        <v>5028</v>
      </c>
      <c r="E506" s="213" t="s">
        <v>6679</v>
      </c>
      <c r="F506" s="213" t="s">
        <v>5268</v>
      </c>
      <c r="G506" s="212" t="s">
        <v>5028</v>
      </c>
      <c r="H506" s="212" t="s">
        <v>5028</v>
      </c>
      <c r="I506" s="213" t="s">
        <v>5931</v>
      </c>
      <c r="J506" s="213" t="s">
        <v>5931</v>
      </c>
      <c r="K506" s="213" t="s">
        <v>3813</v>
      </c>
      <c r="L506" s="213" t="s">
        <v>67</v>
      </c>
      <c r="M506" s="213" t="s">
        <v>3866</v>
      </c>
      <c r="N506" s="213" t="str">
        <f t="shared" si="8"/>
        <v>INSERT INTO ft_t_einc (einc_oid, clsf_oid, cl_value, ext_cl_value, indus_cl_set_id, start_tms, last_chg_tms, last_chg_usr_id, ext_clsf_nme, ext_clsf_desc, data_src_id, nls_cde)  SELECT 'EINC000647','GVINVTYP16','US Common Stock','Common Stock-Savings Share-US-NA','GVINVTYP',SYSDATE(),SYSDATE(),'GS:PSG:P72','US Common Stock','US Common Stock','BB','ENGLISH'     FROM DUAL WHERE NOT EXISTS (SELECT 1 FROM ft_t_einc WHERE clsf_oid = 'GVINVTYP16' AND ext_cl_value = 'Common Stock-Savings Share-US-NA' AND indus_cl_set_id = 'GVINVTYP' AND data_src_id = 'BB');</v>
      </c>
    </row>
    <row r="507" spans="1:14">
      <c r="A507" s="93" t="s">
        <v>6545</v>
      </c>
      <c r="B507" s="160" t="s">
        <v>6563</v>
      </c>
      <c r="C507" s="93" t="s">
        <v>6546</v>
      </c>
      <c r="D507" s="249" t="s">
        <v>3827</v>
      </c>
      <c r="E507" s="249" t="s">
        <v>3871</v>
      </c>
      <c r="F507" s="160" t="s">
        <v>6544</v>
      </c>
      <c r="G507" s="249" t="s">
        <v>3871</v>
      </c>
      <c r="H507" s="249" t="s">
        <v>3827</v>
      </c>
      <c r="I507" s="160" t="s">
        <v>5931</v>
      </c>
      <c r="J507" s="160" t="s">
        <v>5931</v>
      </c>
      <c r="K507" s="160" t="s">
        <v>3813</v>
      </c>
      <c r="L507" s="160" t="s">
        <v>67</v>
      </c>
      <c r="M507" s="160" t="s">
        <v>3866</v>
      </c>
      <c r="N507" s="160" t="str">
        <f t="shared" si="8"/>
        <v>INSERT INTO ft_t_einc (einc_oid, clsf_oid, cl_value, ext_cl_value, indus_cl_set_id, start_tms, last_chg_tms, last_chg_usr_id, ext_clsf_nme, ext_clsf_desc, data_src_id, nls_cde)  SELECT 'EINC00480','P72UNDRC01','Equity','Right','P72UNDRC',SYSDATE(),SYSDATE(),'GS:PSG:P72','Right','Equity','BB','ENGLISH'     FROM DUAL WHERE NOT EXISTS (SELECT 1 FROM ft_t_einc WHERE clsf_oid = 'P72UNDRC01' AND ext_cl_value = 'Right' AND indus_cl_set_id = 'P72UNDRC' AND data_src_id = 'BB');</v>
      </c>
    </row>
    <row r="508" spans="1:14">
      <c r="A508" s="93" t="s">
        <v>6545</v>
      </c>
      <c r="B508" s="160" t="s">
        <v>6564</v>
      </c>
      <c r="C508" s="93" t="s">
        <v>6546</v>
      </c>
      <c r="D508" s="249" t="s">
        <v>3827</v>
      </c>
      <c r="E508" s="249" t="s">
        <v>3872</v>
      </c>
      <c r="F508" s="160" t="s">
        <v>6544</v>
      </c>
      <c r="G508" s="249" t="s">
        <v>3872</v>
      </c>
      <c r="H508" s="249" t="s">
        <v>3827</v>
      </c>
      <c r="I508" s="160" t="s">
        <v>5931</v>
      </c>
      <c r="J508" s="160" t="s">
        <v>5931</v>
      </c>
      <c r="K508" s="160" t="s">
        <v>3813</v>
      </c>
      <c r="L508" s="160" t="s">
        <v>67</v>
      </c>
      <c r="M508" s="160" t="s">
        <v>3866</v>
      </c>
      <c r="N508" s="160" t="str">
        <f t="shared" si="8"/>
        <v>INSERT INTO ft_t_einc (einc_oid, clsf_oid, cl_value, ext_cl_value, indus_cl_set_id, start_tms, last_chg_tms, last_chg_usr_id, ext_clsf_nme, ext_clsf_desc, data_src_id, nls_cde)  SELECT 'EINC00481','P72UNDRC01','Equity','Equity WRT','P72UNDRC',SYSDATE(),SYSDATE(),'GS:PSG:P72','Equity WRT','Equity','BB','ENGLISH'     FROM DUAL WHERE NOT EXISTS (SELECT 1 FROM ft_t_einc WHERE clsf_oid = 'P72UNDRC01' AND ext_cl_value = 'Equity WRT' AND indus_cl_set_id = 'P72UNDRC' AND data_src_id = 'BB');</v>
      </c>
    </row>
    <row r="509" spans="1:14">
      <c r="A509" s="93" t="s">
        <v>6545</v>
      </c>
      <c r="B509" s="160" t="s">
        <v>6565</v>
      </c>
      <c r="C509" s="93" t="s">
        <v>6546</v>
      </c>
      <c r="D509" s="249" t="s">
        <v>3827</v>
      </c>
      <c r="E509" s="249" t="s">
        <v>3873</v>
      </c>
      <c r="F509" s="160" t="s">
        <v>6544</v>
      </c>
      <c r="G509" s="249" t="s">
        <v>3873</v>
      </c>
      <c r="H509" s="249" t="s">
        <v>3827</v>
      </c>
      <c r="I509" s="160" t="s">
        <v>5931</v>
      </c>
      <c r="J509" s="160" t="s">
        <v>5931</v>
      </c>
      <c r="K509" s="160" t="s">
        <v>3813</v>
      </c>
      <c r="L509" s="160" t="s">
        <v>67</v>
      </c>
      <c r="M509" s="160" t="s">
        <v>3866</v>
      </c>
      <c r="N509" s="160" t="str">
        <f t="shared" si="8"/>
        <v>INSERT INTO ft_t_einc (einc_oid, clsf_oid, cl_value, ext_cl_value, indus_cl_set_id, start_tms, last_chg_tms, last_chg_usr_id, ext_clsf_nme, ext_clsf_desc, data_src_id, nls_cde)  SELECT 'EINC00482','P72UNDRC01','Equity','Prfd WRT','P72UNDRC',SYSDATE(),SYSDATE(),'GS:PSG:P72','Prfd WRT','Equity','BB','ENGLISH'     FROM DUAL WHERE NOT EXISTS (SELECT 1 FROM ft_t_einc WHERE clsf_oid = 'P72UNDRC01' AND ext_cl_value = 'Prfd WRT' AND indus_cl_set_id = 'P72UNDRC' AND data_src_id = 'BB');</v>
      </c>
    </row>
    <row r="510" spans="1:14">
      <c r="A510" s="93" t="s">
        <v>6545</v>
      </c>
      <c r="B510" s="160" t="s">
        <v>6566</v>
      </c>
      <c r="C510" s="93" t="s">
        <v>6546</v>
      </c>
      <c r="D510" s="249" t="s">
        <v>3827</v>
      </c>
      <c r="E510" s="249" t="s">
        <v>3875</v>
      </c>
      <c r="F510" s="160" t="s">
        <v>6544</v>
      </c>
      <c r="G510" s="249" t="s">
        <v>3875</v>
      </c>
      <c r="H510" s="249" t="s">
        <v>3827</v>
      </c>
      <c r="I510" s="160" t="s">
        <v>5931</v>
      </c>
      <c r="J510" s="160" t="s">
        <v>5931</v>
      </c>
      <c r="K510" s="160" t="s">
        <v>3813</v>
      </c>
      <c r="L510" s="160" t="s">
        <v>67</v>
      </c>
      <c r="M510" s="160" t="s">
        <v>3866</v>
      </c>
      <c r="N510" s="160" t="str">
        <f t="shared" si="8"/>
        <v>INSERT INTO ft_t_einc (einc_oid, clsf_oid, cl_value, ext_cl_value, indus_cl_set_id, start_tms, last_chg_tms, last_chg_usr_id, ext_clsf_nme, ext_clsf_desc, data_src_id, nls_cde)  SELECT 'EINC00483','P72UNDRC01','Equity','Common Stock','P72UNDRC',SYSDATE(),SYSDATE(),'GS:PSG:P72','Common Stock','Equity','BB','ENGLISH'     FROM DUAL WHERE NOT EXISTS (SELECT 1 FROM ft_t_einc WHERE clsf_oid = 'P72UNDRC01' AND ext_cl_value = 'Common Stock' AND indus_cl_set_id = 'P72UNDRC' AND data_src_id = 'BB');</v>
      </c>
    </row>
    <row r="511" spans="1:14">
      <c r="A511" s="93" t="s">
        <v>6545</v>
      </c>
      <c r="B511" s="160" t="s">
        <v>6567</v>
      </c>
      <c r="C511" s="93" t="s">
        <v>6546</v>
      </c>
      <c r="D511" s="249" t="s">
        <v>3827</v>
      </c>
      <c r="E511" s="249" t="s">
        <v>3876</v>
      </c>
      <c r="F511" s="160" t="s">
        <v>6544</v>
      </c>
      <c r="G511" s="249" t="s">
        <v>3876</v>
      </c>
      <c r="H511" s="249" t="s">
        <v>3827</v>
      </c>
      <c r="I511" s="160" t="s">
        <v>5931</v>
      </c>
      <c r="J511" s="160" t="s">
        <v>5931</v>
      </c>
      <c r="K511" s="160" t="s">
        <v>3813</v>
      </c>
      <c r="L511" s="160" t="s">
        <v>67</v>
      </c>
      <c r="M511" s="160" t="s">
        <v>3866</v>
      </c>
      <c r="N511" s="160" t="str">
        <f t="shared" si="8"/>
        <v>INSERT INTO ft_t_einc (einc_oid, clsf_oid, cl_value, ext_cl_value, indus_cl_set_id, start_tms, last_chg_tms, last_chg_usr_id, ext_clsf_nme, ext_clsf_desc, data_src_id, nls_cde)  SELECT 'EINC00484','P72UNDRC01','Equity','FDIC','P72UNDRC',SYSDATE(),SYSDATE(),'GS:PSG:P72','FDIC','Equity','BB','ENGLISH'     FROM DUAL WHERE NOT EXISTS (SELECT 1 FROM ft_t_einc WHERE clsf_oid = 'P72UNDRC01' AND ext_cl_value = 'FDIC' AND indus_cl_set_id = 'P72UNDRC' AND data_src_id = 'BB');</v>
      </c>
    </row>
    <row r="512" spans="1:14">
      <c r="A512" s="93" t="s">
        <v>6545</v>
      </c>
      <c r="B512" s="160" t="s">
        <v>6568</v>
      </c>
      <c r="C512" s="93" t="s">
        <v>6546</v>
      </c>
      <c r="D512" s="249" t="s">
        <v>3827</v>
      </c>
      <c r="E512" s="249" t="s">
        <v>3877</v>
      </c>
      <c r="F512" s="160" t="s">
        <v>6544</v>
      </c>
      <c r="G512" s="249" t="s">
        <v>3877</v>
      </c>
      <c r="H512" s="249" t="s">
        <v>3827</v>
      </c>
      <c r="I512" s="160" t="s">
        <v>5931</v>
      </c>
      <c r="J512" s="160" t="s">
        <v>5931</v>
      </c>
      <c r="K512" s="160" t="s">
        <v>3813</v>
      </c>
      <c r="L512" s="160" t="s">
        <v>67</v>
      </c>
      <c r="M512" s="160" t="s">
        <v>3866</v>
      </c>
      <c r="N512" s="160" t="str">
        <f t="shared" si="8"/>
        <v>INSERT INTO ft_t_einc (einc_oid, clsf_oid, cl_value, ext_cl_value, indus_cl_set_id, start_tms, last_chg_tms, last_chg_usr_id, ext_clsf_nme, ext_clsf_desc, data_src_id, nls_cde)  SELECT 'EINC00485','P72UNDRC01','Equity','Foreign Sh.','P72UNDRC',SYSDATE(),SYSDATE(),'GS:PSG:P72','Foreign Sh.','Equity','BB','ENGLISH'     FROM DUAL WHERE NOT EXISTS (SELECT 1 FROM ft_t_einc WHERE clsf_oid = 'P72UNDRC01' AND ext_cl_value = 'Foreign Sh.' AND indus_cl_set_id = 'P72UNDRC' AND data_src_id = 'BB');</v>
      </c>
    </row>
    <row r="513" spans="1:14">
      <c r="A513" s="93" t="s">
        <v>6545</v>
      </c>
      <c r="B513" s="160" t="s">
        <v>6569</v>
      </c>
      <c r="C513" s="93" t="s">
        <v>6546</v>
      </c>
      <c r="D513" s="249" t="s">
        <v>3827</v>
      </c>
      <c r="E513" s="249" t="s">
        <v>3878</v>
      </c>
      <c r="F513" s="160" t="s">
        <v>6544</v>
      </c>
      <c r="G513" s="249" t="s">
        <v>3878</v>
      </c>
      <c r="H513" s="249" t="s">
        <v>3827</v>
      </c>
      <c r="I513" s="160" t="s">
        <v>5931</v>
      </c>
      <c r="J513" s="160" t="s">
        <v>5931</v>
      </c>
      <c r="K513" s="160" t="s">
        <v>3813</v>
      </c>
      <c r="L513" s="160" t="s">
        <v>67</v>
      </c>
      <c r="M513" s="160" t="s">
        <v>3866</v>
      </c>
      <c r="N513" s="160" t="str">
        <f t="shared" si="8"/>
        <v>INSERT INTO ft_t_einc (einc_oid, clsf_oid, cl_value, ext_cl_value, indus_cl_set_id, start_tms, last_chg_tms, last_chg_usr_id, ext_clsf_nme, ext_clsf_desc, data_src_id, nls_cde)  SELECT 'EINC00486','P72UNDRC01','Equity','Tracking Stk','P72UNDRC',SYSDATE(),SYSDATE(),'GS:PSG:P72','Tracking Stk','Equity','BB','ENGLISH'     FROM DUAL WHERE NOT EXISTS (SELECT 1 FROM ft_t_einc WHERE clsf_oid = 'P72UNDRC01' AND ext_cl_value = 'Tracking Stk' AND indus_cl_set_id = 'P72UNDRC' AND data_src_id = 'BB');</v>
      </c>
    </row>
    <row r="514" spans="1:14">
      <c r="A514" s="93" t="s">
        <v>6545</v>
      </c>
      <c r="B514" s="160" t="s">
        <v>6570</v>
      </c>
      <c r="C514" s="93" t="s">
        <v>6546</v>
      </c>
      <c r="D514" s="249" t="s">
        <v>3827</v>
      </c>
      <c r="E514" s="249" t="s">
        <v>3879</v>
      </c>
      <c r="F514" s="160" t="s">
        <v>6544</v>
      </c>
      <c r="G514" s="249" t="s">
        <v>3879</v>
      </c>
      <c r="H514" s="249" t="s">
        <v>3827</v>
      </c>
      <c r="I514" s="160" t="s">
        <v>5931</v>
      </c>
      <c r="J514" s="160" t="s">
        <v>5931</v>
      </c>
      <c r="K514" s="160" t="s">
        <v>3813</v>
      </c>
      <c r="L514" s="160" t="s">
        <v>67</v>
      </c>
      <c r="M514" s="160" t="s">
        <v>3866</v>
      </c>
      <c r="N514" s="160" t="str">
        <f t="shared" ref="N514:N561" si="9">CONCATENATE("INSERT INTO ft_t_einc (einc_oid, clsf_oid, cl_value, ext_cl_value, indus_cl_set_id, start_tms, last_chg_tms, last_chg_usr_id, ext_clsf_nme, ext_clsf_desc, data_src_id, nls_cde)  SELECT '", B514, "','", C514, "','", D514, "','", E514, "','", F514, "',", I514, ",", J514, ",'", K514, "','", G514, "','", H514, "','", L514, "','", M514, "'     FROM DUAL WHERE NOT EXISTS (SELECT 1 FROM ft_t_einc WHERE clsf_oid = '",C514, "' AND ext_cl_value = '", E514, "' AND indus_cl_set_id = '", F514, "' AND data_src_id = '",L514,"');")</f>
        <v>INSERT INTO ft_t_einc (einc_oid, clsf_oid, cl_value, ext_cl_value, indus_cl_set_id, start_tms, last_chg_tms, last_chg_usr_id, ext_clsf_nme, ext_clsf_desc, data_src_id, nls_cde)  SELECT 'EINC00487','P72UNDRC01','Equity','Misc.','P72UNDRC',SYSDATE(),SYSDATE(),'GS:PSG:P72','Misc.','Equity','BB','ENGLISH'     FROM DUAL WHERE NOT EXISTS (SELECT 1 FROM ft_t_einc WHERE clsf_oid = 'P72UNDRC01' AND ext_cl_value = 'Misc.' AND indus_cl_set_id = 'P72UNDRC' AND data_src_id = 'BB');</v>
      </c>
    </row>
    <row r="515" spans="1:14">
      <c r="A515" s="93" t="s">
        <v>6545</v>
      </c>
      <c r="B515" s="160" t="s">
        <v>6571</v>
      </c>
      <c r="C515" s="93" t="s">
        <v>6546</v>
      </c>
      <c r="D515" s="249" t="s">
        <v>3827</v>
      </c>
      <c r="E515" s="249" t="s">
        <v>3880</v>
      </c>
      <c r="F515" s="160" t="s">
        <v>6544</v>
      </c>
      <c r="G515" s="249" t="s">
        <v>3880</v>
      </c>
      <c r="H515" s="249" t="s">
        <v>3827</v>
      </c>
      <c r="I515" s="160" t="s">
        <v>5931</v>
      </c>
      <c r="J515" s="160" t="s">
        <v>5931</v>
      </c>
      <c r="K515" s="160" t="s">
        <v>3813</v>
      </c>
      <c r="L515" s="160" t="s">
        <v>67</v>
      </c>
      <c r="M515" s="160" t="s">
        <v>3866</v>
      </c>
      <c r="N515" s="160" t="str">
        <f t="shared" si="9"/>
        <v>INSERT INTO ft_t_einc (einc_oid, clsf_oid, cl_value, ext_cl_value, indus_cl_set_id, start_tms, last_chg_tms, last_chg_usr_id, ext_clsf_nme, ext_clsf_desc, data_src_id, nls_cde)  SELECT 'EINC00488','P72UNDRC01','Equity','Stapled Security','P72UNDRC',SYSDATE(),SYSDATE(),'GS:PSG:P72','Stapled Security','Equity','BB','ENGLISH'     FROM DUAL WHERE NOT EXISTS (SELECT 1 FROM ft_t_einc WHERE clsf_oid = 'P72UNDRC01' AND ext_cl_value = 'Stapled Security' AND indus_cl_set_id = 'P72UNDRC' AND data_src_id = 'BB');</v>
      </c>
    </row>
    <row r="516" spans="1:14">
      <c r="A516" s="93" t="s">
        <v>6545</v>
      </c>
      <c r="B516" s="160" t="s">
        <v>6572</v>
      </c>
      <c r="C516" s="93" t="s">
        <v>6546</v>
      </c>
      <c r="D516" s="249" t="s">
        <v>3827</v>
      </c>
      <c r="E516" s="249" t="s">
        <v>3954</v>
      </c>
      <c r="F516" s="160" t="s">
        <v>6544</v>
      </c>
      <c r="G516" s="249" t="s">
        <v>3954</v>
      </c>
      <c r="H516" s="249" t="s">
        <v>3827</v>
      </c>
      <c r="I516" s="160" t="s">
        <v>5931</v>
      </c>
      <c r="J516" s="160" t="s">
        <v>5931</v>
      </c>
      <c r="K516" s="160" t="s">
        <v>3813</v>
      </c>
      <c r="L516" s="160" t="s">
        <v>67</v>
      </c>
      <c r="M516" s="160" t="s">
        <v>3866</v>
      </c>
      <c r="N516" s="160" t="str">
        <f t="shared" si="9"/>
        <v>INSERT INTO ft_t_einc (einc_oid, clsf_oid, cl_value, ext_cl_value, indus_cl_set_id, start_tms, last_chg_tms, last_chg_usr_id, ext_clsf_nme, ext_clsf_desc, data_src_id, nls_cde)  SELECT 'EINC00489','P72UNDRC01','Equity','Unit','P72UNDRC',SYSDATE(),SYSDATE(),'GS:PSG:P72','Unit','Equity','BB','ENGLISH'     FROM DUAL WHERE NOT EXISTS (SELECT 1 FROM ft_t_einc WHERE clsf_oid = 'P72UNDRC01' AND ext_cl_value = 'Unit' AND indus_cl_set_id = 'P72UNDRC' AND data_src_id = 'BB');</v>
      </c>
    </row>
    <row r="517" spans="1:14">
      <c r="A517" s="93" t="s">
        <v>6545</v>
      </c>
      <c r="B517" s="160" t="s">
        <v>6573</v>
      </c>
      <c r="C517" s="93" t="s">
        <v>6546</v>
      </c>
      <c r="D517" s="249" t="s">
        <v>3827</v>
      </c>
      <c r="E517" s="249" t="s">
        <v>3958</v>
      </c>
      <c r="F517" s="160" t="s">
        <v>6544</v>
      </c>
      <c r="G517" s="249" t="s">
        <v>3958</v>
      </c>
      <c r="H517" s="249" t="s">
        <v>3827</v>
      </c>
      <c r="I517" s="160" t="s">
        <v>5931</v>
      </c>
      <c r="J517" s="160" t="s">
        <v>5931</v>
      </c>
      <c r="K517" s="160" t="s">
        <v>3813</v>
      </c>
      <c r="L517" s="160" t="s">
        <v>67</v>
      </c>
      <c r="M517" s="160" t="s">
        <v>3866</v>
      </c>
      <c r="N517" s="160" t="str">
        <f t="shared" si="9"/>
        <v>INSERT INTO ft_t_einc (einc_oid, clsf_oid, cl_value, ext_cl_value, indus_cl_set_id, start_tms, last_chg_tms, last_chg_usr_id, ext_clsf_nme, ext_clsf_desc, data_src_id, nls_cde)  SELECT 'EINC00490','P72UNDRC01','Equity','Royalty Trst','P72UNDRC',SYSDATE(),SYSDATE(),'GS:PSG:P72','Royalty Trst','Equity','BB','ENGLISH'     FROM DUAL WHERE NOT EXISTS (SELECT 1 FROM ft_t_einc WHERE clsf_oid = 'P72UNDRC01' AND ext_cl_value = 'Royalty Trst' AND indus_cl_set_id = 'P72UNDRC' AND data_src_id = 'BB');</v>
      </c>
    </row>
    <row r="518" spans="1:14">
      <c r="A518" s="93" t="s">
        <v>6545</v>
      </c>
      <c r="B518" s="160" t="s">
        <v>6574</v>
      </c>
      <c r="C518" s="93" t="s">
        <v>6546</v>
      </c>
      <c r="D518" s="249" t="s">
        <v>3827</v>
      </c>
      <c r="E518" s="249" t="s">
        <v>3959</v>
      </c>
      <c r="F518" s="160" t="s">
        <v>6544</v>
      </c>
      <c r="G518" s="249" t="s">
        <v>3959</v>
      </c>
      <c r="H518" s="249" t="s">
        <v>3827</v>
      </c>
      <c r="I518" s="160" t="s">
        <v>5931</v>
      </c>
      <c r="J518" s="160" t="s">
        <v>5931</v>
      </c>
      <c r="K518" s="160" t="s">
        <v>3813</v>
      </c>
      <c r="L518" s="160" t="s">
        <v>67</v>
      </c>
      <c r="M518" s="160" t="s">
        <v>3866</v>
      </c>
      <c r="N518" s="160" t="str">
        <f t="shared" si="9"/>
        <v>INSERT INTO ft_t_einc (einc_oid, clsf_oid, cl_value, ext_cl_value, indus_cl_set_id, start_tms, last_chg_tms, last_chg_usr_id, ext_clsf_nme, ext_clsf_desc, data_src_id, nls_cde)  SELECT 'EINC00491','P72UNDRC01','Equity','Savings Share','P72UNDRC',SYSDATE(),SYSDATE(),'GS:PSG:P72','Savings Share','Equity','BB','ENGLISH'     FROM DUAL WHERE NOT EXISTS (SELECT 1 FROM ft_t_einc WHERE clsf_oid = 'P72UNDRC01' AND ext_cl_value = 'Savings Share' AND indus_cl_set_id = 'P72UNDRC' AND data_src_id = 'BB');</v>
      </c>
    </row>
    <row r="519" spans="1:14">
      <c r="A519" s="93" t="s">
        <v>6545</v>
      </c>
      <c r="B519" s="160" t="s">
        <v>6575</v>
      </c>
      <c r="C519" s="93" t="s">
        <v>6546</v>
      </c>
      <c r="D519" s="249" t="s">
        <v>3827</v>
      </c>
      <c r="E519" s="249" t="s">
        <v>3797</v>
      </c>
      <c r="F519" s="160" t="s">
        <v>6544</v>
      </c>
      <c r="G519" s="249" t="s">
        <v>3797</v>
      </c>
      <c r="H519" s="249" t="s">
        <v>3827</v>
      </c>
      <c r="I519" s="160" t="s">
        <v>5931</v>
      </c>
      <c r="J519" s="160" t="s">
        <v>5931</v>
      </c>
      <c r="K519" s="160" t="s">
        <v>3813</v>
      </c>
      <c r="L519" s="160" t="s">
        <v>67</v>
      </c>
      <c r="M519" s="160" t="s">
        <v>3866</v>
      </c>
      <c r="N519" s="160" t="str">
        <f t="shared" si="9"/>
        <v>INSERT INTO ft_t_einc (einc_oid, clsf_oid, cl_value, ext_cl_value, indus_cl_set_id, start_tms, last_chg_tms, last_chg_usr_id, ext_clsf_nme, ext_clsf_desc, data_src_id, nls_cde)  SELECT 'EINC00492','P72UNDRC01','Equity','ADR','P72UNDRC',SYSDATE(),SYSDATE(),'GS:PSG:P72','ADR','Equity','BB','ENGLISH'     FROM DUAL WHERE NOT EXISTS (SELECT 1 FROM ft_t_einc WHERE clsf_oid = 'P72UNDRC01' AND ext_cl_value = 'ADR' AND indus_cl_set_id = 'P72UNDRC' AND data_src_id = 'BB');</v>
      </c>
    </row>
    <row r="520" spans="1:14">
      <c r="A520" s="93" t="s">
        <v>6545</v>
      </c>
      <c r="B520" s="160" t="s">
        <v>6576</v>
      </c>
      <c r="C520" s="93" t="s">
        <v>6546</v>
      </c>
      <c r="D520" s="249" t="s">
        <v>3827</v>
      </c>
      <c r="E520" s="249" t="s">
        <v>3925</v>
      </c>
      <c r="F520" s="160" t="s">
        <v>6544</v>
      </c>
      <c r="G520" s="249" t="s">
        <v>3925</v>
      </c>
      <c r="H520" s="249" t="s">
        <v>3827</v>
      </c>
      <c r="I520" s="160" t="s">
        <v>5931</v>
      </c>
      <c r="J520" s="160" t="s">
        <v>5931</v>
      </c>
      <c r="K520" s="160" t="s">
        <v>3813</v>
      </c>
      <c r="L520" s="160" t="s">
        <v>67</v>
      </c>
      <c r="M520" s="160" t="s">
        <v>3866</v>
      </c>
      <c r="N520" s="160" t="str">
        <f t="shared" si="9"/>
        <v>INSERT INTO ft_t_einc (einc_oid, clsf_oid, cl_value, ext_cl_value, indus_cl_set_id, start_tms, last_chg_tms, last_chg_usr_id, ext_clsf_nme, ext_clsf_desc, data_src_id, nls_cde)  SELECT 'EINC00493','P72UNDRC01','Equity','NY Reg Shrs','P72UNDRC',SYSDATE(),SYSDATE(),'GS:PSG:P72','NY Reg Shrs','Equity','BB','ENGLISH'     FROM DUAL WHERE NOT EXISTS (SELECT 1 FROM ft_t_einc WHERE clsf_oid = 'P72UNDRC01' AND ext_cl_value = 'NY Reg Shrs' AND indus_cl_set_id = 'P72UNDRC' AND data_src_id = 'BB');</v>
      </c>
    </row>
    <row r="521" spans="1:14">
      <c r="A521" s="93" t="s">
        <v>6545</v>
      </c>
      <c r="B521" s="160" t="s">
        <v>6577</v>
      </c>
      <c r="C521" s="93" t="s">
        <v>6546</v>
      </c>
      <c r="D521" s="249" t="s">
        <v>3827</v>
      </c>
      <c r="E521" s="249" t="s">
        <v>3926</v>
      </c>
      <c r="F521" s="160" t="s">
        <v>6544</v>
      </c>
      <c r="G521" s="249" t="s">
        <v>3926</v>
      </c>
      <c r="H521" s="249" t="s">
        <v>3827</v>
      </c>
      <c r="I521" s="160" t="s">
        <v>5931</v>
      </c>
      <c r="J521" s="160" t="s">
        <v>5931</v>
      </c>
      <c r="K521" s="160" t="s">
        <v>3813</v>
      </c>
      <c r="L521" s="160" t="s">
        <v>67</v>
      </c>
      <c r="M521" s="160" t="s">
        <v>3866</v>
      </c>
      <c r="N521" s="160" t="str">
        <f t="shared" si="9"/>
        <v>INSERT INTO ft_t_einc (einc_oid, clsf_oid, cl_value, ext_cl_value, indus_cl_set_id, start_tms, last_chg_tms, last_chg_usr_id, ext_clsf_nme, ext_clsf_desc, data_src_id, nls_cde)  SELECT 'EINC00494','P72UNDRC01','Equity','Austrian Crt','P72UNDRC',SYSDATE(),SYSDATE(),'GS:PSG:P72','Austrian Crt','Equity','BB','ENGLISH'     FROM DUAL WHERE NOT EXISTS (SELECT 1 FROM ft_t_einc WHERE clsf_oid = 'P72UNDRC01' AND ext_cl_value = 'Austrian Crt' AND indus_cl_set_id = 'P72UNDRC' AND data_src_id = 'BB');</v>
      </c>
    </row>
    <row r="522" spans="1:14">
      <c r="A522" s="93" t="s">
        <v>6545</v>
      </c>
      <c r="B522" s="160" t="s">
        <v>6578</v>
      </c>
      <c r="C522" s="93" t="s">
        <v>6546</v>
      </c>
      <c r="D522" s="249" t="s">
        <v>3827</v>
      </c>
      <c r="E522" s="249" t="s">
        <v>3927</v>
      </c>
      <c r="F522" s="160" t="s">
        <v>6544</v>
      </c>
      <c r="G522" s="249" t="s">
        <v>3927</v>
      </c>
      <c r="H522" s="249" t="s">
        <v>3827</v>
      </c>
      <c r="I522" s="160" t="s">
        <v>5931</v>
      </c>
      <c r="J522" s="160" t="s">
        <v>5931</v>
      </c>
      <c r="K522" s="160" t="s">
        <v>3813</v>
      </c>
      <c r="L522" s="160" t="s">
        <v>67</v>
      </c>
      <c r="M522" s="160" t="s">
        <v>3866</v>
      </c>
      <c r="N522" s="160" t="str">
        <f t="shared" si="9"/>
        <v>INSERT INTO ft_t_einc (einc_oid, clsf_oid, cl_value, ext_cl_value, indus_cl_set_id, start_tms, last_chg_tms, last_chg_usr_id, ext_clsf_nme, ext_clsf_desc, data_src_id, nls_cde)  SELECT 'EINC00495','P72UNDRC01','Equity','BDR','P72UNDRC',SYSDATE(),SYSDATE(),'GS:PSG:P72','BDR','Equity','BB','ENGLISH'     FROM DUAL WHERE NOT EXISTS (SELECT 1 FROM ft_t_einc WHERE clsf_oid = 'P72UNDRC01' AND ext_cl_value = 'BDR' AND indus_cl_set_id = 'P72UNDRC' AND data_src_id = 'BB');</v>
      </c>
    </row>
    <row r="523" spans="1:14">
      <c r="A523" s="93" t="s">
        <v>6545</v>
      </c>
      <c r="B523" s="160" t="s">
        <v>6579</v>
      </c>
      <c r="C523" s="93" t="s">
        <v>6546</v>
      </c>
      <c r="D523" s="249" t="s">
        <v>3827</v>
      </c>
      <c r="E523" s="249" t="s">
        <v>3928</v>
      </c>
      <c r="F523" s="160" t="s">
        <v>6544</v>
      </c>
      <c r="G523" s="249" t="s">
        <v>3928</v>
      </c>
      <c r="H523" s="249" t="s">
        <v>3827</v>
      </c>
      <c r="I523" s="160" t="s">
        <v>5931</v>
      </c>
      <c r="J523" s="160" t="s">
        <v>5931</v>
      </c>
      <c r="K523" s="160" t="s">
        <v>3813</v>
      </c>
      <c r="L523" s="160" t="s">
        <v>67</v>
      </c>
      <c r="M523" s="160" t="s">
        <v>3866</v>
      </c>
      <c r="N523" s="160" t="str">
        <f t="shared" si="9"/>
        <v>INSERT INTO ft_t_einc (einc_oid, clsf_oid, cl_value, ext_cl_value, indus_cl_set_id, start_tms, last_chg_tms, last_chg_usr_id, ext_clsf_nme, ext_clsf_desc, data_src_id, nls_cde)  SELECT 'EINC00496','P72UNDRC01','Equity','Belgium Cert','P72UNDRC',SYSDATE(),SYSDATE(),'GS:PSG:P72','Belgium Cert','Equity','BB','ENGLISH'     FROM DUAL WHERE NOT EXISTS (SELECT 1 FROM ft_t_einc WHERE clsf_oid = 'P72UNDRC01' AND ext_cl_value = 'Belgium Cert' AND indus_cl_set_id = 'P72UNDRC' AND data_src_id = 'BB');</v>
      </c>
    </row>
    <row r="524" spans="1:14">
      <c r="A524" s="93" t="s">
        <v>6545</v>
      </c>
      <c r="B524" s="160" t="s">
        <v>6580</v>
      </c>
      <c r="C524" s="93" t="s">
        <v>6546</v>
      </c>
      <c r="D524" s="249" t="s">
        <v>3827</v>
      </c>
      <c r="E524" s="249" t="s">
        <v>3929</v>
      </c>
      <c r="F524" s="160" t="s">
        <v>6544</v>
      </c>
      <c r="G524" s="249" t="s">
        <v>3929</v>
      </c>
      <c r="H524" s="249" t="s">
        <v>3827</v>
      </c>
      <c r="I524" s="160" t="s">
        <v>5931</v>
      </c>
      <c r="J524" s="160" t="s">
        <v>5931</v>
      </c>
      <c r="K524" s="160" t="s">
        <v>3813</v>
      </c>
      <c r="L524" s="160" t="s">
        <v>67</v>
      </c>
      <c r="M524" s="160" t="s">
        <v>3866</v>
      </c>
      <c r="N524" s="160" t="str">
        <f t="shared" si="9"/>
        <v>INSERT INTO ft_t_einc (einc_oid, clsf_oid, cl_value, ext_cl_value, indus_cl_set_id, start_tms, last_chg_tms, last_chg_usr_id, ext_clsf_nme, ext_clsf_desc, data_src_id, nls_cde)  SELECT 'EINC00497','P72UNDRC01','Equity','CDI','P72UNDRC',SYSDATE(),SYSDATE(),'GS:PSG:P72','CDI','Equity','BB','ENGLISH'     FROM DUAL WHERE NOT EXISTS (SELECT 1 FROM ft_t_einc WHERE clsf_oid = 'P72UNDRC01' AND ext_cl_value = 'CDI' AND indus_cl_set_id = 'P72UNDRC' AND data_src_id = 'BB');</v>
      </c>
    </row>
    <row r="525" spans="1:14">
      <c r="A525" s="93" t="s">
        <v>6545</v>
      </c>
      <c r="B525" s="160" t="s">
        <v>6581</v>
      </c>
      <c r="C525" s="93" t="s">
        <v>6546</v>
      </c>
      <c r="D525" s="249" t="s">
        <v>3827</v>
      </c>
      <c r="E525" s="249" t="s">
        <v>3930</v>
      </c>
      <c r="F525" s="160" t="s">
        <v>6544</v>
      </c>
      <c r="G525" s="249" t="s">
        <v>3930</v>
      </c>
      <c r="H525" s="249" t="s">
        <v>3827</v>
      </c>
      <c r="I525" s="160" t="s">
        <v>5931</v>
      </c>
      <c r="J525" s="160" t="s">
        <v>5931</v>
      </c>
      <c r="K525" s="160" t="s">
        <v>3813</v>
      </c>
      <c r="L525" s="160" t="s">
        <v>67</v>
      </c>
      <c r="M525" s="160" t="s">
        <v>3866</v>
      </c>
      <c r="N525" s="160" t="str">
        <f t="shared" si="9"/>
        <v>INSERT INTO ft_t_einc (einc_oid, clsf_oid, cl_value, ext_cl_value, indus_cl_set_id, start_tms, last_chg_tms, last_chg_usr_id, ext_clsf_nme, ext_clsf_desc, data_src_id, nls_cde)  SELECT 'EINC00498','P72UNDRC01','Equity','CDR','P72UNDRC',SYSDATE(),SYSDATE(),'GS:PSG:P72','CDR','Equity','BB','ENGLISH'     FROM DUAL WHERE NOT EXISTS (SELECT 1 FROM ft_t_einc WHERE clsf_oid = 'P72UNDRC01' AND ext_cl_value = 'CDR' AND indus_cl_set_id = 'P72UNDRC' AND data_src_id = 'BB');</v>
      </c>
    </row>
    <row r="526" spans="1:14">
      <c r="A526" s="93" t="s">
        <v>6545</v>
      </c>
      <c r="B526" s="160" t="s">
        <v>6582</v>
      </c>
      <c r="C526" s="93" t="s">
        <v>6546</v>
      </c>
      <c r="D526" s="249" t="s">
        <v>3827</v>
      </c>
      <c r="E526" s="249" t="s">
        <v>3931</v>
      </c>
      <c r="F526" s="160" t="s">
        <v>6544</v>
      </c>
      <c r="G526" s="249" t="s">
        <v>3931</v>
      </c>
      <c r="H526" s="249" t="s">
        <v>3827</v>
      </c>
      <c r="I526" s="160" t="s">
        <v>5931</v>
      </c>
      <c r="J526" s="160" t="s">
        <v>5931</v>
      </c>
      <c r="K526" s="160" t="s">
        <v>3813</v>
      </c>
      <c r="L526" s="160" t="s">
        <v>67</v>
      </c>
      <c r="M526" s="160" t="s">
        <v>3866</v>
      </c>
      <c r="N526" s="160" t="str">
        <f t="shared" si="9"/>
        <v>INSERT INTO ft_t_einc (einc_oid, clsf_oid, cl_value, ext_cl_value, indus_cl_set_id, start_tms, last_chg_tms, last_chg_usr_id, ext_clsf_nme, ext_clsf_desc, data_src_id, nls_cde)  SELECT 'EINC00499','P72UNDRC01','Equity','CEDEAR','P72UNDRC',SYSDATE(),SYSDATE(),'GS:PSG:P72','CEDEAR','Equity','BB','ENGLISH'     FROM DUAL WHERE NOT EXISTS (SELECT 1 FROM ft_t_einc WHERE clsf_oid = 'P72UNDRC01' AND ext_cl_value = 'CEDEAR' AND indus_cl_set_id = 'P72UNDRC' AND data_src_id = 'BB');</v>
      </c>
    </row>
    <row r="527" spans="1:14">
      <c r="A527" s="93" t="s">
        <v>6545</v>
      </c>
      <c r="B527" s="160" t="s">
        <v>6583</v>
      </c>
      <c r="C527" s="93" t="s">
        <v>6546</v>
      </c>
      <c r="D527" s="249" t="s">
        <v>3827</v>
      </c>
      <c r="E527" s="249" t="s">
        <v>3932</v>
      </c>
      <c r="F527" s="160" t="s">
        <v>6544</v>
      </c>
      <c r="G527" s="249" t="s">
        <v>3932</v>
      </c>
      <c r="H527" s="249" t="s">
        <v>3827</v>
      </c>
      <c r="I527" s="160" t="s">
        <v>5931</v>
      </c>
      <c r="J527" s="160" t="s">
        <v>5931</v>
      </c>
      <c r="K527" s="160" t="s">
        <v>3813</v>
      </c>
      <c r="L527" s="160" t="s">
        <v>67</v>
      </c>
      <c r="M527" s="160" t="s">
        <v>3866</v>
      </c>
      <c r="N527" s="160" t="str">
        <f t="shared" si="9"/>
        <v>INSERT INTO ft_t_einc (einc_oid, clsf_oid, cl_value, ext_cl_value, indus_cl_set_id, start_tms, last_chg_tms, last_chg_usr_id, ext_clsf_nme, ext_clsf_desc, data_src_id, nls_cde)  SELECT 'EINC00500','P72UNDRC01','Equity','Dutch Cert','P72UNDRC',SYSDATE(),SYSDATE(),'GS:PSG:P72','Dutch Cert','Equity','BB','ENGLISH'     FROM DUAL WHERE NOT EXISTS (SELECT 1 FROM ft_t_einc WHERE clsf_oid = 'P72UNDRC01' AND ext_cl_value = 'Dutch Cert' AND indus_cl_set_id = 'P72UNDRC' AND data_src_id = 'BB');</v>
      </c>
    </row>
    <row r="528" spans="1:14">
      <c r="A528" s="93" t="s">
        <v>6545</v>
      </c>
      <c r="B528" s="160" t="s">
        <v>6584</v>
      </c>
      <c r="C528" s="93" t="s">
        <v>6546</v>
      </c>
      <c r="D528" s="249" t="s">
        <v>3827</v>
      </c>
      <c r="E528" s="249" t="s">
        <v>3933</v>
      </c>
      <c r="F528" s="160" t="s">
        <v>6544</v>
      </c>
      <c r="G528" s="249" t="s">
        <v>3933</v>
      </c>
      <c r="H528" s="249" t="s">
        <v>3827</v>
      </c>
      <c r="I528" s="160" t="s">
        <v>5931</v>
      </c>
      <c r="J528" s="160" t="s">
        <v>5931</v>
      </c>
      <c r="K528" s="160" t="s">
        <v>3813</v>
      </c>
      <c r="L528" s="160" t="s">
        <v>67</v>
      </c>
      <c r="M528" s="160" t="s">
        <v>3866</v>
      </c>
      <c r="N528" s="160" t="str">
        <f t="shared" si="9"/>
        <v>INSERT INTO ft_t_einc (einc_oid, clsf_oid, cl_value, ext_cl_value, indus_cl_set_id, start_tms, last_chg_tms, last_chg_usr_id, ext_clsf_nme, ext_clsf_desc, data_src_id, nls_cde)  SELECT 'EINC00501','P72UNDRC01','Equity','EDR','P72UNDRC',SYSDATE(),SYSDATE(),'GS:PSG:P72','EDR','Equity','BB','ENGLISH'     FROM DUAL WHERE NOT EXISTS (SELECT 1 FROM ft_t_einc WHERE clsf_oid = 'P72UNDRC01' AND ext_cl_value = 'EDR' AND indus_cl_set_id = 'P72UNDRC' AND data_src_id = 'BB');</v>
      </c>
    </row>
    <row r="529" spans="1:14">
      <c r="A529" s="93" t="s">
        <v>6545</v>
      </c>
      <c r="B529" s="160" t="s">
        <v>6585</v>
      </c>
      <c r="C529" s="93" t="s">
        <v>6546</v>
      </c>
      <c r="D529" s="249" t="s">
        <v>3827</v>
      </c>
      <c r="E529" s="249" t="s">
        <v>3934</v>
      </c>
      <c r="F529" s="160" t="s">
        <v>6544</v>
      </c>
      <c r="G529" s="249" t="s">
        <v>3934</v>
      </c>
      <c r="H529" s="249" t="s">
        <v>3827</v>
      </c>
      <c r="I529" s="160" t="s">
        <v>5931</v>
      </c>
      <c r="J529" s="160" t="s">
        <v>5931</v>
      </c>
      <c r="K529" s="160" t="s">
        <v>3813</v>
      </c>
      <c r="L529" s="160" t="s">
        <v>67</v>
      </c>
      <c r="M529" s="160" t="s">
        <v>3866</v>
      </c>
      <c r="N529" s="160" t="str">
        <f t="shared" si="9"/>
        <v>INSERT INTO ft_t_einc (einc_oid, clsf_oid, cl_value, ext_cl_value, indus_cl_set_id, start_tms, last_chg_tms, last_chg_usr_id, ext_clsf_nme, ext_clsf_desc, data_src_id, nls_cde)  SELECT 'EINC00502','P72UNDRC01','Equity','French Cert','P72UNDRC',SYSDATE(),SYSDATE(),'GS:PSG:P72','French Cert','Equity','BB','ENGLISH'     FROM DUAL WHERE NOT EXISTS (SELECT 1 FROM ft_t_einc WHERE clsf_oid = 'P72UNDRC01' AND ext_cl_value = 'French Cert' AND indus_cl_set_id = 'P72UNDRC' AND data_src_id = 'BB');</v>
      </c>
    </row>
    <row r="530" spans="1:14">
      <c r="A530" s="93" t="s">
        <v>6545</v>
      </c>
      <c r="B530" s="160" t="s">
        <v>6586</v>
      </c>
      <c r="C530" s="93" t="s">
        <v>6546</v>
      </c>
      <c r="D530" s="249" t="s">
        <v>3827</v>
      </c>
      <c r="E530" s="249" t="s">
        <v>3849</v>
      </c>
      <c r="F530" s="160" t="s">
        <v>6544</v>
      </c>
      <c r="G530" s="249" t="s">
        <v>3849</v>
      </c>
      <c r="H530" s="249" t="s">
        <v>3827</v>
      </c>
      <c r="I530" s="160" t="s">
        <v>5931</v>
      </c>
      <c r="J530" s="160" t="s">
        <v>5931</v>
      </c>
      <c r="K530" s="160" t="s">
        <v>3813</v>
      </c>
      <c r="L530" s="160" t="s">
        <v>67</v>
      </c>
      <c r="M530" s="160" t="s">
        <v>3866</v>
      </c>
      <c r="N530" s="160" t="str">
        <f t="shared" si="9"/>
        <v>INSERT INTO ft_t_einc (einc_oid, clsf_oid, cl_value, ext_cl_value, indus_cl_set_id, start_tms, last_chg_tms, last_chg_usr_id, ext_clsf_nme, ext_clsf_desc, data_src_id, nls_cde)  SELECT 'EINC00503','P72UNDRC01','Equity','GDR','P72UNDRC',SYSDATE(),SYSDATE(),'GS:PSG:P72','GDR','Equity','BB','ENGLISH'     FROM DUAL WHERE NOT EXISTS (SELECT 1 FROM ft_t_einc WHERE clsf_oid = 'P72UNDRC01' AND ext_cl_value = 'GDR' AND indus_cl_set_id = 'P72UNDRC' AND data_src_id = 'BB');</v>
      </c>
    </row>
    <row r="531" spans="1:14">
      <c r="A531" s="93" t="s">
        <v>6545</v>
      </c>
      <c r="B531" s="160" t="s">
        <v>6587</v>
      </c>
      <c r="C531" s="93" t="s">
        <v>6546</v>
      </c>
      <c r="D531" s="249" t="s">
        <v>3827</v>
      </c>
      <c r="E531" s="249" t="s">
        <v>3935</v>
      </c>
      <c r="F531" s="160" t="s">
        <v>6544</v>
      </c>
      <c r="G531" s="249" t="s">
        <v>3935</v>
      </c>
      <c r="H531" s="249" t="s">
        <v>3827</v>
      </c>
      <c r="I531" s="160" t="s">
        <v>5931</v>
      </c>
      <c r="J531" s="160" t="s">
        <v>5931</v>
      </c>
      <c r="K531" s="160" t="s">
        <v>3813</v>
      </c>
      <c r="L531" s="160" t="s">
        <v>67</v>
      </c>
      <c r="M531" s="160" t="s">
        <v>3866</v>
      </c>
      <c r="N531" s="160" t="str">
        <f t="shared" si="9"/>
        <v>INSERT INTO ft_t_einc (einc_oid, clsf_oid, cl_value, ext_cl_value, indus_cl_set_id, start_tms, last_chg_tms, last_chg_usr_id, ext_clsf_nme, ext_clsf_desc, data_src_id, nls_cde)  SELECT 'EINC00504','P72UNDRC01','Equity','German Cert','P72UNDRC',SYSDATE(),SYSDATE(),'GS:PSG:P72','German Cert','Equity','BB','ENGLISH'     FROM DUAL WHERE NOT EXISTS (SELECT 1 FROM ft_t_einc WHERE clsf_oid = 'P72UNDRC01' AND ext_cl_value = 'German Cert' AND indus_cl_set_id = 'P72UNDRC' AND data_src_id = 'BB');</v>
      </c>
    </row>
    <row r="532" spans="1:14">
      <c r="A532" s="93" t="s">
        <v>6545</v>
      </c>
      <c r="B532" s="160" t="s">
        <v>6588</v>
      </c>
      <c r="C532" s="93" t="s">
        <v>6546</v>
      </c>
      <c r="D532" s="249" t="s">
        <v>3827</v>
      </c>
      <c r="E532" s="249" t="s">
        <v>3936</v>
      </c>
      <c r="F532" s="160" t="s">
        <v>6544</v>
      </c>
      <c r="G532" s="249" t="s">
        <v>3936</v>
      </c>
      <c r="H532" s="249" t="s">
        <v>3827</v>
      </c>
      <c r="I532" s="160" t="s">
        <v>5931</v>
      </c>
      <c r="J532" s="160" t="s">
        <v>5931</v>
      </c>
      <c r="K532" s="160" t="s">
        <v>3813</v>
      </c>
      <c r="L532" s="160" t="s">
        <v>67</v>
      </c>
      <c r="M532" s="160" t="s">
        <v>3866</v>
      </c>
      <c r="N532" s="160" t="str">
        <f t="shared" si="9"/>
        <v>INSERT INTO ft_t_einc (einc_oid, clsf_oid, cl_value, ext_cl_value, indus_cl_set_id, start_tms, last_chg_tms, last_chg_usr_id, ext_clsf_nme, ext_clsf_desc, data_src_id, nls_cde)  SELECT 'EINC00505','P72UNDRC01','Equity','HDR','P72UNDRC',SYSDATE(),SYSDATE(),'GS:PSG:P72','HDR','Equity','BB','ENGLISH'     FROM DUAL WHERE NOT EXISTS (SELECT 1 FROM ft_t_einc WHERE clsf_oid = 'P72UNDRC01' AND ext_cl_value = 'HDR' AND indus_cl_set_id = 'P72UNDRC' AND data_src_id = 'BB');</v>
      </c>
    </row>
    <row r="533" spans="1:14">
      <c r="A533" s="93" t="s">
        <v>6545</v>
      </c>
      <c r="B533" s="160" t="s">
        <v>6589</v>
      </c>
      <c r="C533" s="93" t="s">
        <v>6546</v>
      </c>
      <c r="D533" s="249" t="s">
        <v>3827</v>
      </c>
      <c r="E533" s="249" t="s">
        <v>3937</v>
      </c>
      <c r="F533" s="160" t="s">
        <v>6544</v>
      </c>
      <c r="G533" s="249" t="s">
        <v>3937</v>
      </c>
      <c r="H533" s="249" t="s">
        <v>3827</v>
      </c>
      <c r="I533" s="160" t="s">
        <v>5931</v>
      </c>
      <c r="J533" s="160" t="s">
        <v>5931</v>
      </c>
      <c r="K533" s="160" t="s">
        <v>3813</v>
      </c>
      <c r="L533" s="160" t="s">
        <v>67</v>
      </c>
      <c r="M533" s="160" t="s">
        <v>3866</v>
      </c>
      <c r="N533" s="160" t="str">
        <f t="shared" si="9"/>
        <v>INSERT INTO ft_t_einc (einc_oid, clsf_oid, cl_value, ext_cl_value, indus_cl_set_id, start_tms, last_chg_tms, last_chg_usr_id, ext_clsf_nme, ext_clsf_desc, data_src_id, nls_cde)  SELECT 'EINC00506','P72UNDRC01','Equity','IDR','P72UNDRC',SYSDATE(),SYSDATE(),'GS:PSG:P72','IDR','Equity','BB','ENGLISH'     FROM DUAL WHERE NOT EXISTS (SELECT 1 FROM ft_t_einc WHERE clsf_oid = 'P72UNDRC01' AND ext_cl_value = 'IDR' AND indus_cl_set_id = 'P72UNDRC' AND data_src_id = 'BB');</v>
      </c>
    </row>
    <row r="534" spans="1:14">
      <c r="A534" s="93" t="s">
        <v>6545</v>
      </c>
      <c r="B534" s="160" t="s">
        <v>6590</v>
      </c>
      <c r="C534" s="93" t="s">
        <v>6546</v>
      </c>
      <c r="D534" s="249" t="s">
        <v>3827</v>
      </c>
      <c r="E534" s="249" t="s">
        <v>3938</v>
      </c>
      <c r="F534" s="160" t="s">
        <v>6544</v>
      </c>
      <c r="G534" s="249" t="s">
        <v>3938</v>
      </c>
      <c r="H534" s="249" t="s">
        <v>3827</v>
      </c>
      <c r="I534" s="160" t="s">
        <v>5931</v>
      </c>
      <c r="J534" s="160" t="s">
        <v>5931</v>
      </c>
      <c r="K534" s="160" t="s">
        <v>3813</v>
      </c>
      <c r="L534" s="160" t="s">
        <v>67</v>
      </c>
      <c r="M534" s="160" t="s">
        <v>3866</v>
      </c>
      <c r="N534" s="160" t="str">
        <f t="shared" si="9"/>
        <v>INSERT INTO ft_t_einc (einc_oid, clsf_oid, cl_value, ext_cl_value, indus_cl_set_id, start_tms, last_chg_tms, last_chg_usr_id, ext_clsf_nme, ext_clsf_desc, data_src_id, nls_cde)  SELECT 'EINC00507','P72UNDRC01','Equity','NVDR','P72UNDRC',SYSDATE(),SYSDATE(),'GS:PSG:P72','NVDR','Equity','BB','ENGLISH'     FROM DUAL WHERE NOT EXISTS (SELECT 1 FROM ft_t_einc WHERE clsf_oid = 'P72UNDRC01' AND ext_cl_value = 'NVDR' AND indus_cl_set_id = 'P72UNDRC' AND data_src_id = 'BB');</v>
      </c>
    </row>
    <row r="535" spans="1:14">
      <c r="A535" s="93" t="s">
        <v>6545</v>
      </c>
      <c r="B535" s="160" t="s">
        <v>6591</v>
      </c>
      <c r="C535" s="93" t="s">
        <v>6546</v>
      </c>
      <c r="D535" s="249" t="s">
        <v>3827</v>
      </c>
      <c r="E535" s="249" t="s">
        <v>3939</v>
      </c>
      <c r="F535" s="160" t="s">
        <v>6544</v>
      </c>
      <c r="G535" s="249" t="s">
        <v>3939</v>
      </c>
      <c r="H535" s="249" t="s">
        <v>3827</v>
      </c>
      <c r="I535" s="160" t="s">
        <v>5931</v>
      </c>
      <c r="J535" s="160" t="s">
        <v>5931</v>
      </c>
      <c r="K535" s="160" t="s">
        <v>3813</v>
      </c>
      <c r="L535" s="160" t="s">
        <v>67</v>
      </c>
      <c r="M535" s="160" t="s">
        <v>3866</v>
      </c>
      <c r="N535" s="160" t="str">
        <f t="shared" si="9"/>
        <v>INSERT INTO ft_t_einc (einc_oid, clsf_oid, cl_value, ext_cl_value, indus_cl_set_id, start_tms, last_chg_tms, last_chg_usr_id, ext_clsf_nme, ext_clsf_desc, data_src_id, nls_cde)  SELECT 'EINC00508','P72UNDRC01','Equity','RDC','P72UNDRC',SYSDATE(),SYSDATE(),'GS:PSG:P72','RDC','Equity','BB','ENGLISH'     FROM DUAL WHERE NOT EXISTS (SELECT 1 FROM ft_t_einc WHERE clsf_oid = 'P72UNDRC01' AND ext_cl_value = 'RDC' AND indus_cl_set_id = 'P72UNDRC' AND data_src_id = 'BB');</v>
      </c>
    </row>
    <row r="536" spans="1:14">
      <c r="A536" s="93" t="s">
        <v>6545</v>
      </c>
      <c r="B536" s="160" t="s">
        <v>6592</v>
      </c>
      <c r="C536" s="93" t="s">
        <v>6546</v>
      </c>
      <c r="D536" s="249" t="s">
        <v>3827</v>
      </c>
      <c r="E536" s="249" t="s">
        <v>3957</v>
      </c>
      <c r="F536" s="160" t="s">
        <v>6544</v>
      </c>
      <c r="G536" s="249" t="s">
        <v>3957</v>
      </c>
      <c r="H536" s="249" t="s">
        <v>3827</v>
      </c>
      <c r="I536" s="160" t="s">
        <v>5931</v>
      </c>
      <c r="J536" s="160" t="s">
        <v>5931</v>
      </c>
      <c r="K536" s="160" t="s">
        <v>3813</v>
      </c>
      <c r="L536" s="160" t="s">
        <v>67</v>
      </c>
      <c r="M536" s="160" t="s">
        <v>3866</v>
      </c>
      <c r="N536" s="160" t="str">
        <f t="shared" si="9"/>
        <v>INSERT INTO ft_t_einc (einc_oid, clsf_oid, cl_value, ext_cl_value, indus_cl_set_id, start_tms, last_chg_tms, last_chg_usr_id, ext_clsf_nme, ext_clsf_desc, data_src_id, nls_cde)  SELECT 'EINC00509','P72UNDRC01','Equity','Receipt','P72UNDRC',SYSDATE(),SYSDATE(),'GS:PSG:P72','Receipt','Equity','BB','ENGLISH'     FROM DUAL WHERE NOT EXISTS (SELECT 1 FROM ft_t_einc WHERE clsf_oid = 'P72UNDRC01' AND ext_cl_value = 'Receipt' AND indus_cl_set_id = 'P72UNDRC' AND data_src_id = 'BB');</v>
      </c>
    </row>
    <row r="537" spans="1:14">
      <c r="A537" s="93" t="s">
        <v>6545</v>
      </c>
      <c r="B537" s="160" t="s">
        <v>6593</v>
      </c>
      <c r="C537" s="93" t="s">
        <v>6546</v>
      </c>
      <c r="D537" s="249" t="s">
        <v>3827</v>
      </c>
      <c r="E537" s="249" t="s">
        <v>3940</v>
      </c>
      <c r="F537" s="160" t="s">
        <v>6544</v>
      </c>
      <c r="G537" s="249" t="s">
        <v>3940</v>
      </c>
      <c r="H537" s="249" t="s">
        <v>3827</v>
      </c>
      <c r="I537" s="160" t="s">
        <v>5931</v>
      </c>
      <c r="J537" s="160" t="s">
        <v>5931</v>
      </c>
      <c r="K537" s="160" t="s">
        <v>3813</v>
      </c>
      <c r="L537" s="160" t="s">
        <v>67</v>
      </c>
      <c r="M537" s="160" t="s">
        <v>3866</v>
      </c>
      <c r="N537" s="160" t="str">
        <f t="shared" si="9"/>
        <v>INSERT INTO ft_t_einc (einc_oid, clsf_oid, cl_value, ext_cl_value, indus_cl_set_id, start_tms, last_chg_tms, last_chg_usr_id, ext_clsf_nme, ext_clsf_desc, data_src_id, nls_cde)  SELECT 'EINC00510','P72UNDRC01','Equity','SDR','P72UNDRC',SYSDATE(),SYSDATE(),'GS:PSG:P72','SDR','Equity','BB','ENGLISH'     FROM DUAL WHERE NOT EXISTS (SELECT 1 FROM ft_t_einc WHERE clsf_oid = 'P72UNDRC01' AND ext_cl_value = 'SDR' AND indus_cl_set_id = 'P72UNDRC' AND data_src_id = 'BB');</v>
      </c>
    </row>
    <row r="538" spans="1:14">
      <c r="A538" s="93" t="s">
        <v>6545</v>
      </c>
      <c r="B538" s="160" t="s">
        <v>6594</v>
      </c>
      <c r="C538" s="93" t="s">
        <v>6546</v>
      </c>
      <c r="D538" s="249" t="s">
        <v>3827</v>
      </c>
      <c r="E538" s="249" t="s">
        <v>3941</v>
      </c>
      <c r="F538" s="160" t="s">
        <v>6544</v>
      </c>
      <c r="G538" s="249" t="s">
        <v>3941</v>
      </c>
      <c r="H538" s="249" t="s">
        <v>3827</v>
      </c>
      <c r="I538" s="160" t="s">
        <v>5931</v>
      </c>
      <c r="J538" s="160" t="s">
        <v>5931</v>
      </c>
      <c r="K538" s="160" t="s">
        <v>3813</v>
      </c>
      <c r="L538" s="160" t="s">
        <v>67</v>
      </c>
      <c r="M538" s="160" t="s">
        <v>3866</v>
      </c>
      <c r="N538" s="160" t="str">
        <f t="shared" si="9"/>
        <v>INSERT INTO ft_t_einc (einc_oid, clsf_oid, cl_value, ext_cl_value, indus_cl_set_id, start_tms, last_chg_tms, last_chg_usr_id, ext_clsf_nme, ext_clsf_desc, data_src_id, nls_cde)  SELECT 'EINC00511','P72UNDRC01','Equity','Swiss Cert','P72UNDRC',SYSDATE(),SYSDATE(),'GS:PSG:P72','Swiss Cert','Equity','BB','ENGLISH'     FROM DUAL WHERE NOT EXISTS (SELECT 1 FROM ft_t_einc WHERE clsf_oid = 'P72UNDRC01' AND ext_cl_value = 'Swiss Cert' AND indus_cl_set_id = 'P72UNDRC' AND data_src_id = 'BB');</v>
      </c>
    </row>
    <row r="539" spans="1:14">
      <c r="A539" s="93" t="s">
        <v>6545</v>
      </c>
      <c r="B539" s="160" t="s">
        <v>6595</v>
      </c>
      <c r="C539" s="93" t="s">
        <v>6546</v>
      </c>
      <c r="D539" s="249" t="s">
        <v>3827</v>
      </c>
      <c r="E539" s="249" t="s">
        <v>3942</v>
      </c>
      <c r="F539" s="160" t="s">
        <v>6544</v>
      </c>
      <c r="G539" s="249" t="s">
        <v>3942</v>
      </c>
      <c r="H539" s="249" t="s">
        <v>3827</v>
      </c>
      <c r="I539" s="160" t="s">
        <v>5931</v>
      </c>
      <c r="J539" s="160" t="s">
        <v>5931</v>
      </c>
      <c r="K539" s="160" t="s">
        <v>3813</v>
      </c>
      <c r="L539" s="160" t="s">
        <v>67</v>
      </c>
      <c r="M539" s="160" t="s">
        <v>3866</v>
      </c>
      <c r="N539" s="160" t="str">
        <f t="shared" si="9"/>
        <v>INSERT INTO ft_t_einc (einc_oid, clsf_oid, cl_value, ext_cl_value, indus_cl_set_id, start_tms, last_chg_tms, last_chg_usr_id, ext_clsf_nme, ext_clsf_desc, data_src_id, nls_cde)  SELECT 'EINC00512','P72UNDRC01','Equity','TDR','P72UNDRC',SYSDATE(),SYSDATE(),'GS:PSG:P72','TDR','Equity','BB','ENGLISH'     FROM DUAL WHERE NOT EXISTS (SELECT 1 FROM ft_t_einc WHERE clsf_oid = 'P72UNDRC01' AND ext_cl_value = 'TDR' AND indus_cl_set_id = 'P72UNDRC' AND data_src_id = 'BB');</v>
      </c>
    </row>
    <row r="540" spans="1:14">
      <c r="A540" s="93" t="s">
        <v>6545</v>
      </c>
      <c r="B540" s="160" t="s">
        <v>6596</v>
      </c>
      <c r="C540" s="93" t="s">
        <v>6546</v>
      </c>
      <c r="D540" s="249" t="s">
        <v>3827</v>
      </c>
      <c r="E540" s="249" t="s">
        <v>3943</v>
      </c>
      <c r="F540" s="160" t="s">
        <v>6544</v>
      </c>
      <c r="G540" s="249" t="s">
        <v>3943</v>
      </c>
      <c r="H540" s="249" t="s">
        <v>3827</v>
      </c>
      <c r="I540" s="160" t="s">
        <v>5931</v>
      </c>
      <c r="J540" s="160" t="s">
        <v>5931</v>
      </c>
      <c r="K540" s="160" t="s">
        <v>3813</v>
      </c>
      <c r="L540" s="160" t="s">
        <v>67</v>
      </c>
      <c r="M540" s="160" t="s">
        <v>3866</v>
      </c>
      <c r="N540" s="160" t="str">
        <f t="shared" si="9"/>
        <v>INSERT INTO ft_t_einc (einc_oid, clsf_oid, cl_value, ext_cl_value, indus_cl_set_id, start_tms, last_chg_tms, last_chg_usr_id, ext_clsf_nme, ext_clsf_desc, data_src_id, nls_cde)  SELECT 'EINC00513','P72UNDRC01','Equity','Ltd Part','P72UNDRC',SYSDATE(),SYSDATE(),'GS:PSG:P72','Ltd Part','Equity','BB','ENGLISH'     FROM DUAL WHERE NOT EXISTS (SELECT 1 FROM ft_t_einc WHERE clsf_oid = 'P72UNDRC01' AND ext_cl_value = 'Ltd Part' AND indus_cl_set_id = 'P72UNDRC' AND data_src_id = 'BB');</v>
      </c>
    </row>
    <row r="541" spans="1:14">
      <c r="A541" s="93" t="s">
        <v>6545</v>
      </c>
      <c r="B541" s="160" t="s">
        <v>6597</v>
      </c>
      <c r="C541" s="93" t="s">
        <v>6546</v>
      </c>
      <c r="D541" s="249" t="s">
        <v>3827</v>
      </c>
      <c r="E541" s="249" t="s">
        <v>3944</v>
      </c>
      <c r="F541" s="160" t="s">
        <v>6544</v>
      </c>
      <c r="G541" s="249" t="s">
        <v>3944</v>
      </c>
      <c r="H541" s="249" t="s">
        <v>3827</v>
      </c>
      <c r="I541" s="160" t="s">
        <v>5931</v>
      </c>
      <c r="J541" s="160" t="s">
        <v>5931</v>
      </c>
      <c r="K541" s="160" t="s">
        <v>3813</v>
      </c>
      <c r="L541" s="160" t="s">
        <v>67</v>
      </c>
      <c r="M541" s="160" t="s">
        <v>3866</v>
      </c>
      <c r="N541" s="160" t="str">
        <f t="shared" si="9"/>
        <v>INSERT INTO ft_t_einc (einc_oid, clsf_oid, cl_value, ext_cl_value, indus_cl_set_id, start_tms, last_chg_tms, last_chg_usr_id, ext_clsf_nme, ext_clsf_desc, data_src_id, nls_cde)  SELECT 'EINC00514','P72UNDRC01','Equity','MLP','P72UNDRC',SYSDATE(),SYSDATE(),'GS:PSG:P72','MLP','Equity','BB','ENGLISH'     FROM DUAL WHERE NOT EXISTS (SELECT 1 FROM ft_t_einc WHERE clsf_oid = 'P72UNDRC01' AND ext_cl_value = 'MLP' AND indus_cl_set_id = 'P72UNDRC' AND data_src_id = 'BB');</v>
      </c>
    </row>
    <row r="542" spans="1:14">
      <c r="A542" s="93" t="s">
        <v>6545</v>
      </c>
      <c r="B542" s="160" t="s">
        <v>6598</v>
      </c>
      <c r="C542" s="93" t="s">
        <v>6546</v>
      </c>
      <c r="D542" s="249" t="s">
        <v>3827</v>
      </c>
      <c r="E542" s="249" t="s">
        <v>3831</v>
      </c>
      <c r="F542" s="160" t="s">
        <v>6544</v>
      </c>
      <c r="G542" s="249" t="s">
        <v>3831</v>
      </c>
      <c r="H542" s="249" t="s">
        <v>3827</v>
      </c>
      <c r="I542" s="160" t="s">
        <v>5931</v>
      </c>
      <c r="J542" s="160" t="s">
        <v>5931</v>
      </c>
      <c r="K542" s="160" t="s">
        <v>3813</v>
      </c>
      <c r="L542" s="160" t="s">
        <v>67</v>
      </c>
      <c r="M542" s="160" t="s">
        <v>3866</v>
      </c>
      <c r="N542" s="160" t="str">
        <f t="shared" si="9"/>
        <v>INSERT INTO ft_t_einc (einc_oid, clsf_oid, cl_value, ext_cl_value, indus_cl_set_id, start_tms, last_chg_tms, last_chg_usr_id, ext_clsf_nme, ext_clsf_desc, data_src_id, nls_cde)  SELECT 'EINC00515','P72UNDRC01','Equity','Preference','P72UNDRC',SYSDATE(),SYSDATE(),'GS:PSG:P72','Preference','Equity','BB','ENGLISH'     FROM DUAL WHERE NOT EXISTS (SELECT 1 FROM ft_t_einc WHERE clsf_oid = 'P72UNDRC01' AND ext_cl_value = 'Preference' AND indus_cl_set_id = 'P72UNDRC' AND data_src_id = 'BB');</v>
      </c>
    </row>
    <row r="543" spans="1:14">
      <c r="A543" s="93" t="s">
        <v>6545</v>
      </c>
      <c r="B543" s="160" t="s">
        <v>6599</v>
      </c>
      <c r="C543" s="93" t="s">
        <v>6546</v>
      </c>
      <c r="D543" s="249" t="s">
        <v>3827</v>
      </c>
      <c r="E543" s="249" t="s">
        <v>3945</v>
      </c>
      <c r="F543" s="160" t="s">
        <v>6544</v>
      </c>
      <c r="G543" s="249" t="s">
        <v>3945</v>
      </c>
      <c r="H543" s="249" t="s">
        <v>3827</v>
      </c>
      <c r="I543" s="160" t="s">
        <v>5931</v>
      </c>
      <c r="J543" s="160" t="s">
        <v>5931</v>
      </c>
      <c r="K543" s="160" t="s">
        <v>3813</v>
      </c>
      <c r="L543" s="160" t="s">
        <v>67</v>
      </c>
      <c r="M543" s="160" t="s">
        <v>3866</v>
      </c>
      <c r="N543" s="160" t="str">
        <f t="shared" si="9"/>
        <v>INSERT INTO ft_t_einc (einc_oid, clsf_oid, cl_value, ext_cl_value, indus_cl_set_id, start_tms, last_chg_tms, last_chg_usr_id, ext_clsf_nme, ext_clsf_desc, data_src_id, nls_cde)  SELECT 'EINC00516','P72UNDRC01','Equity','Preferred','P72UNDRC',SYSDATE(),SYSDATE(),'GS:PSG:P72','Preferred','Equity','BB','ENGLISH'     FROM DUAL WHERE NOT EXISTS (SELECT 1 FROM ft_t_einc WHERE clsf_oid = 'P72UNDRC01' AND ext_cl_value = 'Preferred' AND indus_cl_set_id = 'P72UNDRC' AND data_src_id = 'BB');</v>
      </c>
    </row>
    <row r="544" spans="1:14">
      <c r="A544" s="93" t="s">
        <v>6545</v>
      </c>
      <c r="B544" s="160" t="s">
        <v>6600</v>
      </c>
      <c r="C544" s="93" t="s">
        <v>6546</v>
      </c>
      <c r="D544" s="249" t="s">
        <v>3827</v>
      </c>
      <c r="E544" s="249" t="s">
        <v>3946</v>
      </c>
      <c r="F544" s="160" t="s">
        <v>6544</v>
      </c>
      <c r="G544" s="249" t="s">
        <v>3946</v>
      </c>
      <c r="H544" s="249" t="s">
        <v>3827</v>
      </c>
      <c r="I544" s="160" t="s">
        <v>5931</v>
      </c>
      <c r="J544" s="160" t="s">
        <v>5931</v>
      </c>
      <c r="K544" s="160" t="s">
        <v>3813</v>
      </c>
      <c r="L544" s="160" t="s">
        <v>67</v>
      </c>
      <c r="M544" s="160" t="s">
        <v>3866</v>
      </c>
      <c r="N544" s="160" t="str">
        <f t="shared" si="9"/>
        <v>INSERT INTO ft_t_einc (einc_oid, clsf_oid, cl_value, ext_cl_value, indus_cl_set_id, start_tms, last_chg_tms, last_chg_usr_id, ext_clsf_nme, ext_clsf_desc, data_src_id, nls_cde)  SELECT 'EINC00517','P72UNDRC01','Equity','Private Comp','P72UNDRC',SYSDATE(),SYSDATE(),'GS:PSG:P72','Private Comp','Equity','BB','ENGLISH'     FROM DUAL WHERE NOT EXISTS (SELECT 1 FROM ft_t_einc WHERE clsf_oid = 'P72UNDRC01' AND ext_cl_value = 'Private Comp' AND indus_cl_set_id = 'P72UNDRC' AND data_src_id = 'BB');</v>
      </c>
    </row>
    <row r="545" spans="1:14">
      <c r="A545" s="93" t="s">
        <v>6545</v>
      </c>
      <c r="B545" s="160" t="s">
        <v>6601</v>
      </c>
      <c r="C545" s="93" t="s">
        <v>6546</v>
      </c>
      <c r="D545" s="249" t="s">
        <v>3827</v>
      </c>
      <c r="E545" s="249" t="s">
        <v>3947</v>
      </c>
      <c r="F545" s="160" t="s">
        <v>6544</v>
      </c>
      <c r="G545" s="249" t="s">
        <v>3947</v>
      </c>
      <c r="H545" s="249" t="s">
        <v>3827</v>
      </c>
      <c r="I545" s="160" t="s">
        <v>5931</v>
      </c>
      <c r="J545" s="160" t="s">
        <v>5931</v>
      </c>
      <c r="K545" s="160" t="s">
        <v>3813</v>
      </c>
      <c r="L545" s="160" t="s">
        <v>67</v>
      </c>
      <c r="M545" s="160" t="s">
        <v>3866</v>
      </c>
      <c r="N545" s="160" t="str">
        <f t="shared" si="9"/>
        <v>INSERT INTO ft_t_einc (einc_oid, clsf_oid, cl_value, ext_cl_value, indus_cl_set_id, start_tms, last_chg_tms, last_chg_usr_id, ext_clsf_nme, ext_clsf_desc, data_src_id, nls_cde)  SELECT 'EINC00518','P72UNDRC01','Equity','Private Eqty','P72UNDRC',SYSDATE(),SYSDATE(),'GS:PSG:P72','Private Eqty','Equity','BB','ENGLISH'     FROM DUAL WHERE NOT EXISTS (SELECT 1 FROM ft_t_einc WHERE clsf_oid = 'P72UNDRC01' AND ext_cl_value = 'Private Eqty' AND indus_cl_set_id = 'P72UNDRC' AND data_src_id = 'BB');</v>
      </c>
    </row>
    <row r="546" spans="1:14">
      <c r="A546" s="93" t="s">
        <v>6545</v>
      </c>
      <c r="B546" s="160" t="s">
        <v>6602</v>
      </c>
      <c r="C546" s="93" t="s">
        <v>6546</v>
      </c>
      <c r="D546" s="249" t="s">
        <v>3827</v>
      </c>
      <c r="E546" s="249" t="s">
        <v>3847</v>
      </c>
      <c r="F546" s="160" t="s">
        <v>6544</v>
      </c>
      <c r="G546" s="249" t="s">
        <v>3847</v>
      </c>
      <c r="H546" s="249" t="s">
        <v>3827</v>
      </c>
      <c r="I546" s="160" t="s">
        <v>5931</v>
      </c>
      <c r="J546" s="160" t="s">
        <v>5931</v>
      </c>
      <c r="K546" s="160" t="s">
        <v>3813</v>
      </c>
      <c r="L546" s="160" t="s">
        <v>67</v>
      </c>
      <c r="M546" s="160" t="s">
        <v>3866</v>
      </c>
      <c r="N546" s="160" t="str">
        <f t="shared" si="9"/>
        <v>INSERT INTO ft_t_einc (einc_oid, clsf_oid, cl_value, ext_cl_value, indus_cl_set_id, start_tms, last_chg_tms, last_chg_usr_id, ext_clsf_nme, ext_clsf_desc, data_src_id, nls_cde)  SELECT 'EINC00519','P72UNDRC01','Equity','REIT','P72UNDRC',SYSDATE(),SYSDATE(),'GS:PSG:P72','REIT','Equity','BB','ENGLISH'     FROM DUAL WHERE NOT EXISTS (SELECT 1 FROM ft_t_einc WHERE clsf_oid = 'P72UNDRC01' AND ext_cl_value = 'REIT' AND indus_cl_set_id = 'P72UNDRC' AND data_src_id = 'BB');</v>
      </c>
    </row>
    <row r="547" spans="1:14">
      <c r="A547" s="93" t="s">
        <v>6545</v>
      </c>
      <c r="B547" s="160" t="s">
        <v>6603</v>
      </c>
      <c r="C547" s="93" t="s">
        <v>6547</v>
      </c>
      <c r="D547" s="249" t="s">
        <v>6550</v>
      </c>
      <c r="E547" s="249" t="s">
        <v>3948</v>
      </c>
      <c r="F547" s="160" t="s">
        <v>6544</v>
      </c>
      <c r="G547" s="249" t="s">
        <v>3948</v>
      </c>
      <c r="H547" s="249" t="s">
        <v>6550</v>
      </c>
      <c r="I547" s="160" t="s">
        <v>5931</v>
      </c>
      <c r="J547" s="160" t="s">
        <v>5931</v>
      </c>
      <c r="K547" s="160" t="s">
        <v>3813</v>
      </c>
      <c r="L547" s="160" t="s">
        <v>67</v>
      </c>
      <c r="M547" s="160" t="s">
        <v>3866</v>
      </c>
      <c r="N547" s="160" t="str">
        <f t="shared" si="9"/>
        <v>INSERT INTO ft_t_einc (einc_oid, clsf_oid, cl_value, ext_cl_value, indus_cl_set_id, start_tms, last_chg_tms, last_chg_usr_id, ext_clsf_nme, ext_clsf_desc, data_src_id, nls_cde)  SELECT 'EINC00520','P72UNDRC02','Hybrid','PRIVATE','P72UNDRC',SYSDATE(),SYSDATE(),'GS:PSG:P72','PRIVATE','Hybrid','BB','ENGLISH'     FROM DUAL WHERE NOT EXISTS (SELECT 1 FROM ft_t_einc WHERE clsf_oid = 'P72UNDRC02' AND ext_cl_value = 'PRIVATE' AND indus_cl_set_id = 'P72UNDRC' AND data_src_id = 'BB');</v>
      </c>
    </row>
    <row r="548" spans="1:14">
      <c r="A548" s="93" t="s">
        <v>6545</v>
      </c>
      <c r="B548" s="160" t="s">
        <v>6604</v>
      </c>
      <c r="C548" s="93" t="s">
        <v>6547</v>
      </c>
      <c r="D548" s="249" t="s">
        <v>6550</v>
      </c>
      <c r="E548" s="249" t="s">
        <v>3949</v>
      </c>
      <c r="F548" s="160" t="s">
        <v>6544</v>
      </c>
      <c r="G548" s="249" t="s">
        <v>3949</v>
      </c>
      <c r="H548" s="249" t="s">
        <v>6550</v>
      </c>
      <c r="I548" s="160" t="s">
        <v>5931</v>
      </c>
      <c r="J548" s="160" t="s">
        <v>5931</v>
      </c>
      <c r="K548" s="160" t="s">
        <v>3813</v>
      </c>
      <c r="L548" s="160" t="s">
        <v>67</v>
      </c>
      <c r="M548" s="160" t="s">
        <v>3866</v>
      </c>
      <c r="N548" s="160" t="str">
        <f t="shared" si="9"/>
        <v>INSERT INTO ft_t_einc (einc_oid, clsf_oid, cl_value, ext_cl_value, indus_cl_set_id, start_tms, last_chg_tms, last_chg_usr_id, ext_clsf_nme, ext_clsf_desc, data_src_id, nls_cde)  SELECT 'EINC00521','P72UNDRC02','Hybrid','PUBLIC','P72UNDRC',SYSDATE(),SYSDATE(),'GS:PSG:P72','PUBLIC','Hybrid','BB','ENGLISH'     FROM DUAL WHERE NOT EXISTS (SELECT 1 FROM ft_t_einc WHERE clsf_oid = 'P72UNDRC02' AND ext_cl_value = 'PUBLIC' AND indus_cl_set_id = 'P72UNDRC' AND data_src_id = 'BB');</v>
      </c>
    </row>
    <row r="549" spans="1:14">
      <c r="A549" s="93" t="s">
        <v>6545</v>
      </c>
      <c r="B549" s="160" t="s">
        <v>6605</v>
      </c>
      <c r="C549" s="93" t="s">
        <v>6546</v>
      </c>
      <c r="D549" s="249" t="s">
        <v>3827</v>
      </c>
      <c r="E549" s="249" t="s">
        <v>4015</v>
      </c>
      <c r="F549" s="160" t="s">
        <v>6544</v>
      </c>
      <c r="G549" s="249" t="s">
        <v>4015</v>
      </c>
      <c r="H549" s="249" t="s">
        <v>3827</v>
      </c>
      <c r="I549" s="160" t="s">
        <v>5931</v>
      </c>
      <c r="J549" s="160" t="s">
        <v>5931</v>
      </c>
      <c r="K549" s="160" t="s">
        <v>3813</v>
      </c>
      <c r="L549" s="160" t="s">
        <v>67</v>
      </c>
      <c r="M549" s="160" t="s">
        <v>3866</v>
      </c>
      <c r="N549" s="160" t="str">
        <f t="shared" si="9"/>
        <v>INSERT INTO ft_t_einc (einc_oid, clsf_oid, cl_value, ext_cl_value, indus_cl_set_id, start_tms, last_chg_tms, last_chg_usr_id, ext_clsf_nme, ext_clsf_desc, data_src_id, nls_cde)  SELECT 'EINC00523','P72UNDRC01','Equity','Alternative','P72UNDRC',SYSDATE(),SYSDATE(),'GS:PSG:P72','Alternative','Equity','BB','ENGLISH'     FROM DUAL WHERE NOT EXISTS (SELECT 1 FROM ft_t_einc WHERE clsf_oid = 'P72UNDRC01' AND ext_cl_value = 'Alternative' AND indus_cl_set_id = 'P72UNDRC' AND data_src_id = 'BB');</v>
      </c>
    </row>
    <row r="550" spans="1:14">
      <c r="A550" s="93" t="s">
        <v>6545</v>
      </c>
      <c r="B550" s="160" t="s">
        <v>6606</v>
      </c>
      <c r="C550" s="93" t="s">
        <v>6546</v>
      </c>
      <c r="D550" s="249" t="s">
        <v>3827</v>
      </c>
      <c r="E550" s="249" t="s">
        <v>3827</v>
      </c>
      <c r="F550" s="160" t="s">
        <v>6544</v>
      </c>
      <c r="G550" s="249" t="s">
        <v>3827</v>
      </c>
      <c r="H550" s="249" t="s">
        <v>3827</v>
      </c>
      <c r="I550" s="160" t="s">
        <v>5931</v>
      </c>
      <c r="J550" s="160" t="s">
        <v>5931</v>
      </c>
      <c r="K550" s="160" t="s">
        <v>3813</v>
      </c>
      <c r="L550" s="160" t="s">
        <v>67</v>
      </c>
      <c r="M550" s="160" t="s">
        <v>3866</v>
      </c>
      <c r="N550" s="160" t="str">
        <f t="shared" si="9"/>
        <v>INSERT INTO ft_t_einc (einc_oid, clsf_oid, cl_value, ext_cl_value, indus_cl_set_id, start_tms, last_chg_tms, last_chg_usr_id, ext_clsf_nme, ext_clsf_desc, data_src_id, nls_cde)  SELECT 'EINC00524','P72UNDRC01','Equity','Equity','P72UNDRC',SYSDATE(),SYSDATE(),'GS:PSG:P72','Equity','Equity','BB','ENGLISH'     FROM DUAL WHERE NOT EXISTS (SELECT 1 FROM ft_t_einc WHERE clsf_oid = 'P72UNDRC01' AND ext_cl_value = 'Equity' AND indus_cl_set_id = 'P72UNDRC' AND data_src_id = 'BB');</v>
      </c>
    </row>
    <row r="551" spans="1:14">
      <c r="A551" s="93" t="s">
        <v>6545</v>
      </c>
      <c r="B551" s="160" t="s">
        <v>6607</v>
      </c>
      <c r="C551" s="93" t="s">
        <v>6546</v>
      </c>
      <c r="D551" s="249" t="s">
        <v>3827</v>
      </c>
      <c r="E551" s="249" t="s">
        <v>4016</v>
      </c>
      <c r="F551" s="160" t="s">
        <v>6544</v>
      </c>
      <c r="G551" s="249" t="s">
        <v>4016</v>
      </c>
      <c r="H551" s="249" t="s">
        <v>3827</v>
      </c>
      <c r="I551" s="160" t="s">
        <v>5931</v>
      </c>
      <c r="J551" s="160" t="s">
        <v>5931</v>
      </c>
      <c r="K551" s="160" t="s">
        <v>3813</v>
      </c>
      <c r="L551" s="160" t="s">
        <v>67</v>
      </c>
      <c r="M551" s="160" t="s">
        <v>3866</v>
      </c>
      <c r="N551" s="160" t="str">
        <f t="shared" si="9"/>
        <v>INSERT INTO ft_t_einc (einc_oid, clsf_oid, cl_value, ext_cl_value, indus_cl_set_id, start_tms, last_chg_tms, last_chg_usr_id, ext_clsf_nme, ext_clsf_desc, data_src_id, nls_cde)  SELECT 'EINC00525','P72UNDRC01','Equity','Mixed Allocation','P72UNDRC',SYSDATE(),SYSDATE(),'GS:PSG:P72','Mixed Allocation','Equity','BB','ENGLISH'     FROM DUAL WHERE NOT EXISTS (SELECT 1 FROM ft_t_einc WHERE clsf_oid = 'P72UNDRC01' AND ext_cl_value = 'Mixed Allocation' AND indus_cl_set_id = 'P72UNDRC' AND data_src_id = 'BB');</v>
      </c>
    </row>
    <row r="552" spans="1:14">
      <c r="A552" s="93" t="s">
        <v>6545</v>
      </c>
      <c r="B552" s="160" t="s">
        <v>6608</v>
      </c>
      <c r="C552" s="93" t="s">
        <v>6546</v>
      </c>
      <c r="D552" s="249" t="s">
        <v>3827</v>
      </c>
      <c r="E552" s="249" t="s">
        <v>4017</v>
      </c>
      <c r="F552" s="160" t="s">
        <v>6544</v>
      </c>
      <c r="G552" s="249" t="s">
        <v>4017</v>
      </c>
      <c r="H552" s="249" t="s">
        <v>3827</v>
      </c>
      <c r="I552" s="160" t="s">
        <v>5931</v>
      </c>
      <c r="J552" s="160" t="s">
        <v>5931</v>
      </c>
      <c r="K552" s="160" t="s">
        <v>3813</v>
      </c>
      <c r="L552" s="160" t="s">
        <v>67</v>
      </c>
      <c r="M552" s="160" t="s">
        <v>3866</v>
      </c>
      <c r="N552" s="160" t="str">
        <f t="shared" si="9"/>
        <v>INSERT INTO ft_t_einc (einc_oid, clsf_oid, cl_value, ext_cl_value, indus_cl_set_id, start_tms, last_chg_tms, last_chg_usr_id, ext_clsf_nme, ext_clsf_desc, data_src_id, nls_cde)  SELECT 'EINC00526','P72UNDRC01','Equity','Private Equity','P72UNDRC',SYSDATE(),SYSDATE(),'GS:PSG:P72','Private Equity','Equity','BB','ENGLISH'     FROM DUAL WHERE NOT EXISTS (SELECT 1 FROM ft_t_einc WHERE clsf_oid = 'P72UNDRC01' AND ext_cl_value = 'Private Equity' AND indus_cl_set_id = 'P72UNDRC' AND data_src_id = 'BB');</v>
      </c>
    </row>
    <row r="553" spans="1:14">
      <c r="A553" s="93" t="s">
        <v>6545</v>
      </c>
      <c r="B553" s="160" t="s">
        <v>6609</v>
      </c>
      <c r="C553" s="93" t="s">
        <v>6546</v>
      </c>
      <c r="D553" s="249" t="s">
        <v>3827</v>
      </c>
      <c r="E553" s="249" t="s">
        <v>4018</v>
      </c>
      <c r="F553" s="160" t="s">
        <v>6544</v>
      </c>
      <c r="G553" s="249" t="s">
        <v>4018</v>
      </c>
      <c r="H553" s="249" t="s">
        <v>3827</v>
      </c>
      <c r="I553" s="160" t="s">
        <v>5931</v>
      </c>
      <c r="J553" s="160" t="s">
        <v>5931</v>
      </c>
      <c r="K553" s="160" t="s">
        <v>3813</v>
      </c>
      <c r="L553" s="160" t="s">
        <v>67</v>
      </c>
      <c r="M553" s="160" t="s">
        <v>3866</v>
      </c>
      <c r="N553" s="160" t="str">
        <f t="shared" si="9"/>
        <v>INSERT INTO ft_t_einc (einc_oid, clsf_oid, cl_value, ext_cl_value, indus_cl_set_id, start_tms, last_chg_tms, last_chg_usr_id, ext_clsf_nme, ext_clsf_desc, data_src_id, nls_cde)  SELECT 'EINC00527','P72UNDRC01','Equity','Real Estate','P72UNDRC',SYSDATE(),SYSDATE(),'GS:PSG:P72','Real Estate','Equity','BB','ENGLISH'     FROM DUAL WHERE NOT EXISTS (SELECT 1 FROM ft_t_einc WHERE clsf_oid = 'P72UNDRC01' AND ext_cl_value = 'Real Estate' AND indus_cl_set_id = 'P72UNDRC' AND data_src_id = 'BB');</v>
      </c>
    </row>
    <row r="554" spans="1:14">
      <c r="A554" s="93" t="s">
        <v>6545</v>
      </c>
      <c r="B554" s="160" t="s">
        <v>6610</v>
      </c>
      <c r="C554" s="93" t="s">
        <v>6546</v>
      </c>
      <c r="D554" s="249" t="s">
        <v>3827</v>
      </c>
      <c r="E554" s="249" t="s">
        <v>4019</v>
      </c>
      <c r="F554" s="160" t="s">
        <v>6544</v>
      </c>
      <c r="G554" s="249" t="s">
        <v>4019</v>
      </c>
      <c r="H554" s="249" t="s">
        <v>3827</v>
      </c>
      <c r="I554" s="160" t="s">
        <v>5931</v>
      </c>
      <c r="J554" s="160" t="s">
        <v>5931</v>
      </c>
      <c r="K554" s="160" t="s">
        <v>3813</v>
      </c>
      <c r="L554" s="160" t="s">
        <v>67</v>
      </c>
      <c r="M554" s="160" t="s">
        <v>3866</v>
      </c>
      <c r="N554" s="160" t="str">
        <f t="shared" si="9"/>
        <v>INSERT INTO ft_t_einc (einc_oid, clsf_oid, cl_value, ext_cl_value, indus_cl_set_id, start_tms, last_chg_tms, last_chg_usr_id, ext_clsf_nme, ext_clsf_desc, data_src_id, nls_cde)  SELECT 'EINC00528','P72UNDRC01','Equity','Specialty','P72UNDRC',SYSDATE(),SYSDATE(),'GS:PSG:P72','Specialty','Equity','BB','ENGLISH'     FROM DUAL WHERE NOT EXISTS (SELECT 1 FROM ft_t_einc WHERE clsf_oid = 'P72UNDRC01' AND ext_cl_value = 'Specialty' AND indus_cl_set_id = 'P72UNDRC' AND data_src_id = 'BB');</v>
      </c>
    </row>
    <row r="555" spans="1:14">
      <c r="A555" s="93" t="s">
        <v>6545</v>
      </c>
      <c r="B555" s="160" t="s">
        <v>6611</v>
      </c>
      <c r="C555" s="93" t="s">
        <v>6549</v>
      </c>
      <c r="D555" s="249" t="s">
        <v>6551</v>
      </c>
      <c r="E555" s="249" t="s">
        <v>3964</v>
      </c>
      <c r="F555" s="160" t="s">
        <v>6544</v>
      </c>
      <c r="G555" s="249" t="s">
        <v>3964</v>
      </c>
      <c r="H555" s="249" t="s">
        <v>6551</v>
      </c>
      <c r="I555" s="160" t="s">
        <v>5931</v>
      </c>
      <c r="J555" s="160" t="s">
        <v>5931</v>
      </c>
      <c r="K555" s="160" t="s">
        <v>3813</v>
      </c>
      <c r="L555" s="160" t="s">
        <v>67</v>
      </c>
      <c r="M555" s="160" t="s">
        <v>3866</v>
      </c>
      <c r="N555" s="160" t="str">
        <f t="shared" si="9"/>
        <v>INSERT INTO ft_t_einc (einc_oid, clsf_oid, cl_value, ext_cl_value, indus_cl_set_id, start_tms, last_chg_tms, last_chg_usr_id, ext_clsf_nme, ext_clsf_desc, data_src_id, nls_cde)  SELECT 'EINC00532','P72UNDRC04','Unknown','Fund of Funds','P72UNDRC',SYSDATE(),SYSDATE(),'GS:PSG:P72','Fund of Funds','Unknown','BB','ENGLISH'     FROM DUAL WHERE NOT EXISTS (SELECT 1 FROM ft_t_einc WHERE clsf_oid = 'P72UNDRC04' AND ext_cl_value = 'Fund of Funds' AND indus_cl_set_id = 'P72UNDRC' AND data_src_id = 'BB');</v>
      </c>
    </row>
    <row r="556" spans="1:14">
      <c r="A556" s="93" t="s">
        <v>6545</v>
      </c>
      <c r="B556" s="160" t="s">
        <v>6612</v>
      </c>
      <c r="C556" s="93" t="s">
        <v>6549</v>
      </c>
      <c r="D556" s="249" t="s">
        <v>6551</v>
      </c>
      <c r="E556" s="249" t="s">
        <v>3997</v>
      </c>
      <c r="F556" s="160" t="s">
        <v>6544</v>
      </c>
      <c r="G556" s="249" t="s">
        <v>3997</v>
      </c>
      <c r="H556" s="249" t="s">
        <v>6551</v>
      </c>
      <c r="I556" s="160" t="s">
        <v>5931</v>
      </c>
      <c r="J556" s="160" t="s">
        <v>5931</v>
      </c>
      <c r="K556" s="160" t="s">
        <v>3813</v>
      </c>
      <c r="L556" s="160" t="s">
        <v>67</v>
      </c>
      <c r="M556" s="160" t="s">
        <v>3866</v>
      </c>
      <c r="N556" s="160" t="str">
        <f t="shared" si="9"/>
        <v>INSERT INTO ft_t_einc (einc_oid, clsf_oid, cl_value, ext_cl_value, indus_cl_set_id, start_tms, last_chg_tms, last_chg_usr_id, ext_clsf_nme, ext_clsf_desc, data_src_id, nls_cde)  SELECT 'EINC00533','P72UNDRC04','Unknown','Hedge Fund','P72UNDRC',SYSDATE(),SYSDATE(),'GS:PSG:P72','Hedge Fund','Unknown','BB','ENGLISH'     FROM DUAL WHERE NOT EXISTS (SELECT 1 FROM ft_t_einc WHERE clsf_oid = 'P72UNDRC04' AND ext_cl_value = 'Hedge Fund' AND indus_cl_set_id = 'P72UNDRC' AND data_src_id = 'BB');</v>
      </c>
    </row>
    <row r="557" spans="1:14">
      <c r="A557" s="93" t="s">
        <v>6545</v>
      </c>
      <c r="B557" s="160" t="s">
        <v>6613</v>
      </c>
      <c r="C557" s="93" t="s">
        <v>6549</v>
      </c>
      <c r="D557" s="249" t="s">
        <v>6551</v>
      </c>
      <c r="E557" s="249" t="s">
        <v>4037</v>
      </c>
      <c r="F557" s="160" t="s">
        <v>6544</v>
      </c>
      <c r="G557" s="249" t="s">
        <v>4037</v>
      </c>
      <c r="H557" s="249" t="s">
        <v>6551</v>
      </c>
      <c r="I557" s="160" t="s">
        <v>5931</v>
      </c>
      <c r="J557" s="160" t="s">
        <v>5931</v>
      </c>
      <c r="K557" s="160" t="s">
        <v>3813</v>
      </c>
      <c r="L557" s="160" t="s">
        <v>67</v>
      </c>
      <c r="M557" s="160" t="s">
        <v>3866</v>
      </c>
      <c r="N557" s="160" t="str">
        <f t="shared" si="9"/>
        <v>INSERT INTO ft_t_einc (einc_oid, clsf_oid, cl_value, ext_cl_value, indus_cl_set_id, start_tms, last_chg_tms, last_chg_usr_id, ext_clsf_nme, ext_clsf_desc, data_src_id, nls_cde)  SELECT 'EINC00534','P72UNDRC04','Unknown','Closed-End Fund','P72UNDRC',SYSDATE(),SYSDATE(),'GS:PSG:P72','Closed-End Fund','Unknown','BB','ENGLISH'     FROM DUAL WHERE NOT EXISTS (SELECT 1 FROM ft_t_einc WHERE clsf_oid = 'P72UNDRC04' AND ext_cl_value = 'Closed-End Fund' AND indus_cl_set_id = 'P72UNDRC' AND data_src_id = 'BB');</v>
      </c>
    </row>
    <row r="558" spans="1:14">
      <c r="A558" s="93" t="s">
        <v>6545</v>
      </c>
      <c r="B558" s="160" t="s">
        <v>6614</v>
      </c>
      <c r="C558" s="93" t="s">
        <v>6549</v>
      </c>
      <c r="D558" s="249" t="s">
        <v>6551</v>
      </c>
      <c r="E558" s="249" t="s">
        <v>4038</v>
      </c>
      <c r="F558" s="160" t="s">
        <v>6544</v>
      </c>
      <c r="G558" s="249" t="s">
        <v>4038</v>
      </c>
      <c r="H558" s="249" t="s">
        <v>6551</v>
      </c>
      <c r="I558" s="160" t="s">
        <v>5931</v>
      </c>
      <c r="J558" s="160" t="s">
        <v>5931</v>
      </c>
      <c r="K558" s="160" t="s">
        <v>3813</v>
      </c>
      <c r="L558" s="160" t="s">
        <v>67</v>
      </c>
      <c r="M558" s="160" t="s">
        <v>3866</v>
      </c>
      <c r="N558" s="160" t="str">
        <f t="shared" si="9"/>
        <v>INSERT INTO ft_t_einc (einc_oid, clsf_oid, cl_value, ext_cl_value, indus_cl_set_id, start_tms, last_chg_tms, last_chg_usr_id, ext_clsf_nme, ext_clsf_desc, data_src_id, nls_cde)  SELECT 'EINC00535','P72UNDRC04','Unknown','Mutual Fund','P72UNDRC',SYSDATE(),SYSDATE(),'GS:PSG:P72','Mutual Fund','Unknown','BB','ENGLISH'     FROM DUAL WHERE NOT EXISTS (SELECT 1 FROM ft_t_einc WHERE clsf_oid = 'P72UNDRC04' AND ext_cl_value = 'Mutual Fund' AND indus_cl_set_id = 'P72UNDRC' AND data_src_id = 'BB');</v>
      </c>
    </row>
    <row r="559" spans="1:14">
      <c r="A559" s="93" t="s">
        <v>6545</v>
      </c>
      <c r="B559" s="160" t="s">
        <v>6615</v>
      </c>
      <c r="C559" s="93" t="s">
        <v>6549</v>
      </c>
      <c r="D559" s="249" t="s">
        <v>6551</v>
      </c>
      <c r="E559" s="249" t="s">
        <v>4039</v>
      </c>
      <c r="F559" s="160" t="s">
        <v>6544</v>
      </c>
      <c r="G559" s="249" t="s">
        <v>4039</v>
      </c>
      <c r="H559" s="249" t="s">
        <v>6551</v>
      </c>
      <c r="I559" s="160" t="s">
        <v>5931</v>
      </c>
      <c r="J559" s="160" t="s">
        <v>5931</v>
      </c>
      <c r="K559" s="160" t="s">
        <v>3813</v>
      </c>
      <c r="L559" s="160" t="s">
        <v>67</v>
      </c>
      <c r="M559" s="160" t="s">
        <v>3866</v>
      </c>
      <c r="N559" s="160" t="str">
        <f t="shared" si="9"/>
        <v>INSERT INTO ft_t_einc (einc_oid, clsf_oid, cl_value, ext_cl_value, indus_cl_set_id, start_tms, last_chg_tms, last_chg_usr_id, ext_clsf_nme, ext_clsf_desc, data_src_id, nls_cde)  SELECT 'EINC00536','P72UNDRC04','Unknown','Open-End Fund','P72UNDRC',SYSDATE(),SYSDATE(),'GS:PSG:P72','Open-End Fund','Unknown','BB','ENGLISH'     FROM DUAL WHERE NOT EXISTS (SELECT 1 FROM ft_t_einc WHERE clsf_oid = 'P72UNDRC04' AND ext_cl_value = 'Open-End Fund' AND indus_cl_set_id = 'P72UNDRC' AND data_src_id = 'BB');</v>
      </c>
    </row>
    <row r="560" spans="1:14">
      <c r="A560" s="93" t="s">
        <v>6545</v>
      </c>
      <c r="B560" s="160" t="s">
        <v>6616</v>
      </c>
      <c r="C560" s="93" t="s">
        <v>6549</v>
      </c>
      <c r="D560" s="249" t="s">
        <v>6551</v>
      </c>
      <c r="E560" s="249" t="s">
        <v>4040</v>
      </c>
      <c r="F560" s="160" t="s">
        <v>6544</v>
      </c>
      <c r="G560" s="249" t="s">
        <v>4040</v>
      </c>
      <c r="H560" s="249" t="s">
        <v>6551</v>
      </c>
      <c r="I560" s="160" t="s">
        <v>5931</v>
      </c>
      <c r="J560" s="160" t="s">
        <v>5931</v>
      </c>
      <c r="K560" s="160" t="s">
        <v>3813</v>
      </c>
      <c r="L560" s="160" t="s">
        <v>67</v>
      </c>
      <c r="M560" s="160" t="s">
        <v>3866</v>
      </c>
      <c r="N560" s="160" t="str">
        <f t="shared" si="9"/>
        <v>INSERT INTO ft_t_einc (einc_oid, clsf_oid, cl_value, ext_cl_value, indus_cl_set_id, start_tms, last_chg_tms, last_chg_usr_id, ext_clsf_nme, ext_clsf_desc, data_src_id, nls_cde)  SELECT 'EINC00537','P72UNDRC04','Unknown','Pvt Eqty Fund','P72UNDRC',SYSDATE(),SYSDATE(),'GS:PSG:P72','Pvt Eqty Fund','Unknown','BB','ENGLISH'     FROM DUAL WHERE NOT EXISTS (SELECT 1 FROM ft_t_einc WHERE clsf_oid = 'P72UNDRC04' AND ext_cl_value = 'Pvt Eqty Fund' AND indus_cl_set_id = 'P72UNDRC' AND data_src_id = 'BB');</v>
      </c>
    </row>
    <row r="561" spans="1:14">
      <c r="A561" s="93" t="s">
        <v>6545</v>
      </c>
      <c r="B561" s="160" t="s">
        <v>6617</v>
      </c>
      <c r="C561" s="93" t="s">
        <v>6549</v>
      </c>
      <c r="D561" s="249" t="s">
        <v>6551</v>
      </c>
      <c r="E561" s="249" t="s">
        <v>4041</v>
      </c>
      <c r="F561" s="160" t="s">
        <v>6544</v>
      </c>
      <c r="G561" s="249" t="s">
        <v>4041</v>
      </c>
      <c r="H561" s="249" t="s">
        <v>6551</v>
      </c>
      <c r="I561" s="160" t="s">
        <v>5931</v>
      </c>
      <c r="J561" s="160" t="s">
        <v>5931</v>
      </c>
      <c r="K561" s="160" t="s">
        <v>3813</v>
      </c>
      <c r="L561" s="160" t="s">
        <v>67</v>
      </c>
      <c r="M561" s="160" t="s">
        <v>3866</v>
      </c>
      <c r="N561" s="160" t="str">
        <f t="shared" si="9"/>
        <v>INSERT INTO ft_t_einc (einc_oid, clsf_oid, cl_value, ext_cl_value, indus_cl_set_id, start_tms, last_chg_tms, last_chg_usr_id, ext_clsf_nme, ext_clsf_desc, data_src_id, nls_cde)  SELECT 'EINC00538','P72UNDRC04','Unknown','A/T Unit','P72UNDRC',SYSDATE(),SYSDATE(),'GS:PSG:P72','A/T Unit','Unknown','BB','ENGLISH'     FROM DUAL WHERE NOT EXISTS (SELECT 1 FROM ft_t_einc WHERE clsf_oid = 'P72UNDRC04' AND ext_cl_value = 'A/T Unit' AND indus_cl_set_id = 'P72UNDRC' AND data_src_id = 'BB');</v>
      </c>
    </row>
    <row r="562" spans="1:14" s="215" customFormat="1">
      <c r="A562" s="215" t="s">
        <v>6545</v>
      </c>
      <c r="B562" s="214" t="s">
        <v>6618</v>
      </c>
      <c r="C562" s="215" t="s">
        <v>6549</v>
      </c>
      <c r="D562" s="250" t="s">
        <v>6551</v>
      </c>
      <c r="E562" s="250" t="s">
        <v>3958</v>
      </c>
      <c r="F562" s="214" t="s">
        <v>6544</v>
      </c>
      <c r="G562" s="250" t="s">
        <v>3958</v>
      </c>
      <c r="H562" s="250" t="s">
        <v>6551</v>
      </c>
      <c r="I562" s="214" t="s">
        <v>5931</v>
      </c>
      <c r="J562" s="214" t="s">
        <v>5931</v>
      </c>
      <c r="K562" s="214" t="s">
        <v>3813</v>
      </c>
      <c r="L562" s="214" t="s">
        <v>67</v>
      </c>
      <c r="M562" s="214" t="s">
        <v>3866</v>
      </c>
      <c r="N562" s="214"/>
    </row>
    <row r="563" spans="1:14">
      <c r="A563" s="93" t="s">
        <v>6545</v>
      </c>
      <c r="B563" s="160" t="s">
        <v>6619</v>
      </c>
      <c r="C563" s="93" t="s">
        <v>6549</v>
      </c>
      <c r="D563" s="249" t="s">
        <v>6551</v>
      </c>
      <c r="E563" s="249" t="s">
        <v>4042</v>
      </c>
      <c r="F563" s="160" t="s">
        <v>6544</v>
      </c>
      <c r="G563" s="249" t="s">
        <v>4042</v>
      </c>
      <c r="H563" s="249" t="s">
        <v>6551</v>
      </c>
      <c r="I563" s="160" t="s">
        <v>5931</v>
      </c>
      <c r="J563" s="160" t="s">
        <v>5931</v>
      </c>
      <c r="K563" s="160" t="s">
        <v>3813</v>
      </c>
      <c r="L563" s="160" t="s">
        <v>67</v>
      </c>
      <c r="M563" s="160" t="s">
        <v>3866</v>
      </c>
      <c r="N563" s="160" t="str">
        <f t="shared" ref="N563:N586" si="10">CONCATENATE("INSERT INTO ft_t_einc (einc_oid, clsf_oid, cl_value, ext_cl_value, indus_cl_set_id, start_tms, last_chg_tms, last_chg_usr_id, ext_clsf_nme, ext_clsf_desc, data_src_id, nls_cde)  SELECT '", B563, "','", C563, "','", D563, "','", E563, "','", F563, "',", I563, ",", J563, ",'", K563, "','", G563, "','", H563, "','", L563, "','", M563, "'     FROM DUAL WHERE NOT EXISTS (SELECT 1 FROM ft_t_einc WHERE clsf_oid = '",C563, "' AND ext_cl_value = '", E563, "' AND indus_cl_set_id = '", F563, "' AND data_src_id = '",L563,"');")</f>
        <v>INSERT INTO ft_t_einc (einc_oid, clsf_oid, cl_value, ext_cl_value, indus_cl_set_id, start_tms, last_chg_tms, last_chg_usr_id, ext_clsf_nme, ext_clsf_desc, data_src_id, nls_cde)  SELECT 'EINC00540','P72UNDRC04','Unknown','UIT','P72UNDRC',SYSDATE(),SYSDATE(),'GS:PSG:P72','UIT','Unknown','BB','ENGLISH'     FROM DUAL WHERE NOT EXISTS (SELECT 1 FROM ft_t_einc WHERE clsf_oid = 'P72UNDRC04' AND ext_cl_value = 'UIT' AND indus_cl_set_id = 'P72UNDRC' AND data_src_id = 'BB');</v>
      </c>
    </row>
    <row r="564" spans="1:14">
      <c r="A564" s="93" t="s">
        <v>6545</v>
      </c>
      <c r="B564" s="160" t="s">
        <v>6675</v>
      </c>
      <c r="C564" s="93" t="s">
        <v>6549</v>
      </c>
      <c r="D564" s="249" t="s">
        <v>6551</v>
      </c>
      <c r="E564" s="249" t="s">
        <v>6652</v>
      </c>
      <c r="F564" s="160" t="s">
        <v>6544</v>
      </c>
      <c r="G564" s="249" t="s">
        <v>6652</v>
      </c>
      <c r="H564" s="249" t="s">
        <v>6551</v>
      </c>
      <c r="I564" s="160" t="s">
        <v>5931</v>
      </c>
      <c r="J564" s="160" t="s">
        <v>5931</v>
      </c>
      <c r="K564" s="160" t="s">
        <v>3813</v>
      </c>
      <c r="L564" s="160" t="s">
        <v>67</v>
      </c>
      <c r="M564" s="160" t="s">
        <v>3866</v>
      </c>
      <c r="N564" s="160" t="str">
        <f t="shared" si="10"/>
        <v>INSERT INTO ft_t_einc (einc_oid, clsf_oid, cl_value, ext_cl_value, indus_cl_set_id, start_tms, last_chg_tms, last_chg_usr_id, ext_clsf_nme, ext_clsf_desc, data_src_id, nls_cde)  SELECT 'EINC00641','P72UNDRC04','Unknown','FIDC','P72UNDRC',SYSDATE(),SYSDATE(),'GS:PSG:P72','FIDC','Unknown','BB','ENGLISH'     FROM DUAL WHERE NOT EXISTS (SELECT 1 FROM ft_t_einc WHERE clsf_oid = 'P72UNDRC04' AND ext_cl_value = 'FIDC' AND indus_cl_set_id = 'P72UNDRC' AND data_src_id = 'BB');</v>
      </c>
    </row>
    <row r="565" spans="1:14">
      <c r="A565" s="93" t="s">
        <v>6545</v>
      </c>
      <c r="B565" s="160" t="s">
        <v>6553</v>
      </c>
      <c r="C565" s="93" t="s">
        <v>6548</v>
      </c>
      <c r="D565" s="93" t="s">
        <v>4014</v>
      </c>
      <c r="E565" s="249" t="s">
        <v>6497</v>
      </c>
      <c r="F565" s="160" t="s">
        <v>6544</v>
      </c>
      <c r="G565" s="249" t="s">
        <v>6497</v>
      </c>
      <c r="H565" s="93" t="s">
        <v>4014</v>
      </c>
      <c r="I565" s="213" t="s">
        <v>5931</v>
      </c>
      <c r="J565" s="213" t="s">
        <v>5931</v>
      </c>
      <c r="K565" s="213" t="s">
        <v>3813</v>
      </c>
      <c r="L565" s="213" t="s">
        <v>6646</v>
      </c>
      <c r="M565" s="213" t="s">
        <v>3866</v>
      </c>
      <c r="N565" s="160" t="str">
        <f t="shared" si="10"/>
        <v>INSERT INTO ft_t_einc (einc_oid, clsf_oid, cl_value, ext_cl_value, indus_cl_set_id, start_tms, last_chg_tms, last_chg_usr_id, ext_clsf_nme, ext_clsf_desc, data_src_id, nls_cde)  SELECT 'EINC00611','P72UNDRC03','Commodity','ETFC','P72UNDRC',SYSDATE(),SYSDATE(),'GS:PSG:P72','ETFC','Commodity','RFTDSP','ENGLISH'     FROM DUAL WHERE NOT EXISTS (SELECT 1 FROM ft_t_einc WHERE clsf_oid = 'P72UNDRC03' AND ext_cl_value = 'ETFC' AND indus_cl_set_id = 'P72UNDRC' AND data_src_id = 'RFTDSP');</v>
      </c>
    </row>
    <row r="566" spans="1:14">
      <c r="A566" s="93" t="s">
        <v>6545</v>
      </c>
      <c r="B566" s="160" t="s">
        <v>6554</v>
      </c>
      <c r="C566" s="93" t="s">
        <v>6546</v>
      </c>
      <c r="D566" s="93" t="s">
        <v>3827</v>
      </c>
      <c r="E566" s="249" t="s">
        <v>3963</v>
      </c>
      <c r="F566" s="160" t="s">
        <v>6544</v>
      </c>
      <c r="G566" s="249" t="s">
        <v>3963</v>
      </c>
      <c r="H566" s="93" t="s">
        <v>3827</v>
      </c>
      <c r="I566" s="213" t="s">
        <v>5931</v>
      </c>
      <c r="J566" s="213" t="s">
        <v>5931</v>
      </c>
      <c r="K566" s="213" t="s">
        <v>3813</v>
      </c>
      <c r="L566" s="213" t="s">
        <v>6646</v>
      </c>
      <c r="M566" s="213" t="s">
        <v>3866</v>
      </c>
      <c r="N566" s="160" t="str">
        <f t="shared" si="10"/>
        <v>INSERT INTO ft_t_einc (einc_oid, clsf_oid, cl_value, ext_cl_value, indus_cl_set_id, start_tms, last_chg_tms, last_chg_usr_id, ext_clsf_nme, ext_clsf_desc, data_src_id, nls_cde)  SELECT 'EINC00612','P72UNDRC01','Equity','ETF','P72UNDRC',SYSDATE(),SYSDATE(),'GS:PSG:P72','ETF','Equity','RFTDSP','ENGLISH'     FROM DUAL WHERE NOT EXISTS (SELECT 1 FROM ft_t_einc WHERE clsf_oid = 'P72UNDRC01' AND ext_cl_value = 'ETF' AND indus_cl_set_id = 'P72UNDRC' AND data_src_id = 'RFTDSP');</v>
      </c>
    </row>
    <row r="567" spans="1:14">
      <c r="A567" s="93" t="s">
        <v>6545</v>
      </c>
      <c r="B567" s="160" t="s">
        <v>6555</v>
      </c>
      <c r="C567" s="93" t="s">
        <v>6546</v>
      </c>
      <c r="D567" s="93" t="s">
        <v>3827</v>
      </c>
      <c r="E567" s="249" t="s">
        <v>6498</v>
      </c>
      <c r="F567" s="160" t="s">
        <v>6544</v>
      </c>
      <c r="G567" s="249" t="s">
        <v>6498</v>
      </c>
      <c r="H567" s="93" t="s">
        <v>3827</v>
      </c>
      <c r="I567" s="213" t="s">
        <v>5931</v>
      </c>
      <c r="J567" s="213" t="s">
        <v>5931</v>
      </c>
      <c r="K567" s="213" t="s">
        <v>3813</v>
      </c>
      <c r="L567" s="213" t="s">
        <v>6646</v>
      </c>
      <c r="M567" s="213" t="s">
        <v>3866</v>
      </c>
      <c r="N567" s="160" t="str">
        <f t="shared" si="10"/>
        <v>INSERT INTO ft_t_einc (einc_oid, clsf_oid, cl_value, ext_cl_value, indus_cl_set_id, start_tms, last_chg_tms, last_chg_usr_id, ext_clsf_nme, ext_clsf_desc, data_src_id, nls_cde)  SELECT 'EINC00613','P72UNDRC01','Equity','ETFA','P72UNDRC',SYSDATE(),SYSDATE(),'GS:PSG:P72','ETFA','Equity','RFTDSP','ENGLISH'     FROM DUAL WHERE NOT EXISTS (SELECT 1 FROM ft_t_einc WHERE clsf_oid = 'P72UNDRC01' AND ext_cl_value = 'ETFA' AND indus_cl_set_id = 'P72UNDRC' AND data_src_id = 'RFTDSP');</v>
      </c>
    </row>
    <row r="568" spans="1:14">
      <c r="A568" s="93" t="s">
        <v>6545</v>
      </c>
      <c r="B568" s="160" t="s">
        <v>6556</v>
      </c>
      <c r="C568" s="93" t="s">
        <v>6546</v>
      </c>
      <c r="D568" s="93" t="s">
        <v>3827</v>
      </c>
      <c r="E568" s="249" t="s">
        <v>6499</v>
      </c>
      <c r="F568" s="160" t="s">
        <v>6544</v>
      </c>
      <c r="G568" s="249" t="s">
        <v>6499</v>
      </c>
      <c r="H568" s="93" t="s">
        <v>3827</v>
      </c>
      <c r="I568" s="213" t="s">
        <v>5931</v>
      </c>
      <c r="J568" s="213" t="s">
        <v>5931</v>
      </c>
      <c r="K568" s="213" t="s">
        <v>3813</v>
      </c>
      <c r="L568" s="213" t="s">
        <v>6646</v>
      </c>
      <c r="M568" s="213" t="s">
        <v>3866</v>
      </c>
      <c r="N568" s="160" t="str">
        <f t="shared" si="10"/>
        <v>INSERT INTO ft_t_einc (einc_oid, clsf_oid, cl_value, ext_cl_value, indus_cl_set_id, start_tms, last_chg_tms, last_chg_usr_id, ext_clsf_nme, ext_clsf_desc, data_src_id, nls_cde)  SELECT 'EINC00614','P72UNDRC01','Equity','ETFE','P72UNDRC',SYSDATE(),SYSDATE(),'GS:PSG:P72','ETFE','Equity','RFTDSP','ENGLISH'     FROM DUAL WHERE NOT EXISTS (SELECT 1 FROM ft_t_einc WHERE clsf_oid = 'P72UNDRC01' AND ext_cl_value = 'ETFE' AND indus_cl_set_id = 'P72UNDRC' AND data_src_id = 'RFTDSP');</v>
      </c>
    </row>
    <row r="569" spans="1:14">
      <c r="A569" s="93" t="s">
        <v>6545</v>
      </c>
      <c r="B569" s="160" t="s">
        <v>6557</v>
      </c>
      <c r="C569" s="93" t="s">
        <v>6546</v>
      </c>
      <c r="D569" s="93" t="s">
        <v>3827</v>
      </c>
      <c r="E569" s="249" t="s">
        <v>6500</v>
      </c>
      <c r="F569" s="160" t="s">
        <v>6544</v>
      </c>
      <c r="G569" s="249" t="s">
        <v>6500</v>
      </c>
      <c r="H569" s="93" t="s">
        <v>3827</v>
      </c>
      <c r="I569" s="213" t="s">
        <v>5931</v>
      </c>
      <c r="J569" s="213" t="s">
        <v>5931</v>
      </c>
      <c r="K569" s="213" t="s">
        <v>3813</v>
      </c>
      <c r="L569" s="213" t="s">
        <v>6646</v>
      </c>
      <c r="M569" s="213" t="s">
        <v>3866</v>
      </c>
      <c r="N569" s="160" t="str">
        <f t="shared" si="10"/>
        <v>INSERT INTO ft_t_einc (einc_oid, clsf_oid, cl_value, ext_cl_value, indus_cl_set_id, start_tms, last_chg_tms, last_chg_usr_id, ext_clsf_nme, ext_clsf_desc, data_src_id, nls_cde)  SELECT 'EINC00615','P72UNDRC01','Equity','ETFO','P72UNDRC',SYSDATE(),SYSDATE(),'GS:PSG:P72','ETFO','Equity','RFTDSP','ENGLISH'     FROM DUAL WHERE NOT EXISTS (SELECT 1 FROM ft_t_einc WHERE clsf_oid = 'P72UNDRC01' AND ext_cl_value = 'ETFO' AND indus_cl_set_id = 'P72UNDRC' AND data_src_id = 'RFTDSP');</v>
      </c>
    </row>
    <row r="570" spans="1:14">
      <c r="A570" s="93" t="s">
        <v>6545</v>
      </c>
      <c r="B570" s="160" t="s">
        <v>6558</v>
      </c>
      <c r="C570" s="93" t="s">
        <v>6546</v>
      </c>
      <c r="D570" s="93" t="s">
        <v>3827</v>
      </c>
      <c r="E570" s="249" t="s">
        <v>6501</v>
      </c>
      <c r="F570" s="160" t="s">
        <v>6544</v>
      </c>
      <c r="G570" s="249" t="s">
        <v>6501</v>
      </c>
      <c r="H570" s="93" t="s">
        <v>3827</v>
      </c>
      <c r="I570" s="213" t="s">
        <v>5931</v>
      </c>
      <c r="J570" s="213" t="s">
        <v>5931</v>
      </c>
      <c r="K570" s="213" t="s">
        <v>3813</v>
      </c>
      <c r="L570" s="213" t="s">
        <v>6646</v>
      </c>
      <c r="M570" s="213" t="s">
        <v>3866</v>
      </c>
      <c r="N570" s="160" t="str">
        <f t="shared" si="10"/>
        <v>INSERT INTO ft_t_einc (einc_oid, clsf_oid, cl_value, ext_cl_value, indus_cl_set_id, start_tms, last_chg_tms, last_chg_usr_id, ext_clsf_nme, ext_clsf_desc, data_src_id, nls_cde)  SELECT 'EINC00616','P72UNDRC01','Equity','ETFR','P72UNDRC',SYSDATE(),SYSDATE(),'GS:PSG:P72','ETFR','Equity','RFTDSP','ENGLISH'     FROM DUAL WHERE NOT EXISTS (SELECT 1 FROM ft_t_einc WHERE clsf_oid = 'P72UNDRC01' AND ext_cl_value = 'ETFR' AND indus_cl_set_id = 'P72UNDRC' AND data_src_id = 'RFTDSP');</v>
      </c>
    </row>
    <row r="571" spans="1:14">
      <c r="A571" s="93" t="s">
        <v>6545</v>
      </c>
      <c r="B571" s="160" t="s">
        <v>6559</v>
      </c>
      <c r="C571" s="93" t="s">
        <v>6546</v>
      </c>
      <c r="D571" s="93" t="s">
        <v>3827</v>
      </c>
      <c r="E571" s="249" t="s">
        <v>6502</v>
      </c>
      <c r="F571" s="160" t="s">
        <v>6544</v>
      </c>
      <c r="G571" s="249" t="s">
        <v>6502</v>
      </c>
      <c r="H571" s="93" t="s">
        <v>3827</v>
      </c>
      <c r="I571" s="213" t="s">
        <v>5931</v>
      </c>
      <c r="J571" s="213" t="s">
        <v>5931</v>
      </c>
      <c r="K571" s="213" t="s">
        <v>3813</v>
      </c>
      <c r="L571" s="213" t="s">
        <v>6646</v>
      </c>
      <c r="M571" s="213" t="s">
        <v>3866</v>
      </c>
      <c r="N571" s="160" t="str">
        <f t="shared" si="10"/>
        <v>INSERT INTO ft_t_einc (einc_oid, clsf_oid, cl_value, ext_cl_value, indus_cl_set_id, start_tms, last_chg_tms, last_chg_usr_id, ext_clsf_nme, ext_clsf_desc, data_src_id, nls_cde)  SELECT 'EINC00617','P72UNDRC01','Equity','ETFX','P72UNDRC',SYSDATE(),SYSDATE(),'GS:PSG:P72','ETFX','Equity','RFTDSP','ENGLISH'     FROM DUAL WHERE NOT EXISTS (SELECT 1 FROM ft_t_einc WHERE clsf_oid = 'P72UNDRC01' AND ext_cl_value = 'ETFX' AND indus_cl_set_id = 'P72UNDRC' AND data_src_id = 'RFTDSP');</v>
      </c>
    </row>
    <row r="572" spans="1:14">
      <c r="A572" s="93" t="s">
        <v>6545</v>
      </c>
      <c r="B572" s="160" t="s">
        <v>6560</v>
      </c>
      <c r="C572" s="93" t="s">
        <v>6552</v>
      </c>
      <c r="D572" s="93" t="s">
        <v>6110</v>
      </c>
      <c r="E572" s="249" t="s">
        <v>6503</v>
      </c>
      <c r="F572" s="160" t="s">
        <v>6544</v>
      </c>
      <c r="G572" s="249" t="s">
        <v>6503</v>
      </c>
      <c r="H572" s="93" t="s">
        <v>6110</v>
      </c>
      <c r="I572" s="213" t="s">
        <v>5931</v>
      </c>
      <c r="J572" s="213" t="s">
        <v>5931</v>
      </c>
      <c r="K572" s="213" t="s">
        <v>3813</v>
      </c>
      <c r="L572" s="213" t="s">
        <v>6646</v>
      </c>
      <c r="M572" s="213" t="s">
        <v>3866</v>
      </c>
      <c r="N572" s="160" t="str">
        <f t="shared" si="10"/>
        <v>INSERT INTO ft_t_einc (einc_oid, clsf_oid, cl_value, ext_cl_value, indus_cl_set_id, start_tms, last_chg_tms, last_chg_usr_id, ext_clsf_nme, ext_clsf_desc, data_src_id, nls_cde)  SELECT 'EINC00618','P72UNDRC05','Credit','ETFB','P72UNDRC',SYSDATE(),SYSDATE(),'GS:PSG:P72','ETFB','Credit','RFTDSP','ENGLISH'     FROM DUAL WHERE NOT EXISTS (SELECT 1 FROM ft_t_einc WHERE clsf_oid = 'P72UNDRC05' AND ext_cl_value = 'ETFB' AND indus_cl_set_id = 'P72UNDRC' AND data_src_id = 'RFTDSP');</v>
      </c>
    </row>
    <row r="573" spans="1:14">
      <c r="A573" s="93" t="s">
        <v>6545</v>
      </c>
      <c r="B573" s="160" t="s">
        <v>6561</v>
      </c>
      <c r="C573" s="93" t="s">
        <v>6552</v>
      </c>
      <c r="D573" s="93" t="s">
        <v>6110</v>
      </c>
      <c r="E573" s="249" t="s">
        <v>6504</v>
      </c>
      <c r="F573" s="160" t="s">
        <v>6544</v>
      </c>
      <c r="G573" s="249" t="s">
        <v>6504</v>
      </c>
      <c r="H573" s="93" t="s">
        <v>6110</v>
      </c>
      <c r="I573" s="213" t="s">
        <v>5931</v>
      </c>
      <c r="J573" s="213" t="s">
        <v>5931</v>
      </c>
      <c r="K573" s="213" t="s">
        <v>3813</v>
      </c>
      <c r="L573" s="213" t="s">
        <v>6646</v>
      </c>
      <c r="M573" s="213" t="s">
        <v>3866</v>
      </c>
      <c r="N573" s="160" t="str">
        <f t="shared" si="10"/>
        <v>INSERT INTO ft_t_einc (einc_oid, clsf_oid, cl_value, ext_cl_value, indus_cl_set_id, start_tms, last_chg_tms, last_chg_usr_id, ext_clsf_nme, ext_clsf_desc, data_src_id, nls_cde)  SELECT 'EINC00619','P72UNDRC05','Credit','ETFM','P72UNDRC',SYSDATE(),SYSDATE(),'GS:PSG:P72','ETFM','Credit','RFTDSP','ENGLISH'     FROM DUAL WHERE NOT EXISTS (SELECT 1 FROM ft_t_einc WHERE clsf_oid = 'P72UNDRC05' AND ext_cl_value = 'ETFM' AND indus_cl_set_id = 'P72UNDRC' AND data_src_id = 'RFTDSP');</v>
      </c>
    </row>
    <row r="574" spans="1:14">
      <c r="A574" s="93" t="s">
        <v>6545</v>
      </c>
      <c r="B574" s="160" t="s">
        <v>6562</v>
      </c>
      <c r="C574" s="93" t="s">
        <v>6549</v>
      </c>
      <c r="D574" s="249" t="s">
        <v>6551</v>
      </c>
      <c r="E574" s="249" t="s">
        <v>6505</v>
      </c>
      <c r="F574" s="160" t="s">
        <v>6544</v>
      </c>
      <c r="G574" s="249" t="s">
        <v>6505</v>
      </c>
      <c r="H574" s="249" t="s">
        <v>6551</v>
      </c>
      <c r="I574" s="213" t="s">
        <v>5931</v>
      </c>
      <c r="J574" s="213" t="s">
        <v>5931</v>
      </c>
      <c r="K574" s="213" t="s">
        <v>3813</v>
      </c>
      <c r="L574" s="213" t="s">
        <v>6646</v>
      </c>
      <c r="M574" s="213" t="s">
        <v>3866</v>
      </c>
      <c r="N574" s="160" t="str">
        <f t="shared" si="10"/>
        <v>INSERT INTO ft_t_einc (einc_oid, clsf_oid, cl_value, ext_cl_value, indus_cl_set_id, start_tms, last_chg_tms, last_chg_usr_id, ext_clsf_nme, ext_clsf_desc, data_src_id, nls_cde)  SELECT 'EINC00620','P72UNDRC04','Unknown','Rest','P72UNDRC',SYSDATE(),SYSDATE(),'GS:PSG:P72','Rest','Unknown','RFTDSP','ENGLISH'     FROM DUAL WHERE NOT EXISTS (SELECT 1 FROM ft_t_einc WHERE clsf_oid = 'P72UNDRC04' AND ext_cl_value = 'Rest' AND indus_cl_set_id = 'P72UNDRC' AND data_src_id = 'RFTDSP');</v>
      </c>
    </row>
    <row r="575" spans="1:14">
      <c r="A575" s="93" t="s">
        <v>6545</v>
      </c>
      <c r="B575" s="160" t="s">
        <v>6628</v>
      </c>
      <c r="C575" s="93" t="s">
        <v>6546</v>
      </c>
      <c r="D575" s="93" t="s">
        <v>3827</v>
      </c>
      <c r="E575" s="243" t="s">
        <v>6627</v>
      </c>
      <c r="F575" s="160" t="s">
        <v>6544</v>
      </c>
      <c r="G575" s="243" t="s">
        <v>6627</v>
      </c>
      <c r="H575" s="93" t="s">
        <v>3827</v>
      </c>
      <c r="I575" s="213" t="s">
        <v>5931</v>
      </c>
      <c r="J575" s="213" t="s">
        <v>5931</v>
      </c>
      <c r="K575" s="213" t="s">
        <v>3813</v>
      </c>
      <c r="L575" s="213" t="s">
        <v>6646</v>
      </c>
      <c r="M575" s="213" t="s">
        <v>3866</v>
      </c>
      <c r="N575" s="160" t="str">
        <f t="shared" si="10"/>
        <v>INSERT INTO ft_t_einc (einc_oid, clsf_oid, cl_value, ext_cl_value, indus_cl_set_id, start_tms, last_chg_tms, last_chg_usr_id, ext_clsf_nme, ext_clsf_desc, data_src_id, nls_cde)  SELECT 'EINC00621','P72UNDRC01','Equity','RBDR','P72UNDRC',SYSDATE(),SYSDATE(),'GS:PSG:P72','RBDR','Equity','RFTDSP','ENGLISH'     FROM DUAL WHERE NOT EXISTS (SELECT 1 FROM ft_t_einc WHERE clsf_oid = 'P72UNDRC01' AND ext_cl_value = 'RBDR' AND indus_cl_set_id = 'P72UNDRC' AND data_src_id = 'RFTDSP');</v>
      </c>
    </row>
    <row r="576" spans="1:14">
      <c r="A576" s="93" t="s">
        <v>6545</v>
      </c>
      <c r="B576" s="160" t="s">
        <v>6629</v>
      </c>
      <c r="C576" s="93" t="s">
        <v>6548</v>
      </c>
      <c r="D576" s="93" t="s">
        <v>4014</v>
      </c>
      <c r="E576" s="243" t="s">
        <v>6620</v>
      </c>
      <c r="F576" s="160" t="s">
        <v>6544</v>
      </c>
      <c r="G576" s="243" t="s">
        <v>6620</v>
      </c>
      <c r="H576" s="93" t="s">
        <v>4014</v>
      </c>
      <c r="I576" s="213" t="s">
        <v>5931</v>
      </c>
      <c r="J576" s="213" t="s">
        <v>5931</v>
      </c>
      <c r="K576" s="213" t="s">
        <v>3813</v>
      </c>
      <c r="L576" s="213" t="s">
        <v>6646</v>
      </c>
      <c r="M576" s="213" t="s">
        <v>3866</v>
      </c>
      <c r="N576" s="160" t="str">
        <f t="shared" si="10"/>
        <v>INSERT INTO ft_t_einc (einc_oid, clsf_oid, cl_value, ext_cl_value, indus_cl_set_id, start_tms, last_chg_tms, last_chg_usr_id, ext_clsf_nme, ext_clsf_desc, data_src_id, nls_cde)  SELECT 'EINC00622','P72UNDRC03','Commodity','ETC','P72UNDRC',SYSDATE(),SYSDATE(),'GS:PSG:P72','ETC','Commodity','RFTDSP','ENGLISH'     FROM DUAL WHERE NOT EXISTS (SELECT 1 FROM ft_t_einc WHERE clsf_oid = 'P72UNDRC03' AND ext_cl_value = 'ETC' AND indus_cl_set_id = 'P72UNDRC' AND data_src_id = 'RFTDSP');</v>
      </c>
    </row>
    <row r="577" spans="1:14">
      <c r="A577" s="93" t="s">
        <v>6545</v>
      </c>
      <c r="B577" s="160" t="s">
        <v>6630</v>
      </c>
      <c r="C577" s="93" t="s">
        <v>6546</v>
      </c>
      <c r="D577" s="93" t="s">
        <v>3827</v>
      </c>
      <c r="E577" s="243" t="s">
        <v>6621</v>
      </c>
      <c r="F577" s="160" t="s">
        <v>6544</v>
      </c>
      <c r="G577" s="243" t="s">
        <v>6621</v>
      </c>
      <c r="H577" s="93" t="s">
        <v>3827</v>
      </c>
      <c r="I577" s="213" t="s">
        <v>5931</v>
      </c>
      <c r="J577" s="213" t="s">
        <v>5931</v>
      </c>
      <c r="K577" s="213" t="s">
        <v>3813</v>
      </c>
      <c r="L577" s="213" t="s">
        <v>6646</v>
      </c>
      <c r="M577" s="213" t="s">
        <v>3866</v>
      </c>
      <c r="N577" s="160" t="str">
        <f t="shared" si="10"/>
        <v>INSERT INTO ft_t_einc (einc_oid, clsf_oid, cl_value, ext_cl_value, indus_cl_set_id, start_tms, last_chg_tms, last_chg_usr_id, ext_clsf_nme, ext_clsf_desc, data_src_id, nls_cde)  SELECT 'EINC00623','P72UNDRC01','Equity','CEF','P72UNDRC',SYSDATE(),SYSDATE(),'GS:PSG:P72','CEF','Equity','RFTDSP','ENGLISH'     FROM DUAL WHERE NOT EXISTS (SELECT 1 FROM ft_t_einc WHERE clsf_oid = 'P72UNDRC01' AND ext_cl_value = 'CEF' AND indus_cl_set_id = 'P72UNDRC' AND data_src_id = 'RFTDSP');</v>
      </c>
    </row>
    <row r="578" spans="1:14">
      <c r="A578" s="93" t="s">
        <v>6545</v>
      </c>
      <c r="B578" s="160" t="s">
        <v>6631</v>
      </c>
      <c r="C578" s="93" t="s">
        <v>6546</v>
      </c>
      <c r="D578" s="93" t="s">
        <v>3827</v>
      </c>
      <c r="E578" s="243" t="s">
        <v>6622</v>
      </c>
      <c r="F578" s="160" t="s">
        <v>6544</v>
      </c>
      <c r="G578" s="243" t="s">
        <v>6622</v>
      </c>
      <c r="H578" s="93" t="s">
        <v>3827</v>
      </c>
      <c r="I578" s="213" t="s">
        <v>5931</v>
      </c>
      <c r="J578" s="213" t="s">
        <v>5931</v>
      </c>
      <c r="K578" s="213" t="s">
        <v>3813</v>
      </c>
      <c r="L578" s="213" t="s">
        <v>6646</v>
      </c>
      <c r="M578" s="213" t="s">
        <v>3866</v>
      </c>
      <c r="N578" s="160" t="str">
        <f t="shared" si="10"/>
        <v>INSERT INTO ft_t_einc (einc_oid, clsf_oid, cl_value, ext_cl_value, indus_cl_set_id, start_tms, last_chg_tms, last_chg_usr_id, ext_clsf_nme, ext_clsf_desc, data_src_id, nls_cde)  SELECT 'EINC00624','P72UNDRC01','Equity','CRTTRACK','P72UNDRC',SYSDATE(),SYSDATE(),'GS:PSG:P72','CRTTRACK','Equity','RFTDSP','ENGLISH'     FROM DUAL WHERE NOT EXISTS (SELECT 1 FROM ft_t_einc WHERE clsf_oid = 'P72UNDRC01' AND ext_cl_value = 'CRTTRACK' AND indus_cl_set_id = 'P72UNDRC' AND data_src_id = 'RFTDSP');</v>
      </c>
    </row>
    <row r="579" spans="1:14">
      <c r="A579" s="93" t="s">
        <v>6545</v>
      </c>
      <c r="B579" s="160" t="s">
        <v>6632</v>
      </c>
      <c r="C579" s="93" t="s">
        <v>6548</v>
      </c>
      <c r="D579" s="93" t="s">
        <v>4014</v>
      </c>
      <c r="E579" s="243" t="s">
        <v>6623</v>
      </c>
      <c r="F579" s="160" t="s">
        <v>6544</v>
      </c>
      <c r="G579" s="243" t="s">
        <v>6623</v>
      </c>
      <c r="H579" s="93" t="s">
        <v>4014</v>
      </c>
      <c r="I579" s="213" t="s">
        <v>5931</v>
      </c>
      <c r="J579" s="213" t="s">
        <v>5931</v>
      </c>
      <c r="K579" s="213" t="s">
        <v>3813</v>
      </c>
      <c r="L579" s="213" t="s">
        <v>6646</v>
      </c>
      <c r="M579" s="213" t="s">
        <v>3866</v>
      </c>
      <c r="N579" s="160" t="str">
        <f t="shared" si="10"/>
        <v>INSERT INTO ft_t_einc (einc_oid, clsf_oid, cl_value, ext_cl_value, indus_cl_set_id, start_tms, last_chg_tms, last_chg_usr_id, ext_clsf_nme, ext_clsf_desc, data_src_id, nls_cde)  SELECT 'EINC00625','P72UNDRC03','Commodity','DRC','P72UNDRC',SYSDATE(),SYSDATE(),'GS:PSG:P72','DRC','Commodity','RFTDSP','ENGLISH'     FROM DUAL WHERE NOT EXISTS (SELECT 1 FROM ft_t_einc WHERE clsf_oid = 'P72UNDRC03' AND ext_cl_value = 'DRC' AND indus_cl_set_id = 'P72UNDRC' AND data_src_id = 'RFTDSP');</v>
      </c>
    </row>
    <row r="580" spans="1:14">
      <c r="A580" s="93" t="s">
        <v>6545</v>
      </c>
      <c r="B580" s="160" t="s">
        <v>6633</v>
      </c>
      <c r="C580" s="93" t="s">
        <v>6546</v>
      </c>
      <c r="D580" s="93" t="s">
        <v>3827</v>
      </c>
      <c r="E580" s="243" t="s">
        <v>6624</v>
      </c>
      <c r="F580" s="160" t="s">
        <v>6544</v>
      </c>
      <c r="G580" s="243" t="s">
        <v>6624</v>
      </c>
      <c r="H580" s="93" t="s">
        <v>3827</v>
      </c>
      <c r="I580" s="213" t="s">
        <v>5931</v>
      </c>
      <c r="J580" s="213" t="s">
        <v>5931</v>
      </c>
      <c r="K580" s="213" t="s">
        <v>3813</v>
      </c>
      <c r="L580" s="213" t="s">
        <v>6646</v>
      </c>
      <c r="M580" s="213" t="s">
        <v>3866</v>
      </c>
      <c r="N580" s="160" t="str">
        <f t="shared" si="10"/>
        <v>INSERT INTO ft_t_einc (einc_oid, clsf_oid, cl_value, ext_cl_value, indus_cl_set_id, start_tms, last_chg_tms, last_chg_usr_id, ext_clsf_nme, ext_clsf_desc, data_src_id, nls_cde)  SELECT 'EINC00626','P72UNDRC01','Equity','ETN','P72UNDRC',SYSDATE(),SYSDATE(),'GS:PSG:P72','ETN','Equity','RFTDSP','ENGLISH'     FROM DUAL WHERE NOT EXISTS (SELECT 1 FROM ft_t_einc WHERE clsf_oid = 'P72UNDRC01' AND ext_cl_value = 'ETN' AND indus_cl_set_id = 'P72UNDRC' AND data_src_id = 'RFTDSP');</v>
      </c>
    </row>
    <row r="581" spans="1:14">
      <c r="A581" s="93" t="s">
        <v>6545</v>
      </c>
      <c r="B581" s="160" t="s">
        <v>6634</v>
      </c>
      <c r="C581" s="93" t="s">
        <v>6546</v>
      </c>
      <c r="D581" s="93" t="s">
        <v>3827</v>
      </c>
      <c r="E581" s="243" t="s">
        <v>6625</v>
      </c>
      <c r="F581" s="160" t="s">
        <v>6544</v>
      </c>
      <c r="G581" s="243" t="s">
        <v>6625</v>
      </c>
      <c r="H581" s="93" t="s">
        <v>3827</v>
      </c>
      <c r="I581" s="213" t="s">
        <v>5931</v>
      </c>
      <c r="J581" s="213" t="s">
        <v>5931</v>
      </c>
      <c r="K581" s="213" t="s">
        <v>3813</v>
      </c>
      <c r="L581" s="213" t="s">
        <v>6646</v>
      </c>
      <c r="M581" s="213" t="s">
        <v>3866</v>
      </c>
      <c r="N581" s="160" t="str">
        <f t="shared" si="10"/>
        <v>INSERT INTO ft_t_einc (einc_oid, clsf_oid, cl_value, ext_cl_value, indus_cl_set_id, start_tms, last_chg_tms, last_chg_usr_id, ext_clsf_nme, ext_clsf_desc, data_src_id, nls_cde)  SELECT 'EINC00627','P72UNDRC01','Equity','ETV','P72UNDRC',SYSDATE(),SYSDATE(),'GS:PSG:P72','ETV','Equity','RFTDSP','ENGLISH'     FROM DUAL WHERE NOT EXISTS (SELECT 1 FROM ft_t_einc WHERE clsf_oid = 'P72UNDRC01' AND ext_cl_value = 'ETV' AND indus_cl_set_id = 'P72UNDRC' AND data_src_id = 'RFTDSP');</v>
      </c>
    </row>
    <row r="582" spans="1:14">
      <c r="A582" s="93" t="s">
        <v>6545</v>
      </c>
      <c r="B582" s="160" t="s">
        <v>6635</v>
      </c>
      <c r="C582" s="93" t="s">
        <v>6546</v>
      </c>
      <c r="D582" s="93" t="s">
        <v>3827</v>
      </c>
      <c r="E582" s="243" t="s">
        <v>6626</v>
      </c>
      <c r="F582" s="160" t="s">
        <v>6544</v>
      </c>
      <c r="G582" s="243" t="s">
        <v>6626</v>
      </c>
      <c r="H582" s="93" t="s">
        <v>3827</v>
      </c>
      <c r="I582" s="213" t="s">
        <v>5931</v>
      </c>
      <c r="J582" s="213" t="s">
        <v>5931</v>
      </c>
      <c r="K582" s="213" t="s">
        <v>3813</v>
      </c>
      <c r="L582" s="213" t="s">
        <v>6646</v>
      </c>
      <c r="M582" s="213" t="s">
        <v>3866</v>
      </c>
      <c r="N582" s="160" t="str">
        <f t="shared" si="10"/>
        <v>INSERT INTO ft_t_einc (einc_oid, clsf_oid, cl_value, ext_cl_value, indus_cl_set_id, start_tms, last_chg_tms, last_chg_usr_id, ext_clsf_nme, ext_clsf_desc, data_src_id, nls_cde)  SELECT 'EINC00628','P72UNDRC01','Equity','INVCERT','P72UNDRC',SYSDATE(),SYSDATE(),'GS:PSG:P72','INVCERT','Equity','RFTDSP','ENGLISH'     FROM DUAL WHERE NOT EXISTS (SELECT 1 FROM ft_t_einc WHERE clsf_oid = 'P72UNDRC01' AND ext_cl_value = 'INVCERT' AND indus_cl_set_id = 'P72UNDRC' AND data_src_id = 'RFTDSP');</v>
      </c>
    </row>
    <row r="583" spans="1:14">
      <c r="A583" s="93" t="s">
        <v>6545</v>
      </c>
      <c r="B583" s="160" t="s">
        <v>6636</v>
      </c>
      <c r="C583" s="93" t="s">
        <v>6546</v>
      </c>
      <c r="D583" s="93" t="s">
        <v>3827</v>
      </c>
      <c r="E583" s="243" t="s">
        <v>6360</v>
      </c>
      <c r="F583" s="160" t="s">
        <v>6544</v>
      </c>
      <c r="G583" s="243" t="s">
        <v>6360</v>
      </c>
      <c r="H583" s="93" t="s">
        <v>3827</v>
      </c>
      <c r="I583" s="213" t="s">
        <v>5931</v>
      </c>
      <c r="J583" s="213" t="s">
        <v>5931</v>
      </c>
      <c r="K583" s="213" t="s">
        <v>3813</v>
      </c>
      <c r="L583" s="213" t="s">
        <v>6646</v>
      </c>
      <c r="M583" s="213" t="s">
        <v>3866</v>
      </c>
      <c r="N583" s="160" t="str">
        <f t="shared" si="10"/>
        <v>INSERT INTO ft_t_einc (einc_oid, clsf_oid, cl_value, ext_cl_value, indus_cl_set_id, start_tms, last_chg_tms, last_chg_usr_id, ext_clsf_nme, ext_clsf_desc, data_src_id, nls_cde)  SELECT 'EINC00629','P72UNDRC01','Equity','ETP','P72UNDRC',SYSDATE(),SYSDATE(),'GS:PSG:P72','ETP','Equity','RFTDSP','ENGLISH'     FROM DUAL WHERE NOT EXISTS (SELECT 1 FROM ft_t_einc WHERE clsf_oid = 'P72UNDRC01' AND ext_cl_value = 'ETP' AND indus_cl_set_id = 'P72UNDRC' AND data_src_id = 'RFTDSP');</v>
      </c>
    </row>
    <row r="584" spans="1:14">
      <c r="A584" s="160" t="s">
        <v>5029</v>
      </c>
      <c r="B584" s="160" t="s">
        <v>5962</v>
      </c>
      <c r="C584" s="93" t="s">
        <v>5270</v>
      </c>
      <c r="D584" s="93" t="s">
        <v>3827</v>
      </c>
      <c r="E584" s="160" t="s">
        <v>4038</v>
      </c>
      <c r="F584" s="160" t="s">
        <v>5006</v>
      </c>
      <c r="G584" s="93" t="s">
        <v>3827</v>
      </c>
      <c r="H584" s="93" t="s">
        <v>3827</v>
      </c>
      <c r="I584" s="160" t="s">
        <v>5931</v>
      </c>
      <c r="J584" s="160" t="s">
        <v>5931</v>
      </c>
      <c r="K584" s="160" t="s">
        <v>3813</v>
      </c>
      <c r="L584" s="160" t="s">
        <v>67</v>
      </c>
      <c r="M584" s="160" t="s">
        <v>3866</v>
      </c>
      <c r="N584" s="160" t="str">
        <f t="shared" si="10"/>
        <v>INSERT INTO ft_t_einc (einc_oid, clsf_oid, cl_value, ext_cl_value, indus_cl_set_id, start_tms, last_chg_tms, last_chg_usr_id, ext_clsf_nme, ext_clsf_desc, data_src_id, nls_cde)  SELECT 'new_oid()','GVASTTYP01','Equity','Mutual Fund','GVASTTYP',SYSDATE(),SYSDATE(),'GS:PSG:P72','Equity','Equity','BB','ENGLISH'     FROM DUAL WHERE NOT EXISTS (SELECT 1 FROM ft_t_einc WHERE clsf_oid = 'GVASTTYP01' AND ext_cl_value = 'Mutual Fund' AND indus_cl_set_id = 'GVASTTYP' AND data_src_id = 'BB');</v>
      </c>
    </row>
    <row r="585" spans="1:14">
      <c r="A585" s="160" t="s">
        <v>5266</v>
      </c>
      <c r="B585" s="160" t="s">
        <v>5962</v>
      </c>
      <c r="C585" s="93" t="s">
        <v>5274</v>
      </c>
      <c r="D585" s="93" t="s">
        <v>5010</v>
      </c>
      <c r="E585" s="160" t="s">
        <v>6518</v>
      </c>
      <c r="F585" s="160" t="s">
        <v>5269</v>
      </c>
      <c r="G585" s="93" t="s">
        <v>5010</v>
      </c>
      <c r="H585" s="93" t="s">
        <v>5010</v>
      </c>
      <c r="I585" s="160" t="s">
        <v>5931</v>
      </c>
      <c r="J585" s="160" t="s">
        <v>5931</v>
      </c>
      <c r="K585" s="160" t="s">
        <v>3813</v>
      </c>
      <c r="L585" s="160" t="s">
        <v>67</v>
      </c>
      <c r="M585" s="160" t="s">
        <v>3866</v>
      </c>
      <c r="N585" s="160" t="str">
        <f t="shared" si="10"/>
        <v>INSERT INTO ft_t_einc (einc_oid, clsf_oid, cl_value, ext_cl_value, indus_cl_set_id, start_tms, last_chg_tms, last_chg_usr_id, ext_clsf_nme, ext_clsf_desc, data_src_id, nls_cde)  SELECT 'new_oid()','GVPRNTGR04','Foreign Stock','Mutual Fund-A/T Unit-NUS','GVPRNTGR',SYSDATE(),SYSDATE(),'GS:PSG:P72','Foreign Stock','Foreign Stock','BB','ENGLISH'     FROM DUAL WHERE NOT EXISTS (SELECT 1 FROM ft_t_einc WHERE clsf_oid = 'GVPRNTGR04' AND ext_cl_value = 'Mutual Fund-A/T Unit-NUS' AND indus_cl_set_id = 'GVPRNTGR' AND data_src_id = 'BB');</v>
      </c>
    </row>
    <row r="586" spans="1:14">
      <c r="A586" s="160" t="s">
        <v>5266</v>
      </c>
      <c r="B586" s="160" t="s">
        <v>5962</v>
      </c>
      <c r="C586" s="93" t="s">
        <v>5274</v>
      </c>
      <c r="D586" s="93" t="s">
        <v>5010</v>
      </c>
      <c r="E586" s="160" t="s">
        <v>6519</v>
      </c>
      <c r="F586" s="160" t="s">
        <v>5269</v>
      </c>
      <c r="G586" s="93" t="s">
        <v>5010</v>
      </c>
      <c r="H586" s="93" t="s">
        <v>5010</v>
      </c>
      <c r="I586" s="160" t="s">
        <v>5931</v>
      </c>
      <c r="J586" s="160" t="s">
        <v>5931</v>
      </c>
      <c r="K586" s="160" t="s">
        <v>3813</v>
      </c>
      <c r="L586" s="160" t="s">
        <v>67</v>
      </c>
      <c r="M586" s="160" t="s">
        <v>3866</v>
      </c>
      <c r="N586" s="160" t="str">
        <f t="shared" si="10"/>
        <v>INSERT INTO ft_t_einc (einc_oid, clsf_oid, cl_value, ext_cl_value, indus_cl_set_id, start_tms, last_chg_tms, last_chg_usr_id, ext_clsf_nme, ext_clsf_desc, data_src_id, nls_cde)  SELECT 'new_oid()','GVPRNTGR04','Foreign Stock','Mutual Fund-Closed-End Fund-NUS','GVPRNTGR',SYSDATE(),SYSDATE(),'GS:PSG:P72','Foreign Stock','Foreign Stock','BB','ENGLISH'     FROM DUAL WHERE NOT EXISTS (SELECT 1 FROM ft_t_einc WHERE clsf_oid = 'GVPRNTGR04' AND ext_cl_value = 'Mutual Fund-Closed-End Fund-NUS' AND indus_cl_set_id = 'GVPRNTGR' AND data_src_id = 'BB');</v>
      </c>
    </row>
    <row r="587" spans="1:14" s="215" customFormat="1">
      <c r="A587" s="214" t="s">
        <v>5266</v>
      </c>
      <c r="B587" s="214" t="s">
        <v>5962</v>
      </c>
      <c r="C587" s="215" t="s">
        <v>5274</v>
      </c>
      <c r="D587" s="215" t="s">
        <v>5010</v>
      </c>
      <c r="E587" s="214" t="s">
        <v>6520</v>
      </c>
      <c r="F587" s="214" t="s">
        <v>5269</v>
      </c>
      <c r="G587" s="215" t="s">
        <v>5010</v>
      </c>
      <c r="H587" s="215" t="s">
        <v>5010</v>
      </c>
      <c r="I587" s="214" t="s">
        <v>5931</v>
      </c>
      <c r="J587" s="214" t="s">
        <v>5931</v>
      </c>
      <c r="K587" s="214" t="s">
        <v>3813</v>
      </c>
      <c r="L587" s="214" t="s">
        <v>67</v>
      </c>
      <c r="M587" s="214" t="s">
        <v>3866</v>
      </c>
      <c r="N587" s="216"/>
    </row>
    <row r="588" spans="1:14">
      <c r="A588" s="160" t="s">
        <v>5266</v>
      </c>
      <c r="B588" s="160" t="s">
        <v>5962</v>
      </c>
      <c r="C588" s="93" t="s">
        <v>5274</v>
      </c>
      <c r="D588" s="93" t="s">
        <v>5010</v>
      </c>
      <c r="E588" s="160" t="s">
        <v>6521</v>
      </c>
      <c r="F588" s="160" t="s">
        <v>5269</v>
      </c>
      <c r="G588" s="93" t="s">
        <v>5010</v>
      </c>
      <c r="H588" s="93" t="s">
        <v>5010</v>
      </c>
      <c r="I588" s="160" t="s">
        <v>5931</v>
      </c>
      <c r="J588" s="160" t="s">
        <v>5931</v>
      </c>
      <c r="K588" s="160" t="s">
        <v>3813</v>
      </c>
      <c r="L588" s="160" t="s">
        <v>67</v>
      </c>
      <c r="M588" s="160" t="s">
        <v>3866</v>
      </c>
      <c r="N588" s="160" t="str">
        <f t="shared" ref="N588:N597" si="11">CONCATENATE("INSERT INTO ft_t_einc (einc_oid, clsf_oid, cl_value, ext_cl_value, indus_cl_set_id, start_tms, last_chg_tms, last_chg_usr_id, ext_clsf_nme, ext_clsf_desc, data_src_id, nls_cde)  SELECT '", B588, "','", C588, "','", D588, "','", E588, "','", F588, "',", I588, ",", J588, ",'", K588, "','", G588, "','", H588, "','", L588, "','", M588, "'     FROM DUAL WHERE NOT EXISTS (SELECT 1 FROM ft_t_einc WHERE clsf_oid = '",C588, "' AND ext_cl_value = '", E588, "' AND indus_cl_set_id = '", F588, "' AND data_src_id = '",L588,"');")</f>
        <v>INSERT INTO ft_t_einc (einc_oid, clsf_oid, cl_value, ext_cl_value, indus_cl_set_id, start_tms, last_chg_tms, last_chg_usr_id, ext_clsf_nme, ext_clsf_desc, data_src_id, nls_cde)  SELECT 'new_oid()','GVPRNTGR04','Foreign Stock','Mutual Fund-Fund of Funds-NUS','GVPRNTGR',SYSDATE(),SYSDATE(),'GS:PSG:P72','Foreign Stock','Foreign Stock','BB','ENGLISH'     FROM DUAL WHERE NOT EXISTS (SELECT 1 FROM ft_t_einc WHERE clsf_oid = 'GVPRNTGR04' AND ext_cl_value = 'Mutual Fund-Fund of Funds-NUS' AND indus_cl_set_id = 'GVPRNTGR' AND data_src_id = 'BB');</v>
      </c>
    </row>
    <row r="589" spans="1:14">
      <c r="A589" s="160" t="s">
        <v>5266</v>
      </c>
      <c r="B589" s="160" t="s">
        <v>5962</v>
      </c>
      <c r="C589" s="93" t="s">
        <v>5274</v>
      </c>
      <c r="D589" s="93" t="s">
        <v>5010</v>
      </c>
      <c r="E589" s="160" t="s">
        <v>6522</v>
      </c>
      <c r="F589" s="160" t="s">
        <v>5269</v>
      </c>
      <c r="G589" s="93" t="s">
        <v>5010</v>
      </c>
      <c r="H589" s="93" t="s">
        <v>5010</v>
      </c>
      <c r="I589" s="160" t="s">
        <v>5931</v>
      </c>
      <c r="J589" s="160" t="s">
        <v>5931</v>
      </c>
      <c r="K589" s="160" t="s">
        <v>3813</v>
      </c>
      <c r="L589" s="160" t="s">
        <v>67</v>
      </c>
      <c r="M589" s="160" t="s">
        <v>3866</v>
      </c>
      <c r="N589" s="160" t="str">
        <f t="shared" si="11"/>
        <v>INSERT INTO ft_t_einc (einc_oid, clsf_oid, cl_value, ext_cl_value, indus_cl_set_id, start_tms, last_chg_tms, last_chg_usr_id, ext_clsf_nme, ext_clsf_desc, data_src_id, nls_cde)  SELECT 'new_oid()','GVPRNTGR04','Foreign Stock','Mutual Fund-Hedge Fund-NUS','GVPRNTGR',SYSDATE(),SYSDATE(),'GS:PSG:P72','Foreign Stock','Foreign Stock','BB','ENGLISH'     FROM DUAL WHERE NOT EXISTS (SELECT 1 FROM ft_t_einc WHERE clsf_oid = 'GVPRNTGR04' AND ext_cl_value = 'Mutual Fund-Hedge Fund-NUS' AND indus_cl_set_id = 'GVPRNTGR' AND data_src_id = 'BB');</v>
      </c>
    </row>
    <row r="590" spans="1:14">
      <c r="A590" s="160" t="s">
        <v>5266</v>
      </c>
      <c r="B590" s="160" t="s">
        <v>5962</v>
      </c>
      <c r="C590" s="93" t="s">
        <v>5274</v>
      </c>
      <c r="D590" s="93" t="s">
        <v>5010</v>
      </c>
      <c r="E590" s="160" t="s">
        <v>6523</v>
      </c>
      <c r="F590" s="160" t="s">
        <v>5269</v>
      </c>
      <c r="G590" s="93" t="s">
        <v>5010</v>
      </c>
      <c r="H590" s="93" t="s">
        <v>5010</v>
      </c>
      <c r="I590" s="160" t="s">
        <v>5931</v>
      </c>
      <c r="J590" s="160" t="s">
        <v>5931</v>
      </c>
      <c r="K590" s="160" t="s">
        <v>3813</v>
      </c>
      <c r="L590" s="160" t="s">
        <v>67</v>
      </c>
      <c r="M590" s="160" t="s">
        <v>3866</v>
      </c>
      <c r="N590" s="160" t="str">
        <f t="shared" si="11"/>
        <v>INSERT INTO ft_t_einc (einc_oid, clsf_oid, cl_value, ext_cl_value, indus_cl_set_id, start_tms, last_chg_tms, last_chg_usr_id, ext_clsf_nme, ext_clsf_desc, data_src_id, nls_cde)  SELECT 'new_oid()','GVPRNTGR04','Foreign Stock','Mutual Fund-Mutual Fund-NUS','GVPRNTGR',SYSDATE(),SYSDATE(),'GS:PSG:P72','Foreign Stock','Foreign Stock','BB','ENGLISH'     FROM DUAL WHERE NOT EXISTS (SELECT 1 FROM ft_t_einc WHERE clsf_oid = 'GVPRNTGR04' AND ext_cl_value = 'Mutual Fund-Mutual Fund-NUS' AND indus_cl_set_id = 'GVPRNTGR' AND data_src_id = 'BB');</v>
      </c>
    </row>
    <row r="591" spans="1:14">
      <c r="A591" s="160" t="s">
        <v>5266</v>
      </c>
      <c r="B591" s="160" t="s">
        <v>5962</v>
      </c>
      <c r="C591" s="93" t="s">
        <v>5274</v>
      </c>
      <c r="D591" s="93" t="s">
        <v>5010</v>
      </c>
      <c r="E591" s="160" t="s">
        <v>6524</v>
      </c>
      <c r="F591" s="160" t="s">
        <v>5269</v>
      </c>
      <c r="G591" s="93" t="s">
        <v>5010</v>
      </c>
      <c r="H591" s="93" t="s">
        <v>5010</v>
      </c>
      <c r="I591" s="160" t="s">
        <v>5931</v>
      </c>
      <c r="J591" s="160" t="s">
        <v>5931</v>
      </c>
      <c r="K591" s="160" t="s">
        <v>3813</v>
      </c>
      <c r="L591" s="160" t="s">
        <v>67</v>
      </c>
      <c r="M591" s="160" t="s">
        <v>3866</v>
      </c>
      <c r="N591" s="160" t="str">
        <f t="shared" si="11"/>
        <v>INSERT INTO ft_t_einc (einc_oid, clsf_oid, cl_value, ext_cl_value, indus_cl_set_id, start_tms, last_chg_tms, last_chg_usr_id, ext_clsf_nme, ext_clsf_desc, data_src_id, nls_cde)  SELECT 'new_oid()','GVPRNTGR04','Foreign Stock','Mutual Fund-Open-End Fund-NUS','GVPRNTGR',SYSDATE(),SYSDATE(),'GS:PSG:P72','Foreign Stock','Foreign Stock','BB','ENGLISH'     FROM DUAL WHERE NOT EXISTS (SELECT 1 FROM ft_t_einc WHERE clsf_oid = 'GVPRNTGR04' AND ext_cl_value = 'Mutual Fund-Open-End Fund-NUS' AND indus_cl_set_id = 'GVPRNTGR' AND data_src_id = 'BB');</v>
      </c>
    </row>
    <row r="592" spans="1:14">
      <c r="A592" s="160" t="s">
        <v>5266</v>
      </c>
      <c r="B592" s="160" t="s">
        <v>5962</v>
      </c>
      <c r="C592" s="93" t="s">
        <v>5274</v>
      </c>
      <c r="D592" s="93" t="s">
        <v>5010</v>
      </c>
      <c r="E592" s="160" t="s">
        <v>6525</v>
      </c>
      <c r="F592" s="160" t="s">
        <v>5269</v>
      </c>
      <c r="G592" s="93" t="s">
        <v>5010</v>
      </c>
      <c r="H592" s="93" t="s">
        <v>5010</v>
      </c>
      <c r="I592" s="160" t="s">
        <v>5931</v>
      </c>
      <c r="J592" s="160" t="s">
        <v>5931</v>
      </c>
      <c r="K592" s="160" t="s">
        <v>3813</v>
      </c>
      <c r="L592" s="160" t="s">
        <v>67</v>
      </c>
      <c r="M592" s="160" t="s">
        <v>3866</v>
      </c>
      <c r="N592" s="160" t="str">
        <f t="shared" si="11"/>
        <v>INSERT INTO ft_t_einc (einc_oid, clsf_oid, cl_value, ext_cl_value, indus_cl_set_id, start_tms, last_chg_tms, last_chg_usr_id, ext_clsf_nme, ext_clsf_desc, data_src_id, nls_cde)  SELECT 'new_oid()','GVPRNTGR04','Foreign Stock','Mutual Fund-Pvt Eqty Fund-NUS','GVPRNTGR',SYSDATE(),SYSDATE(),'GS:PSG:P72','Foreign Stock','Foreign Stock','BB','ENGLISH'     FROM DUAL WHERE NOT EXISTS (SELECT 1 FROM ft_t_einc WHERE clsf_oid = 'GVPRNTGR04' AND ext_cl_value = 'Mutual Fund-Pvt Eqty Fund-NUS' AND indus_cl_set_id = 'GVPRNTGR' AND data_src_id = 'BB');</v>
      </c>
    </row>
    <row r="593" spans="1:14">
      <c r="A593" s="160" t="s">
        <v>5266</v>
      </c>
      <c r="B593" s="160" t="s">
        <v>5962</v>
      </c>
      <c r="C593" s="93" t="s">
        <v>5274</v>
      </c>
      <c r="D593" s="93" t="s">
        <v>5010</v>
      </c>
      <c r="E593" s="160" t="s">
        <v>6526</v>
      </c>
      <c r="F593" s="160" t="s">
        <v>5269</v>
      </c>
      <c r="G593" s="93" t="s">
        <v>5010</v>
      </c>
      <c r="H593" s="93" t="s">
        <v>5010</v>
      </c>
      <c r="I593" s="160" t="s">
        <v>5931</v>
      </c>
      <c r="J593" s="160" t="s">
        <v>5931</v>
      </c>
      <c r="K593" s="160" t="s">
        <v>3813</v>
      </c>
      <c r="L593" s="160" t="s">
        <v>67</v>
      </c>
      <c r="M593" s="160" t="s">
        <v>3866</v>
      </c>
      <c r="N593" s="160" t="str">
        <f t="shared" si="11"/>
        <v>INSERT INTO ft_t_einc (einc_oid, clsf_oid, cl_value, ext_cl_value, indus_cl_set_id, start_tms, last_chg_tms, last_chg_usr_id, ext_clsf_nme, ext_clsf_desc, data_src_id, nls_cde)  SELECT 'new_oid()','GVPRNTGR04','Foreign Stock','Mutual Fund-Royalty Trst-NUS','GVPRNTGR',SYSDATE(),SYSDATE(),'GS:PSG:P72','Foreign Stock','Foreign Stock','BB','ENGLISH'     FROM DUAL WHERE NOT EXISTS (SELECT 1 FROM ft_t_einc WHERE clsf_oid = 'GVPRNTGR04' AND ext_cl_value = 'Mutual Fund-Royalty Trst-NUS' AND indus_cl_set_id = 'GVPRNTGR' AND data_src_id = 'BB');</v>
      </c>
    </row>
    <row r="594" spans="1:14">
      <c r="A594" s="160" t="s">
        <v>5266</v>
      </c>
      <c r="B594" s="160" t="s">
        <v>5962</v>
      </c>
      <c r="C594" s="93" t="s">
        <v>5274</v>
      </c>
      <c r="D594" s="93" t="s">
        <v>5010</v>
      </c>
      <c r="E594" s="160" t="s">
        <v>6527</v>
      </c>
      <c r="F594" s="160" t="s">
        <v>5269</v>
      </c>
      <c r="G594" s="93" t="s">
        <v>5010</v>
      </c>
      <c r="H594" s="93" t="s">
        <v>5010</v>
      </c>
      <c r="I594" s="160" t="s">
        <v>5931</v>
      </c>
      <c r="J594" s="160" t="s">
        <v>5931</v>
      </c>
      <c r="K594" s="160" t="s">
        <v>3813</v>
      </c>
      <c r="L594" s="160" t="s">
        <v>67</v>
      </c>
      <c r="M594" s="160" t="s">
        <v>3866</v>
      </c>
      <c r="N594" s="160" t="str">
        <f t="shared" si="11"/>
        <v>INSERT INTO ft_t_einc (einc_oid, clsf_oid, cl_value, ext_cl_value, indus_cl_set_id, start_tms, last_chg_tms, last_chg_usr_id, ext_clsf_nme, ext_clsf_desc, data_src_id, nls_cde)  SELECT 'new_oid()','GVPRNTGR04','Foreign Stock','Mutual Fund-UIT-NUS','GVPRNTGR',SYSDATE(),SYSDATE(),'GS:PSG:P72','Foreign Stock','Foreign Stock','BB','ENGLISH'     FROM DUAL WHERE NOT EXISTS (SELECT 1 FROM ft_t_einc WHERE clsf_oid = 'GVPRNTGR04' AND ext_cl_value = 'Mutual Fund-UIT-NUS' AND indus_cl_set_id = 'GVPRNTGR' AND data_src_id = 'BB');</v>
      </c>
    </row>
    <row r="595" spans="1:14">
      <c r="A595" s="160" t="s">
        <v>5266</v>
      </c>
      <c r="B595" s="160" t="s">
        <v>5962</v>
      </c>
      <c r="C595" s="93" t="s">
        <v>5274</v>
      </c>
      <c r="D595" s="93" t="s">
        <v>5010</v>
      </c>
      <c r="E595" s="160" t="s">
        <v>6676</v>
      </c>
      <c r="F595" s="160" t="s">
        <v>5269</v>
      </c>
      <c r="G595" s="93" t="s">
        <v>5010</v>
      </c>
      <c r="H595" s="93" t="s">
        <v>5010</v>
      </c>
      <c r="I595" s="160" t="s">
        <v>5931</v>
      </c>
      <c r="J595" s="160" t="s">
        <v>5931</v>
      </c>
      <c r="K595" s="160" t="s">
        <v>3813</v>
      </c>
      <c r="L595" s="160" t="s">
        <v>67</v>
      </c>
      <c r="M595" s="160" t="s">
        <v>3866</v>
      </c>
      <c r="N595" s="160" t="str">
        <f t="shared" si="11"/>
        <v>INSERT INTO ft_t_einc (einc_oid, clsf_oid, cl_value, ext_cl_value, indus_cl_set_id, start_tms, last_chg_tms, last_chg_usr_id, ext_clsf_nme, ext_clsf_desc, data_src_id, nls_cde)  SELECT 'new_oid()','GVPRNTGR04','Foreign Stock','Mutual Fund-FIDC-NUS','GVPRNTGR',SYSDATE(),SYSDATE(),'GS:PSG:P72','Foreign Stock','Foreign Stock','BB','ENGLISH'     FROM DUAL WHERE NOT EXISTS (SELECT 1 FROM ft_t_einc WHERE clsf_oid = 'GVPRNTGR04' AND ext_cl_value = 'Mutual Fund-FIDC-NUS' AND indus_cl_set_id = 'GVPRNTGR' AND data_src_id = 'BB');</v>
      </c>
    </row>
    <row r="596" spans="1:14">
      <c r="A596" s="160" t="s">
        <v>5266</v>
      </c>
      <c r="B596" s="160" t="s">
        <v>5962</v>
      </c>
      <c r="C596" s="93" t="s">
        <v>5281</v>
      </c>
      <c r="D596" s="93" t="s">
        <v>5016</v>
      </c>
      <c r="E596" s="160" t="s">
        <v>6528</v>
      </c>
      <c r="F596" s="160" t="s">
        <v>5269</v>
      </c>
      <c r="G596" s="93" t="s">
        <v>5016</v>
      </c>
      <c r="H596" s="93" t="s">
        <v>5016</v>
      </c>
      <c r="I596" s="160" t="s">
        <v>5931</v>
      </c>
      <c r="J596" s="160" t="s">
        <v>5931</v>
      </c>
      <c r="K596" s="160" t="s">
        <v>3813</v>
      </c>
      <c r="L596" s="160" t="s">
        <v>67</v>
      </c>
      <c r="M596" s="160" t="s">
        <v>3866</v>
      </c>
      <c r="N596" s="160" t="str">
        <f t="shared" si="11"/>
        <v>INSERT INTO ft_t_einc (einc_oid, clsf_oid, cl_value, ext_cl_value, indus_cl_set_id, start_tms, last_chg_tms, last_chg_usr_id, ext_clsf_nme, ext_clsf_desc, data_src_id, nls_cde)  SELECT 'new_oid()','GVPRNTGR11','US Stock','Mutual Fund-A/T Unit-US','GVPRNTGR',SYSDATE(),SYSDATE(),'GS:PSG:P72','US Stock','US Stock','BB','ENGLISH'     FROM DUAL WHERE NOT EXISTS (SELECT 1 FROM ft_t_einc WHERE clsf_oid = 'GVPRNTGR11' AND ext_cl_value = 'Mutual Fund-A/T Unit-US' AND indus_cl_set_id = 'GVPRNTGR' AND data_src_id = 'BB');</v>
      </c>
    </row>
    <row r="597" spans="1:14">
      <c r="A597" s="160" t="s">
        <v>5266</v>
      </c>
      <c r="B597" s="160" t="s">
        <v>5962</v>
      </c>
      <c r="C597" s="93" t="s">
        <v>5281</v>
      </c>
      <c r="D597" s="93" t="s">
        <v>5016</v>
      </c>
      <c r="E597" s="160" t="s">
        <v>6529</v>
      </c>
      <c r="F597" s="160" t="s">
        <v>5269</v>
      </c>
      <c r="G597" s="93" t="s">
        <v>5016</v>
      </c>
      <c r="H597" s="93" t="s">
        <v>5016</v>
      </c>
      <c r="I597" s="160" t="s">
        <v>5931</v>
      </c>
      <c r="J597" s="160" t="s">
        <v>5931</v>
      </c>
      <c r="K597" s="160" t="s">
        <v>3813</v>
      </c>
      <c r="L597" s="160" t="s">
        <v>67</v>
      </c>
      <c r="M597" s="160" t="s">
        <v>3866</v>
      </c>
      <c r="N597" s="160" t="str">
        <f t="shared" si="11"/>
        <v>INSERT INTO ft_t_einc (einc_oid, clsf_oid, cl_value, ext_cl_value, indus_cl_set_id, start_tms, last_chg_tms, last_chg_usr_id, ext_clsf_nme, ext_clsf_desc, data_src_id, nls_cde)  SELECT 'new_oid()','GVPRNTGR11','US Stock','Mutual Fund-Closed-End Fund-US','GVPRNTGR',SYSDATE(),SYSDATE(),'GS:PSG:P72','US Stock','US Stock','BB','ENGLISH'     FROM DUAL WHERE NOT EXISTS (SELECT 1 FROM ft_t_einc WHERE clsf_oid = 'GVPRNTGR11' AND ext_cl_value = 'Mutual Fund-Closed-End Fund-US' AND indus_cl_set_id = 'GVPRNTGR' AND data_src_id = 'BB');</v>
      </c>
    </row>
    <row r="598" spans="1:14" s="215" customFormat="1">
      <c r="A598" s="214" t="s">
        <v>5266</v>
      </c>
      <c r="B598" s="214" t="s">
        <v>5962</v>
      </c>
      <c r="C598" s="215" t="s">
        <v>5281</v>
      </c>
      <c r="D598" s="215" t="s">
        <v>5016</v>
      </c>
      <c r="E598" s="214" t="s">
        <v>6530</v>
      </c>
      <c r="F598" s="214" t="s">
        <v>5269</v>
      </c>
      <c r="G598" s="215" t="s">
        <v>5016</v>
      </c>
      <c r="H598" s="215" t="s">
        <v>5016</v>
      </c>
      <c r="I598" s="214" t="s">
        <v>5931</v>
      </c>
      <c r="J598" s="214" t="s">
        <v>5931</v>
      </c>
      <c r="K598" s="214" t="s">
        <v>3813</v>
      </c>
      <c r="L598" s="214" t="s">
        <v>67</v>
      </c>
      <c r="M598" s="214" t="s">
        <v>3866</v>
      </c>
      <c r="N598" s="216"/>
    </row>
    <row r="599" spans="1:14">
      <c r="A599" s="160" t="s">
        <v>5266</v>
      </c>
      <c r="B599" s="160" t="s">
        <v>5962</v>
      </c>
      <c r="C599" s="93" t="s">
        <v>5281</v>
      </c>
      <c r="D599" s="93" t="s">
        <v>5016</v>
      </c>
      <c r="E599" s="160" t="s">
        <v>6531</v>
      </c>
      <c r="F599" s="160" t="s">
        <v>5269</v>
      </c>
      <c r="G599" s="93" t="s">
        <v>5016</v>
      </c>
      <c r="H599" s="93" t="s">
        <v>5016</v>
      </c>
      <c r="I599" s="160" t="s">
        <v>5931</v>
      </c>
      <c r="J599" s="160" t="s">
        <v>5931</v>
      </c>
      <c r="K599" s="160" t="s">
        <v>3813</v>
      </c>
      <c r="L599" s="160" t="s">
        <v>67</v>
      </c>
      <c r="M599" s="160" t="s">
        <v>3866</v>
      </c>
      <c r="N599" s="160" t="str">
        <f t="shared" ref="N599:N606" si="12">CONCATENATE("INSERT INTO ft_t_einc (einc_oid, clsf_oid, cl_value, ext_cl_value, indus_cl_set_id, start_tms, last_chg_tms, last_chg_usr_id, ext_clsf_nme, ext_clsf_desc, data_src_id, nls_cde)  SELECT '", B599, "','", C599, "','", D599, "','", E599, "','", F599, "',", I599, ",", J599, ",'", K599, "','", G599, "','", H599, "','", L599, "','", M599, "'     FROM DUAL WHERE NOT EXISTS (SELECT 1 FROM ft_t_einc WHERE clsf_oid = '",C599, "' AND ext_cl_value = '", E599, "' AND indus_cl_set_id = '", F599, "' AND data_src_id = '",L599,"');")</f>
        <v>INSERT INTO ft_t_einc (einc_oid, clsf_oid, cl_value, ext_cl_value, indus_cl_set_id, start_tms, last_chg_tms, last_chg_usr_id, ext_clsf_nme, ext_clsf_desc, data_src_id, nls_cde)  SELECT 'new_oid()','GVPRNTGR11','US Stock','Mutual Fund-Fund of Funds-US','GVPRNTGR',SYSDATE(),SYSDATE(),'GS:PSG:P72','US Stock','US Stock','BB','ENGLISH'     FROM DUAL WHERE NOT EXISTS (SELECT 1 FROM ft_t_einc WHERE clsf_oid = 'GVPRNTGR11' AND ext_cl_value = 'Mutual Fund-Fund of Funds-US' AND indus_cl_set_id = 'GVPRNTGR' AND data_src_id = 'BB');</v>
      </c>
    </row>
    <row r="600" spans="1:14">
      <c r="A600" s="160" t="s">
        <v>5266</v>
      </c>
      <c r="B600" s="160" t="s">
        <v>5962</v>
      </c>
      <c r="C600" s="93" t="s">
        <v>5281</v>
      </c>
      <c r="D600" s="93" t="s">
        <v>5016</v>
      </c>
      <c r="E600" s="160" t="s">
        <v>6532</v>
      </c>
      <c r="F600" s="160" t="s">
        <v>5269</v>
      </c>
      <c r="G600" s="93" t="s">
        <v>5016</v>
      </c>
      <c r="H600" s="93" t="s">
        <v>5016</v>
      </c>
      <c r="I600" s="160" t="s">
        <v>5931</v>
      </c>
      <c r="J600" s="160" t="s">
        <v>5931</v>
      </c>
      <c r="K600" s="160" t="s">
        <v>3813</v>
      </c>
      <c r="L600" s="160" t="s">
        <v>67</v>
      </c>
      <c r="M600" s="160" t="s">
        <v>3866</v>
      </c>
      <c r="N600" s="160" t="str">
        <f t="shared" si="12"/>
        <v>INSERT INTO ft_t_einc (einc_oid, clsf_oid, cl_value, ext_cl_value, indus_cl_set_id, start_tms, last_chg_tms, last_chg_usr_id, ext_clsf_nme, ext_clsf_desc, data_src_id, nls_cde)  SELECT 'new_oid()','GVPRNTGR11','US Stock','Mutual Fund-Hedge Fund-US','GVPRNTGR',SYSDATE(),SYSDATE(),'GS:PSG:P72','US Stock','US Stock','BB','ENGLISH'     FROM DUAL WHERE NOT EXISTS (SELECT 1 FROM ft_t_einc WHERE clsf_oid = 'GVPRNTGR11' AND ext_cl_value = 'Mutual Fund-Hedge Fund-US' AND indus_cl_set_id = 'GVPRNTGR' AND data_src_id = 'BB');</v>
      </c>
    </row>
    <row r="601" spans="1:14">
      <c r="A601" s="160" t="s">
        <v>5266</v>
      </c>
      <c r="B601" s="160" t="s">
        <v>5962</v>
      </c>
      <c r="C601" s="93" t="s">
        <v>5281</v>
      </c>
      <c r="D601" s="93" t="s">
        <v>5016</v>
      </c>
      <c r="E601" s="160" t="s">
        <v>6533</v>
      </c>
      <c r="F601" s="160" t="s">
        <v>5269</v>
      </c>
      <c r="G601" s="93" t="s">
        <v>5016</v>
      </c>
      <c r="H601" s="93" t="s">
        <v>5016</v>
      </c>
      <c r="I601" s="160" t="s">
        <v>5931</v>
      </c>
      <c r="J601" s="160" t="s">
        <v>5931</v>
      </c>
      <c r="K601" s="160" t="s">
        <v>3813</v>
      </c>
      <c r="L601" s="160" t="s">
        <v>67</v>
      </c>
      <c r="M601" s="160" t="s">
        <v>3866</v>
      </c>
      <c r="N601" s="160" t="str">
        <f t="shared" si="12"/>
        <v>INSERT INTO ft_t_einc (einc_oid, clsf_oid, cl_value, ext_cl_value, indus_cl_set_id, start_tms, last_chg_tms, last_chg_usr_id, ext_clsf_nme, ext_clsf_desc, data_src_id, nls_cde)  SELECT 'new_oid()','GVPRNTGR11','US Stock','Mutual Fund-Mutual Fund-US','GVPRNTGR',SYSDATE(),SYSDATE(),'GS:PSG:P72','US Stock','US Stock','BB','ENGLISH'     FROM DUAL WHERE NOT EXISTS (SELECT 1 FROM ft_t_einc WHERE clsf_oid = 'GVPRNTGR11' AND ext_cl_value = 'Mutual Fund-Mutual Fund-US' AND indus_cl_set_id = 'GVPRNTGR' AND data_src_id = 'BB');</v>
      </c>
    </row>
    <row r="602" spans="1:14">
      <c r="A602" s="160" t="s">
        <v>5266</v>
      </c>
      <c r="B602" s="160" t="s">
        <v>5962</v>
      </c>
      <c r="C602" s="93" t="s">
        <v>5281</v>
      </c>
      <c r="D602" s="93" t="s">
        <v>5016</v>
      </c>
      <c r="E602" s="160" t="s">
        <v>6534</v>
      </c>
      <c r="F602" s="160" t="s">
        <v>5269</v>
      </c>
      <c r="G602" s="93" t="s">
        <v>5016</v>
      </c>
      <c r="H602" s="93" t="s">
        <v>5016</v>
      </c>
      <c r="I602" s="160" t="s">
        <v>5931</v>
      </c>
      <c r="J602" s="160" t="s">
        <v>5931</v>
      </c>
      <c r="K602" s="160" t="s">
        <v>3813</v>
      </c>
      <c r="L602" s="160" t="s">
        <v>67</v>
      </c>
      <c r="M602" s="160" t="s">
        <v>3866</v>
      </c>
      <c r="N602" s="160" t="str">
        <f t="shared" si="12"/>
        <v>INSERT INTO ft_t_einc (einc_oid, clsf_oid, cl_value, ext_cl_value, indus_cl_set_id, start_tms, last_chg_tms, last_chg_usr_id, ext_clsf_nme, ext_clsf_desc, data_src_id, nls_cde)  SELECT 'new_oid()','GVPRNTGR11','US Stock','Mutual Fund-Open-End Fund-US','GVPRNTGR',SYSDATE(),SYSDATE(),'GS:PSG:P72','US Stock','US Stock','BB','ENGLISH'     FROM DUAL WHERE NOT EXISTS (SELECT 1 FROM ft_t_einc WHERE clsf_oid = 'GVPRNTGR11' AND ext_cl_value = 'Mutual Fund-Open-End Fund-US' AND indus_cl_set_id = 'GVPRNTGR' AND data_src_id = 'BB');</v>
      </c>
    </row>
    <row r="603" spans="1:14">
      <c r="A603" s="160" t="s">
        <v>5266</v>
      </c>
      <c r="B603" s="160" t="s">
        <v>5962</v>
      </c>
      <c r="C603" s="93" t="s">
        <v>5281</v>
      </c>
      <c r="D603" s="93" t="s">
        <v>5016</v>
      </c>
      <c r="E603" s="160" t="s">
        <v>6535</v>
      </c>
      <c r="F603" s="160" t="s">
        <v>5269</v>
      </c>
      <c r="G603" s="93" t="s">
        <v>5016</v>
      </c>
      <c r="H603" s="93" t="s">
        <v>5016</v>
      </c>
      <c r="I603" s="160" t="s">
        <v>5931</v>
      </c>
      <c r="J603" s="160" t="s">
        <v>5931</v>
      </c>
      <c r="K603" s="160" t="s">
        <v>3813</v>
      </c>
      <c r="L603" s="160" t="s">
        <v>67</v>
      </c>
      <c r="M603" s="160" t="s">
        <v>3866</v>
      </c>
      <c r="N603" s="160" t="str">
        <f t="shared" si="12"/>
        <v>INSERT INTO ft_t_einc (einc_oid, clsf_oid, cl_value, ext_cl_value, indus_cl_set_id, start_tms, last_chg_tms, last_chg_usr_id, ext_clsf_nme, ext_clsf_desc, data_src_id, nls_cde)  SELECT 'new_oid()','GVPRNTGR11','US Stock','Mutual Fund-Pvt Eqty Fund-US','GVPRNTGR',SYSDATE(),SYSDATE(),'GS:PSG:P72','US Stock','US Stock','BB','ENGLISH'     FROM DUAL WHERE NOT EXISTS (SELECT 1 FROM ft_t_einc WHERE clsf_oid = 'GVPRNTGR11' AND ext_cl_value = 'Mutual Fund-Pvt Eqty Fund-US' AND indus_cl_set_id = 'GVPRNTGR' AND data_src_id = 'BB');</v>
      </c>
    </row>
    <row r="604" spans="1:14">
      <c r="A604" s="160" t="s">
        <v>5266</v>
      </c>
      <c r="B604" s="160" t="s">
        <v>5962</v>
      </c>
      <c r="C604" s="93" t="s">
        <v>5281</v>
      </c>
      <c r="D604" s="93" t="s">
        <v>5016</v>
      </c>
      <c r="E604" s="160" t="s">
        <v>6536</v>
      </c>
      <c r="F604" s="160" t="s">
        <v>5269</v>
      </c>
      <c r="G604" s="93" t="s">
        <v>5016</v>
      </c>
      <c r="H604" s="93" t="s">
        <v>5016</v>
      </c>
      <c r="I604" s="160" t="s">
        <v>5931</v>
      </c>
      <c r="J604" s="160" t="s">
        <v>5931</v>
      </c>
      <c r="K604" s="160" t="s">
        <v>3813</v>
      </c>
      <c r="L604" s="160" t="s">
        <v>67</v>
      </c>
      <c r="M604" s="160" t="s">
        <v>3866</v>
      </c>
      <c r="N604" s="160" t="str">
        <f t="shared" si="12"/>
        <v>INSERT INTO ft_t_einc (einc_oid, clsf_oid, cl_value, ext_cl_value, indus_cl_set_id, start_tms, last_chg_tms, last_chg_usr_id, ext_clsf_nme, ext_clsf_desc, data_src_id, nls_cde)  SELECT 'new_oid()','GVPRNTGR11','US Stock','Mutual Fund-Royalty Trst-US','GVPRNTGR',SYSDATE(),SYSDATE(),'GS:PSG:P72','US Stock','US Stock','BB','ENGLISH'     FROM DUAL WHERE NOT EXISTS (SELECT 1 FROM ft_t_einc WHERE clsf_oid = 'GVPRNTGR11' AND ext_cl_value = 'Mutual Fund-Royalty Trst-US' AND indus_cl_set_id = 'GVPRNTGR' AND data_src_id = 'BB');</v>
      </c>
    </row>
    <row r="605" spans="1:14">
      <c r="A605" s="160" t="s">
        <v>5266</v>
      </c>
      <c r="B605" s="160" t="s">
        <v>5962</v>
      </c>
      <c r="C605" s="93" t="s">
        <v>5281</v>
      </c>
      <c r="D605" s="93" t="s">
        <v>5016</v>
      </c>
      <c r="E605" s="160" t="s">
        <v>6537</v>
      </c>
      <c r="F605" s="160" t="s">
        <v>5269</v>
      </c>
      <c r="G605" s="93" t="s">
        <v>5016</v>
      </c>
      <c r="H605" s="93" t="s">
        <v>5016</v>
      </c>
      <c r="I605" s="160" t="s">
        <v>5931</v>
      </c>
      <c r="J605" s="160" t="s">
        <v>5931</v>
      </c>
      <c r="K605" s="160" t="s">
        <v>3813</v>
      </c>
      <c r="L605" s="160" t="s">
        <v>67</v>
      </c>
      <c r="M605" s="160" t="s">
        <v>3866</v>
      </c>
      <c r="N605" s="160" t="str">
        <f t="shared" si="12"/>
        <v>INSERT INTO ft_t_einc (einc_oid, clsf_oid, cl_value, ext_cl_value, indus_cl_set_id, start_tms, last_chg_tms, last_chg_usr_id, ext_clsf_nme, ext_clsf_desc, data_src_id, nls_cde)  SELECT 'new_oid()','GVPRNTGR11','US Stock','Mutual Fund-UIT-US','GVPRNTGR',SYSDATE(),SYSDATE(),'GS:PSG:P72','US Stock','US Stock','BB','ENGLISH'     FROM DUAL WHERE NOT EXISTS (SELECT 1 FROM ft_t_einc WHERE clsf_oid = 'GVPRNTGR11' AND ext_cl_value = 'Mutual Fund-UIT-US' AND indus_cl_set_id = 'GVPRNTGR' AND data_src_id = 'BB');</v>
      </c>
    </row>
    <row r="606" spans="1:14">
      <c r="A606" s="160" t="s">
        <v>5266</v>
      </c>
      <c r="B606" s="160" t="s">
        <v>5962</v>
      </c>
      <c r="C606" s="93" t="s">
        <v>5281</v>
      </c>
      <c r="D606" s="93" t="s">
        <v>5016</v>
      </c>
      <c r="E606" s="160" t="s">
        <v>6677</v>
      </c>
      <c r="F606" s="160" t="s">
        <v>5269</v>
      </c>
      <c r="G606" s="93" t="s">
        <v>5016</v>
      </c>
      <c r="H606" s="93" t="s">
        <v>5016</v>
      </c>
      <c r="I606" s="160" t="s">
        <v>5931</v>
      </c>
      <c r="J606" s="160" t="s">
        <v>5931</v>
      </c>
      <c r="K606" s="160" t="s">
        <v>3813</v>
      </c>
      <c r="L606" s="160" t="s">
        <v>67</v>
      </c>
      <c r="M606" s="160" t="s">
        <v>3866</v>
      </c>
      <c r="N606" s="160" t="str">
        <f t="shared" si="12"/>
        <v>INSERT INTO ft_t_einc (einc_oid, clsf_oid, cl_value, ext_cl_value, indus_cl_set_id, start_tms, last_chg_tms, last_chg_usr_id, ext_clsf_nme, ext_clsf_desc, data_src_id, nls_cde)  SELECT 'new_oid()','GVPRNTGR11','US Stock','Mutual Fund-FIDC-US','GVPRNTGR',SYSDATE(),SYSDATE(),'GS:PSG:P72','US Stock','US Stock','BB','ENGLISH'     FROM DUAL WHERE NOT EXISTS (SELECT 1 FROM ft_t_einc WHERE clsf_oid = 'GVPRNTGR11' AND ext_cl_value = 'Mutual Fund-FIDC-US' AND indus_cl_set_id = 'GVPRNTGR' AND data_src_id = 'BB');</v>
      </c>
    </row>
    <row r="607" spans="1:14" s="215" customFormat="1">
      <c r="A607" s="214" t="s">
        <v>5266</v>
      </c>
      <c r="B607" s="214" t="s">
        <v>5962</v>
      </c>
      <c r="C607" s="215" t="s">
        <v>5271</v>
      </c>
      <c r="D607" s="215" t="s">
        <v>5007</v>
      </c>
      <c r="E607" s="214" t="s">
        <v>6520</v>
      </c>
      <c r="F607" s="214" t="s">
        <v>5269</v>
      </c>
      <c r="G607" s="215" t="s">
        <v>5007</v>
      </c>
      <c r="H607" s="215" t="s">
        <v>5007</v>
      </c>
      <c r="I607" s="214" t="s">
        <v>5931</v>
      </c>
      <c r="J607" s="214" t="s">
        <v>5931</v>
      </c>
      <c r="K607" s="214" t="s">
        <v>3813</v>
      </c>
      <c r="L607" s="214" t="s">
        <v>67</v>
      </c>
      <c r="M607" s="214" t="s">
        <v>3866</v>
      </c>
      <c r="N607" s="216"/>
    </row>
    <row r="608" spans="1:14" s="215" customFormat="1">
      <c r="A608" s="214" t="s">
        <v>5266</v>
      </c>
      <c r="B608" s="214" t="s">
        <v>5962</v>
      </c>
      <c r="C608" s="215" t="s">
        <v>5278</v>
      </c>
      <c r="D608" s="215" t="s">
        <v>5013</v>
      </c>
      <c r="E608" s="214" t="s">
        <v>6530</v>
      </c>
      <c r="F608" s="214" t="s">
        <v>5269</v>
      </c>
      <c r="G608" s="215" t="s">
        <v>5013</v>
      </c>
      <c r="H608" s="215" t="s">
        <v>5013</v>
      </c>
      <c r="I608" s="214" t="s">
        <v>5931</v>
      </c>
      <c r="J608" s="214" t="s">
        <v>5931</v>
      </c>
      <c r="K608" s="214" t="s">
        <v>3813</v>
      </c>
      <c r="L608" s="214" t="s">
        <v>67</v>
      </c>
      <c r="M608" s="214" t="s">
        <v>3866</v>
      </c>
      <c r="N608" s="216"/>
    </row>
    <row r="609" spans="1:14">
      <c r="A609" s="160" t="s">
        <v>5267</v>
      </c>
      <c r="B609" s="160" t="s">
        <v>5962</v>
      </c>
      <c r="C609" s="93" t="s">
        <v>5283</v>
      </c>
      <c r="D609" s="93" t="s">
        <v>5018</v>
      </c>
      <c r="E609" s="160" t="s">
        <v>6518</v>
      </c>
      <c r="F609" s="160" t="s">
        <v>5268</v>
      </c>
      <c r="G609" s="93" t="s">
        <v>5018</v>
      </c>
      <c r="H609" s="93" t="s">
        <v>5018</v>
      </c>
      <c r="I609" s="160" t="s">
        <v>5931</v>
      </c>
      <c r="J609" s="160" t="s">
        <v>5931</v>
      </c>
      <c r="K609" s="160" t="s">
        <v>3813</v>
      </c>
      <c r="L609" s="160" t="s">
        <v>67</v>
      </c>
      <c r="M609" s="160" t="s">
        <v>3866</v>
      </c>
      <c r="N609" s="160" t="str">
        <f t="shared" ref="N609:N640" si="13">CONCATENATE("INSERT INTO ft_t_einc (einc_oid, clsf_oid, cl_value, ext_cl_value, indus_cl_set_id, start_tms, last_chg_tms, last_chg_usr_id, ext_clsf_nme, ext_clsf_desc, data_src_id, nls_cde)  SELECT '", B609, "','", C609, "','", D609, "','", E609, "','", F609, "',", I609, ",", J609, ",'", K609, "','", G609, "','", H609, "','", L609, "','", M609, "'     FROM DUAL WHERE NOT EXISTS (SELECT 1 FROM ft_t_einc WHERE clsf_oid = '",C609, "' AND ext_cl_value = '", E609, "' AND indus_cl_set_id = '", F609, "' AND data_src_id = '",L609,"');")</f>
        <v>INSERT INTO ft_t_einc (einc_oid, clsf_oid, cl_value, ext_cl_value, indus_cl_set_id, start_tms, last_chg_tms, last_chg_usr_id, ext_clsf_nme, ext_clsf_desc, data_src_id, nls_cde)  SELECT 'new_oid()','GVINVTYP01','Foreign Index Stock','Mutual Fund-A/T Unit-NUS','GVINVTYP',SYSDATE(),SYSDATE(),'GS:PSG:P72','Foreign Index Stock','Foreign Index Stock','BB','ENGLISH'     FROM DUAL WHERE NOT EXISTS (SELECT 1 FROM ft_t_einc WHERE clsf_oid = 'GVINVTYP01' AND ext_cl_value = 'Mutual Fund-A/T Unit-NUS' AND indus_cl_set_id = 'GVINVTYP' AND data_src_id = 'BB');</v>
      </c>
    </row>
    <row r="610" spans="1:14">
      <c r="A610" s="160" t="s">
        <v>5267</v>
      </c>
      <c r="B610" s="160" t="s">
        <v>5962</v>
      </c>
      <c r="C610" s="93" t="s">
        <v>5283</v>
      </c>
      <c r="D610" s="93" t="s">
        <v>5018</v>
      </c>
      <c r="E610" s="160" t="s">
        <v>6519</v>
      </c>
      <c r="F610" s="160" t="s">
        <v>5268</v>
      </c>
      <c r="G610" s="93" t="s">
        <v>5018</v>
      </c>
      <c r="H610" s="93" t="s">
        <v>5018</v>
      </c>
      <c r="I610" s="160" t="s">
        <v>5931</v>
      </c>
      <c r="J610" s="160" t="s">
        <v>5931</v>
      </c>
      <c r="K610" s="160" t="s">
        <v>3813</v>
      </c>
      <c r="L610" s="160" t="s">
        <v>67</v>
      </c>
      <c r="M610" s="160" t="s">
        <v>3866</v>
      </c>
      <c r="N610" s="160" t="str">
        <f t="shared" si="13"/>
        <v>INSERT INTO ft_t_einc (einc_oid, clsf_oid, cl_value, ext_cl_value, indus_cl_set_id, start_tms, last_chg_tms, last_chg_usr_id, ext_clsf_nme, ext_clsf_desc, data_src_id, nls_cde)  SELECT 'new_oid()','GVINVTYP01','Foreign Index Stock','Mutual Fund-Closed-End Fund-NUS','GVINVTYP',SYSDATE(),SYSDATE(),'GS:PSG:P72','Foreign Index Stock','Foreign Index Stock','BB','ENGLISH'     FROM DUAL WHERE NOT EXISTS (SELECT 1 FROM ft_t_einc WHERE clsf_oid = 'GVINVTYP01' AND ext_cl_value = 'Mutual Fund-Closed-End Fund-NUS' AND indus_cl_set_id = 'GVINVTYP' AND data_src_id = 'BB');</v>
      </c>
    </row>
    <row r="611" spans="1:14">
      <c r="A611" s="160" t="s">
        <v>5267</v>
      </c>
      <c r="B611" s="160" t="s">
        <v>5962</v>
      </c>
      <c r="C611" s="93" t="s">
        <v>5283</v>
      </c>
      <c r="D611" s="93" t="s">
        <v>5018</v>
      </c>
      <c r="E611" s="160" t="s">
        <v>6520</v>
      </c>
      <c r="F611" s="160" t="s">
        <v>5268</v>
      </c>
      <c r="G611" s="93" t="s">
        <v>5018</v>
      </c>
      <c r="H611" s="93" t="s">
        <v>5018</v>
      </c>
      <c r="I611" s="160" t="s">
        <v>5931</v>
      </c>
      <c r="J611" s="160" t="s">
        <v>5931</v>
      </c>
      <c r="K611" s="160" t="s">
        <v>3813</v>
      </c>
      <c r="L611" s="160" t="s">
        <v>67</v>
      </c>
      <c r="M611" s="160" t="s">
        <v>3866</v>
      </c>
      <c r="N611" s="160" t="str">
        <f t="shared" si="13"/>
        <v>INSERT INTO ft_t_einc (einc_oid, clsf_oid, cl_value, ext_cl_value, indus_cl_set_id, start_tms, last_chg_tms, last_chg_usr_id, ext_clsf_nme, ext_clsf_desc, data_src_id, nls_cde)  SELECT 'new_oid()','GVINVTYP01','Foreign Index Stock','Mutual Fund-ETP-NUS','GVINVTYP',SYSDATE(),SYSDATE(),'GS:PSG:P72','Foreign Index Stock','Foreign Index Stock','BB','ENGLISH'     FROM DUAL WHERE NOT EXISTS (SELECT 1 FROM ft_t_einc WHERE clsf_oid = 'GVINVTYP01' AND ext_cl_value = 'Mutual Fund-ETP-NUS' AND indus_cl_set_id = 'GVINVTYP' AND data_src_id = 'BB');</v>
      </c>
    </row>
    <row r="612" spans="1:14">
      <c r="A612" s="160" t="s">
        <v>5267</v>
      </c>
      <c r="B612" s="160" t="s">
        <v>5962</v>
      </c>
      <c r="C612" s="93" t="s">
        <v>5283</v>
      </c>
      <c r="D612" s="93" t="s">
        <v>5018</v>
      </c>
      <c r="E612" s="160" t="s">
        <v>6521</v>
      </c>
      <c r="F612" s="160" t="s">
        <v>5268</v>
      </c>
      <c r="G612" s="93" t="s">
        <v>5018</v>
      </c>
      <c r="H612" s="93" t="s">
        <v>5018</v>
      </c>
      <c r="I612" s="160" t="s">
        <v>5931</v>
      </c>
      <c r="J612" s="160" t="s">
        <v>5931</v>
      </c>
      <c r="K612" s="160" t="s">
        <v>3813</v>
      </c>
      <c r="L612" s="160" t="s">
        <v>67</v>
      </c>
      <c r="M612" s="160" t="s">
        <v>3866</v>
      </c>
      <c r="N612" s="160" t="str">
        <f t="shared" si="13"/>
        <v>INSERT INTO ft_t_einc (einc_oid, clsf_oid, cl_value, ext_cl_value, indus_cl_set_id, start_tms, last_chg_tms, last_chg_usr_id, ext_clsf_nme, ext_clsf_desc, data_src_id, nls_cde)  SELECT 'new_oid()','GVINVTYP01','Foreign Index Stock','Mutual Fund-Fund of Funds-NUS','GVINVTYP',SYSDATE(),SYSDATE(),'GS:PSG:P72','Foreign Index Stock','Foreign Index Stock','BB','ENGLISH'     FROM DUAL WHERE NOT EXISTS (SELECT 1 FROM ft_t_einc WHERE clsf_oid = 'GVINVTYP01' AND ext_cl_value = 'Mutual Fund-Fund of Funds-NUS' AND indus_cl_set_id = 'GVINVTYP' AND data_src_id = 'BB');</v>
      </c>
    </row>
    <row r="613" spans="1:14">
      <c r="A613" s="160" t="s">
        <v>5267</v>
      </c>
      <c r="B613" s="160" t="s">
        <v>5962</v>
      </c>
      <c r="C613" s="93" t="s">
        <v>5283</v>
      </c>
      <c r="D613" s="93" t="s">
        <v>5018</v>
      </c>
      <c r="E613" s="160" t="s">
        <v>6522</v>
      </c>
      <c r="F613" s="160" t="s">
        <v>5268</v>
      </c>
      <c r="G613" s="93" t="s">
        <v>5018</v>
      </c>
      <c r="H613" s="93" t="s">
        <v>5018</v>
      </c>
      <c r="I613" s="160" t="s">
        <v>5931</v>
      </c>
      <c r="J613" s="160" t="s">
        <v>5931</v>
      </c>
      <c r="K613" s="160" t="s">
        <v>3813</v>
      </c>
      <c r="L613" s="160" t="s">
        <v>67</v>
      </c>
      <c r="M613" s="160" t="s">
        <v>3866</v>
      </c>
      <c r="N613" s="160" t="str">
        <f t="shared" si="13"/>
        <v>INSERT INTO ft_t_einc (einc_oid, clsf_oid, cl_value, ext_cl_value, indus_cl_set_id, start_tms, last_chg_tms, last_chg_usr_id, ext_clsf_nme, ext_clsf_desc, data_src_id, nls_cde)  SELECT 'new_oid()','GVINVTYP01','Foreign Index Stock','Mutual Fund-Hedge Fund-NUS','GVINVTYP',SYSDATE(),SYSDATE(),'GS:PSG:P72','Foreign Index Stock','Foreign Index Stock','BB','ENGLISH'     FROM DUAL WHERE NOT EXISTS (SELECT 1 FROM ft_t_einc WHERE clsf_oid = 'GVINVTYP01' AND ext_cl_value = 'Mutual Fund-Hedge Fund-NUS' AND indus_cl_set_id = 'GVINVTYP' AND data_src_id = 'BB');</v>
      </c>
    </row>
    <row r="614" spans="1:14">
      <c r="A614" s="160" t="s">
        <v>5267</v>
      </c>
      <c r="B614" s="160" t="s">
        <v>5962</v>
      </c>
      <c r="C614" s="93" t="s">
        <v>5283</v>
      </c>
      <c r="D614" s="93" t="s">
        <v>5018</v>
      </c>
      <c r="E614" s="160" t="s">
        <v>6523</v>
      </c>
      <c r="F614" s="160" t="s">
        <v>5268</v>
      </c>
      <c r="G614" s="93" t="s">
        <v>5018</v>
      </c>
      <c r="H614" s="93" t="s">
        <v>5018</v>
      </c>
      <c r="I614" s="160" t="s">
        <v>5931</v>
      </c>
      <c r="J614" s="160" t="s">
        <v>5931</v>
      </c>
      <c r="K614" s="160" t="s">
        <v>3813</v>
      </c>
      <c r="L614" s="160" t="s">
        <v>67</v>
      </c>
      <c r="M614" s="160" t="s">
        <v>3866</v>
      </c>
      <c r="N614" s="160" t="str">
        <f t="shared" si="13"/>
        <v>INSERT INTO ft_t_einc (einc_oid, clsf_oid, cl_value, ext_cl_value, indus_cl_set_id, start_tms, last_chg_tms, last_chg_usr_id, ext_clsf_nme, ext_clsf_desc, data_src_id, nls_cde)  SELECT 'new_oid()','GVINVTYP01','Foreign Index Stock','Mutual Fund-Mutual Fund-NUS','GVINVTYP',SYSDATE(),SYSDATE(),'GS:PSG:P72','Foreign Index Stock','Foreign Index Stock','BB','ENGLISH'     FROM DUAL WHERE NOT EXISTS (SELECT 1 FROM ft_t_einc WHERE clsf_oid = 'GVINVTYP01' AND ext_cl_value = 'Mutual Fund-Mutual Fund-NUS' AND indus_cl_set_id = 'GVINVTYP' AND data_src_id = 'BB');</v>
      </c>
    </row>
    <row r="615" spans="1:14">
      <c r="A615" s="160" t="s">
        <v>5267</v>
      </c>
      <c r="B615" s="160" t="s">
        <v>5962</v>
      </c>
      <c r="C615" s="93" t="s">
        <v>5283</v>
      </c>
      <c r="D615" s="93" t="s">
        <v>5018</v>
      </c>
      <c r="E615" s="160" t="s">
        <v>6524</v>
      </c>
      <c r="F615" s="160" t="s">
        <v>5268</v>
      </c>
      <c r="G615" s="93" t="s">
        <v>5018</v>
      </c>
      <c r="H615" s="93" t="s">
        <v>5018</v>
      </c>
      <c r="I615" s="160" t="s">
        <v>5931</v>
      </c>
      <c r="J615" s="160" t="s">
        <v>5931</v>
      </c>
      <c r="K615" s="160" t="s">
        <v>3813</v>
      </c>
      <c r="L615" s="160" t="s">
        <v>67</v>
      </c>
      <c r="M615" s="160" t="s">
        <v>3866</v>
      </c>
      <c r="N615" s="160" t="str">
        <f t="shared" si="13"/>
        <v>INSERT INTO ft_t_einc (einc_oid, clsf_oid, cl_value, ext_cl_value, indus_cl_set_id, start_tms, last_chg_tms, last_chg_usr_id, ext_clsf_nme, ext_clsf_desc, data_src_id, nls_cde)  SELECT 'new_oid()','GVINVTYP01','Foreign Index Stock','Mutual Fund-Open-End Fund-NUS','GVINVTYP',SYSDATE(),SYSDATE(),'GS:PSG:P72','Foreign Index Stock','Foreign Index Stock','BB','ENGLISH'     FROM DUAL WHERE NOT EXISTS (SELECT 1 FROM ft_t_einc WHERE clsf_oid = 'GVINVTYP01' AND ext_cl_value = 'Mutual Fund-Open-End Fund-NUS' AND indus_cl_set_id = 'GVINVTYP' AND data_src_id = 'BB');</v>
      </c>
    </row>
    <row r="616" spans="1:14">
      <c r="A616" s="160" t="s">
        <v>5267</v>
      </c>
      <c r="B616" s="160" t="s">
        <v>5962</v>
      </c>
      <c r="C616" s="93" t="s">
        <v>5283</v>
      </c>
      <c r="D616" s="93" t="s">
        <v>5018</v>
      </c>
      <c r="E616" s="160" t="s">
        <v>6525</v>
      </c>
      <c r="F616" s="160" t="s">
        <v>5268</v>
      </c>
      <c r="G616" s="93" t="s">
        <v>5018</v>
      </c>
      <c r="H616" s="93" t="s">
        <v>5018</v>
      </c>
      <c r="I616" s="160" t="s">
        <v>5931</v>
      </c>
      <c r="J616" s="160" t="s">
        <v>5931</v>
      </c>
      <c r="K616" s="160" t="s">
        <v>3813</v>
      </c>
      <c r="L616" s="160" t="s">
        <v>67</v>
      </c>
      <c r="M616" s="160" t="s">
        <v>3866</v>
      </c>
      <c r="N616" s="160" t="str">
        <f t="shared" si="13"/>
        <v>INSERT INTO ft_t_einc (einc_oid, clsf_oid, cl_value, ext_cl_value, indus_cl_set_id, start_tms, last_chg_tms, last_chg_usr_id, ext_clsf_nme, ext_clsf_desc, data_src_id, nls_cde)  SELECT 'new_oid()','GVINVTYP01','Foreign Index Stock','Mutual Fund-Pvt Eqty Fund-NUS','GVINVTYP',SYSDATE(),SYSDATE(),'GS:PSG:P72','Foreign Index Stock','Foreign Index Stock','BB','ENGLISH'     FROM DUAL WHERE NOT EXISTS (SELECT 1 FROM ft_t_einc WHERE clsf_oid = 'GVINVTYP01' AND ext_cl_value = 'Mutual Fund-Pvt Eqty Fund-NUS' AND indus_cl_set_id = 'GVINVTYP' AND data_src_id = 'BB');</v>
      </c>
    </row>
    <row r="617" spans="1:14">
      <c r="A617" s="160" t="s">
        <v>5267</v>
      </c>
      <c r="B617" s="160" t="s">
        <v>5962</v>
      </c>
      <c r="C617" s="93" t="s">
        <v>5283</v>
      </c>
      <c r="D617" s="93" t="s">
        <v>5018</v>
      </c>
      <c r="E617" s="160" t="s">
        <v>6526</v>
      </c>
      <c r="F617" s="160" t="s">
        <v>5268</v>
      </c>
      <c r="G617" s="93" t="s">
        <v>5018</v>
      </c>
      <c r="H617" s="93" t="s">
        <v>5018</v>
      </c>
      <c r="I617" s="160" t="s">
        <v>5931</v>
      </c>
      <c r="J617" s="160" t="s">
        <v>5931</v>
      </c>
      <c r="K617" s="160" t="s">
        <v>3813</v>
      </c>
      <c r="L617" s="160" t="s">
        <v>67</v>
      </c>
      <c r="M617" s="160" t="s">
        <v>3866</v>
      </c>
      <c r="N617" s="160" t="str">
        <f t="shared" si="13"/>
        <v>INSERT INTO ft_t_einc (einc_oid, clsf_oid, cl_value, ext_cl_value, indus_cl_set_id, start_tms, last_chg_tms, last_chg_usr_id, ext_clsf_nme, ext_clsf_desc, data_src_id, nls_cde)  SELECT 'new_oid()','GVINVTYP01','Foreign Index Stock','Mutual Fund-Royalty Trst-NUS','GVINVTYP',SYSDATE(),SYSDATE(),'GS:PSG:P72','Foreign Index Stock','Foreign Index Stock','BB','ENGLISH'     FROM DUAL WHERE NOT EXISTS (SELECT 1 FROM ft_t_einc WHERE clsf_oid = 'GVINVTYP01' AND ext_cl_value = 'Mutual Fund-Royalty Trst-NUS' AND indus_cl_set_id = 'GVINVTYP' AND data_src_id = 'BB');</v>
      </c>
    </row>
    <row r="618" spans="1:14">
      <c r="A618" s="160" t="s">
        <v>5267</v>
      </c>
      <c r="B618" s="160" t="s">
        <v>5962</v>
      </c>
      <c r="C618" s="93" t="s">
        <v>5283</v>
      </c>
      <c r="D618" s="93" t="s">
        <v>5018</v>
      </c>
      <c r="E618" s="160" t="s">
        <v>6527</v>
      </c>
      <c r="F618" s="160" t="s">
        <v>5268</v>
      </c>
      <c r="G618" s="93" t="s">
        <v>5018</v>
      </c>
      <c r="H618" s="93" t="s">
        <v>5018</v>
      </c>
      <c r="I618" s="160" t="s">
        <v>5931</v>
      </c>
      <c r="J618" s="160" t="s">
        <v>5931</v>
      </c>
      <c r="K618" s="160" t="s">
        <v>3813</v>
      </c>
      <c r="L618" s="160" t="s">
        <v>67</v>
      </c>
      <c r="M618" s="160" t="s">
        <v>3866</v>
      </c>
      <c r="N618" s="160" t="str">
        <f t="shared" si="13"/>
        <v>INSERT INTO ft_t_einc (einc_oid, clsf_oid, cl_value, ext_cl_value, indus_cl_set_id, start_tms, last_chg_tms, last_chg_usr_id, ext_clsf_nme, ext_clsf_desc, data_src_id, nls_cde)  SELECT 'new_oid()','GVINVTYP01','Foreign Index Stock','Mutual Fund-UIT-NUS','GVINVTYP',SYSDATE(),SYSDATE(),'GS:PSG:P72','Foreign Index Stock','Foreign Index Stock','BB','ENGLISH'     FROM DUAL WHERE NOT EXISTS (SELECT 1 FROM ft_t_einc WHERE clsf_oid = 'GVINVTYP01' AND ext_cl_value = 'Mutual Fund-UIT-NUS' AND indus_cl_set_id = 'GVINVTYP' AND data_src_id = 'BB');</v>
      </c>
    </row>
    <row r="619" spans="1:14">
      <c r="A619" s="160" t="s">
        <v>5267</v>
      </c>
      <c r="B619" s="160" t="s">
        <v>5962</v>
      </c>
      <c r="C619" s="93" t="s">
        <v>5283</v>
      </c>
      <c r="D619" s="93" t="s">
        <v>5018</v>
      </c>
      <c r="E619" s="160" t="s">
        <v>6676</v>
      </c>
      <c r="F619" s="160" t="s">
        <v>5268</v>
      </c>
      <c r="G619" s="93" t="s">
        <v>5018</v>
      </c>
      <c r="H619" s="93" t="s">
        <v>5018</v>
      </c>
      <c r="I619" s="160" t="s">
        <v>5931</v>
      </c>
      <c r="J619" s="160" t="s">
        <v>5931</v>
      </c>
      <c r="K619" s="160" t="s">
        <v>3813</v>
      </c>
      <c r="L619" s="160" t="s">
        <v>67</v>
      </c>
      <c r="M619" s="160" t="s">
        <v>3866</v>
      </c>
      <c r="N619" s="160" t="str">
        <f t="shared" si="13"/>
        <v>INSERT INTO ft_t_einc (einc_oid, clsf_oid, cl_value, ext_cl_value, indus_cl_set_id, start_tms, last_chg_tms, last_chg_usr_id, ext_clsf_nme, ext_clsf_desc, data_src_id, nls_cde)  SELECT 'new_oid()','GVINVTYP01','Foreign Index Stock','Mutual Fund-FIDC-NUS','GVINVTYP',SYSDATE(),SYSDATE(),'GS:PSG:P72','Foreign Index Stock','Foreign Index Stock','BB','ENGLISH'     FROM DUAL WHERE NOT EXISTS (SELECT 1 FROM ft_t_einc WHERE clsf_oid = 'GVINVTYP01' AND ext_cl_value = 'Mutual Fund-FIDC-NUS' AND indus_cl_set_id = 'GVINVTYP' AND data_src_id = 'BB');</v>
      </c>
    </row>
    <row r="620" spans="1:14">
      <c r="A620" s="160" t="s">
        <v>5267</v>
      </c>
      <c r="B620" s="160" t="s">
        <v>5962</v>
      </c>
      <c r="C620" s="93" t="s">
        <v>5294</v>
      </c>
      <c r="D620" s="93" t="s">
        <v>5026</v>
      </c>
      <c r="E620" s="160" t="s">
        <v>6528</v>
      </c>
      <c r="F620" s="160" t="s">
        <v>5268</v>
      </c>
      <c r="G620" s="93" t="s">
        <v>5026</v>
      </c>
      <c r="H620" s="93" t="s">
        <v>5026</v>
      </c>
      <c r="I620" s="160" t="s">
        <v>5931</v>
      </c>
      <c r="J620" s="160" t="s">
        <v>5931</v>
      </c>
      <c r="K620" s="160" t="s">
        <v>3813</v>
      </c>
      <c r="L620" s="160" t="s">
        <v>67</v>
      </c>
      <c r="M620" s="160" t="s">
        <v>3866</v>
      </c>
      <c r="N620" s="160" t="str">
        <f t="shared" si="13"/>
        <v>INSERT INTO ft_t_einc (einc_oid, clsf_oid, cl_value, ext_cl_value, indus_cl_set_id, start_tms, last_chg_tms, last_chg_usr_id, ext_clsf_nme, ext_clsf_desc, data_src_id, nls_cde)  SELECT 'new_oid()','GVINVTYP12','US Index Stock','Mutual Fund-A/T Unit-US','GVINVTYP',SYSDATE(),SYSDATE(),'GS:PSG:P72','US Index Stock','US Index Stock','BB','ENGLISH'     FROM DUAL WHERE NOT EXISTS (SELECT 1 FROM ft_t_einc WHERE clsf_oid = 'GVINVTYP12' AND ext_cl_value = 'Mutual Fund-A/T Unit-US' AND indus_cl_set_id = 'GVINVTYP' AND data_src_id = 'BB');</v>
      </c>
    </row>
    <row r="621" spans="1:14">
      <c r="A621" s="160" t="s">
        <v>5267</v>
      </c>
      <c r="B621" s="160" t="s">
        <v>5962</v>
      </c>
      <c r="C621" s="93" t="s">
        <v>5294</v>
      </c>
      <c r="D621" s="93" t="s">
        <v>5026</v>
      </c>
      <c r="E621" s="160" t="s">
        <v>6529</v>
      </c>
      <c r="F621" s="160" t="s">
        <v>5268</v>
      </c>
      <c r="G621" s="93" t="s">
        <v>5026</v>
      </c>
      <c r="H621" s="93" t="s">
        <v>5026</v>
      </c>
      <c r="I621" s="160" t="s">
        <v>5931</v>
      </c>
      <c r="J621" s="160" t="s">
        <v>5931</v>
      </c>
      <c r="K621" s="160" t="s">
        <v>3813</v>
      </c>
      <c r="L621" s="160" t="s">
        <v>67</v>
      </c>
      <c r="M621" s="160" t="s">
        <v>3866</v>
      </c>
      <c r="N621" s="160" t="str">
        <f t="shared" si="13"/>
        <v>INSERT INTO ft_t_einc (einc_oid, clsf_oid, cl_value, ext_cl_value, indus_cl_set_id, start_tms, last_chg_tms, last_chg_usr_id, ext_clsf_nme, ext_clsf_desc, data_src_id, nls_cde)  SELECT 'new_oid()','GVINVTYP12','US Index Stock','Mutual Fund-Closed-End Fund-US','GVINVTYP',SYSDATE(),SYSDATE(),'GS:PSG:P72','US Index Stock','US Index Stock','BB','ENGLISH'     FROM DUAL WHERE NOT EXISTS (SELECT 1 FROM ft_t_einc WHERE clsf_oid = 'GVINVTYP12' AND ext_cl_value = 'Mutual Fund-Closed-End Fund-US' AND indus_cl_set_id = 'GVINVTYP' AND data_src_id = 'BB');</v>
      </c>
    </row>
    <row r="622" spans="1:14">
      <c r="A622" s="160" t="s">
        <v>5267</v>
      </c>
      <c r="B622" s="160" t="s">
        <v>5962</v>
      </c>
      <c r="C622" s="93" t="s">
        <v>5294</v>
      </c>
      <c r="D622" s="93" t="s">
        <v>5026</v>
      </c>
      <c r="E622" s="160" t="s">
        <v>6530</v>
      </c>
      <c r="F622" s="160" t="s">
        <v>5268</v>
      </c>
      <c r="G622" s="93" t="s">
        <v>5026</v>
      </c>
      <c r="H622" s="93" t="s">
        <v>5026</v>
      </c>
      <c r="I622" s="160" t="s">
        <v>5931</v>
      </c>
      <c r="J622" s="160" t="s">
        <v>5931</v>
      </c>
      <c r="K622" s="160" t="s">
        <v>3813</v>
      </c>
      <c r="L622" s="160" t="s">
        <v>67</v>
      </c>
      <c r="M622" s="160" t="s">
        <v>3866</v>
      </c>
      <c r="N622" s="160" t="str">
        <f t="shared" si="13"/>
        <v>INSERT INTO ft_t_einc (einc_oid, clsf_oid, cl_value, ext_cl_value, indus_cl_set_id, start_tms, last_chg_tms, last_chg_usr_id, ext_clsf_nme, ext_clsf_desc, data_src_id, nls_cde)  SELECT 'new_oid()','GVINVTYP12','US Index Stock','Mutual Fund-ETP-US','GVINVTYP',SYSDATE(),SYSDATE(),'GS:PSG:P72','US Index Stock','US Index Stock','BB','ENGLISH'     FROM DUAL WHERE NOT EXISTS (SELECT 1 FROM ft_t_einc WHERE clsf_oid = 'GVINVTYP12' AND ext_cl_value = 'Mutual Fund-ETP-US' AND indus_cl_set_id = 'GVINVTYP' AND data_src_id = 'BB');</v>
      </c>
    </row>
    <row r="623" spans="1:14">
      <c r="A623" s="160" t="s">
        <v>5267</v>
      </c>
      <c r="B623" s="160" t="s">
        <v>5962</v>
      </c>
      <c r="C623" s="93" t="s">
        <v>5294</v>
      </c>
      <c r="D623" s="93" t="s">
        <v>5026</v>
      </c>
      <c r="E623" s="160" t="s">
        <v>6531</v>
      </c>
      <c r="F623" s="160" t="s">
        <v>5268</v>
      </c>
      <c r="G623" s="93" t="s">
        <v>5026</v>
      </c>
      <c r="H623" s="93" t="s">
        <v>5026</v>
      </c>
      <c r="I623" s="160" t="s">
        <v>5931</v>
      </c>
      <c r="J623" s="160" t="s">
        <v>5931</v>
      </c>
      <c r="K623" s="160" t="s">
        <v>3813</v>
      </c>
      <c r="L623" s="160" t="s">
        <v>67</v>
      </c>
      <c r="M623" s="160" t="s">
        <v>3866</v>
      </c>
      <c r="N623" s="160" t="str">
        <f t="shared" si="13"/>
        <v>INSERT INTO ft_t_einc (einc_oid, clsf_oid, cl_value, ext_cl_value, indus_cl_set_id, start_tms, last_chg_tms, last_chg_usr_id, ext_clsf_nme, ext_clsf_desc, data_src_id, nls_cde)  SELECT 'new_oid()','GVINVTYP12','US Index Stock','Mutual Fund-Fund of Funds-US','GVINVTYP',SYSDATE(),SYSDATE(),'GS:PSG:P72','US Index Stock','US Index Stock','BB','ENGLISH'     FROM DUAL WHERE NOT EXISTS (SELECT 1 FROM ft_t_einc WHERE clsf_oid = 'GVINVTYP12' AND ext_cl_value = 'Mutual Fund-Fund of Funds-US' AND indus_cl_set_id = 'GVINVTYP' AND data_src_id = 'BB');</v>
      </c>
    </row>
    <row r="624" spans="1:14">
      <c r="A624" s="160" t="s">
        <v>5267</v>
      </c>
      <c r="B624" s="160" t="s">
        <v>5962</v>
      </c>
      <c r="C624" s="93" t="s">
        <v>5294</v>
      </c>
      <c r="D624" s="93" t="s">
        <v>5026</v>
      </c>
      <c r="E624" s="160" t="s">
        <v>6532</v>
      </c>
      <c r="F624" s="160" t="s">
        <v>5268</v>
      </c>
      <c r="G624" s="93" t="s">
        <v>5026</v>
      </c>
      <c r="H624" s="93" t="s">
        <v>5026</v>
      </c>
      <c r="I624" s="160" t="s">
        <v>5931</v>
      </c>
      <c r="J624" s="160" t="s">
        <v>5931</v>
      </c>
      <c r="K624" s="160" t="s">
        <v>3813</v>
      </c>
      <c r="L624" s="160" t="s">
        <v>67</v>
      </c>
      <c r="M624" s="160" t="s">
        <v>3866</v>
      </c>
      <c r="N624" s="160" t="str">
        <f t="shared" si="13"/>
        <v>INSERT INTO ft_t_einc (einc_oid, clsf_oid, cl_value, ext_cl_value, indus_cl_set_id, start_tms, last_chg_tms, last_chg_usr_id, ext_clsf_nme, ext_clsf_desc, data_src_id, nls_cde)  SELECT 'new_oid()','GVINVTYP12','US Index Stock','Mutual Fund-Hedge Fund-US','GVINVTYP',SYSDATE(),SYSDATE(),'GS:PSG:P72','US Index Stock','US Index Stock','BB','ENGLISH'     FROM DUAL WHERE NOT EXISTS (SELECT 1 FROM ft_t_einc WHERE clsf_oid = 'GVINVTYP12' AND ext_cl_value = 'Mutual Fund-Hedge Fund-US' AND indus_cl_set_id = 'GVINVTYP' AND data_src_id = 'BB');</v>
      </c>
    </row>
    <row r="625" spans="1:14">
      <c r="A625" s="160" t="s">
        <v>5267</v>
      </c>
      <c r="B625" s="160" t="s">
        <v>5962</v>
      </c>
      <c r="C625" s="93" t="s">
        <v>5294</v>
      </c>
      <c r="D625" s="93" t="s">
        <v>5026</v>
      </c>
      <c r="E625" s="160" t="s">
        <v>6533</v>
      </c>
      <c r="F625" s="160" t="s">
        <v>5268</v>
      </c>
      <c r="G625" s="93" t="s">
        <v>5026</v>
      </c>
      <c r="H625" s="93" t="s">
        <v>5026</v>
      </c>
      <c r="I625" s="160" t="s">
        <v>5931</v>
      </c>
      <c r="J625" s="160" t="s">
        <v>5931</v>
      </c>
      <c r="K625" s="160" t="s">
        <v>3813</v>
      </c>
      <c r="L625" s="160" t="s">
        <v>67</v>
      </c>
      <c r="M625" s="160" t="s">
        <v>3866</v>
      </c>
      <c r="N625" s="160" t="str">
        <f t="shared" si="13"/>
        <v>INSERT INTO ft_t_einc (einc_oid, clsf_oid, cl_value, ext_cl_value, indus_cl_set_id, start_tms, last_chg_tms, last_chg_usr_id, ext_clsf_nme, ext_clsf_desc, data_src_id, nls_cde)  SELECT 'new_oid()','GVINVTYP12','US Index Stock','Mutual Fund-Mutual Fund-US','GVINVTYP',SYSDATE(),SYSDATE(),'GS:PSG:P72','US Index Stock','US Index Stock','BB','ENGLISH'     FROM DUAL WHERE NOT EXISTS (SELECT 1 FROM ft_t_einc WHERE clsf_oid = 'GVINVTYP12' AND ext_cl_value = 'Mutual Fund-Mutual Fund-US' AND indus_cl_set_id = 'GVINVTYP' AND data_src_id = 'BB');</v>
      </c>
    </row>
    <row r="626" spans="1:14">
      <c r="A626" s="160" t="s">
        <v>5267</v>
      </c>
      <c r="B626" s="160" t="s">
        <v>5962</v>
      </c>
      <c r="C626" s="93" t="s">
        <v>5294</v>
      </c>
      <c r="D626" s="93" t="s">
        <v>5026</v>
      </c>
      <c r="E626" s="160" t="s">
        <v>6534</v>
      </c>
      <c r="F626" s="160" t="s">
        <v>5268</v>
      </c>
      <c r="G626" s="93" t="s">
        <v>5026</v>
      </c>
      <c r="H626" s="93" t="s">
        <v>5026</v>
      </c>
      <c r="I626" s="160" t="s">
        <v>5931</v>
      </c>
      <c r="J626" s="160" t="s">
        <v>5931</v>
      </c>
      <c r="K626" s="160" t="s">
        <v>3813</v>
      </c>
      <c r="L626" s="160" t="s">
        <v>67</v>
      </c>
      <c r="M626" s="160" t="s">
        <v>3866</v>
      </c>
      <c r="N626" s="160" t="str">
        <f t="shared" si="13"/>
        <v>INSERT INTO ft_t_einc (einc_oid, clsf_oid, cl_value, ext_cl_value, indus_cl_set_id, start_tms, last_chg_tms, last_chg_usr_id, ext_clsf_nme, ext_clsf_desc, data_src_id, nls_cde)  SELECT 'new_oid()','GVINVTYP12','US Index Stock','Mutual Fund-Open-End Fund-US','GVINVTYP',SYSDATE(),SYSDATE(),'GS:PSG:P72','US Index Stock','US Index Stock','BB','ENGLISH'     FROM DUAL WHERE NOT EXISTS (SELECT 1 FROM ft_t_einc WHERE clsf_oid = 'GVINVTYP12' AND ext_cl_value = 'Mutual Fund-Open-End Fund-US' AND indus_cl_set_id = 'GVINVTYP' AND data_src_id = 'BB');</v>
      </c>
    </row>
    <row r="627" spans="1:14">
      <c r="A627" s="160" t="s">
        <v>5267</v>
      </c>
      <c r="B627" s="160" t="s">
        <v>5962</v>
      </c>
      <c r="C627" s="93" t="s">
        <v>5294</v>
      </c>
      <c r="D627" s="93" t="s">
        <v>5026</v>
      </c>
      <c r="E627" s="160" t="s">
        <v>6535</v>
      </c>
      <c r="F627" s="160" t="s">
        <v>5268</v>
      </c>
      <c r="G627" s="93" t="s">
        <v>5026</v>
      </c>
      <c r="H627" s="93" t="s">
        <v>5026</v>
      </c>
      <c r="I627" s="160" t="s">
        <v>5931</v>
      </c>
      <c r="J627" s="160" t="s">
        <v>5931</v>
      </c>
      <c r="K627" s="160" t="s">
        <v>3813</v>
      </c>
      <c r="L627" s="160" t="s">
        <v>67</v>
      </c>
      <c r="M627" s="160" t="s">
        <v>3866</v>
      </c>
      <c r="N627" s="160" t="str">
        <f t="shared" si="13"/>
        <v>INSERT INTO ft_t_einc (einc_oid, clsf_oid, cl_value, ext_cl_value, indus_cl_set_id, start_tms, last_chg_tms, last_chg_usr_id, ext_clsf_nme, ext_clsf_desc, data_src_id, nls_cde)  SELECT 'new_oid()','GVINVTYP12','US Index Stock','Mutual Fund-Pvt Eqty Fund-US','GVINVTYP',SYSDATE(),SYSDATE(),'GS:PSG:P72','US Index Stock','US Index Stock','BB','ENGLISH'     FROM DUAL WHERE NOT EXISTS (SELECT 1 FROM ft_t_einc WHERE clsf_oid = 'GVINVTYP12' AND ext_cl_value = 'Mutual Fund-Pvt Eqty Fund-US' AND indus_cl_set_id = 'GVINVTYP' AND data_src_id = 'BB');</v>
      </c>
    </row>
    <row r="628" spans="1:14">
      <c r="A628" s="160" t="s">
        <v>5267</v>
      </c>
      <c r="B628" s="160" t="s">
        <v>5962</v>
      </c>
      <c r="C628" s="93" t="s">
        <v>5294</v>
      </c>
      <c r="D628" s="93" t="s">
        <v>5026</v>
      </c>
      <c r="E628" s="160" t="s">
        <v>6536</v>
      </c>
      <c r="F628" s="160" t="s">
        <v>5268</v>
      </c>
      <c r="G628" s="93" t="s">
        <v>5026</v>
      </c>
      <c r="H628" s="93" t="s">
        <v>5026</v>
      </c>
      <c r="I628" s="160" t="s">
        <v>5931</v>
      </c>
      <c r="J628" s="160" t="s">
        <v>5931</v>
      </c>
      <c r="K628" s="160" t="s">
        <v>3813</v>
      </c>
      <c r="L628" s="160" t="s">
        <v>67</v>
      </c>
      <c r="M628" s="160" t="s">
        <v>3866</v>
      </c>
      <c r="N628" s="160" t="str">
        <f t="shared" si="13"/>
        <v>INSERT INTO ft_t_einc (einc_oid, clsf_oid, cl_value, ext_cl_value, indus_cl_set_id, start_tms, last_chg_tms, last_chg_usr_id, ext_clsf_nme, ext_clsf_desc, data_src_id, nls_cde)  SELECT 'new_oid()','GVINVTYP12','US Index Stock','Mutual Fund-Royalty Trst-US','GVINVTYP',SYSDATE(),SYSDATE(),'GS:PSG:P72','US Index Stock','US Index Stock','BB','ENGLISH'     FROM DUAL WHERE NOT EXISTS (SELECT 1 FROM ft_t_einc WHERE clsf_oid = 'GVINVTYP12' AND ext_cl_value = 'Mutual Fund-Royalty Trst-US' AND indus_cl_set_id = 'GVINVTYP' AND data_src_id = 'BB');</v>
      </c>
    </row>
    <row r="629" spans="1:14">
      <c r="A629" s="160" t="s">
        <v>5267</v>
      </c>
      <c r="B629" s="160" t="s">
        <v>5962</v>
      </c>
      <c r="C629" s="93" t="s">
        <v>5294</v>
      </c>
      <c r="D629" s="93" t="s">
        <v>5026</v>
      </c>
      <c r="E629" s="160" t="s">
        <v>6537</v>
      </c>
      <c r="F629" s="160" t="s">
        <v>5268</v>
      </c>
      <c r="G629" s="93" t="s">
        <v>5026</v>
      </c>
      <c r="H629" s="93" t="s">
        <v>5026</v>
      </c>
      <c r="I629" s="160" t="s">
        <v>5931</v>
      </c>
      <c r="J629" s="160" t="s">
        <v>5931</v>
      </c>
      <c r="K629" s="160" t="s">
        <v>3813</v>
      </c>
      <c r="L629" s="160" t="s">
        <v>67</v>
      </c>
      <c r="M629" s="160" t="s">
        <v>3866</v>
      </c>
      <c r="N629" s="160" t="str">
        <f t="shared" si="13"/>
        <v>INSERT INTO ft_t_einc (einc_oid, clsf_oid, cl_value, ext_cl_value, indus_cl_set_id, start_tms, last_chg_tms, last_chg_usr_id, ext_clsf_nme, ext_clsf_desc, data_src_id, nls_cde)  SELECT 'new_oid()','GVINVTYP12','US Index Stock','Mutual Fund-UIT-US','GVINVTYP',SYSDATE(),SYSDATE(),'GS:PSG:P72','US Index Stock','US Index Stock','BB','ENGLISH'     FROM DUAL WHERE NOT EXISTS (SELECT 1 FROM ft_t_einc WHERE clsf_oid = 'GVINVTYP12' AND ext_cl_value = 'Mutual Fund-UIT-US' AND indus_cl_set_id = 'GVINVTYP' AND data_src_id = 'BB');</v>
      </c>
    </row>
    <row r="630" spans="1:14">
      <c r="A630" s="160" t="s">
        <v>5267</v>
      </c>
      <c r="B630" s="160" t="s">
        <v>5962</v>
      </c>
      <c r="C630" s="93" t="s">
        <v>5294</v>
      </c>
      <c r="D630" s="93" t="s">
        <v>5026</v>
      </c>
      <c r="E630" s="160" t="s">
        <v>6677</v>
      </c>
      <c r="F630" s="160" t="s">
        <v>5268</v>
      </c>
      <c r="G630" s="93" t="s">
        <v>5026</v>
      </c>
      <c r="H630" s="93" t="s">
        <v>5026</v>
      </c>
      <c r="I630" s="160" t="s">
        <v>5931</v>
      </c>
      <c r="J630" s="160" t="s">
        <v>5931</v>
      </c>
      <c r="K630" s="160" t="s">
        <v>3813</v>
      </c>
      <c r="L630" s="160" t="s">
        <v>67</v>
      </c>
      <c r="M630" s="160" t="s">
        <v>3866</v>
      </c>
      <c r="N630" s="160" t="str">
        <f t="shared" si="13"/>
        <v>INSERT INTO ft_t_einc (einc_oid, clsf_oid, cl_value, ext_cl_value, indus_cl_set_id, start_tms, last_chg_tms, last_chg_usr_id, ext_clsf_nme, ext_clsf_desc, data_src_id, nls_cde)  SELECT 'new_oid()','GVINVTYP12','US Index Stock','Mutual Fund-FIDC-US','GVINVTYP',SYSDATE(),SYSDATE(),'GS:PSG:P72','US Index Stock','US Index Stock','BB','ENGLISH'     FROM DUAL WHERE NOT EXISTS (SELECT 1 FROM ft_t_einc WHERE clsf_oid = 'GVINVTYP12' AND ext_cl_value = 'Mutual Fund-FIDC-US' AND indus_cl_set_id = 'GVINVTYP' AND data_src_id = 'BB');</v>
      </c>
    </row>
    <row r="631" spans="1:14">
      <c r="A631" s="160" t="s">
        <v>5266</v>
      </c>
      <c r="B631" s="160" t="s">
        <v>5962</v>
      </c>
      <c r="C631" s="93" t="s">
        <v>5271</v>
      </c>
      <c r="D631" s="93" t="s">
        <v>5007</v>
      </c>
      <c r="E631" s="160" t="s">
        <v>6538</v>
      </c>
      <c r="F631" s="160" t="s">
        <v>5269</v>
      </c>
      <c r="G631" s="93" t="s">
        <v>5007</v>
      </c>
      <c r="H631" s="93" t="s">
        <v>5007</v>
      </c>
      <c r="I631" s="160" t="s">
        <v>5931</v>
      </c>
      <c r="J631" s="160" t="s">
        <v>5931</v>
      </c>
      <c r="K631" s="160" t="s">
        <v>3813</v>
      </c>
      <c r="L631" s="160" t="s">
        <v>67</v>
      </c>
      <c r="M631" s="160" t="s">
        <v>3866</v>
      </c>
      <c r="N631" s="160" t="str">
        <f t="shared" si="13"/>
        <v>INSERT INTO ft_t_einc (einc_oid, clsf_oid, cl_value, ext_cl_value, indus_cl_set_id, start_tms, last_chg_tms, last_chg_usr_id, ext_clsf_nme, ext_clsf_desc, data_src_id, nls_cde)  SELECT 'new_oid()','GVPRNTGR01','Foreign Money Market Fund','ETFM-NUS','GVPRNTGR',SYSDATE(),SYSDATE(),'GS:PSG:P72','Foreign Money Market Fund','Foreign Money Market Fund','BB','ENGLISH'     FROM DUAL WHERE NOT EXISTS (SELECT 1 FROM ft_t_einc WHERE clsf_oid = 'GVPRNTGR01' AND ext_cl_value = 'ETFM-NUS' AND indus_cl_set_id = 'GVPRNTGR' AND data_src_id = 'BB');</v>
      </c>
    </row>
    <row r="632" spans="1:14">
      <c r="A632" s="160" t="s">
        <v>5266</v>
      </c>
      <c r="B632" s="160" t="s">
        <v>5962</v>
      </c>
      <c r="C632" s="93" t="s">
        <v>5274</v>
      </c>
      <c r="D632" s="93" t="s">
        <v>5010</v>
      </c>
      <c r="E632" s="160" t="s">
        <v>6539</v>
      </c>
      <c r="F632" s="160" t="s">
        <v>5269</v>
      </c>
      <c r="G632" s="93" t="s">
        <v>5010</v>
      </c>
      <c r="H632" s="93" t="s">
        <v>5010</v>
      </c>
      <c r="I632" s="160" t="s">
        <v>5931</v>
      </c>
      <c r="J632" s="160" t="s">
        <v>5931</v>
      </c>
      <c r="K632" s="160" t="s">
        <v>3813</v>
      </c>
      <c r="L632" s="160" t="s">
        <v>67</v>
      </c>
      <c r="M632" s="160" t="s">
        <v>3866</v>
      </c>
      <c r="N632" s="160" t="str">
        <f t="shared" si="13"/>
        <v>INSERT INTO ft_t_einc (einc_oid, clsf_oid, cl_value, ext_cl_value, indus_cl_set_id, start_tms, last_chg_tms, last_chg_usr_id, ext_clsf_nme, ext_clsf_desc, data_src_id, nls_cde)  SELECT 'new_oid()','GVPRNTGR04','Foreign Stock','other-NUS','GVPRNTGR',SYSDATE(),SYSDATE(),'GS:PSG:P72','Foreign Stock','Foreign Stock','BB','ENGLISH'     FROM DUAL WHERE NOT EXISTS (SELECT 1 FROM ft_t_einc WHERE clsf_oid = 'GVPRNTGR04' AND ext_cl_value = 'other-NUS' AND indus_cl_set_id = 'GVPRNTGR' AND data_src_id = 'BB');</v>
      </c>
    </row>
    <row r="633" spans="1:14">
      <c r="A633" s="160" t="s">
        <v>5266</v>
      </c>
      <c r="B633" s="160" t="s">
        <v>5962</v>
      </c>
      <c r="C633" s="93" t="s">
        <v>5278</v>
      </c>
      <c r="D633" s="93" t="s">
        <v>5013</v>
      </c>
      <c r="E633" s="160" t="s">
        <v>6540</v>
      </c>
      <c r="F633" s="160" t="s">
        <v>5269</v>
      </c>
      <c r="G633" s="93" t="s">
        <v>5013</v>
      </c>
      <c r="H633" s="93" t="s">
        <v>5013</v>
      </c>
      <c r="I633" s="160" t="s">
        <v>5931</v>
      </c>
      <c r="J633" s="160" t="s">
        <v>5931</v>
      </c>
      <c r="K633" s="160" t="s">
        <v>3813</v>
      </c>
      <c r="L633" s="160" t="s">
        <v>67</v>
      </c>
      <c r="M633" s="160" t="s">
        <v>3866</v>
      </c>
      <c r="N633" s="160" t="str">
        <f t="shared" si="13"/>
        <v>INSERT INTO ft_t_einc (einc_oid, clsf_oid, cl_value, ext_cl_value, indus_cl_set_id, start_tms, last_chg_tms, last_chg_usr_id, ext_clsf_nme, ext_clsf_desc, data_src_id, nls_cde)  SELECT 'new_oid()','GVPRNTGR08','US Money Market Fund','ETFM-US','GVPRNTGR',SYSDATE(),SYSDATE(),'GS:PSG:P72','US Money Market Fund','US Money Market Fund','BB','ENGLISH'     FROM DUAL WHERE NOT EXISTS (SELECT 1 FROM ft_t_einc WHERE clsf_oid = 'GVPRNTGR08' AND ext_cl_value = 'ETFM-US' AND indus_cl_set_id = 'GVPRNTGR' AND data_src_id = 'BB');</v>
      </c>
    </row>
    <row r="634" spans="1:14">
      <c r="A634" s="160" t="s">
        <v>5266</v>
      </c>
      <c r="B634" s="160" t="s">
        <v>5962</v>
      </c>
      <c r="C634" s="93" t="s">
        <v>5281</v>
      </c>
      <c r="D634" s="93" t="s">
        <v>5016</v>
      </c>
      <c r="E634" s="160" t="s">
        <v>6541</v>
      </c>
      <c r="F634" s="160" t="s">
        <v>5269</v>
      </c>
      <c r="G634" s="93" t="s">
        <v>5016</v>
      </c>
      <c r="H634" s="93" t="s">
        <v>5016</v>
      </c>
      <c r="I634" s="160" t="s">
        <v>5931</v>
      </c>
      <c r="J634" s="160" t="s">
        <v>5931</v>
      </c>
      <c r="K634" s="160" t="s">
        <v>3813</v>
      </c>
      <c r="L634" s="160" t="s">
        <v>67</v>
      </c>
      <c r="M634" s="160" t="s">
        <v>3866</v>
      </c>
      <c r="N634" s="160" t="str">
        <f t="shared" si="13"/>
        <v>INSERT INTO ft_t_einc (einc_oid, clsf_oid, cl_value, ext_cl_value, indus_cl_set_id, start_tms, last_chg_tms, last_chg_usr_id, ext_clsf_nme, ext_clsf_desc, data_src_id, nls_cde)  SELECT 'new_oid()','GVPRNTGR11','US Stock','other-US','GVPRNTGR',SYSDATE(),SYSDATE(),'GS:PSG:P72','US Stock','US Stock','BB','ENGLISH'     FROM DUAL WHERE NOT EXISTS (SELECT 1 FROM ft_t_einc WHERE clsf_oid = 'GVPRNTGR11' AND ext_cl_value = 'other-US' AND indus_cl_set_id = 'GVPRNTGR' AND data_src_id = 'BB');</v>
      </c>
    </row>
    <row r="635" spans="1:14">
      <c r="A635" s="160" t="s">
        <v>5267</v>
      </c>
      <c r="B635" s="160" t="s">
        <v>5962</v>
      </c>
      <c r="C635" s="93" t="s">
        <v>5283</v>
      </c>
      <c r="D635" s="93" t="s">
        <v>5018</v>
      </c>
      <c r="E635" s="160" t="s">
        <v>6538</v>
      </c>
      <c r="F635" s="160" t="s">
        <v>5268</v>
      </c>
      <c r="G635" s="93" t="s">
        <v>5018</v>
      </c>
      <c r="H635" s="93" t="s">
        <v>5018</v>
      </c>
      <c r="I635" s="160" t="s">
        <v>5931</v>
      </c>
      <c r="J635" s="160" t="s">
        <v>5931</v>
      </c>
      <c r="K635" s="160" t="s">
        <v>3813</v>
      </c>
      <c r="L635" s="160" t="s">
        <v>67</v>
      </c>
      <c r="M635" s="160" t="s">
        <v>3866</v>
      </c>
      <c r="N635" s="160" t="str">
        <f t="shared" si="13"/>
        <v>INSERT INTO ft_t_einc (einc_oid, clsf_oid, cl_value, ext_cl_value, indus_cl_set_id, start_tms, last_chg_tms, last_chg_usr_id, ext_clsf_nme, ext_clsf_desc, data_src_id, nls_cde)  SELECT 'new_oid()','GVINVTYP01','Foreign Index Stock','ETFM-NUS','GVINVTYP',SYSDATE(),SYSDATE(),'GS:PSG:P72','Foreign Index Stock','Foreign Index Stock','BB','ENGLISH'     FROM DUAL WHERE NOT EXISTS (SELECT 1 FROM ft_t_einc WHERE clsf_oid = 'GVINVTYP01' AND ext_cl_value = 'ETFM-NUS' AND indus_cl_set_id = 'GVINVTYP' AND data_src_id = 'BB');</v>
      </c>
    </row>
    <row r="636" spans="1:14">
      <c r="A636" s="160" t="s">
        <v>5267</v>
      </c>
      <c r="B636" s="160" t="s">
        <v>5962</v>
      </c>
      <c r="C636" s="93" t="s">
        <v>5283</v>
      </c>
      <c r="D636" s="93" t="s">
        <v>5018</v>
      </c>
      <c r="E636" s="160" t="s">
        <v>6539</v>
      </c>
      <c r="F636" s="160" t="s">
        <v>5268</v>
      </c>
      <c r="G636" s="93" t="s">
        <v>5018</v>
      </c>
      <c r="H636" s="93" t="s">
        <v>5018</v>
      </c>
      <c r="I636" s="160" t="s">
        <v>5931</v>
      </c>
      <c r="J636" s="160" t="s">
        <v>5931</v>
      </c>
      <c r="K636" s="160" t="s">
        <v>3813</v>
      </c>
      <c r="L636" s="160" t="s">
        <v>67</v>
      </c>
      <c r="M636" s="160" t="s">
        <v>3866</v>
      </c>
      <c r="N636" s="160" t="str">
        <f t="shared" si="13"/>
        <v>INSERT INTO ft_t_einc (einc_oid, clsf_oid, cl_value, ext_cl_value, indus_cl_set_id, start_tms, last_chg_tms, last_chg_usr_id, ext_clsf_nme, ext_clsf_desc, data_src_id, nls_cde)  SELECT 'new_oid()','GVINVTYP01','Foreign Index Stock','other-NUS','GVINVTYP',SYSDATE(),SYSDATE(),'GS:PSG:P72','Foreign Index Stock','Foreign Index Stock','BB','ENGLISH'     FROM DUAL WHERE NOT EXISTS (SELECT 1 FROM ft_t_einc WHERE clsf_oid = 'GVINVTYP01' AND ext_cl_value = 'other-NUS' AND indus_cl_set_id = 'GVINVTYP' AND data_src_id = 'BB');</v>
      </c>
    </row>
    <row r="637" spans="1:14">
      <c r="A637" s="160" t="s">
        <v>5267</v>
      </c>
      <c r="B637" s="160" t="s">
        <v>5962</v>
      </c>
      <c r="C637" s="93" t="s">
        <v>5294</v>
      </c>
      <c r="D637" s="93" t="s">
        <v>5026</v>
      </c>
      <c r="E637" s="160" t="s">
        <v>6540</v>
      </c>
      <c r="F637" s="160" t="s">
        <v>5268</v>
      </c>
      <c r="G637" s="93" t="s">
        <v>5026</v>
      </c>
      <c r="H637" s="93" t="s">
        <v>5026</v>
      </c>
      <c r="I637" s="160" t="s">
        <v>5931</v>
      </c>
      <c r="J637" s="160" t="s">
        <v>5931</v>
      </c>
      <c r="K637" s="160" t="s">
        <v>3813</v>
      </c>
      <c r="L637" s="160" t="s">
        <v>67</v>
      </c>
      <c r="M637" s="160" t="s">
        <v>3866</v>
      </c>
      <c r="N637" s="160" t="str">
        <f t="shared" si="13"/>
        <v>INSERT INTO ft_t_einc (einc_oid, clsf_oid, cl_value, ext_cl_value, indus_cl_set_id, start_tms, last_chg_tms, last_chg_usr_id, ext_clsf_nme, ext_clsf_desc, data_src_id, nls_cde)  SELECT 'new_oid()','GVINVTYP12','US Index Stock','ETFM-US','GVINVTYP',SYSDATE(),SYSDATE(),'GS:PSG:P72','US Index Stock','US Index Stock','BB','ENGLISH'     FROM DUAL WHERE NOT EXISTS (SELECT 1 FROM ft_t_einc WHERE clsf_oid = 'GVINVTYP12' AND ext_cl_value = 'ETFM-US' AND indus_cl_set_id = 'GVINVTYP' AND data_src_id = 'BB');</v>
      </c>
    </row>
    <row r="638" spans="1:14">
      <c r="A638" s="160" t="s">
        <v>5267</v>
      </c>
      <c r="B638" s="160" t="s">
        <v>5962</v>
      </c>
      <c r="C638" s="93" t="s">
        <v>5294</v>
      </c>
      <c r="D638" s="93" t="s">
        <v>5026</v>
      </c>
      <c r="E638" s="160" t="s">
        <v>6541</v>
      </c>
      <c r="F638" s="160" t="s">
        <v>5268</v>
      </c>
      <c r="G638" s="93" t="s">
        <v>5026</v>
      </c>
      <c r="H638" s="93" t="s">
        <v>5026</v>
      </c>
      <c r="I638" s="160" t="s">
        <v>5931</v>
      </c>
      <c r="J638" s="160" t="s">
        <v>5931</v>
      </c>
      <c r="K638" s="160" t="s">
        <v>3813</v>
      </c>
      <c r="L638" s="160" t="s">
        <v>67</v>
      </c>
      <c r="M638" s="160" t="s">
        <v>3866</v>
      </c>
      <c r="N638" s="160" t="str">
        <f t="shared" si="13"/>
        <v>INSERT INTO ft_t_einc (einc_oid, clsf_oid, cl_value, ext_cl_value, indus_cl_set_id, start_tms, last_chg_tms, last_chg_usr_id, ext_clsf_nme, ext_clsf_desc, data_src_id, nls_cde)  SELECT 'new_oid()','GVINVTYP12','US Index Stock','other-US','GVINVTYP',SYSDATE(),SYSDATE(),'GS:PSG:P72','US Index Stock','US Index Stock','BB','ENGLISH'     FROM DUAL WHERE NOT EXISTS (SELECT 1 FROM ft_t_einc WHERE clsf_oid = 'GVINVTYP12' AND ext_cl_value = 'other-US' AND indus_cl_set_id = 'GVINVTYP' AND data_src_id = 'BB');</v>
      </c>
    </row>
    <row r="639" spans="1:14">
      <c r="A639" s="160" t="s">
        <v>3814</v>
      </c>
      <c r="B639" s="249" t="s">
        <v>6727</v>
      </c>
      <c r="C639" s="221" t="s">
        <v>6696</v>
      </c>
      <c r="D639" s="251" t="s">
        <v>6715</v>
      </c>
      <c r="E639" s="249" t="s">
        <v>6743</v>
      </c>
      <c r="F639" s="160" t="s">
        <v>3815</v>
      </c>
      <c r="G639" s="251" t="s">
        <v>6715</v>
      </c>
      <c r="H639" s="251" t="s">
        <v>6715</v>
      </c>
      <c r="I639" s="160" t="s">
        <v>5931</v>
      </c>
      <c r="J639" s="160" t="s">
        <v>5931</v>
      </c>
      <c r="K639" s="160" t="s">
        <v>3813</v>
      </c>
      <c r="L639" s="160" t="s">
        <v>67</v>
      </c>
      <c r="M639" s="160" t="s">
        <v>3866</v>
      </c>
      <c r="N639" s="160" t="str">
        <f t="shared" si="13"/>
        <v>INSERT INTO ft_t_einc (einc_oid, clsf_oid, cl_value, ext_cl_value, indus_cl_set_id, start_tms, last_chg_tms, last_chg_usr_id, ext_clsf_nme, ext_clsf_desc, data_src_id, nls_cde)  SELECT 'EINC000701','INSTYPG156','Currency Future Option','CO-CFO-NA','INSTYPGR',SYSDATE(),SYSDATE(),'GS:PSG:P72','Currency Future Option','Currency Future Option','BB','ENGLISH'     FROM DUAL WHERE NOT EXISTS (SELECT 1 FROM ft_t_einc WHERE clsf_oid = 'INSTYPG156' AND ext_cl_value = 'CO-CFO-NA' AND indus_cl_set_id = 'INSTYPGR' AND data_src_id = 'BB');</v>
      </c>
    </row>
    <row r="640" spans="1:14">
      <c r="A640" s="160" t="s">
        <v>3814</v>
      </c>
      <c r="B640" s="249" t="s">
        <v>6728</v>
      </c>
      <c r="C640" s="221" t="s">
        <v>6697</v>
      </c>
      <c r="D640" s="251" t="s">
        <v>6716</v>
      </c>
      <c r="E640" s="249" t="s">
        <v>6744</v>
      </c>
      <c r="F640" s="160" t="s">
        <v>3815</v>
      </c>
      <c r="G640" s="251" t="s">
        <v>6716</v>
      </c>
      <c r="H640" s="251" t="s">
        <v>6716</v>
      </c>
      <c r="I640" s="160" t="s">
        <v>5931</v>
      </c>
      <c r="J640" s="160" t="s">
        <v>5931</v>
      </c>
      <c r="K640" s="160" t="s">
        <v>3813</v>
      </c>
      <c r="L640" s="160" t="s">
        <v>67</v>
      </c>
      <c r="M640" s="160" t="s">
        <v>3866</v>
      </c>
      <c r="N640" s="160" t="str">
        <f t="shared" si="13"/>
        <v>INSERT INTO ft_t_einc (einc_oid, clsf_oid, cl_value, ext_cl_value, indus_cl_set_id, start_tms, last_chg_tms, last_chg_usr_id, ext_clsf_nme, ext_clsf_desc, data_src_id, nls_cde)  SELECT 'EINC000702','INSTYPG157','Vanilla Currency Option','CO-VCO-NA','INSTYPGR',SYSDATE(),SYSDATE(),'GS:PSG:P72','Vanilla Currency Option','Vanilla Currency Option','BB','ENGLISH'     FROM DUAL WHERE NOT EXISTS (SELECT 1 FROM ft_t_einc WHERE clsf_oid = 'INSTYPG157' AND ext_cl_value = 'CO-VCO-NA' AND indus_cl_set_id = 'INSTYPGR' AND data_src_id = 'BB');</v>
      </c>
    </row>
    <row r="641" spans="1:14">
      <c r="A641" s="160" t="s">
        <v>3814</v>
      </c>
      <c r="B641" s="249" t="s">
        <v>6729</v>
      </c>
      <c r="C641" s="221" t="s">
        <v>6698</v>
      </c>
      <c r="D641" s="251" t="s">
        <v>6717</v>
      </c>
      <c r="E641" s="249" t="s">
        <v>6745</v>
      </c>
      <c r="F641" s="160" t="s">
        <v>3815</v>
      </c>
      <c r="G641" s="251" t="s">
        <v>6717</v>
      </c>
      <c r="H641" s="251" t="s">
        <v>6717</v>
      </c>
      <c r="I641" s="160" t="s">
        <v>5931</v>
      </c>
      <c r="J641" s="160" t="s">
        <v>5931</v>
      </c>
      <c r="K641" s="160" t="s">
        <v>3813</v>
      </c>
      <c r="L641" s="160" t="s">
        <v>67</v>
      </c>
      <c r="M641" s="160" t="s">
        <v>3866</v>
      </c>
      <c r="N641" s="160" t="str">
        <f t="shared" ref="N641:N672" si="14">CONCATENATE("INSERT INTO ft_t_einc (einc_oid, clsf_oid, cl_value, ext_cl_value, indus_cl_set_id, start_tms, last_chg_tms, last_chg_usr_id, ext_clsf_nme, ext_clsf_desc, data_src_id, nls_cde)  SELECT '", B641, "','", C641, "','", D641, "','", E641, "','", F641, "',", I641, ",", J641, ",'", K641, "','", G641, "','", H641, "','", L641, "','", M641, "'     FROM DUAL WHERE NOT EXISTS (SELECT 1 FROM ft_t_einc WHERE clsf_oid = '",C641, "' AND ext_cl_value = '", E641, "' AND indus_cl_set_id = '", F641, "' AND data_src_id = '",L641,"');")</f>
        <v>INSERT INTO ft_t_einc (einc_oid, clsf_oid, cl_value, ext_cl_value, indus_cl_set_id, start_tms, last_chg_tms, last_chg_usr_id, ext_clsf_nme, ext_clsf_desc, data_src_id, nls_cde)  SELECT 'EINC000703','INSTYPG158','Commodity ETF Option','EO-EO-CE','INSTYPGR',SYSDATE(),SYSDATE(),'GS:PSG:P72','Commodity ETF Option','Commodity ETF Option','BB','ENGLISH'     FROM DUAL WHERE NOT EXISTS (SELECT 1 FROM ft_t_einc WHERE clsf_oid = 'INSTYPG158' AND ext_cl_value = 'EO-EO-CE' AND indus_cl_set_id = 'INSTYPGR' AND data_src_id = 'BB');</v>
      </c>
    </row>
    <row r="642" spans="1:14">
      <c r="A642" s="160" t="s">
        <v>3814</v>
      </c>
      <c r="B642" s="249" t="s">
        <v>6730</v>
      </c>
      <c r="C642" s="221" t="s">
        <v>6699</v>
      </c>
      <c r="D642" s="251" t="s">
        <v>6718</v>
      </c>
      <c r="E642" s="249" t="s">
        <v>6746</v>
      </c>
      <c r="F642" s="160" t="s">
        <v>3815</v>
      </c>
      <c r="G642" s="251" t="s">
        <v>6718</v>
      </c>
      <c r="H642" s="251" t="s">
        <v>6718</v>
      </c>
      <c r="I642" s="160" t="s">
        <v>5931</v>
      </c>
      <c r="J642" s="160" t="s">
        <v>5931</v>
      </c>
      <c r="K642" s="160" t="s">
        <v>3813</v>
      </c>
      <c r="L642" s="160" t="s">
        <v>67</v>
      </c>
      <c r="M642" s="160" t="s">
        <v>3866</v>
      </c>
      <c r="N642" s="160" t="str">
        <f t="shared" si="14"/>
        <v>INSERT INTO ft_t_einc (einc_oid, clsf_oid, cl_value, ext_cl_value, indus_cl_set_id, start_tms, last_chg_tms, last_chg_usr_id, ext_clsf_nme, ext_clsf_desc, data_src_id, nls_cde)  SELECT 'EINC000704','INSTYPG159','Non-Commodity ETF Option','EO-EO-NCE','INSTYPGR',SYSDATE(),SYSDATE(),'GS:PSG:P72','Non-Commodity ETF Option','Non-Commodity ETF Option','BB','ENGLISH'     FROM DUAL WHERE NOT EXISTS (SELECT 1 FROM ft_t_einc WHERE clsf_oid = 'INSTYPG159' AND ext_cl_value = 'EO-EO-NCE' AND indus_cl_set_id = 'INSTYPGR' AND data_src_id = 'BB');</v>
      </c>
    </row>
    <row r="643" spans="1:14">
      <c r="A643" s="160" t="s">
        <v>3814</v>
      </c>
      <c r="B643" s="249" t="s">
        <v>6731</v>
      </c>
      <c r="C643" s="221" t="s">
        <v>6700</v>
      </c>
      <c r="D643" s="251" t="s">
        <v>6719</v>
      </c>
      <c r="E643" s="249" t="s">
        <v>7011</v>
      </c>
      <c r="F643" s="160" t="s">
        <v>3815</v>
      </c>
      <c r="G643" s="251" t="s">
        <v>6719</v>
      </c>
      <c r="H643" s="251" t="s">
        <v>6719</v>
      </c>
      <c r="I643" s="160" t="s">
        <v>5931</v>
      </c>
      <c r="J643" s="160" t="s">
        <v>5931</v>
      </c>
      <c r="K643" s="160" t="s">
        <v>3813</v>
      </c>
      <c r="L643" s="160" t="s">
        <v>67</v>
      </c>
      <c r="M643" s="160" t="s">
        <v>3866</v>
      </c>
      <c r="N643" s="160" t="str">
        <f t="shared" si="14"/>
        <v>INSERT INTO ft_t_einc (einc_oid, clsf_oid, cl_value, ext_cl_value, indus_cl_set_id, start_tms, last_chg_tms, last_chg_usr_id, ext_clsf_nme, ext_clsf_desc, data_src_id, nls_cde)  SELECT 'EINC000705','INSTYPG160','Common Stock Option','EO-EO-NA','INSTYPGR',SYSDATE(),SYSDATE(),'GS:PSG:P72','Common Stock Option','Common Stock Option','BB','ENGLISH'     FROM DUAL WHERE NOT EXISTS (SELECT 1 FROM ft_t_einc WHERE clsf_oid = 'INSTYPG160' AND ext_cl_value = 'EO-EO-NA' AND indus_cl_set_id = 'INSTYPGR' AND data_src_id = 'BB');</v>
      </c>
    </row>
    <row r="644" spans="1:14">
      <c r="A644" s="160" t="s">
        <v>3814</v>
      </c>
      <c r="B644" s="249" t="s">
        <v>6732</v>
      </c>
      <c r="C644" s="221" t="s">
        <v>6701</v>
      </c>
      <c r="D644" s="251" t="s">
        <v>6720</v>
      </c>
      <c r="E644" s="249" t="s">
        <v>6747</v>
      </c>
      <c r="F644" s="160" t="s">
        <v>3815</v>
      </c>
      <c r="G644" s="251" t="s">
        <v>6720</v>
      </c>
      <c r="H644" s="251" t="s">
        <v>6720</v>
      </c>
      <c r="I644" s="160" t="s">
        <v>5931</v>
      </c>
      <c r="J644" s="160" t="s">
        <v>5931</v>
      </c>
      <c r="K644" s="160" t="s">
        <v>3813</v>
      </c>
      <c r="L644" s="160" t="s">
        <v>67</v>
      </c>
      <c r="M644" s="160" t="s">
        <v>3866</v>
      </c>
      <c r="N644" s="160" t="str">
        <f t="shared" si="14"/>
        <v>INSERT INTO ft_t_einc (einc_oid, clsf_oid, cl_value, ext_cl_value, indus_cl_set_id, start_tms, last_chg_tms, last_chg_usr_id, ext_clsf_nme, ext_clsf_desc, data_src_id, nls_cde)  SELECT 'EINC000706','INSTYPG161','Bond Future Option','FCO-B-NA','INSTYPGR',SYSDATE(),SYSDATE(),'GS:PSG:P72','Bond Future Option','Bond Future Option','BB','ENGLISH'     FROM DUAL WHERE NOT EXISTS (SELECT 1 FROM ft_t_einc WHERE clsf_oid = 'INSTYPG161' AND ext_cl_value = 'FCO-B-NA' AND indus_cl_set_id = 'INSTYPGR' AND data_src_id = 'BB');</v>
      </c>
    </row>
    <row r="645" spans="1:14">
      <c r="A645" s="160" t="s">
        <v>3814</v>
      </c>
      <c r="B645" s="249" t="s">
        <v>6733</v>
      </c>
      <c r="C645" s="221" t="s">
        <v>6702</v>
      </c>
      <c r="D645" s="251" t="s">
        <v>6721</v>
      </c>
      <c r="E645" s="249" t="s">
        <v>6748</v>
      </c>
      <c r="F645" s="160" t="s">
        <v>3815</v>
      </c>
      <c r="G645" s="251" t="s">
        <v>6721</v>
      </c>
      <c r="H645" s="251" t="s">
        <v>6721</v>
      </c>
      <c r="I645" s="160" t="s">
        <v>5931</v>
      </c>
      <c r="J645" s="160" t="s">
        <v>5931</v>
      </c>
      <c r="K645" s="160" t="s">
        <v>3813</v>
      </c>
      <c r="L645" s="160" t="s">
        <v>67</v>
      </c>
      <c r="M645" s="160" t="s">
        <v>3866</v>
      </c>
      <c r="N645" s="160" t="str">
        <f t="shared" si="14"/>
        <v>INSERT INTO ft_t_einc (einc_oid, clsf_oid, cl_value, ext_cl_value, indus_cl_set_id, start_tms, last_chg_tms, last_chg_usr_id, ext_clsf_nme, ext_clsf_desc, data_src_id, nls_cde)  SELECT 'EINC000707','INSTYPG162','Interest Rate Future Option','FCO-IR-NA','INSTYPGR',SYSDATE(),SYSDATE(),'GS:PSG:P72','Interest Rate Future Option','Interest Rate Future Option','BB','ENGLISH'     FROM DUAL WHERE NOT EXISTS (SELECT 1 FROM ft_t_einc WHERE clsf_oid = 'INSTYPG162' AND ext_cl_value = 'FCO-IR-NA' AND indus_cl_set_id = 'INSTYPGR' AND data_src_id = 'BB');</v>
      </c>
    </row>
    <row r="646" spans="1:14">
      <c r="A646" s="160" t="s">
        <v>3814</v>
      </c>
      <c r="B646" s="249" t="s">
        <v>6734</v>
      </c>
      <c r="C646" s="221" t="s">
        <v>6701</v>
      </c>
      <c r="D646" s="251" t="s">
        <v>6720</v>
      </c>
      <c r="E646" s="249" t="s">
        <v>6749</v>
      </c>
      <c r="F646" s="160" t="s">
        <v>3815</v>
      </c>
      <c r="G646" s="251" t="s">
        <v>6720</v>
      </c>
      <c r="H646" s="251" t="s">
        <v>6720</v>
      </c>
      <c r="I646" s="160" t="s">
        <v>5931</v>
      </c>
      <c r="J646" s="160" t="s">
        <v>5931</v>
      </c>
      <c r="K646" s="160" t="s">
        <v>3813</v>
      </c>
      <c r="L646" s="160" t="s">
        <v>67</v>
      </c>
      <c r="M646" s="160" t="s">
        <v>3866</v>
      </c>
      <c r="N646" s="160" t="str">
        <f t="shared" si="14"/>
        <v>INSERT INTO ft_t_einc (einc_oid, clsf_oid, cl_value, ext_cl_value, indus_cl_set_id, start_tms, last_chg_tms, last_chg_usr_id, ext_clsf_nme, ext_clsf_desc, data_src_id, nls_cde)  SELECT 'EINC000708','INSTYPG161','Bond Future Option','FCO-WBO-NA','INSTYPGR',SYSDATE(),SYSDATE(),'GS:PSG:P72','Bond Future Option','Bond Future Option','BB','ENGLISH'     FROM DUAL WHERE NOT EXISTS (SELECT 1 FROM ft_t_einc WHERE clsf_oid = 'INSTYPG161' AND ext_cl_value = 'FCO-WBO-NA' AND indus_cl_set_id = 'INSTYPGR' AND data_src_id = 'BB');</v>
      </c>
    </row>
    <row r="647" spans="1:14">
      <c r="A647" s="160" t="s">
        <v>3814</v>
      </c>
      <c r="B647" s="249" t="s">
        <v>6735</v>
      </c>
      <c r="C647" s="221" t="s">
        <v>6703</v>
      </c>
      <c r="D647" s="251" t="s">
        <v>6722</v>
      </c>
      <c r="E647" s="249" t="s">
        <v>6750</v>
      </c>
      <c r="F647" s="160" t="s">
        <v>3815</v>
      </c>
      <c r="G647" s="251" t="s">
        <v>6722</v>
      </c>
      <c r="H647" s="251" t="s">
        <v>6722</v>
      </c>
      <c r="I647" s="160" t="s">
        <v>5931</v>
      </c>
      <c r="J647" s="160" t="s">
        <v>5931</v>
      </c>
      <c r="K647" s="160" t="s">
        <v>3813</v>
      </c>
      <c r="L647" s="160" t="s">
        <v>67</v>
      </c>
      <c r="M647" s="160" t="s">
        <v>3866</v>
      </c>
      <c r="N647" s="160" t="str">
        <f t="shared" si="14"/>
        <v>INSERT INTO ft_t_einc (einc_oid, clsf_oid, cl_value, ext_cl_value, indus_cl_set_id, start_tms, last_chg_tms, last_chg_usr_id, ext_clsf_nme, ext_clsf_desc, data_src_id, nls_cde)  SELECT 'EINC000709','INSTYPG163','Financial Index Future Option','FIO-NA-NA','INSTYPGR',SYSDATE(),SYSDATE(),'GS:PSG:P72','Financial Index Future Option','Financial Index Future Option','BB','ENGLISH'     FROM DUAL WHERE NOT EXISTS (SELECT 1 FROM ft_t_einc WHERE clsf_oid = 'INSTYPG163' AND ext_cl_value = 'FIO-NA-NA' AND indus_cl_set_id = 'INSTYPGR' AND data_src_id = 'BB');</v>
      </c>
    </row>
    <row r="648" spans="1:14">
      <c r="A648" s="160" t="s">
        <v>3814</v>
      </c>
      <c r="B648" s="249" t="s">
        <v>6736</v>
      </c>
      <c r="C648" s="221" t="s">
        <v>6704</v>
      </c>
      <c r="D648" s="251" t="s">
        <v>6723</v>
      </c>
      <c r="E648" s="249" t="s">
        <v>6751</v>
      </c>
      <c r="F648" s="160" t="s">
        <v>3815</v>
      </c>
      <c r="G648" s="251" t="s">
        <v>6723</v>
      </c>
      <c r="H648" s="251" t="s">
        <v>6723</v>
      </c>
      <c r="I648" s="160" t="s">
        <v>5931</v>
      </c>
      <c r="J648" s="160" t="s">
        <v>5931</v>
      </c>
      <c r="K648" s="160" t="s">
        <v>3813</v>
      </c>
      <c r="L648" s="160" t="s">
        <v>67</v>
      </c>
      <c r="M648" s="160" t="s">
        <v>3866</v>
      </c>
      <c r="N648" s="160" t="str">
        <f t="shared" si="14"/>
        <v>INSERT INTO ft_t_einc (einc_oid, clsf_oid, cl_value, ext_cl_value, indus_cl_set_id, start_tms, last_chg_tms, last_chg_usr_id, ext_clsf_nme, ext_clsf_desc, data_src_id, nls_cde)  SELECT 'EINC000710','INSTYPG164','Equity Index Options','IO-EISO-NA','INSTYPGR',SYSDATE(),SYSDATE(),'GS:PSG:P72','Equity Index Options','Equity Index Options','BB','ENGLISH'     FROM DUAL WHERE NOT EXISTS (SELECT 1 FROM ft_t_einc WHERE clsf_oid = 'INSTYPG164' AND ext_cl_value = 'IO-EISO-NA' AND indus_cl_set_id = 'INSTYPGR' AND data_src_id = 'BB');</v>
      </c>
    </row>
    <row r="649" spans="1:14">
      <c r="A649" s="160" t="s">
        <v>3814</v>
      </c>
      <c r="B649" s="249" t="s">
        <v>6737</v>
      </c>
      <c r="C649" s="221" t="s">
        <v>6705</v>
      </c>
      <c r="D649" s="251" t="s">
        <v>6724</v>
      </c>
      <c r="E649" s="249" t="s">
        <v>6752</v>
      </c>
      <c r="F649" s="160" t="s">
        <v>3815</v>
      </c>
      <c r="G649" s="251" t="s">
        <v>6724</v>
      </c>
      <c r="H649" s="251" t="s">
        <v>6724</v>
      </c>
      <c r="I649" s="160" t="s">
        <v>5931</v>
      </c>
      <c r="J649" s="160" t="s">
        <v>5931</v>
      </c>
      <c r="K649" s="160" t="s">
        <v>3813</v>
      </c>
      <c r="L649" s="160" t="s">
        <v>67</v>
      </c>
      <c r="M649" s="160" t="s">
        <v>3866</v>
      </c>
      <c r="N649" s="160" t="str">
        <f t="shared" si="14"/>
        <v>INSERT INTO ft_t_einc (einc_oid, clsf_oid, cl_value, ext_cl_value, indus_cl_set_id, start_tms, last_chg_tms, last_chg_usr_id, ext_clsf_nme, ext_clsf_desc, data_src_id, nls_cde)  SELECT 'EINC000711','INSTYPG165','Volatility Future Option','IO-EVIO-NA','INSTYPGR',SYSDATE(),SYSDATE(),'GS:PSG:P72','Volatility Future Option','Volatility Future Option','BB','ENGLISH'     FROM DUAL WHERE NOT EXISTS (SELECT 1 FROM ft_t_einc WHERE clsf_oid = 'INSTYPG165' AND ext_cl_value = 'IO-EVIO-NA' AND indus_cl_set_id = 'INSTYPGR' AND data_src_id = 'BB');</v>
      </c>
    </row>
    <row r="650" spans="1:14">
      <c r="A650" s="160" t="s">
        <v>3814</v>
      </c>
      <c r="B650" s="249" t="s">
        <v>6738</v>
      </c>
      <c r="C650" s="221" t="s">
        <v>6703</v>
      </c>
      <c r="D650" s="251" t="s">
        <v>6722</v>
      </c>
      <c r="E650" s="249" t="s">
        <v>6753</v>
      </c>
      <c r="F650" s="160" t="s">
        <v>3815</v>
      </c>
      <c r="G650" s="251" t="s">
        <v>6722</v>
      </c>
      <c r="H650" s="251" t="s">
        <v>6722</v>
      </c>
      <c r="I650" s="160" t="s">
        <v>5931</v>
      </c>
      <c r="J650" s="160" t="s">
        <v>5931</v>
      </c>
      <c r="K650" s="160" t="s">
        <v>3813</v>
      </c>
      <c r="L650" s="160" t="s">
        <v>67</v>
      </c>
      <c r="M650" s="160" t="s">
        <v>3866</v>
      </c>
      <c r="N650" s="160" t="str">
        <f t="shared" si="14"/>
        <v>INSERT INTO ft_t_einc (einc_oid, clsf_oid, cl_value, ext_cl_value, indus_cl_set_id, start_tms, last_chg_tms, last_chg_usr_id, ext_clsf_nme, ext_clsf_desc, data_src_id, nls_cde)  SELECT 'EINC000712','INSTYPG163','Financial Index Future Option','IO-NEI-NA','INSTYPGR',SYSDATE(),SYSDATE(),'GS:PSG:P72','Financial Index Future Option','Financial Index Future Option','BB','ENGLISH'     FROM DUAL WHERE NOT EXISTS (SELECT 1 FROM ft_t_einc WHERE clsf_oid = 'INSTYPG163' AND ext_cl_value = 'IO-NEI-NA' AND indus_cl_set_id = 'INSTYPGR' AND data_src_id = 'BB');</v>
      </c>
    </row>
    <row r="651" spans="1:14">
      <c r="A651" s="160" t="s">
        <v>3814</v>
      </c>
      <c r="B651" s="249" t="s">
        <v>6739</v>
      </c>
      <c r="C651" s="221" t="s">
        <v>6704</v>
      </c>
      <c r="D651" s="251" t="s">
        <v>6723</v>
      </c>
      <c r="E651" s="249" t="s">
        <v>6754</v>
      </c>
      <c r="F651" s="160" t="s">
        <v>3815</v>
      </c>
      <c r="G651" s="251" t="s">
        <v>6723</v>
      </c>
      <c r="H651" s="251" t="s">
        <v>6723</v>
      </c>
      <c r="I651" s="160" t="s">
        <v>5931</v>
      </c>
      <c r="J651" s="160" t="s">
        <v>5931</v>
      </c>
      <c r="K651" s="160" t="s">
        <v>3813</v>
      </c>
      <c r="L651" s="160" t="s">
        <v>67</v>
      </c>
      <c r="M651" s="160" t="s">
        <v>3866</v>
      </c>
      <c r="N651" s="160" t="str">
        <f t="shared" si="14"/>
        <v>INSERT INTO ft_t_einc (einc_oid, clsf_oid, cl_value, ext_cl_value, indus_cl_set_id, start_tms, last_chg_tms, last_chg_usr_id, ext_clsf_nme, ext_clsf_desc, data_src_id, nls_cde)  SELECT 'EINC000713','INSTYPG164','Equity Index Options','IO-WIO-NA','INSTYPGR',SYSDATE(),SYSDATE(),'GS:PSG:P72','Equity Index Options','Equity Index Options','BB','ENGLISH'     FROM DUAL WHERE NOT EXISTS (SELECT 1 FROM ft_t_einc WHERE clsf_oid = 'INSTYPG164' AND ext_cl_value = 'IO-WIO-NA' AND indus_cl_set_id = 'INSTYPGR' AND data_src_id = 'BB');</v>
      </c>
    </row>
    <row r="652" spans="1:14">
      <c r="A652" s="160" t="s">
        <v>3814</v>
      </c>
      <c r="B652" s="249" t="s">
        <v>6740</v>
      </c>
      <c r="C652" s="221" t="s">
        <v>6706</v>
      </c>
      <c r="D652" s="251" t="s">
        <v>6725</v>
      </c>
      <c r="E652" s="249" t="s">
        <v>6755</v>
      </c>
      <c r="F652" s="160" t="s">
        <v>3815</v>
      </c>
      <c r="G652" s="251" t="s">
        <v>6725</v>
      </c>
      <c r="H652" s="251" t="s">
        <v>6725</v>
      </c>
      <c r="I652" s="160" t="s">
        <v>5931</v>
      </c>
      <c r="J652" s="160" t="s">
        <v>5931</v>
      </c>
      <c r="K652" s="160" t="s">
        <v>3813</v>
      </c>
      <c r="L652" s="160" t="s">
        <v>67</v>
      </c>
      <c r="M652" s="160" t="s">
        <v>3866</v>
      </c>
      <c r="N652" s="160" t="str">
        <f t="shared" si="14"/>
        <v>INSERT INTO ft_t_einc (einc_oid, clsf_oid, cl_value, ext_cl_value, indus_cl_set_id, start_tms, last_chg_tms, last_chg_usr_id, ext_clsf_nme, ext_clsf_desc, data_src_id, nls_cde)  SELECT 'EINC000714','INSTYPG166','Equity Future Option','OEF-OEF-NA','INSTYPGR',SYSDATE(),SYSDATE(),'GS:PSG:P72','Equity Future Option','Equity Future Option','BB','ENGLISH'     FROM DUAL WHERE NOT EXISTS (SELECT 1 FROM ft_t_einc WHERE clsf_oid = 'INSTYPG166' AND ext_cl_value = 'OEF-OEF-NA' AND indus_cl_set_id = 'INSTYPGR' AND data_src_id = 'BB');</v>
      </c>
    </row>
    <row r="653" spans="1:14">
      <c r="A653" s="160" t="s">
        <v>3814</v>
      </c>
      <c r="B653" s="249" t="s">
        <v>6741</v>
      </c>
      <c r="C653" s="221" t="s">
        <v>6707</v>
      </c>
      <c r="D653" s="251" t="s">
        <v>6726</v>
      </c>
      <c r="E653" s="249" t="s">
        <v>6756</v>
      </c>
      <c r="F653" s="160" t="s">
        <v>3815</v>
      </c>
      <c r="G653" s="251" t="s">
        <v>6726</v>
      </c>
      <c r="H653" s="251" t="s">
        <v>6726</v>
      </c>
      <c r="I653" s="160" t="s">
        <v>5931</v>
      </c>
      <c r="J653" s="160" t="s">
        <v>5931</v>
      </c>
      <c r="K653" s="160" t="s">
        <v>3813</v>
      </c>
      <c r="L653" s="160" t="s">
        <v>67</v>
      </c>
      <c r="M653" s="160" t="s">
        <v>3866</v>
      </c>
      <c r="N653" s="160" t="str">
        <f t="shared" si="14"/>
        <v>INSERT INTO ft_t_einc (einc_oid, clsf_oid, cl_value, ext_cl_value, indus_cl_set_id, start_tms, last_chg_tms, last_chg_usr_id, ext_clsf_nme, ext_clsf_desc, data_src_id, nls_cde)  SELECT 'EINC000715','INSTYPG167','Commodity Future Option','PCO-NA-NA','INSTYPGR',SYSDATE(),SYSDATE(),'GS:PSG:P72','Commodity Future Option','Commodity Future Option','BB','ENGLISH'     FROM DUAL WHERE NOT EXISTS (SELECT 1 FROM ft_t_einc WHERE clsf_oid = 'INSTYPG167' AND ext_cl_value = 'PCO-NA-NA' AND indus_cl_set_id = 'INSTYPGR' AND data_src_id = 'BB');</v>
      </c>
    </row>
    <row r="654" spans="1:14">
      <c r="A654" s="160" t="s">
        <v>3814</v>
      </c>
      <c r="B654" s="249" t="s">
        <v>6742</v>
      </c>
      <c r="C654" s="221" t="s">
        <v>6703</v>
      </c>
      <c r="D654" s="251" t="s">
        <v>6722</v>
      </c>
      <c r="E654" s="249" t="s">
        <v>6757</v>
      </c>
      <c r="F654" s="160" t="s">
        <v>3815</v>
      </c>
      <c r="G654" s="251" t="s">
        <v>6722</v>
      </c>
      <c r="H654" s="251" t="s">
        <v>6722</v>
      </c>
      <c r="I654" s="160" t="s">
        <v>5931</v>
      </c>
      <c r="J654" s="160" t="s">
        <v>5931</v>
      </c>
      <c r="K654" s="160" t="s">
        <v>3813</v>
      </c>
      <c r="L654" s="160" t="s">
        <v>67</v>
      </c>
      <c r="M654" s="160" t="s">
        <v>3866</v>
      </c>
      <c r="N654" s="160" t="str">
        <f t="shared" si="14"/>
        <v>INSERT INTO ft_t_einc (einc_oid, clsf_oid, cl_value, ext_cl_value, indus_cl_set_id, start_tms, last_chg_tms, last_chg_usr_id, ext_clsf_nme, ext_clsf_desc, data_src_id, nls_cde)  SELECT 'EINC000716','INSTYPG163','Financial Index Future Option','PIO-NA-NA','INSTYPGR',SYSDATE(),SYSDATE(),'GS:PSG:P72','Financial Index Future Option','Financial Index Future Option','BB','ENGLISH'     FROM DUAL WHERE NOT EXISTS (SELECT 1 FROM ft_t_einc WHERE clsf_oid = 'INSTYPG163' AND ext_cl_value = 'PIO-NA-NA' AND indus_cl_set_id = 'INSTYPGR' AND data_src_id = 'BB');</v>
      </c>
    </row>
    <row r="655" spans="1:14" s="226" customFormat="1">
      <c r="A655" s="224" t="s">
        <v>3814</v>
      </c>
      <c r="B655" s="245" t="s">
        <v>6761</v>
      </c>
      <c r="C655" s="226" t="s">
        <v>6709</v>
      </c>
      <c r="D655" s="245" t="s">
        <v>6758</v>
      </c>
      <c r="E655" s="245" t="s">
        <v>6771</v>
      </c>
      <c r="F655" s="224" t="s">
        <v>3815</v>
      </c>
      <c r="G655" s="245" t="s">
        <v>6758</v>
      </c>
      <c r="H655" s="245" t="s">
        <v>6758</v>
      </c>
      <c r="I655" s="224" t="s">
        <v>5931</v>
      </c>
      <c r="J655" s="224" t="s">
        <v>5931</v>
      </c>
      <c r="K655" s="224" t="s">
        <v>3813</v>
      </c>
      <c r="L655" s="224" t="s">
        <v>6646</v>
      </c>
      <c r="M655" s="224" t="s">
        <v>3866</v>
      </c>
      <c r="N655" s="224" t="str">
        <f t="shared" si="14"/>
        <v>INSERT INTO ft_t_einc (einc_oid, clsf_oid, cl_value, ext_cl_value, indus_cl_set_id, start_tms, last_chg_tms, last_chg_usr_id, ext_clsf_nme, ext_clsf_desc, data_src_id, nls_cde)  SELECT 'EINC000717','INSTYPG169','Bond Options','BOP','INSTYPGR',SYSDATE(),SYSDATE(),'GS:PSG:P72','Bond Options','Bond Options','RFTDSP','ENGLISH'     FROM DUAL WHERE NOT EXISTS (SELECT 1 FROM ft_t_einc WHERE clsf_oid = 'INSTYPG169' AND ext_cl_value = 'BOP' AND indus_cl_set_id = 'INSTYPGR' AND data_src_id = 'RFTDSP');</v>
      </c>
    </row>
    <row r="656" spans="1:14" s="226" customFormat="1">
      <c r="A656" s="224" t="s">
        <v>3814</v>
      </c>
      <c r="B656" s="245" t="s">
        <v>6762</v>
      </c>
      <c r="C656" s="226" t="s">
        <v>6700</v>
      </c>
      <c r="D656" s="245" t="s">
        <v>6719</v>
      </c>
      <c r="E656" s="245" t="s">
        <v>6772</v>
      </c>
      <c r="F656" s="224" t="s">
        <v>3815</v>
      </c>
      <c r="G656" s="245" t="s">
        <v>6719</v>
      </c>
      <c r="H656" s="245" t="s">
        <v>6719</v>
      </c>
      <c r="I656" s="224" t="s">
        <v>5931</v>
      </c>
      <c r="J656" s="224" t="s">
        <v>5931</v>
      </c>
      <c r="K656" s="224" t="s">
        <v>3813</v>
      </c>
      <c r="L656" s="224" t="s">
        <v>6646</v>
      </c>
      <c r="M656" s="224" t="s">
        <v>3866</v>
      </c>
      <c r="N656" s="224" t="str">
        <f t="shared" si="14"/>
        <v>INSERT INTO ft_t_einc (einc_oid, clsf_oid, cl_value, ext_cl_value, indus_cl_set_id, start_tms, last_chg_tms, last_chg_usr_id, ext_clsf_nme, ext_clsf_desc, data_src_id, nls_cde)  SELECT 'EINC000718','INSTYPG160','Common Stock Option','CMO','INSTYPGR',SYSDATE(),SYSDATE(),'GS:PSG:P72','Common Stock Option','Common Stock Option','RFTDSP','ENGLISH'     FROM DUAL WHERE NOT EXISTS (SELECT 1 FROM ft_t_einc WHERE clsf_oid = 'INSTYPG160' AND ext_cl_value = 'CMO' AND indus_cl_set_id = 'INSTYPGR' AND data_src_id = 'RFTDSP');</v>
      </c>
    </row>
    <row r="657" spans="1:14" s="226" customFormat="1">
      <c r="A657" s="224" t="s">
        <v>3814</v>
      </c>
      <c r="B657" s="245" t="s">
        <v>6763</v>
      </c>
      <c r="C657" s="226" t="s">
        <v>6697</v>
      </c>
      <c r="D657" s="245" t="s">
        <v>6716</v>
      </c>
      <c r="E657" s="245" t="s">
        <v>6773</v>
      </c>
      <c r="F657" s="224" t="s">
        <v>3815</v>
      </c>
      <c r="G657" s="245" t="s">
        <v>6716</v>
      </c>
      <c r="H657" s="245" t="s">
        <v>6716</v>
      </c>
      <c r="I657" s="224" t="s">
        <v>5931</v>
      </c>
      <c r="J657" s="224" t="s">
        <v>5931</v>
      </c>
      <c r="K657" s="224" t="s">
        <v>3813</v>
      </c>
      <c r="L657" s="224" t="s">
        <v>6646</v>
      </c>
      <c r="M657" s="224" t="s">
        <v>3866</v>
      </c>
      <c r="N657" s="224" t="str">
        <f t="shared" si="14"/>
        <v>INSERT INTO ft_t_einc (einc_oid, clsf_oid, cl_value, ext_cl_value, indus_cl_set_id, start_tms, last_chg_tms, last_chg_usr_id, ext_clsf_nme, ext_clsf_desc, data_src_id, nls_cde)  SELECT 'EINC000719','INSTYPG157','Vanilla Currency Option','COP','INSTYPGR',SYSDATE(),SYSDATE(),'GS:PSG:P72','Vanilla Currency Option','Vanilla Currency Option','RFTDSP','ENGLISH'     FROM DUAL WHERE NOT EXISTS (SELECT 1 FROM ft_t_einc WHERE clsf_oid = 'INSTYPG157' AND ext_cl_value = 'COP' AND indus_cl_set_id = 'INSTYPGR' AND data_src_id = 'RFTDSP');</v>
      </c>
    </row>
    <row r="658" spans="1:14" s="226" customFormat="1">
      <c r="A658" s="224" t="s">
        <v>3814</v>
      </c>
      <c r="B658" s="245" t="s">
        <v>6764</v>
      </c>
      <c r="C658" s="226" t="s">
        <v>6704</v>
      </c>
      <c r="D658" s="245" t="s">
        <v>6723</v>
      </c>
      <c r="E658" s="245" t="s">
        <v>6774</v>
      </c>
      <c r="F658" s="224" t="s">
        <v>3815</v>
      </c>
      <c r="G658" s="245" t="s">
        <v>6723</v>
      </c>
      <c r="H658" s="245" t="s">
        <v>6723</v>
      </c>
      <c r="I658" s="224" t="s">
        <v>5931</v>
      </c>
      <c r="J658" s="224" t="s">
        <v>5931</v>
      </c>
      <c r="K658" s="224" t="s">
        <v>3813</v>
      </c>
      <c r="L658" s="224" t="s">
        <v>6646</v>
      </c>
      <c r="M658" s="224" t="s">
        <v>3866</v>
      </c>
      <c r="N658" s="224" t="str">
        <f t="shared" si="14"/>
        <v>INSERT INTO ft_t_einc (einc_oid, clsf_oid, cl_value, ext_cl_value, indus_cl_set_id, start_tms, last_chg_tms, last_chg_usr_id, ext_clsf_nme, ext_clsf_desc, data_src_id, nls_cde)  SELECT 'EINC000720','INSTYPG164','Equity Index Options','EIO','INSTYPGR',SYSDATE(),SYSDATE(),'GS:PSG:P72','Equity Index Options','Equity Index Options','RFTDSP','ENGLISH'     FROM DUAL WHERE NOT EXISTS (SELECT 1 FROM ft_t_einc WHERE clsf_oid = 'INSTYPG164' AND ext_cl_value = 'EIO' AND indus_cl_set_id = 'INSTYPGR' AND data_src_id = 'RFTDSP');</v>
      </c>
    </row>
    <row r="659" spans="1:14" s="226" customFormat="1">
      <c r="A659" s="224" t="s">
        <v>3814</v>
      </c>
      <c r="B659" s="245" t="s">
        <v>6765</v>
      </c>
      <c r="C659" s="226" t="s">
        <v>6700</v>
      </c>
      <c r="D659" s="245" t="s">
        <v>6719</v>
      </c>
      <c r="E659" s="245" t="s">
        <v>492</v>
      </c>
      <c r="F659" s="224" t="s">
        <v>3815</v>
      </c>
      <c r="G659" s="245" t="s">
        <v>6719</v>
      </c>
      <c r="H659" s="245" t="s">
        <v>6719</v>
      </c>
      <c r="I659" s="224" t="s">
        <v>5931</v>
      </c>
      <c r="J659" s="224" t="s">
        <v>5931</v>
      </c>
      <c r="K659" s="224" t="s">
        <v>3813</v>
      </c>
      <c r="L659" s="224" t="s">
        <v>6646</v>
      </c>
      <c r="M659" s="224" t="s">
        <v>3866</v>
      </c>
      <c r="N659" s="224" t="str">
        <f t="shared" si="14"/>
        <v>INSERT INTO ft_t_einc (einc_oid, clsf_oid, cl_value, ext_cl_value, indus_cl_set_id, start_tms, last_chg_tms, last_chg_usr_id, ext_clsf_nme, ext_clsf_desc, data_src_id, nls_cde)  SELECT 'EINC000721','INSTYPG160','Common Stock Option','EOP','INSTYPGR',SYSDATE(),SYSDATE(),'GS:PSG:P72','Common Stock Option','Common Stock Option','RFTDSP','ENGLISH'     FROM DUAL WHERE NOT EXISTS (SELECT 1 FROM ft_t_einc WHERE clsf_oid = 'INSTYPG160' AND ext_cl_value = 'EOP' AND indus_cl_set_id = 'INSTYPGR' AND data_src_id = 'RFTDSP');</v>
      </c>
    </row>
    <row r="660" spans="1:14" s="226" customFormat="1">
      <c r="A660" s="224" t="s">
        <v>3814</v>
      </c>
      <c r="B660" s="245" t="s">
        <v>6766</v>
      </c>
      <c r="C660" s="226" t="s">
        <v>6711</v>
      </c>
      <c r="D660" s="245" t="s">
        <v>6760</v>
      </c>
      <c r="E660" s="245" t="s">
        <v>6775</v>
      </c>
      <c r="F660" s="224" t="s">
        <v>3815</v>
      </c>
      <c r="G660" s="245" t="s">
        <v>6760</v>
      </c>
      <c r="H660" s="245" t="s">
        <v>6760</v>
      </c>
      <c r="I660" s="224" t="s">
        <v>5931</v>
      </c>
      <c r="J660" s="224" t="s">
        <v>5931</v>
      </c>
      <c r="K660" s="224" t="s">
        <v>3813</v>
      </c>
      <c r="L660" s="224" t="s">
        <v>6646</v>
      </c>
      <c r="M660" s="224" t="s">
        <v>3866</v>
      </c>
      <c r="N660" s="224" t="str">
        <f t="shared" si="14"/>
        <v>INSERT INTO ft_t_einc (einc_oid, clsf_oid, cl_value, ext_cl_value, indus_cl_set_id, start_tms, last_chg_tms, last_chg_usr_id, ext_clsf_nme, ext_clsf_desc, data_src_id, nls_cde)  SELECT 'EINC000722','INSTYPG171','Interest Rate Swap Option','IRO','INSTYPGR',SYSDATE(),SYSDATE(),'GS:PSG:P72','Interest Rate Swap Option','Interest Rate Swap Option','RFTDSP','ENGLISH'     FROM DUAL WHERE NOT EXISTS (SELECT 1 FROM ft_t_einc WHERE clsf_oid = 'INSTYPG171' AND ext_cl_value = 'IRO' AND indus_cl_set_id = 'INSTYPGR' AND data_src_id = 'RFTDSP');</v>
      </c>
    </row>
    <row r="661" spans="1:14" s="226" customFormat="1">
      <c r="A661" s="224" t="s">
        <v>3814</v>
      </c>
      <c r="B661" s="245" t="s">
        <v>6767</v>
      </c>
      <c r="C661" s="226" t="s">
        <v>6700</v>
      </c>
      <c r="D661" s="245" t="s">
        <v>6719</v>
      </c>
      <c r="E661" s="245" t="s">
        <v>6776</v>
      </c>
      <c r="F661" s="224" t="s">
        <v>3815</v>
      </c>
      <c r="G661" s="245" t="s">
        <v>6719</v>
      </c>
      <c r="H661" s="245" t="s">
        <v>6719</v>
      </c>
      <c r="I661" s="224" t="s">
        <v>5931</v>
      </c>
      <c r="J661" s="224" t="s">
        <v>5931</v>
      </c>
      <c r="K661" s="224" t="s">
        <v>3813</v>
      </c>
      <c r="L661" s="224" t="s">
        <v>6646</v>
      </c>
      <c r="M661" s="224" t="s">
        <v>3866</v>
      </c>
      <c r="N661" s="224" t="str">
        <f t="shared" si="14"/>
        <v>INSERT INTO ft_t_einc (einc_oid, clsf_oid, cl_value, ext_cl_value, indus_cl_set_id, start_tms, last_chg_tms, last_chg_usr_id, ext_clsf_nme, ext_clsf_desc, data_src_id, nls_cde)  SELECT 'EINC000723','INSTYPG160','Common Stock Option','OPT','INSTYPGR',SYSDATE(),SYSDATE(),'GS:PSG:P72','Common Stock Option','Common Stock Option','RFTDSP','ENGLISH'     FROM DUAL WHERE NOT EXISTS (SELECT 1 FROM ft_t_einc WHERE clsf_oid = 'INSTYPG160' AND ext_cl_value = 'OPT' AND indus_cl_set_id = 'INSTYPGR' AND data_src_id = 'RFTDSP');</v>
      </c>
    </row>
    <row r="662" spans="1:14" s="226" customFormat="1">
      <c r="A662" s="224" t="s">
        <v>3814</v>
      </c>
      <c r="B662" s="245" t="s">
        <v>6768</v>
      </c>
      <c r="C662" s="226" t="s">
        <v>6700</v>
      </c>
      <c r="D662" s="245" t="s">
        <v>6719</v>
      </c>
      <c r="E662" s="245" t="s">
        <v>6777</v>
      </c>
      <c r="F662" s="224" t="s">
        <v>3815</v>
      </c>
      <c r="G662" s="245" t="s">
        <v>6719</v>
      </c>
      <c r="H662" s="245" t="s">
        <v>6719</v>
      </c>
      <c r="I662" s="224" t="s">
        <v>5931</v>
      </c>
      <c r="J662" s="224" t="s">
        <v>5931</v>
      </c>
      <c r="K662" s="224" t="s">
        <v>3813</v>
      </c>
      <c r="L662" s="224" t="s">
        <v>6646</v>
      </c>
      <c r="M662" s="224" t="s">
        <v>3866</v>
      </c>
      <c r="N662" s="224" t="str">
        <f t="shared" si="14"/>
        <v>INSERT INTO ft_t_einc (einc_oid, clsf_oid, cl_value, ext_cl_value, indus_cl_set_id, start_tms, last_chg_tms, last_chg_usr_id, ext_clsf_nme, ext_clsf_desc, data_src_id, nls_cde)  SELECT 'EINC000724','INSTYPG160','Common Stock Option','OPTEQ','INSTYPGR',SYSDATE(),SYSDATE(),'GS:PSG:P72','Common Stock Option','Common Stock Option','RFTDSP','ENGLISH'     FROM DUAL WHERE NOT EXISTS (SELECT 1 FROM ft_t_einc WHERE clsf_oid = 'INSTYPG160' AND ext_cl_value = 'OPTEQ' AND indus_cl_set_id = 'INSTYPGR' AND data_src_id = 'RFTDSP');</v>
      </c>
    </row>
    <row r="663" spans="1:14" s="226" customFormat="1">
      <c r="A663" s="224" t="s">
        <v>3814</v>
      </c>
      <c r="B663" s="245" t="s">
        <v>6769</v>
      </c>
      <c r="C663" s="226" t="s">
        <v>6699</v>
      </c>
      <c r="D663" s="245" t="s">
        <v>6718</v>
      </c>
      <c r="E663" s="245" t="s">
        <v>6778</v>
      </c>
      <c r="F663" s="224" t="s">
        <v>3815</v>
      </c>
      <c r="G663" s="245" t="s">
        <v>6718</v>
      </c>
      <c r="H663" s="245" t="s">
        <v>6718</v>
      </c>
      <c r="I663" s="224" t="s">
        <v>5931</v>
      </c>
      <c r="J663" s="224" t="s">
        <v>5931</v>
      </c>
      <c r="K663" s="224" t="s">
        <v>3813</v>
      </c>
      <c r="L663" s="224" t="s">
        <v>6646</v>
      </c>
      <c r="M663" s="224" t="s">
        <v>3866</v>
      </c>
      <c r="N663" s="224" t="str">
        <f t="shared" si="14"/>
        <v>INSERT INTO ft_t_einc (einc_oid, clsf_oid, cl_value, ext_cl_value, indus_cl_set_id, start_tms, last_chg_tms, last_chg_usr_id, ext_clsf_nme, ext_clsf_desc, data_src_id, nls_cde)  SELECT 'EINC000725','INSTYPG159','Non-Commodity ETF Option','TOP','INSTYPGR',SYSDATE(),SYSDATE(),'GS:PSG:P72','Non-Commodity ETF Option','Non-Commodity ETF Option','RFTDSP','ENGLISH'     FROM DUAL WHERE NOT EXISTS (SELECT 1 FROM ft_t_einc WHERE clsf_oid = 'INSTYPG159' AND ext_cl_value = 'TOP' AND indus_cl_set_id = 'INSTYPGR' AND data_src_id = 'RFTDSP');</v>
      </c>
    </row>
    <row r="664" spans="1:14" s="226" customFormat="1">
      <c r="A664" s="224" t="s">
        <v>3814</v>
      </c>
      <c r="B664" s="245" t="s">
        <v>6770</v>
      </c>
      <c r="C664" s="226" t="s">
        <v>6699</v>
      </c>
      <c r="D664" s="245" t="s">
        <v>6718</v>
      </c>
      <c r="E664" s="245" t="s">
        <v>6779</v>
      </c>
      <c r="F664" s="224" t="s">
        <v>3815</v>
      </c>
      <c r="G664" s="245" t="s">
        <v>6718</v>
      </c>
      <c r="H664" s="245" t="s">
        <v>6718</v>
      </c>
      <c r="I664" s="224" t="s">
        <v>5931</v>
      </c>
      <c r="J664" s="224" t="s">
        <v>5931</v>
      </c>
      <c r="K664" s="224" t="s">
        <v>3813</v>
      </c>
      <c r="L664" s="224" t="s">
        <v>6646</v>
      </c>
      <c r="M664" s="224" t="s">
        <v>3866</v>
      </c>
      <c r="N664" s="224" t="str">
        <f t="shared" si="14"/>
        <v>INSERT INTO ft_t_einc (einc_oid, clsf_oid, cl_value, ext_cl_value, indus_cl_set_id, start_tms, last_chg_tms, last_chg_usr_id, ext_clsf_nme, ext_clsf_desc, data_src_id, nls_cde)  SELECT 'EINC000726','INSTYPG159','Non-Commodity ETF Option','WOP','INSTYPGR',SYSDATE(),SYSDATE(),'GS:PSG:P72','Non-Commodity ETF Option','Non-Commodity ETF Option','RFTDSP','ENGLISH'     FROM DUAL WHERE NOT EXISTS (SELECT 1 FROM ft_t_einc WHERE clsf_oid = 'INSTYPG159' AND ext_cl_value = 'WOP' AND indus_cl_set_id = 'INSTYPGR' AND data_src_id = 'RFTDSP');</v>
      </c>
    </row>
    <row r="665" spans="1:14" s="230" customFormat="1">
      <c r="A665" s="228" t="s">
        <v>3814</v>
      </c>
      <c r="B665" s="244" t="s">
        <v>6786</v>
      </c>
      <c r="C665" s="221" t="s">
        <v>6801</v>
      </c>
      <c r="D665" s="251" t="s">
        <v>6780</v>
      </c>
      <c r="E665" s="244" t="s">
        <v>6780</v>
      </c>
      <c r="F665" s="228" t="s">
        <v>3815</v>
      </c>
      <c r="G665" s="244" t="s">
        <v>6780</v>
      </c>
      <c r="H665" s="244" t="s">
        <v>6780</v>
      </c>
      <c r="I665" s="228" t="s">
        <v>5931</v>
      </c>
      <c r="J665" s="228" t="s">
        <v>5931</v>
      </c>
      <c r="K665" s="228" t="s">
        <v>3813</v>
      </c>
      <c r="L665" s="228" t="s">
        <v>67</v>
      </c>
      <c r="M665" s="228" t="s">
        <v>3866</v>
      </c>
      <c r="N665" s="228" t="str">
        <f t="shared" si="14"/>
        <v>INSERT INTO ft_t_einc (einc_oid, clsf_oid, cl_value, ext_cl_value, indus_cl_set_id, start_tms, last_chg_tms, last_chg_usr_id, ext_clsf_nme, ext_clsf_desc, data_src_id, nls_cde)  SELECT 'EINC000727','INSTYPG179','Bond Future','Bond Future','INSTYPGR',SYSDATE(),SYSDATE(),'GS:PSG:P72','Bond Future','Bond Future','BB','ENGLISH'     FROM DUAL WHERE NOT EXISTS (SELECT 1 FROM ft_t_einc WHERE clsf_oid = 'INSTYPG179' AND ext_cl_value = 'Bond Future' AND indus_cl_set_id = 'INSTYPGR' AND data_src_id = 'BB');</v>
      </c>
    </row>
    <row r="666" spans="1:14" s="230" customFormat="1">
      <c r="A666" s="228" t="s">
        <v>3814</v>
      </c>
      <c r="B666" s="244" t="s">
        <v>6787</v>
      </c>
      <c r="C666" s="221" t="s">
        <v>6802</v>
      </c>
      <c r="D666" s="251" t="s">
        <v>6781</v>
      </c>
      <c r="E666" s="244" t="s">
        <v>6781</v>
      </c>
      <c r="F666" s="228" t="s">
        <v>3815</v>
      </c>
      <c r="G666" s="244" t="s">
        <v>6781</v>
      </c>
      <c r="H666" s="244" t="s">
        <v>6781</v>
      </c>
      <c r="I666" s="228" t="s">
        <v>5931</v>
      </c>
      <c r="J666" s="228" t="s">
        <v>5931</v>
      </c>
      <c r="K666" s="228" t="s">
        <v>3813</v>
      </c>
      <c r="L666" s="228" t="s">
        <v>67</v>
      </c>
      <c r="M666" s="228" t="s">
        <v>3866</v>
      </c>
      <c r="N666" s="228" t="str">
        <f t="shared" si="14"/>
        <v>INSERT INTO ft_t_einc (einc_oid, clsf_oid, cl_value, ext_cl_value, indus_cl_set_id, start_tms, last_chg_tms, last_chg_usr_id, ext_clsf_nme, ext_clsf_desc, data_src_id, nls_cde)  SELECT 'EINC000728','INSTYPG180','Commodity Future','Commodity Future','INSTYPGR',SYSDATE(),SYSDATE(),'GS:PSG:P72','Commodity Future','Commodity Future','BB','ENGLISH'     FROM DUAL WHERE NOT EXISTS (SELECT 1 FROM ft_t_einc WHERE clsf_oid = 'INSTYPG180' AND ext_cl_value = 'Commodity Future' AND indus_cl_set_id = 'INSTYPGR' AND data_src_id = 'BB');</v>
      </c>
    </row>
    <row r="667" spans="1:14" s="230" customFormat="1">
      <c r="A667" s="228" t="s">
        <v>3814</v>
      </c>
      <c r="B667" s="244" t="s">
        <v>6788</v>
      </c>
      <c r="C667" s="221" t="s">
        <v>6803</v>
      </c>
      <c r="D667" s="251" t="s">
        <v>6782</v>
      </c>
      <c r="E667" s="244" t="s">
        <v>6782</v>
      </c>
      <c r="F667" s="228" t="s">
        <v>3815</v>
      </c>
      <c r="G667" s="244" t="s">
        <v>6782</v>
      </c>
      <c r="H667" s="244" t="s">
        <v>6782</v>
      </c>
      <c r="I667" s="228" t="s">
        <v>5931</v>
      </c>
      <c r="J667" s="228" t="s">
        <v>5931</v>
      </c>
      <c r="K667" s="228" t="s">
        <v>3813</v>
      </c>
      <c r="L667" s="228" t="s">
        <v>67</v>
      </c>
      <c r="M667" s="228" t="s">
        <v>3866</v>
      </c>
      <c r="N667" s="228" t="str">
        <f t="shared" si="14"/>
        <v>INSERT INTO ft_t_einc (einc_oid, clsf_oid, cl_value, ext_cl_value, indus_cl_set_id, start_tms, last_chg_tms, last_chg_usr_id, ext_clsf_nme, ext_clsf_desc, data_src_id, nls_cde)  SELECT 'EINC000729','INSTYPG181','Currency Future','Currency Future','INSTYPGR',SYSDATE(),SYSDATE(),'GS:PSG:P72','Currency Future','Currency Future','BB','ENGLISH'     FROM DUAL WHERE NOT EXISTS (SELECT 1 FROM ft_t_einc WHERE clsf_oid = 'INSTYPG181' AND ext_cl_value = 'Currency Future' AND indus_cl_set_id = 'INSTYPGR' AND data_src_id = 'BB');</v>
      </c>
    </row>
    <row r="668" spans="1:14" s="230" customFormat="1">
      <c r="A668" s="228" t="s">
        <v>3814</v>
      </c>
      <c r="B668" s="244" t="s">
        <v>6789</v>
      </c>
      <c r="C668" s="221" t="s">
        <v>6804</v>
      </c>
      <c r="D668" s="251" t="s">
        <v>6783</v>
      </c>
      <c r="E668" s="244" t="s">
        <v>6783</v>
      </c>
      <c r="F668" s="228" t="s">
        <v>3815</v>
      </c>
      <c r="G668" s="244" t="s">
        <v>6783</v>
      </c>
      <c r="H668" s="244" t="s">
        <v>6783</v>
      </c>
      <c r="I668" s="228" t="s">
        <v>5931</v>
      </c>
      <c r="J668" s="228" t="s">
        <v>5931</v>
      </c>
      <c r="K668" s="228" t="s">
        <v>3813</v>
      </c>
      <c r="L668" s="228" t="s">
        <v>67</v>
      </c>
      <c r="M668" s="228" t="s">
        <v>3866</v>
      </c>
      <c r="N668" s="228" t="str">
        <f t="shared" si="14"/>
        <v>INSERT INTO ft_t_einc (einc_oid, clsf_oid, cl_value, ext_cl_value, indus_cl_set_id, start_tms, last_chg_tms, last_chg_usr_id, ext_clsf_nme, ext_clsf_desc, data_src_id, nls_cde)  SELECT 'EINC000730','INSTYPG182','Financial Index Future','Financial Index Future','INSTYPGR',SYSDATE(),SYSDATE(),'GS:PSG:P72','Financial Index Future','Financial Index Future','BB','ENGLISH'     FROM DUAL WHERE NOT EXISTS (SELECT 1 FROM ft_t_einc WHERE clsf_oid = 'INSTYPG182' AND ext_cl_value = 'Financial Index Future' AND indus_cl_set_id = 'INSTYPGR' AND data_src_id = 'BB');</v>
      </c>
    </row>
    <row r="669" spans="1:14" s="230" customFormat="1">
      <c r="A669" s="228" t="s">
        <v>3814</v>
      </c>
      <c r="B669" s="244" t="s">
        <v>6790</v>
      </c>
      <c r="C669" s="221" t="s">
        <v>6805</v>
      </c>
      <c r="D669" s="251" t="s">
        <v>6784</v>
      </c>
      <c r="E669" s="244" t="s">
        <v>6784</v>
      </c>
      <c r="F669" s="228" t="s">
        <v>3815</v>
      </c>
      <c r="G669" s="244" t="s">
        <v>6784</v>
      </c>
      <c r="H669" s="244" t="s">
        <v>6784</v>
      </c>
      <c r="I669" s="228" t="s">
        <v>5931</v>
      </c>
      <c r="J669" s="228" t="s">
        <v>5931</v>
      </c>
      <c r="K669" s="228" t="s">
        <v>3813</v>
      </c>
      <c r="L669" s="228" t="s">
        <v>67</v>
      </c>
      <c r="M669" s="228" t="s">
        <v>3866</v>
      </c>
      <c r="N669" s="228" t="str">
        <f t="shared" si="14"/>
        <v>INSERT INTO ft_t_einc (einc_oid, clsf_oid, cl_value, ext_cl_value, indus_cl_set_id, start_tms, last_chg_tms, last_chg_usr_id, ext_clsf_nme, ext_clsf_desc, data_src_id, nls_cde)  SELECT 'EINC000731','INSTYPG183','Interest Rate Future','Interest Rate Future','INSTYPGR',SYSDATE(),SYSDATE(),'GS:PSG:P72','Interest Rate Future','Interest Rate Future','BB','ENGLISH'     FROM DUAL WHERE NOT EXISTS (SELECT 1 FROM ft_t_einc WHERE clsf_oid = 'INSTYPG183' AND ext_cl_value = 'Interest Rate Future' AND indus_cl_set_id = 'INSTYPGR' AND data_src_id = 'BB');</v>
      </c>
    </row>
    <row r="670" spans="1:14" s="230" customFormat="1">
      <c r="A670" s="228" t="s">
        <v>3814</v>
      </c>
      <c r="B670" s="244" t="s">
        <v>6791</v>
      </c>
      <c r="C670" s="221" t="s">
        <v>6806</v>
      </c>
      <c r="D670" s="251" t="s">
        <v>6785</v>
      </c>
      <c r="E670" s="244" t="s">
        <v>6785</v>
      </c>
      <c r="F670" s="228" t="s">
        <v>3815</v>
      </c>
      <c r="G670" s="244" t="s">
        <v>6785</v>
      </c>
      <c r="H670" s="244" t="s">
        <v>6785</v>
      </c>
      <c r="I670" s="228" t="s">
        <v>5931</v>
      </c>
      <c r="J670" s="228" t="s">
        <v>5931</v>
      </c>
      <c r="K670" s="228" t="s">
        <v>3813</v>
      </c>
      <c r="L670" s="228" t="s">
        <v>67</v>
      </c>
      <c r="M670" s="228" t="s">
        <v>3866</v>
      </c>
      <c r="N670" s="228" t="str">
        <f t="shared" si="14"/>
        <v>INSERT INTO ft_t_einc (einc_oid, clsf_oid, cl_value, ext_cl_value, indus_cl_set_id, start_tms, last_chg_tms, last_chg_usr_id, ext_clsf_nme, ext_clsf_desc, data_src_id, nls_cde)  SELECT 'EINC000732','INSTYPG184','Single Name Equity Future','Single Name Equity Future','INSTYPGR',SYSDATE(),SYSDATE(),'GS:PSG:P72','Single Name Equity Future','Single Name Equity Future','BB','ENGLISH'     FROM DUAL WHERE NOT EXISTS (SELECT 1 FROM ft_t_einc WHERE clsf_oid = 'INSTYPG184' AND ext_cl_value = 'Single Name Equity Future' AND indus_cl_set_id = 'INSTYPGR' AND data_src_id = 'BB');</v>
      </c>
    </row>
    <row r="671" spans="1:14">
      <c r="A671" s="237" t="s">
        <v>5267</v>
      </c>
      <c r="B671" s="237" t="s">
        <v>5962</v>
      </c>
      <c r="C671" s="231" t="s">
        <v>6807</v>
      </c>
      <c r="D671" s="252" t="s">
        <v>6808</v>
      </c>
      <c r="E671" s="253" t="s">
        <v>6771</v>
      </c>
      <c r="F671" s="237" t="s">
        <v>5268</v>
      </c>
      <c r="G671" s="252" t="s">
        <v>6808</v>
      </c>
      <c r="H671" s="252" t="s">
        <v>6808</v>
      </c>
      <c r="I671" s="237" t="s">
        <v>5931</v>
      </c>
      <c r="J671" s="237" t="s">
        <v>5931</v>
      </c>
      <c r="K671" s="237" t="s">
        <v>3813</v>
      </c>
      <c r="L671" s="237" t="s">
        <v>6646</v>
      </c>
      <c r="M671" s="237" t="s">
        <v>3866</v>
      </c>
      <c r="N671" s="237" t="str">
        <f t="shared" si="14"/>
        <v>INSERT INTO ft_t_einc (einc_oid, clsf_oid, cl_value, ext_cl_value, indus_cl_set_id, start_tms, last_chg_tms, last_chg_usr_id, ext_clsf_nme, ext_clsf_desc, data_src_id, nls_cde)  SELECT 'new_oid()','GVINVTYP61','Bond Option','BOP','GVINVTYP',SYSDATE(),SYSDATE(),'GS:PSG:P72','Bond Option','Bond Option','RFTDSP','ENGLISH'     FROM DUAL WHERE NOT EXISTS (SELECT 1 FROM ft_t_einc WHERE clsf_oid = 'GVINVTYP61' AND ext_cl_value = 'BOP' AND indus_cl_set_id = 'GVINVTYP' AND data_src_id = 'RFTDSP');</v>
      </c>
    </row>
    <row r="672" spans="1:14">
      <c r="A672" s="237" t="s">
        <v>5267</v>
      </c>
      <c r="B672" s="237" t="s">
        <v>5962</v>
      </c>
      <c r="C672" s="231" t="s">
        <v>6810</v>
      </c>
      <c r="D672" s="252" t="s">
        <v>6811</v>
      </c>
      <c r="E672" s="254" t="s">
        <v>6773</v>
      </c>
      <c r="F672" s="237" t="s">
        <v>5268</v>
      </c>
      <c r="G672" s="252" t="s">
        <v>6811</v>
      </c>
      <c r="H672" s="252" t="s">
        <v>6811</v>
      </c>
      <c r="I672" s="237" t="s">
        <v>5931</v>
      </c>
      <c r="J672" s="237" t="s">
        <v>5931</v>
      </c>
      <c r="K672" s="237" t="s">
        <v>3813</v>
      </c>
      <c r="L672" s="237" t="s">
        <v>6646</v>
      </c>
      <c r="M672" s="237" t="s">
        <v>3866</v>
      </c>
      <c r="N672" s="237" t="str">
        <f t="shared" si="14"/>
        <v>INSERT INTO ft_t_einc (einc_oid, clsf_oid, cl_value, ext_cl_value, indus_cl_set_id, start_tms, last_chg_tms, last_chg_usr_id, ext_clsf_nme, ext_clsf_desc, data_src_id, nls_cde)  SELECT 'new_oid()','GVINVTYP62','Currency Option','COP','GVINVTYP',SYSDATE(),SYSDATE(),'GS:PSG:P72','Currency Option','Currency Option','RFTDSP','ENGLISH'     FROM DUAL WHERE NOT EXISTS (SELECT 1 FROM ft_t_einc WHERE clsf_oid = 'GVINVTYP62' AND ext_cl_value = 'COP' AND indus_cl_set_id = 'GVINVTYP' AND data_src_id = 'RFTDSP');</v>
      </c>
    </row>
    <row r="673" spans="1:14">
      <c r="A673" s="237" t="s">
        <v>5267</v>
      </c>
      <c r="B673" s="237" t="s">
        <v>5962</v>
      </c>
      <c r="C673" s="231" t="s">
        <v>6813</v>
      </c>
      <c r="D673" s="252" t="s">
        <v>6814</v>
      </c>
      <c r="E673" s="254" t="s">
        <v>6776</v>
      </c>
      <c r="F673" s="237" t="s">
        <v>5268</v>
      </c>
      <c r="G673" s="252" t="s">
        <v>6814</v>
      </c>
      <c r="H673" s="252" t="s">
        <v>6814</v>
      </c>
      <c r="I673" s="237" t="s">
        <v>5931</v>
      </c>
      <c r="J673" s="237" t="s">
        <v>5931</v>
      </c>
      <c r="K673" s="237" t="s">
        <v>3813</v>
      </c>
      <c r="L673" s="237" t="s">
        <v>6646</v>
      </c>
      <c r="M673" s="237" t="s">
        <v>3866</v>
      </c>
      <c r="N673" s="237" t="str">
        <f t="shared" ref="N673:N704" si="15">CONCATENATE("INSERT INTO ft_t_einc (einc_oid, clsf_oid, cl_value, ext_cl_value, indus_cl_set_id, start_tms, last_chg_tms, last_chg_usr_id, ext_clsf_nme, ext_clsf_desc, data_src_id, nls_cde)  SELECT '", B673, "','", C673, "','", D673, "','", E673, "','", F673, "',", I673, ",", J673, ",'", K673, "','", G673, "','", H673, "','", L673, "','", M673, "'     FROM DUAL WHERE NOT EXISTS (SELECT 1 FROM ft_t_einc WHERE clsf_oid = '",C673, "' AND ext_cl_value = '", E673, "' AND indus_cl_set_id = '", F673, "' AND data_src_id = '",L673,"');")</f>
        <v>INSERT INTO ft_t_einc (einc_oid, clsf_oid, cl_value, ext_cl_value, indus_cl_set_id, start_tms, last_chg_tms, last_chg_usr_id, ext_clsf_nme, ext_clsf_desc, data_src_id, nls_cde)  SELECT 'new_oid()','GVINVTYP63','Equity Option','OPT','GVINVTYP',SYSDATE(),SYSDATE(),'GS:PSG:P72','Equity Option','Equity Option','RFTDSP','ENGLISH'     FROM DUAL WHERE NOT EXISTS (SELECT 1 FROM ft_t_einc WHERE clsf_oid = 'GVINVTYP63' AND ext_cl_value = 'OPT' AND indus_cl_set_id = 'GVINVTYP' AND data_src_id = 'RFTDSP');</v>
      </c>
    </row>
    <row r="674" spans="1:14">
      <c r="A674" s="237" t="s">
        <v>5267</v>
      </c>
      <c r="B674" s="237" t="s">
        <v>5962</v>
      </c>
      <c r="C674" s="231" t="s">
        <v>6816</v>
      </c>
      <c r="D674" s="252" t="s">
        <v>6817</v>
      </c>
      <c r="E674" s="252" t="s">
        <v>6774</v>
      </c>
      <c r="F674" s="237" t="s">
        <v>5268</v>
      </c>
      <c r="G674" s="252" t="s">
        <v>6817</v>
      </c>
      <c r="H674" s="252" t="s">
        <v>6817</v>
      </c>
      <c r="I674" s="237" t="s">
        <v>5931</v>
      </c>
      <c r="J674" s="237" t="s">
        <v>5931</v>
      </c>
      <c r="K674" s="237" t="s">
        <v>3813</v>
      </c>
      <c r="L674" s="237" t="s">
        <v>6646</v>
      </c>
      <c r="M674" s="237" t="s">
        <v>3866</v>
      </c>
      <c r="N674" s="237" t="str">
        <f t="shared" si="15"/>
        <v>INSERT INTO ft_t_einc (einc_oid, clsf_oid, cl_value, ext_cl_value, indus_cl_set_id, start_tms, last_chg_tms, last_chg_usr_id, ext_clsf_nme, ext_clsf_desc, data_src_id, nls_cde)  SELECT 'new_oid()','GVINVTYP64','Index Option','EIO','GVINVTYP',SYSDATE(),SYSDATE(),'GS:PSG:P72','Index Option','Index Option','RFTDSP','ENGLISH'     FROM DUAL WHERE NOT EXISTS (SELECT 1 FROM ft_t_einc WHERE clsf_oid = 'GVINVTYP64' AND ext_cl_value = 'EIO' AND indus_cl_set_id = 'GVINVTYP' AND data_src_id = 'RFTDSP');</v>
      </c>
    </row>
    <row r="675" spans="1:14">
      <c r="A675" s="237" t="s">
        <v>5266</v>
      </c>
      <c r="B675" s="237" t="s">
        <v>5962</v>
      </c>
      <c r="C675" s="231" t="s">
        <v>6834</v>
      </c>
      <c r="D675" s="252" t="s">
        <v>6835</v>
      </c>
      <c r="E675" s="254" t="s">
        <v>6866</v>
      </c>
      <c r="F675" s="237" t="s">
        <v>5269</v>
      </c>
      <c r="G675" s="252" t="s">
        <v>6835</v>
      </c>
      <c r="H675" s="252" t="s">
        <v>6835</v>
      </c>
      <c r="I675" s="237" t="s">
        <v>5931</v>
      </c>
      <c r="J675" s="237" t="s">
        <v>5931</v>
      </c>
      <c r="K675" s="237" t="s">
        <v>3813</v>
      </c>
      <c r="L675" s="237" t="s">
        <v>6646</v>
      </c>
      <c r="M675" s="237" t="s">
        <v>3866</v>
      </c>
      <c r="N675" s="237" t="str">
        <f t="shared" si="15"/>
        <v>INSERT INTO ft_t_einc (einc_oid, clsf_oid, cl_value, ext_cl_value, indus_cl_set_id, start_tms, last_chg_tms, last_chg_usr_id, ext_clsf_nme, ext_clsf_desc, data_src_id, nls_cde)  SELECT 'new_oid()','GVPRNTGR54','Bond Option Non-regulated','BOP-N','GVPRNTGR',SYSDATE(),SYSDATE(),'GS:PSG:P72','Bond Option Non-regulated','Bond Option Non-regulated','RFTDSP','ENGLISH'     FROM DUAL WHERE NOT EXISTS (SELECT 1 FROM ft_t_einc WHERE clsf_oid = 'GVPRNTGR54' AND ext_cl_value = 'BOP-N' AND indus_cl_set_id = 'GVPRNTGR' AND data_src_id = 'RFTDSP');</v>
      </c>
    </row>
    <row r="676" spans="1:14">
      <c r="A676" s="237" t="s">
        <v>5266</v>
      </c>
      <c r="B676" s="237" t="s">
        <v>5962</v>
      </c>
      <c r="C676" s="231" t="s">
        <v>6836</v>
      </c>
      <c r="D676" s="252" t="s">
        <v>6837</v>
      </c>
      <c r="E676" s="254" t="s">
        <v>6867</v>
      </c>
      <c r="F676" s="237" t="s">
        <v>5269</v>
      </c>
      <c r="G676" s="252" t="s">
        <v>6837</v>
      </c>
      <c r="H676" s="252" t="s">
        <v>6837</v>
      </c>
      <c r="I676" s="237" t="s">
        <v>5931</v>
      </c>
      <c r="J676" s="237" t="s">
        <v>5931</v>
      </c>
      <c r="K676" s="237" t="s">
        <v>3813</v>
      </c>
      <c r="L676" s="237" t="s">
        <v>6646</v>
      </c>
      <c r="M676" s="237" t="s">
        <v>3866</v>
      </c>
      <c r="N676" s="237" t="str">
        <f t="shared" si="15"/>
        <v>INSERT INTO ft_t_einc (einc_oid, clsf_oid, cl_value, ext_cl_value, indus_cl_set_id, start_tms, last_chg_tms, last_chg_usr_id, ext_clsf_nme, ext_clsf_desc, data_src_id, nls_cde)  SELECT 'new_oid()','GVPRNTGR55','Bond Option Regulated','BOP-Y','GVPRNTGR',SYSDATE(),SYSDATE(),'GS:PSG:P72','Bond Option Regulated','Bond Option Regulated','RFTDSP','ENGLISH'     FROM DUAL WHERE NOT EXISTS (SELECT 1 FROM ft_t_einc WHERE clsf_oid = 'GVPRNTGR55' AND ext_cl_value = 'BOP-Y' AND indus_cl_set_id = 'GVPRNTGR' AND data_src_id = 'RFTDSP');</v>
      </c>
    </row>
    <row r="677" spans="1:14">
      <c r="A677" s="237" t="s">
        <v>5266</v>
      </c>
      <c r="B677" s="237" t="s">
        <v>5962</v>
      </c>
      <c r="C677" s="231" t="s">
        <v>6838</v>
      </c>
      <c r="D677" s="252" t="s">
        <v>6839</v>
      </c>
      <c r="E677" s="254" t="s">
        <v>6868</v>
      </c>
      <c r="F677" s="237" t="s">
        <v>5269</v>
      </c>
      <c r="G677" s="252" t="s">
        <v>6839</v>
      </c>
      <c r="H677" s="252" t="s">
        <v>6839</v>
      </c>
      <c r="I677" s="237" t="s">
        <v>5931</v>
      </c>
      <c r="J677" s="237" t="s">
        <v>5931</v>
      </c>
      <c r="K677" s="237" t="s">
        <v>3813</v>
      </c>
      <c r="L677" s="237" t="s">
        <v>6646</v>
      </c>
      <c r="M677" s="237" t="s">
        <v>3866</v>
      </c>
      <c r="N677" s="237" t="str">
        <f t="shared" si="15"/>
        <v>INSERT INTO ft_t_einc (einc_oid, clsf_oid, cl_value, ext_cl_value, indus_cl_set_id, start_tms, last_chg_tms, last_chg_usr_id, ext_clsf_nme, ext_clsf_desc, data_src_id, nls_cde)  SELECT 'new_oid()','GVPRNTGR56','Currency Option Non-regulated','COP-N','GVPRNTGR',SYSDATE(),SYSDATE(),'GS:PSG:P72','Currency Option Non-regulated','Currency Option Non-regulated','RFTDSP','ENGLISH'     FROM DUAL WHERE NOT EXISTS (SELECT 1 FROM ft_t_einc WHERE clsf_oid = 'GVPRNTGR56' AND ext_cl_value = 'COP-N' AND indus_cl_set_id = 'GVPRNTGR' AND data_src_id = 'RFTDSP');</v>
      </c>
    </row>
    <row r="678" spans="1:14">
      <c r="A678" s="237" t="s">
        <v>5266</v>
      </c>
      <c r="B678" s="237" t="s">
        <v>5962</v>
      </c>
      <c r="C678" s="231" t="s">
        <v>6840</v>
      </c>
      <c r="D678" s="252" t="s">
        <v>6841</v>
      </c>
      <c r="E678" s="254" t="s">
        <v>6869</v>
      </c>
      <c r="F678" s="237" t="s">
        <v>5269</v>
      </c>
      <c r="G678" s="252" t="s">
        <v>6841</v>
      </c>
      <c r="H678" s="252" t="s">
        <v>6841</v>
      </c>
      <c r="I678" s="237" t="s">
        <v>5931</v>
      </c>
      <c r="J678" s="237" t="s">
        <v>5931</v>
      </c>
      <c r="K678" s="237" t="s">
        <v>3813</v>
      </c>
      <c r="L678" s="237" t="s">
        <v>6646</v>
      </c>
      <c r="M678" s="237" t="s">
        <v>3866</v>
      </c>
      <c r="N678" s="237" t="str">
        <f t="shared" si="15"/>
        <v>INSERT INTO ft_t_einc (einc_oid, clsf_oid, cl_value, ext_cl_value, indus_cl_set_id, start_tms, last_chg_tms, last_chg_usr_id, ext_clsf_nme, ext_clsf_desc, data_src_id, nls_cde)  SELECT 'new_oid()','GVPRNTGR57','Currency Option Regulated','COP-Y','GVPRNTGR',SYSDATE(),SYSDATE(),'GS:PSG:P72','Currency Option Regulated','Currency Option Regulated','RFTDSP','ENGLISH'     FROM DUAL WHERE NOT EXISTS (SELECT 1 FROM ft_t_einc WHERE clsf_oid = 'GVPRNTGR57' AND ext_cl_value = 'COP-Y' AND indus_cl_set_id = 'GVPRNTGR' AND data_src_id = 'RFTDSP');</v>
      </c>
    </row>
    <row r="679" spans="1:14">
      <c r="A679" s="237" t="s">
        <v>5266</v>
      </c>
      <c r="B679" s="237" t="s">
        <v>5962</v>
      </c>
      <c r="C679" s="231" t="s">
        <v>6842</v>
      </c>
      <c r="D679" s="252" t="s">
        <v>6843</v>
      </c>
      <c r="E679" s="254" t="s">
        <v>6870</v>
      </c>
      <c r="F679" s="237" t="s">
        <v>5269</v>
      </c>
      <c r="G679" s="252" t="s">
        <v>6843</v>
      </c>
      <c r="H679" s="252" t="s">
        <v>6843</v>
      </c>
      <c r="I679" s="237" t="s">
        <v>5931</v>
      </c>
      <c r="J679" s="237" t="s">
        <v>5931</v>
      </c>
      <c r="K679" s="237" t="s">
        <v>3813</v>
      </c>
      <c r="L679" s="237" t="s">
        <v>6646</v>
      </c>
      <c r="M679" s="237" t="s">
        <v>3866</v>
      </c>
      <c r="N679" s="237" t="str">
        <f t="shared" si="15"/>
        <v>INSERT INTO ft_t_einc (einc_oid, clsf_oid, cl_value, ext_cl_value, indus_cl_set_id, start_tms, last_chg_tms, last_chg_usr_id, ext_clsf_nme, ext_clsf_desc, data_src_id, nls_cde)  SELECT 'new_oid()','GVPRNTGR58','Equity Option Non-regulated','OPT-N','GVPRNTGR',SYSDATE(),SYSDATE(),'GS:PSG:P72','Equity Option Non-regulated','Equity Option Non-regulated','RFTDSP','ENGLISH'     FROM DUAL WHERE NOT EXISTS (SELECT 1 FROM ft_t_einc WHERE clsf_oid = 'GVPRNTGR58' AND ext_cl_value = 'OPT-N' AND indus_cl_set_id = 'GVPRNTGR' AND data_src_id = 'RFTDSP');</v>
      </c>
    </row>
    <row r="680" spans="1:14">
      <c r="A680" s="237" t="s">
        <v>5266</v>
      </c>
      <c r="B680" s="237" t="s">
        <v>5962</v>
      </c>
      <c r="C680" s="231" t="s">
        <v>6844</v>
      </c>
      <c r="D680" s="252" t="s">
        <v>6845</v>
      </c>
      <c r="E680" s="254" t="s">
        <v>6871</v>
      </c>
      <c r="F680" s="237" t="s">
        <v>5269</v>
      </c>
      <c r="G680" s="252" t="s">
        <v>6845</v>
      </c>
      <c r="H680" s="252" t="s">
        <v>6845</v>
      </c>
      <c r="I680" s="237" t="s">
        <v>5931</v>
      </c>
      <c r="J680" s="237" t="s">
        <v>5931</v>
      </c>
      <c r="K680" s="237" t="s">
        <v>3813</v>
      </c>
      <c r="L680" s="237" t="s">
        <v>6646</v>
      </c>
      <c r="M680" s="237" t="s">
        <v>3866</v>
      </c>
      <c r="N680" s="237" t="str">
        <f t="shared" si="15"/>
        <v>INSERT INTO ft_t_einc (einc_oid, clsf_oid, cl_value, ext_cl_value, indus_cl_set_id, start_tms, last_chg_tms, last_chg_usr_id, ext_clsf_nme, ext_clsf_desc, data_src_id, nls_cde)  SELECT 'new_oid()','GVPRNTGR59','Equity Option Regulated','OPT-Y','GVPRNTGR',SYSDATE(),SYSDATE(),'GS:PSG:P72','Equity Option Regulated','Equity Option Regulated','RFTDSP','ENGLISH'     FROM DUAL WHERE NOT EXISTS (SELECT 1 FROM ft_t_einc WHERE clsf_oid = 'GVPRNTGR59' AND ext_cl_value = 'OPT-Y' AND indus_cl_set_id = 'GVPRNTGR' AND data_src_id = 'RFTDSP');</v>
      </c>
    </row>
    <row r="681" spans="1:14">
      <c r="A681" s="237" t="s">
        <v>5266</v>
      </c>
      <c r="B681" s="237" t="s">
        <v>5962</v>
      </c>
      <c r="C681" s="231" t="s">
        <v>6846</v>
      </c>
      <c r="D681" s="252" t="s">
        <v>6847</v>
      </c>
      <c r="E681" s="254" t="s">
        <v>6872</v>
      </c>
      <c r="F681" s="237" t="s">
        <v>5269</v>
      </c>
      <c r="G681" s="252" t="s">
        <v>6847</v>
      </c>
      <c r="H681" s="252" t="s">
        <v>6847</v>
      </c>
      <c r="I681" s="237" t="s">
        <v>5931</v>
      </c>
      <c r="J681" s="237" t="s">
        <v>5931</v>
      </c>
      <c r="K681" s="237" t="s">
        <v>3813</v>
      </c>
      <c r="L681" s="237" t="s">
        <v>6646</v>
      </c>
      <c r="M681" s="237" t="s">
        <v>3866</v>
      </c>
      <c r="N681" s="237" t="str">
        <f t="shared" si="15"/>
        <v>INSERT INTO ft_t_einc (einc_oid, clsf_oid, cl_value, ext_cl_value, indus_cl_set_id, start_tms, last_chg_tms, last_chg_usr_id, ext_clsf_nme, ext_clsf_desc, data_src_id, nls_cde)  SELECT 'new_oid()','GVPRNTGR62','Index Option Non-regulated','EIO-N','GVPRNTGR',SYSDATE(),SYSDATE(),'GS:PSG:P72','Index Option Non-regulated','Index Option Non-regulated','RFTDSP','ENGLISH'     FROM DUAL WHERE NOT EXISTS (SELECT 1 FROM ft_t_einc WHERE clsf_oid = 'GVPRNTGR62' AND ext_cl_value = 'EIO-N' AND indus_cl_set_id = 'GVPRNTGR' AND data_src_id = 'RFTDSP');</v>
      </c>
    </row>
    <row r="682" spans="1:14">
      <c r="A682" s="237" t="s">
        <v>5266</v>
      </c>
      <c r="B682" s="237" t="s">
        <v>5962</v>
      </c>
      <c r="C682" s="231" t="s">
        <v>6848</v>
      </c>
      <c r="D682" s="252" t="s">
        <v>6849</v>
      </c>
      <c r="E682" s="254" t="s">
        <v>6877</v>
      </c>
      <c r="F682" s="237" t="s">
        <v>5269</v>
      </c>
      <c r="G682" s="252" t="s">
        <v>6849</v>
      </c>
      <c r="H682" s="252" t="s">
        <v>6849</v>
      </c>
      <c r="I682" s="237" t="s">
        <v>5931</v>
      </c>
      <c r="J682" s="237" t="s">
        <v>5931</v>
      </c>
      <c r="K682" s="237" t="s">
        <v>3813</v>
      </c>
      <c r="L682" s="237" t="s">
        <v>6646</v>
      </c>
      <c r="M682" s="237" t="s">
        <v>3866</v>
      </c>
      <c r="N682" s="237" t="str">
        <f t="shared" si="15"/>
        <v>INSERT INTO ft_t_einc (einc_oid, clsf_oid, cl_value, ext_cl_value, indus_cl_set_id, start_tms, last_chg_tms, last_chg_usr_id, ext_clsf_nme, ext_clsf_desc, data_src_id, nls_cde)  SELECT 'new_oid()','GVPRNTGR60','Index Option Regulated','EIO-Y','GVPRNTGR',SYSDATE(),SYSDATE(),'GS:PSG:P72','Index Option Regulated','Index Option Regulated','RFTDSP','ENGLISH'     FROM DUAL WHERE NOT EXISTS (SELECT 1 FROM ft_t_einc WHERE clsf_oid = 'GVPRNTGR60' AND ext_cl_value = 'EIO-Y' AND indus_cl_set_id = 'GVPRNTGR' AND data_src_id = 'RFTDSP');</v>
      </c>
    </row>
    <row r="683" spans="1:14" s="239" customFormat="1">
      <c r="A683" s="240" t="s">
        <v>5267</v>
      </c>
      <c r="B683" s="240" t="s">
        <v>6878</v>
      </c>
      <c r="C683" s="241" t="s">
        <v>6807</v>
      </c>
      <c r="D683" s="241" t="s">
        <v>6808</v>
      </c>
      <c r="E683" s="241" t="s">
        <v>6808</v>
      </c>
      <c r="F683" s="240" t="s">
        <v>5268</v>
      </c>
      <c r="G683" s="241" t="s">
        <v>6808</v>
      </c>
      <c r="H683" s="241" t="s">
        <v>6808</v>
      </c>
      <c r="I683" s="240" t="s">
        <v>5931</v>
      </c>
      <c r="J683" s="240" t="s">
        <v>5931</v>
      </c>
      <c r="K683" s="240" t="s">
        <v>3813</v>
      </c>
      <c r="L683" s="240" t="s">
        <v>67</v>
      </c>
      <c r="M683" s="240" t="s">
        <v>3866</v>
      </c>
      <c r="N683" s="240" t="str">
        <f t="shared" si="15"/>
        <v>INSERT INTO ft_t_einc (einc_oid, clsf_oid, cl_value, ext_cl_value, indus_cl_set_id, start_tms, last_chg_tms, last_chg_usr_id, ext_clsf_nme, ext_clsf_desc, data_src_id, nls_cde)  SELECT 'EINC000733','GVINVTYP61','Bond Option','Bond Option','GVINVTYP',SYSDATE(),SYSDATE(),'GS:PSG:P72','Bond Option','Bond Option','BB','ENGLISH'     FROM DUAL WHERE NOT EXISTS (SELECT 1 FROM ft_t_einc WHERE clsf_oid = 'GVINVTYP61' AND ext_cl_value = 'Bond Option' AND indus_cl_set_id = 'GVINVTYP' AND data_src_id = 'BB');</v>
      </c>
    </row>
    <row r="684" spans="1:14" s="239" customFormat="1">
      <c r="A684" s="240" t="s">
        <v>5267</v>
      </c>
      <c r="B684" s="240" t="s">
        <v>6879</v>
      </c>
      <c r="C684" s="241" t="s">
        <v>6819</v>
      </c>
      <c r="D684" s="241" t="s">
        <v>6726</v>
      </c>
      <c r="E684" s="241" t="s">
        <v>6726</v>
      </c>
      <c r="F684" s="240" t="s">
        <v>5268</v>
      </c>
      <c r="G684" s="241" t="s">
        <v>6726</v>
      </c>
      <c r="H684" s="241" t="s">
        <v>6726</v>
      </c>
      <c r="I684" s="240" t="s">
        <v>5931</v>
      </c>
      <c r="J684" s="240" t="s">
        <v>5931</v>
      </c>
      <c r="K684" s="240" t="s">
        <v>3813</v>
      </c>
      <c r="L684" s="240" t="s">
        <v>67</v>
      </c>
      <c r="M684" s="240" t="s">
        <v>3866</v>
      </c>
      <c r="N684" s="240" t="str">
        <f t="shared" si="15"/>
        <v>INSERT INTO ft_t_einc (einc_oid, clsf_oid, cl_value, ext_cl_value, indus_cl_set_id, start_tms, last_chg_tms, last_chg_usr_id, ext_clsf_nme, ext_clsf_desc, data_src_id, nls_cde)  SELECT 'EINC000734','GVINVTYP65','Commodity Future Option','Commodity Future Option','GVINVTYP',SYSDATE(),SYSDATE(),'GS:PSG:P72','Commodity Future Option','Commodity Future Option','BB','ENGLISH'     FROM DUAL WHERE NOT EXISTS (SELECT 1 FROM ft_t_einc WHERE clsf_oid = 'GVINVTYP65' AND ext_cl_value = 'Commodity Future Option' AND indus_cl_set_id = 'GVINVTYP' AND data_src_id = 'BB');</v>
      </c>
    </row>
    <row r="685" spans="1:14" s="239" customFormat="1">
      <c r="A685" s="240" t="s">
        <v>5267</v>
      </c>
      <c r="B685" s="240" t="s">
        <v>6880</v>
      </c>
      <c r="C685" s="241" t="s">
        <v>6810</v>
      </c>
      <c r="D685" s="241" t="s">
        <v>6811</v>
      </c>
      <c r="E685" s="241" t="s">
        <v>6811</v>
      </c>
      <c r="F685" s="240" t="s">
        <v>5268</v>
      </c>
      <c r="G685" s="241" t="s">
        <v>6811</v>
      </c>
      <c r="H685" s="241" t="s">
        <v>6811</v>
      </c>
      <c r="I685" s="240" t="s">
        <v>5931</v>
      </c>
      <c r="J685" s="240" t="s">
        <v>5931</v>
      </c>
      <c r="K685" s="240" t="s">
        <v>3813</v>
      </c>
      <c r="L685" s="240" t="s">
        <v>67</v>
      </c>
      <c r="M685" s="240" t="s">
        <v>3866</v>
      </c>
      <c r="N685" s="240" t="str">
        <f t="shared" si="15"/>
        <v>INSERT INTO ft_t_einc (einc_oid, clsf_oid, cl_value, ext_cl_value, indus_cl_set_id, start_tms, last_chg_tms, last_chg_usr_id, ext_clsf_nme, ext_clsf_desc, data_src_id, nls_cde)  SELECT 'EINC000735','GVINVTYP62','Currency Option','Currency Option','GVINVTYP',SYSDATE(),SYSDATE(),'GS:PSG:P72','Currency Option','Currency Option','BB','ENGLISH'     FROM DUAL WHERE NOT EXISTS (SELECT 1 FROM ft_t_einc WHERE clsf_oid = 'GVINVTYP62' AND ext_cl_value = 'Currency Option' AND indus_cl_set_id = 'GVINVTYP' AND data_src_id = 'BB');</v>
      </c>
    </row>
    <row r="686" spans="1:14" s="239" customFormat="1">
      <c r="A686" s="240" t="s">
        <v>5267</v>
      </c>
      <c r="B686" s="240" t="s">
        <v>6881</v>
      </c>
      <c r="C686" s="241" t="s">
        <v>6813</v>
      </c>
      <c r="D686" s="241" t="s">
        <v>6814</v>
      </c>
      <c r="E686" s="241" t="s">
        <v>6814</v>
      </c>
      <c r="F686" s="240" t="s">
        <v>5268</v>
      </c>
      <c r="G686" s="241" t="s">
        <v>6814</v>
      </c>
      <c r="H686" s="241" t="s">
        <v>6814</v>
      </c>
      <c r="I686" s="240" t="s">
        <v>5931</v>
      </c>
      <c r="J686" s="240" t="s">
        <v>5931</v>
      </c>
      <c r="K686" s="240" t="s">
        <v>3813</v>
      </c>
      <c r="L686" s="240" t="s">
        <v>67</v>
      </c>
      <c r="M686" s="240" t="s">
        <v>3866</v>
      </c>
      <c r="N686" s="240" t="str">
        <f t="shared" si="15"/>
        <v>INSERT INTO ft_t_einc (einc_oid, clsf_oid, cl_value, ext_cl_value, indus_cl_set_id, start_tms, last_chg_tms, last_chg_usr_id, ext_clsf_nme, ext_clsf_desc, data_src_id, nls_cde)  SELECT 'EINC000736','GVINVTYP63','Equity Option','Equity Option','GVINVTYP',SYSDATE(),SYSDATE(),'GS:PSG:P72','Equity Option','Equity Option','BB','ENGLISH'     FROM DUAL WHERE NOT EXISTS (SELECT 1 FROM ft_t_einc WHERE clsf_oid = 'GVINVTYP63' AND ext_cl_value = 'Equity Option' AND indus_cl_set_id = 'GVINVTYP' AND data_src_id = 'BB');</v>
      </c>
    </row>
    <row r="687" spans="1:14" s="239" customFormat="1">
      <c r="A687" s="240" t="s">
        <v>5267</v>
      </c>
      <c r="B687" s="240" t="s">
        <v>6882</v>
      </c>
      <c r="C687" s="241" t="s">
        <v>6821</v>
      </c>
      <c r="D687" s="241" t="s">
        <v>6822</v>
      </c>
      <c r="E687" s="241" t="s">
        <v>6822</v>
      </c>
      <c r="F687" s="240" t="s">
        <v>5268</v>
      </c>
      <c r="G687" s="241" t="s">
        <v>6822</v>
      </c>
      <c r="H687" s="241" t="s">
        <v>6822</v>
      </c>
      <c r="I687" s="240" t="s">
        <v>5931</v>
      </c>
      <c r="J687" s="240" t="s">
        <v>5931</v>
      </c>
      <c r="K687" s="240" t="s">
        <v>3813</v>
      </c>
      <c r="L687" s="240" t="s">
        <v>67</v>
      </c>
      <c r="M687" s="240" t="s">
        <v>3866</v>
      </c>
      <c r="N687" s="240" t="str">
        <f t="shared" si="15"/>
        <v>INSERT INTO ft_t_einc (einc_oid, clsf_oid, cl_value, ext_cl_value, indus_cl_set_id, start_tms, last_chg_tms, last_chg_usr_id, ext_clsf_nme, ext_clsf_desc, data_src_id, nls_cde)  SELECT 'EINC000737','GVINVTYP66','Index Future Option','Index Future Option','GVINVTYP',SYSDATE(),SYSDATE(),'GS:PSG:P72','Index Future Option','Index Future Option','BB','ENGLISH'     FROM DUAL WHERE NOT EXISTS (SELECT 1 FROM ft_t_einc WHERE clsf_oid = 'GVINVTYP66' AND ext_cl_value = 'Index Future Option' AND indus_cl_set_id = 'GVINVTYP' AND data_src_id = 'BB');</v>
      </c>
    </row>
    <row r="688" spans="1:14" s="239" customFormat="1">
      <c r="A688" s="240" t="s">
        <v>5267</v>
      </c>
      <c r="B688" s="240" t="s">
        <v>6883</v>
      </c>
      <c r="C688" s="241" t="s">
        <v>6816</v>
      </c>
      <c r="D688" s="241" t="s">
        <v>6817</v>
      </c>
      <c r="E688" s="241" t="s">
        <v>6817</v>
      </c>
      <c r="F688" s="240" t="s">
        <v>5268</v>
      </c>
      <c r="G688" s="241" t="s">
        <v>6817</v>
      </c>
      <c r="H688" s="241" t="s">
        <v>6817</v>
      </c>
      <c r="I688" s="240" t="s">
        <v>5931</v>
      </c>
      <c r="J688" s="240" t="s">
        <v>5931</v>
      </c>
      <c r="K688" s="240" t="s">
        <v>3813</v>
      </c>
      <c r="L688" s="240" t="s">
        <v>67</v>
      </c>
      <c r="M688" s="240" t="s">
        <v>3866</v>
      </c>
      <c r="N688" s="240" t="str">
        <f t="shared" si="15"/>
        <v>INSERT INTO ft_t_einc (einc_oid, clsf_oid, cl_value, ext_cl_value, indus_cl_set_id, start_tms, last_chg_tms, last_chg_usr_id, ext_clsf_nme, ext_clsf_desc, data_src_id, nls_cde)  SELECT 'EINC000738','GVINVTYP64','Index Option','Index Option','GVINVTYP',SYSDATE(),SYSDATE(),'GS:PSG:P72','Index Option','Index Option','BB','ENGLISH'     FROM DUAL WHERE NOT EXISTS (SELECT 1 FROM ft_t_einc WHERE clsf_oid = 'GVINVTYP64' AND ext_cl_value = 'Index Option' AND indus_cl_set_id = 'GVINVTYP' AND data_src_id = 'BB');</v>
      </c>
    </row>
    <row r="689" spans="1:14" s="239" customFormat="1">
      <c r="A689" s="240" t="s">
        <v>5267</v>
      </c>
      <c r="B689" s="240" t="s">
        <v>6884</v>
      </c>
      <c r="C689" s="241" t="s">
        <v>6824</v>
      </c>
      <c r="D689" s="241" t="s">
        <v>6721</v>
      </c>
      <c r="E689" s="241" t="s">
        <v>6721</v>
      </c>
      <c r="F689" s="240" t="s">
        <v>5268</v>
      </c>
      <c r="G689" s="241" t="s">
        <v>6721</v>
      </c>
      <c r="H689" s="241" t="s">
        <v>6721</v>
      </c>
      <c r="I689" s="240" t="s">
        <v>5931</v>
      </c>
      <c r="J689" s="240" t="s">
        <v>5931</v>
      </c>
      <c r="K689" s="240" t="s">
        <v>3813</v>
      </c>
      <c r="L689" s="240" t="s">
        <v>67</v>
      </c>
      <c r="M689" s="240" t="s">
        <v>3866</v>
      </c>
      <c r="N689" s="240" t="str">
        <f t="shared" si="15"/>
        <v>INSERT INTO ft_t_einc (einc_oid, clsf_oid, cl_value, ext_cl_value, indus_cl_set_id, start_tms, last_chg_tms, last_chg_usr_id, ext_clsf_nme, ext_clsf_desc, data_src_id, nls_cde)  SELECT 'EINC000739','GVINVTYP67','Interest Rate Future Option','Interest Rate Future Option','GVINVTYP',SYSDATE(),SYSDATE(),'GS:PSG:P72','Interest Rate Future Option','Interest Rate Future Option','BB','ENGLISH'     FROM DUAL WHERE NOT EXISTS (SELECT 1 FROM ft_t_einc WHERE clsf_oid = 'GVINVTYP67' AND ext_cl_value = 'Interest Rate Future Option' AND indus_cl_set_id = 'GVINVTYP' AND data_src_id = 'BB');</v>
      </c>
    </row>
    <row r="690" spans="1:14" s="239" customFormat="1">
      <c r="A690" s="240" t="s">
        <v>5267</v>
      </c>
      <c r="B690" s="240" t="s">
        <v>6885</v>
      </c>
      <c r="C690" s="241" t="s">
        <v>6826</v>
      </c>
      <c r="D690" s="241" t="s">
        <v>6827</v>
      </c>
      <c r="E690" s="241" t="s">
        <v>6827</v>
      </c>
      <c r="F690" s="240" t="s">
        <v>5268</v>
      </c>
      <c r="G690" s="241" t="s">
        <v>6827</v>
      </c>
      <c r="H690" s="241" t="s">
        <v>6827</v>
      </c>
      <c r="I690" s="240" t="s">
        <v>5931</v>
      </c>
      <c r="J690" s="240" t="s">
        <v>5931</v>
      </c>
      <c r="K690" s="240" t="s">
        <v>3813</v>
      </c>
      <c r="L690" s="240" t="s">
        <v>67</v>
      </c>
      <c r="M690" s="240" t="s">
        <v>3866</v>
      </c>
      <c r="N690" s="240" t="str">
        <f t="shared" si="15"/>
        <v>INSERT INTO ft_t_einc (einc_oid, clsf_oid, cl_value, ext_cl_value, indus_cl_set_id, start_tms, last_chg_tms, last_chg_usr_id, ext_clsf_nme, ext_clsf_desc, data_src_id, nls_cde)  SELECT 'EINC000740','GVINVTYP68','OTC Option - Equity Underlying','OTC Option - Equity Underlying','GVINVTYP',SYSDATE(),SYSDATE(),'GS:PSG:P72','OTC Option - Equity Underlying','OTC Option - Equity Underlying','BB','ENGLISH'     FROM DUAL WHERE NOT EXISTS (SELECT 1 FROM ft_t_einc WHERE clsf_oid = 'GVINVTYP68' AND ext_cl_value = 'OTC Option - Equity Underlying' AND indus_cl_set_id = 'GVINVTYP' AND data_src_id = 'BB');</v>
      </c>
    </row>
    <row r="691" spans="1:14" s="239" customFormat="1">
      <c r="A691" s="240" t="s">
        <v>5266</v>
      </c>
      <c r="B691" s="240" t="s">
        <v>6886</v>
      </c>
      <c r="C691" s="241" t="s">
        <v>6834</v>
      </c>
      <c r="D691" s="241" t="s">
        <v>6835</v>
      </c>
      <c r="E691" s="241" t="s">
        <v>6902</v>
      </c>
      <c r="F691" s="240" t="s">
        <v>5269</v>
      </c>
      <c r="G691" s="241" t="s">
        <v>6835</v>
      </c>
      <c r="H691" s="241" t="s">
        <v>6835</v>
      </c>
      <c r="I691" s="240" t="s">
        <v>5931</v>
      </c>
      <c r="J691" s="240" t="s">
        <v>5931</v>
      </c>
      <c r="K691" s="240" t="s">
        <v>3813</v>
      </c>
      <c r="L691" s="240" t="s">
        <v>67</v>
      </c>
      <c r="M691" s="240" t="s">
        <v>3866</v>
      </c>
      <c r="N691" s="240" t="str">
        <f t="shared" si="15"/>
        <v>INSERT INTO ft_t_einc (einc_oid, clsf_oid, cl_value, ext_cl_value, indus_cl_set_id, start_tms, last_chg_tms, last_chg_usr_id, ext_clsf_nme, ext_clsf_desc, data_src_id, nls_cde)  SELECT 'EINC000741','GVPRNTGR54','Bond Option Non-regulated','Bond Option-N','GVPRNTGR',SYSDATE(),SYSDATE(),'GS:PSG:P72','Bond Option Non-regulated','Bond Option Non-regulated','BB','ENGLISH'     FROM DUAL WHERE NOT EXISTS (SELECT 1 FROM ft_t_einc WHERE clsf_oid = 'GVPRNTGR54' AND ext_cl_value = 'Bond Option-N' AND indus_cl_set_id = 'GVPRNTGR' AND data_src_id = 'BB');</v>
      </c>
    </row>
    <row r="692" spans="1:14" s="239" customFormat="1">
      <c r="A692" s="240" t="s">
        <v>5266</v>
      </c>
      <c r="B692" s="240" t="s">
        <v>6887</v>
      </c>
      <c r="C692" s="241" t="s">
        <v>6836</v>
      </c>
      <c r="D692" s="241" t="s">
        <v>6837</v>
      </c>
      <c r="E692" s="241" t="s">
        <v>6903</v>
      </c>
      <c r="F692" s="240" t="s">
        <v>5269</v>
      </c>
      <c r="G692" s="241" t="s">
        <v>6837</v>
      </c>
      <c r="H692" s="241" t="s">
        <v>6837</v>
      </c>
      <c r="I692" s="240" t="s">
        <v>5931</v>
      </c>
      <c r="J692" s="240" t="s">
        <v>5931</v>
      </c>
      <c r="K692" s="240" t="s">
        <v>3813</v>
      </c>
      <c r="L692" s="240" t="s">
        <v>67</v>
      </c>
      <c r="M692" s="240" t="s">
        <v>3866</v>
      </c>
      <c r="N692" s="240" t="str">
        <f t="shared" si="15"/>
        <v>INSERT INTO ft_t_einc (einc_oid, clsf_oid, cl_value, ext_cl_value, indus_cl_set_id, start_tms, last_chg_tms, last_chg_usr_id, ext_clsf_nme, ext_clsf_desc, data_src_id, nls_cde)  SELECT 'EINC000742','GVPRNTGR55','Bond Option Regulated','Bond Option-Y','GVPRNTGR',SYSDATE(),SYSDATE(),'GS:PSG:P72','Bond Option Regulated','Bond Option Regulated','BB','ENGLISH'     FROM DUAL WHERE NOT EXISTS (SELECT 1 FROM ft_t_einc WHERE clsf_oid = 'GVPRNTGR55' AND ext_cl_value = 'Bond Option-Y' AND indus_cl_set_id = 'GVPRNTGR' AND data_src_id = 'BB');</v>
      </c>
    </row>
    <row r="693" spans="1:14" s="239" customFormat="1">
      <c r="A693" s="240" t="s">
        <v>5266</v>
      </c>
      <c r="B693" s="240" t="s">
        <v>6888</v>
      </c>
      <c r="C693" s="241" t="s">
        <v>6838</v>
      </c>
      <c r="D693" s="241" t="s">
        <v>6851</v>
      </c>
      <c r="E693" s="241" t="s">
        <v>6904</v>
      </c>
      <c r="F693" s="240" t="s">
        <v>5269</v>
      </c>
      <c r="G693" s="241" t="s">
        <v>6851</v>
      </c>
      <c r="H693" s="241" t="s">
        <v>6851</v>
      </c>
      <c r="I693" s="240" t="s">
        <v>5931</v>
      </c>
      <c r="J693" s="240" t="s">
        <v>5931</v>
      </c>
      <c r="K693" s="240" t="s">
        <v>3813</v>
      </c>
      <c r="L693" s="240" t="s">
        <v>67</v>
      </c>
      <c r="M693" s="240" t="s">
        <v>3866</v>
      </c>
      <c r="N693" s="240" t="str">
        <f t="shared" si="15"/>
        <v>INSERT INTO ft_t_einc (einc_oid, clsf_oid, cl_value, ext_cl_value, indus_cl_set_id, start_tms, last_chg_tms, last_chg_usr_id, ext_clsf_nme, ext_clsf_desc, data_src_id, nls_cde)  SELECT 'EINC000743','GVPRNTGR56','Commodity Future Option Non-regulated','Commodity Future Option-N','GVPRNTGR',SYSDATE(),SYSDATE(),'GS:PSG:P72','Commodity Future Option Non-regulated','Commodity Future Option Non-regulated','BB','ENGLISH'     FROM DUAL WHERE NOT EXISTS (SELECT 1 FROM ft_t_einc WHERE clsf_oid = 'GVPRNTGR56' AND ext_cl_value = 'Commodity Future Option-N' AND indus_cl_set_id = 'GVPRNTGR' AND data_src_id = 'BB');</v>
      </c>
    </row>
    <row r="694" spans="1:14" s="239" customFormat="1">
      <c r="A694" s="240" t="s">
        <v>5266</v>
      </c>
      <c r="B694" s="240" t="s">
        <v>6889</v>
      </c>
      <c r="C694" s="241" t="s">
        <v>6840</v>
      </c>
      <c r="D694" s="241" t="s">
        <v>6853</v>
      </c>
      <c r="E694" s="241" t="s">
        <v>6905</v>
      </c>
      <c r="F694" s="240" t="s">
        <v>5269</v>
      </c>
      <c r="G694" s="241" t="s">
        <v>6853</v>
      </c>
      <c r="H694" s="241" t="s">
        <v>6853</v>
      </c>
      <c r="I694" s="240" t="s">
        <v>5931</v>
      </c>
      <c r="J694" s="240" t="s">
        <v>5931</v>
      </c>
      <c r="K694" s="240" t="s">
        <v>3813</v>
      </c>
      <c r="L694" s="240" t="s">
        <v>67</v>
      </c>
      <c r="M694" s="240" t="s">
        <v>3866</v>
      </c>
      <c r="N694" s="240" t="str">
        <f t="shared" si="15"/>
        <v>INSERT INTO ft_t_einc (einc_oid, clsf_oid, cl_value, ext_cl_value, indus_cl_set_id, start_tms, last_chg_tms, last_chg_usr_id, ext_clsf_nme, ext_clsf_desc, data_src_id, nls_cde)  SELECT 'EINC000744','GVPRNTGR57','Commodity Future Option Regulated','Commodity Future Option-Y','GVPRNTGR',SYSDATE(),SYSDATE(),'GS:PSG:P72','Commodity Future Option Regulated','Commodity Future Option Regulated','BB','ENGLISH'     FROM DUAL WHERE NOT EXISTS (SELECT 1 FROM ft_t_einc WHERE clsf_oid = 'GVPRNTGR57' AND ext_cl_value = 'Commodity Future Option-Y' AND indus_cl_set_id = 'GVPRNTGR' AND data_src_id = 'BB');</v>
      </c>
    </row>
    <row r="695" spans="1:14" s="239" customFormat="1">
      <c r="A695" s="240" t="s">
        <v>5266</v>
      </c>
      <c r="B695" s="240" t="s">
        <v>6890</v>
      </c>
      <c r="C695" s="241" t="s">
        <v>6842</v>
      </c>
      <c r="D695" s="241" t="s">
        <v>6839</v>
      </c>
      <c r="E695" s="241" t="s">
        <v>6906</v>
      </c>
      <c r="F695" s="240" t="s">
        <v>5269</v>
      </c>
      <c r="G695" s="241" t="s">
        <v>6839</v>
      </c>
      <c r="H695" s="241" t="s">
        <v>6839</v>
      </c>
      <c r="I695" s="240" t="s">
        <v>5931</v>
      </c>
      <c r="J695" s="240" t="s">
        <v>5931</v>
      </c>
      <c r="K695" s="240" t="s">
        <v>3813</v>
      </c>
      <c r="L695" s="240" t="s">
        <v>67</v>
      </c>
      <c r="M695" s="240" t="s">
        <v>3866</v>
      </c>
      <c r="N695" s="240" t="str">
        <f t="shared" si="15"/>
        <v>INSERT INTO ft_t_einc (einc_oid, clsf_oid, cl_value, ext_cl_value, indus_cl_set_id, start_tms, last_chg_tms, last_chg_usr_id, ext_clsf_nme, ext_clsf_desc, data_src_id, nls_cde)  SELECT 'EINC000745','GVPRNTGR58','Currency Option Non-regulated','Currency Option-N','GVPRNTGR',SYSDATE(),SYSDATE(),'GS:PSG:P72','Currency Option Non-regulated','Currency Option Non-regulated','BB','ENGLISH'     FROM DUAL WHERE NOT EXISTS (SELECT 1 FROM ft_t_einc WHERE clsf_oid = 'GVPRNTGR58' AND ext_cl_value = 'Currency Option-N' AND indus_cl_set_id = 'GVPRNTGR' AND data_src_id = 'BB');</v>
      </c>
    </row>
    <row r="696" spans="1:14" s="239" customFormat="1">
      <c r="A696" s="240" t="s">
        <v>5266</v>
      </c>
      <c r="B696" s="240" t="s">
        <v>6891</v>
      </c>
      <c r="C696" s="241" t="s">
        <v>6844</v>
      </c>
      <c r="D696" s="241" t="s">
        <v>6841</v>
      </c>
      <c r="E696" s="241" t="s">
        <v>6907</v>
      </c>
      <c r="F696" s="240" t="s">
        <v>5269</v>
      </c>
      <c r="G696" s="241" t="s">
        <v>6841</v>
      </c>
      <c r="H696" s="241" t="s">
        <v>6841</v>
      </c>
      <c r="I696" s="240" t="s">
        <v>5931</v>
      </c>
      <c r="J696" s="240" t="s">
        <v>5931</v>
      </c>
      <c r="K696" s="240" t="s">
        <v>3813</v>
      </c>
      <c r="L696" s="240" t="s">
        <v>67</v>
      </c>
      <c r="M696" s="240" t="s">
        <v>3866</v>
      </c>
      <c r="N696" s="240" t="str">
        <f t="shared" si="15"/>
        <v>INSERT INTO ft_t_einc (einc_oid, clsf_oid, cl_value, ext_cl_value, indus_cl_set_id, start_tms, last_chg_tms, last_chg_usr_id, ext_clsf_nme, ext_clsf_desc, data_src_id, nls_cde)  SELECT 'EINC000746','GVPRNTGR59','Currency Option Regulated','Currency Option-Y','GVPRNTGR',SYSDATE(),SYSDATE(),'GS:PSG:P72','Currency Option Regulated','Currency Option Regulated','BB','ENGLISH'     FROM DUAL WHERE NOT EXISTS (SELECT 1 FROM ft_t_einc WHERE clsf_oid = 'GVPRNTGR59' AND ext_cl_value = 'Currency Option-Y' AND indus_cl_set_id = 'GVPRNTGR' AND data_src_id = 'BB');</v>
      </c>
    </row>
    <row r="697" spans="1:14" s="239" customFormat="1">
      <c r="A697" s="240" t="s">
        <v>5266</v>
      </c>
      <c r="B697" s="240" t="s">
        <v>6892</v>
      </c>
      <c r="C697" s="241" t="s">
        <v>6846</v>
      </c>
      <c r="D697" s="241" t="s">
        <v>6843</v>
      </c>
      <c r="E697" s="241" t="s">
        <v>6908</v>
      </c>
      <c r="F697" s="240" t="s">
        <v>5269</v>
      </c>
      <c r="G697" s="241" t="s">
        <v>6843</v>
      </c>
      <c r="H697" s="241" t="s">
        <v>6843</v>
      </c>
      <c r="I697" s="240" t="s">
        <v>5931</v>
      </c>
      <c r="J697" s="240" t="s">
        <v>5931</v>
      </c>
      <c r="K697" s="240" t="s">
        <v>3813</v>
      </c>
      <c r="L697" s="240" t="s">
        <v>67</v>
      </c>
      <c r="M697" s="240" t="s">
        <v>3866</v>
      </c>
      <c r="N697" s="240" t="str">
        <f t="shared" si="15"/>
        <v>INSERT INTO ft_t_einc (einc_oid, clsf_oid, cl_value, ext_cl_value, indus_cl_set_id, start_tms, last_chg_tms, last_chg_usr_id, ext_clsf_nme, ext_clsf_desc, data_src_id, nls_cde)  SELECT 'EINC000747','GVPRNTGR62','Equity Option Non-regulated','Equity Option-N','GVPRNTGR',SYSDATE(),SYSDATE(),'GS:PSG:P72','Equity Option Non-regulated','Equity Option Non-regulated','BB','ENGLISH'     FROM DUAL WHERE NOT EXISTS (SELECT 1 FROM ft_t_einc WHERE clsf_oid = 'GVPRNTGR62' AND ext_cl_value = 'Equity Option-N' AND indus_cl_set_id = 'GVPRNTGR' AND data_src_id = 'BB');</v>
      </c>
    </row>
    <row r="698" spans="1:14" s="239" customFormat="1">
      <c r="A698" s="240" t="s">
        <v>5266</v>
      </c>
      <c r="B698" s="240" t="s">
        <v>6893</v>
      </c>
      <c r="C698" s="241" t="s">
        <v>6848</v>
      </c>
      <c r="D698" s="241" t="s">
        <v>6845</v>
      </c>
      <c r="E698" s="241" t="s">
        <v>6909</v>
      </c>
      <c r="F698" s="240" t="s">
        <v>5269</v>
      </c>
      <c r="G698" s="241" t="s">
        <v>6845</v>
      </c>
      <c r="H698" s="241" t="s">
        <v>6845</v>
      </c>
      <c r="I698" s="240" t="s">
        <v>5931</v>
      </c>
      <c r="J698" s="240" t="s">
        <v>5931</v>
      </c>
      <c r="K698" s="240" t="s">
        <v>3813</v>
      </c>
      <c r="L698" s="240" t="s">
        <v>67</v>
      </c>
      <c r="M698" s="240" t="s">
        <v>3866</v>
      </c>
      <c r="N698" s="240" t="str">
        <f t="shared" si="15"/>
        <v>INSERT INTO ft_t_einc (einc_oid, clsf_oid, cl_value, ext_cl_value, indus_cl_set_id, start_tms, last_chg_tms, last_chg_usr_id, ext_clsf_nme, ext_clsf_desc, data_src_id, nls_cde)  SELECT 'EINC000748','GVPRNTGR60','Equity Option Regulated','Equity Option-Y','GVPRNTGR',SYSDATE(),SYSDATE(),'GS:PSG:P72','Equity Option Regulated','Equity Option Regulated','BB','ENGLISH'     FROM DUAL WHERE NOT EXISTS (SELECT 1 FROM ft_t_einc WHERE clsf_oid = 'GVPRNTGR60' AND ext_cl_value = 'Equity Option-Y' AND indus_cl_set_id = 'GVPRNTGR' AND data_src_id = 'BB');</v>
      </c>
    </row>
    <row r="699" spans="1:14" s="239" customFormat="1">
      <c r="A699" s="240" t="s">
        <v>5266</v>
      </c>
      <c r="B699" s="240" t="s">
        <v>6894</v>
      </c>
      <c r="C699" s="241" t="s">
        <v>6834</v>
      </c>
      <c r="D699" s="241" t="s">
        <v>6855</v>
      </c>
      <c r="E699" s="241" t="s">
        <v>6910</v>
      </c>
      <c r="F699" s="240" t="s">
        <v>5269</v>
      </c>
      <c r="G699" s="241" t="s">
        <v>6855</v>
      </c>
      <c r="H699" s="241" t="s">
        <v>6855</v>
      </c>
      <c r="I699" s="240" t="s">
        <v>5931</v>
      </c>
      <c r="J699" s="240" t="s">
        <v>5931</v>
      </c>
      <c r="K699" s="240" t="s">
        <v>3813</v>
      </c>
      <c r="L699" s="240" t="s">
        <v>67</v>
      </c>
      <c r="M699" s="240" t="s">
        <v>3866</v>
      </c>
      <c r="N699" s="240" t="str">
        <f t="shared" si="15"/>
        <v>INSERT INTO ft_t_einc (einc_oid, clsf_oid, cl_value, ext_cl_value, indus_cl_set_id, start_tms, last_chg_tms, last_chg_usr_id, ext_clsf_nme, ext_clsf_desc, data_src_id, nls_cde)  SELECT 'EINC000749','GVPRNTGR54','Index Future Option Non-regulated','Index Future Option-N','GVPRNTGR',SYSDATE(),SYSDATE(),'GS:PSG:P72','Index Future Option Non-regulated','Index Future Option Non-regulated','BB','ENGLISH'     FROM DUAL WHERE NOT EXISTS (SELECT 1 FROM ft_t_einc WHERE clsf_oid = 'GVPRNTGR54' AND ext_cl_value = 'Index Future Option-N' AND indus_cl_set_id = 'GVPRNTGR' AND data_src_id = 'BB');</v>
      </c>
    </row>
    <row r="700" spans="1:14" s="239" customFormat="1">
      <c r="A700" s="240" t="s">
        <v>5266</v>
      </c>
      <c r="B700" s="240" t="s">
        <v>6895</v>
      </c>
      <c r="C700" s="241" t="s">
        <v>6836</v>
      </c>
      <c r="D700" s="241" t="s">
        <v>6857</v>
      </c>
      <c r="E700" s="241" t="s">
        <v>6911</v>
      </c>
      <c r="F700" s="240" t="s">
        <v>5269</v>
      </c>
      <c r="G700" s="241" t="s">
        <v>6857</v>
      </c>
      <c r="H700" s="241" t="s">
        <v>6857</v>
      </c>
      <c r="I700" s="240" t="s">
        <v>5931</v>
      </c>
      <c r="J700" s="240" t="s">
        <v>5931</v>
      </c>
      <c r="K700" s="240" t="s">
        <v>3813</v>
      </c>
      <c r="L700" s="240" t="s">
        <v>67</v>
      </c>
      <c r="M700" s="240" t="s">
        <v>3866</v>
      </c>
      <c r="N700" s="240" t="str">
        <f t="shared" si="15"/>
        <v>INSERT INTO ft_t_einc (einc_oid, clsf_oid, cl_value, ext_cl_value, indus_cl_set_id, start_tms, last_chg_tms, last_chg_usr_id, ext_clsf_nme, ext_clsf_desc, data_src_id, nls_cde)  SELECT 'EINC000750','GVPRNTGR55','Index Future Option Regulated','Index Future Option-Y','GVPRNTGR',SYSDATE(),SYSDATE(),'GS:PSG:P72','Index Future Option Regulated','Index Future Option Regulated','BB','ENGLISH'     FROM DUAL WHERE NOT EXISTS (SELECT 1 FROM ft_t_einc WHERE clsf_oid = 'GVPRNTGR55' AND ext_cl_value = 'Index Future Option-Y' AND indus_cl_set_id = 'GVPRNTGR' AND data_src_id = 'BB');</v>
      </c>
    </row>
    <row r="701" spans="1:14" s="239" customFormat="1">
      <c r="A701" s="240" t="s">
        <v>5266</v>
      </c>
      <c r="B701" s="240" t="s">
        <v>6896</v>
      </c>
      <c r="C701" s="241" t="s">
        <v>6838</v>
      </c>
      <c r="D701" s="241" t="s">
        <v>6847</v>
      </c>
      <c r="E701" s="241" t="s">
        <v>6912</v>
      </c>
      <c r="F701" s="240" t="s">
        <v>5269</v>
      </c>
      <c r="G701" s="241" t="s">
        <v>6847</v>
      </c>
      <c r="H701" s="241" t="s">
        <v>6847</v>
      </c>
      <c r="I701" s="240" t="s">
        <v>5931</v>
      </c>
      <c r="J701" s="240" t="s">
        <v>5931</v>
      </c>
      <c r="K701" s="240" t="s">
        <v>3813</v>
      </c>
      <c r="L701" s="240" t="s">
        <v>67</v>
      </c>
      <c r="M701" s="240" t="s">
        <v>3866</v>
      </c>
      <c r="N701" s="240" t="str">
        <f t="shared" si="15"/>
        <v>INSERT INTO ft_t_einc (einc_oid, clsf_oid, cl_value, ext_cl_value, indus_cl_set_id, start_tms, last_chg_tms, last_chg_usr_id, ext_clsf_nme, ext_clsf_desc, data_src_id, nls_cde)  SELECT 'EINC000751','GVPRNTGR56','Index Option Non-regulated','Index Option-N','GVPRNTGR',SYSDATE(),SYSDATE(),'GS:PSG:P72','Index Option Non-regulated','Index Option Non-regulated','BB','ENGLISH'     FROM DUAL WHERE NOT EXISTS (SELECT 1 FROM ft_t_einc WHERE clsf_oid = 'GVPRNTGR56' AND ext_cl_value = 'Index Option-N' AND indus_cl_set_id = 'GVPRNTGR' AND data_src_id = 'BB');</v>
      </c>
    </row>
    <row r="702" spans="1:14" s="239" customFormat="1">
      <c r="A702" s="240" t="s">
        <v>5266</v>
      </c>
      <c r="B702" s="240" t="s">
        <v>6897</v>
      </c>
      <c r="C702" s="241" t="s">
        <v>6840</v>
      </c>
      <c r="D702" s="241" t="s">
        <v>6849</v>
      </c>
      <c r="E702" s="241" t="s">
        <v>6913</v>
      </c>
      <c r="F702" s="240" t="s">
        <v>5269</v>
      </c>
      <c r="G702" s="241" t="s">
        <v>6849</v>
      </c>
      <c r="H702" s="241" t="s">
        <v>6849</v>
      </c>
      <c r="I702" s="240" t="s">
        <v>5931</v>
      </c>
      <c r="J702" s="240" t="s">
        <v>5931</v>
      </c>
      <c r="K702" s="240" t="s">
        <v>3813</v>
      </c>
      <c r="L702" s="240" t="s">
        <v>67</v>
      </c>
      <c r="M702" s="240" t="s">
        <v>3866</v>
      </c>
      <c r="N702" s="240" t="str">
        <f t="shared" si="15"/>
        <v>INSERT INTO ft_t_einc (einc_oid, clsf_oid, cl_value, ext_cl_value, indus_cl_set_id, start_tms, last_chg_tms, last_chg_usr_id, ext_clsf_nme, ext_clsf_desc, data_src_id, nls_cde)  SELECT 'EINC000752','GVPRNTGR57','Index Option Regulated','Index Option-Y','GVPRNTGR',SYSDATE(),SYSDATE(),'GS:PSG:P72','Index Option Regulated','Index Option Regulated','BB','ENGLISH'     FROM DUAL WHERE NOT EXISTS (SELECT 1 FROM ft_t_einc WHERE clsf_oid = 'GVPRNTGR57' AND ext_cl_value = 'Index Option-Y' AND indus_cl_set_id = 'GVPRNTGR' AND data_src_id = 'BB');</v>
      </c>
    </row>
    <row r="703" spans="1:14" s="239" customFormat="1">
      <c r="A703" s="240" t="s">
        <v>5266</v>
      </c>
      <c r="B703" s="240" t="s">
        <v>6898</v>
      </c>
      <c r="C703" s="241" t="s">
        <v>6842</v>
      </c>
      <c r="D703" s="241" t="s">
        <v>6859</v>
      </c>
      <c r="E703" s="241" t="s">
        <v>6914</v>
      </c>
      <c r="F703" s="240" t="s">
        <v>5269</v>
      </c>
      <c r="G703" s="241" t="s">
        <v>6859</v>
      </c>
      <c r="H703" s="241" t="s">
        <v>6859</v>
      </c>
      <c r="I703" s="240" t="s">
        <v>5931</v>
      </c>
      <c r="J703" s="240" t="s">
        <v>5931</v>
      </c>
      <c r="K703" s="240" t="s">
        <v>3813</v>
      </c>
      <c r="L703" s="240" t="s">
        <v>67</v>
      </c>
      <c r="M703" s="240" t="s">
        <v>3866</v>
      </c>
      <c r="N703" s="240" t="str">
        <f t="shared" si="15"/>
        <v>INSERT INTO ft_t_einc (einc_oid, clsf_oid, cl_value, ext_cl_value, indus_cl_set_id, start_tms, last_chg_tms, last_chg_usr_id, ext_clsf_nme, ext_clsf_desc, data_src_id, nls_cde)  SELECT 'EINC000753','GVPRNTGR58','Interest Rate Future Option Non-regulated','Interest Rate Future Option-N','GVPRNTGR',SYSDATE(),SYSDATE(),'GS:PSG:P72','Interest Rate Future Option Non-regulated','Interest Rate Future Option Non-regulated','BB','ENGLISH'     FROM DUAL WHERE NOT EXISTS (SELECT 1 FROM ft_t_einc WHERE clsf_oid = 'GVPRNTGR58' AND ext_cl_value = 'Interest Rate Future Option-N' AND indus_cl_set_id = 'GVPRNTGR' AND data_src_id = 'BB');</v>
      </c>
    </row>
    <row r="704" spans="1:14" s="239" customFormat="1">
      <c r="A704" s="240" t="s">
        <v>5266</v>
      </c>
      <c r="B704" s="240" t="s">
        <v>6899</v>
      </c>
      <c r="C704" s="241" t="s">
        <v>6844</v>
      </c>
      <c r="D704" s="241" t="s">
        <v>6861</v>
      </c>
      <c r="E704" s="241" t="s">
        <v>6915</v>
      </c>
      <c r="F704" s="240" t="s">
        <v>5269</v>
      </c>
      <c r="G704" s="241" t="s">
        <v>6861</v>
      </c>
      <c r="H704" s="241" t="s">
        <v>6861</v>
      </c>
      <c r="I704" s="240" t="s">
        <v>5931</v>
      </c>
      <c r="J704" s="240" t="s">
        <v>5931</v>
      </c>
      <c r="K704" s="240" t="s">
        <v>3813</v>
      </c>
      <c r="L704" s="240" t="s">
        <v>67</v>
      </c>
      <c r="M704" s="240" t="s">
        <v>3866</v>
      </c>
      <c r="N704" s="240" t="str">
        <f t="shared" si="15"/>
        <v>INSERT INTO ft_t_einc (einc_oid, clsf_oid, cl_value, ext_cl_value, indus_cl_set_id, start_tms, last_chg_tms, last_chg_usr_id, ext_clsf_nme, ext_clsf_desc, data_src_id, nls_cde)  SELECT 'EINC000754','GVPRNTGR59','Interest Rate Future Option Regulated','Interest Rate Future Option-Y','GVPRNTGR',SYSDATE(),SYSDATE(),'GS:PSG:P72','Interest Rate Future Option Regulated','Interest Rate Future Option Regulated','BB','ENGLISH'     FROM DUAL WHERE NOT EXISTS (SELECT 1 FROM ft_t_einc WHERE clsf_oid = 'GVPRNTGR59' AND ext_cl_value = 'Interest Rate Future Option-Y' AND indus_cl_set_id = 'GVPRNTGR' AND data_src_id = 'BB');</v>
      </c>
    </row>
    <row r="705" spans="1:14" s="239" customFormat="1">
      <c r="A705" s="240" t="s">
        <v>5266</v>
      </c>
      <c r="B705" s="240" t="s">
        <v>6900</v>
      </c>
      <c r="C705" s="241" t="s">
        <v>6846</v>
      </c>
      <c r="D705" s="241" t="s">
        <v>6863</v>
      </c>
      <c r="E705" s="241" t="s">
        <v>6916</v>
      </c>
      <c r="F705" s="240" t="s">
        <v>5269</v>
      </c>
      <c r="G705" s="241" t="s">
        <v>6863</v>
      </c>
      <c r="H705" s="241" t="s">
        <v>6863</v>
      </c>
      <c r="I705" s="240" t="s">
        <v>5931</v>
      </c>
      <c r="J705" s="240" t="s">
        <v>5931</v>
      </c>
      <c r="K705" s="240" t="s">
        <v>3813</v>
      </c>
      <c r="L705" s="240" t="s">
        <v>67</v>
      </c>
      <c r="M705" s="240" t="s">
        <v>3866</v>
      </c>
      <c r="N705" s="240" t="str">
        <f>CONCATENATE("INSERT INTO ft_t_einc (einc_oid, clsf_oid, cl_value, ext_cl_value, indus_cl_set_id, start_tms, last_chg_tms, last_chg_usr_id, ext_clsf_nme, ext_clsf_desc, data_src_id, nls_cde)  SELECT '", B705, "','", C705, "','", D705, "','", E705, "','", F705, "',", I705, ",", J705, ",'", K705, "','", G705, "','", H705, "','", L705, "','", M705, "'     FROM DUAL WHERE NOT EXISTS (SELECT 1 FROM ft_t_einc WHERE clsf_oid = '",C705, "' AND ext_cl_value = '", E705, "' AND indus_cl_set_id = '", F705, "' AND data_src_id = '",L705,"');")</f>
        <v>INSERT INTO ft_t_einc (einc_oid, clsf_oid, cl_value, ext_cl_value, indus_cl_set_id, start_tms, last_chg_tms, last_chg_usr_id, ext_clsf_nme, ext_clsf_desc, data_src_id, nls_cde)  SELECT 'EINC000755','GVPRNTGR62','Single Stock Future Option Non-Regulated','OTC Option - Equity Underlying-N','GVPRNTGR',SYSDATE(),SYSDATE(),'GS:PSG:P72','Single Stock Future Option Non-Regulated','Single Stock Future Option Non-Regulated','BB','ENGLISH'     FROM DUAL WHERE NOT EXISTS (SELECT 1 FROM ft_t_einc WHERE clsf_oid = 'GVPRNTGR62' AND ext_cl_value = 'OTC Option - Equity Underlying-N' AND indus_cl_set_id = 'GVPRNTGR' AND data_src_id = 'BB');</v>
      </c>
    </row>
    <row r="706" spans="1:14" s="239" customFormat="1">
      <c r="A706" s="240" t="s">
        <v>5266</v>
      </c>
      <c r="B706" s="240" t="s">
        <v>6901</v>
      </c>
      <c r="C706" s="241" t="s">
        <v>6848</v>
      </c>
      <c r="D706" s="241" t="s">
        <v>6865</v>
      </c>
      <c r="E706" s="241" t="s">
        <v>6917</v>
      </c>
      <c r="F706" s="240" t="s">
        <v>5269</v>
      </c>
      <c r="G706" s="241" t="s">
        <v>6865</v>
      </c>
      <c r="H706" s="241" t="s">
        <v>6865</v>
      </c>
      <c r="I706" s="240" t="s">
        <v>5931</v>
      </c>
      <c r="J706" s="240" t="s">
        <v>5931</v>
      </c>
      <c r="K706" s="240" t="s">
        <v>3813</v>
      </c>
      <c r="L706" s="240" t="s">
        <v>67</v>
      </c>
      <c r="M706" s="240" t="s">
        <v>3866</v>
      </c>
      <c r="N706" s="240" t="str">
        <f>CONCATENATE("INSERT INTO ft_t_einc (einc_oid, clsf_oid, cl_value, ext_cl_value, indus_cl_set_id, start_tms, last_chg_tms, last_chg_usr_id, ext_clsf_nme, ext_clsf_desc, data_src_id, nls_cde)  SELECT '", B706, "','", C706, "','", D706, "','", E706, "','", F706, "',", I706, ",", J706, ",'", K706, "','", G706, "','", H706, "','", L706, "','", M706, "'     FROM DUAL WHERE NOT EXISTS (SELECT 1 FROM ft_t_einc WHERE clsf_oid = '",C706, "' AND ext_cl_value = '", E706, "' AND indus_cl_set_id = '", F706, "' AND data_src_id = '",L706,"');")</f>
        <v>INSERT INTO ft_t_einc (einc_oid, clsf_oid, cl_value, ext_cl_value, indus_cl_set_id, start_tms, last_chg_tms, last_chg_usr_id, ext_clsf_nme, ext_clsf_desc, data_src_id, nls_cde)  SELECT 'EINC000756','GVPRNTGR60','Single Stock Future Option Regulated','OTC Option - Equity Underlying-Y','GVPRNTGR',SYSDATE(),SYSDATE(),'GS:PSG:P72','Single Stock Future Option Regulated','Single Stock Future Option Regulated','BB','ENGLISH'     FROM DUAL WHERE NOT EXISTS (SELECT 1 FROM ft_t_einc WHERE clsf_oid = 'GVPRNTGR60' AND ext_cl_value = 'OTC Option - Equity Underlying-Y' AND indus_cl_set_id = 'GVPRNTGR' AND data_src_id = 'BB');</v>
      </c>
    </row>
    <row r="707" spans="1:14" s="226" customFormat="1">
      <c r="A707" s="242" t="s">
        <v>5267</v>
      </c>
      <c r="B707" s="225" t="s">
        <v>6980</v>
      </c>
      <c r="C707" s="225" t="s">
        <v>6873</v>
      </c>
      <c r="D707" s="245" t="s">
        <v>6780</v>
      </c>
      <c r="E707" s="245" t="s">
        <v>6780</v>
      </c>
      <c r="F707" s="225" t="s">
        <v>5268</v>
      </c>
      <c r="G707" s="245" t="s">
        <v>6780</v>
      </c>
      <c r="H707" s="245" t="s">
        <v>6780</v>
      </c>
      <c r="I707" s="224" t="s">
        <v>5931</v>
      </c>
      <c r="J707" s="224" t="s">
        <v>5931</v>
      </c>
      <c r="K707" s="224" t="s">
        <v>3813</v>
      </c>
      <c r="L707" s="224" t="s">
        <v>67</v>
      </c>
      <c r="M707" s="224" t="s">
        <v>3866</v>
      </c>
      <c r="N707" s="224" t="str">
        <f t="shared" ref="N707:N728" si="16">CONCATENATE("INSERT INTO ft_t_einc (einc_oid, clsf_oid, cl_value, ext_cl_value, indus_cl_set_id, start_tms, last_chg_tms, last_chg_usr_id, ext_clsf_nme, ext_clsf_desc, data_src_id, nls_cde)  SELECT '", B707, "','", C707, "','", D707, "','", E707, "','", F707, "',", I707, ",", J707, ",'", K707, "','", G707, "','", H707, "','", L707, "','", M707, "'     FROM DUAL WHERE NOT EXISTS (SELECT 1 FROM ft_t_einc WHERE clsf_oid = '",C707, "' AND ext_cl_value = '", E707, "' AND indus_cl_set_id = '", F707, "' AND data_src_id = '",L707,"');")</f>
        <v>INSERT INTO ft_t_einc (einc_oid, clsf_oid, cl_value, ext_cl_value, indus_cl_set_id, start_tms, last_chg_tms, last_chg_usr_id, ext_clsf_nme, ext_clsf_desc, data_src_id, nls_cde)  SELECT 'EINC000757','GVINVTYP69','Bond Future','Bond Future','GVINVTYP',SYSDATE(),SYSDATE(),'GS:PSG:P72','Bond Future','Bond Future','BB','ENGLISH'     FROM DUAL WHERE NOT EXISTS (SELECT 1 FROM ft_t_einc WHERE clsf_oid = 'GVINVTYP69' AND ext_cl_value = 'Bond Future' AND indus_cl_set_id = 'GVINVTYP' AND data_src_id = 'BB');</v>
      </c>
    </row>
    <row r="708" spans="1:14" s="226" customFormat="1">
      <c r="A708" s="242" t="s">
        <v>5267</v>
      </c>
      <c r="B708" s="225" t="s">
        <v>6920</v>
      </c>
      <c r="C708" s="225" t="s">
        <v>6874</v>
      </c>
      <c r="D708" s="245" t="s">
        <v>6781</v>
      </c>
      <c r="E708" s="245" t="s">
        <v>6781</v>
      </c>
      <c r="F708" s="225" t="s">
        <v>5268</v>
      </c>
      <c r="G708" s="245" t="s">
        <v>6781</v>
      </c>
      <c r="H708" s="245" t="s">
        <v>6781</v>
      </c>
      <c r="I708" s="224" t="s">
        <v>5931</v>
      </c>
      <c r="J708" s="224" t="s">
        <v>5931</v>
      </c>
      <c r="K708" s="224" t="s">
        <v>3813</v>
      </c>
      <c r="L708" s="224" t="s">
        <v>67</v>
      </c>
      <c r="M708" s="224" t="s">
        <v>3866</v>
      </c>
      <c r="N708" s="224" t="str">
        <f t="shared" si="16"/>
        <v>INSERT INTO ft_t_einc (einc_oid, clsf_oid, cl_value, ext_cl_value, indus_cl_set_id, start_tms, last_chg_tms, last_chg_usr_id, ext_clsf_nme, ext_clsf_desc, data_src_id, nls_cde)  SELECT 'EINC000758','GVINVTYP70','Commodity Future','Commodity Future','GVINVTYP',SYSDATE(),SYSDATE(),'GS:PSG:P72','Commodity Future','Commodity Future','BB','ENGLISH'     FROM DUAL WHERE NOT EXISTS (SELECT 1 FROM ft_t_einc WHERE clsf_oid = 'GVINVTYP70' AND ext_cl_value = 'Commodity Future' AND indus_cl_set_id = 'GVINVTYP' AND data_src_id = 'BB');</v>
      </c>
    </row>
    <row r="709" spans="1:14" s="226" customFormat="1">
      <c r="A709" s="242" t="s">
        <v>5267</v>
      </c>
      <c r="B709" s="225" t="s">
        <v>6921</v>
      </c>
      <c r="C709" s="225" t="s">
        <v>6875</v>
      </c>
      <c r="D709" s="245" t="s">
        <v>6782</v>
      </c>
      <c r="E709" s="245" t="s">
        <v>6782</v>
      </c>
      <c r="F709" s="225" t="s">
        <v>5268</v>
      </c>
      <c r="G709" s="245" t="s">
        <v>6782</v>
      </c>
      <c r="H709" s="245" t="s">
        <v>6782</v>
      </c>
      <c r="I709" s="224" t="s">
        <v>5931</v>
      </c>
      <c r="J709" s="224" t="s">
        <v>5931</v>
      </c>
      <c r="K709" s="224" t="s">
        <v>3813</v>
      </c>
      <c r="L709" s="224" t="s">
        <v>67</v>
      </c>
      <c r="M709" s="224" t="s">
        <v>3866</v>
      </c>
      <c r="N709" s="224" t="str">
        <f t="shared" si="16"/>
        <v>INSERT INTO ft_t_einc (einc_oid, clsf_oid, cl_value, ext_cl_value, indus_cl_set_id, start_tms, last_chg_tms, last_chg_usr_id, ext_clsf_nme, ext_clsf_desc, data_src_id, nls_cde)  SELECT 'EINC000759','GVINVTYP71','Currency Future','Currency Future','GVINVTYP',SYSDATE(),SYSDATE(),'GS:PSG:P72','Currency Future','Currency Future','BB','ENGLISH'     FROM DUAL WHERE NOT EXISTS (SELECT 1 FROM ft_t_einc WHERE clsf_oid = 'GVINVTYP71' AND ext_cl_value = 'Currency Future' AND indus_cl_set_id = 'GVINVTYP' AND data_src_id = 'BB');</v>
      </c>
    </row>
    <row r="710" spans="1:14" s="226" customFormat="1">
      <c r="A710" s="242" t="s">
        <v>5267</v>
      </c>
      <c r="B710" s="225" t="s">
        <v>6922</v>
      </c>
      <c r="C710" s="225" t="s">
        <v>6875</v>
      </c>
      <c r="D710" s="245" t="s">
        <v>6782</v>
      </c>
      <c r="E710" s="245" t="s">
        <v>6956</v>
      </c>
      <c r="F710" s="225" t="s">
        <v>5268</v>
      </c>
      <c r="G710" s="245" t="s">
        <v>6782</v>
      </c>
      <c r="H710" s="245" t="s">
        <v>6782</v>
      </c>
      <c r="I710" s="224" t="s">
        <v>5931</v>
      </c>
      <c r="J710" s="224" t="s">
        <v>5931</v>
      </c>
      <c r="K710" s="224" t="s">
        <v>3813</v>
      </c>
      <c r="L710" s="224" t="s">
        <v>67</v>
      </c>
      <c r="M710" s="224" t="s">
        <v>3866</v>
      </c>
      <c r="N710" s="224" t="str">
        <f t="shared" si="16"/>
        <v>INSERT INTO ft_t_einc (einc_oid, clsf_oid, cl_value, ext_cl_value, indus_cl_set_id, start_tms, last_chg_tms, last_chg_usr_id, ext_clsf_nme, ext_clsf_desc, data_src_id, nls_cde)  SELECT 'EINC000760','GVINVTYP71','Currency Future','Currency Future-NEI','GVINVTYP',SYSDATE(),SYSDATE(),'GS:PSG:P72','Currency Future','Currency Future','BB','ENGLISH'     FROM DUAL WHERE NOT EXISTS (SELECT 1 FROM ft_t_einc WHERE clsf_oid = 'GVINVTYP71' AND ext_cl_value = 'Currency Future-NEI' AND indus_cl_set_id = 'GVINVTYP' AND data_src_id = 'BB');</v>
      </c>
    </row>
    <row r="711" spans="1:14" s="226" customFormat="1">
      <c r="A711" s="242" t="s">
        <v>5267</v>
      </c>
      <c r="B711" s="225" t="s">
        <v>6923</v>
      </c>
      <c r="C711" s="225" t="s">
        <v>6876</v>
      </c>
      <c r="D711" s="245" t="s">
        <v>6918</v>
      </c>
      <c r="E711" s="245" t="s">
        <v>6918</v>
      </c>
      <c r="F711" s="225" t="s">
        <v>5268</v>
      </c>
      <c r="G711" s="245" t="s">
        <v>6918</v>
      </c>
      <c r="H711" s="245" t="s">
        <v>6918</v>
      </c>
      <c r="I711" s="224" t="s">
        <v>5931</v>
      </c>
      <c r="J711" s="224" t="s">
        <v>5931</v>
      </c>
      <c r="K711" s="224" t="s">
        <v>3813</v>
      </c>
      <c r="L711" s="224" t="s">
        <v>67</v>
      </c>
      <c r="M711" s="224" t="s">
        <v>3866</v>
      </c>
      <c r="N711" s="224" t="str">
        <f t="shared" si="16"/>
        <v>INSERT INTO ft_t_einc (einc_oid, clsf_oid, cl_value, ext_cl_value, indus_cl_set_id, start_tms, last_chg_tms, last_chg_usr_id, ext_clsf_nme, ext_clsf_desc, data_src_id, nls_cde)  SELECT 'EINC000761','GVINVTYP72','Index Future','Index Future','GVINVTYP',SYSDATE(),SYSDATE(),'GS:PSG:P72','Index Future','Index Future','BB','ENGLISH'     FROM DUAL WHERE NOT EXISTS (SELECT 1 FROM ft_t_einc WHERE clsf_oid = 'GVINVTYP72' AND ext_cl_value = 'Index Future' AND indus_cl_set_id = 'GVINVTYP' AND data_src_id = 'BB');</v>
      </c>
    </row>
    <row r="712" spans="1:14" s="226" customFormat="1">
      <c r="A712" s="242" t="s">
        <v>5267</v>
      </c>
      <c r="B712" s="225" t="s">
        <v>6924</v>
      </c>
      <c r="C712" s="225" t="s">
        <v>6926</v>
      </c>
      <c r="D712" s="245" t="s">
        <v>6784</v>
      </c>
      <c r="E712" s="245" t="s">
        <v>6784</v>
      </c>
      <c r="F712" s="225" t="s">
        <v>5268</v>
      </c>
      <c r="G712" s="245" t="s">
        <v>6784</v>
      </c>
      <c r="H712" s="245" t="s">
        <v>6784</v>
      </c>
      <c r="I712" s="224" t="s">
        <v>5931</v>
      </c>
      <c r="J712" s="224" t="s">
        <v>5931</v>
      </c>
      <c r="K712" s="224" t="s">
        <v>3813</v>
      </c>
      <c r="L712" s="224" t="s">
        <v>67</v>
      </c>
      <c r="M712" s="224" t="s">
        <v>3866</v>
      </c>
      <c r="N712" s="224" t="str">
        <f t="shared" si="16"/>
        <v>INSERT INTO ft_t_einc (einc_oid, clsf_oid, cl_value, ext_cl_value, indus_cl_set_id, start_tms, last_chg_tms, last_chg_usr_id, ext_clsf_nme, ext_clsf_desc, data_src_id, nls_cde)  SELECT 'EINC000762','GVINVTYP73','Interest Rate Future','Interest Rate Future','GVINVTYP',SYSDATE(),SYSDATE(),'GS:PSG:P72','Interest Rate Future','Interest Rate Future','BB','ENGLISH'     FROM DUAL WHERE NOT EXISTS (SELECT 1 FROM ft_t_einc WHERE clsf_oid = 'GVINVTYP73' AND ext_cl_value = 'Interest Rate Future' AND indus_cl_set_id = 'GVINVTYP' AND data_src_id = 'BB');</v>
      </c>
    </row>
    <row r="713" spans="1:14" s="226" customFormat="1">
      <c r="A713" s="242" t="s">
        <v>5267</v>
      </c>
      <c r="B713" s="225" t="s">
        <v>6925</v>
      </c>
      <c r="C713" s="225" t="s">
        <v>6927</v>
      </c>
      <c r="D713" s="245" t="s">
        <v>6919</v>
      </c>
      <c r="E713" s="245" t="s">
        <v>6919</v>
      </c>
      <c r="F713" s="225" t="s">
        <v>5268</v>
      </c>
      <c r="G713" s="245" t="s">
        <v>6919</v>
      </c>
      <c r="H713" s="245" t="s">
        <v>6919</v>
      </c>
      <c r="I713" s="224" t="s">
        <v>5931</v>
      </c>
      <c r="J713" s="224" t="s">
        <v>5931</v>
      </c>
      <c r="K713" s="224" t="s">
        <v>3813</v>
      </c>
      <c r="L713" s="224" t="s">
        <v>67</v>
      </c>
      <c r="M713" s="224" t="s">
        <v>3866</v>
      </c>
      <c r="N713" s="224" t="str">
        <f t="shared" si="16"/>
        <v>INSERT INTO ft_t_einc (einc_oid, clsf_oid, cl_value, ext_cl_value, indus_cl_set_id, start_tms, last_chg_tms, last_chg_usr_id, ext_clsf_nme, ext_clsf_desc, data_src_id, nls_cde)  SELECT 'EINC000763','GVINVTYP74','Actively Traded Equity Swap','Actively Traded Equity Swap','GVINVTYP',SYSDATE(),SYSDATE(),'GS:PSG:P72','Actively Traded Equity Swap','Actively Traded Equity Swap','BB','ENGLISH'     FROM DUAL WHERE NOT EXISTS (SELECT 1 FROM ft_t_einc WHERE clsf_oid = 'GVINVTYP74' AND ext_cl_value = 'Actively Traded Equity Swap' AND indus_cl_set_id = 'GVINVTYP' AND data_src_id = 'BB');</v>
      </c>
    </row>
    <row r="714" spans="1:14" s="219" customFormat="1">
      <c r="A714" s="246" t="s">
        <v>5266</v>
      </c>
      <c r="B714" s="156" t="s">
        <v>6966</v>
      </c>
      <c r="C714" s="156" t="s">
        <v>6961</v>
      </c>
      <c r="D714" s="247" t="s">
        <v>6946</v>
      </c>
      <c r="E714" s="247" t="s">
        <v>6932</v>
      </c>
      <c r="F714" s="246" t="s">
        <v>5269</v>
      </c>
      <c r="G714" s="247" t="s">
        <v>6946</v>
      </c>
      <c r="H714" s="247" t="s">
        <v>6946</v>
      </c>
      <c r="I714" s="248" t="s">
        <v>5931</v>
      </c>
      <c r="J714" s="248" t="s">
        <v>5931</v>
      </c>
      <c r="K714" s="248" t="s">
        <v>3813</v>
      </c>
      <c r="L714" s="248" t="s">
        <v>67</v>
      </c>
      <c r="M714" s="248" t="s">
        <v>3866</v>
      </c>
      <c r="N714" s="248" t="str">
        <f t="shared" si="16"/>
        <v>INSERT INTO ft_t_einc (einc_oid, clsf_oid, cl_value, ext_cl_value, indus_cl_set_id, start_tms, last_chg_tms, last_chg_usr_id, ext_clsf_nme, ext_clsf_desc, data_src_id, nls_cde)  SELECT 'EINC000764','GVPRNTGR70','Bond Future Non-regulated','Bond Future-N','GVPRNTGR',SYSDATE(),SYSDATE(),'GS:PSG:P72','Bond Future Non-regulated','Bond Future Non-regulated','BB','ENGLISH'     FROM DUAL WHERE NOT EXISTS (SELECT 1 FROM ft_t_einc WHERE clsf_oid = 'GVPRNTGR70' AND ext_cl_value = 'Bond Future-N' AND indus_cl_set_id = 'GVPRNTGR' AND data_src_id = 'BB');</v>
      </c>
    </row>
    <row r="715" spans="1:14" s="219" customFormat="1">
      <c r="A715" s="246" t="s">
        <v>5266</v>
      </c>
      <c r="B715" s="156" t="s">
        <v>6967</v>
      </c>
      <c r="C715" s="156" t="s">
        <v>6962</v>
      </c>
      <c r="D715" s="247" t="s">
        <v>6947</v>
      </c>
      <c r="E715" s="247" t="s">
        <v>6938</v>
      </c>
      <c r="F715" s="246" t="s">
        <v>5269</v>
      </c>
      <c r="G715" s="247" t="s">
        <v>6947</v>
      </c>
      <c r="H715" s="247" t="s">
        <v>6947</v>
      </c>
      <c r="I715" s="248" t="s">
        <v>5931</v>
      </c>
      <c r="J715" s="248" t="s">
        <v>5931</v>
      </c>
      <c r="K715" s="248" t="s">
        <v>3813</v>
      </c>
      <c r="L715" s="248" t="s">
        <v>67</v>
      </c>
      <c r="M715" s="248" t="s">
        <v>3866</v>
      </c>
      <c r="N715" s="248" t="str">
        <f t="shared" si="16"/>
        <v>INSERT INTO ft_t_einc (einc_oid, clsf_oid, cl_value, ext_cl_value, indus_cl_set_id, start_tms, last_chg_tms, last_chg_usr_id, ext_clsf_nme, ext_clsf_desc, data_src_id, nls_cde)  SELECT 'EINC000765','GVPRNTGR71','Bond Future Regulated','Bond Future-Y','GVPRNTGR',SYSDATE(),SYSDATE(),'GS:PSG:P72','Bond Future Regulated','Bond Future Regulated','BB','ENGLISH'     FROM DUAL WHERE NOT EXISTS (SELECT 1 FROM ft_t_einc WHERE clsf_oid = 'GVPRNTGR71' AND ext_cl_value = 'Bond Future-Y' AND indus_cl_set_id = 'GVPRNTGR' AND data_src_id = 'BB');</v>
      </c>
    </row>
    <row r="716" spans="1:14" s="219" customFormat="1">
      <c r="A716" s="246" t="s">
        <v>5266</v>
      </c>
      <c r="B716" s="156" t="s">
        <v>6968</v>
      </c>
      <c r="C716" s="156" t="s">
        <v>6963</v>
      </c>
      <c r="D716" s="247" t="s">
        <v>6948</v>
      </c>
      <c r="E716" s="247" t="s">
        <v>6933</v>
      </c>
      <c r="F716" s="246" t="s">
        <v>5269</v>
      </c>
      <c r="G716" s="247" t="s">
        <v>6948</v>
      </c>
      <c r="H716" s="247" t="s">
        <v>6948</v>
      </c>
      <c r="I716" s="248" t="s">
        <v>5931</v>
      </c>
      <c r="J716" s="248" t="s">
        <v>5931</v>
      </c>
      <c r="K716" s="248" t="s">
        <v>3813</v>
      </c>
      <c r="L716" s="248" t="s">
        <v>67</v>
      </c>
      <c r="M716" s="248" t="s">
        <v>3866</v>
      </c>
      <c r="N716" s="248" t="str">
        <f t="shared" si="16"/>
        <v>INSERT INTO ft_t_einc (einc_oid, clsf_oid, cl_value, ext_cl_value, indus_cl_set_id, start_tms, last_chg_tms, last_chg_usr_id, ext_clsf_nme, ext_clsf_desc, data_src_id, nls_cde)  SELECT 'EINC000766','GVPRNTGR72','Commodity Future Non-regulated','Commodity Future-N','GVPRNTGR',SYSDATE(),SYSDATE(),'GS:PSG:P72','Commodity Future Non-regulated','Commodity Future Non-regulated','BB','ENGLISH'     FROM DUAL WHERE NOT EXISTS (SELECT 1 FROM ft_t_einc WHERE clsf_oid = 'GVPRNTGR72' AND ext_cl_value = 'Commodity Future-N' AND indus_cl_set_id = 'GVPRNTGR' AND data_src_id = 'BB');</v>
      </c>
    </row>
    <row r="717" spans="1:14" s="219" customFormat="1">
      <c r="A717" s="246" t="s">
        <v>5266</v>
      </c>
      <c r="B717" s="156" t="s">
        <v>6969</v>
      </c>
      <c r="C717" s="156" t="s">
        <v>6964</v>
      </c>
      <c r="D717" s="247" t="s">
        <v>6949</v>
      </c>
      <c r="E717" s="247" t="s">
        <v>6939</v>
      </c>
      <c r="F717" s="246" t="s">
        <v>5269</v>
      </c>
      <c r="G717" s="247" t="s">
        <v>6949</v>
      </c>
      <c r="H717" s="247" t="s">
        <v>6949</v>
      </c>
      <c r="I717" s="248" t="s">
        <v>5931</v>
      </c>
      <c r="J717" s="248" t="s">
        <v>5931</v>
      </c>
      <c r="K717" s="248" t="s">
        <v>3813</v>
      </c>
      <c r="L717" s="248" t="s">
        <v>67</v>
      </c>
      <c r="M717" s="248" t="s">
        <v>3866</v>
      </c>
      <c r="N717" s="248" t="str">
        <f t="shared" si="16"/>
        <v>INSERT INTO ft_t_einc (einc_oid, clsf_oid, cl_value, ext_cl_value, indus_cl_set_id, start_tms, last_chg_tms, last_chg_usr_id, ext_clsf_nme, ext_clsf_desc, data_src_id, nls_cde)  SELECT 'EINC000767','GVPRNTGR73','Commodity Future Regulated','Commodity Future-Y','GVPRNTGR',SYSDATE(),SYSDATE(),'GS:PSG:P72','Commodity Future Regulated','Commodity Future Regulated','BB','ENGLISH'     FROM DUAL WHERE NOT EXISTS (SELECT 1 FROM ft_t_einc WHERE clsf_oid = 'GVPRNTGR73' AND ext_cl_value = 'Commodity Future-Y' AND indus_cl_set_id = 'GVPRNTGR' AND data_src_id = 'BB');</v>
      </c>
    </row>
    <row r="718" spans="1:14" s="219" customFormat="1">
      <c r="A718" s="246" t="s">
        <v>5266</v>
      </c>
      <c r="B718" s="156" t="s">
        <v>6970</v>
      </c>
      <c r="C718" s="156" t="s">
        <v>6965</v>
      </c>
      <c r="D718" s="247" t="s">
        <v>6950</v>
      </c>
      <c r="E718" s="247" t="s">
        <v>6934</v>
      </c>
      <c r="F718" s="246" t="s">
        <v>5269</v>
      </c>
      <c r="G718" s="247" t="s">
        <v>6950</v>
      </c>
      <c r="H718" s="247" t="s">
        <v>6950</v>
      </c>
      <c r="I718" s="248" t="s">
        <v>5931</v>
      </c>
      <c r="J718" s="248" t="s">
        <v>5931</v>
      </c>
      <c r="K718" s="248" t="s">
        <v>3813</v>
      </c>
      <c r="L718" s="248" t="s">
        <v>67</v>
      </c>
      <c r="M718" s="248" t="s">
        <v>3866</v>
      </c>
      <c r="N718" s="248" t="str">
        <f t="shared" si="16"/>
        <v>INSERT INTO ft_t_einc (einc_oid, clsf_oid, cl_value, ext_cl_value, indus_cl_set_id, start_tms, last_chg_tms, last_chg_usr_id, ext_clsf_nme, ext_clsf_desc, data_src_id, nls_cde)  SELECT 'EINC000768','GVPRNTGR74','Currency Future Non-regulated','Currency Future-N','GVPRNTGR',SYSDATE(),SYSDATE(),'GS:PSG:P72','Currency Future Non-regulated','Currency Future Non-regulated','BB','ENGLISH'     FROM DUAL WHERE NOT EXISTS (SELECT 1 FROM ft_t_einc WHERE clsf_oid = 'GVPRNTGR74' AND ext_cl_value = 'Currency Future-N' AND indus_cl_set_id = 'GVPRNTGR' AND data_src_id = 'BB');</v>
      </c>
    </row>
    <row r="719" spans="1:14" s="219" customFormat="1">
      <c r="A719" s="246" t="s">
        <v>5266</v>
      </c>
      <c r="B719" s="156" t="s">
        <v>6971</v>
      </c>
      <c r="C719" s="156" t="s">
        <v>6981</v>
      </c>
      <c r="D719" s="247" t="s">
        <v>6951</v>
      </c>
      <c r="E719" s="247" t="s">
        <v>6940</v>
      </c>
      <c r="F719" s="246" t="s">
        <v>5269</v>
      </c>
      <c r="G719" s="247" t="s">
        <v>6951</v>
      </c>
      <c r="H719" s="247" t="s">
        <v>6951</v>
      </c>
      <c r="I719" s="248" t="s">
        <v>5931</v>
      </c>
      <c r="J719" s="248" t="s">
        <v>5931</v>
      </c>
      <c r="K719" s="248" t="s">
        <v>3813</v>
      </c>
      <c r="L719" s="248" t="s">
        <v>67</v>
      </c>
      <c r="M719" s="248" t="s">
        <v>3866</v>
      </c>
      <c r="N719" s="248" t="str">
        <f t="shared" si="16"/>
        <v>INSERT INTO ft_t_einc (einc_oid, clsf_oid, cl_value, ext_cl_value, indus_cl_set_id, start_tms, last_chg_tms, last_chg_usr_id, ext_clsf_nme, ext_clsf_desc, data_src_id, nls_cde)  SELECT 'EINC000769','GVPRNTGR75','Currency Future Regulated','Currency Future-Y','GVPRNTGR',SYSDATE(),SYSDATE(),'GS:PSG:P72','Currency Future Regulated','Currency Future Regulated','BB','ENGLISH'     FROM DUAL WHERE NOT EXISTS (SELECT 1 FROM ft_t_einc WHERE clsf_oid = 'GVPRNTGR75' AND ext_cl_value = 'Currency Future-Y' AND indus_cl_set_id = 'GVPRNTGR' AND data_src_id = 'BB');</v>
      </c>
    </row>
    <row r="720" spans="1:14" s="219" customFormat="1">
      <c r="A720" s="246" t="s">
        <v>5266</v>
      </c>
      <c r="B720" s="156" t="s">
        <v>6972</v>
      </c>
      <c r="C720" s="156" t="s">
        <v>6982</v>
      </c>
      <c r="D720" s="247" t="s">
        <v>6960</v>
      </c>
      <c r="E720" s="247" t="s">
        <v>6957</v>
      </c>
      <c r="F720" s="246" t="s">
        <v>5269</v>
      </c>
      <c r="G720" s="247" t="s">
        <v>6960</v>
      </c>
      <c r="H720" s="247" t="s">
        <v>6960</v>
      </c>
      <c r="I720" s="248" t="s">
        <v>5931</v>
      </c>
      <c r="J720" s="248" t="s">
        <v>5931</v>
      </c>
      <c r="K720" s="248" t="s">
        <v>3813</v>
      </c>
      <c r="L720" s="248" t="s">
        <v>67</v>
      </c>
      <c r="M720" s="248" t="s">
        <v>3866</v>
      </c>
      <c r="N720" s="248" t="str">
        <f t="shared" si="16"/>
        <v>INSERT INTO ft_t_einc (einc_oid, clsf_oid, cl_value, ext_cl_value, indus_cl_set_id, start_tms, last_chg_tms, last_chg_usr_id, ext_clsf_nme, ext_clsf_desc, data_src_id, nls_cde)  SELECT 'EINC000770','GVPRNTGR76','Virtual Currency Future Non-regulated','Currency Future-NEI-N','GVPRNTGR',SYSDATE(),SYSDATE(),'GS:PSG:P72','Virtual Currency Future Non-regulated','Virtual Currency Future Non-regulated','BB','ENGLISH'     FROM DUAL WHERE NOT EXISTS (SELECT 1 FROM ft_t_einc WHERE clsf_oid = 'GVPRNTGR76' AND ext_cl_value = 'Currency Future-NEI-N' AND indus_cl_set_id = 'GVPRNTGR' AND data_src_id = 'BB');</v>
      </c>
    </row>
    <row r="721" spans="1:14" s="219" customFormat="1">
      <c r="A721" s="246" t="s">
        <v>5266</v>
      </c>
      <c r="B721" s="156" t="s">
        <v>6973</v>
      </c>
      <c r="C721" s="156" t="s">
        <v>6983</v>
      </c>
      <c r="D721" s="247" t="s">
        <v>6959</v>
      </c>
      <c r="E721" s="247" t="s">
        <v>6958</v>
      </c>
      <c r="F721" s="246" t="s">
        <v>5269</v>
      </c>
      <c r="G721" s="247" t="s">
        <v>6959</v>
      </c>
      <c r="H721" s="247" t="s">
        <v>6959</v>
      </c>
      <c r="I721" s="248" t="s">
        <v>5931</v>
      </c>
      <c r="J721" s="248" t="s">
        <v>5931</v>
      </c>
      <c r="K721" s="248" t="s">
        <v>3813</v>
      </c>
      <c r="L721" s="248" t="s">
        <v>67</v>
      </c>
      <c r="M721" s="248" t="s">
        <v>3866</v>
      </c>
      <c r="N721" s="248" t="str">
        <f t="shared" si="16"/>
        <v>INSERT INTO ft_t_einc (einc_oid, clsf_oid, cl_value, ext_cl_value, indus_cl_set_id, start_tms, last_chg_tms, last_chg_usr_id, ext_clsf_nme, ext_clsf_desc, data_src_id, nls_cde)  SELECT 'EINC000771','GVPRNTGR77','Virtual Currency Future Regulated','Currency Future-NEI-Y','GVPRNTGR',SYSDATE(),SYSDATE(),'GS:PSG:P72','Virtual Currency Future Regulated','Virtual Currency Future Regulated','BB','ENGLISH'     FROM DUAL WHERE NOT EXISTS (SELECT 1 FROM ft_t_einc WHERE clsf_oid = 'GVPRNTGR77' AND ext_cl_value = 'Currency Future-NEI-Y' AND indus_cl_set_id = 'GVPRNTGR' AND data_src_id = 'BB');</v>
      </c>
    </row>
    <row r="722" spans="1:14" s="219" customFormat="1">
      <c r="A722" s="246" t="s">
        <v>5266</v>
      </c>
      <c r="B722" s="156" t="s">
        <v>6974</v>
      </c>
      <c r="C722" s="156" t="s">
        <v>6984</v>
      </c>
      <c r="D722" s="247" t="s">
        <v>6952</v>
      </c>
      <c r="E722" s="247" t="s">
        <v>6935</v>
      </c>
      <c r="F722" s="246" t="s">
        <v>5269</v>
      </c>
      <c r="G722" s="247" t="s">
        <v>6952</v>
      </c>
      <c r="H722" s="247" t="s">
        <v>6952</v>
      </c>
      <c r="I722" s="248" t="s">
        <v>5931</v>
      </c>
      <c r="J722" s="248" t="s">
        <v>5931</v>
      </c>
      <c r="K722" s="248" t="s">
        <v>3813</v>
      </c>
      <c r="L722" s="248" t="s">
        <v>67</v>
      </c>
      <c r="M722" s="248" t="s">
        <v>3866</v>
      </c>
      <c r="N722" s="248" t="str">
        <f t="shared" si="16"/>
        <v>INSERT INTO ft_t_einc (einc_oid, clsf_oid, cl_value, ext_cl_value, indus_cl_set_id, start_tms, last_chg_tms, last_chg_usr_id, ext_clsf_nme, ext_clsf_desc, data_src_id, nls_cde)  SELECT 'EINC000772','GVPRNTGR78','Index Future Non-regulated','Index Future-N','GVPRNTGR',SYSDATE(),SYSDATE(),'GS:PSG:P72','Index Future Non-regulated','Index Future Non-regulated','BB','ENGLISH'     FROM DUAL WHERE NOT EXISTS (SELECT 1 FROM ft_t_einc WHERE clsf_oid = 'GVPRNTGR78' AND ext_cl_value = 'Index Future-N' AND indus_cl_set_id = 'GVPRNTGR' AND data_src_id = 'BB');</v>
      </c>
    </row>
    <row r="723" spans="1:14" s="219" customFormat="1">
      <c r="A723" s="246" t="s">
        <v>5266</v>
      </c>
      <c r="B723" s="156" t="s">
        <v>6975</v>
      </c>
      <c r="C723" s="156" t="s">
        <v>6985</v>
      </c>
      <c r="D723" s="247" t="s">
        <v>6953</v>
      </c>
      <c r="E723" s="247" t="s">
        <v>6941</v>
      </c>
      <c r="F723" s="246" t="s">
        <v>5269</v>
      </c>
      <c r="G723" s="247" t="s">
        <v>6953</v>
      </c>
      <c r="H723" s="247" t="s">
        <v>6953</v>
      </c>
      <c r="I723" s="248" t="s">
        <v>5931</v>
      </c>
      <c r="J723" s="248" t="s">
        <v>5931</v>
      </c>
      <c r="K723" s="248" t="s">
        <v>3813</v>
      </c>
      <c r="L723" s="248" t="s">
        <v>67</v>
      </c>
      <c r="M723" s="248" t="s">
        <v>3866</v>
      </c>
      <c r="N723" s="248" t="str">
        <f t="shared" si="16"/>
        <v>INSERT INTO ft_t_einc (einc_oid, clsf_oid, cl_value, ext_cl_value, indus_cl_set_id, start_tms, last_chg_tms, last_chg_usr_id, ext_clsf_nme, ext_clsf_desc, data_src_id, nls_cde)  SELECT 'EINC000773','GVPRNTGR79','Index Future Regulated','Index Future-Y','GVPRNTGR',SYSDATE(),SYSDATE(),'GS:PSG:P72','Index Future Regulated','Index Future Regulated','BB','ENGLISH'     FROM DUAL WHERE NOT EXISTS (SELECT 1 FROM ft_t_einc WHERE clsf_oid = 'GVPRNTGR79' AND ext_cl_value = 'Index Future-Y' AND indus_cl_set_id = 'GVPRNTGR' AND data_src_id = 'BB');</v>
      </c>
    </row>
    <row r="724" spans="1:14" s="219" customFormat="1">
      <c r="A724" s="246" t="s">
        <v>5266</v>
      </c>
      <c r="B724" s="156" t="s">
        <v>6976</v>
      </c>
      <c r="C724" s="156" t="s">
        <v>6986</v>
      </c>
      <c r="D724" s="247" t="s">
        <v>6954</v>
      </c>
      <c r="E724" s="247" t="s">
        <v>6936</v>
      </c>
      <c r="F724" s="246" t="s">
        <v>5269</v>
      </c>
      <c r="G724" s="247" t="s">
        <v>6954</v>
      </c>
      <c r="H724" s="247" t="s">
        <v>6954</v>
      </c>
      <c r="I724" s="248" t="s">
        <v>5931</v>
      </c>
      <c r="J724" s="248" t="s">
        <v>5931</v>
      </c>
      <c r="K724" s="248" t="s">
        <v>3813</v>
      </c>
      <c r="L724" s="248" t="s">
        <v>67</v>
      </c>
      <c r="M724" s="248" t="s">
        <v>3866</v>
      </c>
      <c r="N724" s="248" t="str">
        <f t="shared" si="16"/>
        <v>INSERT INTO ft_t_einc (einc_oid, clsf_oid, cl_value, ext_cl_value, indus_cl_set_id, start_tms, last_chg_tms, last_chg_usr_id, ext_clsf_nme, ext_clsf_desc, data_src_id, nls_cde)  SELECT 'EINC000774','GVPRNTGR80','Interest Rate Future Non-regulated','Interest Rate Future-N','GVPRNTGR',SYSDATE(),SYSDATE(),'GS:PSG:P72','Interest Rate Future Non-regulated','Interest Rate Future Non-regulated','BB','ENGLISH'     FROM DUAL WHERE NOT EXISTS (SELECT 1 FROM ft_t_einc WHERE clsf_oid = 'GVPRNTGR80' AND ext_cl_value = 'Interest Rate Future-N' AND indus_cl_set_id = 'GVPRNTGR' AND data_src_id = 'BB');</v>
      </c>
    </row>
    <row r="725" spans="1:14" s="219" customFormat="1">
      <c r="A725" s="246" t="s">
        <v>5266</v>
      </c>
      <c r="B725" s="156" t="s">
        <v>6977</v>
      </c>
      <c r="C725" s="156" t="s">
        <v>6987</v>
      </c>
      <c r="D725" s="247" t="s">
        <v>6955</v>
      </c>
      <c r="E725" s="247" t="s">
        <v>6942</v>
      </c>
      <c r="F725" s="246" t="s">
        <v>5269</v>
      </c>
      <c r="G725" s="247" t="s">
        <v>6955</v>
      </c>
      <c r="H725" s="247" t="s">
        <v>6955</v>
      </c>
      <c r="I725" s="248" t="s">
        <v>5931</v>
      </c>
      <c r="J725" s="248" t="s">
        <v>5931</v>
      </c>
      <c r="K725" s="248" t="s">
        <v>3813</v>
      </c>
      <c r="L725" s="248" t="s">
        <v>67</v>
      </c>
      <c r="M725" s="248" t="s">
        <v>3866</v>
      </c>
      <c r="N725" s="248" t="str">
        <f t="shared" si="16"/>
        <v>INSERT INTO ft_t_einc (einc_oid, clsf_oid, cl_value, ext_cl_value, indus_cl_set_id, start_tms, last_chg_tms, last_chg_usr_id, ext_clsf_nme, ext_clsf_desc, data_src_id, nls_cde)  SELECT 'EINC000775','GVPRNTGR81','Interest Rate Future Regulated','Interest Rate Future-Y','GVPRNTGR',SYSDATE(),SYSDATE(),'GS:PSG:P72','Interest Rate Future Regulated','Interest Rate Future Regulated','BB','ENGLISH'     FROM DUAL WHERE NOT EXISTS (SELECT 1 FROM ft_t_einc WHERE clsf_oid = 'GVPRNTGR81' AND ext_cl_value = 'Interest Rate Future-Y' AND indus_cl_set_id = 'GVPRNTGR' AND data_src_id = 'BB');</v>
      </c>
    </row>
    <row r="726" spans="1:14" s="219" customFormat="1">
      <c r="A726" s="246" t="s">
        <v>5266</v>
      </c>
      <c r="B726" s="156" t="s">
        <v>6978</v>
      </c>
      <c r="C726" s="156" t="s">
        <v>6988</v>
      </c>
      <c r="D726" s="247" t="s">
        <v>6944</v>
      </c>
      <c r="E726" s="247" t="s">
        <v>6937</v>
      </c>
      <c r="F726" s="246" t="s">
        <v>5269</v>
      </c>
      <c r="G726" s="247" t="s">
        <v>6944</v>
      </c>
      <c r="H726" s="247" t="s">
        <v>6944</v>
      </c>
      <c r="I726" s="248" t="s">
        <v>5931</v>
      </c>
      <c r="J726" s="248" t="s">
        <v>5931</v>
      </c>
      <c r="K726" s="248" t="s">
        <v>3813</v>
      </c>
      <c r="L726" s="248" t="s">
        <v>67</v>
      </c>
      <c r="M726" s="248" t="s">
        <v>3866</v>
      </c>
      <c r="N726" s="248" t="str">
        <f t="shared" si="16"/>
        <v>INSERT INTO ft_t_einc (einc_oid, clsf_oid, cl_value, ext_cl_value, indus_cl_set_id, start_tms, last_chg_tms, last_chg_usr_id, ext_clsf_nme, ext_clsf_desc, data_src_id, nls_cde)  SELECT 'EINC000776','GVPRNTGR82','Single Stock Futures Non-Regulated','Actively Traded Equity Swap-N','GVPRNTGR',SYSDATE(),SYSDATE(),'GS:PSG:P72','Single Stock Futures Non-Regulated','Single Stock Futures Non-Regulated','BB','ENGLISH'     FROM DUAL WHERE NOT EXISTS (SELECT 1 FROM ft_t_einc WHERE clsf_oid = 'GVPRNTGR82' AND ext_cl_value = 'Actively Traded Equity Swap-N' AND indus_cl_set_id = 'GVPRNTGR' AND data_src_id = 'BB');</v>
      </c>
    </row>
    <row r="727" spans="1:14" s="219" customFormat="1">
      <c r="A727" s="246" t="s">
        <v>5266</v>
      </c>
      <c r="B727" s="156" t="s">
        <v>6979</v>
      </c>
      <c r="C727" s="156" t="s">
        <v>6989</v>
      </c>
      <c r="D727" s="247" t="s">
        <v>6945</v>
      </c>
      <c r="E727" s="247" t="s">
        <v>6943</v>
      </c>
      <c r="F727" s="246" t="s">
        <v>5269</v>
      </c>
      <c r="G727" s="247" t="s">
        <v>6945</v>
      </c>
      <c r="H727" s="247" t="s">
        <v>6945</v>
      </c>
      <c r="I727" s="248" t="s">
        <v>5931</v>
      </c>
      <c r="J727" s="248" t="s">
        <v>5931</v>
      </c>
      <c r="K727" s="248" t="s">
        <v>3813</v>
      </c>
      <c r="L727" s="248" t="s">
        <v>67</v>
      </c>
      <c r="M727" s="248" t="s">
        <v>3866</v>
      </c>
      <c r="N727" s="248" t="str">
        <f t="shared" si="16"/>
        <v>INSERT INTO ft_t_einc (einc_oid, clsf_oid, cl_value, ext_cl_value, indus_cl_set_id, start_tms, last_chg_tms, last_chg_usr_id, ext_clsf_nme, ext_clsf_desc, data_src_id, nls_cde)  SELECT 'EINC000777','GVPRNTGR83','Single Stock Futures Regulated','Actively Traded Equity Swap-Y','GVPRNTGR',SYSDATE(),SYSDATE(),'GS:PSG:P72','Single Stock Futures Regulated','Single Stock Futures Regulated','BB','ENGLISH'     FROM DUAL WHERE NOT EXISTS (SELECT 1 FROM ft_t_einc WHERE clsf_oid = 'GVPRNTGR83' AND ext_cl_value = 'Actively Traded Equity Swap-Y' AND indus_cl_set_id = 'GVPRNTGR' AND data_src_id = 'BB');</v>
      </c>
    </row>
    <row r="728" spans="1:14" s="256" customFormat="1">
      <c r="A728" s="257" t="s">
        <v>3814</v>
      </c>
      <c r="B728" s="258" t="s">
        <v>7017</v>
      </c>
      <c r="C728" s="256" t="s">
        <v>7015</v>
      </c>
      <c r="D728" s="264" t="s">
        <v>7019</v>
      </c>
      <c r="E728" s="258" t="s">
        <v>7025</v>
      </c>
      <c r="F728" s="257" t="s">
        <v>3815</v>
      </c>
      <c r="G728" s="258" t="s">
        <v>7016</v>
      </c>
      <c r="H728" s="258" t="s">
        <v>7016</v>
      </c>
      <c r="I728" s="257" t="s">
        <v>5931</v>
      </c>
      <c r="J728" s="257" t="s">
        <v>5931</v>
      </c>
      <c r="K728" s="257" t="s">
        <v>3813</v>
      </c>
      <c r="L728" s="257" t="s">
        <v>67</v>
      </c>
      <c r="M728" s="257" t="s">
        <v>3866</v>
      </c>
      <c r="N728" s="257" t="str">
        <f t="shared" si="16"/>
        <v>INSERT INTO ft_t_einc (einc_oid, clsf_oid, cl_value, ext_cl_value, indus_cl_set_id, start_tms, last_chg_tms, last_chg_usr_id, ext_clsf_nme, ext_clsf_desc, data_src_id, nls_cde)  SELECT 'EINC000778','INSTYPG188','SPAC Warrants','Specified Purpose Acquis-Warrants','INSTYPGR',SYSDATE(),SYSDATE(),'GS:PSG:P72','Specified Purpose Acquis','Specified Purpose Acquis','BB','ENGLISH'     FROM DUAL WHERE NOT EXISTS (SELECT 1 FROM ft_t_einc WHERE clsf_oid = 'INSTYPG188' AND ext_cl_value = 'Specified Purpose Acquis-Warrants' AND indus_cl_set_id = 'INSTYPGR' AND data_src_id = 'BB');</v>
      </c>
    </row>
    <row r="729" spans="1:14" s="256" customFormat="1">
      <c r="A729" s="257" t="s">
        <v>3814</v>
      </c>
      <c r="B729" s="258" t="s">
        <v>7018</v>
      </c>
      <c r="C729" s="256" t="s">
        <v>7022</v>
      </c>
      <c r="D729" s="264" t="s">
        <v>7020</v>
      </c>
      <c r="E729" s="258" t="s">
        <v>7026</v>
      </c>
      <c r="F729" s="257" t="s">
        <v>3815</v>
      </c>
      <c r="G729" s="258" t="s">
        <v>7016</v>
      </c>
      <c r="H729" s="258" t="s">
        <v>7016</v>
      </c>
      <c r="I729" s="257" t="s">
        <v>5931</v>
      </c>
      <c r="J729" s="257" t="s">
        <v>5931</v>
      </c>
      <c r="K729" s="257" t="s">
        <v>3813</v>
      </c>
      <c r="L729" s="257" t="s">
        <v>67</v>
      </c>
      <c r="M729" s="257" t="s">
        <v>3866</v>
      </c>
      <c r="N729" s="257" t="str">
        <f>CONCATENATE("INSERT INTO ft_t_einc (einc_oid, clsf_oid, cl_value, ext_cl_value, indus_cl_set_id, start_tms, last_chg_tms, last_chg_usr_id, ext_clsf_nme, ext_clsf_desc, data_src_id, nls_cde)  SELECT '", B729, "','", C729, "','", D729, "','", E729, "','", F729, "',", I729, ",", J729, ",'", K729, "','", G729, "','", H729, "','", L729, "','", M729, "'     FROM DUAL WHERE NOT EXISTS (SELECT 1 FROM ft_t_einc WHERE clsf_oid = '",C729, "' AND ext_cl_value = '", E729, "' AND indus_cl_set_id = '", F729, "' AND data_src_id = '",L729,"');")</f>
        <v>INSERT INTO ft_t_einc (einc_oid, clsf_oid, cl_value, ext_cl_value, indus_cl_set_id, start_tms, last_chg_tms, last_chg_usr_id, ext_clsf_nme, ext_clsf_desc, data_src_id, nls_cde)  SELECT 'EINC000779','INSTYPG189','SPAC Common Stock','Specified Purpose Acquis-Common Stock','INSTYPGR',SYSDATE(),SYSDATE(),'GS:PSG:P72','Specified Purpose Acquis','Specified Purpose Acquis','BB','ENGLISH'     FROM DUAL WHERE NOT EXISTS (SELECT 1 FROM ft_t_einc WHERE clsf_oid = 'INSTYPG189' AND ext_cl_value = 'Specified Purpose Acquis-Common Stock' AND indus_cl_set_id = 'INSTYPGR' AND data_src_id = 'BB');</v>
      </c>
    </row>
    <row r="730" spans="1:14" s="256" customFormat="1">
      <c r="A730" s="257" t="s">
        <v>3814</v>
      </c>
      <c r="B730" s="258" t="s">
        <v>7024</v>
      </c>
      <c r="C730" s="256" t="s">
        <v>7023</v>
      </c>
      <c r="D730" s="264" t="s">
        <v>7021</v>
      </c>
      <c r="E730" s="258" t="s">
        <v>7027</v>
      </c>
      <c r="F730" s="257" t="s">
        <v>3815</v>
      </c>
      <c r="G730" s="258" t="s">
        <v>7016</v>
      </c>
      <c r="H730" s="258" t="s">
        <v>7016</v>
      </c>
      <c r="I730" s="257" t="s">
        <v>5931</v>
      </c>
      <c r="J730" s="257" t="s">
        <v>5931</v>
      </c>
      <c r="K730" s="257" t="s">
        <v>3813</v>
      </c>
      <c r="L730" s="257" t="s">
        <v>67</v>
      </c>
      <c r="M730" s="257" t="s">
        <v>3866</v>
      </c>
      <c r="N730" s="257" t="str">
        <f>CONCATENATE("INSERT INTO ft_t_einc (einc_oid, clsf_oid, cl_value, ext_cl_value, indus_cl_set_id, start_tms, last_chg_tms, last_chg_usr_id, ext_clsf_nme, ext_clsf_desc, data_src_id, nls_cde)  SELECT '", B730, "','", C730, "','", D730, "','", E730, "','", F730, "',", I730, ",", J730, ",'", K730, "','", G730, "','", H730, "','", L730, "','", M730, "'     FROM DUAL WHERE NOT EXISTS (SELECT 1 FROM ft_t_einc WHERE clsf_oid = '",C730, "' AND ext_cl_value = '", E730, "' AND indus_cl_set_id = '", F730, "' AND data_src_id = '",L730,"');")</f>
        <v>INSERT INTO ft_t_einc (einc_oid, clsf_oid, cl_value, ext_cl_value, indus_cl_set_id, start_tms, last_chg_tms, last_chg_usr_id, ext_clsf_nme, ext_clsf_desc, data_src_id, nls_cde)  SELECT 'EINC000780','INSTYPG190','SPAC Unit','Specified Purpose Acquis-Unit','INSTYPGR',SYSDATE(),SYSDATE(),'GS:PSG:P72','Specified Purpose Acquis','Specified Purpose Acquis','BB','ENGLISH'     FROM DUAL WHERE NOT EXISTS (SELECT 1 FROM ft_t_einc WHERE clsf_oid = 'INSTYPG190' AND ext_cl_value = 'Specified Purpose Acquis-Unit' AND indus_cl_set_id = 'INSTYPGR' AND data_src_id = 'BB');</v>
      </c>
    </row>
    <row r="731" spans="1:14" s="262" customFormat="1">
      <c r="A731" s="260" t="s">
        <v>3814</v>
      </c>
      <c r="B731" s="263" t="s">
        <v>7031</v>
      </c>
      <c r="C731" s="262" t="s">
        <v>6801</v>
      </c>
      <c r="D731" s="263" t="s">
        <v>6780</v>
      </c>
      <c r="E731" s="263" t="s">
        <v>7032</v>
      </c>
      <c r="F731" s="260" t="s">
        <v>3815</v>
      </c>
      <c r="G731" s="263" t="s">
        <v>6780</v>
      </c>
      <c r="H731" s="263" t="s">
        <v>6780</v>
      </c>
      <c r="I731" s="260" t="s">
        <v>5931</v>
      </c>
      <c r="J731" s="260" t="s">
        <v>5931</v>
      </c>
      <c r="K731" s="260" t="s">
        <v>3813</v>
      </c>
      <c r="L731" s="260" t="s">
        <v>6646</v>
      </c>
      <c r="M731" s="260" t="s">
        <v>3866</v>
      </c>
      <c r="N731" s="260" t="str">
        <f t="shared" ref="N731:N778" si="17">CONCATENATE("INSERT INTO ft_t_einc (einc_oid, clsf_oid, cl_value, ext_cl_value, indus_cl_set_id, start_tms, last_chg_tms, last_chg_usr_id, ext_clsf_nme, ext_clsf_desc, data_src_id, nls_cde)  SELECT '", B731, "','", C731, "','", D731, "','", E731, "','", F731, "',", I731, ",", J731, ",'", K731, "','", G731, "','", H731, "','", L731, "','", M731, "'     FROM DUAL WHERE NOT EXISTS (SELECT 1 FROM ft_t_einc WHERE clsf_oid = '",C731, "' AND ext_cl_value = '", E731, "' AND indus_cl_set_id = '", F731, "' AND data_src_id = '",L731,"');")</f>
        <v>INSERT INTO ft_t_einc (einc_oid, clsf_oid, cl_value, ext_cl_value, indus_cl_set_id, start_tms, last_chg_tms, last_chg_usr_id, ext_clsf_nme, ext_clsf_desc, data_src_id, nls_cde)  SELECT 'EINC000781','INSTYPG179','Bond Future','BFU','INSTYPGR',SYSDATE(),SYSDATE(),'GS:PSG:P72','Bond Future','Bond Future','RFTDSP','ENGLISH'     FROM DUAL WHERE NOT EXISTS (SELECT 1 FROM ft_t_einc WHERE clsf_oid = 'INSTYPG179' AND ext_cl_value = 'BFU' AND indus_cl_set_id = 'INSTYPGR' AND data_src_id = 'RFTDSP');</v>
      </c>
    </row>
    <row r="732" spans="1:14" s="262" customFormat="1">
      <c r="A732" s="260" t="s">
        <v>3814</v>
      </c>
      <c r="B732" s="263" t="s">
        <v>7038</v>
      </c>
      <c r="C732" s="262" t="s">
        <v>6802</v>
      </c>
      <c r="D732" s="263" t="s">
        <v>6781</v>
      </c>
      <c r="E732" s="263" t="s">
        <v>1012</v>
      </c>
      <c r="F732" s="260" t="s">
        <v>3815</v>
      </c>
      <c r="G732" s="263" t="s">
        <v>6781</v>
      </c>
      <c r="H732" s="263" t="s">
        <v>6781</v>
      </c>
      <c r="I732" s="260" t="s">
        <v>5931</v>
      </c>
      <c r="J732" s="260" t="s">
        <v>5931</v>
      </c>
      <c r="K732" s="260" t="s">
        <v>3813</v>
      </c>
      <c r="L732" s="260" t="s">
        <v>6646</v>
      </c>
      <c r="M732" s="260" t="s">
        <v>3866</v>
      </c>
      <c r="N732" s="260" t="str">
        <f t="shared" ref="N732:N733" si="18">CONCATENATE("INSERT INTO ft_t_einc (einc_oid, clsf_oid, cl_value, ext_cl_value, indus_cl_set_id, start_tms, last_chg_tms, last_chg_usr_id, ext_clsf_nme, ext_clsf_desc, data_src_id, nls_cde)  SELECT '", B732, "','", C732, "','", D732, "','", E732, "','", F732, "',", I732, ",", J732, ",'", K732, "','", G732, "','", H732, "','", L732, "','", M732, "'     FROM DUAL WHERE NOT EXISTS (SELECT 1 FROM ft_t_einc WHERE clsf_oid = '",C732, "' AND ext_cl_value = '", E732, "' AND indus_cl_set_id = '", F732, "' AND data_src_id = '",L732,"');")</f>
        <v>INSERT INTO ft_t_einc (einc_oid, clsf_oid, cl_value, ext_cl_value, indus_cl_set_id, start_tms, last_chg_tms, last_chg_usr_id, ext_clsf_nme, ext_clsf_desc, data_src_id, nls_cde)  SELECT 'EINC000782','INSTYPG180','Commodity Future','CMF','INSTYPGR',SYSDATE(),SYSDATE(),'GS:PSG:P72','Commodity Future','Commodity Future','RFTDSP','ENGLISH'     FROM DUAL WHERE NOT EXISTS (SELECT 1 FROM ft_t_einc WHERE clsf_oid = 'INSTYPG180' AND ext_cl_value = 'CMF' AND indus_cl_set_id = 'INSTYPGR' AND data_src_id = 'RFTDSP');</v>
      </c>
    </row>
    <row r="733" spans="1:14" s="262" customFormat="1">
      <c r="A733" s="260" t="s">
        <v>3814</v>
      </c>
      <c r="B733" s="263" t="s">
        <v>7039</v>
      </c>
      <c r="C733" s="262" t="s">
        <v>6802</v>
      </c>
      <c r="D733" s="263" t="s">
        <v>6781</v>
      </c>
      <c r="E733" s="263" t="s">
        <v>7034</v>
      </c>
      <c r="F733" s="260" t="s">
        <v>3815</v>
      </c>
      <c r="G733" s="263" t="s">
        <v>6781</v>
      </c>
      <c r="H733" s="263" t="s">
        <v>6781</v>
      </c>
      <c r="I733" s="260" t="s">
        <v>5931</v>
      </c>
      <c r="J733" s="260" t="s">
        <v>5931</v>
      </c>
      <c r="K733" s="260" t="s">
        <v>3813</v>
      </c>
      <c r="L733" s="260" t="s">
        <v>6646</v>
      </c>
      <c r="M733" s="260" t="s">
        <v>3866</v>
      </c>
      <c r="N733" s="260" t="str">
        <f t="shared" si="18"/>
        <v>INSERT INTO ft_t_einc (einc_oid, clsf_oid, cl_value, ext_cl_value, indus_cl_set_id, start_tms, last_chg_tms, last_chg_usr_id, ext_clsf_nme, ext_clsf_desc, data_src_id, nls_cde)  SELECT 'EINC000783','INSTYPG180','Commodity Future','EFU','INSTYPGR',SYSDATE(),SYSDATE(),'GS:PSG:P72','Commodity Future','Commodity Future','RFTDSP','ENGLISH'     FROM DUAL WHERE NOT EXISTS (SELECT 1 FROM ft_t_einc WHERE clsf_oid = 'INSTYPG180' AND ext_cl_value = 'EFU' AND indus_cl_set_id = 'INSTYPGR' AND data_src_id = 'RFTDSP');</v>
      </c>
    </row>
    <row r="734" spans="1:14" s="262" customFormat="1">
      <c r="A734" s="260" t="s">
        <v>3814</v>
      </c>
      <c r="B734" s="263" t="s">
        <v>7040</v>
      </c>
      <c r="C734" s="262" t="s">
        <v>6802</v>
      </c>
      <c r="D734" s="263" t="s">
        <v>6781</v>
      </c>
      <c r="E734" s="263" t="s">
        <v>7037</v>
      </c>
      <c r="F734" s="260" t="s">
        <v>3815</v>
      </c>
      <c r="G734" s="263" t="s">
        <v>6781</v>
      </c>
      <c r="H734" s="263" t="s">
        <v>6781</v>
      </c>
      <c r="I734" s="260" t="s">
        <v>5931</v>
      </c>
      <c r="J734" s="260" t="s">
        <v>5931</v>
      </c>
      <c r="K734" s="260" t="s">
        <v>3813</v>
      </c>
      <c r="L734" s="260" t="s">
        <v>6646</v>
      </c>
      <c r="M734" s="260" t="s">
        <v>3866</v>
      </c>
      <c r="N734" s="260" t="str">
        <f t="shared" si="17"/>
        <v>INSERT INTO ft_t_einc (einc_oid, clsf_oid, cl_value, ext_cl_value, indus_cl_set_id, start_tms, last_chg_tms, last_chg_usr_id, ext_clsf_nme, ext_clsf_desc, data_src_id, nls_cde)  SELECT 'EINC000784','INSTYPG180','Commodity Future','TFU','INSTYPGR',SYSDATE(),SYSDATE(),'GS:PSG:P72','Commodity Future','Commodity Future','RFTDSP','ENGLISH'     FROM DUAL WHERE NOT EXISTS (SELECT 1 FROM ft_t_einc WHERE clsf_oid = 'INSTYPG180' AND ext_cl_value = 'TFU' AND indus_cl_set_id = 'INSTYPGR' AND data_src_id = 'RFTDSP');</v>
      </c>
    </row>
    <row r="735" spans="1:14" s="262" customFormat="1">
      <c r="A735" s="260" t="s">
        <v>3814</v>
      </c>
      <c r="B735" s="263" t="s">
        <v>7041</v>
      </c>
      <c r="C735" s="262" t="s">
        <v>6803</v>
      </c>
      <c r="D735" s="263" t="s">
        <v>6782</v>
      </c>
      <c r="E735" s="263" t="s">
        <v>7033</v>
      </c>
      <c r="F735" s="260" t="s">
        <v>3815</v>
      </c>
      <c r="G735" s="263" t="s">
        <v>6782</v>
      </c>
      <c r="H735" s="263" t="s">
        <v>6782</v>
      </c>
      <c r="I735" s="260" t="s">
        <v>5931</v>
      </c>
      <c r="J735" s="260" t="s">
        <v>5931</v>
      </c>
      <c r="K735" s="260" t="s">
        <v>3813</v>
      </c>
      <c r="L735" s="260" t="s">
        <v>6646</v>
      </c>
      <c r="M735" s="260" t="s">
        <v>3866</v>
      </c>
      <c r="N735" s="260" t="str">
        <f t="shared" si="17"/>
        <v>INSERT INTO ft_t_einc (einc_oid, clsf_oid, cl_value, ext_cl_value, indus_cl_set_id, start_tms, last_chg_tms, last_chg_usr_id, ext_clsf_nme, ext_clsf_desc, data_src_id, nls_cde)  SELECT 'EINC000785','INSTYPG181','Currency Future','CFU','INSTYPGR',SYSDATE(),SYSDATE(),'GS:PSG:P72','Currency Future','Currency Future','RFTDSP','ENGLISH'     FROM DUAL WHERE NOT EXISTS (SELECT 1 FROM ft_t_einc WHERE clsf_oid = 'INSTYPG181' AND ext_cl_value = 'CFU' AND indus_cl_set_id = 'INSTYPGR' AND data_src_id = 'RFTDSP');</v>
      </c>
    </row>
    <row r="736" spans="1:14" s="262" customFormat="1">
      <c r="A736" s="260" t="s">
        <v>3814</v>
      </c>
      <c r="B736" s="263" t="s">
        <v>7042</v>
      </c>
      <c r="C736" s="262" t="s">
        <v>6804</v>
      </c>
      <c r="D736" s="263" t="s">
        <v>6783</v>
      </c>
      <c r="E736" s="263" t="s">
        <v>7035</v>
      </c>
      <c r="F736" s="260" t="s">
        <v>3815</v>
      </c>
      <c r="G736" s="263" t="s">
        <v>6783</v>
      </c>
      <c r="H736" s="263" t="s">
        <v>6783</v>
      </c>
      <c r="I736" s="260" t="s">
        <v>5931</v>
      </c>
      <c r="J736" s="260" t="s">
        <v>5931</v>
      </c>
      <c r="K736" s="260" t="s">
        <v>3813</v>
      </c>
      <c r="L736" s="260" t="s">
        <v>6646</v>
      </c>
      <c r="M736" s="260" t="s">
        <v>3866</v>
      </c>
      <c r="N736" s="260" t="str">
        <f t="shared" si="17"/>
        <v>INSERT INTO ft_t_einc (einc_oid, clsf_oid, cl_value, ext_cl_value, indus_cl_set_id, start_tms, last_chg_tms, last_chg_usr_id, ext_clsf_nme, ext_clsf_desc, data_src_id, nls_cde)  SELECT 'EINC000786','INSTYPG182','Financial Index Future','EIF','INSTYPGR',SYSDATE(),SYSDATE(),'GS:PSG:P72','Financial Index Future','Financial Index Future','RFTDSP','ENGLISH'     FROM DUAL WHERE NOT EXISTS (SELECT 1 FROM ft_t_einc WHERE clsf_oid = 'INSTYPG182' AND ext_cl_value = 'EIF' AND indus_cl_set_id = 'INSTYPGR' AND data_src_id = 'RFTDSP');</v>
      </c>
    </row>
    <row r="737" spans="1:14" s="262" customFormat="1">
      <c r="A737" s="260" t="s">
        <v>3814</v>
      </c>
      <c r="B737" s="263" t="s">
        <v>7043</v>
      </c>
      <c r="C737" s="262" t="s">
        <v>6805</v>
      </c>
      <c r="D737" s="263" t="s">
        <v>6784</v>
      </c>
      <c r="E737" s="263" t="s">
        <v>7036</v>
      </c>
      <c r="F737" s="260" t="s">
        <v>3815</v>
      </c>
      <c r="G737" s="263" t="s">
        <v>6784</v>
      </c>
      <c r="H737" s="263" t="s">
        <v>6784</v>
      </c>
      <c r="I737" s="260" t="s">
        <v>5931</v>
      </c>
      <c r="J737" s="260" t="s">
        <v>5931</v>
      </c>
      <c r="K737" s="260" t="s">
        <v>3813</v>
      </c>
      <c r="L737" s="260" t="s">
        <v>6646</v>
      </c>
      <c r="M737" s="260" t="s">
        <v>3866</v>
      </c>
      <c r="N737" s="260" t="str">
        <f t="shared" si="17"/>
        <v>INSERT INTO ft_t_einc (einc_oid, clsf_oid, cl_value, ext_cl_value, indus_cl_set_id, start_tms, last_chg_tms, last_chg_usr_id, ext_clsf_nme, ext_clsf_desc, data_src_id, nls_cde)  SELECT 'EINC000787','INSTYPG183','Interest Rate Future','IRF','INSTYPGR',SYSDATE(),SYSDATE(),'GS:PSG:P72','Interest Rate Future','Interest Rate Future','RFTDSP','ENGLISH'     FROM DUAL WHERE NOT EXISTS (SELECT 1 FROM ft_t_einc WHERE clsf_oid = 'INSTYPG183' AND ext_cl_value = 'IRF' AND indus_cl_set_id = 'INSTYPGR' AND data_src_id = 'RFTDSP');</v>
      </c>
    </row>
    <row r="738" spans="1:14" s="273" customFormat="1">
      <c r="A738" s="271" t="s">
        <v>3814</v>
      </c>
      <c r="B738" s="263" t="s">
        <v>7044</v>
      </c>
      <c r="C738" s="273" t="s">
        <v>6803</v>
      </c>
      <c r="D738" s="272" t="s">
        <v>6782</v>
      </c>
      <c r="E738" s="272" t="s">
        <v>7065</v>
      </c>
      <c r="F738" s="271" t="s">
        <v>3815</v>
      </c>
      <c r="G738" s="272" t="s">
        <v>6782</v>
      </c>
      <c r="H738" s="272" t="s">
        <v>6782</v>
      </c>
      <c r="I738" s="271" t="s">
        <v>5931</v>
      </c>
      <c r="J738" s="271" t="s">
        <v>5931</v>
      </c>
      <c r="K738" s="271" t="s">
        <v>3813</v>
      </c>
      <c r="L738" s="271" t="s">
        <v>6646</v>
      </c>
      <c r="M738" s="271" t="s">
        <v>3866</v>
      </c>
      <c r="N738" s="271" t="str">
        <f t="shared" si="17"/>
        <v>INSERT INTO ft_t_einc (einc_oid, clsf_oid, cl_value, ext_cl_value, indus_cl_set_id, start_tms, last_chg_tms, last_chg_usr_id, ext_clsf_nme, ext_clsf_desc, data_src_id, nls_cde)  SELECT 'EINC000788','INSTYPG181','Currency Future','FXF','INSTYPGR',SYSDATE(),SYSDATE(),'GS:PSG:P72','Currency Future','Currency Future','RFTDSP','ENGLISH'     FROM DUAL WHERE NOT EXISTS (SELECT 1 FROM ft_t_einc WHERE clsf_oid = 'INSTYPG181' AND ext_cl_value = 'FXF' AND indus_cl_set_id = 'INSTYPGR' AND data_src_id = 'RFTDSP');</v>
      </c>
    </row>
    <row r="739" spans="1:14" s="273" customFormat="1">
      <c r="A739" s="271" t="s">
        <v>3814</v>
      </c>
      <c r="B739" s="263" t="s">
        <v>7055</v>
      </c>
      <c r="C739" s="273" t="s">
        <v>6802</v>
      </c>
      <c r="D739" s="272" t="s">
        <v>6781</v>
      </c>
      <c r="E739" s="272" t="s">
        <v>7066</v>
      </c>
      <c r="F739" s="271" t="s">
        <v>3815</v>
      </c>
      <c r="G739" s="272" t="s">
        <v>6781</v>
      </c>
      <c r="H739" s="272" t="s">
        <v>6781</v>
      </c>
      <c r="I739" s="271" t="s">
        <v>5931</v>
      </c>
      <c r="J739" s="271" t="s">
        <v>5931</v>
      </c>
      <c r="K739" s="271" t="s">
        <v>3813</v>
      </c>
      <c r="L739" s="271" t="s">
        <v>6646</v>
      </c>
      <c r="M739" s="271" t="s">
        <v>3866</v>
      </c>
      <c r="N739" s="271" t="str">
        <f t="shared" si="17"/>
        <v>INSERT INTO ft_t_einc (einc_oid, clsf_oid, cl_value, ext_cl_value, indus_cl_set_id, start_tms, last_chg_tms, last_chg_usr_id, ext_clsf_nme, ext_clsf_desc, data_src_id, nls_cde)  SELECT 'EINC000789','INSTYPG180','Commodity Future','CST','INSTYPGR',SYSDATE(),SYSDATE(),'GS:PSG:P72','Commodity Future','Commodity Future','RFTDSP','ENGLISH'     FROM DUAL WHERE NOT EXISTS (SELECT 1 FROM ft_t_einc WHERE clsf_oid = 'INSTYPG180' AND ext_cl_value = 'CST' AND indus_cl_set_id = 'INSTYPGR' AND data_src_id = 'RFTDSP');</v>
      </c>
    </row>
    <row r="740" spans="1:14" s="273" customFormat="1">
      <c r="A740" s="271" t="s">
        <v>3814</v>
      </c>
      <c r="B740" s="263" t="s">
        <v>7056</v>
      </c>
      <c r="C740" s="273" t="s">
        <v>6802</v>
      </c>
      <c r="D740" s="272" t="s">
        <v>6781</v>
      </c>
      <c r="E740" s="272" t="s">
        <v>7067</v>
      </c>
      <c r="F740" s="271" t="s">
        <v>3815</v>
      </c>
      <c r="G740" s="272" t="s">
        <v>6781</v>
      </c>
      <c r="H740" s="272" t="s">
        <v>6781</v>
      </c>
      <c r="I740" s="271" t="s">
        <v>5931</v>
      </c>
      <c r="J740" s="271" t="s">
        <v>5931</v>
      </c>
      <c r="K740" s="271" t="s">
        <v>3813</v>
      </c>
      <c r="L740" s="271" t="s">
        <v>6646</v>
      </c>
      <c r="M740" s="271" t="s">
        <v>3866</v>
      </c>
      <c r="N740" s="271" t="str">
        <f t="shared" ref="N740:N742" si="19">CONCATENATE("INSERT INTO ft_t_einc (einc_oid, clsf_oid, cl_value, ext_cl_value, indus_cl_set_id, start_tms, last_chg_tms, last_chg_usr_id, ext_clsf_nme, ext_clsf_desc, data_src_id, nls_cde)  SELECT '", B740, "','", C740, "','", D740, "','", E740, "','", F740, "',", I740, ",", J740, ",'", K740, "','", G740, "','", H740, "','", L740, "','", M740, "'     FROM DUAL WHERE NOT EXISTS (SELECT 1 FROM ft_t_einc WHERE clsf_oid = '",C740, "' AND ext_cl_value = '", E740, "' AND indus_cl_set_id = '", F740, "' AND data_src_id = '",L740,"');")</f>
        <v>INSERT INTO ft_t_einc (einc_oid, clsf_oid, cl_value, ext_cl_value, indus_cl_set_id, start_tms, last_chg_tms, last_chg_usr_id, ext_clsf_nme, ext_clsf_desc, data_src_id, nls_cde)  SELECT 'EINC000790','INSTYPG180','Commodity Future','EST','INSTYPGR',SYSDATE(),SYSDATE(),'GS:PSG:P72','Commodity Future','Commodity Future','RFTDSP','ENGLISH'     FROM DUAL WHERE NOT EXISTS (SELECT 1 FROM ft_t_einc WHERE clsf_oid = 'INSTYPG180' AND ext_cl_value = 'EST' AND indus_cl_set_id = 'INSTYPGR' AND data_src_id = 'RFTDSP');</v>
      </c>
    </row>
    <row r="741" spans="1:14" s="273" customFormat="1">
      <c r="A741" s="271" t="s">
        <v>3814</v>
      </c>
      <c r="B741" s="263" t="s">
        <v>7057</v>
      </c>
      <c r="C741" s="273" t="s">
        <v>6802</v>
      </c>
      <c r="D741" s="272" t="s">
        <v>6781</v>
      </c>
      <c r="E741" s="272" t="s">
        <v>1317</v>
      </c>
      <c r="F741" s="271" t="s">
        <v>3815</v>
      </c>
      <c r="G741" s="272" t="s">
        <v>6781</v>
      </c>
      <c r="H741" s="272" t="s">
        <v>6781</v>
      </c>
      <c r="I741" s="271" t="s">
        <v>5931</v>
      </c>
      <c r="J741" s="271" t="s">
        <v>5931</v>
      </c>
      <c r="K741" s="271" t="s">
        <v>3813</v>
      </c>
      <c r="L741" s="271" t="s">
        <v>6646</v>
      </c>
      <c r="M741" s="271" t="s">
        <v>3866</v>
      </c>
      <c r="N741" s="271" t="str">
        <f t="shared" si="19"/>
        <v>INSERT INTO ft_t_einc (einc_oid, clsf_oid, cl_value, ext_cl_value, indus_cl_set_id, start_tms, last_chg_tms, last_chg_usr_id, ext_clsf_nme, ext_clsf_desc, data_src_id, nls_cde)  SELECT 'EINC000791','INSTYPG180','Commodity Future','ECS','INSTYPGR',SYSDATE(),SYSDATE(),'GS:PSG:P72','Commodity Future','Commodity Future','RFTDSP','ENGLISH'     FROM DUAL WHERE NOT EXISTS (SELECT 1 FROM ft_t_einc WHERE clsf_oid = 'INSTYPG180' AND ext_cl_value = 'ECS' AND indus_cl_set_id = 'INSTYPGR' AND data_src_id = 'RFTDSP');</v>
      </c>
    </row>
    <row r="742" spans="1:14" s="273" customFormat="1">
      <c r="A742" s="271" t="s">
        <v>3814</v>
      </c>
      <c r="B742" s="263" t="s">
        <v>7058</v>
      </c>
      <c r="C742" s="273" t="s">
        <v>6802</v>
      </c>
      <c r="D742" s="272" t="s">
        <v>6781</v>
      </c>
      <c r="E742" s="272" t="s">
        <v>636</v>
      </c>
      <c r="F742" s="271" t="s">
        <v>3815</v>
      </c>
      <c r="G742" s="272" t="s">
        <v>6781</v>
      </c>
      <c r="H742" s="272" t="s">
        <v>6781</v>
      </c>
      <c r="I742" s="271" t="s">
        <v>5931</v>
      </c>
      <c r="J742" s="271" t="s">
        <v>5931</v>
      </c>
      <c r="K742" s="271" t="s">
        <v>3813</v>
      </c>
      <c r="L742" s="271" t="s">
        <v>6646</v>
      </c>
      <c r="M742" s="271" t="s">
        <v>3866</v>
      </c>
      <c r="N742" s="271" t="str">
        <f t="shared" si="19"/>
        <v>INSERT INTO ft_t_einc (einc_oid, clsf_oid, cl_value, ext_cl_value, indus_cl_set_id, start_tms, last_chg_tms, last_chg_usr_id, ext_clsf_nme, ext_clsf_desc, data_src_id, nls_cde)  SELECT 'EINC000792','INSTYPG180','Commodity Future','CCS','INSTYPGR',SYSDATE(),SYSDATE(),'GS:PSG:P72','Commodity Future','Commodity Future','RFTDSP','ENGLISH'     FROM DUAL WHERE NOT EXISTS (SELECT 1 FROM ft_t_einc WHERE clsf_oid = 'INSTYPG180' AND ext_cl_value = 'CCS' AND indus_cl_set_id = 'INSTYPGR' AND data_src_id = 'RFTDSP');</v>
      </c>
    </row>
    <row r="743" spans="1:14" s="262" customFormat="1">
      <c r="A743" s="265" t="s">
        <v>5267</v>
      </c>
      <c r="B743" s="263" t="s">
        <v>7059</v>
      </c>
      <c r="C743" s="261" t="s">
        <v>6873</v>
      </c>
      <c r="D743" s="263" t="s">
        <v>6780</v>
      </c>
      <c r="E743" s="263" t="s">
        <v>7032</v>
      </c>
      <c r="F743" s="261" t="s">
        <v>5268</v>
      </c>
      <c r="G743" s="263" t="s">
        <v>6780</v>
      </c>
      <c r="H743" s="263" t="s">
        <v>6780</v>
      </c>
      <c r="I743" s="260" t="s">
        <v>5931</v>
      </c>
      <c r="J743" s="260" t="s">
        <v>5931</v>
      </c>
      <c r="K743" s="260" t="s">
        <v>3813</v>
      </c>
      <c r="L743" s="260" t="s">
        <v>6646</v>
      </c>
      <c r="M743" s="260" t="s">
        <v>3866</v>
      </c>
      <c r="N743" s="260" t="str">
        <f t="shared" si="17"/>
        <v>INSERT INTO ft_t_einc (einc_oid, clsf_oid, cl_value, ext_cl_value, indus_cl_set_id, start_tms, last_chg_tms, last_chg_usr_id, ext_clsf_nme, ext_clsf_desc, data_src_id, nls_cde)  SELECT 'EINC000793','GVINVTYP69','Bond Future','BFU','GVINVTYP',SYSDATE(),SYSDATE(),'GS:PSG:P72','Bond Future','Bond Future','RFTDSP','ENGLISH'     FROM DUAL WHERE NOT EXISTS (SELECT 1 FROM ft_t_einc WHERE clsf_oid = 'GVINVTYP69' AND ext_cl_value = 'BFU' AND indus_cl_set_id = 'GVINVTYP' AND data_src_id = 'RFTDSP');</v>
      </c>
    </row>
    <row r="744" spans="1:14" s="262" customFormat="1">
      <c r="A744" s="265" t="s">
        <v>5267</v>
      </c>
      <c r="B744" s="263" t="s">
        <v>7060</v>
      </c>
      <c r="C744" s="261" t="s">
        <v>6874</v>
      </c>
      <c r="D744" s="263" t="s">
        <v>6781</v>
      </c>
      <c r="E744" s="263" t="s">
        <v>1012</v>
      </c>
      <c r="F744" s="261" t="s">
        <v>5268</v>
      </c>
      <c r="G744" s="263" t="s">
        <v>6781</v>
      </c>
      <c r="H744" s="263" t="s">
        <v>6781</v>
      </c>
      <c r="I744" s="260" t="s">
        <v>5931</v>
      </c>
      <c r="J744" s="260" t="s">
        <v>5931</v>
      </c>
      <c r="K744" s="260" t="s">
        <v>3813</v>
      </c>
      <c r="L744" s="260" t="s">
        <v>6646</v>
      </c>
      <c r="M744" s="260" t="s">
        <v>3866</v>
      </c>
      <c r="N744" s="260" t="str">
        <f t="shared" ref="N744:N746" si="20">CONCATENATE("INSERT INTO ft_t_einc (einc_oid, clsf_oid, cl_value, ext_cl_value, indus_cl_set_id, start_tms, last_chg_tms, last_chg_usr_id, ext_clsf_nme, ext_clsf_desc, data_src_id, nls_cde)  SELECT '", B744, "','", C744, "','", D744, "','", E744, "','", F744, "',", I744, ",", J744, ",'", K744, "','", G744, "','", H744, "','", L744, "','", M744, "'     FROM DUAL WHERE NOT EXISTS (SELECT 1 FROM ft_t_einc WHERE clsf_oid = '",C744, "' AND ext_cl_value = '", E744, "' AND indus_cl_set_id = '", F744, "' AND data_src_id = '",L744,"');")</f>
        <v>INSERT INTO ft_t_einc (einc_oid, clsf_oid, cl_value, ext_cl_value, indus_cl_set_id, start_tms, last_chg_tms, last_chg_usr_id, ext_clsf_nme, ext_clsf_desc, data_src_id, nls_cde)  SELECT 'EINC000794','GVINVTYP70','Commodity Future','CMF','GVINVTYP',SYSDATE(),SYSDATE(),'GS:PSG:P72','Commodity Future','Commodity Future','RFTDSP','ENGLISH'     FROM DUAL WHERE NOT EXISTS (SELECT 1 FROM ft_t_einc WHERE clsf_oid = 'GVINVTYP70' AND ext_cl_value = 'CMF' AND indus_cl_set_id = 'GVINVTYP' AND data_src_id = 'RFTDSP');</v>
      </c>
    </row>
    <row r="745" spans="1:14" s="273" customFormat="1">
      <c r="A745" s="274" t="s">
        <v>5267</v>
      </c>
      <c r="B745" s="263" t="s">
        <v>7061</v>
      </c>
      <c r="C745" s="275" t="s">
        <v>6874</v>
      </c>
      <c r="D745" s="272" t="s">
        <v>6781</v>
      </c>
      <c r="E745" s="272" t="s">
        <v>7066</v>
      </c>
      <c r="F745" s="275" t="s">
        <v>5268</v>
      </c>
      <c r="G745" s="272" t="s">
        <v>6781</v>
      </c>
      <c r="H745" s="272" t="s">
        <v>6781</v>
      </c>
      <c r="I745" s="271" t="s">
        <v>5931</v>
      </c>
      <c r="J745" s="271" t="s">
        <v>5931</v>
      </c>
      <c r="K745" s="271" t="s">
        <v>3813</v>
      </c>
      <c r="L745" s="271" t="s">
        <v>6646</v>
      </c>
      <c r="M745" s="271" t="s">
        <v>3866</v>
      </c>
      <c r="N745" s="271" t="str">
        <f t="shared" si="20"/>
        <v>INSERT INTO ft_t_einc (einc_oid, clsf_oid, cl_value, ext_cl_value, indus_cl_set_id, start_tms, last_chg_tms, last_chg_usr_id, ext_clsf_nme, ext_clsf_desc, data_src_id, nls_cde)  SELECT 'EINC000795','GVINVTYP70','Commodity Future','CST','GVINVTYP',SYSDATE(),SYSDATE(),'GS:PSG:P72','Commodity Future','Commodity Future','RFTDSP','ENGLISH'     FROM DUAL WHERE NOT EXISTS (SELECT 1 FROM ft_t_einc WHERE clsf_oid = 'GVINVTYP70' AND ext_cl_value = 'CST' AND indus_cl_set_id = 'GVINVTYP' AND data_src_id = 'RFTDSP');</v>
      </c>
    </row>
    <row r="746" spans="1:14" s="273" customFormat="1">
      <c r="A746" s="274" t="s">
        <v>5267</v>
      </c>
      <c r="B746" s="263" t="s">
        <v>7064</v>
      </c>
      <c r="C746" s="275" t="s">
        <v>6874</v>
      </c>
      <c r="D746" s="272" t="s">
        <v>6781</v>
      </c>
      <c r="E746" s="272" t="s">
        <v>7034</v>
      </c>
      <c r="F746" s="275" t="s">
        <v>5268</v>
      </c>
      <c r="G746" s="272" t="s">
        <v>6781</v>
      </c>
      <c r="H746" s="272" t="s">
        <v>6781</v>
      </c>
      <c r="I746" s="271" t="s">
        <v>5931</v>
      </c>
      <c r="J746" s="271" t="s">
        <v>5931</v>
      </c>
      <c r="K746" s="271" t="s">
        <v>3813</v>
      </c>
      <c r="L746" s="271" t="s">
        <v>6646</v>
      </c>
      <c r="M746" s="271" t="s">
        <v>3866</v>
      </c>
      <c r="N746" s="271" t="str">
        <f t="shared" si="20"/>
        <v>INSERT INTO ft_t_einc (einc_oid, clsf_oid, cl_value, ext_cl_value, indus_cl_set_id, start_tms, last_chg_tms, last_chg_usr_id, ext_clsf_nme, ext_clsf_desc, data_src_id, nls_cde)  SELECT 'EINC000796','GVINVTYP70','Commodity Future','EFU','GVINVTYP',SYSDATE(),SYSDATE(),'GS:PSG:P72','Commodity Future','Commodity Future','RFTDSP','ENGLISH'     FROM DUAL WHERE NOT EXISTS (SELECT 1 FROM ft_t_einc WHERE clsf_oid = 'GVINVTYP70' AND ext_cl_value = 'EFU' AND indus_cl_set_id = 'GVINVTYP' AND data_src_id = 'RFTDSP');</v>
      </c>
    </row>
    <row r="747" spans="1:14" s="273" customFormat="1">
      <c r="A747" s="274" t="s">
        <v>5267</v>
      </c>
      <c r="B747" s="263" t="s">
        <v>7068</v>
      </c>
      <c r="C747" s="275" t="s">
        <v>6874</v>
      </c>
      <c r="D747" s="272" t="s">
        <v>6781</v>
      </c>
      <c r="E747" s="272" t="s">
        <v>7067</v>
      </c>
      <c r="F747" s="275" t="s">
        <v>5268</v>
      </c>
      <c r="G747" s="272" t="s">
        <v>6781</v>
      </c>
      <c r="H747" s="272" t="s">
        <v>6781</v>
      </c>
      <c r="I747" s="271" t="s">
        <v>5931</v>
      </c>
      <c r="J747" s="271" t="s">
        <v>5931</v>
      </c>
      <c r="K747" s="271" t="s">
        <v>3813</v>
      </c>
      <c r="L747" s="271" t="s">
        <v>6646</v>
      </c>
      <c r="M747" s="271" t="s">
        <v>3866</v>
      </c>
      <c r="N747" s="271" t="str">
        <f t="shared" si="17"/>
        <v>INSERT INTO ft_t_einc (einc_oid, clsf_oid, cl_value, ext_cl_value, indus_cl_set_id, start_tms, last_chg_tms, last_chg_usr_id, ext_clsf_nme, ext_clsf_desc, data_src_id, nls_cde)  SELECT 'EINC000797','GVINVTYP70','Commodity Future','EST','GVINVTYP',SYSDATE(),SYSDATE(),'GS:PSG:P72','Commodity Future','Commodity Future','RFTDSP','ENGLISH'     FROM DUAL WHERE NOT EXISTS (SELECT 1 FROM ft_t_einc WHERE clsf_oid = 'GVINVTYP70' AND ext_cl_value = 'EST' AND indus_cl_set_id = 'GVINVTYP' AND data_src_id = 'RFTDSP');</v>
      </c>
    </row>
    <row r="748" spans="1:14" s="273" customFormat="1">
      <c r="A748" s="274" t="s">
        <v>5267</v>
      </c>
      <c r="B748" s="263" t="s">
        <v>7069</v>
      </c>
      <c r="C748" s="275" t="s">
        <v>6874</v>
      </c>
      <c r="D748" s="272" t="s">
        <v>6781</v>
      </c>
      <c r="E748" s="272" t="s">
        <v>1317</v>
      </c>
      <c r="F748" s="275" t="s">
        <v>5268</v>
      </c>
      <c r="G748" s="272" t="s">
        <v>6781</v>
      </c>
      <c r="H748" s="272" t="s">
        <v>6781</v>
      </c>
      <c r="I748" s="271" t="s">
        <v>5931</v>
      </c>
      <c r="J748" s="271" t="s">
        <v>5931</v>
      </c>
      <c r="K748" s="271" t="s">
        <v>3813</v>
      </c>
      <c r="L748" s="271" t="s">
        <v>6646</v>
      </c>
      <c r="M748" s="271" t="s">
        <v>3866</v>
      </c>
      <c r="N748" s="271" t="str">
        <f t="shared" ref="N748" si="21">CONCATENATE("INSERT INTO ft_t_einc (einc_oid, clsf_oid, cl_value, ext_cl_value, indus_cl_set_id, start_tms, last_chg_tms, last_chg_usr_id, ext_clsf_nme, ext_clsf_desc, data_src_id, nls_cde)  SELECT '", B748, "','", C748, "','", D748, "','", E748, "','", F748, "',", I748, ",", J748, ",'", K748, "','", G748, "','", H748, "','", L748, "','", M748, "'     FROM DUAL WHERE NOT EXISTS (SELECT 1 FROM ft_t_einc WHERE clsf_oid = '",C748, "' AND ext_cl_value = '", E748, "' AND indus_cl_set_id = '", F748, "' AND data_src_id = '",L748,"');")</f>
        <v>INSERT INTO ft_t_einc (einc_oid, clsf_oid, cl_value, ext_cl_value, indus_cl_set_id, start_tms, last_chg_tms, last_chg_usr_id, ext_clsf_nme, ext_clsf_desc, data_src_id, nls_cde)  SELECT 'EINC000798','GVINVTYP70','Commodity Future','ECS','GVINVTYP',SYSDATE(),SYSDATE(),'GS:PSG:P72','Commodity Future','Commodity Future','RFTDSP','ENGLISH'     FROM DUAL WHERE NOT EXISTS (SELECT 1 FROM ft_t_einc WHERE clsf_oid = 'GVINVTYP70' AND ext_cl_value = 'ECS' AND indus_cl_set_id = 'GVINVTYP' AND data_src_id = 'RFTDSP');</v>
      </c>
    </row>
    <row r="749" spans="1:14" s="273" customFormat="1">
      <c r="A749" s="274" t="s">
        <v>5267</v>
      </c>
      <c r="B749" s="263" t="s">
        <v>7070</v>
      </c>
      <c r="C749" s="275" t="s">
        <v>6874</v>
      </c>
      <c r="D749" s="272" t="s">
        <v>6781</v>
      </c>
      <c r="E749" s="272" t="s">
        <v>636</v>
      </c>
      <c r="F749" s="275" t="s">
        <v>5268</v>
      </c>
      <c r="G749" s="272" t="s">
        <v>6781</v>
      </c>
      <c r="H749" s="272" t="s">
        <v>6781</v>
      </c>
      <c r="I749" s="271" t="s">
        <v>5931</v>
      </c>
      <c r="J749" s="271" t="s">
        <v>5931</v>
      </c>
      <c r="K749" s="271" t="s">
        <v>3813</v>
      </c>
      <c r="L749" s="271" t="s">
        <v>6646</v>
      </c>
      <c r="M749" s="271" t="s">
        <v>3866</v>
      </c>
      <c r="N749" s="271" t="str">
        <f t="shared" ref="N749" si="22">CONCATENATE("INSERT INTO ft_t_einc (einc_oid, clsf_oid, cl_value, ext_cl_value, indus_cl_set_id, start_tms, last_chg_tms, last_chg_usr_id, ext_clsf_nme, ext_clsf_desc, data_src_id, nls_cde)  SELECT '", B749, "','", C749, "','", D749, "','", E749, "','", F749, "',", I749, ",", J749, ",'", K749, "','", G749, "','", H749, "','", L749, "','", M749, "'     FROM DUAL WHERE NOT EXISTS (SELECT 1 FROM ft_t_einc WHERE clsf_oid = '",C749, "' AND ext_cl_value = '", E749, "' AND indus_cl_set_id = '", F749, "' AND data_src_id = '",L749,"');")</f>
        <v>INSERT INTO ft_t_einc (einc_oid, clsf_oid, cl_value, ext_cl_value, indus_cl_set_id, start_tms, last_chg_tms, last_chg_usr_id, ext_clsf_nme, ext_clsf_desc, data_src_id, nls_cde)  SELECT 'EINC000799','GVINVTYP70','Commodity Future','CCS','GVINVTYP',SYSDATE(),SYSDATE(),'GS:PSG:P72','Commodity Future','Commodity Future','RFTDSP','ENGLISH'     FROM DUAL WHERE NOT EXISTS (SELECT 1 FROM ft_t_einc WHERE clsf_oid = 'GVINVTYP70' AND ext_cl_value = 'CCS' AND indus_cl_set_id = 'GVINVTYP' AND data_src_id = 'RFTDSP');</v>
      </c>
    </row>
    <row r="750" spans="1:14" s="273" customFormat="1">
      <c r="A750" s="274" t="s">
        <v>5267</v>
      </c>
      <c r="B750" s="263" t="s">
        <v>7071</v>
      </c>
      <c r="C750" s="275" t="s">
        <v>6874</v>
      </c>
      <c r="D750" s="272" t="s">
        <v>6781</v>
      </c>
      <c r="E750" s="272" t="s">
        <v>7037</v>
      </c>
      <c r="F750" s="275" t="s">
        <v>5268</v>
      </c>
      <c r="G750" s="272" t="s">
        <v>6781</v>
      </c>
      <c r="H750" s="272" t="s">
        <v>6781</v>
      </c>
      <c r="I750" s="271" t="s">
        <v>5931</v>
      </c>
      <c r="J750" s="271" t="s">
        <v>5931</v>
      </c>
      <c r="K750" s="271" t="s">
        <v>3813</v>
      </c>
      <c r="L750" s="271" t="s">
        <v>6646</v>
      </c>
      <c r="M750" s="271" t="s">
        <v>3866</v>
      </c>
      <c r="N750" s="271" t="str">
        <f t="shared" si="17"/>
        <v>INSERT INTO ft_t_einc (einc_oid, clsf_oid, cl_value, ext_cl_value, indus_cl_set_id, start_tms, last_chg_tms, last_chg_usr_id, ext_clsf_nme, ext_clsf_desc, data_src_id, nls_cde)  SELECT 'EINC000800','GVINVTYP70','Commodity Future','TFU','GVINVTYP',SYSDATE(),SYSDATE(),'GS:PSG:P72','Commodity Future','Commodity Future','RFTDSP','ENGLISH'     FROM DUAL WHERE NOT EXISTS (SELECT 1 FROM ft_t_einc WHERE clsf_oid = 'GVINVTYP70' AND ext_cl_value = 'TFU' AND indus_cl_set_id = 'GVINVTYP' AND data_src_id = 'RFTDSP');</v>
      </c>
    </row>
    <row r="751" spans="1:14" s="262" customFormat="1">
      <c r="A751" s="265" t="s">
        <v>5267</v>
      </c>
      <c r="B751" s="263" t="s">
        <v>7072</v>
      </c>
      <c r="C751" s="261" t="s">
        <v>6875</v>
      </c>
      <c r="D751" s="263" t="s">
        <v>6782</v>
      </c>
      <c r="E751" s="263" t="s">
        <v>7033</v>
      </c>
      <c r="F751" s="261" t="s">
        <v>5268</v>
      </c>
      <c r="G751" s="263" t="s">
        <v>6782</v>
      </c>
      <c r="H751" s="263" t="s">
        <v>6782</v>
      </c>
      <c r="I751" s="260" t="s">
        <v>5931</v>
      </c>
      <c r="J751" s="260" t="s">
        <v>5931</v>
      </c>
      <c r="K751" s="260" t="s">
        <v>3813</v>
      </c>
      <c r="L751" s="260" t="s">
        <v>6646</v>
      </c>
      <c r="M751" s="260" t="s">
        <v>3866</v>
      </c>
      <c r="N751" s="260" t="str">
        <f t="shared" si="17"/>
        <v>INSERT INTO ft_t_einc (einc_oid, clsf_oid, cl_value, ext_cl_value, indus_cl_set_id, start_tms, last_chg_tms, last_chg_usr_id, ext_clsf_nme, ext_clsf_desc, data_src_id, nls_cde)  SELECT 'EINC000801','GVINVTYP71','Currency Future','CFU','GVINVTYP',SYSDATE(),SYSDATE(),'GS:PSG:P72','Currency Future','Currency Future','RFTDSP','ENGLISH'     FROM DUAL WHERE NOT EXISTS (SELECT 1 FROM ft_t_einc WHERE clsf_oid = 'GVINVTYP71' AND ext_cl_value = 'CFU' AND indus_cl_set_id = 'GVINVTYP' AND data_src_id = 'RFTDSP');</v>
      </c>
    </row>
    <row r="752" spans="1:14" s="262" customFormat="1">
      <c r="A752" s="265" t="s">
        <v>5267</v>
      </c>
      <c r="B752" s="263" t="s">
        <v>7073</v>
      </c>
      <c r="C752" s="261" t="s">
        <v>6876</v>
      </c>
      <c r="D752" s="263" t="s">
        <v>6918</v>
      </c>
      <c r="E752" s="263" t="s">
        <v>7114</v>
      </c>
      <c r="F752" s="261" t="s">
        <v>5268</v>
      </c>
      <c r="G752" s="263" t="s">
        <v>6918</v>
      </c>
      <c r="H752" s="263" t="s">
        <v>6918</v>
      </c>
      <c r="I752" s="260" t="s">
        <v>5931</v>
      </c>
      <c r="J752" s="260" t="s">
        <v>5931</v>
      </c>
      <c r="K752" s="260" t="s">
        <v>3813</v>
      </c>
      <c r="L752" s="260" t="s">
        <v>6646</v>
      </c>
      <c r="M752" s="260" t="s">
        <v>3866</v>
      </c>
      <c r="N752" s="260" t="str">
        <f t="shared" si="17"/>
        <v>INSERT INTO ft_t_einc (einc_oid, clsf_oid, cl_value, ext_cl_value, indus_cl_set_id, start_tms, last_chg_tms, last_chg_usr_id, ext_clsf_nme, ext_clsf_desc, data_src_id, nls_cde)  SELECT 'EINC000802','GVINVTYP72','Index Future','EIFI','GVINVTYP',SYSDATE(),SYSDATE(),'GS:PSG:P72','Index Future','Index Future','RFTDSP','ENGLISH'     FROM DUAL WHERE NOT EXISTS (SELECT 1 FROM ft_t_einc WHERE clsf_oid = 'GVINVTYP72' AND ext_cl_value = 'EIFI' AND indus_cl_set_id = 'GVINVTYP' AND data_src_id = 'RFTDSP');</v>
      </c>
    </row>
    <row r="753" spans="1:14" s="262" customFormat="1">
      <c r="A753" s="265" t="s">
        <v>5267</v>
      </c>
      <c r="B753" s="263" t="s">
        <v>7074</v>
      </c>
      <c r="C753" s="261" t="s">
        <v>6926</v>
      </c>
      <c r="D753" s="263" t="s">
        <v>6784</v>
      </c>
      <c r="E753" s="263" t="s">
        <v>7036</v>
      </c>
      <c r="F753" s="261" t="s">
        <v>5268</v>
      </c>
      <c r="G753" s="263" t="s">
        <v>6784</v>
      </c>
      <c r="H753" s="263" t="s">
        <v>6784</v>
      </c>
      <c r="I753" s="260" t="s">
        <v>5931</v>
      </c>
      <c r="J753" s="260" t="s">
        <v>5931</v>
      </c>
      <c r="K753" s="260" t="s">
        <v>3813</v>
      </c>
      <c r="L753" s="260" t="s">
        <v>6646</v>
      </c>
      <c r="M753" s="260" t="s">
        <v>3866</v>
      </c>
      <c r="N753" s="260" t="str">
        <f t="shared" si="17"/>
        <v>INSERT INTO ft_t_einc (einc_oid, clsf_oid, cl_value, ext_cl_value, indus_cl_set_id, start_tms, last_chg_tms, last_chg_usr_id, ext_clsf_nme, ext_clsf_desc, data_src_id, nls_cde)  SELECT 'EINC000803','GVINVTYP73','Interest Rate Future','IRF','GVINVTYP',SYSDATE(),SYSDATE(),'GS:PSG:P72','Interest Rate Future','Interest Rate Future','RFTDSP','ENGLISH'     FROM DUAL WHERE NOT EXISTS (SELECT 1 FROM ft_t_einc WHERE clsf_oid = 'GVINVTYP73' AND ext_cl_value = 'IRF' AND indus_cl_set_id = 'GVINVTYP' AND data_src_id = 'RFTDSP');</v>
      </c>
    </row>
    <row r="754" spans="1:14" s="262" customFormat="1">
      <c r="A754" s="265" t="s">
        <v>5267</v>
      </c>
      <c r="B754" s="263" t="s">
        <v>7075</v>
      </c>
      <c r="C754" s="261" t="s">
        <v>6927</v>
      </c>
      <c r="D754" s="263" t="s">
        <v>6919</v>
      </c>
      <c r="E754" s="263" t="s">
        <v>7035</v>
      </c>
      <c r="F754" s="261" t="s">
        <v>5268</v>
      </c>
      <c r="G754" s="263" t="s">
        <v>6919</v>
      </c>
      <c r="H754" s="263" t="s">
        <v>6919</v>
      </c>
      <c r="I754" s="260" t="s">
        <v>5931</v>
      </c>
      <c r="J754" s="260" t="s">
        <v>5931</v>
      </c>
      <c r="K754" s="260" t="s">
        <v>3813</v>
      </c>
      <c r="L754" s="260" t="s">
        <v>6646</v>
      </c>
      <c r="M754" s="260" t="s">
        <v>3866</v>
      </c>
      <c r="N754" s="260" t="str">
        <f t="shared" ref="N754" si="23">CONCATENATE("INSERT INTO ft_t_einc (einc_oid, clsf_oid, cl_value, ext_cl_value, indus_cl_set_id, start_tms, last_chg_tms, last_chg_usr_id, ext_clsf_nme, ext_clsf_desc, data_src_id, nls_cde)  SELECT '", B754, "','", C754, "','", D754, "','", E754, "','", F754, "',", I754, ",", J754, ",'", K754, "','", G754, "','", H754, "','", L754, "','", M754, "'     FROM DUAL WHERE NOT EXISTS (SELECT 1 FROM ft_t_einc WHERE clsf_oid = '",C754, "' AND ext_cl_value = '", E754, "' AND indus_cl_set_id = '", F754, "' AND data_src_id = '",L754,"');")</f>
        <v>INSERT INTO ft_t_einc (einc_oid, clsf_oid, cl_value, ext_cl_value, indus_cl_set_id, start_tms, last_chg_tms, last_chg_usr_id, ext_clsf_nme, ext_clsf_desc, data_src_id, nls_cde)  SELECT 'EINC000804','GVINVTYP74','Actively Traded Equity Swap','EIF','GVINVTYP',SYSDATE(),SYSDATE(),'GS:PSG:P72','Actively Traded Equity Swap','Actively Traded Equity Swap','RFTDSP','ENGLISH'     FROM DUAL WHERE NOT EXISTS (SELECT 1 FROM ft_t_einc WHERE clsf_oid = 'GVINVTYP74' AND ext_cl_value = 'EIF' AND indus_cl_set_id = 'GVINVTYP' AND data_src_id = 'RFTDSP');</v>
      </c>
    </row>
    <row r="755" spans="1:14" s="270" customFormat="1">
      <c r="A755" s="266" t="s">
        <v>5266</v>
      </c>
      <c r="B755" s="263" t="s">
        <v>7076</v>
      </c>
      <c r="C755" s="267" t="s">
        <v>6961</v>
      </c>
      <c r="D755" s="268" t="s">
        <v>6946</v>
      </c>
      <c r="E755" s="268" t="s">
        <v>7045</v>
      </c>
      <c r="F755" s="266" t="s">
        <v>5269</v>
      </c>
      <c r="G755" s="268" t="s">
        <v>6946</v>
      </c>
      <c r="H755" s="268" t="s">
        <v>6946</v>
      </c>
      <c r="I755" s="269" t="s">
        <v>5931</v>
      </c>
      <c r="J755" s="269" t="s">
        <v>5931</v>
      </c>
      <c r="K755" s="269" t="s">
        <v>3813</v>
      </c>
      <c r="L755" s="269" t="s">
        <v>6646</v>
      </c>
      <c r="M755" s="269" t="s">
        <v>3866</v>
      </c>
      <c r="N755" s="269" t="str">
        <f t="shared" si="17"/>
        <v>INSERT INTO ft_t_einc (einc_oid, clsf_oid, cl_value, ext_cl_value, indus_cl_set_id, start_tms, last_chg_tms, last_chg_usr_id, ext_clsf_nme, ext_clsf_desc, data_src_id, nls_cde)  SELECT 'EINC000805','GVPRNTGR70','Bond Future Non-regulated','BFU-N','GVPRNTGR',SYSDATE(),SYSDATE(),'GS:PSG:P72','Bond Future Non-regulated','Bond Future Non-regulated','RFTDSP','ENGLISH'     FROM DUAL WHERE NOT EXISTS (SELECT 1 FROM ft_t_einc WHERE clsf_oid = 'GVPRNTGR70' AND ext_cl_value = 'BFU-N' AND indus_cl_set_id = 'GVPRNTGR' AND data_src_id = 'RFTDSP');</v>
      </c>
    </row>
    <row r="756" spans="1:14" s="270" customFormat="1">
      <c r="A756" s="266" t="s">
        <v>5266</v>
      </c>
      <c r="B756" s="263" t="s">
        <v>7077</v>
      </c>
      <c r="C756" s="267" t="s">
        <v>6962</v>
      </c>
      <c r="D756" s="268" t="s">
        <v>6947</v>
      </c>
      <c r="E756" s="268" t="s">
        <v>7046</v>
      </c>
      <c r="F756" s="266" t="s">
        <v>5269</v>
      </c>
      <c r="G756" s="268" t="s">
        <v>6947</v>
      </c>
      <c r="H756" s="268" t="s">
        <v>6947</v>
      </c>
      <c r="I756" s="269" t="s">
        <v>5931</v>
      </c>
      <c r="J756" s="269" t="s">
        <v>5931</v>
      </c>
      <c r="K756" s="269" t="s">
        <v>3813</v>
      </c>
      <c r="L756" s="269" t="s">
        <v>6646</v>
      </c>
      <c r="M756" s="269" t="s">
        <v>3866</v>
      </c>
      <c r="N756" s="269" t="str">
        <f t="shared" si="17"/>
        <v>INSERT INTO ft_t_einc (einc_oid, clsf_oid, cl_value, ext_cl_value, indus_cl_set_id, start_tms, last_chg_tms, last_chg_usr_id, ext_clsf_nme, ext_clsf_desc, data_src_id, nls_cde)  SELECT 'EINC000806','GVPRNTGR71','Bond Future Regulated','BFU-Y','GVPRNTGR',SYSDATE(),SYSDATE(),'GS:PSG:P72','Bond Future Regulated','Bond Future Regulated','RFTDSP','ENGLISH'     FROM DUAL WHERE NOT EXISTS (SELECT 1 FROM ft_t_einc WHERE clsf_oid = 'GVPRNTGR71' AND ext_cl_value = 'BFU-Y' AND indus_cl_set_id = 'GVPRNTGR' AND data_src_id = 'RFTDSP');</v>
      </c>
    </row>
    <row r="757" spans="1:14" s="270" customFormat="1">
      <c r="A757" s="266" t="s">
        <v>5266</v>
      </c>
      <c r="B757" s="263" t="s">
        <v>7078</v>
      </c>
      <c r="C757" s="267" t="s">
        <v>6963</v>
      </c>
      <c r="D757" s="268" t="s">
        <v>6948</v>
      </c>
      <c r="E757" s="268" t="s">
        <v>7050</v>
      </c>
      <c r="F757" s="266" t="s">
        <v>5269</v>
      </c>
      <c r="G757" s="268" t="s">
        <v>6948</v>
      </c>
      <c r="H757" s="268" t="s">
        <v>6948</v>
      </c>
      <c r="I757" s="269" t="s">
        <v>5931</v>
      </c>
      <c r="J757" s="269" t="s">
        <v>5931</v>
      </c>
      <c r="K757" s="269" t="s">
        <v>3813</v>
      </c>
      <c r="L757" s="269" t="s">
        <v>6646</v>
      </c>
      <c r="M757" s="269" t="s">
        <v>3866</v>
      </c>
      <c r="N757" s="269" t="str">
        <f t="shared" ref="N757:N760" si="24">CONCATENATE("INSERT INTO ft_t_einc (einc_oid, clsf_oid, cl_value, ext_cl_value, indus_cl_set_id, start_tms, last_chg_tms, last_chg_usr_id, ext_clsf_nme, ext_clsf_desc, data_src_id, nls_cde)  SELECT '", B757, "','", C757, "','", D757, "','", E757, "','", F757, "',", I757, ",", J757, ",'", K757, "','", G757, "','", H757, "','", L757, "','", M757, "'     FROM DUAL WHERE NOT EXISTS (SELECT 1 FROM ft_t_einc WHERE clsf_oid = '",C757, "' AND ext_cl_value = '", E757, "' AND indus_cl_set_id = '", F757, "' AND data_src_id = '",L757,"');")</f>
        <v>INSERT INTO ft_t_einc (einc_oid, clsf_oid, cl_value, ext_cl_value, indus_cl_set_id, start_tms, last_chg_tms, last_chg_usr_id, ext_clsf_nme, ext_clsf_desc, data_src_id, nls_cde)  SELECT 'EINC000807','GVPRNTGR72','Commodity Future Non-regulated','CMF-N','GVPRNTGR',SYSDATE(),SYSDATE(),'GS:PSG:P72','Commodity Future Non-regulated','Commodity Future Non-regulated','RFTDSP','ENGLISH'     FROM DUAL WHERE NOT EXISTS (SELECT 1 FROM ft_t_einc WHERE clsf_oid = 'GVPRNTGR72' AND ext_cl_value = 'CMF-N' AND indus_cl_set_id = 'GVPRNTGR' AND data_src_id = 'RFTDSP');</v>
      </c>
    </row>
    <row r="758" spans="1:14" s="270" customFormat="1">
      <c r="A758" s="266" t="s">
        <v>5266</v>
      </c>
      <c r="B758" s="263" t="s">
        <v>7079</v>
      </c>
      <c r="C758" s="267" t="s">
        <v>6964</v>
      </c>
      <c r="D758" s="268" t="s">
        <v>6949</v>
      </c>
      <c r="E758" s="268" t="s">
        <v>7049</v>
      </c>
      <c r="F758" s="266" t="s">
        <v>5269</v>
      </c>
      <c r="G758" s="268" t="s">
        <v>6949</v>
      </c>
      <c r="H758" s="268" t="s">
        <v>6949</v>
      </c>
      <c r="I758" s="269" t="s">
        <v>5931</v>
      </c>
      <c r="J758" s="269" t="s">
        <v>5931</v>
      </c>
      <c r="K758" s="269" t="s">
        <v>3813</v>
      </c>
      <c r="L758" s="269" t="s">
        <v>6646</v>
      </c>
      <c r="M758" s="269" t="s">
        <v>3866</v>
      </c>
      <c r="N758" s="269" t="str">
        <f t="shared" si="24"/>
        <v>INSERT INTO ft_t_einc (einc_oid, clsf_oid, cl_value, ext_cl_value, indus_cl_set_id, start_tms, last_chg_tms, last_chg_usr_id, ext_clsf_nme, ext_clsf_desc, data_src_id, nls_cde)  SELECT 'EINC000808','GVPRNTGR73','Commodity Future Regulated','CMF-Y','GVPRNTGR',SYSDATE(),SYSDATE(),'GS:PSG:P72','Commodity Future Regulated','Commodity Future Regulated','RFTDSP','ENGLISH'     FROM DUAL WHERE NOT EXISTS (SELECT 1 FROM ft_t_einc WHERE clsf_oid = 'GVPRNTGR73' AND ext_cl_value = 'CMF-Y' AND indus_cl_set_id = 'GVPRNTGR' AND data_src_id = 'RFTDSP');</v>
      </c>
    </row>
    <row r="759" spans="1:14" s="280" customFormat="1">
      <c r="A759" s="276" t="s">
        <v>5266</v>
      </c>
      <c r="B759" s="263" t="s">
        <v>7080</v>
      </c>
      <c r="C759" s="277" t="s">
        <v>6963</v>
      </c>
      <c r="D759" s="278" t="s">
        <v>6948</v>
      </c>
      <c r="E759" s="278" t="s">
        <v>7087</v>
      </c>
      <c r="F759" s="276" t="s">
        <v>5269</v>
      </c>
      <c r="G759" s="278" t="s">
        <v>6948</v>
      </c>
      <c r="H759" s="278" t="s">
        <v>6948</v>
      </c>
      <c r="I759" s="279" t="s">
        <v>5931</v>
      </c>
      <c r="J759" s="279" t="s">
        <v>5931</v>
      </c>
      <c r="K759" s="279" t="s">
        <v>3813</v>
      </c>
      <c r="L759" s="279" t="s">
        <v>6646</v>
      </c>
      <c r="M759" s="279" t="s">
        <v>3866</v>
      </c>
      <c r="N759" s="279" t="str">
        <f t="shared" si="24"/>
        <v>INSERT INTO ft_t_einc (einc_oid, clsf_oid, cl_value, ext_cl_value, indus_cl_set_id, start_tms, last_chg_tms, last_chg_usr_id, ext_clsf_nme, ext_clsf_desc, data_src_id, nls_cde)  SELECT 'EINC000809','GVPRNTGR72','Commodity Future Non-regulated','CST-N','GVPRNTGR',SYSDATE(),SYSDATE(),'GS:PSG:P72','Commodity Future Non-regulated','Commodity Future Non-regulated','RFTDSP','ENGLISH'     FROM DUAL WHERE NOT EXISTS (SELECT 1 FROM ft_t_einc WHERE clsf_oid = 'GVPRNTGR72' AND ext_cl_value = 'CST-N' AND indus_cl_set_id = 'GVPRNTGR' AND data_src_id = 'RFTDSP');</v>
      </c>
    </row>
    <row r="760" spans="1:14" s="280" customFormat="1">
      <c r="A760" s="276" t="s">
        <v>5266</v>
      </c>
      <c r="B760" s="263" t="s">
        <v>7081</v>
      </c>
      <c r="C760" s="277" t="s">
        <v>6964</v>
      </c>
      <c r="D760" s="278" t="s">
        <v>6949</v>
      </c>
      <c r="E760" s="278" t="s">
        <v>7088</v>
      </c>
      <c r="F760" s="276" t="s">
        <v>5269</v>
      </c>
      <c r="G760" s="278" t="s">
        <v>6949</v>
      </c>
      <c r="H760" s="278" t="s">
        <v>6949</v>
      </c>
      <c r="I760" s="279" t="s">
        <v>5931</v>
      </c>
      <c r="J760" s="279" t="s">
        <v>5931</v>
      </c>
      <c r="K760" s="279" t="s">
        <v>3813</v>
      </c>
      <c r="L760" s="279" t="s">
        <v>6646</v>
      </c>
      <c r="M760" s="279" t="s">
        <v>3866</v>
      </c>
      <c r="N760" s="279" t="str">
        <f t="shared" si="24"/>
        <v>INSERT INTO ft_t_einc (einc_oid, clsf_oid, cl_value, ext_cl_value, indus_cl_set_id, start_tms, last_chg_tms, last_chg_usr_id, ext_clsf_nme, ext_clsf_desc, data_src_id, nls_cde)  SELECT 'EINC000810','GVPRNTGR73','Commodity Future Regulated','CST-Y','GVPRNTGR',SYSDATE(),SYSDATE(),'GS:PSG:P72','Commodity Future Regulated','Commodity Future Regulated','RFTDSP','ENGLISH'     FROM DUAL WHERE NOT EXISTS (SELECT 1 FROM ft_t_einc WHERE clsf_oid = 'GVPRNTGR73' AND ext_cl_value = 'CST-Y' AND indus_cl_set_id = 'GVPRNTGR' AND data_src_id = 'RFTDSP');</v>
      </c>
    </row>
    <row r="761" spans="1:14" s="280" customFormat="1">
      <c r="A761" s="276" t="s">
        <v>5266</v>
      </c>
      <c r="B761" s="263" t="s">
        <v>7082</v>
      </c>
      <c r="C761" s="277" t="s">
        <v>6963</v>
      </c>
      <c r="D761" s="278" t="s">
        <v>6948</v>
      </c>
      <c r="E761" s="278" t="s">
        <v>7089</v>
      </c>
      <c r="F761" s="276" t="s">
        <v>5269</v>
      </c>
      <c r="G761" s="278" t="s">
        <v>6948</v>
      </c>
      <c r="H761" s="278" t="s">
        <v>6948</v>
      </c>
      <c r="I761" s="279" t="s">
        <v>5931</v>
      </c>
      <c r="J761" s="279" t="s">
        <v>5931</v>
      </c>
      <c r="K761" s="279" t="s">
        <v>3813</v>
      </c>
      <c r="L761" s="279" t="s">
        <v>6646</v>
      </c>
      <c r="M761" s="279" t="s">
        <v>3866</v>
      </c>
      <c r="N761" s="279" t="str">
        <f t="shared" si="17"/>
        <v>INSERT INTO ft_t_einc (einc_oid, clsf_oid, cl_value, ext_cl_value, indus_cl_set_id, start_tms, last_chg_tms, last_chg_usr_id, ext_clsf_nme, ext_clsf_desc, data_src_id, nls_cde)  SELECT 'EINC000811','GVPRNTGR72','Commodity Future Non-regulated','EFU-N','GVPRNTGR',SYSDATE(),SYSDATE(),'GS:PSG:P72','Commodity Future Non-regulated','Commodity Future Non-regulated','RFTDSP','ENGLISH'     FROM DUAL WHERE NOT EXISTS (SELECT 1 FROM ft_t_einc WHERE clsf_oid = 'GVPRNTGR72' AND ext_cl_value = 'EFU-N' AND indus_cl_set_id = 'GVPRNTGR' AND data_src_id = 'RFTDSP');</v>
      </c>
    </row>
    <row r="762" spans="1:14" s="280" customFormat="1">
      <c r="A762" s="276" t="s">
        <v>5266</v>
      </c>
      <c r="B762" s="263" t="s">
        <v>7083</v>
      </c>
      <c r="C762" s="277" t="s">
        <v>6964</v>
      </c>
      <c r="D762" s="278" t="s">
        <v>6949</v>
      </c>
      <c r="E762" s="278" t="s">
        <v>7090</v>
      </c>
      <c r="F762" s="276" t="s">
        <v>5269</v>
      </c>
      <c r="G762" s="278" t="s">
        <v>6949</v>
      </c>
      <c r="H762" s="278" t="s">
        <v>6949</v>
      </c>
      <c r="I762" s="279" t="s">
        <v>5931</v>
      </c>
      <c r="J762" s="279" t="s">
        <v>5931</v>
      </c>
      <c r="K762" s="279" t="s">
        <v>3813</v>
      </c>
      <c r="L762" s="279" t="s">
        <v>6646</v>
      </c>
      <c r="M762" s="279" t="s">
        <v>3866</v>
      </c>
      <c r="N762" s="279" t="str">
        <f t="shared" si="17"/>
        <v>INSERT INTO ft_t_einc (einc_oid, clsf_oid, cl_value, ext_cl_value, indus_cl_set_id, start_tms, last_chg_tms, last_chg_usr_id, ext_clsf_nme, ext_clsf_desc, data_src_id, nls_cde)  SELECT 'EINC000812','GVPRNTGR73','Commodity Future Regulated','EFU-Y','GVPRNTGR',SYSDATE(),SYSDATE(),'GS:PSG:P72','Commodity Future Regulated','Commodity Future Regulated','RFTDSP','ENGLISH'     FROM DUAL WHERE NOT EXISTS (SELECT 1 FROM ft_t_einc WHERE clsf_oid = 'GVPRNTGR73' AND ext_cl_value = 'EFU-Y' AND indus_cl_set_id = 'GVPRNTGR' AND data_src_id = 'RFTDSP');</v>
      </c>
    </row>
    <row r="763" spans="1:14" s="280" customFormat="1">
      <c r="A763" s="276" t="s">
        <v>5266</v>
      </c>
      <c r="B763" s="263" t="s">
        <v>7084</v>
      </c>
      <c r="C763" s="277" t="s">
        <v>6963</v>
      </c>
      <c r="D763" s="278" t="s">
        <v>6948</v>
      </c>
      <c r="E763" s="278" t="s">
        <v>7091</v>
      </c>
      <c r="F763" s="276" t="s">
        <v>5269</v>
      </c>
      <c r="G763" s="278" t="s">
        <v>6948</v>
      </c>
      <c r="H763" s="278" t="s">
        <v>6948</v>
      </c>
      <c r="I763" s="279" t="s">
        <v>5931</v>
      </c>
      <c r="J763" s="279" t="s">
        <v>5931</v>
      </c>
      <c r="K763" s="279" t="s">
        <v>3813</v>
      </c>
      <c r="L763" s="279" t="s">
        <v>6646</v>
      </c>
      <c r="M763" s="279" t="s">
        <v>3866</v>
      </c>
      <c r="N763" s="279" t="str">
        <f t="shared" ref="N763:N764" si="25">CONCATENATE("INSERT INTO ft_t_einc (einc_oid, clsf_oid, cl_value, ext_cl_value, indus_cl_set_id, start_tms, last_chg_tms, last_chg_usr_id, ext_clsf_nme, ext_clsf_desc, data_src_id, nls_cde)  SELECT '", B763, "','", C763, "','", D763, "','", E763, "','", F763, "',", I763, ",", J763, ",'", K763, "','", G763, "','", H763, "','", L763, "','", M763, "'     FROM DUAL WHERE NOT EXISTS (SELECT 1 FROM ft_t_einc WHERE clsf_oid = '",C763, "' AND ext_cl_value = '", E763, "' AND indus_cl_set_id = '", F763, "' AND data_src_id = '",L763,"');")</f>
        <v>INSERT INTO ft_t_einc (einc_oid, clsf_oid, cl_value, ext_cl_value, indus_cl_set_id, start_tms, last_chg_tms, last_chg_usr_id, ext_clsf_nme, ext_clsf_desc, data_src_id, nls_cde)  SELECT 'EINC000813','GVPRNTGR72','Commodity Future Non-regulated','EST-N','GVPRNTGR',SYSDATE(),SYSDATE(),'GS:PSG:P72','Commodity Future Non-regulated','Commodity Future Non-regulated','RFTDSP','ENGLISH'     FROM DUAL WHERE NOT EXISTS (SELECT 1 FROM ft_t_einc WHERE clsf_oid = 'GVPRNTGR72' AND ext_cl_value = 'EST-N' AND indus_cl_set_id = 'GVPRNTGR' AND data_src_id = 'RFTDSP');</v>
      </c>
    </row>
    <row r="764" spans="1:14" s="280" customFormat="1">
      <c r="A764" s="276" t="s">
        <v>5266</v>
      </c>
      <c r="B764" s="263" t="s">
        <v>7085</v>
      </c>
      <c r="C764" s="277" t="s">
        <v>6964</v>
      </c>
      <c r="D764" s="278" t="s">
        <v>6949</v>
      </c>
      <c r="E764" s="278" t="s">
        <v>7092</v>
      </c>
      <c r="F764" s="276" t="s">
        <v>5269</v>
      </c>
      <c r="G764" s="278" t="s">
        <v>6949</v>
      </c>
      <c r="H764" s="278" t="s">
        <v>6949</v>
      </c>
      <c r="I764" s="279" t="s">
        <v>5931</v>
      </c>
      <c r="J764" s="279" t="s">
        <v>5931</v>
      </c>
      <c r="K764" s="279" t="s">
        <v>3813</v>
      </c>
      <c r="L764" s="279" t="s">
        <v>6646</v>
      </c>
      <c r="M764" s="279" t="s">
        <v>3866</v>
      </c>
      <c r="N764" s="279" t="str">
        <f t="shared" si="25"/>
        <v>INSERT INTO ft_t_einc (einc_oid, clsf_oid, cl_value, ext_cl_value, indus_cl_set_id, start_tms, last_chg_tms, last_chg_usr_id, ext_clsf_nme, ext_clsf_desc, data_src_id, nls_cde)  SELECT 'EINC000814','GVPRNTGR73','Commodity Future Regulated','EST-Y','GVPRNTGR',SYSDATE(),SYSDATE(),'GS:PSG:P72','Commodity Future Regulated','Commodity Future Regulated','RFTDSP','ENGLISH'     FROM DUAL WHERE NOT EXISTS (SELECT 1 FROM ft_t_einc WHERE clsf_oid = 'GVPRNTGR73' AND ext_cl_value = 'EST-Y' AND indus_cl_set_id = 'GVPRNTGR' AND data_src_id = 'RFTDSP');</v>
      </c>
    </row>
    <row r="765" spans="1:14" s="280" customFormat="1">
      <c r="A765" s="276" t="s">
        <v>5266</v>
      </c>
      <c r="B765" s="263" t="s">
        <v>7086</v>
      </c>
      <c r="C765" s="277" t="s">
        <v>6963</v>
      </c>
      <c r="D765" s="278" t="s">
        <v>6948</v>
      </c>
      <c r="E765" s="278" t="s">
        <v>7093</v>
      </c>
      <c r="F765" s="276" t="s">
        <v>5269</v>
      </c>
      <c r="G765" s="278" t="s">
        <v>6948</v>
      </c>
      <c r="H765" s="278" t="s">
        <v>6948</v>
      </c>
      <c r="I765" s="279" t="s">
        <v>5931</v>
      </c>
      <c r="J765" s="279" t="s">
        <v>5931</v>
      </c>
      <c r="K765" s="279" t="s">
        <v>3813</v>
      </c>
      <c r="L765" s="279" t="s">
        <v>6646</v>
      </c>
      <c r="M765" s="279" t="s">
        <v>3866</v>
      </c>
      <c r="N765" s="279" t="str">
        <f t="shared" ref="N765:N768" si="26">CONCATENATE("INSERT INTO ft_t_einc (einc_oid, clsf_oid, cl_value, ext_cl_value, indus_cl_set_id, start_tms, last_chg_tms, last_chg_usr_id, ext_clsf_nme, ext_clsf_desc, data_src_id, nls_cde)  SELECT '", B765, "','", C765, "','", D765, "','", E765, "','", F765, "',", I765, ",", J765, ",'", K765, "','", G765, "','", H765, "','", L765, "','", M765, "'     FROM DUAL WHERE NOT EXISTS (SELECT 1 FROM ft_t_einc WHERE clsf_oid = '",C765, "' AND ext_cl_value = '", E765, "' AND indus_cl_set_id = '", F765, "' AND data_src_id = '",L765,"');")</f>
        <v>INSERT INTO ft_t_einc (einc_oid, clsf_oid, cl_value, ext_cl_value, indus_cl_set_id, start_tms, last_chg_tms, last_chg_usr_id, ext_clsf_nme, ext_clsf_desc, data_src_id, nls_cde)  SELECT 'EINC000815','GVPRNTGR72','Commodity Future Non-regulated','ECS-N','GVPRNTGR',SYSDATE(),SYSDATE(),'GS:PSG:P72','Commodity Future Non-regulated','Commodity Future Non-regulated','RFTDSP','ENGLISH'     FROM DUAL WHERE NOT EXISTS (SELECT 1 FROM ft_t_einc WHERE clsf_oid = 'GVPRNTGR72' AND ext_cl_value = 'ECS-N' AND indus_cl_set_id = 'GVPRNTGR' AND data_src_id = 'RFTDSP');</v>
      </c>
    </row>
    <row r="766" spans="1:14" s="280" customFormat="1">
      <c r="A766" s="276" t="s">
        <v>5266</v>
      </c>
      <c r="B766" s="263" t="s">
        <v>7097</v>
      </c>
      <c r="C766" s="277" t="s">
        <v>6964</v>
      </c>
      <c r="D766" s="278" t="s">
        <v>6949</v>
      </c>
      <c r="E766" s="278" t="s">
        <v>7094</v>
      </c>
      <c r="F766" s="276" t="s">
        <v>5269</v>
      </c>
      <c r="G766" s="278" t="s">
        <v>6949</v>
      </c>
      <c r="H766" s="278" t="s">
        <v>6949</v>
      </c>
      <c r="I766" s="279" t="s">
        <v>5931</v>
      </c>
      <c r="J766" s="279" t="s">
        <v>5931</v>
      </c>
      <c r="K766" s="279" t="s">
        <v>3813</v>
      </c>
      <c r="L766" s="279" t="s">
        <v>6646</v>
      </c>
      <c r="M766" s="279" t="s">
        <v>3866</v>
      </c>
      <c r="N766" s="279" t="str">
        <f t="shared" si="26"/>
        <v>INSERT INTO ft_t_einc (einc_oid, clsf_oid, cl_value, ext_cl_value, indus_cl_set_id, start_tms, last_chg_tms, last_chg_usr_id, ext_clsf_nme, ext_clsf_desc, data_src_id, nls_cde)  SELECT 'EINC000816','GVPRNTGR73','Commodity Future Regulated','ECS-Y','GVPRNTGR',SYSDATE(),SYSDATE(),'GS:PSG:P72','Commodity Future Regulated','Commodity Future Regulated','RFTDSP','ENGLISH'     FROM DUAL WHERE NOT EXISTS (SELECT 1 FROM ft_t_einc WHERE clsf_oid = 'GVPRNTGR73' AND ext_cl_value = 'ECS-Y' AND indus_cl_set_id = 'GVPRNTGR' AND data_src_id = 'RFTDSP');</v>
      </c>
    </row>
    <row r="767" spans="1:14" s="280" customFormat="1">
      <c r="A767" s="276" t="s">
        <v>5266</v>
      </c>
      <c r="B767" s="263" t="s">
        <v>7098</v>
      </c>
      <c r="C767" s="277" t="s">
        <v>6963</v>
      </c>
      <c r="D767" s="278" t="s">
        <v>6948</v>
      </c>
      <c r="E767" s="278" t="s">
        <v>7095</v>
      </c>
      <c r="F767" s="276" t="s">
        <v>5269</v>
      </c>
      <c r="G767" s="278" t="s">
        <v>6948</v>
      </c>
      <c r="H767" s="278" t="s">
        <v>6948</v>
      </c>
      <c r="I767" s="279" t="s">
        <v>5931</v>
      </c>
      <c r="J767" s="279" t="s">
        <v>5931</v>
      </c>
      <c r="K767" s="279" t="s">
        <v>3813</v>
      </c>
      <c r="L767" s="279" t="s">
        <v>6646</v>
      </c>
      <c r="M767" s="279" t="s">
        <v>3866</v>
      </c>
      <c r="N767" s="279" t="str">
        <f t="shared" si="26"/>
        <v>INSERT INTO ft_t_einc (einc_oid, clsf_oid, cl_value, ext_cl_value, indus_cl_set_id, start_tms, last_chg_tms, last_chg_usr_id, ext_clsf_nme, ext_clsf_desc, data_src_id, nls_cde)  SELECT 'EINC000817','GVPRNTGR72','Commodity Future Non-regulated','CCS-N','GVPRNTGR',SYSDATE(),SYSDATE(),'GS:PSG:P72','Commodity Future Non-regulated','Commodity Future Non-regulated','RFTDSP','ENGLISH'     FROM DUAL WHERE NOT EXISTS (SELECT 1 FROM ft_t_einc WHERE clsf_oid = 'GVPRNTGR72' AND ext_cl_value = 'CCS-N' AND indus_cl_set_id = 'GVPRNTGR' AND data_src_id = 'RFTDSP');</v>
      </c>
    </row>
    <row r="768" spans="1:14" s="280" customFormat="1">
      <c r="A768" s="276" t="s">
        <v>5266</v>
      </c>
      <c r="B768" s="263" t="s">
        <v>7101</v>
      </c>
      <c r="C768" s="277" t="s">
        <v>6964</v>
      </c>
      <c r="D768" s="278" t="s">
        <v>6949</v>
      </c>
      <c r="E768" s="278" t="s">
        <v>7096</v>
      </c>
      <c r="F768" s="276" t="s">
        <v>5269</v>
      </c>
      <c r="G768" s="278" t="s">
        <v>6949</v>
      </c>
      <c r="H768" s="278" t="s">
        <v>6949</v>
      </c>
      <c r="I768" s="279" t="s">
        <v>5931</v>
      </c>
      <c r="J768" s="279" t="s">
        <v>5931</v>
      </c>
      <c r="K768" s="279" t="s">
        <v>3813</v>
      </c>
      <c r="L768" s="279" t="s">
        <v>6646</v>
      </c>
      <c r="M768" s="279" t="s">
        <v>3866</v>
      </c>
      <c r="N768" s="279" t="str">
        <f t="shared" si="26"/>
        <v>INSERT INTO ft_t_einc (einc_oid, clsf_oid, cl_value, ext_cl_value, indus_cl_set_id, start_tms, last_chg_tms, last_chg_usr_id, ext_clsf_nme, ext_clsf_desc, data_src_id, nls_cde)  SELECT 'EINC000818','GVPRNTGR73','Commodity Future Regulated','CCS-Y','GVPRNTGR',SYSDATE(),SYSDATE(),'GS:PSG:P72','Commodity Future Regulated','Commodity Future Regulated','RFTDSP','ENGLISH'     FROM DUAL WHERE NOT EXISTS (SELECT 1 FROM ft_t_einc WHERE clsf_oid = 'GVPRNTGR73' AND ext_cl_value = 'CCS-Y' AND indus_cl_set_id = 'GVPRNTGR' AND data_src_id = 'RFTDSP');</v>
      </c>
    </row>
    <row r="769" spans="1:14" s="280" customFormat="1">
      <c r="A769" s="276" t="s">
        <v>5266</v>
      </c>
      <c r="B769" s="263" t="s">
        <v>7102</v>
      </c>
      <c r="C769" s="277" t="s">
        <v>6963</v>
      </c>
      <c r="D769" s="278" t="s">
        <v>6948</v>
      </c>
      <c r="E769" s="278" t="s">
        <v>7099</v>
      </c>
      <c r="F769" s="276" t="s">
        <v>5269</v>
      </c>
      <c r="G769" s="278" t="s">
        <v>6948</v>
      </c>
      <c r="H769" s="278" t="s">
        <v>6948</v>
      </c>
      <c r="I769" s="279" t="s">
        <v>5931</v>
      </c>
      <c r="J769" s="279" t="s">
        <v>5931</v>
      </c>
      <c r="K769" s="279" t="s">
        <v>3813</v>
      </c>
      <c r="L769" s="279" t="s">
        <v>6646</v>
      </c>
      <c r="M769" s="279" t="s">
        <v>3866</v>
      </c>
      <c r="N769" s="279" t="str">
        <f t="shared" si="17"/>
        <v>INSERT INTO ft_t_einc (einc_oid, clsf_oid, cl_value, ext_cl_value, indus_cl_set_id, start_tms, last_chg_tms, last_chg_usr_id, ext_clsf_nme, ext_clsf_desc, data_src_id, nls_cde)  SELECT 'EINC000819','GVPRNTGR72','Commodity Future Non-regulated','TFU-N','GVPRNTGR',SYSDATE(),SYSDATE(),'GS:PSG:P72','Commodity Future Non-regulated','Commodity Future Non-regulated','RFTDSP','ENGLISH'     FROM DUAL WHERE NOT EXISTS (SELECT 1 FROM ft_t_einc WHERE clsf_oid = 'GVPRNTGR72' AND ext_cl_value = 'TFU-N' AND indus_cl_set_id = 'GVPRNTGR' AND data_src_id = 'RFTDSP');</v>
      </c>
    </row>
    <row r="770" spans="1:14" s="280" customFormat="1">
      <c r="A770" s="276" t="s">
        <v>5266</v>
      </c>
      <c r="B770" s="263" t="s">
        <v>7103</v>
      </c>
      <c r="C770" s="277" t="s">
        <v>6964</v>
      </c>
      <c r="D770" s="278" t="s">
        <v>6949</v>
      </c>
      <c r="E770" s="278" t="s">
        <v>7100</v>
      </c>
      <c r="F770" s="276" t="s">
        <v>5269</v>
      </c>
      <c r="G770" s="278" t="s">
        <v>6949</v>
      </c>
      <c r="H770" s="278" t="s">
        <v>6949</v>
      </c>
      <c r="I770" s="279" t="s">
        <v>5931</v>
      </c>
      <c r="J770" s="279" t="s">
        <v>5931</v>
      </c>
      <c r="K770" s="279" t="s">
        <v>3813</v>
      </c>
      <c r="L770" s="279" t="s">
        <v>6646</v>
      </c>
      <c r="M770" s="279" t="s">
        <v>3866</v>
      </c>
      <c r="N770" s="279" t="str">
        <f t="shared" si="17"/>
        <v>INSERT INTO ft_t_einc (einc_oid, clsf_oid, cl_value, ext_cl_value, indus_cl_set_id, start_tms, last_chg_tms, last_chg_usr_id, ext_clsf_nme, ext_clsf_desc, data_src_id, nls_cde)  SELECT 'EINC000820','GVPRNTGR73','Commodity Future Regulated','TFU-Y','GVPRNTGR',SYSDATE(),SYSDATE(),'GS:PSG:P72','Commodity Future Regulated','Commodity Future Regulated','RFTDSP','ENGLISH'     FROM DUAL WHERE NOT EXISTS (SELECT 1 FROM ft_t_einc WHERE clsf_oid = 'GVPRNTGR73' AND ext_cl_value = 'TFU-Y' AND indus_cl_set_id = 'GVPRNTGR' AND data_src_id = 'RFTDSP');</v>
      </c>
    </row>
    <row r="771" spans="1:14" s="270" customFormat="1">
      <c r="A771" s="266" t="s">
        <v>5266</v>
      </c>
      <c r="B771" s="263" t="s">
        <v>7104</v>
      </c>
      <c r="C771" s="267" t="s">
        <v>6965</v>
      </c>
      <c r="D771" s="268" t="s">
        <v>6950</v>
      </c>
      <c r="E771" s="268" t="s">
        <v>7051</v>
      </c>
      <c r="F771" s="266" t="s">
        <v>5269</v>
      </c>
      <c r="G771" s="268" t="s">
        <v>6950</v>
      </c>
      <c r="H771" s="268" t="s">
        <v>6950</v>
      </c>
      <c r="I771" s="269" t="s">
        <v>5931</v>
      </c>
      <c r="J771" s="269" t="s">
        <v>5931</v>
      </c>
      <c r="K771" s="269" t="s">
        <v>3813</v>
      </c>
      <c r="L771" s="269" t="s">
        <v>6646</v>
      </c>
      <c r="M771" s="269" t="s">
        <v>3866</v>
      </c>
      <c r="N771" s="269" t="str">
        <f t="shared" si="17"/>
        <v>INSERT INTO ft_t_einc (einc_oid, clsf_oid, cl_value, ext_cl_value, indus_cl_set_id, start_tms, last_chg_tms, last_chg_usr_id, ext_clsf_nme, ext_clsf_desc, data_src_id, nls_cde)  SELECT 'EINC000821','GVPRNTGR74','Currency Future Non-regulated','CFU-N','GVPRNTGR',SYSDATE(),SYSDATE(),'GS:PSG:P72','Currency Future Non-regulated','Currency Future Non-regulated','RFTDSP','ENGLISH'     FROM DUAL WHERE NOT EXISTS (SELECT 1 FROM ft_t_einc WHERE clsf_oid = 'GVPRNTGR74' AND ext_cl_value = 'CFU-N' AND indus_cl_set_id = 'GVPRNTGR' AND data_src_id = 'RFTDSP');</v>
      </c>
    </row>
    <row r="772" spans="1:14" s="270" customFormat="1">
      <c r="A772" s="266" t="s">
        <v>5266</v>
      </c>
      <c r="B772" s="263" t="s">
        <v>7105</v>
      </c>
      <c r="C772" s="267" t="s">
        <v>6981</v>
      </c>
      <c r="D772" s="268" t="s">
        <v>6951</v>
      </c>
      <c r="E772" s="268" t="s">
        <v>7052</v>
      </c>
      <c r="F772" s="266" t="s">
        <v>5269</v>
      </c>
      <c r="G772" s="268" t="s">
        <v>6951</v>
      </c>
      <c r="H772" s="268" t="s">
        <v>6951</v>
      </c>
      <c r="I772" s="269" t="s">
        <v>5931</v>
      </c>
      <c r="J772" s="269" t="s">
        <v>5931</v>
      </c>
      <c r="K772" s="269" t="s">
        <v>3813</v>
      </c>
      <c r="L772" s="269" t="s">
        <v>6646</v>
      </c>
      <c r="M772" s="269" t="s">
        <v>3866</v>
      </c>
      <c r="N772" s="269" t="str">
        <f t="shared" si="17"/>
        <v>INSERT INTO ft_t_einc (einc_oid, clsf_oid, cl_value, ext_cl_value, indus_cl_set_id, start_tms, last_chg_tms, last_chg_usr_id, ext_clsf_nme, ext_clsf_desc, data_src_id, nls_cde)  SELECT 'EINC000822','GVPRNTGR75','Currency Future Regulated','CFU-Y','GVPRNTGR',SYSDATE(),SYSDATE(),'GS:PSG:P72','Currency Future Regulated','Currency Future Regulated','RFTDSP','ENGLISH'     FROM DUAL WHERE NOT EXISTS (SELECT 1 FROM ft_t_einc WHERE clsf_oid = 'GVPRNTGR75' AND ext_cl_value = 'CFU-Y' AND indus_cl_set_id = 'GVPRNTGR' AND data_src_id = 'RFTDSP');</v>
      </c>
    </row>
    <row r="773" spans="1:14" s="270" customFormat="1">
      <c r="A773" s="266" t="s">
        <v>5266</v>
      </c>
      <c r="B773" s="263" t="s">
        <v>7106</v>
      </c>
      <c r="C773" s="267" t="s">
        <v>6984</v>
      </c>
      <c r="D773" s="268" t="s">
        <v>6952</v>
      </c>
      <c r="E773" s="268" t="s">
        <v>7112</v>
      </c>
      <c r="F773" s="266" t="s">
        <v>5269</v>
      </c>
      <c r="G773" s="268" t="s">
        <v>6952</v>
      </c>
      <c r="H773" s="268" t="s">
        <v>6952</v>
      </c>
      <c r="I773" s="269" t="s">
        <v>5931</v>
      </c>
      <c r="J773" s="269" t="s">
        <v>5931</v>
      </c>
      <c r="K773" s="269" t="s">
        <v>3813</v>
      </c>
      <c r="L773" s="269" t="s">
        <v>6646</v>
      </c>
      <c r="M773" s="269" t="s">
        <v>3866</v>
      </c>
      <c r="N773" s="269" t="str">
        <f t="shared" si="17"/>
        <v>INSERT INTO ft_t_einc (einc_oid, clsf_oid, cl_value, ext_cl_value, indus_cl_set_id, start_tms, last_chg_tms, last_chg_usr_id, ext_clsf_nme, ext_clsf_desc, data_src_id, nls_cde)  SELECT 'EINC000823','GVPRNTGR78','Index Future Non-regulated','EIFI-N','GVPRNTGR',SYSDATE(),SYSDATE(),'GS:PSG:P72','Index Future Non-regulated','Index Future Non-regulated','RFTDSP','ENGLISH'     FROM DUAL WHERE NOT EXISTS (SELECT 1 FROM ft_t_einc WHERE clsf_oid = 'GVPRNTGR78' AND ext_cl_value = 'EIFI-N' AND indus_cl_set_id = 'GVPRNTGR' AND data_src_id = 'RFTDSP');</v>
      </c>
    </row>
    <row r="774" spans="1:14" s="270" customFormat="1">
      <c r="A774" s="266" t="s">
        <v>5266</v>
      </c>
      <c r="B774" s="263" t="s">
        <v>7107</v>
      </c>
      <c r="C774" s="267" t="s">
        <v>6985</v>
      </c>
      <c r="D774" s="268" t="s">
        <v>6953</v>
      </c>
      <c r="E774" s="268" t="s">
        <v>7113</v>
      </c>
      <c r="F774" s="266" t="s">
        <v>5269</v>
      </c>
      <c r="G774" s="268" t="s">
        <v>6953</v>
      </c>
      <c r="H774" s="268" t="s">
        <v>6953</v>
      </c>
      <c r="I774" s="269" t="s">
        <v>5931</v>
      </c>
      <c r="J774" s="269" t="s">
        <v>5931</v>
      </c>
      <c r="K774" s="269" t="s">
        <v>3813</v>
      </c>
      <c r="L774" s="269" t="s">
        <v>6646</v>
      </c>
      <c r="M774" s="269" t="s">
        <v>3866</v>
      </c>
      <c r="N774" s="269" t="str">
        <f t="shared" si="17"/>
        <v>INSERT INTO ft_t_einc (einc_oid, clsf_oid, cl_value, ext_cl_value, indus_cl_set_id, start_tms, last_chg_tms, last_chg_usr_id, ext_clsf_nme, ext_clsf_desc, data_src_id, nls_cde)  SELECT 'EINC000824','GVPRNTGR79','Index Future Regulated','EIFI-Y','GVPRNTGR',SYSDATE(),SYSDATE(),'GS:PSG:P72','Index Future Regulated','Index Future Regulated','RFTDSP','ENGLISH'     FROM DUAL WHERE NOT EXISTS (SELECT 1 FROM ft_t_einc WHERE clsf_oid = 'GVPRNTGR79' AND ext_cl_value = 'EIFI-Y' AND indus_cl_set_id = 'GVPRNTGR' AND data_src_id = 'RFTDSP');</v>
      </c>
    </row>
    <row r="775" spans="1:14" s="270" customFormat="1">
      <c r="A775" s="266" t="s">
        <v>5266</v>
      </c>
      <c r="B775" s="263" t="s">
        <v>7108</v>
      </c>
      <c r="C775" s="267" t="s">
        <v>6986</v>
      </c>
      <c r="D775" s="268" t="s">
        <v>6954</v>
      </c>
      <c r="E775" s="268" t="s">
        <v>7053</v>
      </c>
      <c r="F775" s="266" t="s">
        <v>5269</v>
      </c>
      <c r="G775" s="268" t="s">
        <v>6954</v>
      </c>
      <c r="H775" s="268" t="s">
        <v>6954</v>
      </c>
      <c r="I775" s="269" t="s">
        <v>5931</v>
      </c>
      <c r="J775" s="269" t="s">
        <v>5931</v>
      </c>
      <c r="K775" s="269" t="s">
        <v>3813</v>
      </c>
      <c r="L775" s="269" t="s">
        <v>6646</v>
      </c>
      <c r="M775" s="269" t="s">
        <v>3866</v>
      </c>
      <c r="N775" s="269" t="str">
        <f t="shared" si="17"/>
        <v>INSERT INTO ft_t_einc (einc_oid, clsf_oid, cl_value, ext_cl_value, indus_cl_set_id, start_tms, last_chg_tms, last_chg_usr_id, ext_clsf_nme, ext_clsf_desc, data_src_id, nls_cde)  SELECT 'EINC000825','GVPRNTGR80','Interest Rate Future Non-regulated','IRF-N','GVPRNTGR',SYSDATE(),SYSDATE(),'GS:PSG:P72','Interest Rate Future Non-regulated','Interest Rate Future Non-regulated','RFTDSP','ENGLISH'     FROM DUAL WHERE NOT EXISTS (SELECT 1 FROM ft_t_einc WHERE clsf_oid = 'GVPRNTGR80' AND ext_cl_value = 'IRF-N' AND indus_cl_set_id = 'GVPRNTGR' AND data_src_id = 'RFTDSP');</v>
      </c>
    </row>
    <row r="776" spans="1:14" s="270" customFormat="1">
      <c r="A776" s="266" t="s">
        <v>5266</v>
      </c>
      <c r="B776" s="263" t="s">
        <v>7109</v>
      </c>
      <c r="C776" s="267" t="s">
        <v>6987</v>
      </c>
      <c r="D776" s="268" t="s">
        <v>6955</v>
      </c>
      <c r="E776" s="268" t="s">
        <v>7054</v>
      </c>
      <c r="F776" s="266" t="s">
        <v>5269</v>
      </c>
      <c r="G776" s="268" t="s">
        <v>6955</v>
      </c>
      <c r="H776" s="268" t="s">
        <v>6955</v>
      </c>
      <c r="I776" s="269" t="s">
        <v>5931</v>
      </c>
      <c r="J776" s="269" t="s">
        <v>5931</v>
      </c>
      <c r="K776" s="269" t="s">
        <v>3813</v>
      </c>
      <c r="L776" s="269" t="s">
        <v>6646</v>
      </c>
      <c r="M776" s="269" t="s">
        <v>3866</v>
      </c>
      <c r="N776" s="269" t="str">
        <f t="shared" si="17"/>
        <v>INSERT INTO ft_t_einc (einc_oid, clsf_oid, cl_value, ext_cl_value, indus_cl_set_id, start_tms, last_chg_tms, last_chg_usr_id, ext_clsf_nme, ext_clsf_desc, data_src_id, nls_cde)  SELECT 'EINC000826','GVPRNTGR81','Interest Rate Future Regulated','IRF-Y','GVPRNTGR',SYSDATE(),SYSDATE(),'GS:PSG:P72','Interest Rate Future Regulated','Interest Rate Future Regulated','RFTDSP','ENGLISH'     FROM DUAL WHERE NOT EXISTS (SELECT 1 FROM ft_t_einc WHERE clsf_oid = 'GVPRNTGR81' AND ext_cl_value = 'IRF-Y' AND indus_cl_set_id = 'GVPRNTGR' AND data_src_id = 'RFTDSP');</v>
      </c>
    </row>
    <row r="777" spans="1:14" s="270" customFormat="1">
      <c r="A777" s="266" t="s">
        <v>5266</v>
      </c>
      <c r="B777" s="263" t="s">
        <v>7110</v>
      </c>
      <c r="C777" s="267" t="s">
        <v>6988</v>
      </c>
      <c r="D777" s="268" t="s">
        <v>6944</v>
      </c>
      <c r="E777" s="268" t="s">
        <v>7047</v>
      </c>
      <c r="F777" s="266" t="s">
        <v>5269</v>
      </c>
      <c r="G777" s="268" t="s">
        <v>6944</v>
      </c>
      <c r="H777" s="268" t="s">
        <v>6944</v>
      </c>
      <c r="I777" s="269" t="s">
        <v>5931</v>
      </c>
      <c r="J777" s="269" t="s">
        <v>5931</v>
      </c>
      <c r="K777" s="269" t="s">
        <v>3813</v>
      </c>
      <c r="L777" s="269" t="s">
        <v>6646</v>
      </c>
      <c r="M777" s="269" t="s">
        <v>3866</v>
      </c>
      <c r="N777" s="269" t="str">
        <f t="shared" si="17"/>
        <v>INSERT INTO ft_t_einc (einc_oid, clsf_oid, cl_value, ext_cl_value, indus_cl_set_id, start_tms, last_chg_tms, last_chg_usr_id, ext_clsf_nme, ext_clsf_desc, data_src_id, nls_cde)  SELECT 'EINC000827','GVPRNTGR82','Single Stock Futures Non-Regulated','EIF-N','GVPRNTGR',SYSDATE(),SYSDATE(),'GS:PSG:P72','Single Stock Futures Non-Regulated','Single Stock Futures Non-Regulated','RFTDSP','ENGLISH'     FROM DUAL WHERE NOT EXISTS (SELECT 1 FROM ft_t_einc WHERE clsf_oid = 'GVPRNTGR82' AND ext_cl_value = 'EIF-N' AND indus_cl_set_id = 'GVPRNTGR' AND data_src_id = 'RFTDSP');</v>
      </c>
    </row>
    <row r="778" spans="1:14" s="270" customFormat="1">
      <c r="A778" s="266" t="s">
        <v>5266</v>
      </c>
      <c r="B778" s="263" t="s">
        <v>7111</v>
      </c>
      <c r="C778" s="267" t="s">
        <v>6989</v>
      </c>
      <c r="D778" s="268" t="s">
        <v>6945</v>
      </c>
      <c r="E778" s="268" t="s">
        <v>7048</v>
      </c>
      <c r="F778" s="266" t="s">
        <v>5269</v>
      </c>
      <c r="G778" s="268" t="s">
        <v>6945</v>
      </c>
      <c r="H778" s="268" t="s">
        <v>6945</v>
      </c>
      <c r="I778" s="269" t="s">
        <v>5931</v>
      </c>
      <c r="J778" s="269" t="s">
        <v>5931</v>
      </c>
      <c r="K778" s="269" t="s">
        <v>3813</v>
      </c>
      <c r="L778" s="269" t="s">
        <v>6646</v>
      </c>
      <c r="M778" s="269" t="s">
        <v>3866</v>
      </c>
      <c r="N778" s="269" t="str">
        <f t="shared" si="17"/>
        <v>INSERT INTO ft_t_einc (einc_oid, clsf_oid, cl_value, ext_cl_value, indus_cl_set_id, start_tms, last_chg_tms, last_chg_usr_id, ext_clsf_nme, ext_clsf_desc, data_src_id, nls_cde)  SELECT 'EINC000828','GVPRNTGR83','Single Stock Futures Regulated','EIF-Y','GVPRNTGR',SYSDATE(),SYSDATE(),'GS:PSG:P72','Single Stock Futures Regulated','Single Stock Futures Regulated','RFTDSP','ENGLISH'     FROM DUAL WHERE NOT EXISTS (SELECT 1 FROM ft_t_einc WHERE clsf_oid = 'GVPRNTGR83' AND ext_cl_value = 'EIF-Y' AND indus_cl_set_id = 'GVPRNTGR' AND data_src_id = 'RFTDSP');</v>
      </c>
    </row>
    <row r="779" spans="1:14">
      <c r="B779" s="118"/>
      <c r="C779" s="118"/>
      <c r="D779" s="118"/>
      <c r="E779" s="118"/>
      <c r="F779" s="118"/>
      <c r="G779" s="118"/>
      <c r="H779" s="118"/>
      <c r="I779" s="118"/>
      <c r="J779" s="118"/>
      <c r="K779" s="118"/>
      <c r="L779" s="118"/>
      <c r="M779" s="118"/>
      <c r="N779" s="153"/>
    </row>
    <row r="780" spans="1:14">
      <c r="B780" s="118"/>
      <c r="C780" s="118"/>
      <c r="D780" s="118"/>
      <c r="E780" s="118"/>
      <c r="F780" s="118"/>
      <c r="G780" s="118"/>
      <c r="H780" s="118"/>
      <c r="I780" s="118"/>
      <c r="J780" s="118"/>
      <c r="K780" s="118"/>
      <c r="L780" s="118"/>
      <c r="M780" s="118"/>
      <c r="N780" s="153"/>
    </row>
    <row r="781" spans="1:14">
      <c r="B781" s="118"/>
      <c r="C781" s="118"/>
      <c r="D781" s="118"/>
      <c r="E781" s="118"/>
      <c r="F781" s="118"/>
      <c r="G781" s="118"/>
      <c r="H781" s="118"/>
      <c r="I781" s="118"/>
      <c r="J781" s="118"/>
      <c r="K781" s="118"/>
      <c r="L781" s="118"/>
      <c r="M781" s="118"/>
      <c r="N781" s="153"/>
    </row>
    <row r="782" spans="1:14">
      <c r="B782" s="118"/>
      <c r="C782" s="118"/>
      <c r="D782" s="118"/>
      <c r="E782" s="118"/>
      <c r="F782" s="118"/>
      <c r="G782" s="118"/>
      <c r="H782" s="118"/>
      <c r="I782" s="118"/>
      <c r="J782" s="118"/>
      <c r="K782" s="118"/>
      <c r="L782" s="118"/>
      <c r="M782" s="118"/>
      <c r="N782" s="153"/>
    </row>
    <row r="783" spans="1:14">
      <c r="B783" s="118"/>
      <c r="C783" s="118"/>
      <c r="D783" s="118"/>
      <c r="E783" s="118"/>
      <c r="F783" s="118"/>
      <c r="G783" s="118"/>
      <c r="H783" s="118"/>
      <c r="I783" s="118"/>
      <c r="J783" s="118"/>
      <c r="K783" s="118"/>
      <c r="L783" s="118"/>
      <c r="M783" s="118"/>
      <c r="N783" s="153"/>
    </row>
    <row r="784" spans="1:14">
      <c r="B784" s="118"/>
      <c r="C784" s="118"/>
      <c r="D784" s="118"/>
      <c r="E784" s="118"/>
      <c r="F784" s="118"/>
      <c r="G784" s="118"/>
      <c r="H784" s="118"/>
      <c r="I784" s="118"/>
      <c r="J784" s="118"/>
      <c r="K784" s="118"/>
      <c r="L784" s="118"/>
      <c r="M784" s="118"/>
      <c r="N784" s="153"/>
    </row>
    <row r="785" spans="2:14">
      <c r="B785" s="118"/>
      <c r="C785" s="118"/>
      <c r="D785" s="118"/>
      <c r="E785" s="118"/>
      <c r="F785" s="118"/>
      <c r="G785" s="118"/>
      <c r="H785" s="118"/>
      <c r="I785" s="118"/>
      <c r="J785" s="118"/>
      <c r="K785" s="118"/>
      <c r="L785" s="118"/>
      <c r="M785" s="118"/>
      <c r="N785" s="153"/>
    </row>
    <row r="786" spans="2:14">
      <c r="B786" s="118"/>
      <c r="C786" s="118"/>
      <c r="D786" s="118"/>
      <c r="E786" s="118"/>
      <c r="F786" s="118"/>
      <c r="G786" s="118"/>
      <c r="H786" s="118"/>
      <c r="I786" s="118"/>
      <c r="J786" s="118"/>
      <c r="K786" s="118"/>
      <c r="L786" s="118"/>
      <c r="M786" s="118"/>
      <c r="N786" s="153"/>
    </row>
    <row r="787" spans="2:14">
      <c r="B787" s="118"/>
      <c r="C787" s="118"/>
      <c r="D787" s="118"/>
      <c r="E787" s="118"/>
      <c r="F787" s="118"/>
      <c r="G787" s="118"/>
      <c r="H787" s="118"/>
      <c r="I787" s="118"/>
      <c r="J787" s="118"/>
      <c r="K787" s="118"/>
      <c r="L787" s="118"/>
      <c r="M787" s="118"/>
      <c r="N787" s="153"/>
    </row>
    <row r="788" spans="2:14">
      <c r="B788" s="118"/>
      <c r="C788" s="118"/>
      <c r="D788" s="118"/>
      <c r="E788" s="118"/>
      <c r="F788" s="118"/>
      <c r="G788" s="118"/>
      <c r="H788" s="118"/>
      <c r="I788" s="118"/>
      <c r="J788" s="118"/>
      <c r="K788" s="118"/>
      <c r="L788" s="118"/>
      <c r="M788" s="118"/>
      <c r="N788" s="153"/>
    </row>
    <row r="789" spans="2:14">
      <c r="B789" s="118"/>
      <c r="C789" s="118"/>
      <c r="D789" s="118"/>
      <c r="E789" s="118"/>
      <c r="F789" s="118"/>
      <c r="G789" s="118"/>
      <c r="H789" s="118"/>
      <c r="I789" s="118"/>
      <c r="J789" s="118"/>
      <c r="K789" s="118"/>
      <c r="L789" s="118"/>
      <c r="M789" s="118"/>
      <c r="N789" s="153"/>
    </row>
    <row r="790" spans="2:14">
      <c r="B790" s="118"/>
      <c r="C790" s="118"/>
      <c r="D790" s="118"/>
      <c r="E790" s="118"/>
      <c r="F790" s="118"/>
      <c r="G790" s="118"/>
      <c r="H790" s="118"/>
      <c r="I790" s="118"/>
      <c r="J790" s="118"/>
      <c r="K790" s="118"/>
      <c r="L790" s="118"/>
      <c r="M790" s="118"/>
      <c r="N790" s="153"/>
    </row>
    <row r="791" spans="2:14">
      <c r="B791" s="118"/>
      <c r="C791" s="118"/>
      <c r="D791" s="118"/>
      <c r="E791" s="118"/>
      <c r="F791" s="118"/>
      <c r="G791" s="118"/>
      <c r="H791" s="118"/>
      <c r="I791" s="118"/>
      <c r="J791" s="118"/>
      <c r="K791" s="118"/>
      <c r="L791" s="118"/>
      <c r="M791" s="118"/>
      <c r="N791" s="153"/>
    </row>
    <row r="792" spans="2:14">
      <c r="B792" s="118"/>
      <c r="C792" s="118"/>
      <c r="D792" s="118"/>
      <c r="E792" s="118"/>
      <c r="F792" s="118"/>
      <c r="G792" s="118"/>
      <c r="H792" s="118"/>
      <c r="I792" s="118"/>
      <c r="J792" s="118"/>
      <c r="K792" s="118"/>
      <c r="L792" s="118"/>
      <c r="M792" s="118"/>
      <c r="N792" s="153"/>
    </row>
    <row r="793" spans="2:14">
      <c r="B793" s="118"/>
      <c r="C793" s="118"/>
      <c r="D793" s="118"/>
      <c r="E793" s="118"/>
      <c r="F793" s="118"/>
      <c r="G793" s="118"/>
      <c r="H793" s="118"/>
      <c r="I793" s="118"/>
      <c r="J793" s="118"/>
      <c r="K793" s="118"/>
      <c r="L793" s="118"/>
      <c r="M793" s="118"/>
      <c r="N793" s="153"/>
    </row>
    <row r="794" spans="2:14">
      <c r="B794" s="118"/>
      <c r="C794" s="118"/>
      <c r="D794" s="118"/>
      <c r="E794" s="118"/>
      <c r="F794" s="118"/>
      <c r="G794" s="118"/>
      <c r="H794" s="118"/>
      <c r="I794" s="118"/>
      <c r="J794" s="118"/>
      <c r="K794" s="118"/>
      <c r="L794" s="118"/>
      <c r="M794" s="118"/>
      <c r="N794" s="153"/>
    </row>
    <row r="795" spans="2:14">
      <c r="B795" s="118"/>
      <c r="C795" s="118"/>
      <c r="D795" s="118"/>
      <c r="E795" s="118"/>
      <c r="F795" s="118"/>
      <c r="G795" s="118"/>
      <c r="H795" s="118"/>
      <c r="I795" s="118"/>
      <c r="J795" s="118"/>
      <c r="K795" s="118"/>
      <c r="L795" s="118"/>
      <c r="M795" s="118"/>
      <c r="N795" s="153"/>
    </row>
    <row r="796" spans="2:14">
      <c r="B796" s="118"/>
      <c r="C796" s="118"/>
      <c r="D796" s="118"/>
      <c r="E796" s="118"/>
      <c r="F796" s="118"/>
      <c r="G796" s="118"/>
      <c r="H796" s="118"/>
      <c r="I796" s="118"/>
      <c r="J796" s="118"/>
      <c r="K796" s="118"/>
      <c r="L796" s="118"/>
      <c r="M796" s="118"/>
      <c r="N796" s="153"/>
    </row>
    <row r="797" spans="2:14">
      <c r="B797" s="118"/>
      <c r="C797" s="118"/>
      <c r="D797" s="118"/>
      <c r="E797" s="118"/>
      <c r="F797" s="118"/>
      <c r="G797" s="118"/>
      <c r="H797" s="118"/>
      <c r="I797" s="118"/>
      <c r="J797" s="118"/>
      <c r="K797" s="118"/>
      <c r="L797" s="118"/>
      <c r="M797" s="118"/>
      <c r="N797" s="153"/>
    </row>
    <row r="798" spans="2:14">
      <c r="B798" s="118"/>
      <c r="C798" s="118"/>
      <c r="D798" s="118"/>
      <c r="E798" s="118"/>
      <c r="F798" s="118"/>
      <c r="G798" s="118"/>
      <c r="H798" s="118"/>
      <c r="I798" s="118"/>
      <c r="J798" s="118"/>
      <c r="K798" s="118"/>
      <c r="L798" s="118"/>
      <c r="M798" s="118"/>
      <c r="N798" s="153"/>
    </row>
    <row r="799" spans="2:14">
      <c r="B799" s="118"/>
      <c r="C799" s="118"/>
      <c r="D799" s="118"/>
      <c r="E799" s="118"/>
      <c r="F799" s="118"/>
      <c r="G799" s="118"/>
      <c r="H799" s="118"/>
      <c r="I799" s="118"/>
      <c r="J799" s="118"/>
      <c r="K799" s="118"/>
      <c r="L799" s="118"/>
      <c r="M799" s="118"/>
      <c r="N799" s="153"/>
    </row>
    <row r="800" spans="2:14">
      <c r="B800" s="118"/>
      <c r="C800" s="118"/>
      <c r="D800" s="118"/>
      <c r="E800" s="118"/>
      <c r="F800" s="118"/>
      <c r="G800" s="118"/>
      <c r="H800" s="118"/>
      <c r="I800" s="118"/>
      <c r="J800" s="118"/>
      <c r="K800" s="118"/>
      <c r="L800" s="118"/>
      <c r="M800" s="118"/>
      <c r="N800" s="153"/>
    </row>
    <row r="801" spans="2:14">
      <c r="B801" s="118"/>
      <c r="C801" s="118"/>
      <c r="D801" s="118"/>
      <c r="E801" s="118"/>
      <c r="F801" s="118"/>
      <c r="G801" s="118"/>
      <c r="H801" s="118"/>
      <c r="I801" s="118"/>
      <c r="J801" s="118"/>
      <c r="K801" s="118"/>
      <c r="L801" s="118"/>
      <c r="M801" s="118"/>
      <c r="N801" s="153"/>
    </row>
    <row r="802" spans="2:14">
      <c r="B802" s="118"/>
      <c r="C802" s="118"/>
      <c r="D802" s="118"/>
      <c r="E802" s="118"/>
      <c r="F802" s="118"/>
      <c r="G802" s="118"/>
      <c r="H802" s="118"/>
      <c r="I802" s="118"/>
      <c r="J802" s="118"/>
      <c r="K802" s="118"/>
      <c r="L802" s="118"/>
      <c r="M802" s="118"/>
      <c r="N802" s="153"/>
    </row>
    <row r="803" spans="2:14">
      <c r="B803" s="118"/>
      <c r="C803" s="118"/>
      <c r="D803" s="118"/>
      <c r="E803" s="118"/>
      <c r="F803" s="118"/>
      <c r="G803" s="118"/>
      <c r="H803" s="118"/>
      <c r="I803" s="118"/>
      <c r="J803" s="118"/>
      <c r="K803" s="118"/>
      <c r="L803" s="118"/>
      <c r="M803" s="118"/>
      <c r="N803" s="153"/>
    </row>
    <row r="804" spans="2:14">
      <c r="B804" s="118"/>
      <c r="C804" s="118"/>
      <c r="D804" s="118"/>
      <c r="E804" s="118"/>
      <c r="F804" s="118"/>
      <c r="G804" s="118"/>
      <c r="H804" s="118"/>
      <c r="I804" s="118"/>
      <c r="J804" s="118"/>
      <c r="K804" s="118"/>
      <c r="L804" s="118"/>
      <c r="M804" s="118"/>
      <c r="N804" s="153"/>
    </row>
    <row r="805" spans="2:14">
      <c r="B805" s="118"/>
      <c r="C805" s="118"/>
      <c r="D805" s="118"/>
      <c r="E805" s="118"/>
      <c r="F805" s="118"/>
      <c r="G805" s="118"/>
      <c r="H805" s="118"/>
      <c r="I805" s="118"/>
      <c r="J805" s="118"/>
      <c r="K805" s="118"/>
      <c r="L805" s="118"/>
      <c r="M805" s="118"/>
      <c r="N805" s="153"/>
    </row>
    <row r="806" spans="2:14">
      <c r="B806" s="118"/>
      <c r="C806" s="118"/>
      <c r="D806" s="118"/>
      <c r="E806" s="118"/>
      <c r="F806" s="118"/>
      <c r="G806" s="118"/>
      <c r="H806" s="118"/>
      <c r="I806" s="118"/>
      <c r="J806" s="118"/>
      <c r="K806" s="118"/>
      <c r="L806" s="118"/>
      <c r="M806" s="118"/>
      <c r="N806" s="153"/>
    </row>
    <row r="807" spans="2:14">
      <c r="B807" s="118"/>
      <c r="C807" s="118"/>
      <c r="D807" s="118"/>
      <c r="E807" s="118"/>
      <c r="F807" s="118"/>
      <c r="G807" s="118"/>
      <c r="H807" s="118"/>
      <c r="I807" s="118"/>
      <c r="J807" s="118"/>
      <c r="K807" s="118"/>
      <c r="L807" s="118"/>
      <c r="M807" s="118"/>
      <c r="N807" s="153"/>
    </row>
    <row r="808" spans="2:14">
      <c r="B808" s="118"/>
      <c r="C808" s="118"/>
      <c r="D808" s="118"/>
      <c r="E808" s="118"/>
      <c r="F808" s="118"/>
      <c r="G808" s="118"/>
      <c r="H808" s="118"/>
      <c r="I808" s="118"/>
      <c r="J808" s="118"/>
      <c r="K808" s="118"/>
      <c r="L808" s="118"/>
      <c r="M808" s="118"/>
      <c r="N808" s="153"/>
    </row>
    <row r="809" spans="2:14">
      <c r="B809" s="118"/>
      <c r="C809" s="118"/>
      <c r="D809" s="118"/>
      <c r="E809" s="118"/>
      <c r="F809" s="118"/>
      <c r="G809" s="118"/>
      <c r="H809" s="118"/>
      <c r="I809" s="118"/>
      <c r="J809" s="118"/>
      <c r="K809" s="118"/>
      <c r="L809" s="118"/>
      <c r="M809" s="118"/>
      <c r="N809" s="153"/>
    </row>
    <row r="810" spans="2:14">
      <c r="B810" s="118"/>
      <c r="C810" s="118"/>
      <c r="D810" s="118"/>
      <c r="E810" s="118"/>
      <c r="F810" s="118"/>
      <c r="G810" s="118"/>
      <c r="H810" s="118"/>
      <c r="I810" s="118"/>
      <c r="J810" s="118"/>
      <c r="K810" s="118"/>
      <c r="L810" s="118"/>
      <c r="M810" s="118"/>
      <c r="N810" s="153"/>
    </row>
    <row r="811" spans="2:14">
      <c r="B811" s="118"/>
      <c r="C811" s="118"/>
      <c r="D811" s="118"/>
      <c r="E811" s="118"/>
      <c r="F811" s="118"/>
      <c r="G811" s="118"/>
      <c r="H811" s="118"/>
      <c r="I811" s="118"/>
      <c r="J811" s="118"/>
      <c r="K811" s="118"/>
      <c r="L811" s="118"/>
      <c r="M811" s="118"/>
      <c r="N811" s="153"/>
    </row>
    <row r="812" spans="2:14">
      <c r="B812" s="118"/>
      <c r="C812" s="118"/>
      <c r="D812" s="118"/>
      <c r="E812" s="118"/>
      <c r="F812" s="118"/>
      <c r="G812" s="118"/>
      <c r="H812" s="118"/>
      <c r="I812" s="118"/>
      <c r="J812" s="118"/>
      <c r="K812" s="118"/>
      <c r="L812" s="118"/>
      <c r="M812" s="118"/>
      <c r="N812" s="153"/>
    </row>
    <row r="813" spans="2:14">
      <c r="B813" s="118"/>
      <c r="C813" s="118"/>
      <c r="D813" s="118"/>
      <c r="E813" s="118"/>
      <c r="F813" s="118"/>
      <c r="G813" s="118"/>
      <c r="H813" s="118"/>
      <c r="I813" s="118"/>
      <c r="J813" s="118"/>
      <c r="K813" s="118"/>
      <c r="L813" s="118"/>
      <c r="M813" s="118"/>
      <c r="N813" s="153"/>
    </row>
    <row r="814" spans="2:14">
      <c r="B814" s="118"/>
      <c r="C814" s="118"/>
      <c r="D814" s="118"/>
      <c r="E814" s="118"/>
      <c r="F814" s="118"/>
      <c r="G814" s="118"/>
      <c r="H814" s="118"/>
      <c r="I814" s="118"/>
      <c r="J814" s="118"/>
      <c r="K814" s="118"/>
      <c r="L814" s="118"/>
      <c r="M814" s="118"/>
      <c r="N814" s="153"/>
    </row>
    <row r="815" spans="2:14">
      <c r="B815" s="118"/>
      <c r="C815" s="118"/>
      <c r="D815" s="118"/>
      <c r="E815" s="118"/>
      <c r="F815" s="118"/>
      <c r="G815" s="118"/>
      <c r="H815" s="118"/>
      <c r="I815" s="118"/>
      <c r="J815" s="118"/>
      <c r="K815" s="118"/>
      <c r="L815" s="118"/>
      <c r="M815" s="118"/>
      <c r="N815" s="153"/>
    </row>
    <row r="816" spans="2:14">
      <c r="B816" s="118"/>
      <c r="C816" s="118"/>
      <c r="D816" s="118"/>
      <c r="E816" s="118"/>
      <c r="F816" s="118"/>
      <c r="G816" s="118"/>
      <c r="H816" s="118"/>
      <c r="I816" s="118"/>
      <c r="J816" s="118"/>
      <c r="K816" s="118"/>
      <c r="L816" s="118"/>
      <c r="M816" s="118"/>
      <c r="N816" s="153"/>
    </row>
    <row r="817" spans="2:14">
      <c r="B817" s="118"/>
      <c r="C817" s="118"/>
      <c r="D817" s="118"/>
      <c r="E817" s="118"/>
      <c r="F817" s="118"/>
      <c r="G817" s="118"/>
      <c r="H817" s="118"/>
      <c r="I817" s="118"/>
      <c r="J817" s="118"/>
      <c r="K817" s="118"/>
      <c r="L817" s="118"/>
      <c r="M817" s="118"/>
      <c r="N817" s="153"/>
    </row>
    <row r="818" spans="2:14">
      <c r="B818" s="118"/>
      <c r="C818" s="118"/>
      <c r="D818" s="118"/>
      <c r="E818" s="118"/>
      <c r="F818" s="118"/>
      <c r="G818" s="118"/>
      <c r="H818" s="118"/>
      <c r="I818" s="118"/>
      <c r="J818" s="118"/>
      <c r="K818" s="118"/>
      <c r="L818" s="118"/>
      <c r="M818" s="118"/>
      <c r="N818" s="153"/>
    </row>
    <row r="819" spans="2:14">
      <c r="B819" s="118"/>
      <c r="C819" s="118"/>
      <c r="D819" s="118"/>
      <c r="E819" s="118"/>
      <c r="F819" s="118"/>
      <c r="G819" s="118"/>
      <c r="H819" s="118"/>
      <c r="I819" s="118"/>
      <c r="J819" s="118"/>
      <c r="K819" s="118"/>
      <c r="L819" s="118"/>
      <c r="M819" s="118"/>
      <c r="N819" s="153"/>
    </row>
    <row r="820" spans="2:14">
      <c r="B820" s="118"/>
      <c r="C820" s="118"/>
      <c r="D820" s="118"/>
      <c r="E820" s="118"/>
      <c r="F820" s="118"/>
      <c r="G820" s="118"/>
      <c r="H820" s="118"/>
      <c r="I820" s="118"/>
      <c r="J820" s="118"/>
      <c r="K820" s="118"/>
      <c r="L820" s="118"/>
      <c r="M820" s="118"/>
      <c r="N820" s="153"/>
    </row>
    <row r="821" spans="2:14">
      <c r="B821" s="118"/>
      <c r="C821" s="118"/>
      <c r="D821" s="118"/>
      <c r="E821" s="118"/>
      <c r="F821" s="118"/>
      <c r="G821" s="118"/>
      <c r="H821" s="118"/>
      <c r="I821" s="118"/>
      <c r="J821" s="118"/>
      <c r="K821" s="118"/>
      <c r="L821" s="118"/>
      <c r="M821" s="118"/>
      <c r="N821" s="153"/>
    </row>
    <row r="822" spans="2:14">
      <c r="B822" s="118"/>
      <c r="C822" s="118"/>
      <c r="D822" s="118"/>
      <c r="E822" s="118"/>
      <c r="F822" s="118"/>
      <c r="G822" s="118"/>
      <c r="H822" s="118"/>
      <c r="I822" s="118"/>
      <c r="J822" s="118"/>
      <c r="K822" s="118"/>
      <c r="L822" s="118"/>
      <c r="M822" s="118"/>
      <c r="N822" s="153"/>
    </row>
    <row r="823" spans="2:14">
      <c r="B823" s="118"/>
      <c r="C823" s="118"/>
      <c r="D823" s="118"/>
      <c r="E823" s="118"/>
      <c r="F823" s="118"/>
      <c r="G823" s="118"/>
      <c r="H823" s="118"/>
      <c r="I823" s="118"/>
      <c r="J823" s="118"/>
      <c r="K823" s="118"/>
      <c r="L823" s="118"/>
      <c r="M823" s="118"/>
      <c r="N823" s="153"/>
    </row>
    <row r="824" spans="2:14">
      <c r="B824" s="118"/>
      <c r="C824" s="118"/>
      <c r="D824" s="118"/>
      <c r="E824" s="118"/>
      <c r="F824" s="118"/>
      <c r="G824" s="118"/>
      <c r="H824" s="118"/>
      <c r="I824" s="118"/>
      <c r="J824" s="118"/>
      <c r="K824" s="118"/>
      <c r="L824" s="118"/>
      <c r="M824" s="118"/>
      <c r="N824" s="153"/>
    </row>
    <row r="825" spans="2:14">
      <c r="B825" s="118"/>
      <c r="C825" s="118"/>
      <c r="D825" s="118"/>
      <c r="E825" s="118"/>
      <c r="F825" s="118"/>
      <c r="G825" s="118"/>
      <c r="H825" s="118"/>
      <c r="I825" s="118"/>
      <c r="J825" s="118"/>
      <c r="K825" s="118"/>
      <c r="L825" s="118"/>
      <c r="M825" s="118"/>
      <c r="N825" s="153"/>
    </row>
    <row r="826" spans="2:14">
      <c r="B826" s="118"/>
      <c r="C826" s="118"/>
      <c r="D826" s="118"/>
      <c r="E826" s="118"/>
      <c r="F826" s="118"/>
      <c r="G826" s="118"/>
      <c r="H826" s="118"/>
      <c r="I826" s="118"/>
      <c r="J826" s="118"/>
      <c r="K826" s="118"/>
      <c r="L826" s="118"/>
      <c r="M826" s="118"/>
      <c r="N826" s="153"/>
    </row>
    <row r="827" spans="2:14">
      <c r="B827" s="118"/>
      <c r="C827" s="118"/>
      <c r="D827" s="118"/>
      <c r="E827" s="118"/>
      <c r="F827" s="118"/>
      <c r="G827" s="118"/>
      <c r="H827" s="118"/>
      <c r="I827" s="118"/>
      <c r="J827" s="118"/>
      <c r="K827" s="118"/>
      <c r="L827" s="118"/>
      <c r="M827" s="118"/>
      <c r="N827" s="153"/>
    </row>
    <row r="828" spans="2:14">
      <c r="B828" s="118"/>
      <c r="C828" s="118"/>
      <c r="D828" s="118"/>
      <c r="E828" s="118"/>
      <c r="F828" s="118"/>
      <c r="G828" s="118"/>
      <c r="H828" s="118"/>
      <c r="I828" s="118"/>
      <c r="J828" s="118"/>
      <c r="K828" s="118"/>
      <c r="L828" s="118"/>
      <c r="M828" s="118"/>
      <c r="N828" s="153"/>
    </row>
    <row r="829" spans="2:14">
      <c r="B829" s="118"/>
      <c r="C829" s="118"/>
      <c r="D829" s="118"/>
      <c r="E829" s="118"/>
      <c r="F829" s="118"/>
      <c r="G829" s="118"/>
      <c r="H829" s="118"/>
      <c r="I829" s="118"/>
      <c r="J829" s="118"/>
      <c r="K829" s="118"/>
      <c r="L829" s="118"/>
      <c r="M829" s="118"/>
      <c r="N829" s="153"/>
    </row>
    <row r="830" spans="2:14">
      <c r="B830" s="118"/>
      <c r="C830" s="118"/>
      <c r="D830" s="118"/>
      <c r="E830" s="118"/>
      <c r="F830" s="118"/>
      <c r="G830" s="118"/>
      <c r="H830" s="118"/>
      <c r="I830" s="118"/>
      <c r="J830" s="118"/>
      <c r="K830" s="118"/>
      <c r="L830" s="118"/>
      <c r="M830" s="118"/>
      <c r="N830" s="153"/>
    </row>
    <row r="831" spans="2:14">
      <c r="B831" s="118"/>
      <c r="C831" s="118"/>
      <c r="D831" s="118"/>
      <c r="E831" s="118"/>
      <c r="F831" s="118"/>
      <c r="G831" s="118"/>
      <c r="H831" s="118"/>
      <c r="I831" s="118"/>
      <c r="J831" s="118"/>
      <c r="K831" s="118"/>
      <c r="L831" s="118"/>
      <c r="M831" s="118"/>
      <c r="N831" s="153"/>
    </row>
    <row r="832" spans="2:14">
      <c r="B832" s="118"/>
      <c r="C832" s="118"/>
      <c r="D832" s="118"/>
      <c r="E832" s="118"/>
      <c r="F832" s="118"/>
      <c r="G832" s="118"/>
      <c r="H832" s="118"/>
      <c r="I832" s="118"/>
      <c r="J832" s="118"/>
      <c r="K832" s="118"/>
      <c r="L832" s="118"/>
      <c r="M832" s="118"/>
      <c r="N832" s="153"/>
    </row>
    <row r="833" spans="2:14">
      <c r="B833" s="118"/>
      <c r="C833" s="118"/>
      <c r="D833" s="118"/>
      <c r="E833" s="118"/>
      <c r="F833" s="118"/>
      <c r="G833" s="118"/>
      <c r="H833" s="118"/>
      <c r="I833" s="118"/>
      <c r="J833" s="118"/>
      <c r="K833" s="118"/>
      <c r="L833" s="118"/>
      <c r="M833" s="118"/>
      <c r="N833" s="153"/>
    </row>
    <row r="834" spans="2:14">
      <c r="B834" s="118"/>
      <c r="C834" s="118"/>
      <c r="D834" s="118"/>
      <c r="E834" s="118"/>
      <c r="F834" s="118"/>
      <c r="G834" s="118"/>
      <c r="H834" s="118"/>
      <c r="I834" s="118"/>
      <c r="J834" s="118"/>
      <c r="K834" s="118"/>
      <c r="L834" s="118"/>
      <c r="M834" s="118"/>
      <c r="N834" s="153"/>
    </row>
    <row r="835" spans="2:14">
      <c r="B835" s="118"/>
      <c r="C835" s="118"/>
      <c r="D835" s="118"/>
      <c r="E835" s="118"/>
      <c r="F835" s="118"/>
      <c r="G835" s="118"/>
      <c r="H835" s="118"/>
      <c r="I835" s="118"/>
      <c r="J835" s="118"/>
      <c r="K835" s="118"/>
      <c r="L835" s="118"/>
      <c r="M835" s="118"/>
      <c r="N835" s="153"/>
    </row>
    <row r="836" spans="2:14">
      <c r="B836" s="118"/>
      <c r="C836" s="118"/>
      <c r="D836" s="118"/>
      <c r="E836" s="118"/>
      <c r="F836" s="118"/>
      <c r="G836" s="118"/>
      <c r="H836" s="118"/>
      <c r="I836" s="118"/>
      <c r="J836" s="118"/>
      <c r="K836" s="118"/>
      <c r="L836" s="118"/>
      <c r="M836" s="118"/>
      <c r="N836" s="153"/>
    </row>
    <row r="837" spans="2:14">
      <c r="B837" s="118"/>
      <c r="C837" s="118"/>
      <c r="D837" s="118"/>
      <c r="E837" s="118"/>
      <c r="F837" s="118"/>
      <c r="G837" s="118"/>
      <c r="H837" s="118"/>
      <c r="I837" s="118"/>
      <c r="J837" s="118"/>
      <c r="K837" s="118"/>
      <c r="L837" s="118"/>
      <c r="M837" s="118"/>
      <c r="N837" s="153"/>
    </row>
    <row r="838" spans="2:14">
      <c r="B838" s="118"/>
      <c r="C838" s="118"/>
      <c r="D838" s="118"/>
      <c r="E838" s="118"/>
      <c r="F838" s="118"/>
      <c r="G838" s="118"/>
      <c r="H838" s="118"/>
      <c r="I838" s="118"/>
      <c r="J838" s="118"/>
      <c r="K838" s="118"/>
      <c r="L838" s="118"/>
      <c r="M838" s="118"/>
      <c r="N838" s="153"/>
    </row>
    <row r="839" spans="2:14">
      <c r="B839" s="118"/>
      <c r="C839" s="118"/>
      <c r="D839" s="118"/>
      <c r="E839" s="118"/>
      <c r="F839" s="118"/>
      <c r="G839" s="118"/>
      <c r="H839" s="118"/>
      <c r="I839" s="118"/>
      <c r="J839" s="118"/>
      <c r="K839" s="118"/>
      <c r="L839" s="118"/>
      <c r="M839" s="118"/>
      <c r="N839" s="153"/>
    </row>
    <row r="840" spans="2:14">
      <c r="B840" s="118"/>
      <c r="C840" s="118"/>
      <c r="D840" s="118"/>
      <c r="E840" s="118"/>
      <c r="F840" s="118"/>
      <c r="G840" s="118"/>
      <c r="H840" s="118"/>
      <c r="I840" s="118"/>
      <c r="J840" s="118"/>
      <c r="K840" s="118"/>
      <c r="L840" s="118"/>
      <c r="M840" s="118"/>
      <c r="N840" s="153"/>
    </row>
    <row r="841" spans="2:14">
      <c r="B841" s="118"/>
      <c r="C841" s="118"/>
      <c r="D841" s="118"/>
      <c r="E841" s="118"/>
      <c r="F841" s="118"/>
      <c r="G841" s="118"/>
      <c r="H841" s="118"/>
      <c r="I841" s="118"/>
      <c r="J841" s="118"/>
      <c r="K841" s="118"/>
      <c r="L841" s="118"/>
      <c r="M841" s="118"/>
      <c r="N841" s="153"/>
    </row>
    <row r="842" spans="2:14">
      <c r="B842" s="118"/>
      <c r="C842" s="118"/>
      <c r="D842" s="118"/>
      <c r="E842" s="118"/>
      <c r="F842" s="118"/>
      <c r="G842" s="118"/>
      <c r="H842" s="118"/>
      <c r="I842" s="118"/>
      <c r="J842" s="118"/>
      <c r="K842" s="118"/>
      <c r="L842" s="118"/>
      <c r="M842" s="118"/>
      <c r="N842" s="153"/>
    </row>
    <row r="843" spans="2:14">
      <c r="B843" s="118"/>
      <c r="C843" s="118"/>
      <c r="D843" s="118"/>
      <c r="E843" s="118"/>
      <c r="F843" s="118"/>
      <c r="G843" s="118"/>
      <c r="H843" s="118"/>
      <c r="I843" s="118"/>
      <c r="J843" s="118"/>
      <c r="K843" s="118"/>
      <c r="L843" s="118"/>
      <c r="M843" s="118"/>
      <c r="N843" s="153"/>
    </row>
    <row r="844" spans="2:14">
      <c r="B844" s="118"/>
      <c r="C844" s="118"/>
      <c r="D844" s="118"/>
      <c r="E844" s="118"/>
      <c r="F844" s="118"/>
      <c r="G844" s="118"/>
      <c r="H844" s="118"/>
      <c r="I844" s="118"/>
      <c r="J844" s="118"/>
      <c r="K844" s="118"/>
      <c r="L844" s="118"/>
      <c r="M844" s="118"/>
      <c r="N844" s="153"/>
    </row>
    <row r="845" spans="2:14">
      <c r="B845" s="118"/>
      <c r="C845" s="118"/>
      <c r="D845" s="118"/>
      <c r="E845" s="118"/>
      <c r="F845" s="118"/>
      <c r="G845" s="118"/>
      <c r="H845" s="118"/>
      <c r="I845" s="118"/>
      <c r="J845" s="118"/>
      <c r="K845" s="118"/>
      <c r="L845" s="118"/>
      <c r="M845" s="118"/>
      <c r="N845" s="153"/>
    </row>
    <row r="846" spans="2:14">
      <c r="B846" s="118"/>
      <c r="C846" s="118"/>
      <c r="D846" s="118"/>
      <c r="E846" s="118"/>
      <c r="F846" s="118"/>
      <c r="G846" s="118"/>
      <c r="H846" s="118"/>
      <c r="I846" s="118"/>
      <c r="J846" s="118"/>
      <c r="K846" s="118"/>
      <c r="L846" s="118"/>
      <c r="M846" s="118"/>
      <c r="N846" s="153"/>
    </row>
    <row r="847" spans="2:14">
      <c r="B847" s="118"/>
      <c r="C847" s="118"/>
      <c r="D847" s="118"/>
      <c r="E847" s="118"/>
      <c r="F847" s="118"/>
      <c r="G847" s="118"/>
      <c r="H847" s="118"/>
      <c r="I847" s="118"/>
      <c r="J847" s="118"/>
      <c r="K847" s="118"/>
      <c r="L847" s="118"/>
      <c r="M847" s="118"/>
      <c r="N847" s="153"/>
    </row>
    <row r="848" spans="2:14">
      <c r="B848" s="118"/>
      <c r="C848" s="118"/>
      <c r="D848" s="118"/>
      <c r="E848" s="118"/>
      <c r="F848" s="118"/>
      <c r="G848" s="118"/>
      <c r="H848" s="118"/>
      <c r="I848" s="118"/>
      <c r="J848" s="118"/>
      <c r="K848" s="118"/>
      <c r="L848" s="118"/>
      <c r="M848" s="118"/>
      <c r="N848" s="153"/>
    </row>
    <row r="849" spans="2:14">
      <c r="B849" s="118"/>
      <c r="C849" s="118"/>
      <c r="D849" s="118"/>
      <c r="E849" s="118"/>
      <c r="F849" s="118"/>
      <c r="G849" s="118"/>
      <c r="H849" s="118"/>
      <c r="I849" s="118"/>
      <c r="J849" s="118"/>
      <c r="K849" s="118"/>
      <c r="L849" s="118"/>
      <c r="M849" s="118"/>
      <c r="N849" s="153"/>
    </row>
    <row r="850" spans="2:14">
      <c r="B850" s="118"/>
      <c r="C850" s="118"/>
      <c r="D850" s="118"/>
      <c r="E850" s="118"/>
      <c r="F850" s="118"/>
      <c r="G850" s="118"/>
      <c r="H850" s="118"/>
      <c r="I850" s="118"/>
      <c r="J850" s="118"/>
      <c r="K850" s="118"/>
      <c r="L850" s="118"/>
      <c r="M850" s="118"/>
      <c r="N850" s="153"/>
    </row>
    <row r="851" spans="2:14">
      <c r="B851" s="118"/>
      <c r="C851" s="118"/>
      <c r="D851" s="118"/>
      <c r="E851" s="118"/>
      <c r="F851" s="118"/>
      <c r="G851" s="118"/>
      <c r="H851" s="118"/>
      <c r="I851" s="118"/>
      <c r="J851" s="118"/>
      <c r="K851" s="118"/>
      <c r="L851" s="118"/>
      <c r="M851" s="118"/>
      <c r="N851" s="153"/>
    </row>
    <row r="852" spans="2:14">
      <c r="B852" s="118"/>
      <c r="C852" s="118"/>
      <c r="D852" s="118"/>
      <c r="E852" s="118"/>
      <c r="F852" s="118"/>
      <c r="G852" s="118"/>
      <c r="H852" s="118"/>
      <c r="I852" s="118"/>
      <c r="J852" s="118"/>
      <c r="K852" s="118"/>
      <c r="L852" s="118"/>
      <c r="M852" s="118"/>
      <c r="N852" s="153"/>
    </row>
    <row r="853" spans="2:14">
      <c r="B853" s="118"/>
      <c r="C853" s="118"/>
      <c r="D853" s="118"/>
      <c r="E853" s="118"/>
      <c r="F853" s="118"/>
      <c r="G853" s="118"/>
      <c r="H853" s="118"/>
      <c r="I853" s="118"/>
      <c r="J853" s="118"/>
      <c r="K853" s="118"/>
      <c r="L853" s="118"/>
      <c r="M853" s="118"/>
      <c r="N853" s="153"/>
    </row>
    <row r="854" spans="2:14">
      <c r="B854" s="118"/>
      <c r="C854" s="118"/>
      <c r="D854" s="118"/>
      <c r="E854" s="118"/>
      <c r="F854" s="118"/>
      <c r="G854" s="118"/>
      <c r="H854" s="118"/>
      <c r="I854" s="118"/>
      <c r="J854" s="118"/>
      <c r="K854" s="118"/>
      <c r="L854" s="118"/>
      <c r="M854" s="118"/>
      <c r="N854" s="153"/>
    </row>
    <row r="855" spans="2:14">
      <c r="B855" s="118"/>
      <c r="C855" s="118"/>
      <c r="D855" s="118"/>
      <c r="E855" s="118"/>
      <c r="F855" s="118"/>
      <c r="G855" s="118"/>
      <c r="H855" s="118"/>
      <c r="I855" s="118"/>
      <c r="J855" s="118"/>
      <c r="K855" s="118"/>
      <c r="L855" s="118"/>
      <c r="M855" s="118"/>
      <c r="N855" s="153"/>
    </row>
    <row r="856" spans="2:14">
      <c r="B856" s="118"/>
      <c r="C856" s="118"/>
      <c r="D856" s="118"/>
      <c r="E856" s="118"/>
      <c r="F856" s="118"/>
      <c r="G856" s="118"/>
      <c r="H856" s="118"/>
      <c r="I856" s="118"/>
      <c r="J856" s="118"/>
      <c r="K856" s="118"/>
      <c r="L856" s="118"/>
      <c r="M856" s="118"/>
      <c r="N856" s="153"/>
    </row>
    <row r="857" spans="2:14">
      <c r="B857" s="118"/>
      <c r="C857" s="118"/>
      <c r="D857" s="118"/>
      <c r="E857" s="118"/>
      <c r="F857" s="118"/>
      <c r="G857" s="118"/>
      <c r="H857" s="118"/>
      <c r="I857" s="118"/>
      <c r="J857" s="118"/>
      <c r="K857" s="118"/>
      <c r="L857" s="118"/>
      <c r="M857" s="118"/>
      <c r="N857" s="153"/>
    </row>
    <row r="858" spans="2:14">
      <c r="B858" s="118"/>
      <c r="C858" s="118"/>
      <c r="D858" s="118"/>
      <c r="E858" s="118"/>
      <c r="F858" s="118"/>
      <c r="G858" s="118"/>
      <c r="H858" s="118"/>
      <c r="I858" s="118"/>
      <c r="J858" s="118"/>
      <c r="K858" s="118"/>
      <c r="L858" s="118"/>
      <c r="M858" s="118"/>
      <c r="N858" s="153"/>
    </row>
    <row r="859" spans="2:14">
      <c r="B859" s="118"/>
      <c r="C859" s="118"/>
      <c r="D859" s="118"/>
      <c r="E859" s="118"/>
      <c r="F859" s="118"/>
      <c r="G859" s="118"/>
      <c r="H859" s="118"/>
      <c r="I859" s="118"/>
      <c r="J859" s="118"/>
      <c r="K859" s="118"/>
      <c r="L859" s="118"/>
      <c r="M859" s="118"/>
      <c r="N859" s="153"/>
    </row>
    <row r="860" spans="2:14">
      <c r="B860" s="118"/>
      <c r="C860" s="118"/>
      <c r="D860" s="118"/>
      <c r="E860" s="118"/>
      <c r="F860" s="118"/>
      <c r="G860" s="118"/>
      <c r="H860" s="118"/>
      <c r="I860" s="118"/>
      <c r="J860" s="118"/>
      <c r="K860" s="118"/>
      <c r="L860" s="118"/>
      <c r="M860" s="118"/>
      <c r="N860" s="153"/>
    </row>
    <row r="861" spans="2:14">
      <c r="B861" s="118"/>
      <c r="C861" s="118"/>
      <c r="D861" s="118"/>
      <c r="E861" s="118"/>
      <c r="F861" s="118"/>
      <c r="G861" s="118"/>
      <c r="H861" s="118"/>
      <c r="I861" s="118"/>
      <c r="J861" s="118"/>
      <c r="K861" s="118"/>
      <c r="L861" s="118"/>
      <c r="M861" s="118"/>
      <c r="N861" s="153"/>
    </row>
    <row r="862" spans="2:14">
      <c r="B862" s="118"/>
      <c r="C862" s="118"/>
      <c r="D862" s="118"/>
      <c r="E862" s="118"/>
      <c r="F862" s="118"/>
      <c r="G862" s="118"/>
      <c r="H862" s="118"/>
      <c r="I862" s="118"/>
      <c r="J862" s="118"/>
      <c r="K862" s="118"/>
      <c r="L862" s="118"/>
      <c r="M862" s="118"/>
      <c r="N862" s="153"/>
    </row>
    <row r="863" spans="2:14">
      <c r="B863" s="118"/>
      <c r="C863" s="118"/>
      <c r="D863" s="118"/>
      <c r="E863" s="118"/>
      <c r="F863" s="118"/>
      <c r="G863" s="118"/>
      <c r="H863" s="118"/>
      <c r="I863" s="118"/>
      <c r="J863" s="118"/>
      <c r="K863" s="118"/>
      <c r="L863" s="118"/>
      <c r="M863" s="118"/>
      <c r="N863" s="153"/>
    </row>
    <row r="864" spans="2:14">
      <c r="B864" s="118"/>
      <c r="C864" s="118"/>
      <c r="D864" s="118"/>
      <c r="E864" s="118"/>
      <c r="F864" s="118"/>
      <c r="G864" s="118"/>
      <c r="H864" s="118"/>
      <c r="I864" s="118"/>
      <c r="J864" s="118"/>
      <c r="K864" s="118"/>
      <c r="L864" s="118"/>
      <c r="M864" s="118"/>
      <c r="N864" s="153"/>
    </row>
    <row r="865" spans="2:14">
      <c r="B865" s="118"/>
      <c r="C865" s="118"/>
      <c r="D865" s="118"/>
      <c r="E865" s="118"/>
      <c r="F865" s="118"/>
      <c r="G865" s="118"/>
      <c r="H865" s="118"/>
      <c r="I865" s="118"/>
      <c r="J865" s="118"/>
      <c r="K865" s="118"/>
      <c r="L865" s="118"/>
      <c r="M865" s="118"/>
      <c r="N865" s="153"/>
    </row>
    <row r="866" spans="2:14">
      <c r="B866" s="118"/>
      <c r="C866" s="118"/>
      <c r="D866" s="118"/>
      <c r="E866" s="118"/>
      <c r="F866" s="118"/>
      <c r="G866" s="118"/>
      <c r="H866" s="118"/>
      <c r="I866" s="118"/>
      <c r="J866" s="118"/>
      <c r="K866" s="118"/>
      <c r="L866" s="118"/>
      <c r="M866" s="118"/>
      <c r="N866" s="153"/>
    </row>
    <row r="867" spans="2:14">
      <c r="B867" s="118"/>
      <c r="C867" s="118"/>
      <c r="D867" s="118"/>
      <c r="E867" s="118"/>
      <c r="F867" s="118"/>
      <c r="G867" s="118"/>
      <c r="H867" s="118"/>
      <c r="I867" s="118"/>
      <c r="J867" s="118"/>
      <c r="K867" s="118"/>
      <c r="L867" s="118"/>
      <c r="M867" s="118"/>
      <c r="N867" s="153"/>
    </row>
    <row r="868" spans="2:14">
      <c r="B868" s="118"/>
      <c r="C868" s="118"/>
      <c r="D868" s="118"/>
      <c r="E868" s="118"/>
      <c r="F868" s="118"/>
      <c r="G868" s="118"/>
      <c r="H868" s="118"/>
      <c r="I868" s="118"/>
      <c r="J868" s="118"/>
      <c r="K868" s="118"/>
      <c r="L868" s="118"/>
      <c r="M868" s="118"/>
      <c r="N868" s="153"/>
    </row>
    <row r="869" spans="2:14">
      <c r="B869" s="118"/>
      <c r="C869" s="118"/>
      <c r="D869" s="118"/>
      <c r="E869" s="118"/>
      <c r="F869" s="118"/>
      <c r="G869" s="118"/>
      <c r="H869" s="118"/>
      <c r="I869" s="118"/>
      <c r="J869" s="118"/>
      <c r="K869" s="118"/>
      <c r="L869" s="118"/>
      <c r="M869" s="118"/>
      <c r="N869" s="153"/>
    </row>
    <row r="870" spans="2:14">
      <c r="B870" s="118"/>
      <c r="C870" s="118"/>
      <c r="D870" s="118"/>
      <c r="E870" s="118"/>
      <c r="F870" s="118"/>
      <c r="G870" s="118"/>
      <c r="H870" s="118"/>
      <c r="I870" s="118"/>
      <c r="J870" s="118"/>
      <c r="K870" s="118"/>
      <c r="L870" s="118"/>
      <c r="M870" s="118"/>
      <c r="N870" s="153"/>
    </row>
    <row r="871" spans="2:14">
      <c r="B871" s="118"/>
      <c r="C871" s="118"/>
      <c r="D871" s="118"/>
      <c r="E871" s="118"/>
      <c r="F871" s="118"/>
      <c r="G871" s="118"/>
      <c r="H871" s="118"/>
      <c r="I871" s="118"/>
      <c r="J871" s="118"/>
      <c r="K871" s="118"/>
      <c r="L871" s="118"/>
      <c r="M871" s="118"/>
      <c r="N871" s="153"/>
    </row>
    <row r="872" spans="2:14">
      <c r="B872" s="118"/>
      <c r="C872" s="118"/>
      <c r="D872" s="118"/>
      <c r="E872" s="118"/>
      <c r="F872" s="118"/>
      <c r="G872" s="118"/>
      <c r="H872" s="118"/>
      <c r="I872" s="118"/>
      <c r="J872" s="118"/>
      <c r="K872" s="118"/>
      <c r="L872" s="118"/>
      <c r="M872" s="118"/>
      <c r="N872" s="153"/>
    </row>
    <row r="873" spans="2:14">
      <c r="B873" s="118"/>
      <c r="C873" s="118"/>
      <c r="D873" s="118"/>
      <c r="E873" s="118"/>
      <c r="F873" s="118"/>
      <c r="G873" s="118"/>
      <c r="H873" s="118"/>
      <c r="I873" s="118"/>
      <c r="J873" s="118"/>
      <c r="K873" s="118"/>
      <c r="L873" s="118"/>
      <c r="M873" s="118"/>
      <c r="N873" s="153"/>
    </row>
    <row r="874" spans="2:14">
      <c r="B874" s="118"/>
      <c r="C874" s="118"/>
      <c r="D874" s="118"/>
      <c r="E874" s="118"/>
      <c r="F874" s="118"/>
      <c r="G874" s="118"/>
      <c r="H874" s="118"/>
      <c r="I874" s="118"/>
      <c r="J874" s="118"/>
      <c r="K874" s="118"/>
      <c r="L874" s="118"/>
      <c r="M874" s="118"/>
      <c r="N874" s="153"/>
    </row>
    <row r="875" spans="2:14">
      <c r="B875" s="118"/>
      <c r="C875" s="118"/>
      <c r="D875" s="118"/>
      <c r="E875" s="118"/>
      <c r="F875" s="118"/>
      <c r="G875" s="118"/>
      <c r="H875" s="118"/>
      <c r="I875" s="118"/>
      <c r="J875" s="118"/>
      <c r="K875" s="118"/>
      <c r="L875" s="118"/>
      <c r="M875" s="118"/>
      <c r="N875" s="153"/>
    </row>
    <row r="876" spans="2:14">
      <c r="B876" s="118"/>
      <c r="C876" s="118"/>
      <c r="D876" s="118"/>
      <c r="E876" s="118"/>
      <c r="F876" s="118"/>
      <c r="G876" s="118"/>
      <c r="H876" s="118"/>
      <c r="I876" s="118"/>
      <c r="J876" s="118"/>
      <c r="K876" s="118"/>
      <c r="L876" s="118"/>
      <c r="M876" s="118"/>
      <c r="N876" s="153"/>
    </row>
    <row r="877" spans="2:14">
      <c r="B877" s="118"/>
      <c r="C877" s="118"/>
      <c r="D877" s="118"/>
      <c r="E877" s="118"/>
      <c r="F877" s="118"/>
      <c r="G877" s="118"/>
      <c r="H877" s="118"/>
      <c r="I877" s="118"/>
      <c r="J877" s="118"/>
      <c r="K877" s="118"/>
      <c r="L877" s="118"/>
      <c r="M877" s="118"/>
      <c r="N877" s="153"/>
    </row>
    <row r="878" spans="2:14">
      <c r="B878" s="118"/>
      <c r="C878" s="118"/>
      <c r="D878" s="118"/>
      <c r="E878" s="118"/>
      <c r="F878" s="118"/>
      <c r="G878" s="118"/>
      <c r="H878" s="118"/>
      <c r="I878" s="118"/>
      <c r="J878" s="118"/>
      <c r="K878" s="118"/>
      <c r="L878" s="118"/>
      <c r="M878" s="118"/>
      <c r="N878" s="153"/>
    </row>
    <row r="879" spans="2:14">
      <c r="B879" s="118"/>
      <c r="C879" s="118"/>
      <c r="D879" s="118"/>
      <c r="E879" s="118"/>
      <c r="F879" s="118"/>
      <c r="G879" s="118"/>
      <c r="H879" s="118"/>
      <c r="I879" s="118"/>
      <c r="J879" s="118"/>
      <c r="K879" s="118"/>
      <c r="L879" s="118"/>
      <c r="M879" s="118"/>
      <c r="N879" s="153"/>
    </row>
    <row r="880" spans="2:14">
      <c r="B880" s="118"/>
      <c r="C880" s="118"/>
      <c r="D880" s="118"/>
      <c r="E880" s="118"/>
      <c r="F880" s="118"/>
      <c r="G880" s="118"/>
      <c r="H880" s="118"/>
      <c r="I880" s="118"/>
      <c r="J880" s="118"/>
      <c r="K880" s="118"/>
      <c r="L880" s="118"/>
      <c r="M880" s="118"/>
      <c r="N880" s="153"/>
    </row>
    <row r="881" spans="2:14">
      <c r="B881" s="118"/>
      <c r="C881" s="118"/>
      <c r="D881" s="118"/>
      <c r="E881" s="118"/>
      <c r="F881" s="118"/>
      <c r="G881" s="118"/>
      <c r="H881" s="118"/>
      <c r="I881" s="118"/>
      <c r="J881" s="118"/>
      <c r="K881" s="118"/>
      <c r="L881" s="118"/>
      <c r="M881" s="118"/>
      <c r="N881" s="153"/>
    </row>
    <row r="882" spans="2:14">
      <c r="B882" s="118"/>
      <c r="C882" s="118"/>
      <c r="D882" s="118"/>
      <c r="E882" s="118"/>
      <c r="F882" s="118"/>
      <c r="G882" s="118"/>
      <c r="H882" s="118"/>
      <c r="I882" s="118"/>
      <c r="J882" s="118"/>
      <c r="K882" s="118"/>
      <c r="L882" s="118"/>
      <c r="M882" s="118"/>
      <c r="N882" s="153"/>
    </row>
    <row r="883" spans="2:14">
      <c r="B883" s="118"/>
      <c r="C883" s="118"/>
      <c r="D883" s="118"/>
      <c r="E883" s="118"/>
      <c r="F883" s="118"/>
      <c r="G883" s="118"/>
      <c r="H883" s="118"/>
      <c r="I883" s="118"/>
      <c r="J883" s="118"/>
      <c r="K883" s="118"/>
      <c r="L883" s="118"/>
      <c r="M883" s="118"/>
      <c r="N883" s="153"/>
    </row>
    <row r="884" spans="2:14">
      <c r="B884" s="118"/>
      <c r="C884" s="118"/>
      <c r="D884" s="118"/>
      <c r="E884" s="118"/>
      <c r="F884" s="118"/>
      <c r="G884" s="118"/>
      <c r="H884" s="118"/>
      <c r="I884" s="118"/>
      <c r="J884" s="118"/>
      <c r="K884" s="118"/>
      <c r="L884" s="118"/>
      <c r="M884" s="118"/>
      <c r="N884" s="153"/>
    </row>
    <row r="885" spans="2:14">
      <c r="B885" s="118"/>
      <c r="C885" s="118"/>
      <c r="D885" s="118"/>
      <c r="E885" s="118"/>
      <c r="F885" s="118"/>
      <c r="G885" s="118"/>
      <c r="H885" s="118"/>
      <c r="I885" s="118"/>
      <c r="J885" s="118"/>
      <c r="K885" s="118"/>
      <c r="L885" s="118"/>
      <c r="M885" s="118"/>
      <c r="N885" s="153"/>
    </row>
    <row r="886" spans="2:14">
      <c r="B886" s="118"/>
      <c r="C886" s="118"/>
      <c r="D886" s="118"/>
      <c r="E886" s="118"/>
      <c r="F886" s="118"/>
      <c r="G886" s="118"/>
      <c r="H886" s="118"/>
      <c r="I886" s="118"/>
      <c r="J886" s="118"/>
      <c r="K886" s="118"/>
      <c r="L886" s="118"/>
      <c r="M886" s="118"/>
      <c r="N886" s="153"/>
    </row>
    <row r="887" spans="2:14">
      <c r="B887" s="118"/>
      <c r="C887" s="118"/>
      <c r="D887" s="118"/>
      <c r="E887" s="118"/>
      <c r="F887" s="118"/>
      <c r="G887" s="118"/>
      <c r="H887" s="118"/>
      <c r="I887" s="118"/>
      <c r="J887" s="118"/>
      <c r="K887" s="118"/>
      <c r="L887" s="118"/>
      <c r="M887" s="118"/>
      <c r="N887" s="153"/>
    </row>
    <row r="888" spans="2:14">
      <c r="B888" s="118"/>
      <c r="C888" s="118"/>
      <c r="D888" s="118"/>
      <c r="E888" s="118"/>
      <c r="F888" s="118"/>
      <c r="G888" s="118"/>
      <c r="H888" s="118"/>
      <c r="I888" s="118"/>
      <c r="J888" s="118"/>
      <c r="K888" s="118"/>
      <c r="L888" s="118"/>
      <c r="M888" s="118"/>
      <c r="N888" s="153"/>
    </row>
    <row r="889" spans="2:14">
      <c r="B889" s="118"/>
      <c r="C889" s="118"/>
      <c r="D889" s="118"/>
      <c r="E889" s="118"/>
      <c r="F889" s="118"/>
      <c r="G889" s="118"/>
      <c r="H889" s="118"/>
      <c r="I889" s="118"/>
      <c r="J889" s="118"/>
      <c r="K889" s="118"/>
      <c r="L889" s="118"/>
      <c r="M889" s="118"/>
      <c r="N889" s="153"/>
    </row>
    <row r="890" spans="2:14">
      <c r="B890" s="118"/>
      <c r="C890" s="118"/>
      <c r="D890" s="118"/>
      <c r="E890" s="118"/>
      <c r="F890" s="118"/>
      <c r="G890" s="118"/>
      <c r="H890" s="118"/>
      <c r="I890" s="118"/>
      <c r="J890" s="118"/>
      <c r="K890" s="118"/>
      <c r="L890" s="118"/>
      <c r="M890" s="118"/>
      <c r="N890" s="153"/>
    </row>
    <row r="891" spans="2:14">
      <c r="B891" s="118"/>
      <c r="C891" s="118"/>
      <c r="D891" s="118"/>
      <c r="E891" s="118"/>
      <c r="F891" s="118"/>
      <c r="G891" s="118"/>
      <c r="H891" s="118"/>
      <c r="I891" s="118"/>
      <c r="J891" s="118"/>
      <c r="K891" s="118"/>
      <c r="L891" s="118"/>
      <c r="M891" s="118"/>
      <c r="N891" s="153"/>
    </row>
    <row r="892" spans="2:14">
      <c r="B892" s="118"/>
      <c r="C892" s="118"/>
      <c r="D892" s="118"/>
      <c r="E892" s="118"/>
      <c r="F892" s="118"/>
      <c r="G892" s="118"/>
      <c r="H892" s="118"/>
      <c r="I892" s="118"/>
      <c r="J892" s="118"/>
      <c r="K892" s="118"/>
      <c r="L892" s="118"/>
      <c r="M892" s="118"/>
      <c r="N892" s="153"/>
    </row>
    <row r="893" spans="2:14">
      <c r="B893" s="118"/>
      <c r="C893" s="118"/>
      <c r="D893" s="118"/>
      <c r="E893" s="118"/>
      <c r="F893" s="118"/>
      <c r="G893" s="118"/>
      <c r="H893" s="118"/>
      <c r="I893" s="118"/>
      <c r="J893" s="118"/>
      <c r="K893" s="118"/>
      <c r="L893" s="118"/>
      <c r="M893" s="118"/>
      <c r="N893" s="153"/>
    </row>
    <row r="894" spans="2:14">
      <c r="B894" s="118"/>
      <c r="C894" s="118"/>
      <c r="D894" s="118"/>
      <c r="E894" s="118"/>
      <c r="F894" s="118"/>
      <c r="G894" s="118"/>
      <c r="H894" s="118"/>
      <c r="I894" s="118"/>
      <c r="J894" s="118"/>
      <c r="K894" s="118"/>
      <c r="L894" s="118"/>
      <c r="M894" s="118"/>
      <c r="N894" s="153"/>
    </row>
    <row r="895" spans="2:14">
      <c r="B895" s="118"/>
      <c r="C895" s="118"/>
      <c r="D895" s="118"/>
      <c r="E895" s="118"/>
      <c r="F895" s="118"/>
      <c r="G895" s="118"/>
      <c r="H895" s="118"/>
      <c r="I895" s="118"/>
      <c r="J895" s="118"/>
      <c r="K895" s="118"/>
      <c r="L895" s="118"/>
      <c r="M895" s="118"/>
      <c r="N895" s="153"/>
    </row>
    <row r="896" spans="2:14">
      <c r="B896" s="118"/>
      <c r="C896" s="118"/>
      <c r="D896" s="118"/>
      <c r="E896" s="118"/>
      <c r="F896" s="118"/>
      <c r="G896" s="118"/>
      <c r="H896" s="118"/>
      <c r="I896" s="118"/>
      <c r="J896" s="118"/>
      <c r="K896" s="118"/>
      <c r="L896" s="118"/>
      <c r="M896" s="118"/>
      <c r="N896" s="153"/>
    </row>
    <row r="897" spans="2:14">
      <c r="B897" s="118"/>
      <c r="C897" s="118"/>
      <c r="D897" s="118"/>
      <c r="E897" s="118"/>
      <c r="F897" s="118"/>
      <c r="G897" s="118"/>
      <c r="H897" s="118"/>
      <c r="I897" s="118"/>
      <c r="J897" s="118"/>
      <c r="K897" s="118"/>
      <c r="L897" s="118"/>
      <c r="M897" s="118"/>
      <c r="N897" s="153"/>
    </row>
    <row r="898" spans="2:14">
      <c r="B898" s="118"/>
      <c r="C898" s="118"/>
      <c r="D898" s="118"/>
      <c r="E898" s="118"/>
      <c r="F898" s="118"/>
      <c r="G898" s="118"/>
      <c r="H898" s="118"/>
      <c r="I898" s="118"/>
      <c r="J898" s="118"/>
      <c r="K898" s="118"/>
      <c r="L898" s="118"/>
      <c r="M898" s="118"/>
      <c r="N898" s="153"/>
    </row>
    <row r="899" spans="2:14">
      <c r="B899" s="118"/>
      <c r="C899" s="118"/>
      <c r="D899" s="118"/>
      <c r="E899" s="118"/>
      <c r="F899" s="118"/>
      <c r="G899" s="118"/>
      <c r="H899" s="118"/>
      <c r="I899" s="118"/>
      <c r="J899" s="118"/>
      <c r="K899" s="118"/>
      <c r="L899" s="118"/>
      <c r="M899" s="118"/>
      <c r="N899" s="153"/>
    </row>
    <row r="900" spans="2:14">
      <c r="B900" s="118"/>
      <c r="C900" s="118"/>
      <c r="D900" s="118"/>
      <c r="E900" s="118"/>
      <c r="F900" s="118"/>
      <c r="G900" s="118"/>
      <c r="H900" s="118"/>
      <c r="I900" s="118"/>
      <c r="J900" s="118"/>
      <c r="K900" s="118"/>
      <c r="L900" s="118"/>
      <c r="M900" s="118"/>
      <c r="N900" s="153"/>
    </row>
    <row r="901" spans="2:14">
      <c r="B901" s="118"/>
      <c r="C901" s="118"/>
      <c r="D901" s="118"/>
      <c r="E901" s="118"/>
      <c r="F901" s="118"/>
      <c r="G901" s="118"/>
      <c r="H901" s="118"/>
      <c r="I901" s="118"/>
      <c r="J901" s="118"/>
      <c r="K901" s="118"/>
      <c r="L901" s="118"/>
      <c r="M901" s="118"/>
      <c r="N901" s="153"/>
    </row>
    <row r="902" spans="2:14">
      <c r="B902" s="118"/>
      <c r="C902" s="118"/>
      <c r="D902" s="118"/>
      <c r="E902" s="118"/>
      <c r="F902" s="118"/>
      <c r="G902" s="118"/>
      <c r="H902" s="118"/>
      <c r="I902" s="118"/>
      <c r="J902" s="118"/>
      <c r="K902" s="118"/>
      <c r="L902" s="118"/>
      <c r="M902" s="118"/>
      <c r="N902" s="153"/>
    </row>
    <row r="903" spans="2:14">
      <c r="B903" s="118"/>
      <c r="C903" s="118"/>
      <c r="D903" s="118"/>
      <c r="E903" s="118"/>
      <c r="F903" s="118"/>
      <c r="G903" s="118"/>
      <c r="H903" s="118"/>
      <c r="I903" s="118"/>
      <c r="J903" s="118"/>
      <c r="K903" s="118"/>
      <c r="L903" s="118"/>
      <c r="M903" s="118"/>
      <c r="N903" s="153"/>
    </row>
    <row r="904" spans="2:14">
      <c r="B904" s="118"/>
      <c r="C904" s="118"/>
      <c r="D904" s="118"/>
      <c r="E904" s="118"/>
      <c r="F904" s="118"/>
      <c r="G904" s="118"/>
      <c r="H904" s="118"/>
      <c r="I904" s="118"/>
      <c r="J904" s="118"/>
      <c r="K904" s="118"/>
      <c r="L904" s="118"/>
      <c r="M904" s="118"/>
      <c r="N904" s="153"/>
    </row>
    <row r="905" spans="2:14">
      <c r="B905" s="118"/>
      <c r="C905" s="118"/>
      <c r="D905" s="118"/>
      <c r="E905" s="118"/>
      <c r="F905" s="118"/>
      <c r="G905" s="118"/>
      <c r="H905" s="118"/>
      <c r="I905" s="118"/>
      <c r="J905" s="118"/>
      <c r="K905" s="118"/>
      <c r="L905" s="118"/>
      <c r="M905" s="118"/>
      <c r="N905" s="153"/>
    </row>
    <row r="906" spans="2:14">
      <c r="B906" s="118"/>
      <c r="C906" s="118"/>
      <c r="D906" s="118"/>
      <c r="E906" s="118"/>
      <c r="F906" s="118"/>
      <c r="G906" s="118"/>
      <c r="H906" s="118"/>
      <c r="I906" s="118"/>
      <c r="J906" s="118"/>
      <c r="K906" s="118"/>
      <c r="L906" s="118"/>
      <c r="M906" s="118"/>
      <c r="N906" s="153"/>
    </row>
    <row r="907" spans="2:14">
      <c r="B907" s="118"/>
      <c r="C907" s="118"/>
      <c r="D907" s="118"/>
      <c r="E907" s="118"/>
      <c r="F907" s="118"/>
      <c r="G907" s="118"/>
      <c r="H907" s="118"/>
      <c r="I907" s="118"/>
      <c r="J907" s="118"/>
      <c r="K907" s="118"/>
      <c r="L907" s="118"/>
      <c r="M907" s="118"/>
      <c r="N907" s="153"/>
    </row>
    <row r="908" spans="2:14">
      <c r="B908" s="118"/>
      <c r="C908" s="118"/>
      <c r="D908" s="118"/>
      <c r="E908" s="118"/>
      <c r="F908" s="118"/>
      <c r="G908" s="118"/>
      <c r="H908" s="118"/>
      <c r="I908" s="118"/>
      <c r="J908" s="118"/>
      <c r="K908" s="118"/>
      <c r="L908" s="118"/>
      <c r="M908" s="118"/>
      <c r="N908" s="153"/>
    </row>
    <row r="909" spans="2:14">
      <c r="B909" s="118"/>
      <c r="C909" s="118"/>
      <c r="D909" s="118"/>
      <c r="E909" s="118"/>
      <c r="F909" s="118"/>
      <c r="G909" s="118"/>
      <c r="H909" s="118"/>
      <c r="I909" s="118"/>
      <c r="J909" s="118"/>
      <c r="K909" s="118"/>
      <c r="L909" s="118"/>
      <c r="M909" s="118"/>
      <c r="N909" s="153"/>
    </row>
    <row r="910" spans="2:14">
      <c r="B910" s="118"/>
      <c r="C910" s="118"/>
      <c r="D910" s="118"/>
      <c r="E910" s="118"/>
      <c r="F910" s="118"/>
      <c r="G910" s="118"/>
      <c r="H910" s="118"/>
      <c r="I910" s="118"/>
      <c r="J910" s="118"/>
      <c r="K910" s="118"/>
      <c r="L910" s="118"/>
      <c r="M910" s="118"/>
      <c r="N910" s="153"/>
    </row>
    <row r="911" spans="2:14">
      <c r="B911" s="118"/>
      <c r="C911" s="118"/>
      <c r="D911" s="118"/>
      <c r="E911" s="118"/>
      <c r="F911" s="118"/>
      <c r="G911" s="118"/>
      <c r="H911" s="118"/>
      <c r="I911" s="118"/>
      <c r="J911" s="118"/>
      <c r="K911" s="118"/>
      <c r="L911" s="118"/>
      <c r="M911" s="118"/>
      <c r="N911" s="153"/>
    </row>
    <row r="912" spans="2:14">
      <c r="B912" s="118"/>
      <c r="C912" s="118"/>
      <c r="D912" s="118"/>
      <c r="E912" s="118"/>
      <c r="F912" s="118"/>
      <c r="G912" s="118"/>
      <c r="H912" s="118"/>
      <c r="I912" s="118"/>
      <c r="J912" s="118"/>
      <c r="K912" s="118"/>
      <c r="L912" s="118"/>
      <c r="M912" s="118"/>
      <c r="N912" s="153"/>
    </row>
    <row r="913" spans="2:14">
      <c r="B913" s="118"/>
      <c r="C913" s="118"/>
      <c r="D913" s="118"/>
      <c r="E913" s="118"/>
      <c r="F913" s="118"/>
      <c r="G913" s="118"/>
      <c r="H913" s="118"/>
      <c r="I913" s="118"/>
      <c r="J913" s="118"/>
      <c r="K913" s="118"/>
      <c r="L913" s="118"/>
      <c r="M913" s="118"/>
      <c r="N913" s="153"/>
    </row>
    <row r="914" spans="2:14">
      <c r="B914" s="118"/>
      <c r="C914" s="118"/>
      <c r="D914" s="118"/>
      <c r="E914" s="118"/>
      <c r="F914" s="118"/>
      <c r="G914" s="118"/>
      <c r="H914" s="118"/>
      <c r="I914" s="118"/>
      <c r="J914" s="118"/>
      <c r="K914" s="118"/>
      <c r="L914" s="118"/>
      <c r="M914" s="118"/>
      <c r="N914" s="153"/>
    </row>
    <row r="915" spans="2:14">
      <c r="B915" s="118"/>
      <c r="C915" s="118"/>
      <c r="D915" s="118"/>
      <c r="E915" s="118"/>
      <c r="F915" s="118"/>
      <c r="G915" s="118"/>
      <c r="H915" s="118"/>
      <c r="I915" s="118"/>
      <c r="J915" s="118"/>
      <c r="K915" s="118"/>
      <c r="L915" s="118"/>
      <c r="M915" s="118"/>
      <c r="N915" s="153"/>
    </row>
    <row r="916" spans="2:14">
      <c r="B916" s="118"/>
      <c r="C916" s="118"/>
      <c r="D916" s="118"/>
      <c r="E916" s="118"/>
      <c r="F916" s="118"/>
      <c r="G916" s="118"/>
      <c r="H916" s="118"/>
      <c r="I916" s="118"/>
      <c r="J916" s="118"/>
      <c r="K916" s="118"/>
      <c r="L916" s="118"/>
      <c r="M916" s="118"/>
      <c r="N916" s="153"/>
    </row>
    <row r="917" spans="2:14">
      <c r="B917" s="118"/>
      <c r="C917" s="118"/>
      <c r="D917" s="118"/>
      <c r="E917" s="118"/>
      <c r="F917" s="118"/>
      <c r="G917" s="118"/>
      <c r="H917" s="118"/>
      <c r="I917" s="118"/>
      <c r="J917" s="118"/>
      <c r="K917" s="118"/>
      <c r="L917" s="118"/>
      <c r="M917" s="118"/>
      <c r="N917" s="153"/>
    </row>
    <row r="918" spans="2:14">
      <c r="B918" s="118"/>
      <c r="C918" s="118"/>
      <c r="D918" s="118"/>
      <c r="E918" s="118"/>
      <c r="F918" s="118"/>
      <c r="G918" s="118"/>
      <c r="H918" s="118"/>
      <c r="I918" s="118"/>
      <c r="J918" s="118"/>
      <c r="K918" s="118"/>
      <c r="L918" s="118"/>
      <c r="M918" s="118"/>
      <c r="N918" s="153"/>
    </row>
    <row r="919" spans="2:14">
      <c r="B919" s="118"/>
      <c r="C919" s="118"/>
      <c r="D919" s="118"/>
      <c r="E919" s="118"/>
      <c r="F919" s="118"/>
      <c r="G919" s="118"/>
      <c r="H919" s="118"/>
      <c r="I919" s="118"/>
      <c r="J919" s="118"/>
      <c r="K919" s="118"/>
      <c r="L919" s="118"/>
      <c r="M919" s="118"/>
      <c r="N919" s="153"/>
    </row>
    <row r="920" spans="2:14">
      <c r="B920" s="118"/>
      <c r="C920" s="118"/>
      <c r="D920" s="118"/>
      <c r="E920" s="118"/>
      <c r="F920" s="118"/>
      <c r="G920" s="118"/>
      <c r="H920" s="118"/>
      <c r="I920" s="118"/>
      <c r="J920" s="118"/>
      <c r="K920" s="118"/>
      <c r="L920" s="118"/>
      <c r="M920" s="118"/>
      <c r="N920" s="153"/>
    </row>
    <row r="921" spans="2:14">
      <c r="B921" s="118"/>
      <c r="C921" s="118"/>
      <c r="D921" s="118"/>
      <c r="E921" s="118"/>
      <c r="F921" s="118"/>
      <c r="G921" s="118"/>
      <c r="H921" s="118"/>
      <c r="I921" s="118"/>
      <c r="J921" s="118"/>
      <c r="K921" s="118"/>
      <c r="L921" s="118"/>
      <c r="M921" s="118"/>
      <c r="N921" s="153"/>
    </row>
    <row r="922" spans="2:14">
      <c r="B922" s="118"/>
      <c r="C922" s="118"/>
      <c r="D922" s="118"/>
      <c r="E922" s="118"/>
      <c r="F922" s="118"/>
      <c r="G922" s="118"/>
      <c r="H922" s="118"/>
      <c r="I922" s="118"/>
      <c r="J922" s="118"/>
      <c r="K922" s="118"/>
      <c r="L922" s="118"/>
      <c r="M922" s="118"/>
      <c r="N922" s="153"/>
    </row>
    <row r="923" spans="2:14">
      <c r="B923" s="118"/>
      <c r="C923" s="118"/>
      <c r="D923" s="118"/>
      <c r="E923" s="118"/>
      <c r="F923" s="118"/>
      <c r="G923" s="118"/>
      <c r="H923" s="118"/>
      <c r="I923" s="118"/>
      <c r="J923" s="118"/>
      <c r="K923" s="118"/>
      <c r="L923" s="118"/>
      <c r="M923" s="118"/>
      <c r="N923" s="153"/>
    </row>
    <row r="924" spans="2:14">
      <c r="B924" s="118"/>
      <c r="C924" s="118"/>
      <c r="D924" s="118"/>
      <c r="E924" s="118"/>
      <c r="F924" s="118"/>
      <c r="G924" s="118"/>
      <c r="H924" s="118"/>
      <c r="I924" s="118"/>
      <c r="J924" s="118"/>
      <c r="K924" s="118"/>
      <c r="L924" s="118"/>
      <c r="M924" s="118"/>
      <c r="N924" s="153"/>
    </row>
    <row r="925" spans="2:14">
      <c r="B925" s="118"/>
      <c r="C925" s="118"/>
      <c r="D925" s="118"/>
      <c r="E925" s="118"/>
      <c r="F925" s="118"/>
      <c r="G925" s="118"/>
      <c r="H925" s="118"/>
      <c r="I925" s="118"/>
      <c r="J925" s="118"/>
      <c r="K925" s="118"/>
      <c r="L925" s="118"/>
      <c r="M925" s="118"/>
      <c r="N925" s="153"/>
    </row>
    <row r="926" spans="2:14">
      <c r="B926" s="118"/>
      <c r="C926" s="118"/>
      <c r="D926" s="118"/>
      <c r="E926" s="118"/>
      <c r="F926" s="118"/>
      <c r="G926" s="118"/>
      <c r="H926" s="118"/>
      <c r="I926" s="118"/>
      <c r="J926" s="118"/>
      <c r="K926" s="118"/>
      <c r="L926" s="118"/>
      <c r="M926" s="118"/>
      <c r="N926" s="153"/>
    </row>
    <row r="927" spans="2:14">
      <c r="B927" s="118"/>
      <c r="C927" s="118"/>
      <c r="D927" s="118"/>
      <c r="E927" s="118"/>
      <c r="F927" s="118"/>
      <c r="G927" s="118"/>
      <c r="H927" s="118"/>
      <c r="I927" s="118"/>
      <c r="J927" s="118"/>
      <c r="K927" s="118"/>
      <c r="L927" s="118"/>
      <c r="M927" s="118"/>
      <c r="N927" s="153"/>
    </row>
    <row r="928" spans="2:14">
      <c r="B928" s="118"/>
      <c r="C928" s="118"/>
      <c r="D928" s="118"/>
      <c r="E928" s="118"/>
      <c r="F928" s="118"/>
      <c r="G928" s="118"/>
      <c r="H928" s="118"/>
      <c r="I928" s="118"/>
      <c r="J928" s="118"/>
      <c r="K928" s="118"/>
      <c r="L928" s="118"/>
      <c r="M928" s="118"/>
      <c r="N928" s="153"/>
    </row>
    <row r="929" spans="2:14">
      <c r="B929" s="118"/>
      <c r="C929" s="118"/>
      <c r="D929" s="118"/>
      <c r="E929" s="118"/>
      <c r="F929" s="118"/>
      <c r="G929" s="118"/>
      <c r="H929" s="118"/>
      <c r="I929" s="118"/>
      <c r="J929" s="118"/>
      <c r="K929" s="118"/>
      <c r="L929" s="118"/>
      <c r="M929" s="118"/>
      <c r="N929" s="153"/>
    </row>
    <row r="930" spans="2:14">
      <c r="B930" s="118"/>
      <c r="C930" s="118"/>
      <c r="D930" s="118"/>
      <c r="E930" s="118"/>
      <c r="F930" s="118"/>
      <c r="G930" s="118"/>
      <c r="H930" s="118"/>
      <c r="I930" s="118"/>
      <c r="J930" s="118"/>
      <c r="K930" s="118"/>
      <c r="L930" s="118"/>
      <c r="M930" s="118"/>
      <c r="N930" s="153"/>
    </row>
    <row r="931" spans="2:14">
      <c r="B931" s="118"/>
      <c r="C931" s="118"/>
      <c r="D931" s="118"/>
      <c r="E931" s="118"/>
      <c r="F931" s="118"/>
      <c r="G931" s="118"/>
      <c r="H931" s="118"/>
      <c r="I931" s="118"/>
      <c r="J931" s="118"/>
      <c r="K931" s="118"/>
      <c r="L931" s="118"/>
      <c r="M931" s="118"/>
      <c r="N931" s="153"/>
    </row>
    <row r="932" spans="2:14">
      <c r="B932" s="118"/>
      <c r="C932" s="118"/>
      <c r="D932" s="118"/>
      <c r="E932" s="118"/>
      <c r="F932" s="118"/>
      <c r="G932" s="118"/>
      <c r="H932" s="118"/>
      <c r="I932" s="118"/>
      <c r="J932" s="118"/>
      <c r="K932" s="118"/>
      <c r="L932" s="118"/>
      <c r="M932" s="118"/>
      <c r="N932" s="153"/>
    </row>
    <row r="933" spans="2:14">
      <c r="B933" s="118"/>
      <c r="C933" s="118"/>
      <c r="D933" s="118"/>
      <c r="E933" s="118"/>
      <c r="F933" s="118"/>
      <c r="G933" s="118"/>
      <c r="H933" s="118"/>
      <c r="I933" s="118"/>
      <c r="J933" s="118"/>
      <c r="K933" s="118"/>
      <c r="L933" s="118"/>
      <c r="M933" s="118"/>
      <c r="N933" s="153"/>
    </row>
    <row r="934" spans="2:14">
      <c r="B934" s="118"/>
      <c r="C934" s="118"/>
      <c r="D934" s="118"/>
      <c r="E934" s="118"/>
      <c r="F934" s="118"/>
      <c r="G934" s="118"/>
      <c r="H934" s="118"/>
      <c r="I934" s="118"/>
      <c r="J934" s="118"/>
      <c r="K934" s="118"/>
      <c r="L934" s="118"/>
      <c r="M934" s="118"/>
      <c r="N934" s="153"/>
    </row>
    <row r="935" spans="2:14">
      <c r="B935" s="118"/>
      <c r="C935" s="118"/>
      <c r="D935" s="118"/>
      <c r="E935" s="118"/>
      <c r="F935" s="118"/>
      <c r="G935" s="118"/>
      <c r="H935" s="118"/>
      <c r="I935" s="118"/>
      <c r="J935" s="118"/>
      <c r="K935" s="118"/>
      <c r="L935" s="118"/>
      <c r="M935" s="118"/>
      <c r="N935" s="153"/>
    </row>
    <row r="936" spans="2:14">
      <c r="B936" s="118"/>
      <c r="C936" s="118"/>
      <c r="D936" s="118"/>
      <c r="E936" s="118"/>
      <c r="F936" s="118"/>
      <c r="G936" s="118"/>
      <c r="H936" s="118"/>
      <c r="I936" s="118"/>
      <c r="J936" s="118"/>
      <c r="K936" s="118"/>
      <c r="L936" s="118"/>
      <c r="M936" s="118"/>
      <c r="N936" s="153"/>
    </row>
    <row r="937" spans="2:14">
      <c r="B937" s="118"/>
      <c r="C937" s="118"/>
      <c r="D937" s="118"/>
      <c r="E937" s="118"/>
      <c r="F937" s="118"/>
      <c r="G937" s="118"/>
      <c r="H937" s="118"/>
      <c r="I937" s="118"/>
      <c r="J937" s="118"/>
      <c r="K937" s="118"/>
      <c r="L937" s="118"/>
      <c r="M937" s="118"/>
      <c r="N937" s="153"/>
    </row>
    <row r="938" spans="2:14">
      <c r="B938" s="118"/>
      <c r="C938" s="118"/>
      <c r="D938" s="118"/>
      <c r="E938" s="118"/>
      <c r="F938" s="118"/>
      <c r="G938" s="118"/>
      <c r="H938" s="118"/>
      <c r="I938" s="118"/>
      <c r="J938" s="118"/>
      <c r="K938" s="118"/>
      <c r="L938" s="118"/>
      <c r="M938" s="118"/>
      <c r="N938" s="153"/>
    </row>
    <row r="939" spans="2:14">
      <c r="B939" s="118"/>
      <c r="C939" s="118"/>
      <c r="D939" s="118"/>
      <c r="E939" s="118"/>
      <c r="F939" s="118"/>
      <c r="G939" s="118"/>
      <c r="H939" s="118"/>
      <c r="I939" s="118"/>
      <c r="J939" s="118"/>
      <c r="K939" s="118"/>
      <c r="L939" s="118"/>
      <c r="M939" s="118"/>
      <c r="N939" s="153"/>
    </row>
    <row r="940" spans="2:14">
      <c r="B940" s="118"/>
      <c r="C940" s="118"/>
      <c r="D940" s="118"/>
      <c r="E940" s="118"/>
      <c r="F940" s="118"/>
      <c r="G940" s="118"/>
      <c r="H940" s="118"/>
      <c r="I940" s="118"/>
      <c r="J940" s="118"/>
      <c r="K940" s="118"/>
      <c r="L940" s="118"/>
      <c r="M940" s="118"/>
      <c r="N940" s="153"/>
    </row>
    <row r="941" spans="2:14">
      <c r="B941" s="118"/>
      <c r="C941" s="118"/>
      <c r="D941" s="118"/>
      <c r="E941" s="118"/>
      <c r="F941" s="118"/>
      <c r="G941" s="118"/>
      <c r="H941" s="118"/>
      <c r="I941" s="118"/>
      <c r="J941" s="118"/>
      <c r="K941" s="118"/>
      <c r="L941" s="118"/>
      <c r="M941" s="118"/>
      <c r="N941" s="153"/>
    </row>
    <row r="942" spans="2:14">
      <c r="B942" s="118"/>
      <c r="C942" s="118"/>
      <c r="D942" s="118"/>
      <c r="E942" s="118"/>
      <c r="F942" s="118"/>
      <c r="G942" s="118"/>
      <c r="H942" s="118"/>
      <c r="I942" s="118"/>
      <c r="J942" s="118"/>
      <c r="K942" s="118"/>
      <c r="L942" s="118"/>
      <c r="M942" s="118"/>
      <c r="N942" s="153"/>
    </row>
    <row r="943" spans="2:14">
      <c r="B943" s="118"/>
      <c r="C943" s="118"/>
      <c r="D943" s="118"/>
      <c r="E943" s="118"/>
      <c r="F943" s="118"/>
      <c r="G943" s="118"/>
      <c r="H943" s="118"/>
      <c r="I943" s="118"/>
      <c r="J943" s="118"/>
      <c r="K943" s="118"/>
      <c r="L943" s="118"/>
      <c r="M943" s="118"/>
      <c r="N943" s="153"/>
    </row>
    <row r="944" spans="2:14">
      <c r="B944" s="118"/>
      <c r="C944" s="118"/>
      <c r="D944" s="118"/>
      <c r="E944" s="118"/>
      <c r="F944" s="118"/>
      <c r="G944" s="118"/>
      <c r="H944" s="118"/>
      <c r="I944" s="118"/>
      <c r="J944" s="118"/>
      <c r="K944" s="118"/>
      <c r="L944" s="118"/>
      <c r="M944" s="118"/>
      <c r="N944" s="153"/>
    </row>
    <row r="945" spans="2:14">
      <c r="B945" s="118"/>
      <c r="C945" s="118"/>
      <c r="D945" s="118"/>
      <c r="E945" s="118"/>
      <c r="F945" s="118"/>
      <c r="G945" s="118"/>
      <c r="H945" s="118"/>
      <c r="I945" s="118"/>
      <c r="J945" s="118"/>
      <c r="K945" s="118"/>
      <c r="L945" s="118"/>
      <c r="M945" s="118"/>
      <c r="N945" s="153"/>
    </row>
    <row r="946" spans="2:14">
      <c r="B946" s="118"/>
      <c r="C946" s="118"/>
      <c r="D946" s="118"/>
      <c r="E946" s="118"/>
      <c r="F946" s="118"/>
      <c r="G946" s="118"/>
      <c r="H946" s="118"/>
      <c r="I946" s="118"/>
      <c r="J946" s="118"/>
      <c r="K946" s="118"/>
      <c r="L946" s="118"/>
      <c r="M946" s="118"/>
      <c r="N946" s="153"/>
    </row>
    <row r="947" spans="2:14">
      <c r="B947" s="118"/>
      <c r="C947" s="118"/>
      <c r="D947" s="118"/>
      <c r="E947" s="118"/>
      <c r="F947" s="118"/>
      <c r="G947" s="118"/>
      <c r="H947" s="118"/>
      <c r="I947" s="118"/>
      <c r="J947" s="118"/>
      <c r="K947" s="118"/>
      <c r="L947" s="118"/>
      <c r="M947" s="118"/>
      <c r="N947" s="153"/>
    </row>
    <row r="948" spans="2:14">
      <c r="B948" s="118"/>
      <c r="C948" s="118"/>
      <c r="D948" s="118"/>
      <c r="E948" s="118"/>
      <c r="F948" s="118"/>
      <c r="G948" s="118"/>
      <c r="H948" s="118"/>
      <c r="I948" s="118"/>
      <c r="J948" s="118"/>
      <c r="K948" s="118"/>
      <c r="L948" s="118"/>
      <c r="M948" s="118"/>
      <c r="N948" s="153"/>
    </row>
    <row r="949" spans="2:14">
      <c r="B949" s="118"/>
      <c r="C949" s="118"/>
      <c r="D949" s="118"/>
      <c r="E949" s="118"/>
      <c r="F949" s="118"/>
      <c r="G949" s="118"/>
      <c r="H949" s="118"/>
      <c r="I949" s="118"/>
      <c r="J949" s="118"/>
      <c r="K949" s="118"/>
      <c r="L949" s="118"/>
      <c r="M949" s="118"/>
      <c r="N949" s="153"/>
    </row>
    <row r="950" spans="2:14">
      <c r="B950" s="118"/>
      <c r="C950" s="118"/>
      <c r="D950" s="118"/>
      <c r="E950" s="118"/>
      <c r="F950" s="118"/>
      <c r="G950" s="118"/>
      <c r="H950" s="118"/>
      <c r="I950" s="118"/>
      <c r="J950" s="118"/>
      <c r="K950" s="118"/>
      <c r="L950" s="118"/>
      <c r="M950" s="118"/>
      <c r="N950" s="153"/>
    </row>
    <row r="951" spans="2:14">
      <c r="B951" s="118"/>
      <c r="C951" s="118"/>
      <c r="D951" s="118"/>
      <c r="E951" s="118"/>
      <c r="F951" s="118"/>
      <c r="G951" s="118"/>
      <c r="H951" s="118"/>
      <c r="I951" s="118"/>
      <c r="J951" s="118"/>
      <c r="K951" s="118"/>
      <c r="L951" s="118"/>
      <c r="M951" s="118"/>
      <c r="N951" s="153"/>
    </row>
    <row r="952" spans="2:14">
      <c r="B952" s="118"/>
      <c r="C952" s="118"/>
      <c r="D952" s="118"/>
      <c r="E952" s="118"/>
      <c r="F952" s="118"/>
      <c r="G952" s="118"/>
      <c r="H952" s="118"/>
      <c r="I952" s="118"/>
      <c r="J952" s="118"/>
      <c r="K952" s="118"/>
      <c r="L952" s="118"/>
      <c r="M952" s="118"/>
      <c r="N952" s="153"/>
    </row>
    <row r="953" spans="2:14">
      <c r="B953" s="118"/>
      <c r="C953" s="118"/>
      <c r="D953" s="118"/>
      <c r="E953" s="118"/>
      <c r="F953" s="118"/>
      <c r="G953" s="118"/>
      <c r="H953" s="118"/>
      <c r="I953" s="118"/>
      <c r="J953" s="118"/>
      <c r="K953" s="118"/>
      <c r="L953" s="118"/>
      <c r="M953" s="118"/>
      <c r="N953" s="153"/>
    </row>
    <row r="954" spans="2:14">
      <c r="B954" s="118"/>
      <c r="C954" s="118"/>
      <c r="D954" s="118"/>
      <c r="E954" s="118"/>
      <c r="F954" s="118"/>
      <c r="G954" s="118"/>
      <c r="H954" s="118"/>
      <c r="I954" s="118"/>
      <c r="J954" s="118"/>
      <c r="K954" s="118"/>
      <c r="L954" s="118"/>
      <c r="M954" s="118"/>
      <c r="N954" s="153"/>
    </row>
    <row r="955" spans="2:14">
      <c r="B955" s="118"/>
      <c r="C955" s="118"/>
      <c r="D955" s="118"/>
      <c r="E955" s="118"/>
      <c r="F955" s="118"/>
      <c r="G955" s="118"/>
      <c r="H955" s="118"/>
      <c r="I955" s="118"/>
      <c r="J955" s="118"/>
      <c r="K955" s="118"/>
      <c r="L955" s="118"/>
      <c r="M955" s="118"/>
      <c r="N955" s="153"/>
    </row>
    <row r="956" spans="2:14">
      <c r="B956" s="118"/>
      <c r="C956" s="118"/>
      <c r="D956" s="118"/>
      <c r="E956" s="118"/>
      <c r="F956" s="118"/>
      <c r="G956" s="118"/>
      <c r="H956" s="118"/>
      <c r="I956" s="118"/>
      <c r="J956" s="118"/>
      <c r="K956" s="118"/>
      <c r="L956" s="118"/>
      <c r="M956" s="118"/>
      <c r="N956" s="153"/>
    </row>
    <row r="957" spans="2:14">
      <c r="B957" s="118"/>
      <c r="C957" s="118"/>
      <c r="D957" s="118"/>
      <c r="E957" s="118"/>
      <c r="F957" s="118"/>
      <c r="G957" s="118"/>
      <c r="H957" s="118"/>
      <c r="I957" s="118"/>
      <c r="J957" s="118"/>
      <c r="K957" s="118"/>
      <c r="L957" s="118"/>
      <c r="M957" s="118"/>
      <c r="N957" s="153"/>
    </row>
    <row r="958" spans="2:14">
      <c r="B958" s="118"/>
      <c r="C958" s="118"/>
      <c r="D958" s="118"/>
      <c r="E958" s="118"/>
      <c r="F958" s="118"/>
      <c r="G958" s="118"/>
      <c r="H958" s="118"/>
      <c r="I958" s="118"/>
      <c r="J958" s="118"/>
      <c r="K958" s="118"/>
      <c r="L958" s="118"/>
      <c r="M958" s="118"/>
      <c r="N958" s="153"/>
    </row>
    <row r="959" spans="2:14">
      <c r="B959" s="118"/>
      <c r="C959" s="118"/>
      <c r="D959" s="118"/>
      <c r="E959" s="118"/>
      <c r="F959" s="118"/>
      <c r="G959" s="118"/>
      <c r="H959" s="118"/>
      <c r="I959" s="118"/>
      <c r="J959" s="118"/>
      <c r="K959" s="118"/>
      <c r="L959" s="118"/>
      <c r="M959" s="118"/>
      <c r="N959" s="153"/>
    </row>
    <row r="960" spans="2:14">
      <c r="B960" s="118"/>
      <c r="C960" s="118"/>
      <c r="D960" s="118"/>
      <c r="E960" s="118"/>
      <c r="F960" s="118"/>
      <c r="G960" s="118"/>
      <c r="H960" s="118"/>
      <c r="I960" s="118"/>
      <c r="J960" s="118"/>
      <c r="K960" s="118"/>
      <c r="L960" s="118"/>
      <c r="M960" s="118"/>
      <c r="N960" s="153"/>
    </row>
    <row r="961" spans="2:14">
      <c r="B961" s="118"/>
      <c r="C961" s="118"/>
      <c r="D961" s="118"/>
      <c r="E961" s="118"/>
      <c r="F961" s="118"/>
      <c r="G961" s="118"/>
      <c r="H961" s="118"/>
      <c r="I961" s="118"/>
      <c r="J961" s="118"/>
      <c r="K961" s="118"/>
      <c r="L961" s="118"/>
      <c r="M961" s="118"/>
      <c r="N961" s="153"/>
    </row>
    <row r="962" spans="2:14">
      <c r="B962" s="118"/>
      <c r="C962" s="118"/>
      <c r="D962" s="118"/>
      <c r="E962" s="118"/>
      <c r="F962" s="118"/>
      <c r="G962" s="118"/>
      <c r="H962" s="118"/>
      <c r="I962" s="118"/>
      <c r="J962" s="118"/>
      <c r="K962" s="118"/>
      <c r="L962" s="118"/>
      <c r="M962" s="118"/>
      <c r="N962" s="153"/>
    </row>
    <row r="963" spans="2:14">
      <c r="B963" s="118"/>
      <c r="C963" s="118"/>
      <c r="D963" s="118"/>
      <c r="E963" s="118"/>
      <c r="F963" s="118"/>
      <c r="G963" s="118"/>
      <c r="H963" s="118"/>
      <c r="I963" s="118"/>
      <c r="J963" s="118"/>
      <c r="K963" s="118"/>
      <c r="L963" s="118"/>
      <c r="M963" s="118"/>
      <c r="N963" s="153"/>
    </row>
    <row r="964" spans="2:14">
      <c r="B964" s="118"/>
      <c r="C964" s="118"/>
      <c r="D964" s="118"/>
      <c r="E964" s="118"/>
      <c r="F964" s="118"/>
      <c r="G964" s="118"/>
      <c r="H964" s="118"/>
      <c r="I964" s="118"/>
      <c r="J964" s="118"/>
      <c r="K964" s="118"/>
      <c r="L964" s="118"/>
      <c r="M964" s="118"/>
      <c r="N964" s="153"/>
    </row>
    <row r="965" spans="2:14">
      <c r="B965" s="118"/>
      <c r="C965" s="118"/>
      <c r="D965" s="118"/>
      <c r="E965" s="118"/>
      <c r="F965" s="118"/>
      <c r="G965" s="118"/>
      <c r="H965" s="118"/>
      <c r="I965" s="118"/>
      <c r="J965" s="118"/>
      <c r="K965" s="118"/>
      <c r="L965" s="118"/>
      <c r="M965" s="118"/>
      <c r="N965" s="153"/>
    </row>
    <row r="966" spans="2:14">
      <c r="B966" s="118"/>
      <c r="C966" s="118"/>
      <c r="D966" s="118"/>
      <c r="E966" s="118"/>
      <c r="F966" s="118"/>
      <c r="G966" s="118"/>
      <c r="H966" s="118"/>
      <c r="I966" s="118"/>
      <c r="J966" s="118"/>
      <c r="K966" s="118"/>
      <c r="L966" s="118"/>
      <c r="M966" s="118"/>
      <c r="N966" s="153"/>
    </row>
    <row r="967" spans="2:14">
      <c r="B967" s="118"/>
      <c r="C967" s="118"/>
      <c r="D967" s="118"/>
      <c r="E967" s="118"/>
      <c r="F967" s="118"/>
      <c r="G967" s="118"/>
      <c r="H967" s="118"/>
      <c r="I967" s="118"/>
      <c r="J967" s="118"/>
      <c r="K967" s="118"/>
      <c r="L967" s="118"/>
      <c r="M967" s="118"/>
      <c r="N967" s="153"/>
    </row>
    <row r="968" spans="2:14">
      <c r="B968" s="118"/>
      <c r="C968" s="118"/>
      <c r="D968" s="118"/>
      <c r="E968" s="118"/>
      <c r="F968" s="118"/>
      <c r="G968" s="118"/>
      <c r="H968" s="118"/>
      <c r="I968" s="118"/>
      <c r="J968" s="118"/>
      <c r="K968" s="118"/>
      <c r="L968" s="118"/>
      <c r="M968" s="118"/>
      <c r="N968" s="153"/>
    </row>
    <row r="969" spans="2:14">
      <c r="B969" s="118"/>
      <c r="C969" s="118"/>
      <c r="D969" s="118"/>
      <c r="E969" s="118"/>
      <c r="F969" s="118"/>
      <c r="G969" s="118"/>
      <c r="H969" s="118"/>
      <c r="I969" s="118"/>
      <c r="J969" s="118"/>
      <c r="K969" s="118"/>
      <c r="L969" s="118"/>
      <c r="M969" s="118"/>
      <c r="N969" s="153"/>
    </row>
    <row r="970" spans="2:14">
      <c r="B970" s="118"/>
      <c r="C970" s="118"/>
      <c r="D970" s="118"/>
      <c r="E970" s="118"/>
      <c r="F970" s="118"/>
      <c r="G970" s="118"/>
      <c r="H970" s="118"/>
      <c r="I970" s="118"/>
      <c r="J970" s="118"/>
      <c r="K970" s="118"/>
      <c r="L970" s="118"/>
      <c r="M970" s="118"/>
      <c r="N970" s="153"/>
    </row>
    <row r="971" spans="2:14">
      <c r="B971" s="118"/>
      <c r="C971" s="118"/>
      <c r="D971" s="118"/>
      <c r="E971" s="118"/>
      <c r="F971" s="118"/>
      <c r="G971" s="118"/>
      <c r="H971" s="118"/>
      <c r="I971" s="118"/>
      <c r="J971" s="118"/>
      <c r="K971" s="118"/>
      <c r="L971" s="118"/>
      <c r="M971" s="118"/>
      <c r="N971" s="153"/>
    </row>
    <row r="972" spans="2:14">
      <c r="B972" s="118"/>
      <c r="C972" s="118"/>
      <c r="D972" s="118"/>
      <c r="E972" s="118"/>
      <c r="F972" s="118"/>
      <c r="G972" s="118"/>
      <c r="H972" s="118"/>
      <c r="I972" s="118"/>
      <c r="J972" s="118"/>
      <c r="K972" s="118"/>
      <c r="L972" s="118"/>
      <c r="M972" s="118"/>
      <c r="N972" s="153"/>
    </row>
    <row r="973" spans="2:14">
      <c r="B973" s="118"/>
      <c r="C973" s="118"/>
      <c r="D973" s="118"/>
      <c r="E973" s="118"/>
      <c r="F973" s="118"/>
      <c r="G973" s="118"/>
      <c r="H973" s="118"/>
      <c r="I973" s="118"/>
      <c r="J973" s="118"/>
      <c r="K973" s="118"/>
      <c r="L973" s="118"/>
      <c r="M973" s="118"/>
      <c r="N973" s="153"/>
    </row>
    <row r="974" spans="2:14">
      <c r="B974" s="118"/>
      <c r="C974" s="118"/>
      <c r="D974" s="118"/>
      <c r="E974" s="118"/>
      <c r="F974" s="118"/>
      <c r="G974" s="118"/>
      <c r="H974" s="118"/>
      <c r="I974" s="118"/>
      <c r="J974" s="118"/>
      <c r="K974" s="118"/>
      <c r="L974" s="118"/>
      <c r="M974" s="118"/>
      <c r="N974" s="153"/>
    </row>
    <row r="975" spans="2:14">
      <c r="B975" s="118"/>
      <c r="C975" s="118"/>
      <c r="D975" s="118"/>
      <c r="E975" s="118"/>
      <c r="F975" s="118"/>
      <c r="G975" s="118"/>
      <c r="H975" s="118"/>
      <c r="I975" s="118"/>
      <c r="J975" s="118"/>
      <c r="K975" s="118"/>
      <c r="L975" s="118"/>
      <c r="M975" s="118"/>
      <c r="N975" s="153"/>
    </row>
    <row r="976" spans="2:14">
      <c r="B976" s="118"/>
      <c r="C976" s="118"/>
      <c r="D976" s="118"/>
      <c r="E976" s="118"/>
      <c r="F976" s="118"/>
      <c r="G976" s="118"/>
      <c r="H976" s="118"/>
      <c r="I976" s="118"/>
      <c r="J976" s="118"/>
      <c r="K976" s="118"/>
      <c r="L976" s="118"/>
      <c r="M976" s="118"/>
      <c r="N976" s="153"/>
    </row>
    <row r="977" spans="2:14">
      <c r="B977" s="118"/>
      <c r="C977" s="118"/>
      <c r="D977" s="118"/>
      <c r="E977" s="118"/>
      <c r="F977" s="118"/>
      <c r="G977" s="118"/>
      <c r="H977" s="118"/>
      <c r="I977" s="118"/>
      <c r="J977" s="118"/>
      <c r="K977" s="118"/>
      <c r="L977" s="118"/>
      <c r="M977" s="118"/>
      <c r="N977" s="153"/>
    </row>
    <row r="978" spans="2:14">
      <c r="B978" s="118"/>
      <c r="C978" s="118"/>
      <c r="D978" s="118"/>
      <c r="E978" s="118"/>
      <c r="F978" s="118"/>
      <c r="G978" s="118"/>
      <c r="H978" s="118"/>
      <c r="I978" s="118"/>
      <c r="J978" s="118"/>
      <c r="K978" s="118"/>
      <c r="L978" s="118"/>
      <c r="M978" s="118"/>
      <c r="N978" s="153"/>
    </row>
    <row r="979" spans="2:14">
      <c r="B979" s="118"/>
      <c r="C979" s="118"/>
      <c r="D979" s="118"/>
      <c r="E979" s="118"/>
      <c r="F979" s="118"/>
      <c r="G979" s="118"/>
      <c r="H979" s="118"/>
      <c r="I979" s="118"/>
      <c r="J979" s="118"/>
      <c r="K979" s="118"/>
      <c r="L979" s="118"/>
      <c r="M979" s="118"/>
      <c r="N979" s="153"/>
    </row>
    <row r="980" spans="2:14">
      <c r="B980" s="118"/>
      <c r="C980" s="118"/>
      <c r="D980" s="118"/>
      <c r="E980" s="118"/>
      <c r="F980" s="118"/>
      <c r="G980" s="118"/>
      <c r="H980" s="118"/>
      <c r="I980" s="118"/>
      <c r="J980" s="118"/>
      <c r="K980" s="118"/>
      <c r="L980" s="118"/>
      <c r="M980" s="118"/>
      <c r="N980" s="153"/>
    </row>
    <row r="981" spans="2:14">
      <c r="B981" s="118"/>
      <c r="C981" s="118"/>
      <c r="D981" s="118"/>
      <c r="E981" s="118"/>
      <c r="F981" s="118"/>
      <c r="G981" s="118"/>
      <c r="H981" s="118"/>
      <c r="I981" s="118"/>
      <c r="J981" s="118"/>
      <c r="K981" s="118"/>
      <c r="L981" s="118"/>
      <c r="M981" s="118"/>
      <c r="N981" s="153"/>
    </row>
    <row r="982" spans="2:14">
      <c r="B982" s="118"/>
      <c r="C982" s="118"/>
      <c r="D982" s="118"/>
      <c r="E982" s="118"/>
      <c r="F982" s="118"/>
      <c r="G982" s="118"/>
      <c r="H982" s="118"/>
      <c r="I982" s="118"/>
      <c r="J982" s="118"/>
      <c r="K982" s="118"/>
      <c r="L982" s="118"/>
      <c r="M982" s="118"/>
      <c r="N982" s="153"/>
    </row>
    <row r="983" spans="2:14">
      <c r="B983" s="118"/>
      <c r="C983" s="118"/>
      <c r="D983" s="118"/>
      <c r="E983" s="118"/>
      <c r="F983" s="118"/>
      <c r="G983" s="118"/>
      <c r="H983" s="118"/>
      <c r="I983" s="118"/>
      <c r="J983" s="118"/>
      <c r="K983" s="118"/>
      <c r="L983" s="118"/>
      <c r="M983" s="118"/>
      <c r="N983" s="153"/>
    </row>
    <row r="984" spans="2:14">
      <c r="B984" s="118"/>
      <c r="C984" s="118"/>
      <c r="D984" s="118"/>
      <c r="E984" s="118"/>
      <c r="F984" s="118"/>
      <c r="G984" s="118"/>
      <c r="H984" s="118"/>
      <c r="I984" s="118"/>
      <c r="J984" s="118"/>
      <c r="K984" s="118"/>
      <c r="L984" s="118"/>
      <c r="M984" s="118"/>
      <c r="N984" s="153"/>
    </row>
    <row r="985" spans="2:14">
      <c r="B985" s="118"/>
      <c r="C985" s="118"/>
      <c r="D985" s="118"/>
      <c r="E985" s="118"/>
      <c r="F985" s="118"/>
      <c r="G985" s="118"/>
      <c r="H985" s="118"/>
      <c r="I985" s="118"/>
      <c r="J985" s="118"/>
      <c r="K985" s="118"/>
      <c r="L985" s="118"/>
      <c r="M985" s="118"/>
      <c r="N985" s="153"/>
    </row>
    <row r="986" spans="2:14">
      <c r="B986" s="118"/>
      <c r="C986" s="118"/>
      <c r="D986" s="118"/>
      <c r="E986" s="118"/>
      <c r="F986" s="118"/>
      <c r="G986" s="118"/>
      <c r="H986" s="118"/>
      <c r="I986" s="118"/>
      <c r="J986" s="118"/>
      <c r="K986" s="118"/>
      <c r="L986" s="118"/>
      <c r="M986" s="118"/>
      <c r="N986" s="153"/>
    </row>
    <row r="987" spans="2:14">
      <c r="B987" s="118"/>
      <c r="C987" s="118"/>
      <c r="D987" s="118"/>
      <c r="E987" s="118"/>
      <c r="F987" s="118"/>
      <c r="G987" s="118"/>
      <c r="H987" s="118"/>
      <c r="I987" s="118"/>
      <c r="J987" s="118"/>
      <c r="K987" s="118"/>
      <c r="L987" s="118"/>
      <c r="M987" s="118"/>
      <c r="N987" s="153"/>
    </row>
    <row r="988" spans="2:14">
      <c r="B988" s="118"/>
      <c r="C988" s="118"/>
      <c r="D988" s="118"/>
      <c r="E988" s="118"/>
      <c r="F988" s="118"/>
      <c r="G988" s="118"/>
      <c r="H988" s="118"/>
      <c r="I988" s="118"/>
      <c r="J988" s="118"/>
      <c r="K988" s="118"/>
      <c r="L988" s="118"/>
      <c r="M988" s="118"/>
      <c r="N988" s="153"/>
    </row>
    <row r="989" spans="2:14">
      <c r="B989" s="118"/>
      <c r="C989" s="118"/>
      <c r="D989" s="118"/>
      <c r="E989" s="118"/>
      <c r="F989" s="118"/>
      <c r="G989" s="118"/>
      <c r="H989" s="118"/>
      <c r="I989" s="118"/>
      <c r="J989" s="118"/>
      <c r="K989" s="118"/>
      <c r="L989" s="118"/>
      <c r="M989" s="118"/>
      <c r="N989" s="153"/>
    </row>
    <row r="990" spans="2:14">
      <c r="B990" s="118"/>
      <c r="C990" s="118"/>
      <c r="D990" s="118"/>
      <c r="E990" s="118"/>
      <c r="F990" s="118"/>
      <c r="G990" s="118"/>
      <c r="H990" s="118"/>
      <c r="I990" s="118"/>
      <c r="J990" s="118"/>
      <c r="K990" s="118"/>
      <c r="L990" s="118"/>
      <c r="M990" s="118"/>
      <c r="N990" s="153"/>
    </row>
    <row r="991" spans="2:14">
      <c r="B991" s="118"/>
      <c r="C991" s="118"/>
      <c r="D991" s="118"/>
      <c r="E991" s="118"/>
      <c r="F991" s="118"/>
      <c r="G991" s="118"/>
      <c r="H991" s="118"/>
      <c r="I991" s="118"/>
      <c r="J991" s="118"/>
      <c r="K991" s="118"/>
      <c r="L991" s="118"/>
      <c r="M991" s="118"/>
      <c r="N991" s="153"/>
    </row>
    <row r="992" spans="2:14">
      <c r="B992" s="118"/>
      <c r="C992" s="118"/>
      <c r="D992" s="118"/>
      <c r="E992" s="118"/>
      <c r="F992" s="118"/>
      <c r="G992" s="118"/>
      <c r="H992" s="118"/>
      <c r="I992" s="118"/>
      <c r="J992" s="118"/>
      <c r="K992" s="118"/>
      <c r="L992" s="118"/>
      <c r="M992" s="118"/>
      <c r="N992" s="153"/>
    </row>
    <row r="993" spans="2:14">
      <c r="B993" s="118"/>
      <c r="C993" s="118"/>
      <c r="D993" s="118"/>
      <c r="E993" s="118"/>
      <c r="F993" s="118"/>
      <c r="G993" s="118"/>
      <c r="H993" s="118"/>
      <c r="I993" s="118"/>
      <c r="J993" s="118"/>
      <c r="K993" s="118"/>
      <c r="L993" s="118"/>
      <c r="M993" s="118"/>
      <c r="N993" s="153"/>
    </row>
    <row r="994" spans="2:14">
      <c r="B994" s="118"/>
      <c r="C994" s="118"/>
      <c r="D994" s="118"/>
      <c r="E994" s="118"/>
      <c r="F994" s="118"/>
      <c r="G994" s="118"/>
      <c r="H994" s="118"/>
      <c r="I994" s="118"/>
      <c r="J994" s="118"/>
      <c r="K994" s="118"/>
      <c r="L994" s="118"/>
      <c r="M994" s="118"/>
      <c r="N994" s="153"/>
    </row>
    <row r="995" spans="2:14">
      <c r="B995" s="118"/>
      <c r="C995" s="118"/>
      <c r="D995" s="118"/>
      <c r="E995" s="118"/>
      <c r="F995" s="118"/>
      <c r="G995" s="118"/>
      <c r="H995" s="118"/>
      <c r="I995" s="118"/>
      <c r="J995" s="118"/>
      <c r="K995" s="118"/>
      <c r="L995" s="118"/>
      <c r="M995" s="118"/>
      <c r="N995" s="153"/>
    </row>
    <row r="996" spans="2:14">
      <c r="B996" s="118"/>
      <c r="C996" s="118"/>
      <c r="D996" s="118"/>
      <c r="E996" s="118"/>
      <c r="F996" s="118"/>
      <c r="G996" s="118"/>
      <c r="H996" s="118"/>
      <c r="I996" s="118"/>
      <c r="J996" s="118"/>
      <c r="K996" s="118"/>
      <c r="L996" s="118"/>
      <c r="M996" s="118"/>
      <c r="N996" s="153"/>
    </row>
    <row r="997" spans="2:14">
      <c r="B997" s="118"/>
      <c r="C997" s="118"/>
      <c r="D997" s="118"/>
      <c r="E997" s="118"/>
      <c r="F997" s="118"/>
      <c r="G997" s="118"/>
      <c r="H997" s="118"/>
      <c r="I997" s="118"/>
      <c r="J997" s="118"/>
      <c r="K997" s="118"/>
      <c r="L997" s="118"/>
      <c r="M997" s="118"/>
      <c r="N997" s="153"/>
    </row>
    <row r="998" spans="2:14">
      <c r="B998" s="118"/>
      <c r="C998" s="118"/>
      <c r="D998" s="118"/>
      <c r="E998" s="118"/>
      <c r="F998" s="118"/>
      <c r="G998" s="118"/>
      <c r="H998" s="118"/>
      <c r="I998" s="118"/>
      <c r="J998" s="118"/>
      <c r="K998" s="118"/>
      <c r="L998" s="118"/>
      <c r="M998" s="118"/>
      <c r="N998" s="153"/>
    </row>
    <row r="999" spans="2:14">
      <c r="B999" s="118"/>
      <c r="C999" s="118"/>
      <c r="D999" s="118"/>
      <c r="E999" s="118"/>
      <c r="F999" s="118"/>
      <c r="G999" s="118"/>
      <c r="H999" s="118"/>
      <c r="I999" s="118"/>
      <c r="J999" s="118"/>
      <c r="K999" s="118"/>
      <c r="L999" s="118"/>
      <c r="M999" s="118"/>
      <c r="N999" s="153"/>
    </row>
    <row r="1000" spans="2:14">
      <c r="B1000" s="118"/>
      <c r="C1000" s="118"/>
      <c r="D1000" s="118"/>
      <c r="E1000" s="118"/>
      <c r="F1000" s="118"/>
      <c r="G1000" s="118"/>
      <c r="H1000" s="118"/>
      <c r="I1000" s="118"/>
      <c r="J1000" s="118"/>
      <c r="K1000" s="118"/>
      <c r="L1000" s="118"/>
      <c r="M1000" s="118"/>
      <c r="N1000" s="153"/>
    </row>
    <row r="1001" spans="2:14">
      <c r="B1001" s="118"/>
      <c r="C1001" s="118"/>
      <c r="D1001" s="118"/>
      <c r="E1001" s="118"/>
      <c r="F1001" s="118"/>
      <c r="G1001" s="118"/>
      <c r="H1001" s="118"/>
      <c r="I1001" s="118"/>
      <c r="J1001" s="118"/>
      <c r="K1001" s="118"/>
      <c r="L1001" s="118"/>
      <c r="M1001" s="118"/>
      <c r="N1001" s="153"/>
    </row>
    <row r="1002" spans="2:14">
      <c r="B1002" s="118"/>
      <c r="C1002" s="118"/>
      <c r="D1002" s="118"/>
      <c r="E1002" s="118"/>
      <c r="F1002" s="118"/>
      <c r="G1002" s="118"/>
      <c r="H1002" s="118"/>
      <c r="I1002" s="118"/>
      <c r="J1002" s="118"/>
      <c r="K1002" s="118"/>
      <c r="L1002" s="118"/>
      <c r="M1002" s="118"/>
      <c r="N1002" s="153"/>
    </row>
    <row r="1003" spans="2:14">
      <c r="B1003" s="118"/>
      <c r="C1003" s="118"/>
      <c r="D1003" s="118"/>
      <c r="E1003" s="118"/>
      <c r="F1003" s="118"/>
      <c r="G1003" s="118"/>
      <c r="H1003" s="118"/>
      <c r="I1003" s="118"/>
      <c r="J1003" s="118"/>
      <c r="K1003" s="118"/>
      <c r="L1003" s="118"/>
      <c r="M1003" s="118"/>
      <c r="N1003" s="153"/>
    </row>
    <row r="1004" spans="2:14">
      <c r="B1004" s="118"/>
      <c r="C1004" s="118"/>
      <c r="D1004" s="118"/>
      <c r="E1004" s="118"/>
      <c r="F1004" s="118"/>
      <c r="G1004" s="118"/>
      <c r="H1004" s="118"/>
      <c r="I1004" s="118"/>
      <c r="J1004" s="118"/>
      <c r="K1004" s="118"/>
      <c r="L1004" s="118"/>
      <c r="M1004" s="118"/>
      <c r="N1004" s="153"/>
    </row>
    <row r="1005" spans="2:14">
      <c r="B1005" s="118"/>
      <c r="C1005" s="118"/>
      <c r="D1005" s="118"/>
      <c r="E1005" s="118"/>
      <c r="F1005" s="118"/>
      <c r="G1005" s="118"/>
      <c r="H1005" s="118"/>
      <c r="I1005" s="118"/>
      <c r="J1005" s="118"/>
      <c r="K1005" s="118"/>
      <c r="L1005" s="118"/>
      <c r="M1005" s="118"/>
      <c r="N1005" s="153"/>
    </row>
    <row r="1006" spans="2:14">
      <c r="B1006" s="118"/>
      <c r="C1006" s="118"/>
      <c r="D1006" s="118"/>
      <c r="E1006" s="118"/>
      <c r="F1006" s="118"/>
      <c r="G1006" s="118"/>
      <c r="H1006" s="118"/>
      <c r="I1006" s="118"/>
      <c r="J1006" s="118"/>
      <c r="K1006" s="118"/>
      <c r="L1006" s="118"/>
      <c r="M1006" s="118"/>
      <c r="N1006" s="153"/>
    </row>
    <row r="1007" spans="2:14">
      <c r="B1007" s="118"/>
      <c r="C1007" s="118"/>
      <c r="D1007" s="118"/>
      <c r="E1007" s="118"/>
      <c r="F1007" s="118"/>
      <c r="G1007" s="118"/>
      <c r="H1007" s="118"/>
      <c r="I1007" s="118"/>
      <c r="J1007" s="118"/>
      <c r="K1007" s="118"/>
      <c r="L1007" s="118"/>
      <c r="M1007" s="118"/>
      <c r="N1007" s="153"/>
    </row>
    <row r="1008" spans="2:14">
      <c r="B1008" s="118"/>
      <c r="C1008" s="118"/>
      <c r="D1008" s="118"/>
      <c r="E1008" s="118"/>
      <c r="F1008" s="118"/>
      <c r="G1008" s="118"/>
      <c r="H1008" s="118"/>
      <c r="I1008" s="118"/>
      <c r="J1008" s="118"/>
      <c r="K1008" s="118"/>
      <c r="L1008" s="118"/>
      <c r="M1008" s="118"/>
      <c r="N1008" s="153"/>
    </row>
    <row r="1009" spans="2:14">
      <c r="B1009" s="118"/>
      <c r="C1009" s="118"/>
      <c r="D1009" s="118"/>
      <c r="E1009" s="118"/>
      <c r="F1009" s="118"/>
      <c r="G1009" s="118"/>
      <c r="H1009" s="118"/>
      <c r="I1009" s="118"/>
      <c r="J1009" s="118"/>
      <c r="K1009" s="118"/>
      <c r="L1009" s="118"/>
      <c r="M1009" s="118"/>
      <c r="N1009" s="153"/>
    </row>
    <row r="1010" spans="2:14">
      <c r="B1010" s="118"/>
      <c r="C1010" s="118"/>
      <c r="D1010" s="118"/>
      <c r="E1010" s="118"/>
      <c r="F1010" s="118"/>
      <c r="G1010" s="118"/>
      <c r="H1010" s="118"/>
      <c r="I1010" s="118"/>
      <c r="J1010" s="118"/>
      <c r="K1010" s="118"/>
      <c r="L1010" s="118"/>
      <c r="M1010" s="118"/>
      <c r="N1010" s="153"/>
    </row>
    <row r="1011" spans="2:14">
      <c r="B1011" s="118"/>
      <c r="C1011" s="118"/>
      <c r="D1011" s="118"/>
      <c r="E1011" s="118"/>
      <c r="F1011" s="118"/>
      <c r="G1011" s="118"/>
      <c r="H1011" s="118"/>
      <c r="I1011" s="118"/>
      <c r="J1011" s="118"/>
      <c r="K1011" s="118"/>
      <c r="L1011" s="118"/>
      <c r="M1011" s="118"/>
      <c r="N1011" s="153"/>
    </row>
    <row r="1012" spans="2:14">
      <c r="B1012" s="118"/>
      <c r="C1012" s="118"/>
      <c r="D1012" s="118"/>
      <c r="E1012" s="118"/>
      <c r="F1012" s="118"/>
      <c r="G1012" s="118"/>
      <c r="H1012" s="118"/>
      <c r="I1012" s="118"/>
      <c r="J1012" s="118"/>
      <c r="K1012" s="118"/>
      <c r="L1012" s="118"/>
      <c r="M1012" s="118"/>
      <c r="N1012" s="153"/>
    </row>
    <row r="1013" spans="2:14">
      <c r="B1013" s="118"/>
      <c r="C1013" s="118"/>
      <c r="D1013" s="118"/>
      <c r="E1013" s="118"/>
      <c r="F1013" s="118"/>
      <c r="G1013" s="118"/>
      <c r="H1013" s="118"/>
      <c r="I1013" s="118"/>
      <c r="J1013" s="118"/>
      <c r="K1013" s="118"/>
      <c r="L1013" s="118"/>
      <c r="M1013" s="118"/>
      <c r="N1013" s="153"/>
    </row>
    <row r="1014" spans="2:14">
      <c r="B1014" s="118"/>
      <c r="C1014" s="118"/>
      <c r="D1014" s="118"/>
      <c r="E1014" s="118"/>
      <c r="F1014" s="118"/>
      <c r="G1014" s="118"/>
      <c r="H1014" s="118"/>
      <c r="I1014" s="118"/>
      <c r="J1014" s="118"/>
      <c r="K1014" s="118"/>
      <c r="L1014" s="118"/>
      <c r="M1014" s="118"/>
      <c r="N1014" s="153"/>
    </row>
    <row r="1015" spans="2:14">
      <c r="B1015" s="118"/>
      <c r="C1015" s="118"/>
      <c r="D1015" s="118"/>
      <c r="E1015" s="118"/>
      <c r="F1015" s="118"/>
      <c r="G1015" s="118"/>
      <c r="H1015" s="118"/>
      <c r="I1015" s="118"/>
      <c r="J1015" s="118"/>
      <c r="K1015" s="118"/>
      <c r="L1015" s="118"/>
      <c r="M1015" s="118"/>
      <c r="N1015" s="153"/>
    </row>
    <row r="1016" spans="2:14">
      <c r="B1016" s="118"/>
      <c r="C1016" s="118"/>
      <c r="D1016" s="118"/>
      <c r="E1016" s="118"/>
      <c r="F1016" s="118"/>
      <c r="G1016" s="118"/>
      <c r="H1016" s="118"/>
      <c r="I1016" s="118"/>
      <c r="J1016" s="118"/>
      <c r="K1016" s="118"/>
      <c r="L1016" s="118"/>
      <c r="M1016" s="118"/>
      <c r="N1016" s="153"/>
    </row>
    <row r="1017" spans="2:14">
      <c r="B1017" s="118"/>
      <c r="C1017" s="118"/>
      <c r="D1017" s="118"/>
      <c r="E1017" s="118"/>
      <c r="F1017" s="118"/>
      <c r="G1017" s="118"/>
      <c r="H1017" s="118"/>
      <c r="I1017" s="118"/>
      <c r="J1017" s="118"/>
      <c r="K1017" s="118"/>
      <c r="L1017" s="118"/>
      <c r="M1017" s="118"/>
      <c r="N1017" s="153"/>
    </row>
    <row r="1018" spans="2:14">
      <c r="B1018" s="118"/>
      <c r="C1018" s="118"/>
      <c r="D1018" s="118"/>
      <c r="E1018" s="118"/>
      <c r="F1018" s="118"/>
      <c r="G1018" s="118"/>
      <c r="H1018" s="118"/>
      <c r="I1018" s="118"/>
      <c r="J1018" s="118"/>
      <c r="K1018" s="118"/>
      <c r="L1018" s="118"/>
      <c r="M1018" s="118"/>
      <c r="N1018" s="153"/>
    </row>
    <row r="1019" spans="2:14">
      <c r="B1019" s="118"/>
      <c r="C1019" s="118"/>
      <c r="D1019" s="118"/>
      <c r="E1019" s="118"/>
      <c r="F1019" s="118"/>
      <c r="G1019" s="118"/>
      <c r="H1019" s="118"/>
      <c r="I1019" s="118"/>
      <c r="J1019" s="118"/>
      <c r="K1019" s="118"/>
      <c r="L1019" s="118"/>
      <c r="M1019" s="118"/>
      <c r="N1019" s="153"/>
    </row>
    <row r="1020" spans="2:14">
      <c r="B1020" s="118"/>
      <c r="C1020" s="118"/>
      <c r="D1020" s="118"/>
      <c r="E1020" s="118"/>
      <c r="F1020" s="118"/>
      <c r="G1020" s="118"/>
      <c r="H1020" s="118"/>
      <c r="I1020" s="118"/>
      <c r="J1020" s="118"/>
      <c r="K1020" s="118"/>
      <c r="L1020" s="118"/>
      <c r="M1020" s="118"/>
      <c r="N1020" s="153"/>
    </row>
    <row r="1021" spans="2:14">
      <c r="B1021" s="118"/>
      <c r="C1021" s="118"/>
      <c r="D1021" s="118"/>
      <c r="E1021" s="118"/>
      <c r="F1021" s="118"/>
      <c r="G1021" s="118"/>
      <c r="H1021" s="118"/>
      <c r="I1021" s="118"/>
      <c r="J1021" s="118"/>
      <c r="K1021" s="118"/>
      <c r="L1021" s="118"/>
      <c r="M1021" s="118"/>
      <c r="N1021" s="153"/>
    </row>
    <row r="1022" spans="2:14">
      <c r="B1022" s="118"/>
      <c r="C1022" s="118"/>
      <c r="D1022" s="118"/>
      <c r="E1022" s="118"/>
      <c r="F1022" s="118"/>
      <c r="G1022" s="118"/>
      <c r="H1022" s="118"/>
      <c r="I1022" s="118"/>
      <c r="J1022" s="118"/>
      <c r="K1022" s="118"/>
      <c r="L1022" s="118"/>
      <c r="M1022" s="118"/>
      <c r="N1022" s="153"/>
    </row>
    <row r="1023" spans="2:14">
      <c r="B1023" s="118"/>
      <c r="C1023" s="118"/>
      <c r="D1023" s="118"/>
      <c r="E1023" s="118"/>
      <c r="F1023" s="118"/>
      <c r="G1023" s="118"/>
      <c r="H1023" s="118"/>
      <c r="I1023" s="118"/>
      <c r="J1023" s="118"/>
      <c r="K1023" s="118"/>
      <c r="L1023" s="118"/>
      <c r="M1023" s="118"/>
      <c r="N1023" s="153"/>
    </row>
    <row r="1024" spans="2:14">
      <c r="B1024" s="118"/>
      <c r="C1024" s="118"/>
      <c r="D1024" s="118"/>
      <c r="E1024" s="118"/>
      <c r="F1024" s="118"/>
      <c r="G1024" s="118"/>
      <c r="H1024" s="118"/>
      <c r="I1024" s="118"/>
      <c r="J1024" s="118"/>
      <c r="K1024" s="118"/>
      <c r="L1024" s="118"/>
      <c r="M1024" s="118"/>
      <c r="N1024" s="153"/>
    </row>
    <row r="1025" spans="2:14">
      <c r="B1025" s="118"/>
      <c r="C1025" s="118"/>
      <c r="D1025" s="118"/>
      <c r="E1025" s="118"/>
      <c r="F1025" s="118"/>
      <c r="G1025" s="118"/>
      <c r="H1025" s="118"/>
      <c r="I1025" s="118"/>
      <c r="J1025" s="118"/>
      <c r="K1025" s="118"/>
      <c r="L1025" s="118"/>
      <c r="M1025" s="118"/>
      <c r="N1025" s="153"/>
    </row>
    <row r="1026" spans="2:14">
      <c r="B1026" s="118"/>
      <c r="C1026" s="118"/>
      <c r="D1026" s="118"/>
      <c r="E1026" s="118"/>
      <c r="F1026" s="118"/>
      <c r="G1026" s="118"/>
      <c r="H1026" s="118"/>
      <c r="I1026" s="118"/>
      <c r="J1026" s="118"/>
      <c r="K1026" s="118"/>
      <c r="L1026" s="118"/>
      <c r="M1026" s="118"/>
      <c r="N1026" s="153"/>
    </row>
    <row r="1027" spans="2:14">
      <c r="B1027" s="118"/>
      <c r="C1027" s="118"/>
      <c r="D1027" s="118"/>
      <c r="E1027" s="118"/>
      <c r="F1027" s="118"/>
      <c r="G1027" s="118"/>
      <c r="H1027" s="118"/>
      <c r="I1027" s="118"/>
      <c r="J1027" s="118"/>
      <c r="K1027" s="118"/>
      <c r="L1027" s="118"/>
      <c r="M1027" s="118"/>
      <c r="N1027" s="153"/>
    </row>
    <row r="1028" spans="2:14">
      <c r="B1028" s="118"/>
      <c r="C1028" s="118"/>
      <c r="D1028" s="118"/>
      <c r="E1028" s="118"/>
      <c r="F1028" s="118"/>
      <c r="G1028" s="118"/>
      <c r="H1028" s="118"/>
      <c r="I1028" s="118"/>
      <c r="J1028" s="118"/>
      <c r="K1028" s="118"/>
      <c r="L1028" s="118"/>
      <c r="M1028" s="118"/>
      <c r="N1028" s="153"/>
    </row>
    <row r="1029" spans="2:14">
      <c r="B1029" s="118"/>
      <c r="C1029" s="118"/>
      <c r="D1029" s="118"/>
      <c r="E1029" s="118"/>
      <c r="F1029" s="118"/>
      <c r="G1029" s="118"/>
      <c r="H1029" s="118"/>
      <c r="I1029" s="118"/>
      <c r="J1029" s="118"/>
      <c r="K1029" s="118"/>
      <c r="L1029" s="118"/>
      <c r="M1029" s="118"/>
      <c r="N1029" s="153"/>
    </row>
    <row r="1030" spans="2:14">
      <c r="B1030" s="118"/>
      <c r="C1030" s="118"/>
      <c r="D1030" s="118"/>
      <c r="E1030" s="118"/>
      <c r="F1030" s="118"/>
      <c r="G1030" s="118"/>
      <c r="H1030" s="118"/>
      <c r="I1030" s="118"/>
      <c r="J1030" s="118"/>
      <c r="K1030" s="118"/>
      <c r="L1030" s="118"/>
      <c r="M1030" s="118"/>
      <c r="N1030" s="153"/>
    </row>
    <row r="1031" spans="2:14">
      <c r="B1031" s="118"/>
      <c r="C1031" s="118"/>
      <c r="D1031" s="118"/>
      <c r="E1031" s="118"/>
      <c r="F1031" s="118"/>
      <c r="G1031" s="118"/>
      <c r="H1031" s="118"/>
      <c r="I1031" s="118"/>
      <c r="J1031" s="118"/>
      <c r="K1031" s="118"/>
      <c r="L1031" s="118"/>
      <c r="M1031" s="118"/>
      <c r="N1031" s="153"/>
    </row>
    <row r="1032" spans="2:14">
      <c r="B1032" s="118"/>
      <c r="C1032" s="118"/>
      <c r="D1032" s="118"/>
      <c r="E1032" s="118"/>
      <c r="F1032" s="118"/>
      <c r="G1032" s="118"/>
      <c r="H1032" s="118"/>
      <c r="I1032" s="118"/>
      <c r="J1032" s="118"/>
      <c r="K1032" s="118"/>
      <c r="L1032" s="118"/>
      <c r="M1032" s="118"/>
      <c r="N1032" s="153"/>
    </row>
    <row r="1033" spans="2:14">
      <c r="B1033" s="118"/>
      <c r="C1033" s="118"/>
      <c r="D1033" s="118"/>
      <c r="E1033" s="118"/>
      <c r="F1033" s="118"/>
      <c r="G1033" s="118"/>
      <c r="H1033" s="118"/>
      <c r="I1033" s="118"/>
      <c r="J1033" s="118"/>
      <c r="K1033" s="118"/>
      <c r="L1033" s="118"/>
      <c r="M1033" s="118"/>
      <c r="N1033" s="153"/>
    </row>
    <row r="1034" spans="2:14">
      <c r="B1034" s="118"/>
      <c r="C1034" s="118"/>
      <c r="D1034" s="118"/>
      <c r="E1034" s="118"/>
      <c r="F1034" s="118"/>
      <c r="G1034" s="118"/>
      <c r="H1034" s="118"/>
      <c r="I1034" s="118"/>
      <c r="J1034" s="118"/>
      <c r="K1034" s="118"/>
      <c r="L1034" s="118"/>
      <c r="M1034" s="118"/>
      <c r="N1034" s="153"/>
    </row>
    <row r="1035" spans="2:14">
      <c r="B1035" s="118"/>
      <c r="C1035" s="118"/>
      <c r="D1035" s="118"/>
      <c r="E1035" s="118"/>
      <c r="F1035" s="118"/>
      <c r="G1035" s="118"/>
      <c r="H1035" s="118"/>
      <c r="I1035" s="118"/>
      <c r="J1035" s="118"/>
      <c r="K1035" s="118"/>
      <c r="L1035" s="118"/>
      <c r="M1035" s="118"/>
      <c r="N1035" s="153"/>
    </row>
    <row r="1036" spans="2:14">
      <c r="B1036" s="118"/>
      <c r="C1036" s="118"/>
      <c r="D1036" s="118"/>
      <c r="E1036" s="118"/>
      <c r="F1036" s="118"/>
      <c r="G1036" s="118"/>
      <c r="H1036" s="118"/>
      <c r="I1036" s="118"/>
      <c r="J1036" s="118"/>
      <c r="K1036" s="118"/>
      <c r="L1036" s="118"/>
      <c r="M1036" s="118"/>
      <c r="N1036" s="153"/>
    </row>
    <row r="1037" spans="2:14">
      <c r="B1037" s="118"/>
      <c r="C1037" s="118"/>
      <c r="D1037" s="118"/>
      <c r="E1037" s="118"/>
      <c r="F1037" s="118"/>
      <c r="G1037" s="118"/>
      <c r="H1037" s="118"/>
      <c r="I1037" s="118"/>
      <c r="J1037" s="118"/>
      <c r="K1037" s="118"/>
      <c r="L1037" s="118"/>
      <c r="M1037" s="118"/>
      <c r="N1037" s="153"/>
    </row>
    <row r="1038" spans="2:14">
      <c r="B1038" s="118"/>
      <c r="C1038" s="118"/>
      <c r="D1038" s="118"/>
      <c r="E1038" s="118"/>
      <c r="F1038" s="118"/>
      <c r="G1038" s="118"/>
      <c r="H1038" s="118"/>
      <c r="I1038" s="118"/>
      <c r="J1038" s="118"/>
      <c r="K1038" s="118"/>
      <c r="L1038" s="118"/>
      <c r="M1038" s="118"/>
      <c r="N1038" s="153"/>
    </row>
    <row r="1039" spans="2:14">
      <c r="B1039" s="118"/>
      <c r="C1039" s="118"/>
      <c r="D1039" s="118"/>
      <c r="E1039" s="118"/>
      <c r="F1039" s="118"/>
      <c r="G1039" s="118"/>
      <c r="H1039" s="118"/>
      <c r="I1039" s="118"/>
      <c r="J1039" s="118"/>
      <c r="K1039" s="118"/>
      <c r="L1039" s="118"/>
      <c r="M1039" s="118"/>
      <c r="N1039" s="153"/>
    </row>
    <row r="1040" spans="2:14">
      <c r="B1040" s="118"/>
      <c r="C1040" s="118"/>
      <c r="D1040" s="118"/>
      <c r="E1040" s="118"/>
      <c r="F1040" s="118"/>
      <c r="G1040" s="118"/>
      <c r="H1040" s="118"/>
      <c r="I1040" s="118"/>
      <c r="J1040" s="118"/>
      <c r="K1040" s="118"/>
      <c r="L1040" s="118"/>
      <c r="M1040" s="118"/>
      <c r="N1040" s="153"/>
    </row>
    <row r="1041" spans="2:14">
      <c r="B1041" s="118"/>
      <c r="C1041" s="118"/>
      <c r="D1041" s="118"/>
      <c r="E1041" s="118"/>
      <c r="F1041" s="118"/>
      <c r="G1041" s="118"/>
      <c r="H1041" s="118"/>
      <c r="I1041" s="118"/>
      <c r="J1041" s="118"/>
      <c r="K1041" s="118"/>
      <c r="L1041" s="118"/>
      <c r="M1041" s="118"/>
      <c r="N1041" s="153"/>
    </row>
    <row r="1042" spans="2:14">
      <c r="B1042" s="118"/>
      <c r="C1042" s="118"/>
      <c r="D1042" s="118"/>
      <c r="E1042" s="118"/>
      <c r="F1042" s="118"/>
      <c r="G1042" s="118"/>
      <c r="H1042" s="118"/>
      <c r="I1042" s="118"/>
      <c r="J1042" s="118"/>
      <c r="K1042" s="118"/>
      <c r="L1042" s="118"/>
      <c r="M1042" s="118"/>
      <c r="N1042" s="153"/>
    </row>
    <row r="1043" spans="2:14">
      <c r="B1043" s="118"/>
      <c r="C1043" s="118"/>
      <c r="D1043" s="118"/>
      <c r="E1043" s="118"/>
      <c r="F1043" s="118"/>
      <c r="G1043" s="118"/>
      <c r="H1043" s="118"/>
      <c r="I1043" s="118"/>
      <c r="J1043" s="118"/>
      <c r="K1043" s="118"/>
      <c r="L1043" s="118"/>
      <c r="M1043" s="118"/>
      <c r="N1043" s="153"/>
    </row>
    <row r="1044" spans="2:14">
      <c r="B1044" s="118"/>
      <c r="C1044" s="118"/>
      <c r="D1044" s="118"/>
      <c r="E1044" s="118"/>
      <c r="F1044" s="118"/>
      <c r="G1044" s="118"/>
      <c r="H1044" s="118"/>
      <c r="I1044" s="118"/>
      <c r="J1044" s="118"/>
      <c r="K1044" s="118"/>
      <c r="L1044" s="118"/>
      <c r="M1044" s="118"/>
      <c r="N1044" s="153"/>
    </row>
    <row r="1045" spans="2:14">
      <c r="B1045" s="118"/>
      <c r="C1045" s="118"/>
      <c r="D1045" s="118"/>
      <c r="E1045" s="118"/>
      <c r="F1045" s="118"/>
      <c r="G1045" s="118"/>
      <c r="H1045" s="118"/>
      <c r="I1045" s="118"/>
      <c r="J1045" s="118"/>
      <c r="K1045" s="118"/>
      <c r="L1045" s="118"/>
      <c r="M1045" s="118"/>
      <c r="N1045" s="153"/>
    </row>
    <row r="1046" spans="2:14">
      <c r="B1046" s="118"/>
      <c r="C1046" s="118"/>
      <c r="D1046" s="118"/>
      <c r="E1046" s="118"/>
      <c r="F1046" s="118"/>
      <c r="G1046" s="118"/>
      <c r="H1046" s="118"/>
      <c r="I1046" s="118"/>
      <c r="J1046" s="118"/>
      <c r="K1046" s="118"/>
      <c r="L1046" s="118"/>
      <c r="M1046" s="118"/>
      <c r="N1046" s="153"/>
    </row>
    <row r="1047" spans="2:14">
      <c r="B1047" s="118"/>
      <c r="C1047" s="118"/>
      <c r="D1047" s="118"/>
      <c r="E1047" s="118"/>
      <c r="F1047" s="118"/>
      <c r="G1047" s="118"/>
      <c r="H1047" s="118"/>
      <c r="I1047" s="118"/>
      <c r="J1047" s="118"/>
      <c r="K1047" s="118"/>
      <c r="L1047" s="118"/>
      <c r="M1047" s="118"/>
      <c r="N1047" s="153"/>
    </row>
    <row r="1048" spans="2:14">
      <c r="B1048" s="118"/>
      <c r="C1048" s="118"/>
      <c r="D1048" s="118"/>
      <c r="E1048" s="118"/>
      <c r="F1048" s="118"/>
      <c r="G1048" s="118"/>
      <c r="H1048" s="118"/>
      <c r="I1048" s="118"/>
      <c r="J1048" s="118"/>
      <c r="K1048" s="118"/>
      <c r="L1048" s="118"/>
      <c r="M1048" s="118"/>
      <c r="N1048" s="153"/>
    </row>
    <row r="1049" spans="2:14">
      <c r="B1049" s="118"/>
      <c r="C1049" s="118"/>
      <c r="D1049" s="118"/>
      <c r="E1049" s="118"/>
      <c r="F1049" s="118"/>
      <c r="G1049" s="118"/>
      <c r="H1049" s="118"/>
      <c r="I1049" s="118"/>
      <c r="J1049" s="118"/>
      <c r="K1049" s="118"/>
      <c r="L1049" s="118"/>
      <c r="M1049" s="118"/>
      <c r="N1049" s="153"/>
    </row>
    <row r="1050" spans="2:14">
      <c r="B1050" s="118"/>
      <c r="C1050" s="118"/>
      <c r="D1050" s="118"/>
      <c r="E1050" s="118"/>
      <c r="F1050" s="118"/>
      <c r="G1050" s="118"/>
      <c r="H1050" s="118"/>
      <c r="I1050" s="118"/>
      <c r="J1050" s="118"/>
      <c r="K1050" s="118"/>
      <c r="L1050" s="118"/>
      <c r="M1050" s="118"/>
      <c r="N1050" s="153"/>
    </row>
    <row r="1051" spans="2:14">
      <c r="B1051" s="118"/>
      <c r="C1051" s="118"/>
      <c r="D1051" s="118"/>
      <c r="E1051" s="118"/>
      <c r="F1051" s="118"/>
      <c r="G1051" s="118"/>
      <c r="H1051" s="118"/>
      <c r="I1051" s="118"/>
      <c r="J1051" s="118"/>
      <c r="K1051" s="118"/>
      <c r="L1051" s="118"/>
      <c r="M1051" s="118"/>
      <c r="N1051" s="153"/>
    </row>
    <row r="1052" spans="2:14">
      <c r="B1052" s="118"/>
      <c r="C1052" s="118"/>
      <c r="D1052" s="118"/>
      <c r="E1052" s="118"/>
      <c r="F1052" s="118"/>
      <c r="G1052" s="118"/>
      <c r="H1052" s="118"/>
      <c r="I1052" s="118"/>
      <c r="J1052" s="118"/>
      <c r="K1052" s="118"/>
      <c r="L1052" s="118"/>
      <c r="M1052" s="118"/>
      <c r="N1052" s="153"/>
    </row>
    <row r="1053" spans="2:14">
      <c r="B1053" s="118"/>
      <c r="C1053" s="118"/>
      <c r="D1053" s="118"/>
      <c r="E1053" s="118"/>
      <c r="F1053" s="118"/>
      <c r="G1053" s="118"/>
      <c r="H1053" s="118"/>
      <c r="I1053" s="118"/>
      <c r="J1053" s="118"/>
      <c r="K1053" s="118"/>
      <c r="L1053" s="118"/>
      <c r="M1053" s="118"/>
      <c r="N1053" s="153"/>
    </row>
    <row r="1054" spans="2:14">
      <c r="B1054" s="118"/>
      <c r="C1054" s="118"/>
      <c r="D1054" s="118"/>
      <c r="E1054" s="118"/>
      <c r="F1054" s="118"/>
      <c r="G1054" s="118"/>
      <c r="H1054" s="118"/>
      <c r="I1054" s="118"/>
      <c r="J1054" s="118"/>
      <c r="K1054" s="118"/>
      <c r="L1054" s="118"/>
      <c r="M1054" s="118"/>
      <c r="N1054" s="153"/>
    </row>
    <row r="1055" spans="2:14">
      <c r="B1055" s="118"/>
      <c r="C1055" s="118"/>
      <c r="D1055" s="118"/>
      <c r="E1055" s="118"/>
      <c r="F1055" s="118"/>
      <c r="G1055" s="118"/>
      <c r="H1055" s="118"/>
      <c r="I1055" s="118"/>
      <c r="J1055" s="118"/>
      <c r="K1055" s="118"/>
      <c r="L1055" s="118"/>
      <c r="M1055" s="118"/>
      <c r="N1055" s="153"/>
    </row>
    <row r="1056" spans="2:14">
      <c r="B1056" s="118"/>
      <c r="C1056" s="118"/>
      <c r="D1056" s="118"/>
      <c r="E1056" s="118"/>
      <c r="F1056" s="118"/>
      <c r="G1056" s="118"/>
      <c r="H1056" s="118"/>
      <c r="I1056" s="118"/>
      <c r="J1056" s="118"/>
      <c r="K1056" s="118"/>
      <c r="L1056" s="118"/>
      <c r="M1056" s="118"/>
      <c r="N1056" s="153"/>
    </row>
    <row r="1057" spans="2:14">
      <c r="B1057" s="118"/>
      <c r="C1057" s="118"/>
      <c r="D1057" s="118"/>
      <c r="E1057" s="118"/>
      <c r="F1057" s="118"/>
      <c r="G1057" s="118"/>
      <c r="H1057" s="118"/>
      <c r="I1057" s="118"/>
      <c r="J1057" s="118"/>
      <c r="K1057" s="118"/>
      <c r="L1057" s="118"/>
      <c r="M1057" s="118"/>
      <c r="N1057" s="153"/>
    </row>
    <row r="1058" spans="2:14">
      <c r="B1058" s="118"/>
      <c r="C1058" s="118"/>
      <c r="D1058" s="118"/>
      <c r="E1058" s="118"/>
      <c r="F1058" s="118"/>
      <c r="G1058" s="118"/>
      <c r="H1058" s="118"/>
      <c r="I1058" s="118"/>
      <c r="J1058" s="118"/>
      <c r="K1058" s="118"/>
      <c r="L1058" s="118"/>
      <c r="M1058" s="118"/>
      <c r="N1058" s="153"/>
    </row>
    <row r="1059" spans="2:14">
      <c r="B1059" s="118"/>
      <c r="C1059" s="118"/>
      <c r="D1059" s="118"/>
      <c r="E1059" s="118"/>
      <c r="F1059" s="118"/>
      <c r="G1059" s="118"/>
      <c r="H1059" s="118"/>
      <c r="I1059" s="118"/>
      <c r="J1059" s="118"/>
      <c r="K1059" s="118"/>
      <c r="L1059" s="118"/>
      <c r="M1059" s="118"/>
      <c r="N1059" s="153"/>
    </row>
    <row r="1060" spans="2:14">
      <c r="B1060" s="118"/>
      <c r="C1060" s="118"/>
      <c r="D1060" s="118"/>
      <c r="E1060" s="118"/>
      <c r="F1060" s="118"/>
      <c r="G1060" s="118"/>
      <c r="H1060" s="118"/>
      <c r="I1060" s="118"/>
      <c r="J1060" s="118"/>
      <c r="K1060" s="118"/>
      <c r="L1060" s="118"/>
      <c r="M1060" s="118"/>
      <c r="N1060" s="153"/>
    </row>
    <row r="1061" spans="2:14">
      <c r="B1061" s="118"/>
      <c r="C1061" s="118"/>
      <c r="D1061" s="118"/>
      <c r="E1061" s="118"/>
      <c r="F1061" s="118"/>
      <c r="G1061" s="118"/>
      <c r="H1061" s="118"/>
      <c r="I1061" s="118"/>
      <c r="J1061" s="118"/>
      <c r="K1061" s="118"/>
      <c r="L1061" s="118"/>
      <c r="M1061" s="118"/>
      <c r="N1061" s="153"/>
    </row>
    <row r="1062" spans="2:14">
      <c r="B1062" s="118"/>
      <c r="C1062" s="118"/>
      <c r="D1062" s="118"/>
      <c r="E1062" s="118"/>
      <c r="F1062" s="118"/>
      <c r="G1062" s="118"/>
      <c r="H1062" s="118"/>
      <c r="I1062" s="118"/>
      <c r="J1062" s="118"/>
      <c r="K1062" s="118"/>
      <c r="L1062" s="118"/>
      <c r="M1062" s="118"/>
      <c r="N1062" s="153"/>
    </row>
    <row r="1063" spans="2:14">
      <c r="B1063" s="118"/>
      <c r="C1063" s="118"/>
      <c r="D1063" s="118"/>
      <c r="E1063" s="118"/>
      <c r="F1063" s="118"/>
      <c r="G1063" s="118"/>
      <c r="H1063" s="118"/>
      <c r="I1063" s="118"/>
      <c r="J1063" s="118"/>
      <c r="K1063" s="118"/>
      <c r="L1063" s="118"/>
      <c r="M1063" s="118"/>
      <c r="N1063" s="153"/>
    </row>
    <row r="1064" spans="2:14">
      <c r="B1064" s="118"/>
      <c r="C1064" s="118"/>
      <c r="D1064" s="118"/>
      <c r="E1064" s="118"/>
      <c r="F1064" s="118"/>
      <c r="G1064" s="118"/>
      <c r="H1064" s="118"/>
      <c r="I1064" s="118"/>
      <c r="J1064" s="118"/>
      <c r="K1064" s="118"/>
      <c r="L1064" s="118"/>
      <c r="M1064" s="118"/>
      <c r="N1064" s="153"/>
    </row>
    <row r="1065" spans="2:14">
      <c r="B1065" s="118"/>
      <c r="C1065" s="118"/>
      <c r="D1065" s="118"/>
      <c r="E1065" s="118"/>
      <c r="F1065" s="118"/>
      <c r="G1065" s="118"/>
      <c r="H1065" s="118"/>
      <c r="I1065" s="118"/>
      <c r="J1065" s="118"/>
      <c r="K1065" s="118"/>
      <c r="L1065" s="118"/>
      <c r="M1065" s="118"/>
      <c r="N1065" s="153"/>
    </row>
    <row r="1066" spans="2:14">
      <c r="B1066" s="118"/>
      <c r="C1066" s="118"/>
      <c r="D1066" s="118"/>
      <c r="E1066" s="118"/>
      <c r="F1066" s="118"/>
      <c r="G1066" s="118"/>
      <c r="H1066" s="118"/>
      <c r="I1066" s="118"/>
      <c r="J1066" s="118"/>
      <c r="K1066" s="118"/>
      <c r="L1066" s="118"/>
      <c r="M1066" s="118"/>
      <c r="N1066" s="153"/>
    </row>
    <row r="1067" spans="2:14">
      <c r="B1067" s="118"/>
      <c r="C1067" s="118"/>
      <c r="D1067" s="118"/>
      <c r="E1067" s="118"/>
      <c r="F1067" s="118"/>
      <c r="G1067" s="118"/>
      <c r="H1067" s="118"/>
      <c r="I1067" s="118"/>
      <c r="J1067" s="118"/>
      <c r="K1067" s="118"/>
      <c r="L1067" s="118"/>
      <c r="M1067" s="118"/>
      <c r="N1067" s="153"/>
    </row>
    <row r="1068" spans="2:14">
      <c r="B1068" s="118"/>
      <c r="C1068" s="118"/>
      <c r="D1068" s="118"/>
      <c r="E1068" s="118"/>
      <c r="F1068" s="118"/>
      <c r="G1068" s="118"/>
      <c r="H1068" s="118"/>
      <c r="I1068" s="118"/>
      <c r="J1068" s="118"/>
      <c r="K1068" s="118"/>
      <c r="L1068" s="118"/>
      <c r="M1068" s="118"/>
      <c r="N1068" s="153"/>
    </row>
    <row r="1069" spans="2:14">
      <c r="B1069" s="118"/>
      <c r="C1069" s="118"/>
      <c r="D1069" s="118"/>
      <c r="E1069" s="118"/>
      <c r="F1069" s="118"/>
      <c r="G1069" s="118"/>
      <c r="H1069" s="118"/>
      <c r="I1069" s="118"/>
      <c r="J1069" s="118"/>
      <c r="K1069" s="118"/>
      <c r="L1069" s="118"/>
      <c r="M1069" s="118"/>
      <c r="N1069" s="153"/>
    </row>
    <row r="1070" spans="2:14">
      <c r="B1070" s="118"/>
      <c r="C1070" s="118"/>
      <c r="D1070" s="118"/>
      <c r="E1070" s="118"/>
      <c r="F1070" s="118"/>
      <c r="G1070" s="118"/>
      <c r="H1070" s="118"/>
      <c r="I1070" s="118"/>
      <c r="J1070" s="118"/>
      <c r="K1070" s="118"/>
      <c r="L1070" s="118"/>
      <c r="M1070" s="118"/>
      <c r="N1070" s="153"/>
    </row>
    <row r="1071" spans="2:14">
      <c r="B1071" s="118"/>
      <c r="C1071" s="118"/>
      <c r="D1071" s="118"/>
      <c r="E1071" s="118"/>
      <c r="F1071" s="118"/>
      <c r="G1071" s="118"/>
      <c r="H1071" s="118"/>
      <c r="I1071" s="118"/>
      <c r="J1071" s="118"/>
      <c r="K1071" s="118"/>
      <c r="L1071" s="118"/>
      <c r="M1071" s="118"/>
      <c r="N1071" s="153"/>
    </row>
    <row r="1072" spans="2:14">
      <c r="B1072" s="118"/>
      <c r="C1072" s="118"/>
      <c r="D1072" s="118"/>
      <c r="E1072" s="118"/>
      <c r="F1072" s="118"/>
      <c r="G1072" s="118"/>
      <c r="H1072" s="118"/>
      <c r="I1072" s="118"/>
      <c r="J1072" s="118"/>
      <c r="K1072" s="118"/>
      <c r="L1072" s="118"/>
      <c r="M1072" s="118"/>
      <c r="N1072" s="153"/>
    </row>
    <row r="1073" spans="2:14">
      <c r="B1073" s="118"/>
      <c r="C1073" s="118"/>
      <c r="D1073" s="118"/>
      <c r="E1073" s="118"/>
      <c r="F1073" s="118"/>
      <c r="G1073" s="118"/>
      <c r="H1073" s="118"/>
      <c r="I1073" s="118"/>
      <c r="J1073" s="118"/>
      <c r="K1073" s="118"/>
      <c r="L1073" s="118"/>
      <c r="M1073" s="118"/>
      <c r="N1073" s="153"/>
    </row>
    <row r="1074" spans="2:14">
      <c r="B1074" s="118"/>
      <c r="C1074" s="118"/>
      <c r="D1074" s="118"/>
      <c r="E1074" s="118"/>
      <c r="F1074" s="118"/>
      <c r="G1074" s="118"/>
      <c r="H1074" s="118"/>
      <c r="I1074" s="118"/>
      <c r="J1074" s="118"/>
      <c r="K1074" s="118"/>
      <c r="L1074" s="118"/>
      <c r="M1074" s="118"/>
      <c r="N1074" s="153"/>
    </row>
    <row r="1075" spans="2:14">
      <c r="B1075" s="118"/>
      <c r="C1075" s="118"/>
      <c r="D1075" s="118"/>
      <c r="E1075" s="118"/>
      <c r="F1075" s="118"/>
      <c r="G1075" s="118"/>
      <c r="H1075" s="118"/>
      <c r="I1075" s="118"/>
      <c r="J1075" s="118"/>
      <c r="K1075" s="118"/>
      <c r="L1075" s="118"/>
      <c r="M1075" s="118"/>
      <c r="N1075" s="153"/>
    </row>
    <row r="1076" spans="2:14">
      <c r="B1076" s="118"/>
      <c r="C1076" s="118"/>
      <c r="D1076" s="118"/>
      <c r="E1076" s="118"/>
      <c r="F1076" s="118"/>
      <c r="G1076" s="118"/>
      <c r="H1076" s="118"/>
      <c r="I1076" s="118"/>
      <c r="J1076" s="118"/>
      <c r="K1076" s="118"/>
      <c r="L1076" s="118"/>
      <c r="M1076" s="118"/>
      <c r="N1076" s="153"/>
    </row>
    <row r="1077" spans="2:14">
      <c r="B1077" s="118"/>
      <c r="C1077" s="118"/>
      <c r="D1077" s="118"/>
      <c r="E1077" s="118"/>
      <c r="F1077" s="118"/>
      <c r="G1077" s="118"/>
      <c r="H1077" s="118"/>
      <c r="I1077" s="118"/>
      <c r="J1077" s="118"/>
      <c r="K1077" s="118"/>
      <c r="L1077" s="118"/>
      <c r="M1077" s="118"/>
      <c r="N1077" s="153"/>
    </row>
    <row r="1078" spans="2:14">
      <c r="B1078" s="118"/>
      <c r="C1078" s="118"/>
      <c r="D1078" s="118"/>
      <c r="E1078" s="118"/>
      <c r="F1078" s="118"/>
      <c r="G1078" s="118"/>
      <c r="H1078" s="118"/>
      <c r="I1078" s="118"/>
      <c r="J1078" s="118"/>
      <c r="K1078" s="118"/>
      <c r="L1078" s="118"/>
      <c r="M1078" s="118"/>
      <c r="N1078" s="153"/>
    </row>
    <row r="1079" spans="2:14">
      <c r="B1079" s="118"/>
      <c r="C1079" s="118"/>
      <c r="D1079" s="118"/>
      <c r="E1079" s="118"/>
      <c r="F1079" s="118"/>
      <c r="G1079" s="118"/>
      <c r="H1079" s="118"/>
      <c r="I1079" s="118"/>
      <c r="J1079" s="118"/>
      <c r="K1079" s="118"/>
      <c r="L1079" s="118"/>
      <c r="M1079" s="118"/>
      <c r="N1079" s="153"/>
    </row>
    <row r="1080" spans="2:14">
      <c r="B1080" s="118"/>
      <c r="C1080" s="118"/>
      <c r="D1080" s="118"/>
      <c r="E1080" s="118"/>
      <c r="F1080" s="118"/>
      <c r="G1080" s="118"/>
      <c r="H1080" s="118"/>
      <c r="I1080" s="118"/>
      <c r="J1080" s="118"/>
      <c r="K1080" s="118"/>
      <c r="L1080" s="118"/>
      <c r="M1080" s="118"/>
      <c r="N1080" s="153"/>
    </row>
    <row r="1081" spans="2:14">
      <c r="B1081" s="118"/>
      <c r="C1081" s="118"/>
      <c r="D1081" s="118"/>
      <c r="E1081" s="118"/>
      <c r="F1081" s="118"/>
      <c r="G1081" s="118"/>
      <c r="H1081" s="118"/>
      <c r="I1081" s="118"/>
      <c r="J1081" s="118"/>
      <c r="K1081" s="118"/>
      <c r="L1081" s="118"/>
      <c r="M1081" s="118"/>
      <c r="N1081" s="153"/>
    </row>
    <row r="1082" spans="2:14">
      <c r="B1082" s="118"/>
      <c r="C1082" s="118"/>
      <c r="D1082" s="118"/>
      <c r="E1082" s="118"/>
      <c r="F1082" s="118"/>
      <c r="G1082" s="118"/>
      <c r="H1082" s="118"/>
      <c r="I1082" s="118"/>
      <c r="J1082" s="118"/>
      <c r="K1082" s="118"/>
      <c r="L1082" s="118"/>
      <c r="M1082" s="118"/>
      <c r="N1082" s="153"/>
    </row>
    <row r="1083" spans="2:14">
      <c r="B1083" s="118"/>
      <c r="C1083" s="118"/>
      <c r="D1083" s="118"/>
      <c r="E1083" s="118"/>
      <c r="F1083" s="118"/>
      <c r="G1083" s="118"/>
      <c r="H1083" s="118"/>
      <c r="I1083" s="118"/>
      <c r="J1083" s="118"/>
      <c r="K1083" s="118"/>
      <c r="L1083" s="118"/>
      <c r="M1083" s="118"/>
      <c r="N1083" s="153"/>
    </row>
    <row r="1084" spans="2:14">
      <c r="B1084" s="118"/>
      <c r="C1084" s="118"/>
      <c r="D1084" s="118"/>
      <c r="E1084" s="118"/>
      <c r="F1084" s="118"/>
      <c r="G1084" s="118"/>
      <c r="H1084" s="118"/>
      <c r="I1084" s="118"/>
      <c r="J1084" s="118"/>
      <c r="K1084" s="118"/>
      <c r="L1084" s="118"/>
      <c r="M1084" s="118"/>
      <c r="N1084" s="153"/>
    </row>
    <row r="1085" spans="2:14">
      <c r="B1085" s="118"/>
      <c r="C1085" s="118"/>
      <c r="D1085" s="118"/>
      <c r="E1085" s="118"/>
      <c r="F1085" s="118"/>
      <c r="G1085" s="118"/>
      <c r="H1085" s="118"/>
      <c r="I1085" s="118"/>
      <c r="J1085" s="118"/>
      <c r="K1085" s="118"/>
      <c r="L1085" s="118"/>
      <c r="M1085" s="118"/>
      <c r="N1085" s="153"/>
    </row>
    <row r="1086" spans="2:14">
      <c r="B1086" s="118"/>
      <c r="C1086" s="118"/>
      <c r="D1086" s="118"/>
      <c r="E1086" s="118"/>
      <c r="F1086" s="118"/>
      <c r="G1086" s="118"/>
      <c r="H1086" s="118"/>
      <c r="I1086" s="118"/>
      <c r="J1086" s="118"/>
      <c r="K1086" s="118"/>
      <c r="L1086" s="118"/>
      <c r="M1086" s="118"/>
      <c r="N1086" s="153"/>
    </row>
    <row r="1087" spans="2:14">
      <c r="B1087" s="118"/>
      <c r="C1087" s="118"/>
      <c r="D1087" s="118"/>
      <c r="E1087" s="118"/>
      <c r="F1087" s="118"/>
      <c r="G1087" s="118"/>
      <c r="H1087" s="118"/>
      <c r="I1087" s="118"/>
      <c r="J1087" s="118"/>
      <c r="K1087" s="118"/>
      <c r="L1087" s="118"/>
      <c r="M1087" s="118"/>
      <c r="N1087" s="153"/>
    </row>
    <row r="1088" spans="2:14">
      <c r="B1088" s="118"/>
      <c r="C1088" s="118"/>
      <c r="D1088" s="118"/>
      <c r="E1088" s="118"/>
      <c r="F1088" s="118"/>
      <c r="G1088" s="118"/>
      <c r="H1088" s="118"/>
      <c r="I1088" s="118"/>
      <c r="J1088" s="118"/>
      <c r="K1088" s="118"/>
      <c r="L1088" s="118"/>
      <c r="M1088" s="118"/>
      <c r="N1088" s="153"/>
    </row>
    <row r="1089" spans="2:14">
      <c r="B1089" s="118"/>
      <c r="C1089" s="118"/>
      <c r="D1089" s="118"/>
      <c r="E1089" s="118"/>
      <c r="F1089" s="118"/>
      <c r="G1089" s="118"/>
      <c r="H1089" s="118"/>
      <c r="I1089" s="118"/>
      <c r="J1089" s="118"/>
      <c r="K1089" s="118"/>
      <c r="L1089" s="118"/>
      <c r="M1089" s="118"/>
      <c r="N1089" s="153"/>
    </row>
    <row r="1090" spans="2:14">
      <c r="B1090" s="118"/>
      <c r="C1090" s="118"/>
      <c r="D1090" s="118"/>
      <c r="E1090" s="118"/>
      <c r="F1090" s="118"/>
      <c r="G1090" s="118"/>
      <c r="H1090" s="118"/>
      <c r="I1090" s="118"/>
      <c r="J1090" s="118"/>
      <c r="K1090" s="118"/>
      <c r="L1090" s="118"/>
      <c r="M1090" s="118"/>
      <c r="N1090" s="153"/>
    </row>
    <row r="1091" spans="2:14">
      <c r="B1091" s="118"/>
      <c r="C1091" s="118"/>
      <c r="D1091" s="118"/>
      <c r="E1091" s="118"/>
      <c r="F1091" s="118"/>
      <c r="G1091" s="118"/>
      <c r="H1091" s="118"/>
      <c r="I1091" s="118"/>
      <c r="J1091" s="118"/>
      <c r="K1091" s="118"/>
      <c r="L1091" s="118"/>
      <c r="M1091" s="118"/>
      <c r="N1091" s="153"/>
    </row>
    <row r="1092" spans="2:14">
      <c r="B1092" s="118"/>
      <c r="C1092" s="118"/>
      <c r="D1092" s="118"/>
      <c r="E1092" s="118"/>
      <c r="F1092" s="118"/>
      <c r="G1092" s="118"/>
      <c r="H1092" s="118"/>
      <c r="I1092" s="118"/>
      <c r="J1092" s="118"/>
      <c r="K1092" s="118"/>
      <c r="L1092" s="118"/>
      <c r="M1092" s="118"/>
      <c r="N1092" s="153"/>
    </row>
    <row r="1093" spans="2:14">
      <c r="B1093" s="118"/>
      <c r="C1093" s="118"/>
      <c r="D1093" s="118"/>
      <c r="E1093" s="118"/>
      <c r="F1093" s="118"/>
      <c r="G1093" s="118"/>
      <c r="H1093" s="118"/>
      <c r="I1093" s="118"/>
      <c r="J1093" s="118"/>
      <c r="K1093" s="118"/>
      <c r="L1093" s="118"/>
      <c r="M1093" s="118"/>
      <c r="N1093" s="153"/>
    </row>
    <row r="1094" spans="2:14">
      <c r="B1094" s="118"/>
      <c r="C1094" s="118"/>
      <c r="D1094" s="118"/>
      <c r="E1094" s="118"/>
      <c r="F1094" s="118"/>
      <c r="G1094" s="118"/>
      <c r="H1094" s="118"/>
      <c r="I1094" s="118"/>
      <c r="J1094" s="118"/>
      <c r="K1094" s="118"/>
      <c r="L1094" s="118"/>
      <c r="M1094" s="118"/>
      <c r="N1094" s="153"/>
    </row>
    <row r="1095" spans="2:14">
      <c r="B1095" s="118"/>
      <c r="C1095" s="118"/>
      <c r="D1095" s="118"/>
      <c r="E1095" s="118"/>
      <c r="F1095" s="118"/>
      <c r="G1095" s="118"/>
      <c r="H1095" s="118"/>
      <c r="I1095" s="118"/>
      <c r="J1095" s="118"/>
      <c r="K1095" s="118"/>
      <c r="L1095" s="118"/>
      <c r="M1095" s="118"/>
      <c r="N1095" s="153"/>
    </row>
    <row r="1096" spans="2:14">
      <c r="B1096" s="118"/>
      <c r="C1096" s="118"/>
      <c r="D1096" s="118"/>
      <c r="E1096" s="118"/>
      <c r="F1096" s="118"/>
      <c r="G1096" s="118"/>
      <c r="H1096" s="118"/>
      <c r="I1096" s="118"/>
      <c r="J1096" s="118"/>
      <c r="K1096" s="118"/>
      <c r="L1096" s="118"/>
      <c r="M1096" s="118"/>
      <c r="N1096" s="153"/>
    </row>
    <row r="1097" spans="2:14">
      <c r="B1097" s="118"/>
      <c r="C1097" s="118"/>
      <c r="D1097" s="118"/>
      <c r="E1097" s="118"/>
      <c r="F1097" s="118"/>
      <c r="G1097" s="118"/>
      <c r="H1097" s="118"/>
      <c r="I1097" s="118"/>
      <c r="J1097" s="118"/>
      <c r="K1097" s="118"/>
      <c r="L1097" s="118"/>
      <c r="M1097" s="118"/>
      <c r="N1097" s="153"/>
    </row>
    <row r="1098" spans="2:14">
      <c r="B1098" s="118"/>
      <c r="C1098" s="118"/>
      <c r="D1098" s="118"/>
      <c r="E1098" s="118"/>
      <c r="F1098" s="118"/>
      <c r="G1098" s="118"/>
      <c r="H1098" s="118"/>
      <c r="I1098" s="118"/>
      <c r="J1098" s="118"/>
      <c r="K1098" s="118"/>
      <c r="L1098" s="118"/>
      <c r="M1098" s="118"/>
      <c r="N1098" s="153"/>
    </row>
    <row r="1099" spans="2:14">
      <c r="B1099" s="118"/>
      <c r="C1099" s="118"/>
      <c r="D1099" s="118"/>
      <c r="E1099" s="118"/>
      <c r="F1099" s="118"/>
      <c r="G1099" s="118"/>
      <c r="H1099" s="118"/>
      <c r="I1099" s="118"/>
      <c r="J1099" s="118"/>
      <c r="K1099" s="118"/>
      <c r="L1099" s="118"/>
      <c r="M1099" s="118"/>
      <c r="N1099" s="153"/>
    </row>
    <row r="1100" spans="2:14">
      <c r="B1100" s="118"/>
      <c r="C1100" s="118"/>
      <c r="D1100" s="118"/>
      <c r="E1100" s="118"/>
      <c r="F1100" s="118"/>
      <c r="G1100" s="118"/>
      <c r="H1100" s="118"/>
      <c r="I1100" s="118"/>
      <c r="J1100" s="118"/>
      <c r="K1100" s="118"/>
      <c r="L1100" s="118"/>
      <c r="M1100" s="118"/>
      <c r="N1100" s="153"/>
    </row>
    <row r="1101" spans="2:14">
      <c r="B1101" s="118"/>
      <c r="C1101" s="118"/>
      <c r="D1101" s="118"/>
      <c r="E1101" s="118"/>
      <c r="F1101" s="118"/>
      <c r="G1101" s="118"/>
      <c r="H1101" s="118"/>
      <c r="I1101" s="118"/>
      <c r="J1101" s="118"/>
      <c r="K1101" s="118"/>
      <c r="L1101" s="118"/>
      <c r="M1101" s="118"/>
      <c r="N1101" s="153"/>
    </row>
    <row r="1102" spans="2:14">
      <c r="B1102" s="118"/>
      <c r="C1102" s="118"/>
      <c r="D1102" s="118"/>
      <c r="E1102" s="118"/>
      <c r="F1102" s="118"/>
      <c r="G1102" s="118"/>
      <c r="H1102" s="118"/>
      <c r="I1102" s="118"/>
      <c r="J1102" s="118"/>
      <c r="K1102" s="118"/>
      <c r="L1102" s="118"/>
      <c r="M1102" s="118"/>
      <c r="N1102" s="153"/>
    </row>
    <row r="1103" spans="2:14">
      <c r="B1103" s="118"/>
      <c r="C1103" s="118"/>
      <c r="D1103" s="118"/>
      <c r="E1103" s="118"/>
      <c r="F1103" s="118"/>
      <c r="G1103" s="118"/>
      <c r="H1103" s="118"/>
      <c r="I1103" s="118"/>
      <c r="J1103" s="118"/>
      <c r="K1103" s="118"/>
      <c r="L1103" s="118"/>
      <c r="M1103" s="118"/>
      <c r="N1103" s="153"/>
    </row>
    <row r="1104" spans="2:14">
      <c r="B1104" s="118"/>
      <c r="C1104" s="118"/>
      <c r="D1104" s="118"/>
      <c r="E1104" s="118"/>
      <c r="F1104" s="118"/>
      <c r="G1104" s="118"/>
      <c r="H1104" s="118"/>
      <c r="I1104" s="118"/>
      <c r="J1104" s="118"/>
      <c r="K1104" s="118"/>
      <c r="L1104" s="118"/>
      <c r="M1104" s="118"/>
      <c r="N1104" s="153"/>
    </row>
    <row r="1105" spans="2:14">
      <c r="B1105" s="118"/>
      <c r="C1105" s="118"/>
      <c r="D1105" s="118"/>
      <c r="E1105" s="118"/>
      <c r="F1105" s="118"/>
      <c r="G1105" s="118"/>
      <c r="H1105" s="118"/>
      <c r="I1105" s="118"/>
      <c r="J1105" s="118"/>
      <c r="K1105" s="118"/>
      <c r="L1105" s="118"/>
      <c r="M1105" s="118"/>
      <c r="N1105" s="153"/>
    </row>
    <row r="1106" spans="2:14">
      <c r="B1106" s="118"/>
      <c r="C1106" s="118"/>
      <c r="D1106" s="118"/>
      <c r="E1106" s="118"/>
      <c r="F1106" s="118"/>
      <c r="G1106" s="118"/>
      <c r="H1106" s="118"/>
      <c r="I1106" s="118"/>
      <c r="J1106" s="118"/>
      <c r="K1106" s="118"/>
      <c r="L1106" s="118"/>
      <c r="M1106" s="118"/>
      <c r="N1106" s="153"/>
    </row>
    <row r="1107" spans="2:14">
      <c r="B1107" s="118"/>
      <c r="C1107" s="118"/>
      <c r="D1107" s="118"/>
      <c r="E1107" s="118"/>
      <c r="F1107" s="118"/>
      <c r="G1107" s="118"/>
      <c r="H1107" s="118"/>
      <c r="I1107" s="118"/>
      <c r="J1107" s="118"/>
      <c r="K1107" s="118"/>
      <c r="L1107" s="118"/>
      <c r="M1107" s="118"/>
      <c r="N1107" s="153"/>
    </row>
    <row r="1108" spans="2:14">
      <c r="B1108" s="118"/>
      <c r="C1108" s="118"/>
      <c r="D1108" s="118"/>
      <c r="E1108" s="118"/>
      <c r="F1108" s="118"/>
      <c r="G1108" s="118"/>
      <c r="H1108" s="118"/>
      <c r="I1108" s="118"/>
      <c r="J1108" s="118"/>
      <c r="K1108" s="118"/>
      <c r="L1108" s="118"/>
      <c r="M1108" s="118"/>
      <c r="N1108" s="153"/>
    </row>
    <row r="1109" spans="2:14">
      <c r="B1109" s="118"/>
      <c r="C1109" s="118"/>
      <c r="D1109" s="118"/>
      <c r="E1109" s="118"/>
      <c r="F1109" s="118"/>
      <c r="G1109" s="118"/>
      <c r="H1109" s="118"/>
      <c r="I1109" s="118"/>
      <c r="J1109" s="118"/>
      <c r="K1109" s="118"/>
      <c r="L1109" s="118"/>
      <c r="M1109" s="118"/>
      <c r="N1109" s="153"/>
    </row>
    <row r="1110" spans="2:14">
      <c r="B1110" s="118"/>
      <c r="C1110" s="118"/>
      <c r="D1110" s="118"/>
      <c r="E1110" s="118"/>
      <c r="F1110" s="118"/>
      <c r="G1110" s="118"/>
      <c r="H1110" s="118"/>
      <c r="I1110" s="118"/>
      <c r="J1110" s="118"/>
      <c r="K1110" s="118"/>
      <c r="L1110" s="118"/>
      <c r="M1110" s="118"/>
      <c r="N1110" s="153"/>
    </row>
    <row r="1111" spans="2:14">
      <c r="B1111" s="118"/>
      <c r="C1111" s="118"/>
      <c r="D1111" s="118"/>
      <c r="E1111" s="118"/>
      <c r="F1111" s="118"/>
      <c r="G1111" s="118"/>
      <c r="H1111" s="118"/>
      <c r="I1111" s="118"/>
      <c r="J1111" s="118"/>
      <c r="K1111" s="118"/>
      <c r="L1111" s="118"/>
      <c r="M1111" s="118"/>
      <c r="N1111" s="153"/>
    </row>
    <row r="1112" spans="2:14">
      <c r="B1112" s="118"/>
      <c r="C1112" s="118"/>
      <c r="D1112" s="118"/>
      <c r="E1112" s="118"/>
      <c r="F1112" s="118"/>
      <c r="G1112" s="118"/>
      <c r="H1112" s="118"/>
      <c r="I1112" s="118"/>
      <c r="J1112" s="118"/>
      <c r="K1112" s="118"/>
      <c r="L1112" s="118"/>
      <c r="M1112" s="118"/>
      <c r="N1112" s="153"/>
    </row>
    <row r="1113" spans="2:14">
      <c r="B1113" s="118"/>
      <c r="C1113" s="118"/>
      <c r="D1113" s="118"/>
      <c r="E1113" s="118"/>
      <c r="F1113" s="118"/>
      <c r="G1113" s="118"/>
      <c r="H1113" s="118"/>
      <c r="I1113" s="118"/>
      <c r="J1113" s="118"/>
      <c r="K1113" s="118"/>
      <c r="L1113" s="118"/>
      <c r="M1113" s="118"/>
      <c r="N1113" s="153"/>
    </row>
    <row r="1114" spans="2:14">
      <c r="B1114" s="118"/>
      <c r="C1114" s="118"/>
      <c r="D1114" s="118"/>
      <c r="E1114" s="118"/>
      <c r="F1114" s="118"/>
      <c r="G1114" s="118"/>
      <c r="H1114" s="118"/>
      <c r="I1114" s="118"/>
      <c r="J1114" s="118"/>
      <c r="K1114" s="118"/>
      <c r="L1114" s="118"/>
      <c r="M1114" s="118"/>
      <c r="N1114" s="153"/>
    </row>
    <row r="1115" spans="2:14">
      <c r="B1115" s="118"/>
      <c r="C1115" s="118"/>
      <c r="D1115" s="118"/>
      <c r="E1115" s="118"/>
      <c r="F1115" s="118"/>
      <c r="G1115" s="118"/>
      <c r="H1115" s="118"/>
      <c r="I1115" s="118"/>
      <c r="J1115" s="118"/>
      <c r="K1115" s="118"/>
      <c r="L1115" s="118"/>
      <c r="M1115" s="118"/>
      <c r="N1115" s="153"/>
    </row>
    <row r="1116" spans="2:14">
      <c r="B1116" s="118"/>
      <c r="C1116" s="118"/>
      <c r="D1116" s="118"/>
      <c r="E1116" s="118"/>
      <c r="F1116" s="118"/>
      <c r="G1116" s="118"/>
      <c r="H1116" s="118"/>
      <c r="I1116" s="118"/>
      <c r="J1116" s="118"/>
      <c r="K1116" s="118"/>
      <c r="L1116" s="118"/>
      <c r="M1116" s="118"/>
      <c r="N1116" s="153"/>
    </row>
    <row r="1117" spans="2:14">
      <c r="B1117" s="118"/>
      <c r="C1117" s="118"/>
      <c r="D1117" s="118"/>
      <c r="E1117" s="118"/>
      <c r="F1117" s="118"/>
      <c r="G1117" s="118"/>
      <c r="H1117" s="118"/>
      <c r="I1117" s="118"/>
      <c r="J1117" s="118"/>
      <c r="K1117" s="118"/>
      <c r="L1117" s="118"/>
      <c r="M1117" s="118"/>
      <c r="N1117" s="153"/>
    </row>
    <row r="1118" spans="2:14">
      <c r="B1118" s="118"/>
      <c r="C1118" s="118"/>
      <c r="D1118" s="118"/>
      <c r="E1118" s="118"/>
      <c r="F1118" s="118"/>
      <c r="G1118" s="118"/>
      <c r="H1118" s="118"/>
      <c r="I1118" s="118"/>
      <c r="J1118" s="118"/>
      <c r="K1118" s="118"/>
      <c r="L1118" s="118"/>
      <c r="M1118" s="118"/>
      <c r="N1118" s="153"/>
    </row>
    <row r="1119" spans="2:14">
      <c r="B1119" s="118"/>
      <c r="C1119" s="118"/>
      <c r="D1119" s="118"/>
      <c r="E1119" s="118"/>
      <c r="F1119" s="118"/>
      <c r="G1119" s="118"/>
      <c r="H1119" s="118"/>
      <c r="I1119" s="118"/>
      <c r="J1119" s="118"/>
      <c r="K1119" s="118"/>
      <c r="L1119" s="118"/>
      <c r="M1119" s="118"/>
      <c r="N1119" s="153"/>
    </row>
    <row r="1120" spans="2:14">
      <c r="B1120" s="118"/>
      <c r="C1120" s="118"/>
      <c r="D1120" s="118"/>
      <c r="E1120" s="118"/>
      <c r="F1120" s="118"/>
      <c r="G1120" s="118"/>
      <c r="H1120" s="118"/>
      <c r="I1120" s="118"/>
      <c r="J1120" s="118"/>
      <c r="K1120" s="118"/>
      <c r="L1120" s="118"/>
      <c r="M1120" s="118"/>
      <c r="N1120" s="153"/>
    </row>
    <row r="1121" spans="2:14">
      <c r="B1121" s="118"/>
      <c r="C1121" s="118"/>
      <c r="D1121" s="118"/>
      <c r="E1121" s="118"/>
      <c r="F1121" s="118"/>
      <c r="G1121" s="118"/>
      <c r="H1121" s="118"/>
      <c r="I1121" s="118"/>
      <c r="J1121" s="118"/>
      <c r="K1121" s="118"/>
      <c r="L1121" s="118"/>
      <c r="M1121" s="118"/>
      <c r="N1121" s="153"/>
    </row>
    <row r="1122" spans="2:14">
      <c r="B1122" s="118"/>
      <c r="C1122" s="118"/>
      <c r="D1122" s="118"/>
      <c r="E1122" s="118"/>
      <c r="F1122" s="118"/>
      <c r="G1122" s="118"/>
      <c r="H1122" s="118"/>
      <c r="I1122" s="118"/>
      <c r="J1122" s="118"/>
      <c r="K1122" s="118"/>
      <c r="L1122" s="118"/>
      <c r="M1122" s="118"/>
      <c r="N1122" s="153"/>
    </row>
    <row r="1123" spans="2:14">
      <c r="B1123" s="118"/>
      <c r="C1123" s="118"/>
      <c r="D1123" s="118"/>
      <c r="E1123" s="118"/>
      <c r="F1123" s="118"/>
      <c r="G1123" s="118"/>
      <c r="H1123" s="118"/>
      <c r="I1123" s="118"/>
      <c r="J1123" s="118"/>
      <c r="K1123" s="118"/>
      <c r="L1123" s="118"/>
      <c r="M1123" s="118"/>
      <c r="N1123" s="153"/>
    </row>
    <row r="1124" spans="2:14">
      <c r="B1124" s="118"/>
      <c r="C1124" s="118"/>
      <c r="D1124" s="118"/>
      <c r="E1124" s="118"/>
      <c r="F1124" s="118"/>
      <c r="G1124" s="118"/>
      <c r="H1124" s="118"/>
      <c r="I1124" s="118"/>
      <c r="J1124" s="118"/>
      <c r="K1124" s="118"/>
      <c r="L1124" s="118"/>
      <c r="M1124" s="118"/>
      <c r="N1124" s="153"/>
    </row>
    <row r="1125" spans="2:14">
      <c r="B1125" s="118"/>
      <c r="C1125" s="118"/>
      <c r="D1125" s="118"/>
      <c r="E1125" s="118"/>
      <c r="F1125" s="118"/>
      <c r="G1125" s="118"/>
      <c r="H1125" s="118"/>
      <c r="I1125" s="118"/>
      <c r="J1125" s="118"/>
      <c r="K1125" s="118"/>
      <c r="L1125" s="118"/>
      <c r="M1125" s="118"/>
      <c r="N1125" s="153"/>
    </row>
    <row r="1126" spans="2:14">
      <c r="B1126" s="118"/>
      <c r="C1126" s="118"/>
      <c r="D1126" s="118"/>
      <c r="E1126" s="118"/>
      <c r="F1126" s="118"/>
      <c r="G1126" s="118"/>
      <c r="H1126" s="118"/>
      <c r="I1126" s="118"/>
      <c r="J1126" s="118"/>
      <c r="K1126" s="118"/>
      <c r="L1126" s="118"/>
      <c r="M1126" s="118"/>
      <c r="N1126" s="153"/>
    </row>
    <row r="1127" spans="2:14">
      <c r="B1127" s="118"/>
      <c r="C1127" s="118"/>
      <c r="D1127" s="118"/>
      <c r="E1127" s="118"/>
      <c r="F1127" s="118"/>
      <c r="G1127" s="118"/>
      <c r="H1127" s="118"/>
      <c r="I1127" s="118"/>
      <c r="J1127" s="118"/>
      <c r="K1127" s="118"/>
      <c r="L1127" s="118"/>
      <c r="M1127" s="118"/>
      <c r="N1127" s="153"/>
    </row>
    <row r="1128" spans="2:14">
      <c r="B1128" s="118"/>
      <c r="C1128" s="118"/>
      <c r="D1128" s="118"/>
      <c r="E1128" s="118"/>
      <c r="F1128" s="118"/>
      <c r="G1128" s="118"/>
      <c r="H1128" s="118"/>
      <c r="I1128" s="118"/>
      <c r="J1128" s="118"/>
      <c r="K1128" s="118"/>
      <c r="L1128" s="118"/>
      <c r="M1128" s="118"/>
      <c r="N1128" s="153"/>
    </row>
    <row r="1129" spans="2:14">
      <c r="B1129" s="118"/>
      <c r="C1129" s="118"/>
      <c r="D1129" s="118"/>
      <c r="E1129" s="118"/>
      <c r="F1129" s="118"/>
      <c r="G1129" s="118"/>
      <c r="H1129" s="118"/>
      <c r="I1129" s="118"/>
      <c r="J1129" s="118"/>
      <c r="K1129" s="118"/>
      <c r="L1129" s="118"/>
      <c r="M1129" s="118"/>
      <c r="N1129" s="153"/>
    </row>
    <row r="1130" spans="2:14">
      <c r="B1130" s="118"/>
      <c r="C1130" s="118"/>
      <c r="D1130" s="118"/>
      <c r="E1130" s="118"/>
      <c r="F1130" s="118"/>
      <c r="G1130" s="118"/>
      <c r="H1130" s="118"/>
      <c r="I1130" s="118"/>
      <c r="J1130" s="118"/>
      <c r="K1130" s="118"/>
      <c r="L1130" s="118"/>
      <c r="M1130" s="118"/>
      <c r="N1130" s="153"/>
    </row>
    <row r="1131" spans="2:14">
      <c r="B1131" s="118"/>
      <c r="C1131" s="118"/>
      <c r="D1131" s="118"/>
      <c r="E1131" s="118"/>
      <c r="F1131" s="118"/>
      <c r="G1131" s="118"/>
      <c r="H1131" s="118"/>
      <c r="I1131" s="118"/>
      <c r="J1131" s="118"/>
      <c r="K1131" s="118"/>
      <c r="L1131" s="118"/>
      <c r="M1131" s="118"/>
      <c r="N1131" s="153"/>
    </row>
    <row r="1132" spans="2:14">
      <c r="B1132" s="118"/>
      <c r="C1132" s="118"/>
      <c r="D1132" s="118"/>
      <c r="E1132" s="118"/>
      <c r="F1132" s="118"/>
      <c r="G1132" s="118"/>
      <c r="H1132" s="118"/>
      <c r="I1132" s="118"/>
      <c r="J1132" s="118"/>
      <c r="K1132" s="118"/>
      <c r="L1132" s="118"/>
      <c r="M1132" s="118"/>
      <c r="N1132" s="153"/>
    </row>
    <row r="1133" spans="2:14">
      <c r="B1133" s="118"/>
      <c r="C1133" s="118"/>
      <c r="D1133" s="118"/>
      <c r="E1133" s="118"/>
      <c r="F1133" s="118"/>
      <c r="G1133" s="118"/>
      <c r="H1133" s="118"/>
      <c r="I1133" s="118"/>
      <c r="J1133" s="118"/>
      <c r="K1133" s="118"/>
      <c r="L1133" s="118"/>
      <c r="M1133" s="118"/>
      <c r="N1133" s="153"/>
    </row>
    <row r="1134" spans="2:14">
      <c r="B1134" s="118"/>
      <c r="C1134" s="118"/>
      <c r="D1134" s="118"/>
      <c r="E1134" s="118"/>
      <c r="F1134" s="118"/>
      <c r="G1134" s="118"/>
      <c r="H1134" s="118"/>
      <c r="I1134" s="118"/>
      <c r="J1134" s="118"/>
      <c r="K1134" s="118"/>
      <c r="L1134" s="118"/>
      <c r="M1134" s="118"/>
      <c r="N1134" s="153"/>
    </row>
    <row r="1135" spans="2:14">
      <c r="B1135" s="118"/>
      <c r="C1135" s="118"/>
      <c r="D1135" s="118"/>
      <c r="E1135" s="118"/>
      <c r="F1135" s="118"/>
      <c r="G1135" s="118"/>
      <c r="H1135" s="118"/>
      <c r="I1135" s="118"/>
      <c r="J1135" s="118"/>
      <c r="K1135" s="118"/>
      <c r="L1135" s="118"/>
      <c r="M1135" s="118"/>
      <c r="N1135" s="153"/>
    </row>
    <row r="1136" spans="2:14">
      <c r="B1136" s="118"/>
      <c r="C1136" s="118"/>
      <c r="D1136" s="118"/>
      <c r="E1136" s="118"/>
      <c r="F1136" s="118"/>
      <c r="G1136" s="118"/>
      <c r="H1136" s="118"/>
      <c r="I1136" s="118"/>
      <c r="J1136" s="118"/>
      <c r="K1136" s="118"/>
      <c r="L1136" s="118"/>
      <c r="M1136" s="118"/>
      <c r="N1136" s="153"/>
    </row>
    <row r="1137" spans="2:14">
      <c r="B1137" s="118"/>
      <c r="C1137" s="118"/>
      <c r="D1137" s="118"/>
      <c r="E1137" s="118"/>
      <c r="F1137" s="118"/>
      <c r="G1137" s="118"/>
      <c r="H1137" s="118"/>
      <c r="I1137" s="118"/>
      <c r="J1137" s="118"/>
      <c r="K1137" s="118"/>
      <c r="L1137" s="118"/>
      <c r="M1137" s="118"/>
      <c r="N1137" s="153"/>
    </row>
    <row r="1138" spans="2:14">
      <c r="B1138" s="118"/>
      <c r="C1138" s="118"/>
      <c r="D1138" s="118"/>
      <c r="E1138" s="118"/>
      <c r="F1138" s="118"/>
      <c r="G1138" s="118"/>
      <c r="H1138" s="118"/>
      <c r="I1138" s="118"/>
      <c r="J1138" s="118"/>
      <c r="K1138" s="118"/>
      <c r="L1138" s="118"/>
      <c r="M1138" s="118"/>
      <c r="N1138" s="153"/>
    </row>
    <row r="1139" spans="2:14">
      <c r="B1139" s="118"/>
      <c r="C1139" s="118"/>
      <c r="D1139" s="118"/>
      <c r="E1139" s="118"/>
      <c r="F1139" s="118"/>
      <c r="G1139" s="118"/>
      <c r="H1139" s="118"/>
      <c r="I1139" s="118"/>
      <c r="J1139" s="118"/>
      <c r="K1139" s="118"/>
      <c r="L1139" s="118"/>
      <c r="M1139" s="118"/>
      <c r="N1139" s="153"/>
    </row>
    <row r="1140" spans="2:14">
      <c r="B1140" s="118"/>
      <c r="C1140" s="118"/>
      <c r="D1140" s="118"/>
      <c r="E1140" s="118"/>
      <c r="F1140" s="118"/>
      <c r="G1140" s="118"/>
      <c r="H1140" s="118"/>
      <c r="I1140" s="118"/>
      <c r="J1140" s="118"/>
      <c r="K1140" s="118"/>
      <c r="L1140" s="118"/>
      <c r="M1140" s="118"/>
      <c r="N1140" s="153"/>
    </row>
    <row r="1141" spans="2:14">
      <c r="B1141" s="118"/>
      <c r="C1141" s="118"/>
      <c r="D1141" s="118"/>
      <c r="E1141" s="118"/>
      <c r="F1141" s="118"/>
      <c r="G1141" s="118"/>
      <c r="H1141" s="118"/>
      <c r="I1141" s="118"/>
      <c r="J1141" s="118"/>
      <c r="K1141" s="118"/>
      <c r="L1141" s="118"/>
      <c r="M1141" s="118"/>
      <c r="N1141" s="153"/>
    </row>
    <row r="1142" spans="2:14">
      <c r="B1142" s="118"/>
      <c r="C1142" s="118"/>
      <c r="D1142" s="118"/>
      <c r="E1142" s="118"/>
      <c r="F1142" s="118"/>
      <c r="G1142" s="118"/>
      <c r="H1142" s="118"/>
      <c r="I1142" s="118"/>
      <c r="J1142" s="118"/>
      <c r="K1142" s="118"/>
      <c r="L1142" s="118"/>
      <c r="M1142" s="118"/>
      <c r="N1142" s="153"/>
    </row>
    <row r="1143" spans="2:14">
      <c r="B1143" s="118"/>
      <c r="C1143" s="118"/>
      <c r="D1143" s="118"/>
      <c r="E1143" s="118"/>
      <c r="F1143" s="118"/>
      <c r="G1143" s="118"/>
      <c r="H1143" s="118"/>
      <c r="I1143" s="118"/>
      <c r="J1143" s="118"/>
      <c r="K1143" s="118"/>
      <c r="L1143" s="118"/>
      <c r="M1143" s="118"/>
      <c r="N1143" s="153"/>
    </row>
    <row r="1144" spans="2:14">
      <c r="B1144" s="118"/>
      <c r="C1144" s="118"/>
      <c r="D1144" s="118"/>
      <c r="E1144" s="118"/>
      <c r="F1144" s="118"/>
      <c r="G1144" s="118"/>
      <c r="H1144" s="118"/>
      <c r="I1144" s="118"/>
      <c r="J1144" s="118"/>
      <c r="K1144" s="118"/>
      <c r="L1144" s="118"/>
      <c r="M1144" s="118"/>
      <c r="N1144" s="153"/>
    </row>
    <row r="1145" spans="2:14">
      <c r="B1145" s="118"/>
      <c r="C1145" s="118"/>
      <c r="D1145" s="118"/>
      <c r="E1145" s="118"/>
      <c r="F1145" s="118"/>
      <c r="G1145" s="118"/>
      <c r="H1145" s="118"/>
      <c r="I1145" s="118"/>
      <c r="J1145" s="118"/>
      <c r="K1145" s="118"/>
      <c r="L1145" s="118"/>
      <c r="M1145" s="118"/>
      <c r="N1145" s="153"/>
    </row>
    <row r="1146" spans="2:14">
      <c r="B1146" s="118"/>
      <c r="C1146" s="118"/>
      <c r="D1146" s="118"/>
      <c r="E1146" s="118"/>
      <c r="F1146" s="118"/>
      <c r="G1146" s="118"/>
      <c r="H1146" s="118"/>
      <c r="I1146" s="118"/>
      <c r="J1146" s="118"/>
      <c r="K1146" s="118"/>
      <c r="L1146" s="118"/>
      <c r="M1146" s="118"/>
      <c r="N1146" s="153"/>
    </row>
    <row r="1147" spans="2:14">
      <c r="B1147" s="118"/>
      <c r="C1147" s="118"/>
      <c r="D1147" s="118"/>
      <c r="E1147" s="118"/>
      <c r="F1147" s="118"/>
      <c r="G1147" s="118"/>
      <c r="H1147" s="118"/>
      <c r="I1147" s="118"/>
      <c r="J1147" s="118"/>
      <c r="K1147" s="118"/>
      <c r="L1147" s="118"/>
      <c r="M1147" s="118"/>
      <c r="N1147" s="153"/>
    </row>
    <row r="1148" spans="2:14">
      <c r="B1148" s="118"/>
      <c r="C1148" s="118"/>
      <c r="D1148" s="118"/>
      <c r="E1148" s="118"/>
      <c r="F1148" s="118"/>
      <c r="G1148" s="118"/>
      <c r="H1148" s="118"/>
      <c r="I1148" s="118"/>
      <c r="J1148" s="118"/>
      <c r="K1148" s="118"/>
      <c r="L1148" s="118"/>
      <c r="M1148" s="118"/>
      <c r="N1148" s="153"/>
    </row>
    <row r="1149" spans="2:14">
      <c r="B1149" s="118"/>
      <c r="C1149" s="118"/>
      <c r="D1149" s="118"/>
      <c r="E1149" s="118"/>
      <c r="F1149" s="118"/>
      <c r="G1149" s="118"/>
      <c r="H1149" s="118"/>
      <c r="I1149" s="118"/>
      <c r="J1149" s="118"/>
      <c r="K1149" s="118"/>
      <c r="L1149" s="118"/>
      <c r="M1149" s="118"/>
      <c r="N1149" s="153"/>
    </row>
    <row r="1150" spans="2:14">
      <c r="B1150" s="118"/>
      <c r="C1150" s="118"/>
      <c r="D1150" s="118"/>
      <c r="E1150" s="118"/>
      <c r="F1150" s="118"/>
      <c r="G1150" s="118"/>
      <c r="H1150" s="118"/>
      <c r="I1150" s="118"/>
      <c r="J1150" s="118"/>
      <c r="K1150" s="118"/>
      <c r="L1150" s="118"/>
      <c r="M1150" s="118"/>
      <c r="N1150" s="153"/>
    </row>
    <row r="1151" spans="2:14">
      <c r="B1151" s="118"/>
      <c r="C1151" s="118"/>
      <c r="D1151" s="118"/>
      <c r="E1151" s="118"/>
      <c r="F1151" s="118"/>
      <c r="G1151" s="118"/>
      <c r="H1151" s="118"/>
      <c r="I1151" s="118"/>
      <c r="J1151" s="118"/>
      <c r="K1151" s="118"/>
      <c r="L1151" s="118"/>
      <c r="M1151" s="118"/>
      <c r="N1151" s="153"/>
    </row>
    <row r="1152" spans="2:14">
      <c r="B1152" s="118"/>
      <c r="C1152" s="118"/>
      <c r="D1152" s="118"/>
      <c r="E1152" s="118"/>
      <c r="F1152" s="118"/>
      <c r="G1152" s="118"/>
      <c r="H1152" s="118"/>
      <c r="I1152" s="118"/>
      <c r="J1152" s="118"/>
      <c r="K1152" s="118"/>
      <c r="L1152" s="118"/>
      <c r="M1152" s="118"/>
      <c r="N1152" s="153"/>
    </row>
    <row r="1153" spans="2:14">
      <c r="B1153" s="118"/>
      <c r="C1153" s="118"/>
      <c r="D1153" s="118"/>
      <c r="E1153" s="118"/>
      <c r="F1153" s="118"/>
      <c r="G1153" s="118"/>
      <c r="H1153" s="118"/>
      <c r="I1153" s="118"/>
      <c r="J1153" s="118"/>
      <c r="K1153" s="118"/>
      <c r="L1153" s="118"/>
      <c r="M1153" s="118"/>
      <c r="N1153" s="153"/>
    </row>
    <row r="1154" spans="2:14">
      <c r="B1154" s="118"/>
      <c r="C1154" s="118"/>
      <c r="D1154" s="118"/>
      <c r="E1154" s="118"/>
      <c r="F1154" s="118"/>
      <c r="G1154" s="118"/>
      <c r="H1154" s="118"/>
      <c r="I1154" s="118"/>
      <c r="J1154" s="118"/>
      <c r="K1154" s="118"/>
      <c r="L1154" s="118"/>
      <c r="M1154" s="118"/>
      <c r="N1154" s="153"/>
    </row>
    <row r="1155" spans="2:14">
      <c r="B1155" s="118"/>
      <c r="C1155" s="118"/>
      <c r="D1155" s="118"/>
      <c r="E1155" s="118"/>
      <c r="F1155" s="118"/>
      <c r="G1155" s="118"/>
      <c r="H1155" s="118"/>
      <c r="I1155" s="118"/>
      <c r="J1155" s="118"/>
      <c r="K1155" s="118"/>
      <c r="L1155" s="118"/>
      <c r="M1155" s="118"/>
      <c r="N1155" s="153"/>
    </row>
    <row r="1156" spans="2:14">
      <c r="B1156" s="118"/>
      <c r="C1156" s="118"/>
      <c r="D1156" s="118"/>
      <c r="E1156" s="118"/>
      <c r="F1156" s="118"/>
      <c r="G1156" s="118"/>
      <c r="H1156" s="118"/>
      <c r="I1156" s="118"/>
      <c r="J1156" s="118"/>
      <c r="K1156" s="118"/>
      <c r="L1156" s="118"/>
      <c r="M1156" s="118"/>
      <c r="N1156" s="153"/>
    </row>
    <row r="1157" spans="2:14">
      <c r="B1157" s="118"/>
      <c r="C1157" s="118"/>
      <c r="D1157" s="118"/>
      <c r="E1157" s="118"/>
      <c r="F1157" s="118"/>
      <c r="G1157" s="118"/>
      <c r="H1157" s="118"/>
      <c r="I1157" s="118"/>
      <c r="J1157" s="118"/>
      <c r="K1157" s="118"/>
      <c r="L1157" s="118"/>
      <c r="M1157" s="118"/>
      <c r="N1157" s="153"/>
    </row>
    <row r="1158" spans="2:14">
      <c r="B1158" s="118"/>
      <c r="C1158" s="118"/>
      <c r="D1158" s="118"/>
      <c r="E1158" s="118"/>
      <c r="F1158" s="118"/>
      <c r="G1158" s="118"/>
      <c r="H1158" s="118"/>
      <c r="I1158" s="118"/>
      <c r="J1158" s="118"/>
      <c r="K1158" s="118"/>
      <c r="L1158" s="118"/>
      <c r="M1158" s="118"/>
      <c r="N1158" s="153"/>
    </row>
    <row r="1159" spans="2:14">
      <c r="B1159" s="118"/>
      <c r="C1159" s="118"/>
      <c r="D1159" s="118"/>
      <c r="E1159" s="118"/>
      <c r="F1159" s="118"/>
      <c r="G1159" s="118"/>
      <c r="H1159" s="118"/>
      <c r="I1159" s="118"/>
      <c r="J1159" s="118"/>
      <c r="K1159" s="118"/>
      <c r="L1159" s="118"/>
      <c r="M1159" s="118"/>
      <c r="N1159" s="153"/>
    </row>
    <row r="1160" spans="2:14">
      <c r="B1160" s="118"/>
      <c r="C1160" s="118"/>
      <c r="D1160" s="118"/>
      <c r="E1160" s="118"/>
      <c r="F1160" s="118"/>
      <c r="G1160" s="118"/>
      <c r="H1160" s="118"/>
      <c r="I1160" s="118"/>
      <c r="J1160" s="118"/>
      <c r="K1160" s="118"/>
      <c r="L1160" s="118"/>
      <c r="M1160" s="118"/>
      <c r="N1160" s="153"/>
    </row>
    <row r="1161" spans="2:14">
      <c r="B1161" s="118"/>
      <c r="C1161" s="118"/>
      <c r="D1161" s="118"/>
      <c r="E1161" s="118"/>
      <c r="F1161" s="118"/>
      <c r="G1161" s="118"/>
      <c r="H1161" s="118"/>
      <c r="I1161" s="118"/>
      <c r="J1161" s="118"/>
      <c r="K1161" s="118"/>
      <c r="L1161" s="118"/>
      <c r="M1161" s="118"/>
      <c r="N1161" s="153"/>
    </row>
    <row r="1162" spans="2:14">
      <c r="B1162" s="118"/>
      <c r="C1162" s="118"/>
      <c r="D1162" s="118"/>
      <c r="E1162" s="118"/>
      <c r="F1162" s="118"/>
      <c r="G1162" s="118"/>
      <c r="H1162" s="118"/>
      <c r="I1162" s="118"/>
      <c r="J1162" s="118"/>
      <c r="K1162" s="118"/>
      <c r="L1162" s="118"/>
      <c r="M1162" s="118"/>
      <c r="N1162" s="153"/>
    </row>
    <row r="1163" spans="2:14">
      <c r="B1163" s="118"/>
      <c r="C1163" s="118"/>
      <c r="D1163" s="118"/>
      <c r="E1163" s="118"/>
      <c r="F1163" s="118"/>
      <c r="G1163" s="118"/>
      <c r="H1163" s="118"/>
      <c r="I1163" s="118"/>
      <c r="J1163" s="118"/>
      <c r="K1163" s="118"/>
      <c r="L1163" s="118"/>
      <c r="M1163" s="118"/>
      <c r="N1163" s="153"/>
    </row>
    <row r="1164" spans="2:14">
      <c r="B1164" s="118"/>
      <c r="C1164" s="118"/>
      <c r="D1164" s="118"/>
      <c r="E1164" s="118"/>
      <c r="F1164" s="118"/>
      <c r="G1164" s="118"/>
      <c r="H1164" s="118"/>
      <c r="I1164" s="118"/>
      <c r="J1164" s="118"/>
      <c r="K1164" s="118"/>
      <c r="L1164" s="118"/>
      <c r="M1164" s="118"/>
      <c r="N1164" s="153"/>
    </row>
    <row r="1165" spans="2:14">
      <c r="B1165" s="118"/>
      <c r="C1165" s="118"/>
      <c r="D1165" s="118"/>
      <c r="E1165" s="118"/>
      <c r="F1165" s="118"/>
      <c r="G1165" s="118"/>
      <c r="H1165" s="118"/>
      <c r="I1165" s="118"/>
      <c r="J1165" s="118"/>
      <c r="K1165" s="118"/>
      <c r="L1165" s="118"/>
      <c r="M1165" s="118"/>
      <c r="N1165" s="153"/>
    </row>
    <row r="1166" spans="2:14">
      <c r="B1166" s="118"/>
      <c r="C1166" s="118"/>
      <c r="D1166" s="118"/>
      <c r="E1166" s="118"/>
      <c r="F1166" s="118"/>
      <c r="G1166" s="118"/>
      <c r="H1166" s="118"/>
      <c r="I1166" s="118"/>
      <c r="J1166" s="118"/>
      <c r="K1166" s="118"/>
      <c r="L1166" s="118"/>
      <c r="M1166" s="118"/>
      <c r="N1166" s="153"/>
    </row>
    <row r="1167" spans="2:14">
      <c r="B1167" s="118"/>
      <c r="C1167" s="118"/>
      <c r="D1167" s="118"/>
      <c r="E1167" s="118"/>
      <c r="F1167" s="118"/>
      <c r="G1167" s="118"/>
      <c r="H1167" s="118"/>
      <c r="I1167" s="118"/>
      <c r="J1167" s="118"/>
      <c r="K1167" s="118"/>
      <c r="L1167" s="118"/>
      <c r="M1167" s="118"/>
      <c r="N1167" s="153"/>
    </row>
    <row r="1168" spans="2:14">
      <c r="B1168" s="118"/>
      <c r="C1168" s="118"/>
      <c r="D1168" s="118"/>
      <c r="E1168" s="118"/>
      <c r="F1168" s="118"/>
      <c r="G1168" s="118"/>
      <c r="H1168" s="118"/>
      <c r="I1168" s="118"/>
      <c r="J1168" s="118"/>
      <c r="K1168" s="118"/>
      <c r="L1168" s="118"/>
      <c r="M1168" s="118"/>
      <c r="N1168" s="153"/>
    </row>
    <row r="1169" spans="2:14">
      <c r="B1169" s="118"/>
      <c r="C1169" s="118"/>
      <c r="D1169" s="118"/>
      <c r="E1169" s="118"/>
      <c r="F1169" s="118"/>
      <c r="G1169" s="118"/>
      <c r="H1169" s="118"/>
      <c r="I1169" s="118"/>
      <c r="J1169" s="118"/>
      <c r="K1169" s="118"/>
      <c r="L1169" s="118"/>
      <c r="M1169" s="118"/>
      <c r="N1169" s="153"/>
    </row>
    <row r="1170" spans="2:14">
      <c r="B1170" s="118"/>
      <c r="C1170" s="118"/>
      <c r="D1170" s="118"/>
      <c r="E1170" s="118"/>
      <c r="F1170" s="118"/>
      <c r="G1170" s="118"/>
      <c r="H1170" s="118"/>
      <c r="I1170" s="118"/>
      <c r="J1170" s="118"/>
      <c r="K1170" s="118"/>
      <c r="L1170" s="118"/>
      <c r="M1170" s="118"/>
      <c r="N1170" s="153"/>
    </row>
    <row r="1171" spans="2:14">
      <c r="B1171" s="118"/>
      <c r="C1171" s="118"/>
      <c r="D1171" s="118"/>
      <c r="E1171" s="118"/>
      <c r="F1171" s="118"/>
      <c r="G1171" s="118"/>
      <c r="H1171" s="118"/>
      <c r="I1171" s="118"/>
      <c r="J1171" s="118"/>
      <c r="K1171" s="118"/>
      <c r="L1171" s="118"/>
      <c r="M1171" s="118"/>
      <c r="N1171" s="153"/>
    </row>
    <row r="1172" spans="2:14">
      <c r="B1172" s="118"/>
      <c r="C1172" s="118"/>
      <c r="D1172" s="118"/>
      <c r="E1172" s="118"/>
      <c r="F1172" s="118"/>
      <c r="G1172" s="118"/>
      <c r="H1172" s="118"/>
      <c r="I1172" s="118"/>
      <c r="J1172" s="118"/>
      <c r="K1172" s="118"/>
      <c r="L1172" s="118"/>
      <c r="M1172" s="118"/>
      <c r="N1172" s="153"/>
    </row>
    <row r="1173" spans="2:14">
      <c r="B1173" s="118"/>
      <c r="C1173" s="118"/>
      <c r="D1173" s="118"/>
      <c r="E1173" s="118"/>
      <c r="F1173" s="118"/>
      <c r="G1173" s="118"/>
      <c r="H1173" s="118"/>
      <c r="I1173" s="118"/>
      <c r="J1173" s="118"/>
      <c r="K1173" s="118"/>
      <c r="L1173" s="118"/>
      <c r="M1173" s="118"/>
      <c r="N1173" s="153"/>
    </row>
    <row r="1174" spans="2:14">
      <c r="B1174" s="118"/>
      <c r="C1174" s="118"/>
      <c r="D1174" s="118"/>
      <c r="E1174" s="118"/>
      <c r="F1174" s="118"/>
      <c r="G1174" s="118"/>
      <c r="H1174" s="118"/>
      <c r="I1174" s="118"/>
      <c r="J1174" s="118"/>
      <c r="K1174" s="118"/>
      <c r="L1174" s="118"/>
      <c r="M1174" s="118"/>
      <c r="N1174" s="153"/>
    </row>
    <row r="1175" spans="2:14">
      <c r="B1175" s="118"/>
      <c r="C1175" s="118"/>
      <c r="D1175" s="118"/>
      <c r="E1175" s="118"/>
      <c r="F1175" s="118"/>
      <c r="G1175" s="118"/>
      <c r="H1175" s="118"/>
      <c r="I1175" s="118"/>
      <c r="J1175" s="118"/>
      <c r="K1175" s="118"/>
      <c r="L1175" s="118"/>
      <c r="M1175" s="118"/>
      <c r="N1175" s="153"/>
    </row>
    <row r="1176" spans="2:14">
      <c r="B1176" s="118"/>
      <c r="C1176" s="118"/>
      <c r="D1176" s="118"/>
      <c r="E1176" s="118"/>
      <c r="F1176" s="118"/>
      <c r="G1176" s="118"/>
      <c r="H1176" s="118"/>
      <c r="I1176" s="118"/>
      <c r="J1176" s="118"/>
      <c r="K1176" s="118"/>
      <c r="L1176" s="118"/>
      <c r="M1176" s="118"/>
      <c r="N1176" s="153"/>
    </row>
    <row r="1177" spans="2:14">
      <c r="B1177" s="118"/>
      <c r="C1177" s="118"/>
      <c r="D1177" s="118"/>
      <c r="E1177" s="118"/>
      <c r="F1177" s="118"/>
      <c r="G1177" s="118"/>
      <c r="H1177" s="118"/>
      <c r="I1177" s="118"/>
      <c r="J1177" s="118"/>
      <c r="K1177" s="118"/>
      <c r="L1177" s="118"/>
      <c r="M1177" s="118"/>
      <c r="N1177" s="153"/>
    </row>
    <row r="1178" spans="2:14">
      <c r="B1178" s="118"/>
      <c r="C1178" s="118"/>
      <c r="D1178" s="118"/>
      <c r="E1178" s="118"/>
      <c r="F1178" s="118"/>
      <c r="G1178" s="118"/>
      <c r="H1178" s="118"/>
      <c r="I1178" s="118"/>
      <c r="J1178" s="118"/>
      <c r="K1178" s="118"/>
      <c r="L1178" s="118"/>
      <c r="M1178" s="118"/>
      <c r="N1178" s="153"/>
    </row>
    <row r="1179" spans="2:14">
      <c r="B1179" s="118"/>
      <c r="C1179" s="118"/>
      <c r="D1179" s="118"/>
      <c r="E1179" s="118"/>
      <c r="F1179" s="118"/>
      <c r="G1179" s="118"/>
      <c r="H1179" s="118"/>
      <c r="I1179" s="118"/>
      <c r="J1179" s="118"/>
      <c r="K1179" s="118"/>
      <c r="L1179" s="118"/>
      <c r="M1179" s="118"/>
      <c r="N1179" s="153"/>
    </row>
    <row r="1180" spans="2:14">
      <c r="B1180" s="118"/>
      <c r="C1180" s="118"/>
      <c r="D1180" s="118"/>
      <c r="E1180" s="118"/>
      <c r="F1180" s="118"/>
      <c r="G1180" s="118"/>
      <c r="H1180" s="118"/>
      <c r="I1180" s="118"/>
      <c r="J1180" s="118"/>
      <c r="K1180" s="118"/>
      <c r="L1180" s="118"/>
      <c r="M1180" s="118"/>
      <c r="N1180" s="153"/>
    </row>
    <row r="1181" spans="2:14">
      <c r="B1181" s="118"/>
      <c r="C1181" s="118"/>
      <c r="D1181" s="118"/>
      <c r="E1181" s="118"/>
      <c r="F1181" s="118"/>
      <c r="G1181" s="118"/>
      <c r="H1181" s="118"/>
      <c r="I1181" s="118"/>
      <c r="J1181" s="118"/>
      <c r="K1181" s="118"/>
      <c r="L1181" s="118"/>
      <c r="M1181" s="118"/>
      <c r="N1181" s="153"/>
    </row>
    <row r="1182" spans="2:14">
      <c r="B1182" s="118"/>
      <c r="C1182" s="118"/>
      <c r="D1182" s="118"/>
      <c r="E1182" s="118"/>
      <c r="F1182" s="118"/>
      <c r="G1182" s="118"/>
      <c r="H1182" s="118"/>
      <c r="I1182" s="118"/>
      <c r="J1182" s="118"/>
      <c r="K1182" s="118"/>
      <c r="L1182" s="118"/>
      <c r="M1182" s="118"/>
      <c r="N1182" s="153"/>
    </row>
    <row r="1183" spans="2:14">
      <c r="B1183" s="118"/>
      <c r="C1183" s="118"/>
      <c r="D1183" s="118"/>
      <c r="E1183" s="118"/>
      <c r="F1183" s="118"/>
      <c r="G1183" s="118"/>
      <c r="H1183" s="118"/>
      <c r="I1183" s="118"/>
      <c r="J1183" s="118"/>
      <c r="K1183" s="118"/>
      <c r="L1183" s="118"/>
      <c r="M1183" s="118"/>
      <c r="N1183" s="153"/>
    </row>
    <row r="1184" spans="2:14">
      <c r="B1184" s="118"/>
      <c r="C1184" s="118"/>
      <c r="D1184" s="118"/>
      <c r="E1184" s="118"/>
      <c r="F1184" s="118"/>
      <c r="G1184" s="118"/>
      <c r="H1184" s="118"/>
      <c r="I1184" s="118"/>
      <c r="J1184" s="118"/>
      <c r="K1184" s="118"/>
      <c r="L1184" s="118"/>
      <c r="M1184" s="118"/>
      <c r="N1184" s="153"/>
    </row>
    <row r="1185" spans="2:14">
      <c r="B1185" s="118"/>
      <c r="C1185" s="118"/>
      <c r="D1185" s="118"/>
      <c r="E1185" s="118"/>
      <c r="F1185" s="118"/>
      <c r="G1185" s="118"/>
      <c r="H1185" s="118"/>
      <c r="I1185" s="118"/>
      <c r="J1185" s="118"/>
      <c r="K1185" s="118"/>
      <c r="L1185" s="118"/>
      <c r="M1185" s="118"/>
      <c r="N1185" s="153"/>
    </row>
    <row r="1186" spans="2:14">
      <c r="B1186" s="118"/>
      <c r="C1186" s="118"/>
      <c r="D1186" s="118"/>
      <c r="E1186" s="118"/>
      <c r="F1186" s="118"/>
      <c r="G1186" s="118"/>
      <c r="H1186" s="118"/>
      <c r="I1186" s="118"/>
      <c r="J1186" s="118"/>
      <c r="K1186" s="118"/>
      <c r="L1186" s="118"/>
      <c r="M1186" s="118"/>
      <c r="N1186" s="153"/>
    </row>
    <row r="1187" spans="2:14">
      <c r="B1187" s="118"/>
      <c r="C1187" s="118"/>
      <c r="D1187" s="118"/>
      <c r="E1187" s="118"/>
      <c r="F1187" s="118"/>
      <c r="G1187" s="118"/>
      <c r="H1187" s="118"/>
      <c r="I1187" s="118"/>
      <c r="J1187" s="118"/>
      <c r="K1187" s="118"/>
      <c r="L1187" s="118"/>
      <c r="M1187" s="118"/>
      <c r="N1187" s="153"/>
    </row>
    <row r="1188" spans="2:14">
      <c r="B1188" s="118"/>
      <c r="C1188" s="118"/>
      <c r="D1188" s="118"/>
      <c r="E1188" s="118"/>
      <c r="F1188" s="118"/>
      <c r="G1188" s="118"/>
      <c r="H1188" s="118"/>
      <c r="I1188" s="118"/>
      <c r="J1188" s="118"/>
      <c r="K1188" s="118"/>
      <c r="L1188" s="118"/>
      <c r="M1188" s="118"/>
      <c r="N1188" s="153"/>
    </row>
    <row r="1189" spans="2:14">
      <c r="B1189" s="118"/>
      <c r="C1189" s="118"/>
      <c r="D1189" s="118"/>
      <c r="E1189" s="118"/>
      <c r="F1189" s="118"/>
      <c r="G1189" s="118"/>
      <c r="H1189" s="118"/>
      <c r="I1189" s="118"/>
      <c r="J1189" s="118"/>
      <c r="K1189" s="118"/>
      <c r="L1189" s="118"/>
      <c r="M1189" s="118"/>
      <c r="N1189" s="153"/>
    </row>
    <row r="1190" spans="2:14">
      <c r="B1190" s="118"/>
      <c r="C1190" s="118"/>
      <c r="D1190" s="118"/>
      <c r="E1190" s="118"/>
      <c r="F1190" s="118"/>
      <c r="G1190" s="118"/>
      <c r="H1190" s="118"/>
      <c r="I1190" s="118"/>
      <c r="J1190" s="118"/>
      <c r="K1190" s="118"/>
      <c r="L1190" s="118"/>
      <c r="M1190" s="118"/>
      <c r="N1190" s="153"/>
    </row>
    <row r="1191" spans="2:14">
      <c r="B1191" s="118"/>
      <c r="C1191" s="118"/>
      <c r="D1191" s="118"/>
      <c r="E1191" s="118"/>
      <c r="F1191" s="118"/>
      <c r="G1191" s="118"/>
      <c r="H1191" s="118"/>
      <c r="I1191" s="118"/>
      <c r="J1191" s="118"/>
      <c r="K1191" s="118"/>
      <c r="L1191" s="118"/>
      <c r="M1191" s="118"/>
      <c r="N1191" s="153"/>
    </row>
    <row r="1192" spans="2:14">
      <c r="B1192" s="118"/>
      <c r="C1192" s="118"/>
      <c r="D1192" s="118"/>
      <c r="E1192" s="118"/>
      <c r="F1192" s="118"/>
      <c r="G1192" s="118"/>
      <c r="H1192" s="118"/>
      <c r="I1192" s="118"/>
      <c r="J1192" s="118"/>
      <c r="K1192" s="118"/>
      <c r="L1192" s="118"/>
      <c r="M1192" s="118"/>
      <c r="N1192" s="153"/>
    </row>
    <row r="1193" spans="2:14">
      <c r="B1193" s="118"/>
      <c r="C1193" s="118"/>
      <c r="D1193" s="118"/>
      <c r="E1193" s="118"/>
      <c r="F1193" s="118"/>
      <c r="G1193" s="118"/>
      <c r="H1193" s="118"/>
      <c r="I1193" s="118"/>
      <c r="J1193" s="118"/>
      <c r="K1193" s="118"/>
      <c r="L1193" s="118"/>
      <c r="M1193" s="118"/>
      <c r="N1193" s="153"/>
    </row>
    <row r="1194" spans="2:14">
      <c r="B1194" s="118"/>
      <c r="C1194" s="118"/>
      <c r="D1194" s="118"/>
      <c r="E1194" s="118"/>
      <c r="F1194" s="118"/>
      <c r="G1194" s="118"/>
      <c r="H1194" s="118"/>
      <c r="I1194" s="118"/>
      <c r="J1194" s="118"/>
      <c r="K1194" s="118"/>
      <c r="L1194" s="118"/>
      <c r="M1194" s="118"/>
      <c r="N1194" s="153"/>
    </row>
    <row r="1195" spans="2:14">
      <c r="B1195" s="118"/>
      <c r="C1195" s="118"/>
      <c r="D1195" s="118"/>
      <c r="E1195" s="118"/>
      <c r="F1195" s="118"/>
      <c r="G1195" s="118"/>
      <c r="H1195" s="118"/>
      <c r="I1195" s="118"/>
      <c r="J1195" s="118"/>
      <c r="K1195" s="118"/>
      <c r="L1195" s="118"/>
      <c r="M1195" s="118"/>
      <c r="N1195" s="153"/>
    </row>
    <row r="1196" spans="2:14">
      <c r="B1196" s="118"/>
      <c r="C1196" s="118"/>
      <c r="D1196" s="118"/>
      <c r="E1196" s="118"/>
      <c r="F1196" s="118"/>
      <c r="G1196" s="118"/>
      <c r="H1196" s="118"/>
      <c r="I1196" s="118"/>
      <c r="J1196" s="118"/>
      <c r="K1196" s="118"/>
      <c r="L1196" s="118"/>
      <c r="M1196" s="118"/>
      <c r="N1196" s="153"/>
    </row>
    <row r="1197" spans="2:14">
      <c r="B1197" s="118"/>
      <c r="C1197" s="118"/>
      <c r="D1197" s="118"/>
      <c r="E1197" s="118"/>
      <c r="F1197" s="118"/>
      <c r="G1197" s="118"/>
      <c r="H1197" s="118"/>
      <c r="I1197" s="118"/>
      <c r="J1197" s="118"/>
      <c r="K1197" s="118"/>
      <c r="L1197" s="118"/>
      <c r="M1197" s="118"/>
      <c r="N1197" s="153"/>
    </row>
    <row r="1198" spans="2:14">
      <c r="B1198" s="118"/>
      <c r="C1198" s="118"/>
      <c r="D1198" s="118"/>
      <c r="E1198" s="118"/>
      <c r="F1198" s="118"/>
      <c r="G1198" s="118"/>
      <c r="H1198" s="118"/>
      <c r="I1198" s="118"/>
      <c r="J1198" s="118"/>
      <c r="K1198" s="118"/>
      <c r="L1198" s="118"/>
      <c r="M1198" s="118"/>
      <c r="N1198" s="153"/>
    </row>
    <row r="1199" spans="2:14">
      <c r="B1199" s="118"/>
      <c r="C1199" s="118"/>
      <c r="D1199" s="118"/>
      <c r="E1199" s="118"/>
      <c r="F1199" s="118"/>
      <c r="G1199" s="118"/>
      <c r="H1199" s="118"/>
      <c r="I1199" s="118"/>
      <c r="J1199" s="118"/>
      <c r="K1199" s="118"/>
      <c r="L1199" s="118"/>
      <c r="M1199" s="118"/>
      <c r="N1199" s="153"/>
    </row>
    <row r="1200" spans="2:14">
      <c r="B1200" s="118"/>
      <c r="C1200" s="118"/>
      <c r="D1200" s="118"/>
      <c r="E1200" s="118"/>
      <c r="F1200" s="118"/>
      <c r="G1200" s="118"/>
      <c r="H1200" s="118"/>
      <c r="I1200" s="118"/>
      <c r="J1200" s="118"/>
      <c r="K1200" s="118"/>
      <c r="L1200" s="118"/>
      <c r="M1200" s="118"/>
      <c r="N1200" s="153"/>
    </row>
    <row r="1201" spans="2:14">
      <c r="B1201" s="118"/>
      <c r="C1201" s="118"/>
      <c r="D1201" s="118"/>
      <c r="E1201" s="118"/>
      <c r="F1201" s="118"/>
      <c r="G1201" s="118"/>
      <c r="H1201" s="118"/>
      <c r="I1201" s="118"/>
      <c r="J1201" s="118"/>
      <c r="K1201" s="118"/>
      <c r="L1201" s="118"/>
      <c r="M1201" s="118"/>
      <c r="N1201" s="153"/>
    </row>
    <row r="1202" spans="2:14">
      <c r="B1202" s="118"/>
      <c r="C1202" s="118"/>
      <c r="D1202" s="118"/>
      <c r="E1202" s="118"/>
      <c r="F1202" s="118"/>
      <c r="G1202" s="118"/>
      <c r="H1202" s="118"/>
      <c r="I1202" s="118"/>
      <c r="J1202" s="118"/>
      <c r="K1202" s="118"/>
      <c r="L1202" s="118"/>
      <c r="M1202" s="118"/>
      <c r="N1202" s="153"/>
    </row>
    <row r="1203" spans="2:14">
      <c r="B1203" s="118"/>
      <c r="C1203" s="118"/>
      <c r="D1203" s="118"/>
      <c r="E1203" s="118"/>
      <c r="F1203" s="118"/>
      <c r="G1203" s="118"/>
      <c r="H1203" s="118"/>
      <c r="I1203" s="118"/>
      <c r="J1203" s="118"/>
      <c r="K1203" s="118"/>
      <c r="L1203" s="118"/>
      <c r="M1203" s="118"/>
      <c r="N1203" s="153"/>
    </row>
    <row r="1204" spans="2:14">
      <c r="B1204" s="118"/>
      <c r="C1204" s="118"/>
      <c r="D1204" s="118"/>
      <c r="E1204" s="118"/>
      <c r="F1204" s="118"/>
      <c r="G1204" s="118"/>
      <c r="H1204" s="118"/>
      <c r="I1204" s="118"/>
      <c r="J1204" s="118"/>
      <c r="K1204" s="118"/>
      <c r="L1204" s="118"/>
      <c r="M1204" s="118"/>
      <c r="N1204" s="153"/>
    </row>
    <row r="1205" spans="2:14">
      <c r="B1205" s="118"/>
      <c r="C1205" s="118"/>
      <c r="D1205" s="118"/>
      <c r="E1205" s="118"/>
      <c r="F1205" s="118"/>
      <c r="G1205" s="118"/>
      <c r="H1205" s="118"/>
      <c r="I1205" s="118"/>
      <c r="J1205" s="118"/>
      <c r="K1205" s="118"/>
      <c r="L1205" s="118"/>
      <c r="M1205" s="118"/>
      <c r="N1205" s="153"/>
    </row>
    <row r="1206" spans="2:14">
      <c r="B1206" s="118"/>
      <c r="C1206" s="118"/>
      <c r="D1206" s="118"/>
      <c r="E1206" s="118"/>
      <c r="F1206" s="118"/>
      <c r="G1206" s="118"/>
      <c r="H1206" s="118"/>
      <c r="I1206" s="118"/>
      <c r="J1206" s="118"/>
      <c r="K1206" s="118"/>
      <c r="L1206" s="118"/>
      <c r="M1206" s="118"/>
      <c r="N1206" s="153"/>
    </row>
    <row r="1207" spans="2:14">
      <c r="B1207" s="118"/>
      <c r="C1207" s="118"/>
      <c r="D1207" s="118"/>
      <c r="E1207" s="118"/>
      <c r="F1207" s="118"/>
      <c r="G1207" s="118"/>
      <c r="H1207" s="118"/>
      <c r="I1207" s="118"/>
      <c r="J1207" s="118"/>
      <c r="K1207" s="118"/>
      <c r="L1207" s="118"/>
      <c r="M1207" s="118"/>
      <c r="N1207" s="153"/>
    </row>
    <row r="1208" spans="2:14">
      <c r="B1208" s="118"/>
      <c r="C1208" s="118"/>
      <c r="D1208" s="118"/>
      <c r="E1208" s="118"/>
      <c r="F1208" s="118"/>
      <c r="G1208" s="118"/>
      <c r="H1208" s="118"/>
      <c r="I1208" s="118"/>
      <c r="J1208" s="118"/>
      <c r="K1208" s="118"/>
      <c r="L1208" s="118"/>
      <c r="M1208" s="118"/>
      <c r="N1208" s="153"/>
    </row>
    <row r="1209" spans="2:14">
      <c r="B1209" s="118"/>
      <c r="C1209" s="118"/>
      <c r="D1209" s="118"/>
      <c r="E1209" s="118"/>
      <c r="F1209" s="118"/>
      <c r="G1209" s="118"/>
      <c r="H1209" s="118"/>
      <c r="I1209" s="118"/>
      <c r="J1209" s="118"/>
      <c r="K1209" s="118"/>
      <c r="L1209" s="118"/>
      <c r="M1209" s="118"/>
      <c r="N1209" s="153"/>
    </row>
    <row r="1210" spans="2:14">
      <c r="B1210" s="118"/>
      <c r="C1210" s="118"/>
      <c r="D1210" s="118"/>
      <c r="E1210" s="118"/>
      <c r="F1210" s="118"/>
      <c r="G1210" s="118"/>
      <c r="H1210" s="118"/>
      <c r="I1210" s="118"/>
      <c r="J1210" s="118"/>
      <c r="K1210" s="118"/>
      <c r="L1210" s="118"/>
      <c r="M1210" s="118"/>
      <c r="N1210" s="153"/>
    </row>
    <row r="1211" spans="2:14">
      <c r="B1211" s="118"/>
      <c r="C1211" s="118"/>
      <c r="D1211" s="118"/>
      <c r="E1211" s="118"/>
      <c r="F1211" s="118"/>
      <c r="G1211" s="118"/>
      <c r="H1211" s="118"/>
      <c r="I1211" s="118"/>
      <c r="J1211" s="118"/>
      <c r="K1211" s="118"/>
      <c r="L1211" s="118"/>
      <c r="M1211" s="118"/>
      <c r="N1211" s="153"/>
    </row>
    <row r="1212" spans="2:14">
      <c r="B1212" s="118"/>
      <c r="C1212" s="118"/>
      <c r="D1212" s="118"/>
      <c r="E1212" s="118"/>
      <c r="F1212" s="118"/>
      <c r="G1212" s="118"/>
      <c r="H1212" s="118"/>
      <c r="I1212" s="118"/>
      <c r="J1212" s="118"/>
      <c r="K1212" s="118"/>
      <c r="L1212" s="118"/>
      <c r="M1212" s="118"/>
      <c r="N1212" s="153"/>
    </row>
    <row r="1213" spans="2:14">
      <c r="B1213" s="118"/>
      <c r="C1213" s="118"/>
      <c r="D1213" s="118"/>
      <c r="E1213" s="118"/>
      <c r="F1213" s="118"/>
      <c r="G1213" s="118"/>
      <c r="H1213" s="118"/>
      <c r="I1213" s="118"/>
      <c r="J1213" s="118"/>
      <c r="K1213" s="118"/>
      <c r="L1213" s="118"/>
      <c r="M1213" s="118"/>
      <c r="N1213" s="153"/>
    </row>
    <row r="1214" spans="2:14">
      <c r="B1214" s="118"/>
      <c r="C1214" s="118"/>
      <c r="D1214" s="118"/>
      <c r="E1214" s="118"/>
      <c r="F1214" s="118"/>
      <c r="G1214" s="118"/>
      <c r="H1214" s="118"/>
      <c r="I1214" s="118"/>
      <c r="J1214" s="118"/>
      <c r="K1214" s="118"/>
      <c r="L1214" s="118"/>
      <c r="M1214" s="118"/>
      <c r="N1214" s="153"/>
    </row>
    <row r="1215" spans="2:14">
      <c r="B1215" s="118"/>
      <c r="C1215" s="118"/>
      <c r="D1215" s="118"/>
      <c r="E1215" s="118"/>
      <c r="F1215" s="118"/>
      <c r="G1215" s="118"/>
      <c r="H1215" s="118"/>
      <c r="I1215" s="118"/>
      <c r="J1215" s="118"/>
      <c r="K1215" s="118"/>
      <c r="L1215" s="118"/>
      <c r="M1215" s="118"/>
      <c r="N1215" s="153"/>
    </row>
    <row r="1216" spans="2:14">
      <c r="B1216" s="118"/>
      <c r="C1216" s="118"/>
      <c r="D1216" s="118"/>
      <c r="E1216" s="118"/>
      <c r="F1216" s="118"/>
      <c r="G1216" s="118"/>
      <c r="H1216" s="118"/>
      <c r="I1216" s="118"/>
      <c r="J1216" s="118"/>
      <c r="K1216" s="118"/>
      <c r="L1216" s="118"/>
      <c r="M1216" s="118"/>
      <c r="N1216" s="153"/>
    </row>
    <row r="1217" spans="2:14">
      <c r="B1217" s="118"/>
      <c r="C1217" s="118"/>
      <c r="D1217" s="118"/>
      <c r="E1217" s="118"/>
      <c r="F1217" s="118"/>
      <c r="G1217" s="118"/>
      <c r="H1217" s="118"/>
      <c r="I1217" s="118"/>
      <c r="J1217" s="118"/>
      <c r="K1217" s="118"/>
      <c r="L1217" s="118"/>
      <c r="M1217" s="118"/>
      <c r="N1217" s="153"/>
    </row>
    <row r="1218" spans="2:14">
      <c r="B1218" s="118"/>
      <c r="C1218" s="118"/>
      <c r="D1218" s="118"/>
      <c r="E1218" s="118"/>
      <c r="F1218" s="118"/>
      <c r="G1218" s="118"/>
      <c r="H1218" s="118"/>
      <c r="I1218" s="118"/>
      <c r="J1218" s="118"/>
      <c r="K1218" s="118"/>
      <c r="L1218" s="118"/>
      <c r="M1218" s="118"/>
      <c r="N1218" s="153"/>
    </row>
    <row r="1219" spans="2:14">
      <c r="B1219" s="118"/>
      <c r="C1219" s="118"/>
      <c r="D1219" s="118"/>
      <c r="E1219" s="118"/>
      <c r="F1219" s="118"/>
      <c r="G1219" s="118"/>
      <c r="H1219" s="118"/>
      <c r="I1219" s="118"/>
      <c r="J1219" s="118"/>
      <c r="K1219" s="118"/>
      <c r="L1219" s="118"/>
      <c r="M1219" s="118"/>
      <c r="N1219" s="153"/>
    </row>
    <row r="1220" spans="2:14">
      <c r="B1220" s="118"/>
      <c r="C1220" s="118"/>
      <c r="D1220" s="118"/>
      <c r="E1220" s="118"/>
      <c r="F1220" s="118"/>
      <c r="G1220" s="118"/>
      <c r="H1220" s="118"/>
      <c r="I1220" s="118"/>
      <c r="J1220" s="118"/>
      <c r="K1220" s="118"/>
      <c r="L1220" s="118"/>
      <c r="M1220" s="118"/>
      <c r="N1220" s="153"/>
    </row>
    <row r="1221" spans="2:14">
      <c r="B1221" s="118"/>
      <c r="C1221" s="118"/>
      <c r="D1221" s="118"/>
      <c r="E1221" s="118"/>
      <c r="F1221" s="118"/>
      <c r="G1221" s="118"/>
      <c r="H1221" s="118"/>
      <c r="I1221" s="118"/>
      <c r="J1221" s="118"/>
      <c r="K1221" s="118"/>
      <c r="L1221" s="118"/>
      <c r="M1221" s="118"/>
      <c r="N1221" s="153"/>
    </row>
    <row r="1222" spans="2:14">
      <c r="B1222" s="118"/>
      <c r="C1222" s="118"/>
      <c r="D1222" s="118"/>
      <c r="E1222" s="118"/>
      <c r="F1222" s="118"/>
      <c r="G1222" s="118"/>
      <c r="H1222" s="118"/>
      <c r="I1222" s="118"/>
      <c r="J1222" s="118"/>
      <c r="K1222" s="118"/>
      <c r="L1222" s="118"/>
      <c r="M1222" s="118"/>
      <c r="N1222" s="153"/>
    </row>
    <row r="1223" spans="2:14">
      <c r="B1223" s="118"/>
      <c r="C1223" s="118"/>
      <c r="D1223" s="118"/>
      <c r="E1223" s="118"/>
      <c r="F1223" s="118"/>
      <c r="G1223" s="118"/>
      <c r="H1223" s="118"/>
      <c r="I1223" s="118"/>
      <c r="J1223" s="118"/>
      <c r="K1223" s="118"/>
      <c r="L1223" s="118"/>
      <c r="M1223" s="118"/>
      <c r="N1223" s="153"/>
    </row>
    <row r="1224" spans="2:14">
      <c r="B1224" s="118"/>
      <c r="C1224" s="118"/>
      <c r="D1224" s="118"/>
      <c r="E1224" s="118"/>
      <c r="F1224" s="118"/>
      <c r="G1224" s="118"/>
      <c r="H1224" s="118"/>
      <c r="I1224" s="118"/>
      <c r="J1224" s="118"/>
      <c r="K1224" s="118"/>
      <c r="L1224" s="118"/>
      <c r="M1224" s="118"/>
      <c r="N1224" s="153"/>
    </row>
    <row r="1225" spans="2:14">
      <c r="B1225" s="118"/>
      <c r="C1225" s="118"/>
      <c r="D1225" s="118"/>
      <c r="E1225" s="118"/>
      <c r="F1225" s="118"/>
      <c r="G1225" s="118"/>
      <c r="H1225" s="118"/>
      <c r="I1225" s="118"/>
      <c r="J1225" s="118"/>
      <c r="K1225" s="118"/>
      <c r="L1225" s="118"/>
      <c r="M1225" s="118"/>
      <c r="N1225" s="153"/>
    </row>
    <row r="1226" spans="2:14">
      <c r="B1226" s="118"/>
      <c r="C1226" s="118"/>
      <c r="D1226" s="118"/>
      <c r="E1226" s="118"/>
      <c r="F1226" s="118"/>
      <c r="G1226" s="118"/>
      <c r="H1226" s="118"/>
      <c r="I1226" s="118"/>
      <c r="J1226" s="118"/>
      <c r="K1226" s="118"/>
      <c r="L1226" s="118"/>
      <c r="M1226" s="118"/>
      <c r="N1226" s="153"/>
    </row>
    <row r="1227" spans="2:14">
      <c r="B1227" s="118"/>
      <c r="C1227" s="118"/>
      <c r="D1227" s="118"/>
      <c r="E1227" s="118"/>
      <c r="F1227" s="118"/>
      <c r="G1227" s="118"/>
      <c r="H1227" s="118"/>
      <c r="I1227" s="118"/>
      <c r="J1227" s="118"/>
      <c r="K1227" s="118"/>
      <c r="L1227" s="118"/>
      <c r="M1227" s="118"/>
      <c r="N1227" s="153"/>
    </row>
    <row r="1228" spans="2:14">
      <c r="B1228" s="118"/>
      <c r="C1228" s="118"/>
      <c r="D1228" s="118"/>
      <c r="E1228" s="118"/>
      <c r="F1228" s="118"/>
      <c r="G1228" s="118"/>
      <c r="H1228" s="118"/>
      <c r="I1228" s="118"/>
      <c r="J1228" s="118"/>
      <c r="K1228" s="118"/>
      <c r="L1228" s="118"/>
      <c r="M1228" s="118"/>
      <c r="N1228" s="153"/>
    </row>
    <row r="1229" spans="2:14">
      <c r="B1229" s="118"/>
      <c r="C1229" s="118"/>
      <c r="D1229" s="118"/>
      <c r="E1229" s="118"/>
      <c r="F1229" s="118"/>
      <c r="G1229" s="118"/>
      <c r="H1229" s="118"/>
      <c r="I1229" s="118"/>
      <c r="J1229" s="118"/>
      <c r="K1229" s="118"/>
      <c r="L1229" s="118"/>
      <c r="M1229" s="118"/>
      <c r="N1229" s="153"/>
    </row>
    <row r="1230" spans="2:14">
      <c r="B1230" s="118"/>
      <c r="C1230" s="118"/>
      <c r="D1230" s="118"/>
      <c r="E1230" s="118"/>
      <c r="F1230" s="118"/>
      <c r="G1230" s="118"/>
      <c r="H1230" s="118"/>
      <c r="I1230" s="118"/>
      <c r="J1230" s="118"/>
      <c r="K1230" s="118"/>
      <c r="L1230" s="118"/>
      <c r="M1230" s="118"/>
      <c r="N1230" s="153"/>
    </row>
    <row r="1231" spans="2:14">
      <c r="B1231" s="118"/>
      <c r="C1231" s="118"/>
      <c r="D1231" s="118"/>
      <c r="E1231" s="118"/>
      <c r="F1231" s="118"/>
      <c r="G1231" s="118"/>
      <c r="H1231" s="118"/>
      <c r="I1231" s="118"/>
      <c r="J1231" s="118"/>
      <c r="K1231" s="118"/>
      <c r="L1231" s="118"/>
      <c r="M1231" s="118"/>
      <c r="N1231" s="153"/>
    </row>
    <row r="1232" spans="2:14">
      <c r="B1232" s="118"/>
      <c r="C1232" s="118"/>
      <c r="D1232" s="118"/>
      <c r="E1232" s="118"/>
      <c r="F1232" s="118"/>
      <c r="G1232" s="118"/>
      <c r="H1232" s="118"/>
      <c r="I1232" s="118"/>
      <c r="J1232" s="118"/>
      <c r="K1232" s="118"/>
      <c r="L1232" s="118"/>
      <c r="M1232" s="118"/>
      <c r="N1232" s="153"/>
    </row>
    <row r="1233" spans="2:14">
      <c r="B1233" s="118"/>
      <c r="C1233" s="118"/>
      <c r="D1233" s="118"/>
      <c r="E1233" s="118"/>
      <c r="F1233" s="118"/>
      <c r="G1233" s="118"/>
      <c r="H1233" s="118"/>
      <c r="I1233" s="118"/>
      <c r="J1233" s="118"/>
      <c r="K1233" s="118"/>
      <c r="L1233" s="118"/>
      <c r="M1233" s="118"/>
      <c r="N1233" s="153"/>
    </row>
    <row r="1234" spans="2:14">
      <c r="B1234" s="118"/>
      <c r="C1234" s="118"/>
      <c r="D1234" s="118"/>
      <c r="E1234" s="118"/>
      <c r="F1234" s="118"/>
      <c r="G1234" s="118"/>
      <c r="H1234" s="118"/>
      <c r="I1234" s="118"/>
      <c r="J1234" s="118"/>
      <c r="K1234" s="118"/>
      <c r="L1234" s="118"/>
      <c r="M1234" s="118"/>
      <c r="N1234" s="153"/>
    </row>
    <row r="1235" spans="2:14">
      <c r="B1235" s="118"/>
      <c r="C1235" s="118"/>
      <c r="D1235" s="118"/>
      <c r="E1235" s="118"/>
      <c r="F1235" s="118"/>
      <c r="G1235" s="118"/>
      <c r="H1235" s="118"/>
      <c r="I1235" s="118"/>
      <c r="J1235" s="118"/>
      <c r="K1235" s="118"/>
      <c r="L1235" s="118"/>
      <c r="M1235" s="118"/>
      <c r="N1235" s="153"/>
    </row>
    <row r="1236" spans="2:14">
      <c r="B1236" s="118"/>
      <c r="C1236" s="118"/>
      <c r="D1236" s="118"/>
      <c r="E1236" s="118"/>
      <c r="F1236" s="118"/>
      <c r="G1236" s="118"/>
      <c r="H1236" s="118"/>
      <c r="I1236" s="118"/>
      <c r="J1236" s="118"/>
      <c r="K1236" s="118"/>
      <c r="L1236" s="118"/>
      <c r="M1236" s="118"/>
      <c r="N1236" s="153"/>
    </row>
    <row r="1237" spans="2:14">
      <c r="B1237" s="118"/>
      <c r="C1237" s="118"/>
      <c r="D1237" s="118"/>
      <c r="E1237" s="118"/>
      <c r="F1237" s="118"/>
      <c r="G1237" s="118"/>
      <c r="H1237" s="118"/>
      <c r="I1237" s="118"/>
      <c r="J1237" s="118"/>
      <c r="K1237" s="118"/>
      <c r="L1237" s="118"/>
      <c r="M1237" s="118"/>
      <c r="N1237" s="153"/>
    </row>
    <row r="1238" spans="2:14">
      <c r="B1238" s="118"/>
      <c r="C1238" s="118"/>
      <c r="D1238" s="118"/>
      <c r="E1238" s="118"/>
      <c r="F1238" s="118"/>
      <c r="G1238" s="118"/>
      <c r="H1238" s="118"/>
      <c r="I1238" s="118"/>
      <c r="J1238" s="118"/>
      <c r="K1238" s="118"/>
      <c r="L1238" s="118"/>
      <c r="M1238" s="118"/>
      <c r="N1238" s="153"/>
    </row>
    <row r="1239" spans="2:14">
      <c r="B1239" s="118"/>
      <c r="C1239" s="118"/>
      <c r="D1239" s="118"/>
      <c r="E1239" s="118"/>
      <c r="F1239" s="118"/>
      <c r="G1239" s="118"/>
      <c r="H1239" s="118"/>
      <c r="I1239" s="118"/>
      <c r="J1239" s="118"/>
      <c r="K1239" s="118"/>
      <c r="L1239" s="118"/>
      <c r="M1239" s="118"/>
      <c r="N1239" s="153"/>
    </row>
    <row r="1240" spans="2:14">
      <c r="B1240" s="118"/>
      <c r="C1240" s="118"/>
      <c r="D1240" s="118"/>
      <c r="E1240" s="118"/>
      <c r="F1240" s="118"/>
      <c r="G1240" s="118"/>
      <c r="H1240" s="118"/>
      <c r="I1240" s="118"/>
      <c r="J1240" s="118"/>
      <c r="K1240" s="118"/>
      <c r="L1240" s="118"/>
      <c r="M1240" s="118"/>
      <c r="N1240" s="153"/>
    </row>
    <row r="1241" spans="2:14">
      <c r="B1241" s="118"/>
      <c r="C1241" s="118"/>
      <c r="D1241" s="118"/>
      <c r="E1241" s="118"/>
      <c r="F1241" s="118"/>
      <c r="G1241" s="118"/>
      <c r="H1241" s="118"/>
      <c r="I1241" s="118"/>
      <c r="J1241" s="118"/>
      <c r="K1241" s="118"/>
      <c r="L1241" s="118"/>
      <c r="M1241" s="118"/>
      <c r="N1241" s="153"/>
    </row>
    <row r="1242" spans="2:14">
      <c r="B1242" s="118"/>
      <c r="C1242" s="118"/>
      <c r="D1242" s="118"/>
      <c r="E1242" s="118"/>
      <c r="F1242" s="118"/>
      <c r="G1242" s="118"/>
      <c r="H1242" s="118"/>
      <c r="I1242" s="118"/>
      <c r="J1242" s="118"/>
      <c r="K1242" s="118"/>
      <c r="L1242" s="118"/>
      <c r="M1242" s="118"/>
      <c r="N1242" s="153"/>
    </row>
    <row r="1243" spans="2:14">
      <c r="B1243" s="118"/>
      <c r="C1243" s="118"/>
      <c r="D1243" s="118"/>
      <c r="E1243" s="118"/>
      <c r="F1243" s="118"/>
      <c r="G1243" s="118"/>
      <c r="H1243" s="118"/>
      <c r="I1243" s="118"/>
      <c r="J1243" s="118"/>
      <c r="K1243" s="118"/>
      <c r="L1243" s="118"/>
      <c r="M1243" s="118"/>
      <c r="N1243" s="153"/>
    </row>
    <row r="1244" spans="2:14">
      <c r="B1244" s="118"/>
      <c r="C1244" s="118"/>
      <c r="D1244" s="118"/>
      <c r="E1244" s="118"/>
      <c r="F1244" s="118"/>
      <c r="G1244" s="118"/>
      <c r="H1244" s="118"/>
      <c r="I1244" s="118"/>
      <c r="J1244" s="118"/>
      <c r="K1244" s="118"/>
      <c r="L1244" s="118"/>
      <c r="M1244" s="118"/>
      <c r="N1244" s="153"/>
    </row>
    <row r="1245" spans="2:14">
      <c r="B1245" s="118"/>
      <c r="C1245" s="118"/>
      <c r="D1245" s="118"/>
      <c r="E1245" s="118"/>
      <c r="F1245" s="118"/>
      <c r="G1245" s="118"/>
      <c r="H1245" s="118"/>
      <c r="I1245" s="118"/>
      <c r="J1245" s="118"/>
      <c r="K1245" s="118"/>
      <c r="L1245" s="118"/>
      <c r="M1245" s="118"/>
      <c r="N1245" s="153"/>
    </row>
    <row r="1246" spans="2:14">
      <c r="B1246" s="118"/>
      <c r="C1246" s="118"/>
      <c r="D1246" s="118"/>
      <c r="E1246" s="118"/>
      <c r="F1246" s="118"/>
      <c r="G1246" s="118"/>
      <c r="H1246" s="118"/>
      <c r="I1246" s="118"/>
      <c r="J1246" s="118"/>
      <c r="K1246" s="118"/>
      <c r="L1246" s="118"/>
      <c r="M1246" s="118"/>
      <c r="N1246" s="153"/>
    </row>
    <row r="1247" spans="2:14">
      <c r="B1247" s="118"/>
      <c r="C1247" s="118"/>
      <c r="D1247" s="118"/>
      <c r="E1247" s="118"/>
      <c r="F1247" s="118"/>
      <c r="G1247" s="118"/>
      <c r="H1247" s="118"/>
      <c r="I1247" s="118"/>
      <c r="J1247" s="118"/>
      <c r="K1247" s="118"/>
      <c r="L1247" s="118"/>
      <c r="M1247" s="118"/>
      <c r="N1247" s="153"/>
    </row>
    <row r="1248" spans="2:14">
      <c r="B1248" s="118"/>
      <c r="C1248" s="118"/>
      <c r="D1248" s="118"/>
      <c r="E1248" s="118"/>
      <c r="F1248" s="118"/>
      <c r="G1248" s="118"/>
      <c r="H1248" s="118"/>
      <c r="I1248" s="118"/>
      <c r="J1248" s="118"/>
      <c r="K1248" s="118"/>
      <c r="L1248" s="118"/>
      <c r="M1248" s="118"/>
      <c r="N1248" s="153"/>
    </row>
    <row r="1249" spans="2:14">
      <c r="B1249" s="118"/>
      <c r="C1249" s="118"/>
      <c r="D1249" s="118"/>
      <c r="E1249" s="118"/>
      <c r="F1249" s="118"/>
      <c r="G1249" s="118"/>
      <c r="H1249" s="118"/>
      <c r="I1249" s="118"/>
      <c r="J1249" s="118"/>
      <c r="K1249" s="118"/>
      <c r="L1249" s="118"/>
      <c r="M1249" s="118"/>
      <c r="N1249" s="153"/>
    </row>
    <row r="1250" spans="2:14">
      <c r="B1250" s="118"/>
      <c r="C1250" s="118"/>
      <c r="D1250" s="118"/>
      <c r="E1250" s="118"/>
      <c r="F1250" s="118"/>
      <c r="G1250" s="118"/>
      <c r="H1250" s="118"/>
      <c r="I1250" s="118"/>
      <c r="J1250" s="118"/>
      <c r="K1250" s="118"/>
      <c r="L1250" s="118"/>
      <c r="M1250" s="118"/>
      <c r="N1250" s="153"/>
    </row>
    <row r="1251" spans="2:14">
      <c r="B1251" s="118"/>
      <c r="C1251" s="118"/>
      <c r="D1251" s="118"/>
      <c r="E1251" s="118"/>
      <c r="F1251" s="118"/>
      <c r="G1251" s="118"/>
      <c r="H1251" s="118"/>
      <c r="I1251" s="118"/>
      <c r="J1251" s="118"/>
      <c r="K1251" s="118"/>
      <c r="L1251" s="118"/>
      <c r="M1251" s="118"/>
      <c r="N1251" s="153"/>
    </row>
    <row r="1252" spans="2:14">
      <c r="B1252" s="118"/>
      <c r="C1252" s="118"/>
      <c r="D1252" s="118"/>
      <c r="E1252" s="118"/>
      <c r="F1252" s="118"/>
      <c r="G1252" s="118"/>
      <c r="H1252" s="118"/>
      <c r="I1252" s="118"/>
      <c r="J1252" s="118"/>
      <c r="K1252" s="118"/>
      <c r="L1252" s="118"/>
      <c r="M1252" s="118"/>
      <c r="N1252" s="153"/>
    </row>
    <row r="1253" spans="2:14">
      <c r="B1253" s="118"/>
      <c r="C1253" s="118"/>
      <c r="D1253" s="118"/>
      <c r="E1253" s="118"/>
      <c r="F1253" s="118"/>
      <c r="G1253" s="118"/>
      <c r="H1253" s="118"/>
      <c r="I1253" s="118"/>
      <c r="J1253" s="118"/>
      <c r="K1253" s="118"/>
      <c r="L1253" s="118"/>
      <c r="M1253" s="118"/>
      <c r="N1253" s="153"/>
    </row>
    <row r="1254" spans="2:14">
      <c r="B1254" s="118"/>
      <c r="C1254" s="118"/>
      <c r="D1254" s="118"/>
      <c r="E1254" s="118"/>
      <c r="F1254" s="118"/>
      <c r="G1254" s="118"/>
      <c r="H1254" s="118"/>
      <c r="I1254" s="118"/>
      <c r="J1254" s="118"/>
      <c r="K1254" s="118"/>
      <c r="L1254" s="118"/>
      <c r="M1254" s="118"/>
      <c r="N1254" s="153"/>
    </row>
    <row r="1255" spans="2:14">
      <c r="B1255" s="118"/>
      <c r="C1255" s="118"/>
      <c r="D1255" s="118"/>
      <c r="E1255" s="118"/>
      <c r="F1255" s="118"/>
      <c r="G1255" s="118"/>
      <c r="H1255" s="118"/>
      <c r="I1255" s="118"/>
      <c r="J1255" s="118"/>
      <c r="K1255" s="118"/>
      <c r="L1255" s="118"/>
      <c r="M1255" s="118"/>
      <c r="N1255" s="153"/>
    </row>
    <row r="1256" spans="2:14">
      <c r="B1256" s="118"/>
      <c r="C1256" s="118"/>
      <c r="D1256" s="118"/>
      <c r="E1256" s="118"/>
      <c r="F1256" s="118"/>
      <c r="G1256" s="118"/>
      <c r="H1256" s="118"/>
      <c r="I1256" s="118"/>
      <c r="J1256" s="118"/>
      <c r="K1256" s="118"/>
      <c r="L1256" s="118"/>
      <c r="M1256" s="118"/>
      <c r="N1256" s="153"/>
    </row>
    <row r="1257" spans="2:14">
      <c r="B1257" s="118"/>
      <c r="C1257" s="118"/>
      <c r="D1257" s="118"/>
      <c r="E1257" s="118"/>
      <c r="F1257" s="118"/>
      <c r="G1257" s="118"/>
      <c r="H1257" s="118"/>
      <c r="I1257" s="118"/>
      <c r="J1257" s="118"/>
      <c r="K1257" s="118"/>
      <c r="L1257" s="118"/>
      <c r="M1257" s="118"/>
      <c r="N1257" s="153"/>
    </row>
    <row r="1258" spans="2:14">
      <c r="B1258" s="118"/>
      <c r="C1258" s="118"/>
      <c r="D1258" s="118"/>
      <c r="E1258" s="118"/>
      <c r="F1258" s="118"/>
      <c r="G1258" s="118"/>
      <c r="H1258" s="118"/>
      <c r="I1258" s="118"/>
      <c r="J1258" s="118"/>
      <c r="K1258" s="118"/>
      <c r="L1258" s="118"/>
      <c r="M1258" s="118"/>
      <c r="N1258" s="153"/>
    </row>
    <row r="1259" spans="2:14">
      <c r="B1259" s="118"/>
      <c r="C1259" s="118"/>
      <c r="D1259" s="118"/>
      <c r="E1259" s="118"/>
      <c r="F1259" s="118"/>
      <c r="G1259" s="118"/>
      <c r="H1259" s="118"/>
      <c r="I1259" s="118"/>
      <c r="J1259" s="118"/>
      <c r="K1259" s="118"/>
      <c r="L1259" s="118"/>
      <c r="M1259" s="118"/>
      <c r="N1259" s="153"/>
    </row>
    <row r="1260" spans="2:14">
      <c r="B1260" s="118"/>
      <c r="C1260" s="118"/>
      <c r="D1260" s="118"/>
      <c r="E1260" s="118"/>
      <c r="F1260" s="118"/>
      <c r="G1260" s="118"/>
      <c r="H1260" s="118"/>
      <c r="I1260" s="118"/>
      <c r="J1260" s="118"/>
      <c r="K1260" s="118"/>
      <c r="L1260" s="118"/>
      <c r="M1260" s="118"/>
      <c r="N1260" s="153"/>
    </row>
    <row r="1261" spans="2:14">
      <c r="B1261" s="118"/>
      <c r="C1261" s="118"/>
      <c r="D1261" s="118"/>
      <c r="E1261" s="118"/>
      <c r="F1261" s="118"/>
      <c r="G1261" s="118"/>
      <c r="H1261" s="118"/>
      <c r="I1261" s="118"/>
      <c r="J1261" s="118"/>
      <c r="K1261" s="118"/>
      <c r="L1261" s="118"/>
      <c r="M1261" s="118"/>
      <c r="N1261" s="153"/>
    </row>
    <row r="1262" spans="2:14">
      <c r="B1262" s="118"/>
      <c r="C1262" s="118"/>
      <c r="D1262" s="118"/>
      <c r="E1262" s="118"/>
      <c r="F1262" s="118"/>
      <c r="G1262" s="118"/>
      <c r="H1262" s="118"/>
      <c r="I1262" s="118"/>
      <c r="J1262" s="118"/>
      <c r="K1262" s="118"/>
      <c r="L1262" s="118"/>
      <c r="M1262" s="118"/>
      <c r="N1262" s="153"/>
    </row>
    <row r="1263" spans="2:14">
      <c r="B1263" s="118"/>
      <c r="C1263" s="118"/>
      <c r="D1263" s="118"/>
      <c r="E1263" s="118"/>
      <c r="F1263" s="118"/>
      <c r="G1263" s="118"/>
      <c r="H1263" s="118"/>
      <c r="I1263" s="118"/>
      <c r="J1263" s="118"/>
      <c r="K1263" s="118"/>
      <c r="L1263" s="118"/>
      <c r="M1263" s="118"/>
      <c r="N1263" s="153"/>
    </row>
    <row r="1264" spans="2:14">
      <c r="B1264" s="118"/>
      <c r="C1264" s="118"/>
      <c r="D1264" s="118"/>
      <c r="E1264" s="118"/>
      <c r="F1264" s="118"/>
      <c r="G1264" s="118"/>
      <c r="H1264" s="118"/>
      <c r="I1264" s="118"/>
      <c r="J1264" s="118"/>
      <c r="K1264" s="118"/>
      <c r="L1264" s="118"/>
      <c r="M1264" s="118"/>
      <c r="N1264" s="153"/>
    </row>
    <row r="1265" spans="2:14">
      <c r="B1265" s="118"/>
      <c r="C1265" s="118"/>
      <c r="D1265" s="118"/>
      <c r="E1265" s="118"/>
      <c r="F1265" s="118"/>
      <c r="G1265" s="118"/>
      <c r="H1265" s="118"/>
      <c r="I1265" s="118"/>
      <c r="J1265" s="118"/>
      <c r="K1265" s="118"/>
      <c r="L1265" s="118"/>
      <c r="M1265" s="118"/>
      <c r="N1265" s="153"/>
    </row>
    <row r="1266" spans="2:14">
      <c r="B1266" s="118"/>
      <c r="C1266" s="118"/>
      <c r="D1266" s="118"/>
      <c r="E1266" s="118"/>
      <c r="F1266" s="118"/>
      <c r="G1266" s="118"/>
      <c r="H1266" s="118"/>
      <c r="I1266" s="118"/>
      <c r="J1266" s="118"/>
      <c r="K1266" s="118"/>
      <c r="L1266" s="118"/>
      <c r="M1266" s="118"/>
      <c r="N1266" s="153"/>
    </row>
    <row r="1267" spans="2:14">
      <c r="B1267" s="118"/>
      <c r="C1267" s="118"/>
      <c r="D1267" s="118"/>
      <c r="E1267" s="118"/>
      <c r="F1267" s="118"/>
      <c r="G1267" s="118"/>
      <c r="H1267" s="118"/>
      <c r="I1267" s="118"/>
      <c r="J1267" s="118"/>
      <c r="K1267" s="118"/>
      <c r="L1267" s="118"/>
      <c r="M1267" s="118"/>
      <c r="N1267" s="153"/>
    </row>
    <row r="1268" spans="2:14">
      <c r="B1268" s="118"/>
      <c r="C1268" s="118"/>
      <c r="D1268" s="118"/>
      <c r="E1268" s="118"/>
      <c r="F1268" s="118"/>
      <c r="G1268" s="118"/>
      <c r="H1268" s="118"/>
      <c r="I1268" s="118"/>
      <c r="J1268" s="118"/>
      <c r="K1268" s="118"/>
      <c r="L1268" s="118"/>
      <c r="M1268" s="118"/>
      <c r="N1268" s="153"/>
    </row>
    <row r="1269" spans="2:14">
      <c r="B1269" s="118"/>
      <c r="C1269" s="118"/>
      <c r="D1269" s="118"/>
      <c r="E1269" s="118"/>
      <c r="F1269" s="118"/>
      <c r="G1269" s="118"/>
      <c r="H1269" s="118"/>
      <c r="I1269" s="118"/>
      <c r="J1269" s="118"/>
      <c r="K1269" s="118"/>
      <c r="L1269" s="118"/>
      <c r="M1269" s="118"/>
      <c r="N1269" s="153"/>
    </row>
    <row r="1270" spans="2:14">
      <c r="B1270" s="118"/>
      <c r="C1270" s="118"/>
      <c r="D1270" s="118"/>
      <c r="E1270" s="118"/>
      <c r="F1270" s="118"/>
      <c r="G1270" s="118"/>
      <c r="H1270" s="118"/>
      <c r="I1270" s="118"/>
      <c r="J1270" s="118"/>
      <c r="K1270" s="118"/>
      <c r="L1270" s="118"/>
      <c r="M1270" s="118"/>
      <c r="N1270" s="153"/>
    </row>
    <row r="1271" spans="2:14">
      <c r="B1271" s="118"/>
      <c r="C1271" s="118"/>
      <c r="D1271" s="118"/>
      <c r="E1271" s="118"/>
      <c r="F1271" s="118"/>
      <c r="G1271" s="118"/>
      <c r="H1271" s="118"/>
      <c r="I1271" s="118"/>
      <c r="J1271" s="118"/>
      <c r="K1271" s="118"/>
      <c r="L1271" s="118"/>
      <c r="M1271" s="118"/>
      <c r="N1271" s="153"/>
    </row>
    <row r="1272" spans="2:14">
      <c r="B1272" s="118"/>
      <c r="C1272" s="118"/>
      <c r="D1272" s="118"/>
      <c r="E1272" s="118"/>
      <c r="F1272" s="118"/>
      <c r="G1272" s="118"/>
      <c r="H1272" s="118"/>
      <c r="I1272" s="118"/>
      <c r="J1272" s="118"/>
      <c r="K1272" s="118"/>
      <c r="L1272" s="118"/>
      <c r="M1272" s="118"/>
      <c r="N1272" s="153"/>
    </row>
    <row r="1273" spans="2:14">
      <c r="B1273" s="118"/>
      <c r="C1273" s="118"/>
      <c r="D1273" s="118"/>
      <c r="E1273" s="118"/>
      <c r="F1273" s="118"/>
      <c r="G1273" s="118"/>
      <c r="H1273" s="118"/>
      <c r="I1273" s="118"/>
      <c r="J1273" s="118"/>
      <c r="K1273" s="118"/>
      <c r="L1273" s="118"/>
      <c r="M1273" s="118"/>
      <c r="N1273" s="153"/>
    </row>
    <row r="1274" spans="2:14">
      <c r="B1274" s="118"/>
      <c r="C1274" s="118"/>
      <c r="D1274" s="118"/>
      <c r="E1274" s="118"/>
      <c r="F1274" s="118"/>
      <c r="G1274" s="118"/>
      <c r="H1274" s="118"/>
      <c r="I1274" s="118"/>
      <c r="J1274" s="118"/>
      <c r="K1274" s="118"/>
      <c r="L1274" s="118"/>
      <c r="M1274" s="118"/>
      <c r="N1274" s="153"/>
    </row>
    <row r="1275" spans="2:14">
      <c r="B1275" s="118"/>
      <c r="C1275" s="118"/>
      <c r="D1275" s="118"/>
      <c r="E1275" s="118"/>
      <c r="F1275" s="118"/>
      <c r="G1275" s="118"/>
      <c r="H1275" s="118"/>
      <c r="I1275" s="118"/>
      <c r="J1275" s="118"/>
      <c r="K1275" s="118"/>
      <c r="L1275" s="118"/>
      <c r="M1275" s="118"/>
      <c r="N1275" s="153"/>
    </row>
    <row r="1276" spans="2:14">
      <c r="B1276" s="118"/>
      <c r="C1276" s="118"/>
      <c r="D1276" s="118"/>
      <c r="E1276" s="118"/>
      <c r="F1276" s="118"/>
      <c r="G1276" s="118"/>
      <c r="H1276" s="118"/>
      <c r="I1276" s="118"/>
      <c r="J1276" s="118"/>
      <c r="K1276" s="118"/>
      <c r="L1276" s="118"/>
      <c r="M1276" s="118"/>
      <c r="N1276" s="153"/>
    </row>
    <row r="1277" spans="2:14">
      <c r="B1277" s="118"/>
      <c r="C1277" s="118"/>
      <c r="D1277" s="118"/>
      <c r="E1277" s="118"/>
      <c r="F1277" s="118"/>
      <c r="G1277" s="118"/>
      <c r="H1277" s="118"/>
      <c r="I1277" s="118"/>
      <c r="J1277" s="118"/>
      <c r="K1277" s="118"/>
      <c r="L1277" s="118"/>
      <c r="M1277" s="118"/>
      <c r="N1277" s="153"/>
    </row>
    <row r="1278" spans="2:14">
      <c r="B1278" s="118"/>
      <c r="C1278" s="118"/>
      <c r="D1278" s="118"/>
      <c r="E1278" s="118"/>
      <c r="F1278" s="118"/>
      <c r="G1278" s="118"/>
      <c r="H1278" s="118"/>
      <c r="I1278" s="118"/>
      <c r="J1278" s="118"/>
      <c r="K1278" s="118"/>
      <c r="L1278" s="118"/>
      <c r="M1278" s="118"/>
      <c r="N1278" s="153"/>
    </row>
    <row r="1279" spans="2:14">
      <c r="B1279" s="118"/>
      <c r="C1279" s="118"/>
      <c r="D1279" s="118"/>
      <c r="E1279" s="118"/>
      <c r="F1279" s="118"/>
      <c r="G1279" s="118"/>
      <c r="H1279" s="118"/>
      <c r="I1279" s="118"/>
      <c r="J1279" s="118"/>
      <c r="K1279" s="118"/>
      <c r="L1279" s="118"/>
      <c r="M1279" s="118"/>
      <c r="N1279" s="153"/>
    </row>
    <row r="1280" spans="2:14">
      <c r="B1280" s="118"/>
      <c r="C1280" s="118"/>
      <c r="D1280" s="118"/>
      <c r="E1280" s="118"/>
      <c r="F1280" s="118"/>
      <c r="G1280" s="118"/>
      <c r="H1280" s="118"/>
      <c r="I1280" s="118"/>
      <c r="J1280" s="118"/>
      <c r="K1280" s="118"/>
      <c r="L1280" s="118"/>
      <c r="M1280" s="118"/>
      <c r="N1280" s="153"/>
    </row>
    <row r="1281" spans="2:14">
      <c r="B1281" s="118"/>
      <c r="C1281" s="118"/>
      <c r="D1281" s="118"/>
      <c r="E1281" s="118"/>
      <c r="F1281" s="118"/>
      <c r="G1281" s="118"/>
      <c r="H1281" s="118"/>
      <c r="I1281" s="118"/>
      <c r="J1281" s="118"/>
      <c r="K1281" s="118"/>
      <c r="L1281" s="118"/>
      <c r="M1281" s="118"/>
      <c r="N1281" s="153"/>
    </row>
    <row r="1282" spans="2:14">
      <c r="B1282" s="118"/>
      <c r="C1282" s="118"/>
      <c r="D1282" s="118"/>
      <c r="E1282" s="118"/>
      <c r="F1282" s="118"/>
      <c r="G1282" s="118"/>
      <c r="H1282" s="118"/>
      <c r="I1282" s="118"/>
      <c r="J1282" s="118"/>
      <c r="K1282" s="118"/>
      <c r="L1282" s="118"/>
      <c r="M1282" s="118"/>
      <c r="N1282" s="153"/>
    </row>
    <row r="1283" spans="2:14">
      <c r="B1283" s="118"/>
      <c r="C1283" s="118"/>
      <c r="D1283" s="118"/>
      <c r="E1283" s="118"/>
      <c r="F1283" s="118"/>
      <c r="G1283" s="118"/>
      <c r="H1283" s="118"/>
      <c r="I1283" s="118"/>
      <c r="J1283" s="118"/>
      <c r="K1283" s="118"/>
      <c r="L1283" s="118"/>
      <c r="M1283" s="118"/>
      <c r="N1283" s="153"/>
    </row>
    <row r="1284" spans="2:14">
      <c r="B1284" s="118"/>
      <c r="C1284" s="118"/>
      <c r="D1284" s="118"/>
      <c r="E1284" s="118"/>
      <c r="F1284" s="118"/>
      <c r="G1284" s="118"/>
      <c r="H1284" s="118"/>
      <c r="I1284" s="118"/>
      <c r="J1284" s="118"/>
      <c r="K1284" s="118"/>
      <c r="L1284" s="118"/>
      <c r="M1284" s="118"/>
      <c r="N1284" s="153"/>
    </row>
    <row r="1285" spans="2:14">
      <c r="B1285" s="118"/>
      <c r="C1285" s="118"/>
      <c r="D1285" s="118"/>
      <c r="E1285" s="118"/>
      <c r="F1285" s="118"/>
      <c r="G1285" s="118"/>
      <c r="H1285" s="118"/>
      <c r="I1285" s="118"/>
      <c r="J1285" s="118"/>
      <c r="K1285" s="118"/>
      <c r="L1285" s="118"/>
      <c r="M1285" s="118"/>
      <c r="N1285" s="153"/>
    </row>
    <row r="1286" spans="2:14">
      <c r="B1286" s="118"/>
      <c r="C1286" s="118"/>
      <c r="D1286" s="118"/>
      <c r="E1286" s="118"/>
      <c r="F1286" s="118"/>
      <c r="G1286" s="118"/>
      <c r="H1286" s="118"/>
      <c r="I1286" s="118"/>
      <c r="J1286" s="118"/>
      <c r="K1286" s="118"/>
      <c r="L1286" s="118"/>
      <c r="M1286" s="118"/>
      <c r="N1286" s="153"/>
    </row>
    <row r="1287" spans="2:14">
      <c r="B1287" s="118"/>
      <c r="C1287" s="118"/>
      <c r="D1287" s="118"/>
      <c r="E1287" s="118"/>
      <c r="F1287" s="118"/>
      <c r="G1287" s="118"/>
      <c r="H1287" s="118"/>
      <c r="I1287" s="118"/>
      <c r="J1287" s="118"/>
      <c r="K1287" s="118"/>
      <c r="L1287" s="118"/>
      <c r="M1287" s="118"/>
      <c r="N1287" s="153"/>
    </row>
    <row r="1288" spans="2:14">
      <c r="B1288" s="118"/>
      <c r="C1288" s="118"/>
      <c r="D1288" s="118"/>
      <c r="E1288" s="118"/>
      <c r="F1288" s="118"/>
      <c r="G1288" s="118"/>
      <c r="H1288" s="118"/>
      <c r="I1288" s="118"/>
      <c r="J1288" s="118"/>
      <c r="K1288" s="118"/>
      <c r="L1288" s="118"/>
      <c r="M1288" s="118"/>
      <c r="N1288" s="153"/>
    </row>
    <row r="1289" spans="2:14">
      <c r="B1289" s="118"/>
      <c r="C1289" s="118"/>
      <c r="D1289" s="118"/>
      <c r="E1289" s="118"/>
      <c r="F1289" s="118"/>
      <c r="G1289" s="118"/>
      <c r="H1289" s="118"/>
      <c r="I1289" s="118"/>
      <c r="J1289" s="118"/>
      <c r="K1289" s="118"/>
      <c r="L1289" s="118"/>
      <c r="M1289" s="118"/>
      <c r="N1289" s="153"/>
    </row>
    <row r="1290" spans="2:14">
      <c r="B1290" s="118"/>
      <c r="C1290" s="118"/>
      <c r="D1290" s="118"/>
      <c r="E1290" s="118"/>
      <c r="F1290" s="118"/>
      <c r="G1290" s="118"/>
      <c r="H1290" s="118"/>
      <c r="I1290" s="118"/>
      <c r="J1290" s="118"/>
      <c r="K1290" s="118"/>
      <c r="L1290" s="118"/>
      <c r="M1290" s="118"/>
      <c r="N1290" s="153"/>
    </row>
    <row r="1291" spans="2:14">
      <c r="B1291" s="118"/>
      <c r="C1291" s="118"/>
      <c r="D1291" s="118"/>
      <c r="E1291" s="118"/>
      <c r="F1291" s="118"/>
      <c r="G1291" s="118"/>
      <c r="H1291" s="118"/>
      <c r="I1291" s="118"/>
      <c r="J1291" s="118"/>
      <c r="K1291" s="118"/>
      <c r="L1291" s="118"/>
      <c r="M1291" s="118"/>
      <c r="N1291" s="153"/>
    </row>
    <row r="1292" spans="2:14">
      <c r="B1292" s="118"/>
      <c r="C1292" s="118"/>
      <c r="D1292" s="118"/>
      <c r="E1292" s="118"/>
      <c r="F1292" s="118"/>
      <c r="G1292" s="118"/>
      <c r="H1292" s="118"/>
      <c r="I1292" s="118"/>
      <c r="J1292" s="118"/>
      <c r="K1292" s="118"/>
      <c r="L1292" s="118"/>
      <c r="M1292" s="118"/>
      <c r="N1292" s="153"/>
    </row>
    <row r="1293" spans="2:14">
      <c r="B1293" s="118"/>
      <c r="C1293" s="118"/>
      <c r="D1293" s="118"/>
      <c r="E1293" s="118"/>
      <c r="F1293" s="118"/>
      <c r="G1293" s="118"/>
      <c r="H1293" s="118"/>
      <c r="I1293" s="118"/>
      <c r="J1293" s="118"/>
      <c r="K1293" s="118"/>
      <c r="L1293" s="118"/>
      <c r="M1293" s="118"/>
      <c r="N1293" s="153"/>
    </row>
    <row r="1294" spans="2:14">
      <c r="B1294" s="118"/>
      <c r="C1294" s="118"/>
      <c r="D1294" s="118"/>
      <c r="E1294" s="118"/>
      <c r="F1294" s="118"/>
      <c r="G1294" s="118"/>
      <c r="H1294" s="118"/>
      <c r="I1294" s="118"/>
      <c r="J1294" s="118"/>
      <c r="K1294" s="118"/>
      <c r="L1294" s="118"/>
      <c r="M1294" s="118"/>
      <c r="N1294" s="153"/>
    </row>
    <row r="1295" spans="2:14">
      <c r="B1295" s="118"/>
      <c r="C1295" s="118"/>
      <c r="D1295" s="118"/>
      <c r="E1295" s="118"/>
      <c r="F1295" s="118"/>
      <c r="G1295" s="118"/>
      <c r="H1295" s="118"/>
      <c r="I1295" s="118"/>
      <c r="J1295" s="118"/>
      <c r="K1295" s="118"/>
      <c r="L1295" s="118"/>
      <c r="M1295" s="118"/>
      <c r="N1295" s="153"/>
    </row>
    <row r="1296" spans="2:14">
      <c r="B1296" s="118"/>
      <c r="C1296" s="118"/>
      <c r="D1296" s="118"/>
      <c r="E1296" s="118"/>
      <c r="F1296" s="118"/>
      <c r="G1296" s="118"/>
      <c r="H1296" s="118"/>
      <c r="I1296" s="118"/>
      <c r="J1296" s="118"/>
      <c r="K1296" s="118"/>
      <c r="L1296" s="118"/>
      <c r="M1296" s="118"/>
      <c r="N1296" s="153"/>
    </row>
    <row r="1297" spans="2:14">
      <c r="B1297" s="118"/>
      <c r="C1297" s="118"/>
      <c r="D1297" s="118"/>
      <c r="E1297" s="118"/>
      <c r="F1297" s="118"/>
      <c r="G1297" s="118"/>
      <c r="H1297" s="118"/>
      <c r="I1297" s="118"/>
      <c r="J1297" s="118"/>
      <c r="K1297" s="118"/>
      <c r="L1297" s="118"/>
      <c r="M1297" s="118"/>
      <c r="N1297" s="153"/>
    </row>
    <row r="1298" spans="2:14">
      <c r="B1298" s="118"/>
      <c r="C1298" s="118"/>
      <c r="D1298" s="118"/>
      <c r="E1298" s="118"/>
      <c r="F1298" s="118"/>
      <c r="G1298" s="118"/>
      <c r="H1298" s="118"/>
      <c r="I1298" s="118"/>
      <c r="J1298" s="118"/>
      <c r="K1298" s="118"/>
      <c r="L1298" s="118"/>
      <c r="M1298" s="118"/>
      <c r="N1298" s="153"/>
    </row>
    <row r="1299" spans="2:14">
      <c r="B1299" s="118"/>
      <c r="C1299" s="118"/>
      <c r="D1299" s="118"/>
      <c r="E1299" s="118"/>
      <c r="F1299" s="118"/>
      <c r="G1299" s="118"/>
      <c r="H1299" s="118"/>
      <c r="I1299" s="118"/>
      <c r="J1299" s="118"/>
      <c r="K1299" s="118"/>
      <c r="L1299" s="118"/>
      <c r="M1299" s="118"/>
      <c r="N1299" s="153"/>
    </row>
    <row r="1300" spans="2:14">
      <c r="B1300" s="118"/>
      <c r="C1300" s="118"/>
      <c r="D1300" s="118"/>
      <c r="E1300" s="118"/>
      <c r="F1300" s="118"/>
      <c r="G1300" s="118"/>
      <c r="H1300" s="118"/>
      <c r="I1300" s="118"/>
      <c r="J1300" s="118"/>
      <c r="K1300" s="118"/>
      <c r="L1300" s="118"/>
      <c r="M1300" s="118"/>
      <c r="N1300" s="153"/>
    </row>
    <row r="1301" spans="2:14">
      <c r="B1301" s="118"/>
      <c r="C1301" s="118"/>
      <c r="D1301" s="118"/>
      <c r="E1301" s="118"/>
      <c r="F1301" s="118"/>
      <c r="G1301" s="118"/>
      <c r="H1301" s="118"/>
      <c r="I1301" s="118"/>
      <c r="J1301" s="118"/>
      <c r="K1301" s="118"/>
      <c r="L1301" s="118"/>
      <c r="M1301" s="118"/>
      <c r="N1301" s="153"/>
    </row>
    <row r="1302" spans="2:14">
      <c r="B1302" s="118"/>
      <c r="C1302" s="118"/>
      <c r="D1302" s="118"/>
      <c r="E1302" s="118"/>
      <c r="F1302" s="118"/>
      <c r="G1302" s="118"/>
      <c r="H1302" s="118"/>
      <c r="I1302" s="118"/>
      <c r="J1302" s="118"/>
      <c r="K1302" s="118"/>
      <c r="L1302" s="118"/>
      <c r="M1302" s="118"/>
      <c r="N1302" s="153"/>
    </row>
    <row r="1303" spans="2:14">
      <c r="B1303" s="118"/>
      <c r="C1303" s="118"/>
      <c r="D1303" s="118"/>
      <c r="E1303" s="118"/>
      <c r="F1303" s="118"/>
      <c r="G1303" s="118"/>
      <c r="H1303" s="118"/>
      <c r="I1303" s="118"/>
      <c r="J1303" s="118"/>
      <c r="K1303" s="118"/>
      <c r="L1303" s="118"/>
      <c r="M1303" s="118"/>
      <c r="N1303" s="153"/>
    </row>
    <row r="1304" spans="2:14">
      <c r="B1304" s="118"/>
      <c r="C1304" s="118"/>
      <c r="D1304" s="118"/>
      <c r="E1304" s="118"/>
      <c r="F1304" s="118"/>
      <c r="G1304" s="118"/>
      <c r="H1304" s="118"/>
      <c r="I1304" s="118"/>
      <c r="J1304" s="118"/>
      <c r="K1304" s="118"/>
      <c r="L1304" s="118"/>
      <c r="M1304" s="118"/>
      <c r="N1304" s="153"/>
    </row>
    <row r="1305" spans="2:14">
      <c r="B1305" s="118"/>
      <c r="C1305" s="118"/>
      <c r="D1305" s="118"/>
      <c r="E1305" s="118"/>
      <c r="F1305" s="118"/>
      <c r="G1305" s="118"/>
      <c r="H1305" s="118"/>
      <c r="I1305" s="118"/>
      <c r="J1305" s="118"/>
      <c r="K1305" s="118"/>
      <c r="L1305" s="118"/>
      <c r="M1305" s="118"/>
      <c r="N1305" s="153"/>
    </row>
    <row r="1306" spans="2:14">
      <c r="B1306" s="118"/>
      <c r="C1306" s="118"/>
      <c r="D1306" s="118"/>
      <c r="E1306" s="118"/>
      <c r="F1306" s="118"/>
      <c r="G1306" s="118"/>
      <c r="H1306" s="118"/>
      <c r="I1306" s="118"/>
      <c r="J1306" s="118"/>
      <c r="K1306" s="118"/>
      <c r="L1306" s="118"/>
      <c r="M1306" s="118"/>
      <c r="N1306" s="153"/>
    </row>
    <row r="1307" spans="2:14">
      <c r="B1307" s="118"/>
      <c r="C1307" s="118"/>
      <c r="D1307" s="118"/>
      <c r="E1307" s="118"/>
      <c r="F1307" s="118"/>
      <c r="G1307" s="118"/>
      <c r="H1307" s="118"/>
      <c r="I1307" s="118"/>
      <c r="J1307" s="118"/>
      <c r="K1307" s="118"/>
      <c r="L1307" s="118"/>
      <c r="M1307" s="118"/>
      <c r="N1307" s="153"/>
    </row>
    <row r="1308" spans="2:14">
      <c r="B1308" s="118"/>
      <c r="C1308" s="118"/>
      <c r="D1308" s="118"/>
      <c r="E1308" s="118"/>
      <c r="F1308" s="118"/>
      <c r="G1308" s="118"/>
      <c r="H1308" s="118"/>
      <c r="I1308" s="118"/>
      <c r="J1308" s="118"/>
      <c r="K1308" s="118"/>
      <c r="L1308" s="118"/>
      <c r="M1308" s="118"/>
      <c r="N1308" s="153"/>
    </row>
    <row r="1309" spans="2:14">
      <c r="B1309" s="118"/>
      <c r="C1309" s="118"/>
      <c r="D1309" s="118"/>
      <c r="E1309" s="118"/>
      <c r="F1309" s="118"/>
      <c r="G1309" s="118"/>
      <c r="H1309" s="118"/>
      <c r="I1309" s="118"/>
      <c r="J1309" s="118"/>
      <c r="K1309" s="118"/>
      <c r="L1309" s="118"/>
      <c r="M1309" s="118"/>
      <c r="N1309" s="153"/>
    </row>
    <row r="1310" spans="2:14">
      <c r="B1310" s="118"/>
      <c r="C1310" s="118"/>
      <c r="D1310" s="118"/>
      <c r="E1310" s="118"/>
      <c r="F1310" s="118"/>
      <c r="G1310" s="118"/>
      <c r="H1310" s="118"/>
      <c r="I1310" s="118"/>
      <c r="J1310" s="118"/>
      <c r="K1310" s="118"/>
      <c r="L1310" s="118"/>
      <c r="M1310" s="118"/>
      <c r="N1310" s="153"/>
    </row>
    <row r="1311" spans="2:14">
      <c r="B1311" s="118"/>
      <c r="C1311" s="118"/>
      <c r="D1311" s="118"/>
      <c r="E1311" s="118"/>
      <c r="F1311" s="118"/>
      <c r="G1311" s="118"/>
      <c r="H1311" s="118"/>
      <c r="I1311" s="118"/>
      <c r="J1311" s="118"/>
      <c r="K1311" s="118"/>
      <c r="L1311" s="118"/>
      <c r="M1311" s="118"/>
      <c r="N1311" s="153"/>
    </row>
    <row r="1312" spans="2:14">
      <c r="B1312" s="118"/>
      <c r="C1312" s="118"/>
      <c r="D1312" s="118"/>
      <c r="E1312" s="118"/>
      <c r="F1312" s="118"/>
      <c r="G1312" s="118"/>
      <c r="H1312" s="118"/>
      <c r="I1312" s="118"/>
      <c r="J1312" s="118"/>
      <c r="K1312" s="118"/>
      <c r="L1312" s="118"/>
      <c r="M1312" s="118"/>
      <c r="N1312" s="153"/>
    </row>
    <row r="1313" spans="2:14">
      <c r="B1313" s="118"/>
      <c r="C1313" s="118"/>
      <c r="D1313" s="118"/>
      <c r="E1313" s="118"/>
      <c r="F1313" s="118"/>
      <c r="G1313" s="118"/>
      <c r="H1313" s="118"/>
      <c r="I1313" s="118"/>
      <c r="J1313" s="118"/>
      <c r="K1313" s="118"/>
      <c r="L1313" s="118"/>
      <c r="M1313" s="118"/>
      <c r="N1313" s="153"/>
    </row>
    <row r="1314" spans="2:14">
      <c r="B1314" s="118"/>
      <c r="C1314" s="118"/>
      <c r="D1314" s="118"/>
      <c r="E1314" s="118"/>
      <c r="F1314" s="118"/>
      <c r="G1314" s="118"/>
      <c r="H1314" s="118"/>
      <c r="I1314" s="118"/>
      <c r="J1314" s="118"/>
      <c r="K1314" s="118"/>
      <c r="L1314" s="118"/>
      <c r="M1314" s="118"/>
      <c r="N1314" s="153"/>
    </row>
    <row r="1315" spans="2:14">
      <c r="B1315" s="118"/>
      <c r="C1315" s="118"/>
      <c r="D1315" s="118"/>
      <c r="E1315" s="118"/>
      <c r="F1315" s="118"/>
      <c r="G1315" s="118"/>
      <c r="H1315" s="118"/>
      <c r="I1315" s="118"/>
      <c r="J1315" s="118"/>
      <c r="K1315" s="118"/>
      <c r="L1315" s="118"/>
      <c r="M1315" s="118"/>
      <c r="N1315" s="153"/>
    </row>
    <row r="1316" spans="2:14">
      <c r="B1316" s="118"/>
      <c r="C1316" s="118"/>
      <c r="D1316" s="118"/>
      <c r="E1316" s="118"/>
      <c r="F1316" s="118"/>
      <c r="G1316" s="118"/>
      <c r="H1316" s="118"/>
      <c r="I1316" s="118"/>
      <c r="J1316" s="118"/>
      <c r="K1316" s="118"/>
      <c r="L1316" s="118"/>
      <c r="M1316" s="118"/>
      <c r="N1316" s="153"/>
    </row>
    <row r="1317" spans="2:14">
      <c r="B1317" s="118"/>
      <c r="C1317" s="118"/>
      <c r="D1317" s="118"/>
      <c r="E1317" s="118"/>
      <c r="F1317" s="118"/>
      <c r="G1317" s="118"/>
      <c r="H1317" s="118"/>
      <c r="I1317" s="118"/>
      <c r="J1317" s="118"/>
      <c r="K1317" s="118"/>
      <c r="L1317" s="118"/>
      <c r="M1317" s="118"/>
      <c r="N1317" s="153"/>
    </row>
    <row r="1318" spans="2:14">
      <c r="B1318" s="118"/>
      <c r="C1318" s="118"/>
      <c r="D1318" s="118"/>
      <c r="E1318" s="118"/>
      <c r="F1318" s="118"/>
      <c r="G1318" s="118"/>
      <c r="H1318" s="118"/>
      <c r="I1318" s="118"/>
      <c r="J1318" s="118"/>
      <c r="K1318" s="118"/>
      <c r="L1318" s="118"/>
      <c r="M1318" s="118"/>
      <c r="N1318" s="153"/>
    </row>
    <row r="1319" spans="2:14">
      <c r="B1319" s="118"/>
      <c r="C1319" s="118"/>
      <c r="D1319" s="118"/>
      <c r="E1319" s="118"/>
      <c r="F1319" s="118"/>
      <c r="G1319" s="118"/>
      <c r="H1319" s="118"/>
      <c r="I1319" s="118"/>
      <c r="J1319" s="118"/>
      <c r="K1319" s="118"/>
      <c r="L1319" s="118"/>
      <c r="M1319" s="118"/>
      <c r="N1319" s="153"/>
    </row>
    <row r="1320" spans="2:14">
      <c r="B1320" s="118"/>
      <c r="C1320" s="118"/>
      <c r="D1320" s="118"/>
      <c r="E1320" s="118"/>
      <c r="F1320" s="118"/>
      <c r="G1320" s="118"/>
      <c r="H1320" s="118"/>
      <c r="I1320" s="118"/>
      <c r="J1320" s="118"/>
      <c r="K1320" s="118"/>
      <c r="L1320" s="118"/>
      <c r="M1320" s="118"/>
      <c r="N1320" s="153"/>
    </row>
    <row r="1321" spans="2:14">
      <c r="B1321" s="118"/>
      <c r="C1321" s="118"/>
      <c r="D1321" s="118"/>
      <c r="E1321" s="118"/>
      <c r="F1321" s="118"/>
      <c r="G1321" s="118"/>
      <c r="H1321" s="118"/>
      <c r="I1321" s="118"/>
      <c r="J1321" s="118"/>
      <c r="K1321" s="118"/>
      <c r="L1321" s="118"/>
      <c r="M1321" s="118"/>
      <c r="N1321" s="153"/>
    </row>
    <row r="1322" spans="2:14">
      <c r="B1322" s="118"/>
      <c r="C1322" s="118"/>
      <c r="D1322" s="118"/>
      <c r="E1322" s="118"/>
      <c r="F1322" s="118"/>
      <c r="G1322" s="118"/>
      <c r="H1322" s="118"/>
      <c r="I1322" s="118"/>
      <c r="J1322" s="118"/>
      <c r="K1322" s="118"/>
      <c r="L1322" s="118"/>
      <c r="M1322" s="118"/>
      <c r="N1322" s="153"/>
    </row>
    <row r="1323" spans="2:14">
      <c r="B1323" s="118"/>
      <c r="C1323" s="118"/>
      <c r="D1323" s="118"/>
      <c r="E1323" s="118"/>
      <c r="F1323" s="118"/>
      <c r="G1323" s="118"/>
      <c r="H1323" s="118"/>
      <c r="I1323" s="118"/>
      <c r="J1323" s="118"/>
      <c r="K1323" s="118"/>
      <c r="L1323" s="118"/>
      <c r="M1323" s="118"/>
      <c r="N1323" s="153"/>
    </row>
    <row r="1324" spans="2:14">
      <c r="B1324" s="118"/>
      <c r="C1324" s="118"/>
      <c r="D1324" s="118"/>
      <c r="E1324" s="118"/>
      <c r="F1324" s="118"/>
      <c r="G1324" s="118"/>
      <c r="H1324" s="118"/>
      <c r="I1324" s="118"/>
      <c r="J1324" s="118"/>
      <c r="K1324" s="118"/>
      <c r="L1324" s="118"/>
      <c r="M1324" s="118"/>
      <c r="N1324" s="153"/>
    </row>
    <row r="1325" spans="2:14">
      <c r="B1325" s="118"/>
      <c r="C1325" s="118"/>
      <c r="D1325" s="118"/>
      <c r="E1325" s="118"/>
      <c r="F1325" s="118"/>
      <c r="G1325" s="118"/>
      <c r="H1325" s="118"/>
      <c r="I1325" s="118"/>
      <c r="J1325" s="118"/>
      <c r="K1325" s="118"/>
      <c r="L1325" s="118"/>
      <c r="M1325" s="118"/>
      <c r="N1325" s="153"/>
    </row>
    <row r="1326" spans="2:14">
      <c r="B1326" s="118"/>
      <c r="C1326" s="118"/>
      <c r="D1326" s="118"/>
      <c r="E1326" s="118"/>
      <c r="F1326" s="118"/>
      <c r="G1326" s="118"/>
      <c r="H1326" s="118"/>
      <c r="I1326" s="118"/>
      <c r="J1326" s="118"/>
      <c r="K1326" s="118"/>
      <c r="L1326" s="118"/>
      <c r="M1326" s="118"/>
      <c r="N1326" s="153"/>
    </row>
    <row r="1327" spans="2:14">
      <c r="B1327" s="118"/>
      <c r="C1327" s="118"/>
      <c r="D1327" s="118"/>
      <c r="E1327" s="118"/>
      <c r="F1327" s="118"/>
      <c r="G1327" s="118"/>
      <c r="H1327" s="118"/>
      <c r="I1327" s="118"/>
      <c r="J1327" s="118"/>
      <c r="K1327" s="118"/>
      <c r="L1327" s="118"/>
      <c r="M1327" s="118"/>
      <c r="N1327" s="153"/>
    </row>
    <row r="1328" spans="2:14">
      <c r="B1328" s="118"/>
      <c r="C1328" s="118"/>
      <c r="D1328" s="118"/>
      <c r="E1328" s="118"/>
      <c r="F1328" s="118"/>
      <c r="G1328" s="118"/>
      <c r="H1328" s="118"/>
      <c r="I1328" s="118"/>
      <c r="J1328" s="118"/>
      <c r="K1328" s="118"/>
      <c r="L1328" s="118"/>
      <c r="M1328" s="118"/>
      <c r="N1328" s="153"/>
    </row>
    <row r="1329" spans="2:14">
      <c r="B1329" s="118"/>
      <c r="C1329" s="118"/>
      <c r="D1329" s="118"/>
      <c r="E1329" s="118"/>
      <c r="F1329" s="118"/>
      <c r="G1329" s="118"/>
      <c r="H1329" s="118"/>
      <c r="I1329" s="118"/>
      <c r="J1329" s="118"/>
      <c r="K1329" s="118"/>
      <c r="L1329" s="118"/>
      <c r="M1329" s="118"/>
      <c r="N1329" s="153"/>
    </row>
    <row r="1330" spans="2:14">
      <c r="B1330" s="118"/>
      <c r="C1330" s="118"/>
      <c r="D1330" s="118"/>
      <c r="E1330" s="118"/>
      <c r="F1330" s="118"/>
      <c r="G1330" s="118"/>
      <c r="H1330" s="118"/>
      <c r="I1330" s="118"/>
      <c r="J1330" s="118"/>
      <c r="K1330" s="118"/>
      <c r="L1330" s="118"/>
      <c r="M1330" s="118"/>
      <c r="N1330" s="153"/>
    </row>
    <row r="1331" spans="2:14">
      <c r="B1331" s="118"/>
      <c r="C1331" s="118"/>
      <c r="D1331" s="118"/>
      <c r="E1331" s="118"/>
      <c r="F1331" s="118"/>
      <c r="G1331" s="118"/>
      <c r="H1331" s="118"/>
      <c r="I1331" s="118"/>
      <c r="J1331" s="118"/>
      <c r="K1331" s="118"/>
      <c r="L1331" s="118"/>
      <c r="M1331" s="118"/>
      <c r="N1331" s="153"/>
    </row>
    <row r="1332" spans="2:14">
      <c r="B1332" s="118"/>
      <c r="C1332" s="118"/>
      <c r="D1332" s="118"/>
      <c r="E1332" s="118"/>
      <c r="F1332" s="118"/>
      <c r="G1332" s="118"/>
      <c r="H1332" s="118"/>
      <c r="I1332" s="118"/>
      <c r="J1332" s="118"/>
      <c r="K1332" s="118"/>
      <c r="L1332" s="118"/>
      <c r="M1332" s="118"/>
      <c r="N1332" s="153"/>
    </row>
    <row r="1333" spans="2:14">
      <c r="B1333" s="118"/>
      <c r="C1333" s="118"/>
      <c r="D1333" s="118"/>
      <c r="E1333" s="118"/>
      <c r="F1333" s="118"/>
      <c r="G1333" s="118"/>
      <c r="H1333" s="118"/>
      <c r="I1333" s="118"/>
      <c r="J1333" s="118"/>
      <c r="K1333" s="118"/>
      <c r="L1333" s="118"/>
      <c r="M1333" s="118"/>
      <c r="N1333" s="153"/>
    </row>
    <row r="1334" spans="2:14">
      <c r="B1334" s="118"/>
      <c r="C1334" s="118"/>
      <c r="D1334" s="118"/>
      <c r="E1334" s="118"/>
      <c r="F1334" s="118"/>
      <c r="G1334" s="118"/>
      <c r="H1334" s="118"/>
      <c r="I1334" s="118"/>
      <c r="J1334" s="118"/>
      <c r="K1334" s="118"/>
      <c r="L1334" s="118"/>
      <c r="M1334" s="118"/>
      <c r="N1334" s="153"/>
    </row>
    <row r="1335" spans="2:14">
      <c r="B1335" s="118"/>
      <c r="C1335" s="118"/>
      <c r="D1335" s="118"/>
      <c r="E1335" s="118"/>
      <c r="F1335" s="118"/>
      <c r="G1335" s="118"/>
      <c r="H1335" s="118"/>
      <c r="I1335" s="118"/>
      <c r="J1335" s="118"/>
      <c r="K1335" s="118"/>
      <c r="L1335" s="118"/>
      <c r="M1335" s="118"/>
      <c r="N1335" s="153"/>
    </row>
    <row r="1336" spans="2:14">
      <c r="B1336" s="118"/>
      <c r="C1336" s="118"/>
      <c r="D1336" s="118"/>
      <c r="E1336" s="118"/>
      <c r="F1336" s="118"/>
      <c r="G1336" s="118"/>
      <c r="H1336" s="118"/>
      <c r="I1336" s="118"/>
      <c r="J1336" s="118"/>
      <c r="K1336" s="118"/>
      <c r="L1336" s="118"/>
      <c r="M1336" s="118"/>
      <c r="N1336" s="153"/>
    </row>
    <row r="1337" spans="2:14">
      <c r="B1337" s="118"/>
      <c r="C1337" s="118"/>
      <c r="D1337" s="118"/>
      <c r="E1337" s="118"/>
      <c r="F1337" s="118"/>
      <c r="G1337" s="118"/>
      <c r="H1337" s="118"/>
      <c r="I1337" s="118"/>
      <c r="J1337" s="118"/>
      <c r="K1337" s="118"/>
      <c r="L1337" s="118"/>
      <c r="M1337" s="118"/>
      <c r="N1337" s="153"/>
    </row>
    <row r="1338" spans="2:14">
      <c r="B1338" s="118"/>
      <c r="C1338" s="118"/>
      <c r="D1338" s="118"/>
      <c r="E1338" s="118"/>
      <c r="F1338" s="118"/>
      <c r="G1338" s="118"/>
      <c r="H1338" s="118"/>
      <c r="I1338" s="118"/>
      <c r="J1338" s="118"/>
      <c r="K1338" s="118"/>
      <c r="L1338" s="118"/>
      <c r="M1338" s="118"/>
      <c r="N1338" s="153"/>
    </row>
    <row r="1339" spans="2:14">
      <c r="B1339" s="118"/>
      <c r="C1339" s="118"/>
      <c r="D1339" s="118"/>
      <c r="E1339" s="118"/>
      <c r="F1339" s="118"/>
      <c r="G1339" s="118"/>
      <c r="H1339" s="118"/>
      <c r="I1339" s="118"/>
      <c r="J1339" s="118"/>
      <c r="K1339" s="118"/>
      <c r="L1339" s="118"/>
      <c r="M1339" s="118"/>
      <c r="N1339" s="153"/>
    </row>
    <row r="1340" spans="2:14">
      <c r="B1340" s="118"/>
      <c r="C1340" s="118"/>
      <c r="D1340" s="118"/>
      <c r="E1340" s="118"/>
      <c r="F1340" s="118"/>
      <c r="G1340" s="118"/>
      <c r="H1340" s="118"/>
      <c r="I1340" s="118"/>
      <c r="J1340" s="118"/>
      <c r="K1340" s="118"/>
      <c r="L1340" s="118"/>
      <c r="M1340" s="118"/>
      <c r="N1340" s="153"/>
    </row>
    <row r="1341" spans="2:14">
      <c r="B1341" s="118"/>
      <c r="C1341" s="118"/>
      <c r="D1341" s="118"/>
      <c r="E1341" s="118"/>
      <c r="F1341" s="118"/>
      <c r="G1341" s="118"/>
      <c r="H1341" s="118"/>
      <c r="I1341" s="118"/>
      <c r="J1341" s="118"/>
      <c r="K1341" s="118"/>
      <c r="L1341" s="118"/>
      <c r="M1341" s="118"/>
      <c r="N1341" s="153"/>
    </row>
    <row r="1342" spans="2:14">
      <c r="B1342" s="118"/>
      <c r="C1342" s="118"/>
      <c r="D1342" s="118"/>
      <c r="E1342" s="118"/>
      <c r="F1342" s="118"/>
      <c r="G1342" s="118"/>
      <c r="H1342" s="118"/>
      <c r="I1342" s="118"/>
      <c r="J1342" s="118"/>
      <c r="K1342" s="118"/>
      <c r="L1342" s="118"/>
      <c r="M1342" s="118"/>
      <c r="N1342" s="153"/>
    </row>
    <row r="1343" spans="2:14">
      <c r="B1343" s="118"/>
      <c r="C1343" s="118"/>
      <c r="D1343" s="118"/>
      <c r="E1343" s="118"/>
      <c r="F1343" s="118"/>
      <c r="G1343" s="118"/>
      <c r="H1343" s="118"/>
      <c r="I1343" s="118"/>
      <c r="J1343" s="118"/>
      <c r="K1343" s="118"/>
      <c r="L1343" s="118"/>
      <c r="M1343" s="118"/>
      <c r="N1343" s="153"/>
    </row>
    <row r="1344" spans="2:14">
      <c r="B1344" s="118"/>
      <c r="C1344" s="118"/>
      <c r="D1344" s="118"/>
      <c r="E1344" s="118"/>
      <c r="F1344" s="118"/>
      <c r="G1344" s="118"/>
      <c r="H1344" s="118"/>
      <c r="I1344" s="118"/>
      <c r="J1344" s="118"/>
      <c r="K1344" s="118"/>
      <c r="L1344" s="118"/>
      <c r="M1344" s="118"/>
      <c r="N1344" s="153"/>
    </row>
    <row r="1345" spans="2:14">
      <c r="B1345" s="118"/>
      <c r="C1345" s="118"/>
      <c r="D1345" s="118"/>
      <c r="E1345" s="118"/>
      <c r="F1345" s="118"/>
      <c r="G1345" s="118"/>
      <c r="H1345" s="118"/>
      <c r="I1345" s="118"/>
      <c r="J1345" s="118"/>
      <c r="K1345" s="118"/>
      <c r="L1345" s="118"/>
      <c r="M1345" s="118"/>
      <c r="N1345" s="153"/>
    </row>
    <row r="1346" spans="2:14">
      <c r="B1346" s="118"/>
      <c r="C1346" s="118"/>
      <c r="D1346" s="118"/>
      <c r="E1346" s="118"/>
      <c r="F1346" s="118"/>
      <c r="G1346" s="118"/>
      <c r="H1346" s="118"/>
      <c r="I1346" s="118"/>
      <c r="J1346" s="118"/>
      <c r="K1346" s="118"/>
      <c r="L1346" s="118"/>
      <c r="M1346" s="118"/>
      <c r="N1346" s="153"/>
    </row>
    <row r="1347" spans="2:14">
      <c r="B1347" s="118"/>
      <c r="C1347" s="118"/>
      <c r="D1347" s="118"/>
      <c r="E1347" s="118"/>
      <c r="F1347" s="118"/>
      <c r="G1347" s="118"/>
      <c r="H1347" s="118"/>
      <c r="I1347" s="118"/>
      <c r="J1347" s="118"/>
      <c r="K1347" s="118"/>
      <c r="L1347" s="118"/>
      <c r="M1347" s="118"/>
      <c r="N1347" s="153"/>
    </row>
    <row r="1348" spans="2:14">
      <c r="B1348" s="118"/>
      <c r="C1348" s="118"/>
      <c r="D1348" s="118"/>
      <c r="E1348" s="118"/>
      <c r="F1348" s="118"/>
      <c r="G1348" s="118"/>
      <c r="H1348" s="118"/>
      <c r="I1348" s="118"/>
      <c r="J1348" s="118"/>
      <c r="K1348" s="118"/>
      <c r="L1348" s="118"/>
      <c r="M1348" s="118"/>
      <c r="N1348" s="153"/>
    </row>
    <row r="1349" spans="2:14">
      <c r="B1349" s="118"/>
      <c r="C1349" s="118"/>
      <c r="D1349" s="118"/>
      <c r="E1349" s="118"/>
      <c r="F1349" s="118"/>
      <c r="G1349" s="118"/>
      <c r="H1349" s="118"/>
      <c r="I1349" s="118"/>
      <c r="J1349" s="118"/>
      <c r="K1349" s="118"/>
      <c r="L1349" s="118"/>
      <c r="M1349" s="118"/>
      <c r="N1349" s="153"/>
    </row>
    <row r="1350" spans="2:14">
      <c r="B1350" s="118"/>
      <c r="C1350" s="118"/>
      <c r="D1350" s="118"/>
      <c r="E1350" s="118"/>
      <c r="F1350" s="118"/>
      <c r="G1350" s="118"/>
      <c r="H1350" s="118"/>
      <c r="I1350" s="118"/>
      <c r="J1350" s="118"/>
      <c r="K1350" s="118"/>
      <c r="L1350" s="118"/>
      <c r="M1350" s="118"/>
      <c r="N1350" s="153"/>
    </row>
    <row r="1351" spans="2:14">
      <c r="B1351" s="118"/>
      <c r="C1351" s="118"/>
      <c r="D1351" s="118"/>
      <c r="E1351" s="118"/>
      <c r="F1351" s="118"/>
      <c r="G1351" s="118"/>
      <c r="H1351" s="118"/>
      <c r="I1351" s="118"/>
      <c r="J1351" s="118"/>
      <c r="K1351" s="118"/>
      <c r="L1351" s="118"/>
      <c r="M1351" s="118"/>
      <c r="N1351" s="153"/>
    </row>
    <row r="1352" spans="2:14">
      <c r="B1352" s="118"/>
      <c r="C1352" s="118"/>
      <c r="D1352" s="118"/>
      <c r="E1352" s="118"/>
      <c r="F1352" s="118"/>
      <c r="G1352" s="118"/>
      <c r="H1352" s="118"/>
      <c r="I1352" s="118"/>
      <c r="J1352" s="118"/>
      <c r="K1352" s="118"/>
      <c r="L1352" s="118"/>
      <c r="M1352" s="118"/>
      <c r="N1352" s="153"/>
    </row>
    <row r="1353" spans="2:14">
      <c r="B1353" s="118"/>
      <c r="C1353" s="118"/>
      <c r="D1353" s="118"/>
      <c r="E1353" s="118"/>
      <c r="F1353" s="118"/>
      <c r="G1353" s="118"/>
      <c r="H1353" s="118"/>
      <c r="I1353" s="118"/>
      <c r="J1353" s="118"/>
      <c r="K1353" s="118"/>
      <c r="L1353" s="118"/>
      <c r="M1353" s="118"/>
      <c r="N1353" s="153"/>
    </row>
    <row r="1354" spans="2:14">
      <c r="B1354" s="118"/>
      <c r="C1354" s="118"/>
      <c r="D1354" s="118"/>
      <c r="E1354" s="118"/>
      <c r="F1354" s="118"/>
      <c r="G1354" s="118"/>
      <c r="H1354" s="118"/>
      <c r="I1354" s="118"/>
      <c r="J1354" s="118"/>
      <c r="K1354" s="118"/>
      <c r="L1354" s="118"/>
      <c r="M1354" s="118"/>
      <c r="N1354" s="153"/>
    </row>
    <row r="1355" spans="2:14">
      <c r="B1355" s="118"/>
      <c r="C1355" s="118"/>
      <c r="D1355" s="118"/>
      <c r="E1355" s="118"/>
      <c r="F1355" s="118"/>
      <c r="G1355" s="118"/>
      <c r="H1355" s="118"/>
      <c r="I1355" s="118"/>
      <c r="J1355" s="118"/>
      <c r="K1355" s="118"/>
      <c r="L1355" s="118"/>
      <c r="M1355" s="118"/>
      <c r="N1355" s="153"/>
    </row>
    <row r="1356" spans="2:14">
      <c r="B1356" s="118"/>
      <c r="C1356" s="118"/>
      <c r="D1356" s="118"/>
      <c r="E1356" s="118"/>
      <c r="F1356" s="118"/>
      <c r="G1356" s="118"/>
      <c r="H1356" s="118"/>
      <c r="I1356" s="118"/>
      <c r="J1356" s="118"/>
      <c r="K1356" s="118"/>
      <c r="L1356" s="118"/>
      <c r="M1356" s="118"/>
      <c r="N1356" s="153"/>
    </row>
    <row r="1357" spans="2:14">
      <c r="B1357" s="118"/>
      <c r="C1357" s="118"/>
      <c r="D1357" s="118"/>
      <c r="E1357" s="118"/>
      <c r="F1357" s="118"/>
      <c r="G1357" s="118"/>
      <c r="H1357" s="118"/>
      <c r="I1357" s="118"/>
      <c r="J1357" s="118"/>
      <c r="K1357" s="118"/>
      <c r="L1357" s="118"/>
      <c r="M1357" s="118"/>
      <c r="N1357" s="153"/>
    </row>
    <row r="1358" spans="2:14">
      <c r="B1358" s="118"/>
      <c r="C1358" s="118"/>
      <c r="D1358" s="118"/>
      <c r="E1358" s="118"/>
      <c r="F1358" s="118"/>
      <c r="G1358" s="118"/>
      <c r="H1358" s="118"/>
      <c r="I1358" s="118"/>
      <c r="J1358" s="118"/>
      <c r="K1358" s="118"/>
      <c r="L1358" s="118"/>
      <c r="M1358" s="118"/>
      <c r="N1358" s="153"/>
    </row>
    <row r="1359" spans="2:14">
      <c r="B1359" s="118"/>
      <c r="C1359" s="118"/>
      <c r="D1359" s="118"/>
      <c r="E1359" s="118"/>
      <c r="F1359" s="118"/>
      <c r="G1359" s="118"/>
      <c r="H1359" s="118"/>
      <c r="I1359" s="118"/>
      <c r="J1359" s="118"/>
      <c r="K1359" s="118"/>
      <c r="L1359" s="118"/>
      <c r="M1359" s="118"/>
      <c r="N1359" s="153"/>
    </row>
    <row r="1360" spans="2:14">
      <c r="B1360" s="118"/>
      <c r="C1360" s="118"/>
      <c r="D1360" s="118"/>
      <c r="E1360" s="118"/>
      <c r="F1360" s="118"/>
      <c r="G1360" s="118"/>
      <c r="H1360" s="118"/>
      <c r="I1360" s="118"/>
      <c r="J1360" s="118"/>
      <c r="K1360" s="118"/>
      <c r="L1360" s="118"/>
      <c r="M1360" s="118"/>
      <c r="N1360" s="153"/>
    </row>
    <row r="1361" spans="2:14">
      <c r="B1361" s="118"/>
      <c r="C1361" s="118"/>
      <c r="D1361" s="118"/>
      <c r="E1361" s="118"/>
      <c r="F1361" s="118"/>
      <c r="G1361" s="118"/>
      <c r="H1361" s="118"/>
      <c r="I1361" s="118"/>
      <c r="J1361" s="118"/>
      <c r="K1361" s="118"/>
      <c r="L1361" s="118"/>
      <c r="M1361" s="118"/>
      <c r="N1361" s="153"/>
    </row>
    <row r="1362" spans="2:14">
      <c r="B1362" s="118"/>
      <c r="C1362" s="118"/>
      <c r="D1362" s="118"/>
      <c r="E1362" s="118"/>
      <c r="F1362" s="118"/>
      <c r="G1362" s="118"/>
      <c r="H1362" s="118"/>
      <c r="I1362" s="118"/>
      <c r="J1362" s="118"/>
      <c r="K1362" s="118"/>
      <c r="L1362" s="118"/>
      <c r="M1362" s="118"/>
      <c r="N1362" s="153"/>
    </row>
    <row r="1363" spans="2:14">
      <c r="B1363" s="118"/>
      <c r="C1363" s="118"/>
      <c r="D1363" s="118"/>
      <c r="E1363" s="118"/>
      <c r="F1363" s="118"/>
      <c r="G1363" s="118"/>
      <c r="H1363" s="118"/>
      <c r="I1363" s="118"/>
      <c r="J1363" s="118"/>
      <c r="K1363" s="118"/>
      <c r="L1363" s="118"/>
      <c r="M1363" s="118"/>
      <c r="N1363" s="153"/>
    </row>
    <row r="1364" spans="2:14">
      <c r="B1364" s="118"/>
      <c r="C1364" s="118"/>
      <c r="D1364" s="118"/>
      <c r="E1364" s="118"/>
      <c r="F1364" s="118"/>
      <c r="G1364" s="118"/>
      <c r="H1364" s="118"/>
      <c r="I1364" s="118"/>
      <c r="J1364" s="118"/>
      <c r="K1364" s="118"/>
      <c r="L1364" s="118"/>
      <c r="M1364" s="118"/>
      <c r="N1364" s="153"/>
    </row>
    <row r="1365" spans="2:14">
      <c r="B1365" s="118"/>
      <c r="C1365" s="118"/>
      <c r="D1365" s="118"/>
      <c r="E1365" s="118"/>
      <c r="F1365" s="118"/>
      <c r="G1365" s="118"/>
      <c r="H1365" s="118"/>
      <c r="I1365" s="118"/>
      <c r="J1365" s="118"/>
      <c r="K1365" s="118"/>
      <c r="L1365" s="118"/>
      <c r="M1365" s="118"/>
      <c r="N1365" s="153"/>
    </row>
    <row r="1366" spans="2:14">
      <c r="B1366" s="118"/>
      <c r="C1366" s="118"/>
      <c r="D1366" s="118"/>
      <c r="E1366" s="118"/>
      <c r="F1366" s="118"/>
      <c r="G1366" s="118"/>
      <c r="H1366" s="118"/>
      <c r="I1366" s="118"/>
      <c r="J1366" s="118"/>
      <c r="K1366" s="118"/>
      <c r="L1366" s="118"/>
      <c r="M1366" s="118"/>
      <c r="N1366" s="153"/>
    </row>
    <row r="1367" spans="2:14">
      <c r="B1367" s="118"/>
      <c r="C1367" s="118"/>
      <c r="D1367" s="118"/>
      <c r="E1367" s="118"/>
      <c r="F1367" s="118"/>
      <c r="G1367" s="118"/>
      <c r="H1367" s="118"/>
      <c r="I1367" s="118"/>
      <c r="J1367" s="118"/>
      <c r="K1367" s="118"/>
      <c r="L1367" s="118"/>
      <c r="M1367" s="118"/>
      <c r="N1367" s="153"/>
    </row>
    <row r="1368" spans="2:14">
      <c r="B1368" s="118"/>
      <c r="C1368" s="118"/>
      <c r="D1368" s="118"/>
      <c r="E1368" s="118"/>
      <c r="F1368" s="118"/>
      <c r="G1368" s="118"/>
      <c r="H1368" s="118"/>
      <c r="I1368" s="118"/>
      <c r="J1368" s="118"/>
      <c r="K1368" s="118"/>
      <c r="L1368" s="118"/>
      <c r="M1368" s="118"/>
      <c r="N1368" s="153"/>
    </row>
    <row r="1369" spans="2:14">
      <c r="B1369" s="118"/>
      <c r="C1369" s="118"/>
      <c r="D1369" s="118"/>
      <c r="E1369" s="118"/>
      <c r="F1369" s="118"/>
      <c r="G1369" s="118"/>
      <c r="H1369" s="118"/>
      <c r="I1369" s="118"/>
      <c r="J1369" s="118"/>
      <c r="K1369" s="118"/>
      <c r="L1369" s="118"/>
      <c r="M1369" s="118"/>
      <c r="N1369" s="153"/>
    </row>
    <row r="1370" spans="2:14">
      <c r="B1370" s="118"/>
      <c r="C1370" s="118"/>
      <c r="D1370" s="118"/>
      <c r="E1370" s="118"/>
      <c r="F1370" s="118"/>
      <c r="G1370" s="118"/>
      <c r="H1370" s="118"/>
      <c r="I1370" s="118"/>
      <c r="J1370" s="118"/>
      <c r="K1370" s="118"/>
      <c r="L1370" s="118"/>
      <c r="M1370" s="118"/>
      <c r="N1370" s="153"/>
    </row>
    <row r="1371" spans="2:14">
      <c r="B1371" s="118"/>
      <c r="C1371" s="118"/>
      <c r="D1371" s="118"/>
      <c r="E1371" s="118"/>
      <c r="F1371" s="118"/>
      <c r="G1371" s="118"/>
      <c r="H1371" s="118"/>
      <c r="I1371" s="118"/>
      <c r="J1371" s="118"/>
      <c r="K1371" s="118"/>
      <c r="L1371" s="118"/>
      <c r="M1371" s="118"/>
      <c r="N1371" s="153"/>
    </row>
    <row r="1372" spans="2:14">
      <c r="B1372" s="118"/>
      <c r="C1372" s="118"/>
      <c r="D1372" s="118"/>
      <c r="E1372" s="118"/>
      <c r="F1372" s="118"/>
      <c r="G1372" s="118"/>
      <c r="H1372" s="118"/>
      <c r="I1372" s="118"/>
      <c r="J1372" s="118"/>
      <c r="K1372" s="118"/>
      <c r="L1372" s="118"/>
      <c r="M1372" s="118"/>
      <c r="N1372" s="153"/>
    </row>
    <row r="1373" spans="2:14">
      <c r="B1373" s="118"/>
      <c r="C1373" s="118"/>
      <c r="D1373" s="118"/>
      <c r="E1373" s="118"/>
      <c r="F1373" s="118"/>
      <c r="G1373" s="118"/>
      <c r="H1373" s="118"/>
      <c r="I1373" s="118"/>
      <c r="J1373" s="118"/>
      <c r="K1373" s="118"/>
      <c r="L1373" s="118"/>
      <c r="M1373" s="118"/>
      <c r="N1373" s="153"/>
    </row>
    <row r="1374" spans="2:14">
      <c r="B1374" s="118"/>
      <c r="C1374" s="118"/>
      <c r="D1374" s="118"/>
      <c r="E1374" s="118"/>
      <c r="F1374" s="118"/>
      <c r="G1374" s="118"/>
      <c r="H1374" s="118"/>
      <c r="I1374" s="118"/>
      <c r="J1374" s="118"/>
      <c r="K1374" s="118"/>
      <c r="L1374" s="118"/>
      <c r="M1374" s="118"/>
      <c r="N1374" s="153"/>
    </row>
    <row r="1375" spans="2:14">
      <c r="B1375" s="118"/>
      <c r="C1375" s="118"/>
      <c r="D1375" s="118"/>
      <c r="E1375" s="118"/>
      <c r="F1375" s="118"/>
      <c r="G1375" s="118"/>
      <c r="H1375" s="118"/>
      <c r="I1375" s="118"/>
      <c r="J1375" s="118"/>
      <c r="K1375" s="118"/>
      <c r="L1375" s="118"/>
      <c r="M1375" s="118"/>
      <c r="N1375" s="153"/>
    </row>
    <row r="1376" spans="2:14">
      <c r="B1376" s="118"/>
      <c r="C1376" s="118"/>
      <c r="D1376" s="118"/>
      <c r="E1376" s="118"/>
      <c r="F1376" s="118"/>
      <c r="G1376" s="118"/>
      <c r="H1376" s="118"/>
      <c r="I1376" s="118"/>
      <c r="J1376" s="118"/>
      <c r="K1376" s="118"/>
      <c r="L1376" s="118"/>
      <c r="M1376" s="118"/>
      <c r="N1376" s="153"/>
    </row>
    <row r="1377" spans="2:14">
      <c r="B1377" s="118"/>
      <c r="C1377" s="118"/>
      <c r="D1377" s="118"/>
      <c r="E1377" s="118"/>
      <c r="F1377" s="118"/>
      <c r="G1377" s="118"/>
      <c r="H1377" s="118"/>
      <c r="I1377" s="118"/>
      <c r="J1377" s="118"/>
      <c r="K1377" s="118"/>
      <c r="L1377" s="118"/>
      <c r="M1377" s="118"/>
      <c r="N1377" s="153"/>
    </row>
    <row r="1378" spans="2:14">
      <c r="B1378" s="118"/>
      <c r="C1378" s="118"/>
      <c r="D1378" s="118"/>
      <c r="E1378" s="118"/>
      <c r="F1378" s="118"/>
      <c r="G1378" s="118"/>
      <c r="H1378" s="118"/>
      <c r="I1378" s="118"/>
      <c r="J1378" s="118"/>
      <c r="K1378" s="118"/>
      <c r="L1378" s="118"/>
      <c r="M1378" s="118"/>
      <c r="N1378" s="153"/>
    </row>
    <row r="1379" spans="2:14">
      <c r="B1379" s="118"/>
      <c r="C1379" s="118"/>
      <c r="D1379" s="118"/>
      <c r="E1379" s="118"/>
      <c r="F1379" s="118"/>
      <c r="G1379" s="118"/>
      <c r="H1379" s="118"/>
      <c r="I1379" s="118"/>
      <c r="J1379" s="118"/>
      <c r="K1379" s="118"/>
      <c r="L1379" s="118"/>
      <c r="M1379" s="118"/>
      <c r="N1379" s="153"/>
    </row>
    <row r="1380" spans="2:14">
      <c r="B1380" s="118"/>
      <c r="C1380" s="118"/>
      <c r="D1380" s="118"/>
      <c r="E1380" s="118"/>
      <c r="F1380" s="118"/>
      <c r="G1380" s="118"/>
      <c r="H1380" s="118"/>
      <c r="I1380" s="118"/>
      <c r="J1380" s="118"/>
      <c r="K1380" s="118"/>
      <c r="L1380" s="118"/>
      <c r="M1380" s="118"/>
      <c r="N1380" s="153"/>
    </row>
    <row r="1381" spans="2:14">
      <c r="B1381" s="118"/>
      <c r="C1381" s="118"/>
      <c r="D1381" s="118"/>
      <c r="E1381" s="118"/>
      <c r="F1381" s="118"/>
      <c r="G1381" s="118"/>
      <c r="H1381" s="118"/>
      <c r="I1381" s="118"/>
      <c r="J1381" s="118"/>
      <c r="K1381" s="118"/>
      <c r="L1381" s="118"/>
      <c r="M1381" s="118"/>
      <c r="N1381" s="153"/>
    </row>
    <row r="1382" spans="2:14">
      <c r="B1382" s="118"/>
      <c r="C1382" s="118"/>
      <c r="D1382" s="118"/>
      <c r="E1382" s="118"/>
      <c r="F1382" s="118"/>
      <c r="G1382" s="118"/>
      <c r="H1382" s="118"/>
      <c r="I1382" s="118"/>
      <c r="J1382" s="118"/>
      <c r="K1382" s="118"/>
      <c r="L1382" s="118"/>
      <c r="M1382" s="118"/>
      <c r="N1382" s="153"/>
    </row>
    <row r="1383" spans="2:14">
      <c r="B1383" s="118"/>
      <c r="C1383" s="118"/>
      <c r="D1383" s="118"/>
      <c r="E1383" s="118"/>
      <c r="F1383" s="118"/>
      <c r="G1383" s="118"/>
      <c r="H1383" s="118"/>
      <c r="I1383" s="118"/>
      <c r="J1383" s="118"/>
      <c r="K1383" s="118"/>
      <c r="L1383" s="118"/>
      <c r="M1383" s="118"/>
      <c r="N1383" s="153"/>
    </row>
    <row r="1384" spans="2:14">
      <c r="B1384" s="118"/>
      <c r="C1384" s="118"/>
      <c r="D1384" s="118"/>
      <c r="E1384" s="118"/>
      <c r="F1384" s="118"/>
      <c r="G1384" s="118"/>
      <c r="H1384" s="118"/>
      <c r="I1384" s="118"/>
      <c r="J1384" s="118"/>
      <c r="K1384" s="118"/>
      <c r="L1384" s="118"/>
      <c r="M1384" s="118"/>
      <c r="N1384" s="153"/>
    </row>
    <row r="1385" spans="2:14">
      <c r="B1385" s="118"/>
      <c r="C1385" s="118"/>
      <c r="D1385" s="118"/>
      <c r="E1385" s="118"/>
      <c r="F1385" s="118"/>
      <c r="G1385" s="118"/>
      <c r="H1385" s="118"/>
      <c r="I1385" s="118"/>
      <c r="J1385" s="118"/>
      <c r="K1385" s="118"/>
      <c r="L1385" s="118"/>
      <c r="M1385" s="118"/>
      <c r="N1385" s="153"/>
    </row>
    <row r="1386" spans="2:14">
      <c r="B1386" s="118"/>
      <c r="C1386" s="118"/>
      <c r="D1386" s="118"/>
      <c r="E1386" s="118"/>
      <c r="F1386" s="118"/>
      <c r="G1386" s="118"/>
      <c r="H1386" s="118"/>
      <c r="I1386" s="118"/>
      <c r="J1386" s="118"/>
      <c r="K1386" s="118"/>
      <c r="L1386" s="118"/>
      <c r="M1386" s="118"/>
      <c r="N1386" s="153"/>
    </row>
    <row r="1387" spans="2:14">
      <c r="B1387" s="118"/>
      <c r="C1387" s="118"/>
      <c r="D1387" s="118"/>
      <c r="E1387" s="118"/>
      <c r="F1387" s="118"/>
      <c r="G1387" s="118"/>
      <c r="H1387" s="118"/>
      <c r="I1387" s="118"/>
      <c r="J1387" s="118"/>
      <c r="K1387" s="118"/>
      <c r="L1387" s="118"/>
      <c r="M1387" s="118"/>
      <c r="N1387" s="153"/>
    </row>
    <row r="1388" spans="2:14">
      <c r="B1388" s="118"/>
      <c r="C1388" s="118"/>
      <c r="D1388" s="118"/>
      <c r="E1388" s="118"/>
      <c r="F1388" s="118"/>
      <c r="G1388" s="118"/>
      <c r="H1388" s="118"/>
      <c r="I1388" s="118"/>
      <c r="J1388" s="118"/>
      <c r="K1388" s="118"/>
      <c r="L1388" s="118"/>
      <c r="M1388" s="118"/>
      <c r="N1388" s="153"/>
    </row>
    <row r="1389" spans="2:14">
      <c r="B1389" s="118"/>
      <c r="C1389" s="118"/>
      <c r="D1389" s="118"/>
      <c r="E1389" s="118"/>
      <c r="F1389" s="118"/>
      <c r="G1389" s="118"/>
      <c r="H1389" s="118"/>
      <c r="I1389" s="118"/>
      <c r="J1389" s="118"/>
      <c r="K1389" s="118"/>
      <c r="L1389" s="118"/>
      <c r="M1389" s="118"/>
      <c r="N1389" s="153"/>
    </row>
    <row r="1390" spans="2:14">
      <c r="B1390" s="118"/>
      <c r="C1390" s="118"/>
      <c r="D1390" s="118"/>
      <c r="E1390" s="118"/>
      <c r="F1390" s="118"/>
      <c r="G1390" s="118"/>
      <c r="H1390" s="118"/>
      <c r="I1390" s="118"/>
      <c r="J1390" s="118"/>
      <c r="K1390" s="118"/>
      <c r="L1390" s="118"/>
      <c r="M1390" s="118"/>
      <c r="N1390" s="153"/>
    </row>
    <row r="1391" spans="2:14">
      <c r="B1391" s="118"/>
      <c r="C1391" s="118"/>
      <c r="D1391" s="118"/>
      <c r="E1391" s="118"/>
      <c r="F1391" s="118"/>
      <c r="G1391" s="118"/>
      <c r="H1391" s="118"/>
      <c r="I1391" s="118"/>
      <c r="J1391" s="118"/>
      <c r="K1391" s="118"/>
      <c r="L1391" s="118"/>
      <c r="M1391" s="118"/>
      <c r="N1391" s="153"/>
    </row>
    <row r="1392" spans="2:14">
      <c r="B1392" s="118"/>
      <c r="C1392" s="118"/>
      <c r="D1392" s="118"/>
      <c r="E1392" s="118"/>
      <c r="F1392" s="118"/>
      <c r="G1392" s="118"/>
      <c r="H1392" s="118"/>
      <c r="I1392" s="118"/>
      <c r="J1392" s="118"/>
      <c r="K1392" s="118"/>
      <c r="L1392" s="118"/>
      <c r="M1392" s="118"/>
      <c r="N1392" s="153"/>
    </row>
    <row r="1393" spans="2:14">
      <c r="B1393" s="118"/>
      <c r="C1393" s="118"/>
      <c r="D1393" s="118"/>
      <c r="E1393" s="118"/>
      <c r="F1393" s="118"/>
      <c r="G1393" s="118"/>
      <c r="H1393" s="118"/>
      <c r="I1393" s="118"/>
      <c r="J1393" s="118"/>
      <c r="K1393" s="118"/>
      <c r="L1393" s="118"/>
      <c r="M1393" s="118"/>
      <c r="N1393" s="153"/>
    </row>
    <row r="1394" spans="2:14">
      <c r="B1394" s="118"/>
      <c r="C1394" s="118"/>
      <c r="D1394" s="118"/>
      <c r="E1394" s="118"/>
      <c r="F1394" s="118"/>
      <c r="G1394" s="118"/>
      <c r="H1394" s="118"/>
      <c r="I1394" s="118"/>
      <c r="J1394" s="118"/>
      <c r="K1394" s="118"/>
      <c r="L1394" s="118"/>
      <c r="M1394" s="118"/>
      <c r="N1394" s="153"/>
    </row>
    <row r="1395" spans="2:14">
      <c r="B1395" s="118"/>
      <c r="C1395" s="118"/>
      <c r="D1395" s="118"/>
      <c r="E1395" s="118"/>
      <c r="F1395" s="118"/>
      <c r="G1395" s="118"/>
      <c r="H1395" s="118"/>
      <c r="I1395" s="118"/>
      <c r="J1395" s="118"/>
      <c r="K1395" s="118"/>
      <c r="L1395" s="118"/>
      <c r="M1395" s="118"/>
      <c r="N1395" s="153"/>
    </row>
    <row r="1396" spans="2:14">
      <c r="B1396" s="118"/>
      <c r="C1396" s="118"/>
      <c r="D1396" s="118"/>
      <c r="E1396" s="118"/>
      <c r="F1396" s="118"/>
      <c r="G1396" s="118"/>
      <c r="H1396" s="118"/>
      <c r="I1396" s="118"/>
      <c r="J1396" s="118"/>
      <c r="K1396" s="118"/>
      <c r="L1396" s="118"/>
      <c r="M1396" s="118"/>
      <c r="N1396" s="153"/>
    </row>
    <row r="1397" spans="2:14">
      <c r="B1397" s="118"/>
      <c r="C1397" s="118"/>
      <c r="D1397" s="118"/>
      <c r="E1397" s="118"/>
      <c r="F1397" s="118"/>
      <c r="G1397" s="118"/>
      <c r="H1397" s="118"/>
      <c r="I1397" s="118"/>
      <c r="J1397" s="118"/>
      <c r="K1397" s="118"/>
      <c r="L1397" s="118"/>
      <c r="M1397" s="118"/>
      <c r="N1397" s="153"/>
    </row>
    <row r="1398" spans="2:14">
      <c r="B1398" s="118"/>
      <c r="C1398" s="118"/>
      <c r="D1398" s="118"/>
      <c r="E1398" s="118"/>
      <c r="F1398" s="118"/>
      <c r="G1398" s="118"/>
      <c r="H1398" s="118"/>
      <c r="I1398" s="118"/>
      <c r="J1398" s="118"/>
      <c r="K1398" s="118"/>
      <c r="L1398" s="118"/>
      <c r="M1398" s="118"/>
      <c r="N1398" s="153"/>
    </row>
    <row r="1399" spans="2:14">
      <c r="B1399" s="118"/>
      <c r="C1399" s="118"/>
      <c r="D1399" s="118"/>
      <c r="E1399" s="118"/>
      <c r="F1399" s="118"/>
      <c r="G1399" s="118"/>
      <c r="H1399" s="118"/>
      <c r="I1399" s="118"/>
      <c r="J1399" s="118"/>
      <c r="K1399" s="118"/>
      <c r="L1399" s="118"/>
      <c r="M1399" s="118"/>
      <c r="N1399" s="153"/>
    </row>
    <row r="1400" spans="2:14">
      <c r="B1400" s="118"/>
      <c r="C1400" s="118"/>
      <c r="D1400" s="118"/>
      <c r="E1400" s="118"/>
      <c r="F1400" s="118"/>
      <c r="G1400" s="118"/>
      <c r="H1400" s="118"/>
      <c r="I1400" s="118"/>
      <c r="J1400" s="118"/>
      <c r="K1400" s="118"/>
      <c r="L1400" s="118"/>
      <c r="M1400" s="118"/>
      <c r="N1400" s="153"/>
    </row>
    <row r="1401" spans="2:14">
      <c r="B1401" s="118"/>
      <c r="C1401" s="118"/>
      <c r="D1401" s="118"/>
      <c r="E1401" s="118"/>
      <c r="F1401" s="118"/>
      <c r="G1401" s="118"/>
      <c r="H1401" s="118"/>
      <c r="I1401" s="118"/>
      <c r="J1401" s="118"/>
      <c r="K1401" s="118"/>
      <c r="L1401" s="118"/>
      <c r="M1401" s="118"/>
      <c r="N1401" s="153"/>
    </row>
    <row r="1402" spans="2:14">
      <c r="B1402" s="118"/>
      <c r="C1402" s="118"/>
      <c r="D1402" s="118"/>
      <c r="E1402" s="118"/>
      <c r="F1402" s="118"/>
      <c r="G1402" s="118"/>
      <c r="H1402" s="118"/>
      <c r="I1402" s="118"/>
      <c r="J1402" s="118"/>
      <c r="K1402" s="118"/>
      <c r="L1402" s="118"/>
      <c r="M1402" s="118"/>
      <c r="N1402" s="153"/>
    </row>
    <row r="1403" spans="2:14">
      <c r="B1403" s="118"/>
      <c r="C1403" s="118"/>
      <c r="D1403" s="118"/>
      <c r="E1403" s="118"/>
      <c r="F1403" s="118"/>
      <c r="G1403" s="118"/>
      <c r="H1403" s="118"/>
      <c r="I1403" s="118"/>
      <c r="J1403" s="118"/>
      <c r="K1403" s="118"/>
      <c r="L1403" s="118"/>
      <c r="M1403" s="118"/>
      <c r="N1403" s="153"/>
    </row>
    <row r="1404" spans="2:14">
      <c r="B1404" s="118"/>
      <c r="C1404" s="118"/>
      <c r="D1404" s="118"/>
      <c r="E1404" s="118"/>
      <c r="F1404" s="118"/>
      <c r="G1404" s="118"/>
      <c r="H1404" s="118"/>
      <c r="I1404" s="118"/>
      <c r="J1404" s="118"/>
      <c r="K1404" s="118"/>
      <c r="L1404" s="118"/>
      <c r="M1404" s="118"/>
      <c r="N1404" s="153"/>
    </row>
    <row r="1405" spans="2:14">
      <c r="B1405" s="118"/>
      <c r="C1405" s="118"/>
      <c r="D1405" s="118"/>
      <c r="E1405" s="118"/>
      <c r="F1405" s="118"/>
      <c r="G1405" s="118"/>
      <c r="H1405" s="118"/>
      <c r="I1405" s="118"/>
      <c r="J1405" s="118"/>
      <c r="K1405" s="118"/>
      <c r="L1405" s="118"/>
      <c r="M1405" s="118"/>
      <c r="N1405" s="153"/>
    </row>
    <row r="1406" spans="2:14">
      <c r="B1406" s="118"/>
      <c r="C1406" s="118"/>
      <c r="D1406" s="118"/>
      <c r="E1406" s="118"/>
      <c r="F1406" s="118"/>
      <c r="G1406" s="118"/>
      <c r="H1406" s="118"/>
      <c r="I1406" s="118"/>
      <c r="J1406" s="118"/>
      <c r="K1406" s="118"/>
      <c r="L1406" s="118"/>
      <c r="M1406" s="118"/>
      <c r="N1406" s="153"/>
    </row>
    <row r="1407" spans="2:14">
      <c r="B1407" s="118"/>
      <c r="C1407" s="118"/>
      <c r="D1407" s="118"/>
      <c r="E1407" s="118"/>
      <c r="F1407" s="118"/>
      <c r="G1407" s="118"/>
      <c r="H1407" s="118"/>
      <c r="I1407" s="118"/>
      <c r="J1407" s="118"/>
      <c r="K1407" s="118"/>
      <c r="L1407" s="118"/>
      <c r="M1407" s="118"/>
      <c r="N1407" s="153"/>
    </row>
    <row r="1408" spans="2:14">
      <c r="B1408" s="118"/>
      <c r="C1408" s="118"/>
      <c r="D1408" s="118"/>
      <c r="E1408" s="118"/>
      <c r="F1408" s="118"/>
      <c r="G1408" s="118"/>
      <c r="H1408" s="118"/>
      <c r="I1408" s="118"/>
      <c r="J1408" s="118"/>
      <c r="K1408" s="118"/>
      <c r="L1408" s="118"/>
      <c r="M1408" s="118"/>
      <c r="N1408" s="153"/>
    </row>
    <row r="1409" spans="2:14">
      <c r="B1409" s="118"/>
      <c r="C1409" s="118"/>
      <c r="D1409" s="118"/>
      <c r="E1409" s="118"/>
      <c r="F1409" s="118"/>
      <c r="G1409" s="118"/>
      <c r="H1409" s="118"/>
      <c r="I1409" s="118"/>
      <c r="J1409" s="118"/>
      <c r="K1409" s="118"/>
      <c r="L1409" s="118"/>
      <c r="M1409" s="118"/>
      <c r="N1409" s="153"/>
    </row>
    <row r="1410" spans="2:14">
      <c r="B1410" s="118"/>
      <c r="C1410" s="118"/>
      <c r="D1410" s="118"/>
      <c r="E1410" s="118"/>
      <c r="F1410" s="118"/>
      <c r="G1410" s="118"/>
      <c r="H1410" s="118"/>
      <c r="I1410" s="118"/>
      <c r="J1410" s="118"/>
      <c r="K1410" s="118"/>
      <c r="L1410" s="118"/>
      <c r="M1410" s="118"/>
      <c r="N1410" s="153"/>
    </row>
    <row r="1411" spans="2:14">
      <c r="B1411" s="118"/>
      <c r="C1411" s="118"/>
      <c r="D1411" s="118"/>
      <c r="E1411" s="118"/>
      <c r="F1411" s="118"/>
      <c r="G1411" s="118"/>
      <c r="H1411" s="118"/>
      <c r="I1411" s="118"/>
      <c r="J1411" s="118"/>
      <c r="K1411" s="118"/>
      <c r="L1411" s="118"/>
      <c r="M1411" s="118"/>
      <c r="N1411" s="153"/>
    </row>
    <row r="1412" spans="2:14">
      <c r="B1412" s="118"/>
      <c r="C1412" s="118"/>
      <c r="D1412" s="118"/>
      <c r="E1412" s="118"/>
      <c r="F1412" s="118"/>
      <c r="G1412" s="118"/>
      <c r="H1412" s="118"/>
      <c r="I1412" s="118"/>
      <c r="J1412" s="118"/>
      <c r="K1412" s="118"/>
      <c r="L1412" s="118"/>
      <c r="M1412" s="118"/>
      <c r="N1412" s="153"/>
    </row>
    <row r="1413" spans="2:14">
      <c r="B1413" s="118"/>
      <c r="C1413" s="118"/>
      <c r="D1413" s="118"/>
      <c r="E1413" s="118"/>
      <c r="F1413" s="118"/>
      <c r="G1413" s="118"/>
      <c r="H1413" s="118"/>
      <c r="I1413" s="118"/>
      <c r="J1413" s="118"/>
      <c r="K1413" s="118"/>
      <c r="L1413" s="118"/>
      <c r="M1413" s="118"/>
      <c r="N1413" s="153"/>
    </row>
    <row r="1414" spans="2:14">
      <c r="B1414" s="118"/>
      <c r="C1414" s="118"/>
      <c r="D1414" s="118"/>
      <c r="E1414" s="118"/>
      <c r="F1414" s="118"/>
      <c r="G1414" s="118"/>
      <c r="H1414" s="118"/>
      <c r="I1414" s="118"/>
      <c r="J1414" s="118"/>
      <c r="K1414" s="118"/>
      <c r="L1414" s="118"/>
      <c r="M1414" s="118"/>
      <c r="N1414" s="153"/>
    </row>
    <row r="1415" spans="2:14">
      <c r="B1415" s="118"/>
      <c r="C1415" s="118"/>
      <c r="D1415" s="118"/>
      <c r="E1415" s="118"/>
      <c r="F1415" s="118"/>
      <c r="G1415" s="118"/>
      <c r="H1415" s="118"/>
      <c r="I1415" s="118"/>
      <c r="J1415" s="118"/>
      <c r="K1415" s="118"/>
      <c r="L1415" s="118"/>
      <c r="M1415" s="118"/>
      <c r="N1415" s="153"/>
    </row>
    <row r="1416" spans="2:14">
      <c r="B1416" s="118"/>
      <c r="C1416" s="118"/>
      <c r="D1416" s="118"/>
      <c r="E1416" s="118"/>
      <c r="F1416" s="118"/>
      <c r="G1416" s="118"/>
      <c r="H1416" s="118"/>
      <c r="I1416" s="118"/>
      <c r="J1416" s="118"/>
      <c r="K1416" s="118"/>
      <c r="L1416" s="118"/>
      <c r="M1416" s="118"/>
      <c r="N1416" s="153"/>
    </row>
    <row r="1417" spans="2:14">
      <c r="B1417" s="118"/>
      <c r="C1417" s="118"/>
      <c r="D1417" s="118"/>
      <c r="E1417" s="118"/>
      <c r="F1417" s="118"/>
      <c r="G1417" s="118"/>
      <c r="H1417" s="118"/>
      <c r="I1417" s="118"/>
      <c r="J1417" s="118"/>
      <c r="K1417" s="118"/>
      <c r="L1417" s="118"/>
      <c r="M1417" s="118"/>
      <c r="N1417" s="153"/>
    </row>
    <row r="1418" spans="2:14">
      <c r="B1418" s="118"/>
      <c r="C1418" s="118"/>
      <c r="D1418" s="118"/>
      <c r="E1418" s="118"/>
      <c r="F1418" s="118"/>
      <c r="G1418" s="118"/>
      <c r="H1418" s="118"/>
      <c r="I1418" s="118"/>
      <c r="J1418" s="118"/>
      <c r="K1418" s="118"/>
      <c r="L1418" s="118"/>
      <c r="M1418" s="118"/>
      <c r="N1418" s="153"/>
    </row>
    <row r="1419" spans="2:14">
      <c r="B1419" s="118"/>
      <c r="C1419" s="118"/>
      <c r="D1419" s="118"/>
      <c r="E1419" s="118"/>
      <c r="F1419" s="118"/>
      <c r="G1419" s="118"/>
      <c r="H1419" s="118"/>
      <c r="I1419" s="118"/>
      <c r="J1419" s="118"/>
      <c r="K1419" s="118"/>
      <c r="L1419" s="118"/>
      <c r="M1419" s="118"/>
      <c r="N1419" s="153"/>
    </row>
    <row r="1420" spans="2:14">
      <c r="B1420" s="118"/>
      <c r="C1420" s="118"/>
      <c r="D1420" s="118"/>
      <c r="E1420" s="118"/>
      <c r="F1420" s="118"/>
      <c r="G1420" s="118"/>
      <c r="H1420" s="118"/>
      <c r="I1420" s="118"/>
      <c r="J1420" s="118"/>
      <c r="K1420" s="118"/>
      <c r="L1420" s="118"/>
      <c r="M1420" s="118"/>
      <c r="N1420" s="153"/>
    </row>
    <row r="1421" spans="2:14">
      <c r="B1421" s="118"/>
      <c r="C1421" s="118"/>
      <c r="D1421" s="118"/>
      <c r="E1421" s="118"/>
      <c r="F1421" s="118"/>
      <c r="G1421" s="118"/>
      <c r="H1421" s="118"/>
      <c r="I1421" s="118"/>
      <c r="J1421" s="118"/>
      <c r="K1421" s="118"/>
      <c r="L1421" s="118"/>
      <c r="M1421" s="118"/>
      <c r="N1421" s="153"/>
    </row>
    <row r="1422" spans="2:14">
      <c r="B1422" s="118"/>
      <c r="C1422" s="118"/>
      <c r="D1422" s="118"/>
      <c r="E1422" s="118"/>
      <c r="F1422" s="118"/>
      <c r="G1422" s="118"/>
      <c r="H1422" s="118"/>
      <c r="I1422" s="118"/>
      <c r="J1422" s="118"/>
      <c r="K1422" s="118"/>
      <c r="L1422" s="118"/>
      <c r="M1422" s="118"/>
      <c r="N1422" s="153"/>
    </row>
    <row r="1423" spans="2:14">
      <c r="B1423" s="118"/>
      <c r="C1423" s="118"/>
      <c r="D1423" s="118"/>
      <c r="E1423" s="118"/>
      <c r="F1423" s="118"/>
      <c r="G1423" s="118"/>
      <c r="H1423" s="118"/>
      <c r="I1423" s="118"/>
      <c r="J1423" s="118"/>
      <c r="K1423" s="118"/>
      <c r="L1423" s="118"/>
      <c r="M1423" s="118"/>
      <c r="N1423" s="153"/>
    </row>
    <row r="1424" spans="2:14">
      <c r="B1424" s="118"/>
      <c r="C1424" s="118"/>
      <c r="D1424" s="118"/>
      <c r="E1424" s="118"/>
      <c r="F1424" s="118"/>
      <c r="G1424" s="118"/>
      <c r="H1424" s="118"/>
      <c r="I1424" s="118"/>
      <c r="J1424" s="118"/>
      <c r="K1424" s="118"/>
      <c r="L1424" s="118"/>
      <c r="M1424" s="118"/>
      <c r="N1424" s="153"/>
    </row>
    <row r="1425" spans="2:14">
      <c r="B1425" s="118"/>
      <c r="C1425" s="118"/>
      <c r="D1425" s="118"/>
      <c r="E1425" s="118"/>
      <c r="F1425" s="118"/>
      <c r="G1425" s="118"/>
      <c r="H1425" s="118"/>
      <c r="I1425" s="118"/>
      <c r="J1425" s="118"/>
      <c r="K1425" s="118"/>
      <c r="L1425" s="118"/>
      <c r="M1425" s="118"/>
      <c r="N1425" s="153"/>
    </row>
    <row r="1426" spans="2:14">
      <c r="B1426" s="118"/>
      <c r="C1426" s="118"/>
      <c r="D1426" s="118"/>
      <c r="E1426" s="118"/>
      <c r="F1426" s="118"/>
      <c r="G1426" s="118"/>
      <c r="H1426" s="118"/>
      <c r="I1426" s="118"/>
      <c r="J1426" s="118"/>
      <c r="K1426" s="118"/>
      <c r="L1426" s="118"/>
      <c r="M1426" s="118"/>
      <c r="N1426" s="153"/>
    </row>
    <row r="1427" spans="2:14">
      <c r="B1427" s="118"/>
      <c r="C1427" s="118"/>
      <c r="D1427" s="118"/>
      <c r="E1427" s="118"/>
      <c r="F1427" s="118"/>
      <c r="G1427" s="118"/>
      <c r="H1427" s="118"/>
      <c r="I1427" s="118"/>
      <c r="J1427" s="118"/>
      <c r="K1427" s="118"/>
      <c r="L1427" s="118"/>
      <c r="M1427" s="118"/>
      <c r="N1427" s="153"/>
    </row>
    <row r="1428" spans="2:14">
      <c r="B1428" s="118"/>
      <c r="C1428" s="118"/>
      <c r="D1428" s="118"/>
      <c r="E1428" s="118"/>
      <c r="F1428" s="118"/>
      <c r="G1428" s="118"/>
      <c r="H1428" s="118"/>
      <c r="I1428" s="118"/>
      <c r="J1428" s="118"/>
      <c r="K1428" s="118"/>
      <c r="L1428" s="118"/>
      <c r="M1428" s="118"/>
      <c r="N1428" s="153"/>
    </row>
    <row r="1429" spans="2:14">
      <c r="B1429" s="118"/>
      <c r="C1429" s="118"/>
      <c r="D1429" s="118"/>
      <c r="E1429" s="118"/>
      <c r="F1429" s="118"/>
      <c r="G1429" s="118"/>
      <c r="H1429" s="118"/>
      <c r="I1429" s="118"/>
      <c r="J1429" s="118"/>
      <c r="K1429" s="118"/>
      <c r="L1429" s="118"/>
      <c r="M1429" s="118"/>
      <c r="N1429" s="153"/>
    </row>
    <row r="1430" spans="2:14">
      <c r="B1430" s="118"/>
      <c r="C1430" s="118"/>
      <c r="D1430" s="118"/>
      <c r="E1430" s="118"/>
      <c r="F1430" s="118"/>
      <c r="G1430" s="118"/>
      <c r="H1430" s="118"/>
      <c r="I1430" s="118"/>
      <c r="J1430" s="118"/>
      <c r="K1430" s="118"/>
      <c r="L1430" s="118"/>
      <c r="M1430" s="118"/>
      <c r="N1430" s="153"/>
    </row>
    <row r="1431" spans="2:14">
      <c r="B1431" s="118"/>
      <c r="C1431" s="118"/>
      <c r="D1431" s="118"/>
      <c r="E1431" s="118"/>
      <c r="F1431" s="118"/>
      <c r="G1431" s="118"/>
      <c r="H1431" s="118"/>
      <c r="I1431" s="118"/>
      <c r="J1431" s="118"/>
      <c r="K1431" s="118"/>
      <c r="L1431" s="118"/>
      <c r="M1431" s="118"/>
      <c r="N1431" s="153"/>
    </row>
    <row r="1432" spans="2:14">
      <c r="B1432" s="118"/>
      <c r="C1432" s="118"/>
      <c r="D1432" s="118"/>
      <c r="E1432" s="118"/>
      <c r="F1432" s="118"/>
      <c r="G1432" s="118"/>
      <c r="H1432" s="118"/>
      <c r="I1432" s="118"/>
      <c r="J1432" s="118"/>
      <c r="K1432" s="118"/>
      <c r="L1432" s="118"/>
      <c r="M1432" s="118"/>
      <c r="N1432" s="153"/>
    </row>
    <row r="1433" spans="2:14">
      <c r="B1433" s="118"/>
      <c r="C1433" s="118"/>
      <c r="D1433" s="118"/>
      <c r="E1433" s="118"/>
      <c r="F1433" s="118"/>
      <c r="G1433" s="118"/>
      <c r="H1433" s="118"/>
      <c r="I1433" s="118"/>
      <c r="J1433" s="118"/>
      <c r="K1433" s="118"/>
      <c r="L1433" s="118"/>
      <c r="M1433" s="118"/>
      <c r="N1433" s="153"/>
    </row>
    <row r="1434" spans="2:14">
      <c r="B1434" s="118"/>
      <c r="C1434" s="118"/>
      <c r="D1434" s="118"/>
      <c r="E1434" s="118"/>
      <c r="F1434" s="118"/>
      <c r="G1434" s="118"/>
      <c r="H1434" s="118"/>
      <c r="I1434" s="118"/>
      <c r="J1434" s="118"/>
      <c r="K1434" s="118"/>
      <c r="L1434" s="118"/>
      <c r="M1434" s="118"/>
      <c r="N1434" s="153"/>
    </row>
    <row r="1435" spans="2:14">
      <c r="B1435" s="118"/>
      <c r="C1435" s="118"/>
      <c r="D1435" s="118"/>
      <c r="E1435" s="118"/>
      <c r="F1435" s="118"/>
      <c r="G1435" s="118"/>
      <c r="H1435" s="118"/>
      <c r="I1435" s="118"/>
      <c r="J1435" s="118"/>
      <c r="K1435" s="118"/>
      <c r="L1435" s="118"/>
      <c r="M1435" s="118"/>
      <c r="N1435" s="153"/>
    </row>
    <row r="1436" spans="2:14">
      <c r="B1436" s="118"/>
      <c r="C1436" s="118"/>
      <c r="D1436" s="118"/>
      <c r="E1436" s="118"/>
      <c r="F1436" s="118"/>
      <c r="G1436" s="118"/>
      <c r="H1436" s="118"/>
      <c r="I1436" s="118"/>
      <c r="J1436" s="118"/>
      <c r="K1436" s="118"/>
      <c r="L1436" s="118"/>
      <c r="M1436" s="118"/>
      <c r="N1436" s="153"/>
    </row>
    <row r="1437" spans="2:14">
      <c r="B1437" s="118"/>
      <c r="C1437" s="118"/>
      <c r="D1437" s="118"/>
      <c r="E1437" s="118"/>
      <c r="F1437" s="118"/>
      <c r="G1437" s="118"/>
      <c r="H1437" s="118"/>
      <c r="I1437" s="118"/>
      <c r="J1437" s="118"/>
      <c r="K1437" s="118"/>
      <c r="L1437" s="118"/>
      <c r="M1437" s="118"/>
      <c r="N1437" s="153"/>
    </row>
    <row r="1438" spans="2:14">
      <c r="B1438" s="118"/>
      <c r="C1438" s="118"/>
      <c r="D1438" s="118"/>
      <c r="E1438" s="118"/>
      <c r="F1438" s="118"/>
      <c r="G1438" s="118"/>
      <c r="H1438" s="118"/>
      <c r="I1438" s="118"/>
      <c r="J1438" s="118"/>
      <c r="K1438" s="118"/>
      <c r="L1438" s="118"/>
      <c r="M1438" s="118"/>
      <c r="N1438" s="153"/>
    </row>
    <row r="1439" spans="2:14">
      <c r="B1439" s="118"/>
      <c r="C1439" s="118"/>
      <c r="D1439" s="118"/>
      <c r="E1439" s="118"/>
      <c r="F1439" s="118"/>
      <c r="G1439" s="118"/>
      <c r="H1439" s="118"/>
      <c r="I1439" s="118"/>
      <c r="J1439" s="118"/>
      <c r="K1439" s="118"/>
      <c r="L1439" s="118"/>
      <c r="M1439" s="118"/>
      <c r="N1439" s="153"/>
    </row>
    <row r="1440" spans="2:14">
      <c r="B1440" s="118"/>
      <c r="C1440" s="118"/>
      <c r="D1440" s="118"/>
      <c r="E1440" s="118"/>
      <c r="F1440" s="118"/>
      <c r="G1440" s="118"/>
      <c r="H1440" s="118"/>
      <c r="I1440" s="118"/>
      <c r="J1440" s="118"/>
      <c r="K1440" s="118"/>
      <c r="L1440" s="118"/>
      <c r="M1440" s="118"/>
      <c r="N1440" s="153"/>
    </row>
    <row r="1441" spans="2:14">
      <c r="B1441" s="118"/>
      <c r="C1441" s="118"/>
      <c r="D1441" s="118"/>
      <c r="E1441" s="118"/>
      <c r="F1441" s="118"/>
      <c r="G1441" s="118"/>
      <c r="H1441" s="118"/>
      <c r="I1441" s="118"/>
      <c r="J1441" s="118"/>
      <c r="K1441" s="118"/>
      <c r="L1441" s="118"/>
      <c r="M1441" s="118"/>
      <c r="N1441" s="153"/>
    </row>
    <row r="1442" spans="2:14">
      <c r="B1442" s="118"/>
      <c r="C1442" s="118"/>
      <c r="D1442" s="118"/>
      <c r="E1442" s="118"/>
      <c r="F1442" s="118"/>
      <c r="G1442" s="118"/>
      <c r="H1442" s="118"/>
      <c r="I1442" s="118"/>
      <c r="J1442" s="118"/>
      <c r="K1442" s="118"/>
      <c r="L1442" s="118"/>
      <c r="M1442" s="118"/>
      <c r="N1442" s="153"/>
    </row>
    <row r="1443" spans="2:14">
      <c r="B1443" s="118"/>
      <c r="C1443" s="118"/>
      <c r="D1443" s="118"/>
      <c r="E1443" s="118"/>
      <c r="F1443" s="118"/>
      <c r="G1443" s="118"/>
      <c r="H1443" s="118"/>
      <c r="I1443" s="118"/>
      <c r="J1443" s="118"/>
      <c r="K1443" s="118"/>
      <c r="L1443" s="118"/>
      <c r="M1443" s="118"/>
      <c r="N1443" s="153"/>
    </row>
    <row r="1444" spans="2:14">
      <c r="B1444" s="118"/>
      <c r="C1444" s="118"/>
      <c r="D1444" s="118"/>
      <c r="E1444" s="118"/>
      <c r="F1444" s="118"/>
      <c r="G1444" s="118"/>
      <c r="H1444" s="118"/>
      <c r="I1444" s="118"/>
      <c r="J1444" s="118"/>
      <c r="K1444" s="118"/>
      <c r="L1444" s="118"/>
      <c r="M1444" s="118"/>
      <c r="N1444" s="153"/>
    </row>
    <row r="1445" spans="2:14">
      <c r="B1445" s="118"/>
      <c r="C1445" s="118"/>
      <c r="D1445" s="118"/>
      <c r="E1445" s="118"/>
      <c r="F1445" s="118"/>
      <c r="G1445" s="118"/>
      <c r="H1445" s="118"/>
      <c r="I1445" s="118"/>
      <c r="J1445" s="118"/>
      <c r="K1445" s="118"/>
      <c r="L1445" s="118"/>
      <c r="M1445" s="118"/>
      <c r="N1445" s="153"/>
    </row>
    <row r="1446" spans="2:14">
      <c r="B1446" s="118"/>
      <c r="C1446" s="118"/>
      <c r="D1446" s="118"/>
      <c r="E1446" s="118"/>
      <c r="F1446" s="118"/>
      <c r="G1446" s="118"/>
      <c r="H1446" s="118"/>
      <c r="I1446" s="118"/>
      <c r="J1446" s="118"/>
      <c r="K1446" s="118"/>
      <c r="L1446" s="118"/>
      <c r="M1446" s="118"/>
      <c r="N1446" s="153"/>
    </row>
    <row r="1447" spans="2:14">
      <c r="B1447" s="118"/>
      <c r="C1447" s="118"/>
      <c r="D1447" s="118"/>
      <c r="E1447" s="118"/>
      <c r="F1447" s="118"/>
      <c r="G1447" s="118"/>
      <c r="H1447" s="118"/>
      <c r="I1447" s="118"/>
      <c r="J1447" s="118"/>
      <c r="K1447" s="118"/>
      <c r="L1447" s="118"/>
      <c r="M1447" s="118"/>
      <c r="N1447" s="153"/>
    </row>
    <row r="1448" spans="2:14">
      <c r="B1448" s="118"/>
      <c r="C1448" s="118"/>
      <c r="D1448" s="118"/>
      <c r="E1448" s="118"/>
      <c r="F1448" s="118"/>
      <c r="G1448" s="118"/>
      <c r="H1448" s="118"/>
      <c r="I1448" s="118"/>
      <c r="J1448" s="118"/>
      <c r="K1448" s="118"/>
      <c r="L1448" s="118"/>
      <c r="M1448" s="118"/>
      <c r="N1448" s="153"/>
    </row>
    <row r="1449" spans="2:14">
      <c r="B1449" s="118"/>
      <c r="C1449" s="118"/>
      <c r="D1449" s="118"/>
      <c r="E1449" s="118"/>
      <c r="F1449" s="118"/>
      <c r="G1449" s="118"/>
      <c r="H1449" s="118"/>
      <c r="I1449" s="118"/>
      <c r="J1449" s="118"/>
      <c r="K1449" s="118"/>
      <c r="L1449" s="118"/>
      <c r="M1449" s="118"/>
      <c r="N1449" s="153"/>
    </row>
    <row r="1450" spans="2:14">
      <c r="B1450" s="118"/>
      <c r="C1450" s="118"/>
      <c r="D1450" s="118"/>
      <c r="E1450" s="118"/>
      <c r="F1450" s="118"/>
      <c r="G1450" s="118"/>
      <c r="H1450" s="118"/>
      <c r="I1450" s="118"/>
      <c r="J1450" s="118"/>
      <c r="K1450" s="118"/>
      <c r="L1450" s="118"/>
      <c r="M1450" s="118"/>
      <c r="N1450" s="153"/>
    </row>
    <row r="1451" spans="2:14">
      <c r="B1451" s="118"/>
      <c r="C1451" s="118"/>
      <c r="D1451" s="118"/>
      <c r="E1451" s="118"/>
      <c r="F1451" s="118"/>
      <c r="G1451" s="118"/>
      <c r="H1451" s="118"/>
      <c r="I1451" s="118"/>
      <c r="J1451" s="118"/>
      <c r="K1451" s="118"/>
      <c r="L1451" s="118"/>
      <c r="M1451" s="118"/>
      <c r="N1451" s="153"/>
    </row>
    <row r="1452" spans="2:14">
      <c r="B1452" s="118"/>
      <c r="C1452" s="118"/>
      <c r="D1452" s="118"/>
      <c r="E1452" s="118"/>
      <c r="F1452" s="118"/>
      <c r="G1452" s="118"/>
      <c r="H1452" s="118"/>
      <c r="I1452" s="118"/>
      <c r="J1452" s="118"/>
      <c r="K1452" s="118"/>
      <c r="L1452" s="118"/>
      <c r="M1452" s="118"/>
      <c r="N1452" s="153"/>
    </row>
    <row r="1453" spans="2:14">
      <c r="B1453" s="118"/>
      <c r="C1453" s="118"/>
      <c r="D1453" s="118"/>
      <c r="E1453" s="118"/>
      <c r="F1453" s="118"/>
      <c r="G1453" s="118"/>
      <c r="H1453" s="118"/>
      <c r="I1453" s="118"/>
      <c r="J1453" s="118"/>
      <c r="K1453" s="118"/>
      <c r="L1453" s="118"/>
      <c r="M1453" s="118"/>
      <c r="N1453" s="153"/>
    </row>
    <row r="1454" spans="2:14">
      <c r="B1454" s="118"/>
      <c r="C1454" s="118"/>
      <c r="D1454" s="118"/>
      <c r="E1454" s="118"/>
      <c r="F1454" s="118"/>
      <c r="G1454" s="118"/>
      <c r="H1454" s="118"/>
      <c r="I1454" s="118"/>
      <c r="J1454" s="118"/>
      <c r="K1454" s="118"/>
      <c r="L1454" s="118"/>
      <c r="M1454" s="118"/>
      <c r="N1454" s="153"/>
    </row>
    <row r="1455" spans="2:14">
      <c r="B1455" s="118"/>
      <c r="C1455" s="118"/>
      <c r="D1455" s="118"/>
      <c r="E1455" s="118"/>
      <c r="F1455" s="118"/>
      <c r="G1455" s="118"/>
      <c r="H1455" s="118"/>
      <c r="I1455" s="118"/>
      <c r="J1455" s="118"/>
      <c r="K1455" s="118"/>
      <c r="L1455" s="118"/>
      <c r="M1455" s="118"/>
      <c r="N1455" s="153"/>
    </row>
    <row r="1456" spans="2:14">
      <c r="B1456" s="118"/>
      <c r="C1456" s="118"/>
      <c r="D1456" s="118"/>
      <c r="E1456" s="118"/>
      <c r="F1456" s="118"/>
      <c r="G1456" s="118"/>
      <c r="H1456" s="118"/>
      <c r="I1456" s="118"/>
      <c r="J1456" s="118"/>
      <c r="K1456" s="118"/>
      <c r="L1456" s="118"/>
      <c r="M1456" s="118"/>
      <c r="N1456" s="153"/>
    </row>
    <row r="1457" spans="2:14">
      <c r="B1457" s="118"/>
      <c r="C1457" s="118"/>
      <c r="D1457" s="118"/>
      <c r="E1457" s="118"/>
      <c r="F1457" s="118"/>
      <c r="G1457" s="118"/>
      <c r="H1457" s="118"/>
      <c r="I1457" s="118"/>
      <c r="J1457" s="118"/>
      <c r="K1457" s="118"/>
      <c r="L1457" s="118"/>
      <c r="M1457" s="118"/>
      <c r="N1457" s="153"/>
    </row>
    <row r="1458" spans="2:14">
      <c r="B1458" s="118"/>
      <c r="C1458" s="118"/>
      <c r="D1458" s="118"/>
      <c r="E1458" s="118"/>
      <c r="F1458" s="118"/>
      <c r="G1458" s="118"/>
      <c r="H1458" s="118"/>
      <c r="I1458" s="118"/>
      <c r="J1458" s="118"/>
      <c r="K1458" s="118"/>
      <c r="L1458" s="118"/>
      <c r="M1458" s="118"/>
      <c r="N1458" s="153"/>
    </row>
    <row r="1459" spans="2:14">
      <c r="B1459" s="118"/>
      <c r="C1459" s="118"/>
      <c r="D1459" s="118"/>
      <c r="E1459" s="118"/>
      <c r="F1459" s="118"/>
      <c r="G1459" s="118"/>
      <c r="H1459" s="118"/>
      <c r="I1459" s="118"/>
      <c r="J1459" s="118"/>
      <c r="K1459" s="118"/>
      <c r="L1459" s="118"/>
      <c r="M1459" s="118"/>
      <c r="N1459" s="153"/>
    </row>
    <row r="1460" spans="2:14">
      <c r="B1460" s="118"/>
      <c r="C1460" s="118"/>
      <c r="D1460" s="118"/>
      <c r="E1460" s="118"/>
      <c r="F1460" s="118"/>
      <c r="G1460" s="118"/>
      <c r="H1460" s="118"/>
      <c r="I1460" s="118"/>
      <c r="J1460" s="118"/>
      <c r="K1460" s="118"/>
      <c r="L1460" s="118"/>
      <c r="M1460" s="118"/>
      <c r="N1460" s="153"/>
    </row>
    <row r="1461" spans="2:14">
      <c r="B1461" s="118"/>
      <c r="C1461" s="118"/>
      <c r="D1461" s="118"/>
      <c r="E1461" s="118"/>
      <c r="F1461" s="118"/>
      <c r="G1461" s="118"/>
      <c r="H1461" s="118"/>
      <c r="I1461" s="118"/>
      <c r="J1461" s="118"/>
      <c r="K1461" s="118"/>
      <c r="L1461" s="118"/>
      <c r="M1461" s="118"/>
      <c r="N1461" s="153"/>
    </row>
    <row r="1462" spans="2:14">
      <c r="B1462" s="118"/>
      <c r="C1462" s="118"/>
      <c r="D1462" s="118"/>
      <c r="E1462" s="118"/>
      <c r="F1462" s="118"/>
      <c r="G1462" s="118"/>
      <c r="H1462" s="118"/>
      <c r="I1462" s="118"/>
      <c r="J1462" s="118"/>
      <c r="K1462" s="118"/>
      <c r="L1462" s="118"/>
      <c r="M1462" s="118"/>
      <c r="N1462" s="153"/>
    </row>
    <row r="1463" spans="2:14">
      <c r="B1463" s="118"/>
      <c r="C1463" s="118"/>
      <c r="D1463" s="118"/>
      <c r="E1463" s="118"/>
      <c r="F1463" s="118"/>
      <c r="G1463" s="118"/>
      <c r="H1463" s="118"/>
      <c r="I1463" s="118"/>
      <c r="J1463" s="118"/>
      <c r="K1463" s="118"/>
      <c r="L1463" s="118"/>
      <c r="M1463" s="118"/>
      <c r="N1463" s="153"/>
    </row>
    <row r="1464" spans="2:14">
      <c r="B1464" s="118"/>
      <c r="C1464" s="118"/>
      <c r="D1464" s="118"/>
      <c r="E1464" s="118"/>
      <c r="F1464" s="118"/>
      <c r="G1464" s="118"/>
      <c r="H1464" s="118"/>
      <c r="I1464" s="118"/>
      <c r="J1464" s="118"/>
      <c r="K1464" s="118"/>
      <c r="L1464" s="118"/>
      <c r="M1464" s="118"/>
      <c r="N1464" s="153"/>
    </row>
    <row r="1465" spans="2:14">
      <c r="B1465" s="118"/>
      <c r="C1465" s="118"/>
      <c r="D1465" s="118"/>
      <c r="E1465" s="118"/>
      <c r="F1465" s="118"/>
      <c r="G1465" s="118"/>
      <c r="H1465" s="118"/>
      <c r="I1465" s="118"/>
      <c r="J1465" s="118"/>
      <c r="K1465" s="118"/>
      <c r="L1465" s="118"/>
      <c r="M1465" s="118"/>
      <c r="N1465" s="153"/>
    </row>
    <row r="1466" spans="2:14">
      <c r="B1466" s="118"/>
      <c r="C1466" s="118"/>
      <c r="D1466" s="118"/>
      <c r="E1466" s="118"/>
      <c r="F1466" s="118"/>
      <c r="G1466" s="118"/>
      <c r="H1466" s="118"/>
      <c r="I1466" s="118"/>
      <c r="J1466" s="118"/>
      <c r="K1466" s="118"/>
      <c r="L1466" s="118"/>
      <c r="M1466" s="118"/>
      <c r="N1466" s="153"/>
    </row>
    <row r="1467" spans="2:14">
      <c r="B1467" s="118"/>
      <c r="C1467" s="118"/>
      <c r="D1467" s="118"/>
      <c r="E1467" s="118"/>
      <c r="F1467" s="118"/>
      <c r="G1467" s="118"/>
      <c r="H1467" s="118"/>
      <c r="I1467" s="118"/>
      <c r="J1467" s="118"/>
      <c r="K1467" s="118"/>
      <c r="L1467" s="118"/>
      <c r="M1467" s="118"/>
      <c r="N1467" s="153"/>
    </row>
    <row r="1468" spans="2:14">
      <c r="B1468" s="118"/>
      <c r="C1468" s="118"/>
      <c r="D1468" s="118"/>
      <c r="E1468" s="118"/>
      <c r="F1468" s="118"/>
      <c r="G1468" s="118"/>
      <c r="H1468" s="118"/>
      <c r="I1468" s="118"/>
      <c r="J1468" s="118"/>
      <c r="K1468" s="118"/>
      <c r="L1468" s="118"/>
      <c r="M1468" s="118"/>
      <c r="N1468" s="153"/>
    </row>
    <row r="1469" spans="2:14">
      <c r="B1469" s="118"/>
      <c r="C1469" s="118"/>
      <c r="D1469" s="118"/>
      <c r="E1469" s="118"/>
      <c r="F1469" s="118"/>
      <c r="G1469" s="118"/>
      <c r="H1469" s="118"/>
      <c r="I1469" s="118"/>
      <c r="J1469" s="118"/>
      <c r="K1469" s="118"/>
      <c r="L1469" s="118"/>
      <c r="M1469" s="118"/>
      <c r="N1469" s="153"/>
    </row>
    <row r="1470" spans="2:14">
      <c r="B1470" s="118"/>
      <c r="C1470" s="118"/>
      <c r="D1470" s="118"/>
      <c r="E1470" s="118"/>
      <c r="F1470" s="118"/>
      <c r="G1470" s="118"/>
      <c r="H1470" s="118"/>
      <c r="I1470" s="118"/>
      <c r="J1470" s="118"/>
      <c r="K1470" s="118"/>
      <c r="L1470" s="118"/>
      <c r="M1470" s="118"/>
      <c r="N1470" s="153"/>
    </row>
    <row r="1471" spans="2:14">
      <c r="B1471" s="118"/>
      <c r="C1471" s="118"/>
      <c r="D1471" s="118"/>
      <c r="E1471" s="118"/>
      <c r="F1471" s="118"/>
      <c r="G1471" s="118"/>
      <c r="H1471" s="118"/>
      <c r="I1471" s="118"/>
      <c r="J1471" s="118"/>
      <c r="K1471" s="118"/>
      <c r="L1471" s="118"/>
      <c r="M1471" s="118"/>
      <c r="N1471" s="153"/>
    </row>
    <row r="1472" spans="2:14">
      <c r="B1472" s="118"/>
      <c r="C1472" s="118"/>
      <c r="D1472" s="118"/>
      <c r="E1472" s="118"/>
      <c r="F1472" s="118"/>
      <c r="G1472" s="118"/>
      <c r="H1472" s="118"/>
      <c r="I1472" s="118"/>
      <c r="J1472" s="118"/>
      <c r="K1472" s="118"/>
      <c r="L1472" s="118"/>
      <c r="M1472" s="118"/>
      <c r="N1472" s="153"/>
    </row>
    <row r="1473" spans="2:14">
      <c r="B1473" s="118"/>
      <c r="C1473" s="118"/>
      <c r="D1473" s="118"/>
      <c r="E1473" s="118"/>
      <c r="F1473" s="118"/>
      <c r="G1473" s="118"/>
      <c r="H1473" s="118"/>
      <c r="I1473" s="118"/>
      <c r="J1473" s="118"/>
      <c r="K1473" s="118"/>
      <c r="L1473" s="118"/>
      <c r="M1473" s="118"/>
      <c r="N1473" s="153"/>
    </row>
    <row r="1474" spans="2:14">
      <c r="B1474" s="118"/>
      <c r="C1474" s="118"/>
      <c r="D1474" s="118"/>
      <c r="E1474" s="118"/>
      <c r="F1474" s="118"/>
      <c r="G1474" s="118"/>
      <c r="H1474" s="118"/>
      <c r="I1474" s="118"/>
      <c r="J1474" s="118"/>
      <c r="K1474" s="118"/>
      <c r="L1474" s="118"/>
      <c r="M1474" s="118"/>
      <c r="N1474" s="153"/>
    </row>
    <row r="1475" spans="2:14">
      <c r="B1475" s="118"/>
      <c r="C1475" s="118"/>
      <c r="D1475" s="118"/>
      <c r="E1475" s="118"/>
      <c r="F1475" s="118"/>
      <c r="G1475" s="118"/>
      <c r="H1475" s="118"/>
      <c r="I1475" s="118"/>
      <c r="J1475" s="118"/>
      <c r="K1475" s="118"/>
      <c r="L1475" s="118"/>
      <c r="M1475" s="118"/>
      <c r="N1475" s="153"/>
    </row>
    <row r="1476" spans="2:14">
      <c r="B1476" s="118"/>
      <c r="C1476" s="118"/>
      <c r="D1476" s="118"/>
      <c r="E1476" s="118"/>
      <c r="F1476" s="118"/>
      <c r="G1476" s="118"/>
      <c r="H1476" s="118"/>
      <c r="I1476" s="118"/>
      <c r="J1476" s="118"/>
      <c r="K1476" s="118"/>
      <c r="L1476" s="118"/>
      <c r="M1476" s="118"/>
      <c r="N1476" s="153"/>
    </row>
    <row r="1477" spans="2:14">
      <c r="B1477" s="118"/>
      <c r="C1477" s="118"/>
      <c r="D1477" s="118"/>
      <c r="E1477" s="118"/>
      <c r="F1477" s="118"/>
      <c r="G1477" s="118"/>
      <c r="H1477" s="118"/>
      <c r="I1477" s="118"/>
      <c r="J1477" s="118"/>
      <c r="K1477" s="118"/>
      <c r="L1477" s="118"/>
      <c r="M1477" s="118"/>
      <c r="N1477" s="153"/>
    </row>
    <row r="1478" spans="2:14">
      <c r="B1478" s="118"/>
      <c r="C1478" s="118"/>
      <c r="D1478" s="118"/>
      <c r="E1478" s="118"/>
      <c r="F1478" s="118"/>
      <c r="G1478" s="118"/>
      <c r="H1478" s="118"/>
      <c r="I1478" s="118"/>
      <c r="J1478" s="118"/>
      <c r="K1478" s="118"/>
      <c r="L1478" s="118"/>
      <c r="M1478" s="118"/>
      <c r="N1478" s="153"/>
    </row>
    <row r="1479" spans="2:14">
      <c r="B1479" s="118"/>
      <c r="C1479" s="118"/>
      <c r="D1479" s="118"/>
      <c r="E1479" s="118"/>
      <c r="F1479" s="118"/>
      <c r="G1479" s="118"/>
      <c r="H1479" s="118"/>
      <c r="I1479" s="118"/>
      <c r="J1479" s="118"/>
      <c r="K1479" s="118"/>
      <c r="L1479" s="118"/>
      <c r="M1479" s="118"/>
      <c r="N1479" s="153"/>
    </row>
    <row r="1480" spans="2:14">
      <c r="B1480" s="118"/>
      <c r="C1480" s="118"/>
      <c r="D1480" s="118"/>
      <c r="E1480" s="118"/>
      <c r="F1480" s="118"/>
      <c r="G1480" s="118"/>
      <c r="H1480" s="118"/>
      <c r="I1480" s="118"/>
      <c r="J1480" s="118"/>
      <c r="K1480" s="118"/>
      <c r="L1480" s="118"/>
      <c r="M1480" s="118"/>
      <c r="N1480" s="153"/>
    </row>
    <row r="1481" spans="2:14">
      <c r="B1481" s="118"/>
      <c r="C1481" s="118"/>
      <c r="D1481" s="118"/>
      <c r="E1481" s="118"/>
      <c r="F1481" s="118"/>
      <c r="G1481" s="118"/>
      <c r="H1481" s="118"/>
      <c r="I1481" s="118"/>
      <c r="J1481" s="118"/>
      <c r="K1481" s="118"/>
      <c r="L1481" s="118"/>
      <c r="M1481" s="118"/>
      <c r="N1481" s="153"/>
    </row>
    <row r="1482" spans="2:14">
      <c r="B1482" s="118"/>
      <c r="C1482" s="118"/>
      <c r="D1482" s="118"/>
      <c r="E1482" s="118"/>
      <c r="F1482" s="118"/>
      <c r="G1482" s="118"/>
      <c r="H1482" s="118"/>
      <c r="I1482" s="118"/>
      <c r="J1482" s="118"/>
      <c r="K1482" s="118"/>
      <c r="L1482" s="118"/>
      <c r="M1482" s="118"/>
      <c r="N1482" s="153"/>
    </row>
    <row r="1483" spans="2:14">
      <c r="B1483" s="118"/>
      <c r="C1483" s="118"/>
      <c r="D1483" s="118"/>
      <c r="E1483" s="118"/>
      <c r="F1483" s="118"/>
      <c r="G1483" s="118"/>
      <c r="H1483" s="118"/>
      <c r="I1483" s="118"/>
      <c r="J1483" s="118"/>
      <c r="K1483" s="118"/>
      <c r="L1483" s="118"/>
      <c r="M1483" s="118"/>
      <c r="N1483" s="153"/>
    </row>
    <row r="1484" spans="2:14">
      <c r="B1484" s="118"/>
      <c r="C1484" s="118"/>
      <c r="D1484" s="118"/>
      <c r="E1484" s="118"/>
      <c r="F1484" s="118"/>
      <c r="G1484" s="118"/>
      <c r="H1484" s="118"/>
      <c r="I1484" s="118"/>
      <c r="J1484" s="118"/>
      <c r="K1484" s="118"/>
      <c r="L1484" s="118"/>
      <c r="M1484" s="118"/>
      <c r="N1484" s="153"/>
    </row>
    <row r="1485" spans="2:14">
      <c r="B1485" s="118"/>
      <c r="C1485" s="118"/>
      <c r="D1485" s="118"/>
      <c r="E1485" s="118"/>
      <c r="F1485" s="118"/>
      <c r="G1485" s="118"/>
      <c r="H1485" s="118"/>
      <c r="I1485" s="118"/>
      <c r="J1485" s="118"/>
      <c r="K1485" s="118"/>
      <c r="L1485" s="118"/>
      <c r="M1485" s="118"/>
      <c r="N1485" s="153"/>
    </row>
    <row r="1486" spans="2:14">
      <c r="B1486" s="118"/>
      <c r="C1486" s="118"/>
      <c r="D1486" s="118"/>
      <c r="E1486" s="118"/>
      <c r="F1486" s="118"/>
      <c r="G1486" s="118"/>
      <c r="H1486" s="118"/>
      <c r="I1486" s="118"/>
      <c r="J1486" s="118"/>
      <c r="K1486" s="118"/>
      <c r="L1486" s="118"/>
      <c r="M1486" s="118"/>
      <c r="N1486" s="153"/>
    </row>
    <row r="1487" spans="2:14">
      <c r="B1487" s="118"/>
      <c r="C1487" s="118"/>
      <c r="D1487" s="118"/>
      <c r="E1487" s="118"/>
      <c r="F1487" s="118"/>
      <c r="G1487" s="118"/>
      <c r="H1487" s="118"/>
      <c r="I1487" s="118"/>
      <c r="J1487" s="118"/>
      <c r="K1487" s="118"/>
      <c r="L1487" s="118"/>
      <c r="M1487" s="118"/>
      <c r="N1487" s="153"/>
    </row>
    <row r="1488" spans="2:14">
      <c r="B1488" s="118"/>
      <c r="C1488" s="118"/>
      <c r="D1488" s="118"/>
      <c r="E1488" s="118"/>
      <c r="F1488" s="118"/>
      <c r="G1488" s="118"/>
      <c r="H1488" s="118"/>
      <c r="I1488" s="118"/>
      <c r="J1488" s="118"/>
      <c r="K1488" s="118"/>
      <c r="L1488" s="118"/>
      <c r="M1488" s="118"/>
      <c r="N1488" s="153"/>
    </row>
    <row r="1489" spans="2:14">
      <c r="B1489" s="118"/>
      <c r="C1489" s="118"/>
      <c r="D1489" s="118"/>
      <c r="E1489" s="118"/>
      <c r="F1489" s="118"/>
      <c r="G1489" s="118"/>
      <c r="H1489" s="118"/>
      <c r="I1489" s="118"/>
      <c r="J1489" s="118"/>
      <c r="K1489" s="118"/>
      <c r="L1489" s="118"/>
      <c r="M1489" s="118"/>
      <c r="N1489" s="153"/>
    </row>
    <row r="1490" spans="2:14">
      <c r="B1490" s="118"/>
      <c r="C1490" s="118"/>
      <c r="D1490" s="118"/>
      <c r="E1490" s="118"/>
      <c r="F1490" s="118"/>
      <c r="G1490" s="118"/>
      <c r="H1490" s="118"/>
      <c r="I1490" s="118"/>
      <c r="J1490" s="118"/>
      <c r="K1490" s="118"/>
      <c r="L1490" s="118"/>
      <c r="M1490" s="118"/>
      <c r="N1490" s="153"/>
    </row>
    <row r="1491" spans="2:14">
      <c r="B1491" s="118"/>
      <c r="C1491" s="118"/>
      <c r="D1491" s="118"/>
      <c r="E1491" s="118"/>
      <c r="F1491" s="118"/>
      <c r="G1491" s="118"/>
      <c r="H1491" s="118"/>
      <c r="I1491" s="118"/>
      <c r="J1491" s="118"/>
      <c r="K1491" s="118"/>
      <c r="L1491" s="118"/>
      <c r="M1491" s="118"/>
      <c r="N1491" s="153"/>
    </row>
    <row r="1492" spans="2:14">
      <c r="B1492" s="118"/>
      <c r="C1492" s="118"/>
      <c r="D1492" s="118"/>
      <c r="E1492" s="118"/>
      <c r="F1492" s="118"/>
      <c r="G1492" s="118"/>
      <c r="H1492" s="118"/>
      <c r="I1492" s="118"/>
      <c r="J1492" s="118"/>
      <c r="K1492" s="118"/>
      <c r="L1492" s="118"/>
      <c r="M1492" s="118"/>
      <c r="N1492" s="153"/>
    </row>
    <row r="1493" spans="2:14">
      <c r="B1493" s="118"/>
      <c r="C1493" s="118"/>
      <c r="D1493" s="118"/>
      <c r="E1493" s="118"/>
      <c r="F1493" s="118"/>
      <c r="G1493" s="118"/>
      <c r="H1493" s="118"/>
      <c r="I1493" s="118"/>
      <c r="J1493" s="118"/>
      <c r="K1493" s="118"/>
      <c r="L1493" s="118"/>
      <c r="M1493" s="118"/>
      <c r="N1493" s="153"/>
    </row>
    <row r="1494" spans="2:14">
      <c r="B1494" s="118"/>
      <c r="C1494" s="118"/>
      <c r="D1494" s="118"/>
      <c r="E1494" s="118"/>
      <c r="F1494" s="118"/>
      <c r="G1494" s="118"/>
      <c r="H1494" s="118"/>
      <c r="I1494" s="118"/>
      <c r="J1494" s="118"/>
      <c r="K1494" s="118"/>
      <c r="L1494" s="118"/>
      <c r="M1494" s="118"/>
      <c r="N1494" s="153"/>
    </row>
    <row r="1495" spans="2:14">
      <c r="B1495" s="118"/>
      <c r="C1495" s="118"/>
      <c r="D1495" s="118"/>
      <c r="E1495" s="118"/>
      <c r="F1495" s="118"/>
      <c r="G1495" s="118"/>
      <c r="H1495" s="118"/>
      <c r="I1495" s="118"/>
      <c r="J1495" s="118"/>
      <c r="K1495" s="118"/>
      <c r="L1495" s="118"/>
      <c r="M1495" s="118"/>
      <c r="N1495" s="153"/>
    </row>
    <row r="1496" spans="2:14">
      <c r="B1496" s="118"/>
      <c r="C1496" s="118"/>
      <c r="D1496" s="118"/>
      <c r="E1496" s="118"/>
      <c r="F1496" s="118"/>
      <c r="G1496" s="118"/>
      <c r="H1496" s="118"/>
      <c r="I1496" s="118"/>
      <c r="J1496" s="118"/>
      <c r="K1496" s="118"/>
      <c r="L1496" s="118"/>
      <c r="M1496" s="118"/>
      <c r="N1496" s="153"/>
    </row>
    <row r="1497" spans="2:14">
      <c r="B1497" s="118"/>
      <c r="C1497" s="118"/>
      <c r="D1497" s="118"/>
      <c r="E1497" s="118"/>
      <c r="F1497" s="118"/>
      <c r="G1497" s="118"/>
      <c r="H1497" s="118"/>
      <c r="I1497" s="118"/>
      <c r="J1497" s="118"/>
      <c r="K1497" s="118"/>
      <c r="L1497" s="118"/>
      <c r="M1497" s="118"/>
      <c r="N1497" s="153"/>
    </row>
    <row r="1498" spans="2:14">
      <c r="B1498" s="118"/>
      <c r="C1498" s="118"/>
      <c r="D1498" s="118"/>
      <c r="E1498" s="118"/>
      <c r="F1498" s="118"/>
      <c r="G1498" s="118"/>
      <c r="H1498" s="118"/>
      <c r="I1498" s="118"/>
      <c r="J1498" s="118"/>
      <c r="K1498" s="118"/>
      <c r="L1498" s="118"/>
      <c r="M1498" s="118"/>
      <c r="N1498" s="153"/>
    </row>
    <row r="1499" spans="2:14">
      <c r="B1499" s="118"/>
      <c r="C1499" s="118"/>
      <c r="D1499" s="118"/>
      <c r="E1499" s="118"/>
      <c r="F1499" s="118"/>
      <c r="G1499" s="118"/>
      <c r="H1499" s="118"/>
      <c r="I1499" s="118"/>
      <c r="J1499" s="118"/>
      <c r="K1499" s="118"/>
      <c r="L1499" s="118"/>
      <c r="M1499" s="118"/>
      <c r="N1499" s="153"/>
    </row>
    <row r="1500" spans="2:14">
      <c r="B1500" s="118"/>
      <c r="C1500" s="118"/>
      <c r="D1500" s="118"/>
      <c r="E1500" s="118"/>
      <c r="F1500" s="118"/>
      <c r="G1500" s="118"/>
      <c r="H1500" s="118"/>
      <c r="I1500" s="118"/>
      <c r="J1500" s="118"/>
      <c r="K1500" s="118"/>
      <c r="L1500" s="118"/>
      <c r="M1500" s="118"/>
      <c r="N1500" s="153"/>
    </row>
    <row r="1501" spans="2:14">
      <c r="B1501" s="118"/>
      <c r="C1501" s="118"/>
      <c r="D1501" s="118"/>
      <c r="E1501" s="118"/>
      <c r="F1501" s="118"/>
      <c r="G1501" s="118"/>
      <c r="H1501" s="118"/>
      <c r="I1501" s="118"/>
      <c r="J1501" s="118"/>
      <c r="K1501" s="118"/>
      <c r="L1501" s="118"/>
      <c r="M1501" s="118"/>
      <c r="N1501" s="153"/>
    </row>
    <row r="1502" spans="2:14">
      <c r="B1502" s="118"/>
      <c r="C1502" s="118"/>
      <c r="D1502" s="118"/>
      <c r="E1502" s="118"/>
      <c r="F1502" s="118"/>
      <c r="G1502" s="118"/>
      <c r="H1502" s="118"/>
      <c r="I1502" s="118"/>
      <c r="J1502" s="118"/>
      <c r="K1502" s="118"/>
      <c r="L1502" s="118"/>
      <c r="M1502" s="118"/>
      <c r="N1502" s="153"/>
    </row>
    <row r="1503" spans="2:14">
      <c r="B1503" s="118"/>
      <c r="C1503" s="118"/>
      <c r="D1503" s="118"/>
      <c r="E1503" s="118"/>
      <c r="F1503" s="118"/>
      <c r="G1503" s="118"/>
      <c r="H1503" s="118"/>
      <c r="I1503" s="118"/>
      <c r="J1503" s="118"/>
      <c r="K1503" s="118"/>
      <c r="L1503" s="118"/>
      <c r="M1503" s="118"/>
      <c r="N1503" s="153"/>
    </row>
    <row r="1504" spans="2:14">
      <c r="B1504" s="118"/>
      <c r="C1504" s="118"/>
      <c r="D1504" s="118"/>
      <c r="E1504" s="118"/>
      <c r="F1504" s="118"/>
      <c r="G1504" s="118"/>
      <c r="H1504" s="118"/>
      <c r="I1504" s="118"/>
      <c r="J1504" s="118"/>
      <c r="K1504" s="118"/>
      <c r="L1504" s="118"/>
      <c r="M1504" s="118"/>
      <c r="N1504" s="153"/>
    </row>
    <row r="1505" spans="2:14">
      <c r="B1505" s="118"/>
      <c r="C1505" s="118"/>
      <c r="D1505" s="118"/>
      <c r="E1505" s="118"/>
      <c r="F1505" s="118"/>
      <c r="G1505" s="118"/>
      <c r="H1505" s="118"/>
      <c r="I1505" s="118"/>
      <c r="J1505" s="118"/>
      <c r="K1505" s="118"/>
      <c r="L1505" s="118"/>
      <c r="M1505" s="118"/>
      <c r="N1505" s="153"/>
    </row>
    <row r="1506" spans="2:14">
      <c r="B1506" s="118"/>
      <c r="C1506" s="118"/>
      <c r="D1506" s="118"/>
      <c r="E1506" s="118"/>
      <c r="F1506" s="118"/>
      <c r="G1506" s="118"/>
      <c r="H1506" s="118"/>
      <c r="I1506" s="118"/>
      <c r="J1506" s="118"/>
      <c r="K1506" s="118"/>
      <c r="L1506" s="118"/>
      <c r="M1506" s="118"/>
      <c r="N1506" s="153"/>
    </row>
    <row r="1507" spans="2:14">
      <c r="B1507" s="118"/>
      <c r="C1507" s="118"/>
      <c r="D1507" s="118"/>
      <c r="E1507" s="118"/>
      <c r="F1507" s="118"/>
      <c r="G1507" s="118"/>
      <c r="H1507" s="118"/>
      <c r="I1507" s="118"/>
      <c r="J1507" s="118"/>
      <c r="K1507" s="118"/>
      <c r="L1507" s="118"/>
      <c r="M1507" s="118"/>
      <c r="N1507" s="153"/>
    </row>
    <row r="1508" spans="2:14">
      <c r="B1508" s="118"/>
      <c r="C1508" s="118"/>
      <c r="D1508" s="118"/>
      <c r="E1508" s="118"/>
      <c r="F1508" s="118"/>
      <c r="G1508" s="118"/>
      <c r="H1508" s="118"/>
      <c r="I1508" s="118"/>
      <c r="J1508" s="118"/>
      <c r="K1508" s="118"/>
      <c r="L1508" s="118"/>
      <c r="M1508" s="118"/>
      <c r="N1508" s="153"/>
    </row>
    <row r="1509" spans="2:14">
      <c r="B1509" s="118"/>
      <c r="C1509" s="118"/>
      <c r="D1509" s="118"/>
      <c r="E1509" s="118"/>
      <c r="F1509" s="118"/>
      <c r="G1509" s="118"/>
      <c r="H1509" s="118"/>
      <c r="I1509" s="118"/>
      <c r="J1509" s="118"/>
      <c r="K1509" s="118"/>
      <c r="L1509" s="118"/>
      <c r="M1509" s="118"/>
      <c r="N1509" s="153"/>
    </row>
    <row r="1510" spans="2:14">
      <c r="B1510" s="118"/>
      <c r="C1510" s="118"/>
      <c r="D1510" s="118"/>
      <c r="E1510" s="118"/>
      <c r="F1510" s="118"/>
      <c r="G1510" s="118"/>
      <c r="H1510" s="118"/>
      <c r="I1510" s="118"/>
      <c r="J1510" s="118"/>
      <c r="K1510" s="118"/>
      <c r="L1510" s="118"/>
      <c r="M1510" s="118"/>
      <c r="N1510" s="153"/>
    </row>
    <row r="1511" spans="2:14">
      <c r="B1511" s="118"/>
      <c r="C1511" s="118"/>
      <c r="D1511" s="118"/>
      <c r="E1511" s="118"/>
      <c r="F1511" s="118"/>
      <c r="G1511" s="118"/>
      <c r="H1511" s="118"/>
      <c r="I1511" s="118"/>
      <c r="J1511" s="118"/>
      <c r="K1511" s="118"/>
      <c r="L1511" s="118"/>
      <c r="M1511" s="118"/>
      <c r="N1511" s="153"/>
    </row>
    <row r="1512" spans="2:14">
      <c r="B1512" s="118"/>
      <c r="C1512" s="118"/>
      <c r="D1512" s="118"/>
      <c r="E1512" s="118"/>
      <c r="F1512" s="118"/>
      <c r="G1512" s="118"/>
      <c r="H1512" s="118"/>
      <c r="I1512" s="118"/>
      <c r="J1512" s="118"/>
      <c r="K1512" s="118"/>
      <c r="L1512" s="118"/>
      <c r="M1512" s="118"/>
      <c r="N1512" s="153"/>
    </row>
    <row r="1513" spans="2:14">
      <c r="B1513" s="118"/>
      <c r="C1513" s="118"/>
      <c r="D1513" s="118"/>
      <c r="E1513" s="118"/>
      <c r="F1513" s="118"/>
      <c r="G1513" s="118"/>
      <c r="H1513" s="118"/>
      <c r="I1513" s="118"/>
      <c r="J1513" s="118"/>
      <c r="K1513" s="118"/>
      <c r="L1513" s="118"/>
      <c r="M1513" s="118"/>
      <c r="N1513" s="153"/>
    </row>
    <row r="1514" spans="2:14">
      <c r="B1514" s="118"/>
      <c r="C1514" s="118"/>
      <c r="D1514" s="118"/>
      <c r="E1514" s="118"/>
      <c r="F1514" s="118"/>
      <c r="G1514" s="118"/>
      <c r="H1514" s="118"/>
      <c r="I1514" s="118"/>
      <c r="J1514" s="118"/>
      <c r="K1514" s="118"/>
      <c r="L1514" s="118"/>
      <c r="M1514" s="118"/>
      <c r="N1514" s="153"/>
    </row>
    <row r="1515" spans="2:14">
      <c r="B1515" s="118"/>
      <c r="C1515" s="118"/>
      <c r="D1515" s="118"/>
      <c r="E1515" s="118"/>
      <c r="F1515" s="118"/>
      <c r="G1515" s="118"/>
      <c r="H1515" s="118"/>
      <c r="I1515" s="118"/>
      <c r="J1515" s="118"/>
      <c r="K1515" s="118"/>
      <c r="L1515" s="118"/>
      <c r="M1515" s="118"/>
      <c r="N1515" s="153"/>
    </row>
    <row r="1516" spans="2:14">
      <c r="B1516" s="118"/>
      <c r="C1516" s="118"/>
      <c r="D1516" s="118"/>
      <c r="E1516" s="118"/>
      <c r="F1516" s="118"/>
      <c r="G1516" s="118"/>
      <c r="H1516" s="118"/>
      <c r="I1516" s="118"/>
      <c r="J1516" s="118"/>
      <c r="K1516" s="118"/>
      <c r="L1516" s="118"/>
      <c r="M1516" s="118"/>
      <c r="N1516" s="153"/>
    </row>
    <row r="1517" spans="2:14">
      <c r="B1517" s="118"/>
      <c r="C1517" s="118"/>
      <c r="D1517" s="118"/>
      <c r="E1517" s="118"/>
      <c r="F1517" s="118"/>
      <c r="G1517" s="118"/>
      <c r="H1517" s="118"/>
      <c r="I1517" s="118"/>
      <c r="J1517" s="118"/>
      <c r="K1517" s="118"/>
      <c r="L1517" s="118"/>
      <c r="M1517" s="118"/>
      <c r="N1517" s="153"/>
    </row>
    <row r="1518" spans="2:14">
      <c r="B1518" s="118"/>
      <c r="C1518" s="118"/>
      <c r="D1518" s="118"/>
      <c r="E1518" s="118"/>
      <c r="F1518" s="118"/>
      <c r="G1518" s="118"/>
      <c r="H1518" s="118"/>
      <c r="I1518" s="118"/>
      <c r="J1518" s="118"/>
      <c r="K1518" s="118"/>
      <c r="L1518" s="118"/>
      <c r="M1518" s="118"/>
      <c r="N1518" s="153"/>
    </row>
    <row r="1519" spans="2:14">
      <c r="B1519" s="118"/>
      <c r="C1519" s="118"/>
      <c r="D1519" s="118"/>
      <c r="E1519" s="118"/>
      <c r="F1519" s="118"/>
      <c r="G1519" s="118"/>
      <c r="H1519" s="118"/>
      <c r="I1519" s="118"/>
      <c r="J1519" s="118"/>
      <c r="K1519" s="118"/>
      <c r="L1519" s="118"/>
      <c r="M1519" s="118"/>
      <c r="N1519" s="153"/>
    </row>
    <row r="1520" spans="2:14">
      <c r="B1520" s="118"/>
      <c r="C1520" s="118"/>
      <c r="D1520" s="118"/>
      <c r="E1520" s="118"/>
      <c r="F1520" s="118"/>
      <c r="G1520" s="118"/>
      <c r="H1520" s="118"/>
      <c r="I1520" s="118"/>
      <c r="J1520" s="118"/>
      <c r="K1520" s="118"/>
      <c r="L1520" s="118"/>
      <c r="M1520" s="118"/>
      <c r="N1520" s="153"/>
    </row>
    <row r="1521" spans="2:14">
      <c r="B1521" s="118"/>
      <c r="C1521" s="118"/>
      <c r="D1521" s="118"/>
      <c r="E1521" s="118"/>
      <c r="F1521" s="118"/>
      <c r="G1521" s="118"/>
      <c r="H1521" s="118"/>
      <c r="I1521" s="118"/>
      <c r="J1521" s="118"/>
      <c r="K1521" s="118"/>
      <c r="L1521" s="118"/>
      <c r="M1521" s="118"/>
      <c r="N1521" s="153"/>
    </row>
    <row r="1522" spans="2:14">
      <c r="B1522" s="118"/>
      <c r="C1522" s="118"/>
      <c r="D1522" s="118"/>
      <c r="E1522" s="118"/>
      <c r="F1522" s="118"/>
      <c r="G1522" s="118"/>
      <c r="H1522" s="118"/>
      <c r="I1522" s="118"/>
      <c r="J1522" s="118"/>
      <c r="K1522" s="118"/>
      <c r="L1522" s="118"/>
      <c r="M1522" s="118"/>
      <c r="N1522" s="153"/>
    </row>
    <row r="1523" spans="2:14">
      <c r="B1523" s="118"/>
      <c r="C1523" s="118"/>
      <c r="D1523" s="118"/>
      <c r="E1523" s="118"/>
      <c r="F1523" s="118"/>
      <c r="G1523" s="118"/>
      <c r="H1523" s="118"/>
      <c r="I1523" s="118"/>
      <c r="J1523" s="118"/>
      <c r="K1523" s="118"/>
      <c r="L1523" s="118"/>
      <c r="M1523" s="118"/>
      <c r="N1523" s="153"/>
    </row>
    <row r="1524" spans="2:14">
      <c r="B1524" s="118"/>
      <c r="C1524" s="118"/>
      <c r="D1524" s="118"/>
      <c r="E1524" s="118"/>
      <c r="F1524" s="118"/>
      <c r="G1524" s="118"/>
      <c r="H1524" s="118"/>
      <c r="I1524" s="118"/>
      <c r="J1524" s="118"/>
      <c r="K1524" s="118"/>
      <c r="L1524" s="118"/>
      <c r="M1524" s="118"/>
      <c r="N1524" s="153"/>
    </row>
    <row r="1525" spans="2:14">
      <c r="B1525" s="118"/>
      <c r="C1525" s="118"/>
      <c r="D1525" s="118"/>
      <c r="E1525" s="118"/>
      <c r="F1525" s="118"/>
      <c r="G1525" s="118"/>
      <c r="H1525" s="118"/>
      <c r="I1525" s="118"/>
      <c r="J1525" s="118"/>
      <c r="K1525" s="118"/>
      <c r="L1525" s="118"/>
      <c r="M1525" s="118"/>
      <c r="N1525" s="153"/>
    </row>
    <row r="1526" spans="2:14">
      <c r="B1526" s="118"/>
      <c r="C1526" s="118"/>
      <c r="D1526" s="118"/>
      <c r="E1526" s="118"/>
      <c r="F1526" s="118"/>
      <c r="G1526" s="118"/>
      <c r="H1526" s="118"/>
      <c r="I1526" s="118"/>
      <c r="J1526" s="118"/>
      <c r="K1526" s="118"/>
      <c r="L1526" s="118"/>
      <c r="M1526" s="118"/>
      <c r="N1526" s="153"/>
    </row>
    <row r="1527" spans="2:14">
      <c r="B1527" s="118"/>
      <c r="C1527" s="118"/>
      <c r="D1527" s="118"/>
      <c r="E1527" s="118"/>
      <c r="F1527" s="118"/>
      <c r="G1527" s="118"/>
      <c r="H1527" s="118"/>
      <c r="I1527" s="118"/>
      <c r="J1527" s="118"/>
      <c r="K1527" s="118"/>
      <c r="L1527" s="118"/>
      <c r="M1527" s="118"/>
      <c r="N1527" s="153"/>
    </row>
    <row r="1528" spans="2:14">
      <c r="B1528" s="118"/>
      <c r="C1528" s="118"/>
      <c r="D1528" s="118"/>
      <c r="E1528" s="118"/>
      <c r="F1528" s="118"/>
      <c r="G1528" s="118"/>
      <c r="H1528" s="118"/>
      <c r="I1528" s="118"/>
      <c r="J1528" s="118"/>
      <c r="K1528" s="118"/>
      <c r="L1528" s="118"/>
      <c r="M1528" s="118"/>
      <c r="N1528" s="153"/>
    </row>
    <row r="1529" spans="2:14">
      <c r="B1529" s="118"/>
      <c r="C1529" s="118"/>
      <c r="D1529" s="118"/>
      <c r="E1529" s="118"/>
      <c r="F1529" s="118"/>
      <c r="G1529" s="118"/>
      <c r="H1529" s="118"/>
      <c r="I1529" s="118"/>
      <c r="J1529" s="118"/>
      <c r="K1529" s="118"/>
      <c r="L1529" s="118"/>
      <c r="M1529" s="118"/>
      <c r="N1529" s="153"/>
    </row>
    <row r="1530" spans="2:14">
      <c r="B1530" s="118"/>
      <c r="C1530" s="118"/>
      <c r="D1530" s="118"/>
      <c r="E1530" s="118"/>
      <c r="F1530" s="118"/>
      <c r="G1530" s="118"/>
      <c r="H1530" s="118"/>
      <c r="I1530" s="118"/>
      <c r="J1530" s="118"/>
      <c r="K1530" s="118"/>
      <c r="L1530" s="118"/>
      <c r="M1530" s="118"/>
      <c r="N1530" s="153"/>
    </row>
    <row r="1531" spans="2:14">
      <c r="B1531" s="118"/>
      <c r="C1531" s="118"/>
      <c r="D1531" s="118"/>
      <c r="E1531" s="118"/>
      <c r="F1531" s="118"/>
      <c r="G1531" s="118"/>
      <c r="H1531" s="118"/>
      <c r="I1531" s="118"/>
      <c r="J1531" s="118"/>
      <c r="K1531" s="118"/>
      <c r="L1531" s="118"/>
      <c r="M1531" s="118"/>
      <c r="N1531" s="153"/>
    </row>
    <row r="1532" spans="2:14">
      <c r="B1532" s="118"/>
      <c r="C1532" s="118"/>
      <c r="D1532" s="118"/>
      <c r="E1532" s="118"/>
      <c r="F1532" s="118"/>
      <c r="G1532" s="118"/>
      <c r="H1532" s="118"/>
      <c r="I1532" s="118"/>
      <c r="J1532" s="118"/>
      <c r="K1532" s="118"/>
      <c r="L1532" s="118"/>
      <c r="M1532" s="118"/>
      <c r="N1532" s="153"/>
    </row>
    <row r="1533" spans="2:14">
      <c r="B1533" s="118"/>
      <c r="C1533" s="118"/>
      <c r="D1533" s="118"/>
      <c r="E1533" s="118"/>
      <c r="F1533" s="118"/>
      <c r="G1533" s="118"/>
      <c r="H1533" s="118"/>
      <c r="I1533" s="118"/>
      <c r="J1533" s="118"/>
      <c r="K1533" s="118"/>
      <c r="L1533" s="118"/>
      <c r="M1533" s="118"/>
      <c r="N1533" s="153"/>
    </row>
    <row r="1534" spans="2:14">
      <c r="B1534" s="118"/>
      <c r="C1534" s="118"/>
      <c r="D1534" s="118"/>
      <c r="E1534" s="118"/>
      <c r="F1534" s="118"/>
      <c r="G1534" s="118"/>
      <c r="H1534" s="118"/>
      <c r="I1534" s="118"/>
      <c r="J1534" s="118"/>
      <c r="K1534" s="118"/>
      <c r="L1534" s="118"/>
      <c r="M1534" s="118"/>
      <c r="N1534" s="153"/>
    </row>
    <row r="1535" spans="2:14">
      <c r="B1535" s="118"/>
      <c r="C1535" s="118"/>
      <c r="D1535" s="118"/>
      <c r="E1535" s="118"/>
      <c r="F1535" s="118"/>
      <c r="G1535" s="118"/>
      <c r="H1535" s="118"/>
      <c r="I1535" s="118"/>
      <c r="J1535" s="118"/>
      <c r="K1535" s="118"/>
      <c r="L1535" s="118"/>
      <c r="M1535" s="118"/>
      <c r="N1535" s="153"/>
    </row>
    <row r="1536" spans="2:14">
      <c r="B1536" s="118"/>
      <c r="C1536" s="118"/>
      <c r="D1536" s="118"/>
      <c r="E1536" s="118"/>
      <c r="F1536" s="118"/>
      <c r="G1536" s="118"/>
      <c r="H1536" s="118"/>
      <c r="I1536" s="118"/>
      <c r="J1536" s="118"/>
      <c r="K1536" s="118"/>
      <c r="L1536" s="118"/>
      <c r="M1536" s="118"/>
      <c r="N1536" s="153"/>
    </row>
    <row r="1537" spans="2:14">
      <c r="B1537" s="118"/>
      <c r="C1537" s="118"/>
      <c r="D1537" s="118"/>
      <c r="E1537" s="118"/>
      <c r="F1537" s="118"/>
      <c r="G1537" s="118"/>
      <c r="H1537" s="118"/>
      <c r="I1537" s="118"/>
      <c r="J1537" s="118"/>
      <c r="K1537" s="118"/>
      <c r="L1537" s="118"/>
      <c r="M1537" s="118"/>
      <c r="N1537" s="153"/>
    </row>
    <row r="1538" spans="2:14">
      <c r="B1538" s="118"/>
      <c r="C1538" s="118"/>
      <c r="D1538" s="118"/>
      <c r="E1538" s="118"/>
      <c r="F1538" s="118"/>
      <c r="G1538" s="118"/>
      <c r="H1538" s="118"/>
      <c r="I1538" s="118"/>
      <c r="J1538" s="118"/>
      <c r="K1538" s="118"/>
      <c r="L1538" s="118"/>
      <c r="M1538" s="118"/>
      <c r="N1538" s="153"/>
    </row>
    <row r="1539" spans="2:14">
      <c r="B1539" s="118"/>
      <c r="C1539" s="118"/>
      <c r="D1539" s="118"/>
      <c r="E1539" s="118"/>
      <c r="F1539" s="118"/>
      <c r="G1539" s="118"/>
      <c r="H1539" s="118"/>
      <c r="I1539" s="118"/>
      <c r="J1539" s="118"/>
      <c r="K1539" s="118"/>
      <c r="L1539" s="118"/>
      <c r="M1539" s="118"/>
      <c r="N1539" s="153"/>
    </row>
    <row r="1540" spans="2:14">
      <c r="B1540" s="118"/>
      <c r="C1540" s="118"/>
      <c r="D1540" s="118"/>
      <c r="E1540" s="118"/>
      <c r="F1540" s="118"/>
      <c r="G1540" s="118"/>
      <c r="H1540" s="118"/>
      <c r="I1540" s="118"/>
      <c r="J1540" s="118"/>
      <c r="K1540" s="118"/>
      <c r="L1540" s="118"/>
      <c r="M1540" s="118"/>
      <c r="N1540" s="153"/>
    </row>
    <row r="1541" spans="2:14">
      <c r="B1541" s="118"/>
      <c r="C1541" s="118"/>
      <c r="D1541" s="118"/>
      <c r="E1541" s="118"/>
      <c r="F1541" s="118"/>
      <c r="G1541" s="118"/>
      <c r="H1541" s="118"/>
      <c r="I1541" s="118"/>
      <c r="J1541" s="118"/>
      <c r="K1541" s="118"/>
      <c r="L1541" s="118"/>
      <c r="M1541" s="118"/>
      <c r="N1541" s="153"/>
    </row>
    <row r="1542" spans="2:14">
      <c r="B1542" s="118"/>
      <c r="C1542" s="118"/>
      <c r="D1542" s="118"/>
      <c r="E1542" s="118"/>
      <c r="F1542" s="118"/>
      <c r="G1542" s="118"/>
      <c r="H1542" s="118"/>
      <c r="I1542" s="118"/>
      <c r="J1542" s="118"/>
      <c r="K1542" s="118"/>
      <c r="L1542" s="118"/>
      <c r="M1542" s="118"/>
      <c r="N1542" s="153"/>
    </row>
    <row r="1543" spans="2:14">
      <c r="B1543" s="118"/>
      <c r="C1543" s="118"/>
      <c r="D1543" s="118"/>
      <c r="E1543" s="118"/>
      <c r="F1543" s="118"/>
      <c r="G1543" s="118"/>
      <c r="H1543" s="118"/>
      <c r="I1543" s="118"/>
      <c r="J1543" s="118"/>
      <c r="K1543" s="118"/>
      <c r="L1543" s="118"/>
      <c r="M1543" s="118"/>
      <c r="N1543" s="153"/>
    </row>
    <row r="1544" spans="2:14">
      <c r="B1544" s="118"/>
      <c r="C1544" s="118"/>
      <c r="D1544" s="118"/>
      <c r="E1544" s="118"/>
      <c r="F1544" s="118"/>
      <c r="G1544" s="118"/>
      <c r="H1544" s="118"/>
      <c r="I1544" s="118"/>
      <c r="J1544" s="118"/>
      <c r="K1544" s="118"/>
      <c r="L1544" s="118"/>
      <c r="M1544" s="118"/>
      <c r="N1544" s="153"/>
    </row>
    <row r="1545" spans="2:14">
      <c r="B1545" s="118"/>
      <c r="C1545" s="118"/>
      <c r="D1545" s="118"/>
      <c r="E1545" s="118"/>
      <c r="F1545" s="118"/>
      <c r="G1545" s="118"/>
      <c r="H1545" s="118"/>
      <c r="I1545" s="118"/>
      <c r="J1545" s="118"/>
      <c r="K1545" s="118"/>
      <c r="L1545" s="118"/>
      <c r="M1545" s="118"/>
      <c r="N1545" s="153"/>
    </row>
    <row r="1546" spans="2:14">
      <c r="B1546" s="118"/>
      <c r="C1546" s="118"/>
      <c r="D1546" s="118"/>
      <c r="E1546" s="118"/>
      <c r="F1546" s="118"/>
      <c r="G1546" s="118"/>
      <c r="H1546" s="118"/>
      <c r="I1546" s="118"/>
      <c r="J1546" s="118"/>
      <c r="K1546" s="118"/>
      <c r="L1546" s="118"/>
      <c r="M1546" s="118"/>
      <c r="N1546" s="153"/>
    </row>
    <row r="1547" spans="2:14">
      <c r="B1547" s="118"/>
      <c r="C1547" s="118"/>
      <c r="D1547" s="118"/>
      <c r="E1547" s="118"/>
      <c r="F1547" s="118"/>
      <c r="G1547" s="118"/>
      <c r="H1547" s="118"/>
      <c r="I1547" s="118"/>
      <c r="J1547" s="118"/>
      <c r="K1547" s="118"/>
      <c r="L1547" s="118"/>
      <c r="M1547" s="118"/>
      <c r="N1547" s="153"/>
    </row>
    <row r="1548" spans="2:14">
      <c r="B1548" s="118"/>
      <c r="C1548" s="118"/>
      <c r="D1548" s="118"/>
      <c r="E1548" s="118"/>
      <c r="F1548" s="118"/>
      <c r="G1548" s="118"/>
      <c r="H1548" s="118"/>
      <c r="I1548" s="118"/>
      <c r="J1548" s="118"/>
      <c r="K1548" s="118"/>
      <c r="L1548" s="118"/>
      <c r="M1548" s="118"/>
      <c r="N1548" s="153"/>
    </row>
    <row r="1549" spans="2:14">
      <c r="B1549" s="118"/>
      <c r="C1549" s="118"/>
      <c r="D1549" s="118"/>
      <c r="E1549" s="118"/>
      <c r="F1549" s="118"/>
      <c r="G1549" s="118"/>
      <c r="H1549" s="118"/>
      <c r="I1549" s="118"/>
      <c r="J1549" s="118"/>
      <c r="K1549" s="118"/>
      <c r="L1549" s="118"/>
      <c r="M1549" s="118"/>
      <c r="N1549" s="153"/>
    </row>
    <row r="1550" spans="2:14">
      <c r="B1550" s="118"/>
      <c r="C1550" s="118"/>
      <c r="D1550" s="118"/>
      <c r="E1550" s="118"/>
      <c r="F1550" s="118"/>
      <c r="G1550" s="118"/>
      <c r="H1550" s="118"/>
      <c r="I1550" s="118"/>
      <c r="J1550" s="118"/>
      <c r="K1550" s="118"/>
      <c r="L1550" s="118"/>
      <c r="M1550" s="118"/>
      <c r="N1550" s="153"/>
    </row>
    <row r="1551" spans="2:14">
      <c r="B1551" s="118"/>
      <c r="C1551" s="118"/>
      <c r="D1551" s="118"/>
      <c r="E1551" s="118"/>
      <c r="F1551" s="118"/>
      <c r="G1551" s="118"/>
      <c r="H1551" s="118"/>
      <c r="I1551" s="118"/>
      <c r="J1551" s="118"/>
      <c r="K1551" s="118"/>
      <c r="L1551" s="118"/>
      <c r="M1551" s="118"/>
      <c r="N1551" s="153"/>
    </row>
    <row r="1552" spans="2:14">
      <c r="B1552" s="118"/>
      <c r="C1552" s="118"/>
      <c r="D1552" s="118"/>
      <c r="E1552" s="118"/>
      <c r="F1552" s="118"/>
      <c r="G1552" s="118"/>
      <c r="H1552" s="118"/>
      <c r="I1552" s="118"/>
      <c r="J1552" s="118"/>
      <c r="K1552" s="118"/>
      <c r="L1552" s="118"/>
      <c r="M1552" s="118"/>
      <c r="N1552" s="153"/>
    </row>
    <row r="1553" spans="2:14">
      <c r="B1553" s="118"/>
      <c r="C1553" s="118"/>
      <c r="D1553" s="118"/>
      <c r="E1553" s="118"/>
      <c r="F1553" s="118"/>
      <c r="G1553" s="118"/>
      <c r="H1553" s="118"/>
      <c r="I1553" s="118"/>
      <c r="J1553" s="118"/>
      <c r="K1553" s="118"/>
      <c r="L1553" s="118"/>
      <c r="M1553" s="118"/>
      <c r="N1553" s="153"/>
    </row>
    <row r="1554" spans="2:14">
      <c r="B1554" s="118"/>
      <c r="C1554" s="118"/>
      <c r="D1554" s="118"/>
      <c r="E1554" s="118"/>
      <c r="F1554" s="118"/>
      <c r="G1554" s="118"/>
      <c r="H1554" s="118"/>
      <c r="I1554" s="118"/>
      <c r="J1554" s="118"/>
      <c r="K1554" s="118"/>
      <c r="L1554" s="118"/>
      <c r="M1554" s="118"/>
      <c r="N1554" s="153"/>
    </row>
    <row r="1555" spans="2:14">
      <c r="B1555" s="118"/>
      <c r="C1555" s="118"/>
      <c r="D1555" s="118"/>
      <c r="E1555" s="118"/>
      <c r="F1555" s="118"/>
      <c r="G1555" s="118"/>
      <c r="H1555" s="118"/>
      <c r="I1555" s="118"/>
      <c r="J1555" s="118"/>
      <c r="K1555" s="118"/>
      <c r="L1555" s="118"/>
      <c r="M1555" s="118"/>
      <c r="N1555" s="153"/>
    </row>
    <row r="1556" spans="2:14">
      <c r="B1556" s="118"/>
      <c r="C1556" s="118"/>
      <c r="D1556" s="118"/>
      <c r="E1556" s="118"/>
      <c r="F1556" s="118"/>
      <c r="G1556" s="118"/>
      <c r="H1556" s="118"/>
      <c r="I1556" s="118"/>
      <c r="J1556" s="118"/>
      <c r="K1556" s="118"/>
      <c r="L1556" s="118"/>
      <c r="M1556" s="118"/>
      <c r="N1556" s="153"/>
    </row>
    <row r="1557" spans="2:14">
      <c r="B1557" s="118"/>
      <c r="C1557" s="118"/>
      <c r="D1557" s="118"/>
      <c r="E1557" s="118"/>
      <c r="F1557" s="118"/>
      <c r="G1557" s="118"/>
      <c r="H1557" s="118"/>
      <c r="I1557" s="118"/>
      <c r="J1557" s="118"/>
      <c r="K1557" s="118"/>
      <c r="L1557" s="118"/>
      <c r="M1557" s="118"/>
      <c r="N1557" s="153"/>
    </row>
    <row r="1558" spans="2:14">
      <c r="B1558" s="118"/>
      <c r="C1558" s="118"/>
      <c r="D1558" s="118"/>
      <c r="E1558" s="118"/>
      <c r="F1558" s="118"/>
      <c r="G1558" s="118"/>
      <c r="H1558" s="118"/>
      <c r="I1558" s="118"/>
      <c r="J1558" s="118"/>
      <c r="K1558" s="118"/>
      <c r="L1558" s="118"/>
      <c r="M1558" s="118"/>
      <c r="N1558" s="153"/>
    </row>
    <row r="1559" spans="2:14">
      <c r="B1559" s="118"/>
      <c r="C1559" s="118"/>
      <c r="D1559" s="118"/>
      <c r="E1559" s="118"/>
      <c r="F1559" s="118"/>
      <c r="G1559" s="118"/>
      <c r="H1559" s="118"/>
      <c r="I1559" s="118"/>
      <c r="J1559" s="118"/>
      <c r="K1559" s="118"/>
      <c r="L1559" s="118"/>
      <c r="M1559" s="118"/>
      <c r="N1559" s="153"/>
    </row>
    <row r="1560" spans="2:14">
      <c r="B1560" s="118"/>
      <c r="C1560" s="118"/>
      <c r="D1560" s="118"/>
      <c r="E1560" s="118"/>
      <c r="F1560" s="118"/>
      <c r="G1560" s="118"/>
      <c r="H1560" s="118"/>
      <c r="I1560" s="118"/>
      <c r="J1560" s="118"/>
      <c r="K1560" s="118"/>
      <c r="L1560" s="118"/>
      <c r="M1560" s="118"/>
      <c r="N1560" s="153"/>
    </row>
    <row r="1561" spans="2:14">
      <c r="B1561" s="118"/>
      <c r="C1561" s="118"/>
      <c r="D1561" s="118"/>
      <c r="E1561" s="118"/>
      <c r="F1561" s="118"/>
      <c r="G1561" s="118"/>
      <c r="H1561" s="118"/>
      <c r="I1561" s="118"/>
      <c r="J1561" s="118"/>
      <c r="K1561" s="118"/>
      <c r="L1561" s="118"/>
      <c r="M1561" s="118"/>
      <c r="N1561" s="153"/>
    </row>
    <row r="1562" spans="2:14">
      <c r="B1562" s="118"/>
      <c r="C1562" s="118"/>
      <c r="D1562" s="118"/>
      <c r="E1562" s="118"/>
      <c r="F1562" s="118"/>
      <c r="G1562" s="118"/>
      <c r="H1562" s="118"/>
      <c r="I1562" s="118"/>
      <c r="J1562" s="118"/>
      <c r="K1562" s="118"/>
      <c r="L1562" s="118"/>
      <c r="M1562" s="118"/>
      <c r="N1562" s="153"/>
    </row>
    <row r="1563" spans="2:14">
      <c r="B1563" s="118"/>
      <c r="C1563" s="118"/>
      <c r="D1563" s="118"/>
      <c r="E1563" s="118"/>
      <c r="F1563" s="118"/>
      <c r="G1563" s="118"/>
      <c r="H1563" s="118"/>
      <c r="I1563" s="118"/>
      <c r="J1563" s="118"/>
      <c r="K1563" s="118"/>
      <c r="L1563" s="118"/>
      <c r="M1563" s="118"/>
      <c r="N1563" s="153"/>
    </row>
    <row r="1564" spans="2:14">
      <c r="B1564" s="118"/>
      <c r="C1564" s="118"/>
      <c r="D1564" s="118"/>
      <c r="E1564" s="118"/>
      <c r="F1564" s="118"/>
      <c r="G1564" s="118"/>
      <c r="H1564" s="118"/>
      <c r="I1564" s="118"/>
      <c r="J1564" s="118"/>
      <c r="K1564" s="118"/>
      <c r="L1564" s="118"/>
      <c r="M1564" s="118"/>
      <c r="N1564" s="153"/>
    </row>
    <row r="1565" spans="2:14">
      <c r="B1565" s="118"/>
      <c r="C1565" s="118"/>
      <c r="D1565" s="118"/>
      <c r="E1565" s="118"/>
      <c r="F1565" s="118"/>
      <c r="G1565" s="118"/>
      <c r="H1565" s="118"/>
      <c r="I1565" s="118"/>
      <c r="J1565" s="118"/>
      <c r="K1565" s="118"/>
      <c r="L1565" s="118"/>
      <c r="M1565" s="118"/>
      <c r="N1565" s="153"/>
    </row>
    <row r="1566" spans="2:14">
      <c r="B1566" s="118"/>
      <c r="C1566" s="118"/>
      <c r="D1566" s="118"/>
      <c r="E1566" s="118"/>
      <c r="F1566" s="118"/>
      <c r="G1566" s="118"/>
      <c r="H1566" s="118"/>
      <c r="I1566" s="118"/>
      <c r="J1566" s="118"/>
      <c r="K1566" s="118"/>
      <c r="L1566" s="118"/>
      <c r="M1566" s="118"/>
      <c r="N1566" s="153"/>
    </row>
    <row r="1567" spans="2:14">
      <c r="B1567" s="118"/>
      <c r="C1567" s="118"/>
      <c r="D1567" s="118"/>
      <c r="E1567" s="118"/>
      <c r="F1567" s="118"/>
      <c r="G1567" s="118"/>
      <c r="H1567" s="118"/>
      <c r="I1567" s="118"/>
      <c r="J1567" s="118"/>
      <c r="K1567" s="118"/>
      <c r="L1567" s="118"/>
      <c r="M1567" s="118"/>
      <c r="N1567" s="153"/>
    </row>
    <row r="1568" spans="2:14">
      <c r="B1568" s="118"/>
      <c r="C1568" s="118"/>
      <c r="D1568" s="118"/>
      <c r="E1568" s="118"/>
      <c r="F1568" s="118"/>
      <c r="G1568" s="118"/>
      <c r="H1568" s="118"/>
      <c r="I1568" s="118"/>
      <c r="J1568" s="118"/>
      <c r="K1568" s="118"/>
      <c r="L1568" s="118"/>
      <c r="M1568" s="118"/>
      <c r="N1568" s="153"/>
    </row>
    <row r="1569" spans="2:14">
      <c r="B1569" s="118"/>
      <c r="C1569" s="118"/>
      <c r="D1569" s="118"/>
      <c r="E1569" s="118"/>
      <c r="F1569" s="118"/>
      <c r="G1569" s="118"/>
      <c r="H1569" s="118"/>
      <c r="I1569" s="118"/>
      <c r="J1569" s="118"/>
      <c r="K1569" s="118"/>
      <c r="L1569" s="118"/>
      <c r="M1569" s="118"/>
      <c r="N1569" s="153"/>
    </row>
    <row r="1570" spans="2:14">
      <c r="B1570" s="118"/>
      <c r="C1570" s="118"/>
      <c r="D1570" s="118"/>
      <c r="E1570" s="118"/>
      <c r="F1570" s="118"/>
      <c r="G1570" s="118"/>
      <c r="H1570" s="118"/>
      <c r="I1570" s="118"/>
      <c r="J1570" s="118"/>
      <c r="K1570" s="118"/>
      <c r="L1570" s="118"/>
      <c r="M1570" s="118"/>
      <c r="N1570" s="153"/>
    </row>
    <row r="1571" spans="2:14">
      <c r="B1571" s="118"/>
      <c r="C1571" s="118"/>
      <c r="D1571" s="118"/>
      <c r="E1571" s="118"/>
      <c r="F1571" s="118"/>
      <c r="G1571" s="118"/>
      <c r="H1571" s="118"/>
      <c r="I1571" s="118"/>
      <c r="J1571" s="118"/>
      <c r="K1571" s="118"/>
      <c r="L1571" s="118"/>
      <c r="M1571" s="118"/>
      <c r="N1571" s="153"/>
    </row>
    <row r="1572" spans="2:14">
      <c r="B1572" s="118"/>
      <c r="C1572" s="118"/>
      <c r="D1572" s="118"/>
      <c r="E1572" s="118"/>
      <c r="F1572" s="118"/>
      <c r="G1572" s="118"/>
      <c r="H1572" s="118"/>
      <c r="I1572" s="118"/>
      <c r="J1572" s="118"/>
      <c r="K1572" s="118"/>
      <c r="L1572" s="118"/>
      <c r="M1572" s="118"/>
      <c r="N1572" s="153"/>
    </row>
    <row r="1573" spans="2:14">
      <c r="B1573" s="118"/>
      <c r="C1573" s="118"/>
      <c r="D1573" s="118"/>
      <c r="E1573" s="118"/>
      <c r="F1573" s="118"/>
      <c r="G1573" s="118"/>
      <c r="H1573" s="118"/>
      <c r="I1573" s="118"/>
      <c r="J1573" s="118"/>
      <c r="K1573" s="118"/>
      <c r="L1573" s="118"/>
      <c r="M1573" s="118"/>
      <c r="N1573" s="153"/>
    </row>
    <row r="1574" spans="2:14">
      <c r="B1574" s="118"/>
      <c r="C1574" s="118"/>
      <c r="D1574" s="118"/>
      <c r="E1574" s="118"/>
      <c r="F1574" s="118"/>
      <c r="G1574" s="118"/>
      <c r="H1574" s="118"/>
      <c r="I1574" s="118"/>
      <c r="J1574" s="118"/>
      <c r="K1574" s="118"/>
      <c r="L1574" s="118"/>
      <c r="M1574" s="118"/>
      <c r="N1574" s="153"/>
    </row>
    <row r="1575" spans="2:14">
      <c r="B1575" s="118"/>
      <c r="C1575" s="118"/>
      <c r="D1575" s="118"/>
      <c r="E1575" s="118"/>
      <c r="F1575" s="118"/>
      <c r="G1575" s="118"/>
      <c r="H1575" s="118"/>
      <c r="I1575" s="118"/>
      <c r="J1575" s="118"/>
      <c r="K1575" s="118"/>
      <c r="L1575" s="118"/>
      <c r="M1575" s="118"/>
      <c r="N1575" s="153"/>
    </row>
    <row r="1576" spans="2:14">
      <c r="B1576" s="118"/>
      <c r="C1576" s="118"/>
      <c r="D1576" s="118"/>
      <c r="E1576" s="118"/>
      <c r="F1576" s="118"/>
      <c r="G1576" s="118"/>
      <c r="H1576" s="118"/>
      <c r="I1576" s="118"/>
      <c r="J1576" s="118"/>
      <c r="K1576" s="118"/>
      <c r="L1576" s="118"/>
      <c r="M1576" s="118"/>
      <c r="N1576" s="153"/>
    </row>
    <row r="1577" spans="2:14">
      <c r="B1577" s="118"/>
      <c r="C1577" s="118"/>
      <c r="D1577" s="118"/>
      <c r="E1577" s="118"/>
      <c r="F1577" s="118"/>
      <c r="G1577" s="118"/>
      <c r="H1577" s="118"/>
      <c r="I1577" s="118"/>
      <c r="J1577" s="118"/>
      <c r="K1577" s="118"/>
      <c r="L1577" s="118"/>
      <c r="M1577" s="118"/>
      <c r="N1577" s="153"/>
    </row>
    <row r="1578" spans="2:14">
      <c r="B1578" s="118"/>
      <c r="C1578" s="118"/>
      <c r="D1578" s="118"/>
      <c r="E1578" s="118"/>
      <c r="F1578" s="118"/>
      <c r="G1578" s="118"/>
      <c r="H1578" s="118"/>
      <c r="I1578" s="118"/>
      <c r="J1578" s="118"/>
      <c r="K1578" s="118"/>
      <c r="L1578" s="118"/>
      <c r="M1578" s="118"/>
      <c r="N1578" s="153"/>
    </row>
    <row r="1579" spans="2:14">
      <c r="B1579" s="118"/>
      <c r="C1579" s="118"/>
      <c r="D1579" s="118"/>
      <c r="E1579" s="118"/>
      <c r="F1579" s="118"/>
      <c r="G1579" s="118"/>
      <c r="H1579" s="118"/>
      <c r="I1579" s="118"/>
      <c r="J1579" s="118"/>
      <c r="K1579" s="118"/>
      <c r="L1579" s="118"/>
      <c r="M1579" s="118"/>
      <c r="N1579" s="153"/>
    </row>
    <row r="1580" spans="2:14">
      <c r="B1580" s="118"/>
      <c r="C1580" s="118"/>
      <c r="D1580" s="118"/>
      <c r="E1580" s="118"/>
      <c r="F1580" s="118"/>
      <c r="G1580" s="118"/>
      <c r="H1580" s="118"/>
      <c r="I1580" s="118"/>
      <c r="J1580" s="118"/>
      <c r="K1580" s="118"/>
      <c r="L1580" s="118"/>
      <c r="M1580" s="118"/>
      <c r="N1580" s="153"/>
    </row>
    <row r="1581" spans="2:14">
      <c r="B1581" s="118"/>
      <c r="C1581" s="118"/>
      <c r="D1581" s="118"/>
      <c r="E1581" s="118"/>
      <c r="F1581" s="118"/>
      <c r="G1581" s="118"/>
      <c r="H1581" s="118"/>
      <c r="I1581" s="118"/>
      <c r="J1581" s="118"/>
      <c r="K1581" s="118"/>
      <c r="L1581" s="118"/>
      <c r="M1581" s="118"/>
      <c r="N1581" s="153"/>
    </row>
    <row r="1582" spans="2:14">
      <c r="B1582" s="118"/>
      <c r="C1582" s="118"/>
      <c r="D1582" s="118"/>
      <c r="E1582" s="118"/>
      <c r="F1582" s="118"/>
      <c r="G1582" s="118"/>
      <c r="H1582" s="118"/>
      <c r="I1582" s="118"/>
      <c r="J1582" s="118"/>
      <c r="K1582" s="118"/>
      <c r="L1582" s="118"/>
      <c r="M1582" s="118"/>
      <c r="N1582" s="153"/>
    </row>
    <row r="1583" spans="2:14">
      <c r="B1583" s="118"/>
      <c r="C1583" s="118"/>
      <c r="D1583" s="118"/>
      <c r="E1583" s="118"/>
      <c r="F1583" s="118"/>
      <c r="G1583" s="118"/>
      <c r="H1583" s="118"/>
      <c r="I1583" s="118"/>
      <c r="J1583" s="118"/>
      <c r="K1583" s="118"/>
      <c r="L1583" s="118"/>
      <c r="M1583" s="118"/>
      <c r="N1583" s="153"/>
    </row>
    <row r="1584" spans="2:14">
      <c r="B1584" s="118"/>
      <c r="C1584" s="118"/>
      <c r="D1584" s="118"/>
      <c r="E1584" s="118"/>
      <c r="F1584" s="118"/>
      <c r="G1584" s="118"/>
      <c r="H1584" s="118"/>
      <c r="I1584" s="118"/>
      <c r="J1584" s="118"/>
      <c r="K1584" s="118"/>
      <c r="L1584" s="118"/>
      <c r="M1584" s="118"/>
      <c r="N1584" s="153"/>
    </row>
    <row r="1585" spans="2:14">
      <c r="B1585" s="118"/>
      <c r="C1585" s="118"/>
      <c r="D1585" s="118"/>
      <c r="E1585" s="118"/>
      <c r="F1585" s="118"/>
      <c r="G1585" s="118"/>
      <c r="H1585" s="118"/>
      <c r="I1585" s="118"/>
      <c r="J1585" s="118"/>
      <c r="K1585" s="118"/>
      <c r="L1585" s="118"/>
      <c r="M1585" s="118"/>
      <c r="N1585" s="153"/>
    </row>
    <row r="1586" spans="2:14">
      <c r="B1586" s="118"/>
      <c r="C1586" s="118"/>
      <c r="D1586" s="118"/>
      <c r="E1586" s="118"/>
      <c r="F1586" s="118"/>
      <c r="G1586" s="118"/>
      <c r="H1586" s="118"/>
      <c r="I1586" s="118"/>
      <c r="J1586" s="118"/>
      <c r="K1586" s="118"/>
      <c r="L1586" s="118"/>
      <c r="M1586" s="118"/>
      <c r="N1586" s="153"/>
    </row>
    <row r="1587" spans="2:14">
      <c r="B1587" s="118"/>
      <c r="C1587" s="118"/>
      <c r="D1587" s="118"/>
      <c r="E1587" s="118"/>
      <c r="F1587" s="118"/>
      <c r="G1587" s="118"/>
      <c r="H1587" s="118"/>
      <c r="I1587" s="118"/>
      <c r="J1587" s="118"/>
      <c r="K1587" s="118"/>
      <c r="L1587" s="118"/>
      <c r="M1587" s="118"/>
      <c r="N1587" s="153"/>
    </row>
    <row r="1588" spans="2:14">
      <c r="B1588" s="118"/>
      <c r="C1588" s="118"/>
      <c r="D1588" s="118"/>
      <c r="E1588" s="118"/>
      <c r="F1588" s="118"/>
      <c r="G1588" s="118"/>
      <c r="H1588" s="118"/>
      <c r="I1588" s="118"/>
      <c r="J1588" s="118"/>
      <c r="K1588" s="118"/>
      <c r="L1588" s="118"/>
      <c r="M1588" s="118"/>
      <c r="N1588" s="153"/>
    </row>
    <row r="1589" spans="2:14">
      <c r="B1589" s="118"/>
      <c r="C1589" s="118"/>
      <c r="D1589" s="118"/>
      <c r="E1589" s="118"/>
      <c r="F1589" s="118"/>
      <c r="G1589" s="118"/>
      <c r="H1589" s="118"/>
      <c r="I1589" s="118"/>
      <c r="J1589" s="118"/>
      <c r="K1589" s="118"/>
      <c r="L1589" s="118"/>
      <c r="M1589" s="118"/>
      <c r="N1589" s="153"/>
    </row>
    <row r="1590" spans="2:14">
      <c r="B1590" s="118"/>
      <c r="C1590" s="118"/>
      <c r="D1590" s="118"/>
      <c r="E1590" s="118"/>
      <c r="F1590" s="118"/>
      <c r="G1590" s="118"/>
      <c r="H1590" s="118"/>
      <c r="I1590" s="118"/>
      <c r="J1590" s="118"/>
      <c r="K1590" s="118"/>
      <c r="L1590" s="118"/>
      <c r="M1590" s="118"/>
      <c r="N1590" s="153"/>
    </row>
    <row r="1591" spans="2:14">
      <c r="B1591" s="118"/>
      <c r="C1591" s="118"/>
      <c r="D1591" s="118"/>
      <c r="E1591" s="118"/>
      <c r="F1591" s="118"/>
      <c r="G1591" s="118"/>
      <c r="H1591" s="118"/>
      <c r="I1591" s="118"/>
      <c r="J1591" s="118"/>
      <c r="K1591" s="118"/>
      <c r="L1591" s="118"/>
      <c r="M1591" s="118"/>
      <c r="N1591" s="153"/>
    </row>
    <row r="1592" spans="2:14">
      <c r="B1592" s="118"/>
      <c r="C1592" s="118"/>
      <c r="D1592" s="118"/>
      <c r="E1592" s="118"/>
      <c r="F1592" s="118"/>
      <c r="G1592" s="118"/>
      <c r="H1592" s="118"/>
      <c r="I1592" s="118"/>
      <c r="J1592" s="118"/>
      <c r="K1592" s="118"/>
      <c r="L1592" s="118"/>
      <c r="M1592" s="118"/>
      <c r="N1592" s="153"/>
    </row>
    <row r="1593" spans="2:14">
      <c r="B1593" s="118"/>
      <c r="C1593" s="118"/>
      <c r="D1593" s="118"/>
      <c r="E1593" s="118"/>
      <c r="F1593" s="118"/>
      <c r="G1593" s="118"/>
      <c r="H1593" s="118"/>
      <c r="I1593" s="118"/>
      <c r="J1593" s="118"/>
      <c r="K1593" s="118"/>
      <c r="L1593" s="118"/>
      <c r="M1593" s="118"/>
      <c r="N1593" s="153"/>
    </row>
    <row r="1594" spans="2:14">
      <c r="B1594" s="118"/>
      <c r="C1594" s="118"/>
      <c r="D1594" s="118"/>
      <c r="E1594" s="118"/>
      <c r="F1594" s="118"/>
      <c r="G1594" s="118"/>
      <c r="H1594" s="118"/>
      <c r="I1594" s="118"/>
      <c r="J1594" s="118"/>
      <c r="K1594" s="118"/>
      <c r="L1594" s="118"/>
      <c r="M1594" s="118"/>
      <c r="N1594" s="153"/>
    </row>
    <row r="1595" spans="2:14">
      <c r="B1595" s="118"/>
      <c r="C1595" s="118"/>
      <c r="D1595" s="118"/>
      <c r="E1595" s="118"/>
      <c r="F1595" s="118"/>
      <c r="G1595" s="118"/>
      <c r="H1595" s="118"/>
      <c r="I1595" s="118"/>
      <c r="J1595" s="118"/>
      <c r="K1595" s="118"/>
      <c r="L1595" s="118"/>
      <c r="M1595" s="118"/>
      <c r="N1595" s="153"/>
    </row>
    <row r="1596" spans="2:14">
      <c r="B1596" s="118"/>
      <c r="C1596" s="118"/>
      <c r="D1596" s="118"/>
      <c r="E1596" s="118"/>
      <c r="F1596" s="118"/>
      <c r="G1596" s="118"/>
      <c r="H1596" s="118"/>
      <c r="I1596" s="118"/>
      <c r="J1596" s="118"/>
      <c r="K1596" s="118"/>
      <c r="L1596" s="118"/>
      <c r="M1596" s="118"/>
      <c r="N1596" s="153"/>
    </row>
    <row r="1597" spans="2:14">
      <c r="B1597" s="118"/>
      <c r="C1597" s="118"/>
      <c r="D1597" s="118"/>
      <c r="E1597" s="118"/>
      <c r="F1597" s="118"/>
      <c r="G1597" s="118"/>
      <c r="H1597" s="118"/>
      <c r="I1597" s="118"/>
      <c r="J1597" s="118"/>
      <c r="K1597" s="118"/>
      <c r="L1597" s="118"/>
      <c r="M1597" s="118"/>
      <c r="N1597" s="153"/>
    </row>
    <row r="1598" spans="2:14">
      <c r="B1598" s="118"/>
      <c r="C1598" s="118"/>
      <c r="D1598" s="118"/>
      <c r="E1598" s="118"/>
      <c r="F1598" s="118"/>
      <c r="G1598" s="118"/>
      <c r="H1598" s="118"/>
      <c r="I1598" s="118"/>
      <c r="J1598" s="118"/>
      <c r="K1598" s="118"/>
      <c r="L1598" s="118"/>
      <c r="M1598" s="118"/>
      <c r="N1598" s="153"/>
    </row>
    <row r="1599" spans="2:14">
      <c r="B1599" s="118"/>
      <c r="C1599" s="118"/>
      <c r="D1599" s="118"/>
      <c r="E1599" s="118"/>
      <c r="F1599" s="118"/>
      <c r="G1599" s="118"/>
      <c r="H1599" s="118"/>
      <c r="I1599" s="118"/>
      <c r="J1599" s="118"/>
      <c r="K1599" s="118"/>
      <c r="L1599" s="118"/>
      <c r="M1599" s="118"/>
      <c r="N1599" s="153"/>
    </row>
    <row r="1600" spans="2:14">
      <c r="B1600" s="118"/>
      <c r="C1600" s="118"/>
      <c r="D1600" s="118"/>
      <c r="E1600" s="118"/>
      <c r="F1600" s="118"/>
      <c r="G1600" s="118"/>
      <c r="H1600" s="118"/>
      <c r="I1600" s="118"/>
      <c r="J1600" s="118"/>
      <c r="K1600" s="118"/>
      <c r="L1600" s="118"/>
      <c r="M1600" s="118"/>
      <c r="N1600" s="153"/>
    </row>
    <row r="1601" spans="2:14">
      <c r="B1601" s="118"/>
      <c r="C1601" s="118"/>
      <c r="D1601" s="118"/>
      <c r="E1601" s="118"/>
      <c r="F1601" s="118"/>
      <c r="G1601" s="118"/>
      <c r="H1601" s="118"/>
      <c r="I1601" s="118"/>
      <c r="J1601" s="118"/>
      <c r="K1601" s="118"/>
      <c r="L1601" s="118"/>
      <c r="M1601" s="118"/>
      <c r="N1601" s="153"/>
    </row>
    <row r="1602" spans="2:14">
      <c r="B1602" s="118"/>
      <c r="C1602" s="118"/>
      <c r="D1602" s="118"/>
      <c r="E1602" s="118"/>
      <c r="F1602" s="118"/>
      <c r="G1602" s="118"/>
      <c r="H1602" s="118"/>
      <c r="I1602" s="118"/>
      <c r="J1602" s="118"/>
      <c r="K1602" s="118"/>
      <c r="L1602" s="118"/>
      <c r="M1602" s="118"/>
      <c r="N1602" s="153"/>
    </row>
    <row r="1603" spans="2:14">
      <c r="B1603" s="118"/>
      <c r="C1603" s="118"/>
      <c r="D1603" s="118"/>
      <c r="E1603" s="118"/>
      <c r="F1603" s="118"/>
      <c r="G1603" s="118"/>
      <c r="H1603" s="118"/>
      <c r="I1603" s="118"/>
      <c r="J1603" s="118"/>
      <c r="K1603" s="118"/>
      <c r="L1603" s="118"/>
      <c r="M1603" s="118"/>
      <c r="N1603" s="153"/>
    </row>
    <row r="1604" spans="2:14">
      <c r="B1604" s="118"/>
      <c r="C1604" s="118"/>
      <c r="D1604" s="118"/>
      <c r="E1604" s="118"/>
      <c r="F1604" s="118"/>
      <c r="G1604" s="118"/>
      <c r="H1604" s="118"/>
      <c r="I1604" s="118"/>
      <c r="J1604" s="118"/>
      <c r="K1604" s="118"/>
      <c r="L1604" s="118"/>
      <c r="M1604" s="118"/>
      <c r="N1604" s="153"/>
    </row>
    <row r="1605" spans="2:14">
      <c r="B1605" s="118"/>
      <c r="C1605" s="118"/>
      <c r="D1605" s="118"/>
      <c r="E1605" s="118"/>
      <c r="F1605" s="118"/>
      <c r="G1605" s="118"/>
      <c r="H1605" s="118"/>
      <c r="I1605" s="118"/>
      <c r="J1605" s="118"/>
      <c r="K1605" s="118"/>
      <c r="L1605" s="118"/>
      <c r="M1605" s="118"/>
      <c r="N1605" s="153"/>
    </row>
    <row r="1606" spans="2:14">
      <c r="B1606" s="118"/>
      <c r="C1606" s="118"/>
      <c r="D1606" s="118"/>
      <c r="E1606" s="118"/>
      <c r="F1606" s="118"/>
      <c r="G1606" s="118"/>
      <c r="H1606" s="118"/>
      <c r="I1606" s="118"/>
      <c r="J1606" s="118"/>
      <c r="K1606" s="118"/>
      <c r="L1606" s="118"/>
      <c r="M1606" s="118"/>
      <c r="N1606" s="153"/>
    </row>
    <row r="1607" spans="2:14">
      <c r="B1607" s="118"/>
      <c r="C1607" s="118"/>
      <c r="D1607" s="118"/>
      <c r="E1607" s="118"/>
      <c r="F1607" s="118"/>
      <c r="G1607" s="118"/>
      <c r="H1607" s="118"/>
      <c r="I1607" s="118"/>
      <c r="J1607" s="118"/>
      <c r="K1607" s="118"/>
      <c r="L1607" s="118"/>
      <c r="M1607" s="118"/>
      <c r="N1607" s="153"/>
    </row>
    <row r="1608" spans="2:14">
      <c r="B1608" s="118"/>
      <c r="C1608" s="118"/>
      <c r="D1608" s="118"/>
      <c r="E1608" s="118"/>
      <c r="F1608" s="118"/>
      <c r="G1608" s="118"/>
      <c r="H1608" s="118"/>
      <c r="I1608" s="118"/>
      <c r="J1608" s="118"/>
      <c r="K1608" s="118"/>
      <c r="L1608" s="118"/>
      <c r="M1608" s="118"/>
      <c r="N1608" s="153"/>
    </row>
    <row r="1609" spans="2:14">
      <c r="B1609" s="118"/>
      <c r="C1609" s="118"/>
      <c r="D1609" s="118"/>
      <c r="E1609" s="118"/>
      <c r="F1609" s="118"/>
      <c r="G1609" s="118"/>
      <c r="H1609" s="118"/>
      <c r="I1609" s="118"/>
      <c r="J1609" s="118"/>
      <c r="K1609" s="118"/>
      <c r="L1609" s="118"/>
      <c r="M1609" s="118"/>
      <c r="N1609" s="153"/>
    </row>
    <row r="1610" spans="2:14">
      <c r="B1610" s="118"/>
      <c r="C1610" s="118"/>
      <c r="D1610" s="118"/>
      <c r="E1610" s="118"/>
      <c r="F1610" s="118"/>
      <c r="G1610" s="118"/>
      <c r="H1610" s="118"/>
      <c r="I1610" s="118"/>
      <c r="J1610" s="118"/>
      <c r="K1610" s="118"/>
      <c r="L1610" s="118"/>
      <c r="M1610" s="118"/>
      <c r="N1610" s="153"/>
    </row>
    <row r="1611" spans="2:14">
      <c r="B1611" s="118"/>
      <c r="C1611" s="118"/>
      <c r="D1611" s="118"/>
      <c r="E1611" s="118"/>
      <c r="F1611" s="118"/>
      <c r="G1611" s="118"/>
      <c r="H1611" s="118"/>
      <c r="I1611" s="118"/>
      <c r="J1611" s="118"/>
      <c r="K1611" s="118"/>
      <c r="L1611" s="118"/>
      <c r="M1611" s="118"/>
      <c r="N1611" s="153"/>
    </row>
    <row r="1612" spans="2:14">
      <c r="B1612" s="118"/>
      <c r="C1612" s="118"/>
      <c r="D1612" s="118"/>
      <c r="E1612" s="118"/>
      <c r="F1612" s="118"/>
      <c r="G1612" s="118"/>
      <c r="H1612" s="118"/>
      <c r="I1612" s="118"/>
      <c r="J1612" s="118"/>
      <c r="K1612" s="118"/>
      <c r="L1612" s="118"/>
      <c r="M1612" s="118"/>
      <c r="N1612" s="153"/>
    </row>
    <row r="1613" spans="2:14">
      <c r="B1613" s="118"/>
      <c r="C1613" s="118"/>
      <c r="D1613" s="118"/>
      <c r="E1613" s="118"/>
      <c r="F1613" s="118"/>
      <c r="G1613" s="118"/>
      <c r="H1613" s="118"/>
      <c r="I1613" s="118"/>
      <c r="J1613" s="118"/>
      <c r="K1613" s="118"/>
      <c r="L1613" s="118"/>
      <c r="M1613" s="118"/>
      <c r="N1613" s="153"/>
    </row>
    <row r="1614" spans="2:14">
      <c r="B1614" s="118"/>
      <c r="C1614" s="118"/>
      <c r="D1614" s="118"/>
      <c r="E1614" s="118"/>
      <c r="F1614" s="118"/>
      <c r="G1614" s="118"/>
      <c r="H1614" s="118"/>
      <c r="I1614" s="118"/>
      <c r="J1614" s="118"/>
      <c r="K1614" s="118"/>
      <c r="L1614" s="118"/>
      <c r="M1614" s="118"/>
      <c r="N1614" s="153"/>
    </row>
    <row r="1615" spans="2:14">
      <c r="B1615" s="118"/>
      <c r="C1615" s="118"/>
      <c r="D1615" s="118"/>
      <c r="E1615" s="118"/>
      <c r="F1615" s="118"/>
      <c r="G1615" s="118"/>
      <c r="H1615" s="118"/>
      <c r="I1615" s="118"/>
      <c r="J1615" s="118"/>
      <c r="K1615" s="118"/>
      <c r="L1615" s="118"/>
      <c r="M1615" s="118"/>
      <c r="N1615" s="153"/>
    </row>
    <row r="1616" spans="2:14">
      <c r="B1616" s="118"/>
      <c r="C1616" s="118"/>
      <c r="D1616" s="118"/>
      <c r="E1616" s="118"/>
      <c r="F1616" s="118"/>
      <c r="G1616" s="118"/>
      <c r="H1616" s="118"/>
      <c r="I1616" s="118"/>
      <c r="J1616" s="118"/>
      <c r="K1616" s="118"/>
      <c r="L1616" s="118"/>
      <c r="M1616" s="118"/>
      <c r="N1616" s="153"/>
    </row>
    <row r="1617" spans="2:14">
      <c r="B1617" s="118"/>
      <c r="C1617" s="118"/>
      <c r="D1617" s="118"/>
      <c r="E1617" s="118"/>
      <c r="F1617" s="118"/>
      <c r="G1617" s="118"/>
      <c r="H1617" s="118"/>
      <c r="I1617" s="118"/>
      <c r="J1617" s="118"/>
      <c r="K1617" s="118"/>
      <c r="L1617" s="118"/>
      <c r="M1617" s="118"/>
      <c r="N1617" s="153"/>
    </row>
    <row r="1618" spans="2:14">
      <c r="B1618" s="118"/>
      <c r="C1618" s="118"/>
      <c r="D1618" s="118"/>
      <c r="E1618" s="118"/>
      <c r="F1618" s="118"/>
      <c r="G1618" s="118"/>
      <c r="H1618" s="118"/>
      <c r="I1618" s="118"/>
      <c r="J1618" s="118"/>
      <c r="K1618" s="118"/>
      <c r="L1618" s="118"/>
      <c r="M1618" s="118"/>
      <c r="N1618" s="153"/>
    </row>
    <row r="1619" spans="2:14">
      <c r="B1619" s="118"/>
      <c r="C1619" s="118"/>
      <c r="D1619" s="118"/>
      <c r="E1619" s="118"/>
      <c r="F1619" s="118"/>
      <c r="G1619" s="118"/>
      <c r="H1619" s="118"/>
      <c r="I1619" s="118"/>
      <c r="J1619" s="118"/>
      <c r="K1619" s="118"/>
      <c r="L1619" s="118"/>
      <c r="M1619" s="118"/>
      <c r="N1619" s="153"/>
    </row>
    <row r="1620" spans="2:14">
      <c r="B1620" s="118"/>
      <c r="C1620" s="118"/>
      <c r="D1620" s="118"/>
      <c r="E1620" s="118"/>
      <c r="F1620" s="118"/>
      <c r="G1620" s="118"/>
      <c r="H1620" s="118"/>
      <c r="I1620" s="118"/>
      <c r="J1620" s="118"/>
      <c r="K1620" s="118"/>
      <c r="L1620" s="118"/>
      <c r="M1620" s="118"/>
      <c r="N1620" s="153"/>
    </row>
    <row r="1621" spans="2:14">
      <c r="B1621" s="118"/>
      <c r="C1621" s="118"/>
      <c r="D1621" s="118"/>
      <c r="E1621" s="118"/>
      <c r="F1621" s="118"/>
      <c r="G1621" s="118"/>
      <c r="H1621" s="118"/>
      <c r="I1621" s="118"/>
      <c r="J1621" s="118"/>
      <c r="K1621" s="118"/>
      <c r="L1621" s="118"/>
      <c r="M1621" s="118"/>
      <c r="N1621" s="153"/>
    </row>
    <row r="1622" spans="2:14">
      <c r="B1622" s="118"/>
      <c r="C1622" s="118"/>
      <c r="D1622" s="118"/>
      <c r="E1622" s="118"/>
      <c r="F1622" s="118"/>
      <c r="G1622" s="118"/>
      <c r="H1622" s="118"/>
      <c r="I1622" s="118"/>
      <c r="J1622" s="118"/>
      <c r="K1622" s="118"/>
      <c r="L1622" s="118"/>
      <c r="M1622" s="118"/>
      <c r="N1622" s="153"/>
    </row>
    <row r="1623" spans="2:14">
      <c r="B1623" s="118"/>
      <c r="C1623" s="118"/>
      <c r="D1623" s="118"/>
      <c r="E1623" s="118"/>
      <c r="F1623" s="118"/>
      <c r="G1623" s="118"/>
      <c r="H1623" s="118"/>
      <c r="I1623" s="118"/>
      <c r="J1623" s="118"/>
      <c r="K1623" s="118"/>
      <c r="L1623" s="118"/>
      <c r="M1623" s="118"/>
      <c r="N1623" s="153"/>
    </row>
    <row r="1624" spans="2:14">
      <c r="B1624" s="118"/>
      <c r="C1624" s="118"/>
      <c r="D1624" s="118"/>
      <c r="E1624" s="118"/>
      <c r="F1624" s="118"/>
      <c r="G1624" s="118"/>
      <c r="H1624" s="118"/>
      <c r="I1624" s="118"/>
      <c r="J1624" s="118"/>
      <c r="K1624" s="118"/>
      <c r="L1624" s="118"/>
      <c r="M1624" s="118"/>
      <c r="N1624" s="153"/>
    </row>
    <row r="1625" spans="2:14">
      <c r="B1625" s="118"/>
      <c r="C1625" s="118"/>
      <c r="D1625" s="118"/>
      <c r="E1625" s="118"/>
      <c r="F1625" s="118"/>
      <c r="G1625" s="118"/>
      <c r="H1625" s="118"/>
      <c r="I1625" s="118"/>
      <c r="J1625" s="118"/>
      <c r="K1625" s="118"/>
      <c r="L1625" s="118"/>
      <c r="M1625" s="118"/>
      <c r="N1625" s="153"/>
    </row>
    <row r="1626" spans="2:14">
      <c r="B1626" s="118"/>
      <c r="C1626" s="118"/>
      <c r="D1626" s="118"/>
      <c r="E1626" s="118"/>
      <c r="F1626" s="118"/>
      <c r="G1626" s="118"/>
      <c r="H1626" s="118"/>
      <c r="I1626" s="118"/>
      <c r="J1626" s="118"/>
      <c r="K1626" s="118"/>
      <c r="L1626" s="118"/>
      <c r="M1626" s="118"/>
      <c r="N1626" s="153"/>
    </row>
    <row r="1627" spans="2:14">
      <c r="B1627" s="118"/>
      <c r="C1627" s="118"/>
      <c r="D1627" s="118"/>
      <c r="E1627" s="118"/>
      <c r="F1627" s="118"/>
      <c r="G1627" s="118"/>
      <c r="H1627" s="118"/>
      <c r="I1627" s="118"/>
      <c r="J1627" s="118"/>
      <c r="K1627" s="118"/>
      <c r="L1627" s="118"/>
      <c r="M1627" s="118"/>
      <c r="N1627" s="153"/>
    </row>
    <row r="1628" spans="2:14">
      <c r="B1628" s="118"/>
      <c r="C1628" s="118"/>
      <c r="D1628" s="118"/>
      <c r="E1628" s="118"/>
      <c r="F1628" s="118"/>
      <c r="G1628" s="118"/>
      <c r="H1628" s="118"/>
      <c r="I1628" s="118"/>
      <c r="J1628" s="118"/>
      <c r="K1628" s="118"/>
      <c r="L1628" s="118"/>
      <c r="M1628" s="118"/>
      <c r="N1628" s="153"/>
    </row>
    <row r="1629" spans="2:14">
      <c r="B1629" s="118"/>
      <c r="C1629" s="118"/>
      <c r="D1629" s="118"/>
      <c r="E1629" s="118"/>
      <c r="F1629" s="118"/>
      <c r="G1629" s="118"/>
      <c r="H1629" s="118"/>
      <c r="I1629" s="118"/>
      <c r="J1629" s="118"/>
      <c r="K1629" s="118"/>
      <c r="L1629" s="118"/>
      <c r="M1629" s="118"/>
      <c r="N1629" s="153"/>
    </row>
    <row r="1630" spans="2:14">
      <c r="B1630" s="118"/>
      <c r="C1630" s="118"/>
      <c r="D1630" s="118"/>
      <c r="E1630" s="118"/>
      <c r="F1630" s="118"/>
      <c r="G1630" s="118"/>
      <c r="H1630" s="118"/>
      <c r="I1630" s="118"/>
      <c r="J1630" s="118"/>
      <c r="K1630" s="118"/>
      <c r="L1630" s="118"/>
      <c r="M1630" s="118"/>
      <c r="N1630" s="153"/>
    </row>
    <row r="1631" spans="2:14">
      <c r="B1631" s="118"/>
      <c r="C1631" s="118"/>
      <c r="D1631" s="118"/>
      <c r="E1631" s="118"/>
      <c r="F1631" s="118"/>
      <c r="G1631" s="118"/>
      <c r="H1631" s="118"/>
      <c r="I1631" s="118"/>
      <c r="J1631" s="118"/>
      <c r="K1631" s="118"/>
      <c r="L1631" s="118"/>
      <c r="M1631" s="118"/>
      <c r="N1631" s="153"/>
    </row>
    <row r="1632" spans="2:14">
      <c r="B1632" s="118"/>
      <c r="C1632" s="118"/>
      <c r="D1632" s="118"/>
      <c r="E1632" s="118"/>
      <c r="F1632" s="118"/>
      <c r="G1632" s="118"/>
      <c r="H1632" s="118"/>
      <c r="I1632" s="118"/>
      <c r="J1632" s="118"/>
      <c r="K1632" s="118"/>
      <c r="L1632" s="118"/>
      <c r="M1632" s="118"/>
      <c r="N1632" s="153"/>
    </row>
    <row r="1633" spans="2:14">
      <c r="B1633" s="118"/>
      <c r="C1633" s="118"/>
      <c r="D1633" s="118"/>
      <c r="E1633" s="118"/>
      <c r="F1633" s="118"/>
      <c r="G1633" s="118"/>
      <c r="H1633" s="118"/>
      <c r="I1633" s="118"/>
      <c r="J1633" s="118"/>
      <c r="K1633" s="118"/>
      <c r="L1633" s="118"/>
      <c r="M1633" s="118"/>
      <c r="N1633" s="153"/>
    </row>
    <row r="1634" spans="2:14">
      <c r="B1634" s="118"/>
      <c r="C1634" s="118"/>
      <c r="D1634" s="118"/>
      <c r="E1634" s="118"/>
      <c r="F1634" s="118"/>
      <c r="G1634" s="118"/>
      <c r="H1634" s="118"/>
      <c r="I1634" s="118"/>
      <c r="J1634" s="118"/>
      <c r="K1634" s="118"/>
      <c r="L1634" s="118"/>
      <c r="M1634" s="118"/>
      <c r="N1634" s="153"/>
    </row>
    <row r="1635" spans="2:14">
      <c r="B1635" s="118"/>
      <c r="C1635" s="118"/>
      <c r="D1635" s="118"/>
      <c r="E1635" s="118"/>
      <c r="F1635" s="118"/>
      <c r="G1635" s="118"/>
      <c r="H1635" s="118"/>
      <c r="I1635" s="118"/>
      <c r="J1635" s="118"/>
      <c r="K1635" s="118"/>
      <c r="L1635" s="118"/>
      <c r="M1635" s="118"/>
      <c r="N1635" s="153"/>
    </row>
    <row r="1636" spans="2:14">
      <c r="B1636" s="118"/>
      <c r="C1636" s="118"/>
      <c r="D1636" s="118"/>
      <c r="E1636" s="118"/>
      <c r="F1636" s="118"/>
      <c r="G1636" s="118"/>
      <c r="H1636" s="118"/>
      <c r="I1636" s="118"/>
      <c r="J1636" s="118"/>
      <c r="K1636" s="118"/>
      <c r="L1636" s="118"/>
      <c r="M1636" s="118"/>
      <c r="N1636" s="153"/>
    </row>
    <row r="1637" spans="2:14">
      <c r="B1637" s="118"/>
      <c r="C1637" s="118"/>
      <c r="D1637" s="118"/>
      <c r="E1637" s="118"/>
      <c r="F1637" s="118"/>
      <c r="G1637" s="118"/>
      <c r="H1637" s="118"/>
      <c r="I1637" s="118"/>
      <c r="J1637" s="118"/>
      <c r="K1637" s="118"/>
      <c r="L1637" s="118"/>
      <c r="M1637" s="118"/>
      <c r="N1637" s="153"/>
    </row>
    <row r="1638" spans="2:14">
      <c r="B1638" s="118"/>
      <c r="C1638" s="118"/>
      <c r="D1638" s="118"/>
      <c r="E1638" s="118"/>
      <c r="F1638" s="118"/>
      <c r="G1638" s="118"/>
      <c r="H1638" s="118"/>
      <c r="I1638" s="118"/>
      <c r="J1638" s="118"/>
      <c r="K1638" s="118"/>
      <c r="L1638" s="118"/>
      <c r="M1638" s="118"/>
      <c r="N1638" s="153"/>
    </row>
    <row r="1639" spans="2:14">
      <c r="B1639" s="118"/>
      <c r="C1639" s="118"/>
      <c r="D1639" s="118"/>
      <c r="E1639" s="118"/>
      <c r="F1639" s="118"/>
      <c r="G1639" s="118"/>
      <c r="H1639" s="118"/>
      <c r="I1639" s="118"/>
      <c r="J1639" s="118"/>
      <c r="K1639" s="118"/>
      <c r="L1639" s="118"/>
      <c r="M1639" s="118"/>
      <c r="N1639" s="153"/>
    </row>
    <row r="1640" spans="2:14">
      <c r="B1640" s="118"/>
      <c r="C1640" s="118"/>
      <c r="D1640" s="118"/>
      <c r="E1640" s="118"/>
      <c r="F1640" s="118"/>
      <c r="G1640" s="118"/>
      <c r="H1640" s="118"/>
      <c r="I1640" s="118"/>
      <c r="J1640" s="118"/>
      <c r="K1640" s="118"/>
      <c r="L1640" s="118"/>
      <c r="M1640" s="118"/>
      <c r="N1640" s="153"/>
    </row>
    <row r="1641" spans="2:14">
      <c r="B1641" s="118"/>
      <c r="C1641" s="118"/>
      <c r="D1641" s="118"/>
      <c r="E1641" s="118"/>
      <c r="F1641" s="118"/>
      <c r="G1641" s="118"/>
      <c r="H1641" s="118"/>
      <c r="I1641" s="118"/>
      <c r="J1641" s="118"/>
      <c r="K1641" s="118"/>
      <c r="L1641" s="118"/>
      <c r="M1641" s="118"/>
      <c r="N1641" s="153"/>
    </row>
    <row r="1642" spans="2:14">
      <c r="B1642" s="118"/>
      <c r="C1642" s="118"/>
      <c r="D1642" s="118"/>
      <c r="E1642" s="118"/>
      <c r="F1642" s="118"/>
      <c r="G1642" s="118"/>
      <c r="H1642" s="118"/>
      <c r="I1642" s="118"/>
      <c r="J1642" s="118"/>
      <c r="K1642" s="118"/>
      <c r="L1642" s="118"/>
      <c r="M1642" s="118"/>
      <c r="N1642" s="153"/>
    </row>
    <row r="1643" spans="2:14">
      <c r="B1643" s="118"/>
      <c r="C1643" s="118"/>
      <c r="D1643" s="118"/>
      <c r="E1643" s="118"/>
      <c r="F1643" s="118"/>
      <c r="G1643" s="118"/>
      <c r="H1643" s="118"/>
      <c r="I1643" s="118"/>
      <c r="J1643" s="118"/>
      <c r="K1643" s="118"/>
      <c r="L1643" s="118"/>
      <c r="M1643" s="118"/>
      <c r="N1643" s="153"/>
    </row>
    <row r="1644" spans="2:14">
      <c r="B1644" s="118"/>
      <c r="C1644" s="118"/>
      <c r="D1644" s="118"/>
      <c r="E1644" s="118"/>
      <c r="F1644" s="118"/>
      <c r="G1644" s="118"/>
      <c r="H1644" s="118"/>
      <c r="I1644" s="118"/>
      <c r="J1644" s="118"/>
      <c r="K1644" s="118"/>
      <c r="L1644" s="118"/>
      <c r="M1644" s="118"/>
      <c r="N1644" s="153"/>
    </row>
    <row r="1645" spans="2:14">
      <c r="B1645" s="118"/>
      <c r="C1645" s="118"/>
      <c r="D1645" s="118"/>
      <c r="E1645" s="118"/>
      <c r="F1645" s="118"/>
      <c r="G1645" s="118"/>
      <c r="H1645" s="118"/>
      <c r="I1645" s="118"/>
      <c r="J1645" s="118"/>
      <c r="K1645" s="118"/>
      <c r="L1645" s="118"/>
      <c r="M1645" s="118"/>
      <c r="N1645" s="153"/>
    </row>
    <row r="1646" spans="2:14">
      <c r="B1646" s="118"/>
      <c r="C1646" s="118"/>
      <c r="D1646" s="118"/>
      <c r="E1646" s="118"/>
      <c r="F1646" s="118"/>
      <c r="G1646" s="118"/>
      <c r="H1646" s="118"/>
      <c r="I1646" s="118"/>
      <c r="J1646" s="118"/>
      <c r="K1646" s="118"/>
      <c r="L1646" s="118"/>
      <c r="M1646" s="118"/>
      <c r="N1646" s="153"/>
    </row>
    <row r="1647" spans="2:14">
      <c r="B1647" s="118"/>
      <c r="C1647" s="118"/>
      <c r="D1647" s="118"/>
      <c r="E1647" s="118"/>
      <c r="F1647" s="118"/>
      <c r="G1647" s="118"/>
      <c r="H1647" s="118"/>
      <c r="I1647" s="118"/>
      <c r="J1647" s="118"/>
      <c r="K1647" s="118"/>
      <c r="L1647" s="118"/>
      <c r="M1647" s="118"/>
      <c r="N1647" s="153"/>
    </row>
    <row r="1648" spans="2:14">
      <c r="B1648" s="118"/>
      <c r="C1648" s="118"/>
      <c r="D1648" s="118"/>
      <c r="E1648" s="118"/>
      <c r="F1648" s="118"/>
      <c r="G1648" s="118"/>
      <c r="H1648" s="118"/>
      <c r="I1648" s="118"/>
      <c r="J1648" s="118"/>
      <c r="K1648" s="118"/>
      <c r="L1648" s="118"/>
      <c r="M1648" s="118"/>
      <c r="N1648" s="153"/>
    </row>
    <row r="1649" spans="2:14">
      <c r="B1649" s="118"/>
      <c r="C1649" s="118"/>
      <c r="D1649" s="118"/>
      <c r="E1649" s="118"/>
      <c r="F1649" s="118"/>
      <c r="G1649" s="118"/>
      <c r="H1649" s="118"/>
      <c r="I1649" s="118"/>
      <c r="J1649" s="118"/>
      <c r="K1649" s="118"/>
      <c r="L1649" s="118"/>
      <c r="M1649" s="118"/>
      <c r="N1649" s="153"/>
    </row>
    <row r="1650" spans="2:14">
      <c r="B1650" s="118"/>
      <c r="C1650" s="118"/>
      <c r="D1650" s="118"/>
      <c r="E1650" s="118"/>
      <c r="F1650" s="118"/>
      <c r="G1650" s="118"/>
      <c r="H1650" s="118"/>
      <c r="I1650" s="118"/>
      <c r="J1650" s="118"/>
      <c r="K1650" s="118"/>
      <c r="L1650" s="118"/>
      <c r="M1650" s="118"/>
      <c r="N1650" s="153"/>
    </row>
    <row r="1651" spans="2:14">
      <c r="B1651" s="118"/>
      <c r="C1651" s="118"/>
      <c r="D1651" s="118"/>
      <c r="E1651" s="118"/>
      <c r="F1651" s="118"/>
      <c r="G1651" s="118"/>
      <c r="H1651" s="118"/>
      <c r="I1651" s="118"/>
      <c r="J1651" s="118"/>
      <c r="K1651" s="118"/>
      <c r="L1651" s="118"/>
      <c r="M1651" s="118"/>
      <c r="N1651" s="153"/>
    </row>
    <row r="1652" spans="2:14">
      <c r="B1652" s="118"/>
      <c r="C1652" s="118"/>
      <c r="D1652" s="118"/>
      <c r="E1652" s="118"/>
      <c r="F1652" s="118"/>
      <c r="G1652" s="118"/>
      <c r="H1652" s="118"/>
      <c r="I1652" s="118"/>
      <c r="J1652" s="118"/>
      <c r="K1652" s="118"/>
      <c r="L1652" s="118"/>
      <c r="M1652" s="118"/>
      <c r="N1652" s="153"/>
    </row>
    <row r="1653" spans="2:14">
      <c r="B1653" s="118"/>
      <c r="C1653" s="118"/>
      <c r="D1653" s="118"/>
      <c r="E1653" s="118"/>
      <c r="F1653" s="118"/>
      <c r="G1653" s="118"/>
      <c r="H1653" s="118"/>
      <c r="I1653" s="118"/>
      <c r="J1653" s="118"/>
      <c r="K1653" s="118"/>
      <c r="L1653" s="118"/>
      <c r="M1653" s="118"/>
      <c r="N1653" s="153"/>
    </row>
    <row r="1654" spans="2:14">
      <c r="B1654" s="118"/>
      <c r="C1654" s="118"/>
      <c r="D1654" s="118"/>
      <c r="E1654" s="118"/>
      <c r="F1654" s="118"/>
      <c r="G1654" s="118"/>
      <c r="H1654" s="118"/>
      <c r="I1654" s="118"/>
      <c r="J1654" s="118"/>
      <c r="K1654" s="118"/>
      <c r="L1654" s="118"/>
      <c r="M1654" s="118"/>
      <c r="N1654" s="153"/>
    </row>
    <row r="1655" spans="2:14">
      <c r="B1655" s="118"/>
      <c r="C1655" s="118"/>
      <c r="D1655" s="118"/>
      <c r="E1655" s="118"/>
      <c r="F1655" s="118"/>
      <c r="G1655" s="118"/>
      <c r="H1655" s="118"/>
      <c r="I1655" s="118"/>
      <c r="J1655" s="118"/>
      <c r="K1655" s="118"/>
      <c r="L1655" s="118"/>
      <c r="M1655" s="118"/>
      <c r="N1655" s="153"/>
    </row>
    <row r="1656" spans="2:14">
      <c r="B1656" s="118"/>
      <c r="C1656" s="118"/>
      <c r="D1656" s="118"/>
      <c r="E1656" s="118"/>
      <c r="F1656" s="118"/>
      <c r="G1656" s="118"/>
      <c r="H1656" s="118"/>
      <c r="I1656" s="118"/>
      <c r="J1656" s="118"/>
      <c r="K1656" s="118"/>
      <c r="L1656" s="118"/>
      <c r="M1656" s="118"/>
      <c r="N1656" s="153"/>
    </row>
    <row r="1657" spans="2:14">
      <c r="B1657" s="118"/>
      <c r="C1657" s="118"/>
      <c r="D1657" s="118"/>
      <c r="E1657" s="118"/>
      <c r="F1657" s="118"/>
      <c r="G1657" s="118"/>
      <c r="H1657" s="118"/>
      <c r="I1657" s="118"/>
      <c r="J1657" s="118"/>
      <c r="K1657" s="118"/>
      <c r="L1657" s="118"/>
      <c r="M1657" s="118"/>
      <c r="N1657" s="153"/>
    </row>
    <row r="1658" spans="2:14">
      <c r="B1658" s="118"/>
      <c r="C1658" s="118"/>
      <c r="D1658" s="118"/>
      <c r="E1658" s="118"/>
      <c r="F1658" s="118"/>
      <c r="G1658" s="118"/>
      <c r="H1658" s="118"/>
      <c r="I1658" s="118"/>
      <c r="J1658" s="118"/>
      <c r="K1658" s="118"/>
      <c r="L1658" s="118"/>
      <c r="M1658" s="118"/>
      <c r="N1658" s="153"/>
    </row>
    <row r="1659" spans="2:14">
      <c r="B1659" s="118"/>
      <c r="C1659" s="118"/>
      <c r="D1659" s="118"/>
      <c r="E1659" s="118"/>
      <c r="F1659" s="118"/>
      <c r="G1659" s="118"/>
      <c r="H1659" s="118"/>
      <c r="I1659" s="118"/>
      <c r="J1659" s="118"/>
      <c r="K1659" s="118"/>
      <c r="L1659" s="118"/>
      <c r="M1659" s="118"/>
      <c r="N1659" s="153"/>
    </row>
    <row r="1660" spans="2:14">
      <c r="B1660" s="118"/>
      <c r="C1660" s="118"/>
      <c r="D1660" s="118"/>
      <c r="E1660" s="118"/>
      <c r="F1660" s="118"/>
      <c r="G1660" s="118"/>
      <c r="H1660" s="118"/>
      <c r="I1660" s="118"/>
      <c r="J1660" s="118"/>
      <c r="K1660" s="118"/>
      <c r="L1660" s="118"/>
      <c r="M1660" s="118"/>
      <c r="N1660" s="153"/>
    </row>
    <row r="1661" spans="2:14">
      <c r="B1661" s="118"/>
      <c r="C1661" s="118"/>
      <c r="D1661" s="118"/>
      <c r="E1661" s="118"/>
      <c r="F1661" s="118"/>
      <c r="G1661" s="118"/>
      <c r="H1661" s="118"/>
      <c r="I1661" s="118"/>
      <c r="J1661" s="118"/>
      <c r="K1661" s="118"/>
      <c r="L1661" s="118"/>
      <c r="M1661" s="118"/>
      <c r="N1661" s="153"/>
    </row>
    <row r="1662" spans="2:14">
      <c r="B1662" s="118"/>
      <c r="C1662" s="118"/>
      <c r="D1662" s="118"/>
      <c r="E1662" s="118"/>
      <c r="F1662" s="118"/>
      <c r="G1662" s="118"/>
      <c r="H1662" s="118"/>
      <c r="I1662" s="118"/>
      <c r="J1662" s="118"/>
      <c r="K1662" s="118"/>
      <c r="L1662" s="118"/>
      <c r="M1662" s="118"/>
      <c r="N1662" s="153"/>
    </row>
    <row r="1663" spans="2:14">
      <c r="B1663" s="118"/>
      <c r="C1663" s="118"/>
      <c r="D1663" s="118"/>
      <c r="E1663" s="118"/>
      <c r="F1663" s="118"/>
      <c r="G1663" s="118"/>
      <c r="H1663" s="118"/>
      <c r="I1663" s="118"/>
      <c r="J1663" s="118"/>
      <c r="K1663" s="118"/>
      <c r="L1663" s="118"/>
      <c r="M1663" s="118"/>
      <c r="N1663" s="153"/>
    </row>
    <row r="1664" spans="2:14">
      <c r="B1664" s="118"/>
      <c r="C1664" s="118"/>
      <c r="D1664" s="118"/>
      <c r="E1664" s="118"/>
      <c r="F1664" s="118"/>
      <c r="G1664" s="118"/>
      <c r="H1664" s="118"/>
      <c r="I1664" s="118"/>
      <c r="J1664" s="118"/>
      <c r="K1664" s="118"/>
      <c r="L1664" s="118"/>
      <c r="M1664" s="118"/>
      <c r="N1664" s="153"/>
    </row>
    <row r="1665" spans="2:14">
      <c r="B1665" s="118"/>
      <c r="C1665" s="118"/>
      <c r="D1665" s="118"/>
      <c r="E1665" s="118"/>
      <c r="F1665" s="118"/>
      <c r="G1665" s="118"/>
      <c r="H1665" s="118"/>
      <c r="I1665" s="118"/>
      <c r="J1665" s="118"/>
      <c r="K1665" s="118"/>
      <c r="L1665" s="118"/>
      <c r="M1665" s="118"/>
      <c r="N1665" s="153"/>
    </row>
    <row r="1666" spans="2:14">
      <c r="B1666" s="118"/>
      <c r="C1666" s="118"/>
      <c r="D1666" s="118"/>
      <c r="E1666" s="118"/>
      <c r="F1666" s="118"/>
      <c r="G1666" s="118"/>
      <c r="H1666" s="118"/>
      <c r="I1666" s="118"/>
      <c r="J1666" s="118"/>
      <c r="K1666" s="118"/>
      <c r="L1666" s="118"/>
      <c r="M1666" s="118"/>
      <c r="N1666" s="153"/>
    </row>
    <row r="1667" spans="2:14">
      <c r="B1667" s="118"/>
      <c r="C1667" s="118"/>
      <c r="D1667" s="118"/>
      <c r="E1667" s="118"/>
      <c r="F1667" s="118"/>
      <c r="G1667" s="118"/>
      <c r="H1667" s="118"/>
      <c r="I1667" s="118"/>
      <c r="J1667" s="118"/>
      <c r="K1667" s="118"/>
      <c r="L1667" s="118"/>
      <c r="M1667" s="118"/>
      <c r="N1667" s="153"/>
    </row>
    <row r="1668" spans="2:14">
      <c r="B1668" s="118"/>
      <c r="C1668" s="118"/>
      <c r="D1668" s="118"/>
      <c r="E1668" s="118"/>
      <c r="F1668" s="118"/>
      <c r="G1668" s="118"/>
      <c r="H1668" s="118"/>
      <c r="I1668" s="118"/>
      <c r="J1668" s="118"/>
      <c r="K1668" s="118"/>
      <c r="L1668" s="118"/>
      <c r="M1668" s="118"/>
      <c r="N1668" s="153"/>
    </row>
    <row r="1669" spans="2:14">
      <c r="B1669" s="118"/>
      <c r="C1669" s="118"/>
      <c r="D1669" s="118"/>
      <c r="E1669" s="118"/>
      <c r="F1669" s="118"/>
      <c r="G1669" s="118"/>
      <c r="H1669" s="118"/>
      <c r="I1669" s="118"/>
      <c r="J1669" s="118"/>
      <c r="K1669" s="118"/>
      <c r="L1669" s="118"/>
      <c r="M1669" s="118"/>
      <c r="N1669" s="153"/>
    </row>
    <row r="1670" spans="2:14">
      <c r="B1670" s="118"/>
      <c r="C1670" s="118"/>
      <c r="D1670" s="118"/>
      <c r="E1670" s="118"/>
      <c r="F1670" s="118"/>
      <c r="G1670" s="118"/>
      <c r="H1670" s="118"/>
      <c r="I1670" s="118"/>
      <c r="J1670" s="118"/>
      <c r="K1670" s="118"/>
      <c r="L1670" s="118"/>
      <c r="M1670" s="118"/>
      <c r="N1670" s="153"/>
    </row>
    <row r="1671" spans="2:14">
      <c r="B1671" s="118"/>
      <c r="C1671" s="118"/>
      <c r="D1671" s="118"/>
      <c r="E1671" s="118"/>
      <c r="F1671" s="118"/>
      <c r="G1671" s="118"/>
      <c r="H1671" s="118"/>
      <c r="I1671" s="118"/>
      <c r="J1671" s="118"/>
      <c r="K1671" s="118"/>
      <c r="L1671" s="118"/>
      <c r="M1671" s="118"/>
      <c r="N1671" s="153"/>
    </row>
    <row r="1672" spans="2:14">
      <c r="B1672" s="118"/>
      <c r="C1672" s="118"/>
      <c r="D1672" s="118"/>
      <c r="E1672" s="118"/>
      <c r="F1672" s="118"/>
      <c r="G1672" s="118"/>
      <c r="H1672" s="118"/>
      <c r="I1672" s="118"/>
      <c r="J1672" s="118"/>
      <c r="K1672" s="118"/>
      <c r="L1672" s="118"/>
      <c r="M1672" s="118"/>
      <c r="N1672" s="153"/>
    </row>
    <row r="1673" spans="2:14">
      <c r="B1673" s="118"/>
      <c r="C1673" s="118"/>
      <c r="D1673" s="118"/>
      <c r="E1673" s="118"/>
      <c r="F1673" s="118"/>
      <c r="G1673" s="118"/>
      <c r="H1673" s="118"/>
      <c r="I1673" s="118"/>
      <c r="J1673" s="118"/>
      <c r="K1673" s="118"/>
      <c r="L1673" s="118"/>
      <c r="M1673" s="118"/>
      <c r="N1673" s="153"/>
    </row>
    <row r="1674" spans="2:14">
      <c r="B1674" s="118"/>
      <c r="C1674" s="118"/>
      <c r="D1674" s="118"/>
      <c r="E1674" s="118"/>
      <c r="F1674" s="118"/>
      <c r="G1674" s="118"/>
      <c r="H1674" s="118"/>
      <c r="I1674" s="118"/>
      <c r="J1674" s="118"/>
      <c r="K1674" s="118"/>
      <c r="L1674" s="118"/>
      <c r="M1674" s="118"/>
      <c r="N1674" s="153"/>
    </row>
    <row r="1675" spans="2:14">
      <c r="B1675" s="118"/>
      <c r="C1675" s="118"/>
      <c r="D1675" s="118"/>
      <c r="E1675" s="118"/>
      <c r="F1675" s="118"/>
      <c r="G1675" s="118"/>
      <c r="H1675" s="118"/>
      <c r="I1675" s="118"/>
      <c r="J1675" s="118"/>
      <c r="K1675" s="118"/>
      <c r="L1675" s="118"/>
      <c r="M1675" s="118"/>
      <c r="N1675" s="153"/>
    </row>
    <row r="1676" spans="2:14">
      <c r="B1676" s="118"/>
      <c r="C1676" s="118"/>
      <c r="D1676" s="118"/>
      <c r="E1676" s="118"/>
      <c r="F1676" s="118"/>
      <c r="G1676" s="118"/>
      <c r="H1676" s="118"/>
      <c r="I1676" s="118"/>
      <c r="J1676" s="118"/>
      <c r="K1676" s="118"/>
      <c r="L1676" s="118"/>
      <c r="M1676" s="118"/>
      <c r="N1676" s="153"/>
    </row>
    <row r="1677" spans="2:14">
      <c r="B1677" s="118"/>
      <c r="C1677" s="118"/>
      <c r="D1677" s="118"/>
      <c r="E1677" s="118"/>
      <c r="F1677" s="118"/>
      <c r="G1677" s="118"/>
      <c r="H1677" s="118"/>
      <c r="I1677" s="118"/>
      <c r="J1677" s="118"/>
      <c r="K1677" s="118"/>
      <c r="L1677" s="118"/>
      <c r="M1677" s="118"/>
      <c r="N1677" s="153"/>
    </row>
    <row r="1678" spans="2:14">
      <c r="B1678" s="118"/>
      <c r="C1678" s="118"/>
      <c r="D1678" s="118"/>
      <c r="E1678" s="118"/>
      <c r="F1678" s="118"/>
      <c r="G1678" s="118"/>
      <c r="H1678" s="118"/>
      <c r="I1678" s="118"/>
      <c r="J1678" s="118"/>
      <c r="K1678" s="118"/>
      <c r="L1678" s="118"/>
      <c r="M1678" s="118"/>
      <c r="N1678" s="153"/>
    </row>
    <row r="1679" spans="2:14">
      <c r="B1679" s="118"/>
      <c r="C1679" s="118"/>
      <c r="D1679" s="118"/>
      <c r="E1679" s="118"/>
      <c r="F1679" s="118"/>
      <c r="G1679" s="118"/>
      <c r="H1679" s="118"/>
      <c r="I1679" s="118"/>
      <c r="J1679" s="118"/>
      <c r="K1679" s="118"/>
      <c r="L1679" s="118"/>
      <c r="M1679" s="118"/>
      <c r="N1679" s="153"/>
    </row>
    <row r="1680" spans="2:14">
      <c r="B1680" s="118"/>
      <c r="C1680" s="118"/>
      <c r="D1680" s="118"/>
      <c r="E1680" s="118"/>
      <c r="F1680" s="118"/>
      <c r="G1680" s="118"/>
      <c r="H1680" s="118"/>
      <c r="I1680" s="118"/>
      <c r="J1680" s="118"/>
      <c r="K1680" s="118"/>
      <c r="L1680" s="118"/>
      <c r="M1680" s="118"/>
      <c r="N1680" s="153"/>
    </row>
    <row r="1681" spans="2:14">
      <c r="B1681" s="118"/>
      <c r="C1681" s="118"/>
      <c r="D1681" s="118"/>
      <c r="E1681" s="118"/>
      <c r="F1681" s="118"/>
      <c r="G1681" s="118"/>
      <c r="H1681" s="118"/>
      <c r="I1681" s="118"/>
      <c r="J1681" s="118"/>
      <c r="K1681" s="118"/>
      <c r="L1681" s="118"/>
      <c r="M1681" s="118"/>
      <c r="N1681" s="153"/>
    </row>
    <row r="1682" spans="2:14">
      <c r="B1682" s="118"/>
      <c r="C1682" s="118"/>
      <c r="D1682" s="118"/>
      <c r="E1682" s="118"/>
      <c r="F1682" s="118"/>
      <c r="G1682" s="118"/>
      <c r="H1682" s="118"/>
      <c r="I1682" s="118"/>
      <c r="J1682" s="118"/>
      <c r="K1682" s="118"/>
      <c r="L1682" s="118"/>
      <c r="M1682" s="118"/>
      <c r="N1682" s="153"/>
    </row>
    <row r="1683" spans="2:14">
      <c r="B1683" s="118"/>
      <c r="C1683" s="118"/>
      <c r="D1683" s="118"/>
      <c r="E1683" s="118"/>
      <c r="F1683" s="118"/>
      <c r="G1683" s="118"/>
      <c r="H1683" s="118"/>
      <c r="I1683" s="118"/>
      <c r="J1683" s="118"/>
      <c r="K1683" s="118"/>
      <c r="L1683" s="118"/>
      <c r="M1683" s="118"/>
      <c r="N1683" s="153"/>
    </row>
    <row r="1684" spans="2:14">
      <c r="B1684" s="118"/>
      <c r="C1684" s="118"/>
      <c r="D1684" s="118"/>
      <c r="E1684" s="118"/>
      <c r="F1684" s="118"/>
      <c r="G1684" s="118"/>
      <c r="H1684" s="118"/>
      <c r="I1684" s="118"/>
      <c r="J1684" s="118"/>
      <c r="K1684" s="118"/>
      <c r="L1684" s="118"/>
      <c r="M1684" s="118"/>
      <c r="N1684" s="153"/>
    </row>
    <row r="1685" spans="2:14">
      <c r="B1685" s="118"/>
      <c r="C1685" s="118"/>
      <c r="D1685" s="118"/>
      <c r="E1685" s="118"/>
      <c r="F1685" s="118"/>
      <c r="G1685" s="118"/>
      <c r="H1685" s="118"/>
      <c r="I1685" s="118"/>
      <c r="J1685" s="118"/>
      <c r="K1685" s="118"/>
      <c r="L1685" s="118"/>
      <c r="M1685" s="118"/>
      <c r="N1685" s="153"/>
    </row>
    <row r="1686" spans="2:14">
      <c r="B1686" s="118"/>
      <c r="C1686" s="118"/>
      <c r="D1686" s="118"/>
      <c r="E1686" s="118"/>
      <c r="F1686" s="118"/>
      <c r="G1686" s="118"/>
      <c r="H1686" s="118"/>
      <c r="I1686" s="118"/>
      <c r="J1686" s="118"/>
      <c r="K1686" s="118"/>
      <c r="L1686" s="118"/>
      <c r="M1686" s="118"/>
      <c r="N1686" s="153"/>
    </row>
    <row r="1687" spans="2:14">
      <c r="B1687" s="118"/>
      <c r="C1687" s="118"/>
      <c r="D1687" s="118"/>
      <c r="E1687" s="118"/>
      <c r="F1687" s="118"/>
      <c r="G1687" s="118"/>
      <c r="H1687" s="118"/>
      <c r="I1687" s="118"/>
      <c r="J1687" s="118"/>
      <c r="K1687" s="118"/>
      <c r="L1687" s="118"/>
      <c r="M1687" s="118"/>
      <c r="N1687" s="153"/>
    </row>
    <row r="1688" spans="2:14">
      <c r="B1688" s="118"/>
      <c r="C1688" s="118"/>
      <c r="D1688" s="118"/>
      <c r="E1688" s="118"/>
      <c r="F1688" s="118"/>
      <c r="G1688" s="118"/>
      <c r="H1688" s="118"/>
      <c r="I1688" s="118"/>
      <c r="J1688" s="118"/>
      <c r="K1688" s="118"/>
      <c r="L1688" s="118"/>
      <c r="M1688" s="118"/>
      <c r="N1688" s="153"/>
    </row>
    <row r="1689" spans="2:14">
      <c r="B1689" s="118"/>
      <c r="C1689" s="118"/>
      <c r="D1689" s="118"/>
      <c r="E1689" s="118"/>
      <c r="F1689" s="118"/>
      <c r="G1689" s="118"/>
      <c r="H1689" s="118"/>
      <c r="I1689" s="118"/>
      <c r="J1689" s="118"/>
      <c r="K1689" s="118"/>
      <c r="L1689" s="118"/>
      <c r="M1689" s="118"/>
      <c r="N1689" s="153"/>
    </row>
    <row r="1690" spans="2:14">
      <c r="B1690" s="118"/>
      <c r="C1690" s="118"/>
      <c r="D1690" s="118"/>
      <c r="E1690" s="118"/>
      <c r="F1690" s="118"/>
      <c r="G1690" s="118"/>
      <c r="H1690" s="118"/>
      <c r="I1690" s="118"/>
      <c r="J1690" s="118"/>
      <c r="K1690" s="118"/>
      <c r="L1690" s="118"/>
      <c r="M1690" s="118"/>
      <c r="N1690" s="153"/>
    </row>
    <row r="1691" spans="2:14">
      <c r="B1691" s="118"/>
      <c r="C1691" s="118"/>
      <c r="D1691" s="118"/>
      <c r="E1691" s="118"/>
      <c r="F1691" s="118"/>
      <c r="G1691" s="118"/>
      <c r="H1691" s="118"/>
      <c r="I1691" s="118"/>
      <c r="J1691" s="118"/>
      <c r="K1691" s="118"/>
      <c r="L1691" s="118"/>
      <c r="M1691" s="118"/>
      <c r="N1691" s="153"/>
    </row>
    <row r="1692" spans="2:14">
      <c r="B1692" s="118"/>
      <c r="C1692" s="118"/>
      <c r="D1692" s="118"/>
      <c r="E1692" s="118"/>
      <c r="F1692" s="118"/>
      <c r="G1692" s="118"/>
      <c r="H1692" s="118"/>
      <c r="I1692" s="118"/>
      <c r="J1692" s="118"/>
      <c r="K1692" s="118"/>
      <c r="L1692" s="118"/>
      <c r="M1692" s="118"/>
      <c r="N1692" s="153"/>
    </row>
    <row r="1693" spans="2:14">
      <c r="B1693" s="118"/>
      <c r="C1693" s="118"/>
      <c r="D1693" s="118"/>
      <c r="E1693" s="118"/>
      <c r="F1693" s="118"/>
      <c r="G1693" s="118"/>
      <c r="H1693" s="118"/>
      <c r="I1693" s="118"/>
      <c r="J1693" s="118"/>
      <c r="K1693" s="118"/>
      <c r="L1693" s="118"/>
      <c r="M1693" s="118"/>
      <c r="N1693" s="153"/>
    </row>
    <row r="1694" spans="2:14">
      <c r="B1694" s="118"/>
      <c r="C1694" s="118"/>
      <c r="D1694" s="118"/>
      <c r="E1694" s="118"/>
      <c r="F1694" s="118"/>
      <c r="G1694" s="118"/>
      <c r="H1694" s="118"/>
      <c r="I1694" s="118"/>
      <c r="J1694" s="118"/>
      <c r="K1694" s="118"/>
      <c r="L1694" s="118"/>
      <c r="M1694" s="118"/>
      <c r="N1694" s="153"/>
    </row>
    <row r="1695" spans="2:14">
      <c r="B1695" s="118"/>
      <c r="C1695" s="118"/>
      <c r="D1695" s="118"/>
      <c r="E1695" s="118"/>
      <c r="F1695" s="118"/>
      <c r="G1695" s="118"/>
      <c r="H1695" s="118"/>
      <c r="I1695" s="118"/>
      <c r="J1695" s="118"/>
      <c r="K1695" s="118"/>
      <c r="L1695" s="118"/>
      <c r="M1695" s="118"/>
      <c r="N1695" s="153"/>
    </row>
    <row r="1696" spans="2:14">
      <c r="B1696" s="118"/>
      <c r="C1696" s="118"/>
      <c r="D1696" s="118"/>
      <c r="E1696" s="118"/>
      <c r="F1696" s="118"/>
      <c r="G1696" s="118"/>
      <c r="H1696" s="118"/>
      <c r="I1696" s="118"/>
      <c r="J1696" s="118"/>
      <c r="K1696" s="118"/>
      <c r="L1696" s="118"/>
      <c r="M1696" s="118"/>
      <c r="N1696" s="153"/>
    </row>
    <row r="1697" spans="2:14">
      <c r="B1697" s="118"/>
      <c r="C1697" s="118"/>
      <c r="D1697" s="118"/>
      <c r="E1697" s="118"/>
      <c r="F1697" s="118"/>
      <c r="G1697" s="118"/>
      <c r="H1697" s="118"/>
      <c r="I1697" s="118"/>
      <c r="J1697" s="118"/>
      <c r="K1697" s="118"/>
      <c r="L1697" s="118"/>
      <c r="M1697" s="118"/>
      <c r="N1697" s="153"/>
    </row>
    <row r="1698" spans="2:14">
      <c r="B1698" s="118"/>
      <c r="C1698" s="118"/>
      <c r="D1698" s="118"/>
      <c r="E1698" s="118"/>
      <c r="F1698" s="118"/>
      <c r="G1698" s="118"/>
      <c r="H1698" s="118"/>
      <c r="I1698" s="118"/>
      <c r="J1698" s="118"/>
      <c r="K1698" s="118"/>
      <c r="L1698" s="118"/>
      <c r="M1698" s="118"/>
      <c r="N1698" s="153"/>
    </row>
    <row r="1699" spans="2:14">
      <c r="B1699" s="118"/>
      <c r="C1699" s="118"/>
      <c r="D1699" s="118"/>
      <c r="E1699" s="118"/>
      <c r="F1699" s="118"/>
      <c r="G1699" s="118"/>
      <c r="H1699" s="118"/>
      <c r="I1699" s="118"/>
      <c r="J1699" s="118"/>
      <c r="K1699" s="118"/>
      <c r="L1699" s="118"/>
      <c r="M1699" s="118"/>
      <c r="N1699" s="153"/>
    </row>
    <row r="1700" spans="2:14">
      <c r="B1700" s="118"/>
      <c r="C1700" s="118"/>
      <c r="D1700" s="118"/>
      <c r="E1700" s="118"/>
      <c r="F1700" s="118"/>
      <c r="G1700" s="118"/>
      <c r="H1700" s="118"/>
      <c r="I1700" s="118"/>
      <c r="J1700" s="118"/>
      <c r="K1700" s="118"/>
      <c r="L1700" s="118"/>
      <c r="M1700" s="118"/>
      <c r="N1700" s="153"/>
    </row>
    <row r="1701" spans="2:14">
      <c r="B1701" s="118"/>
      <c r="C1701" s="118"/>
      <c r="D1701" s="118"/>
      <c r="E1701" s="118"/>
      <c r="F1701" s="118"/>
      <c r="G1701" s="118"/>
      <c r="H1701" s="118"/>
      <c r="I1701" s="118"/>
      <c r="J1701" s="118"/>
      <c r="K1701" s="118"/>
      <c r="L1701" s="118"/>
      <c r="M1701" s="118"/>
      <c r="N1701" s="153"/>
    </row>
    <row r="1702" spans="2:14">
      <c r="B1702" s="118"/>
      <c r="C1702" s="118"/>
      <c r="D1702" s="118"/>
      <c r="E1702" s="118"/>
      <c r="F1702" s="118"/>
      <c r="G1702" s="118"/>
      <c r="H1702" s="118"/>
      <c r="I1702" s="118"/>
      <c r="J1702" s="118"/>
      <c r="K1702" s="118"/>
      <c r="L1702" s="118"/>
      <c r="M1702" s="118"/>
      <c r="N1702" s="153"/>
    </row>
    <row r="1703" spans="2:14">
      <c r="B1703" s="118"/>
      <c r="C1703" s="118"/>
      <c r="D1703" s="118"/>
      <c r="E1703" s="118"/>
      <c r="F1703" s="118"/>
      <c r="G1703" s="118"/>
      <c r="H1703" s="118"/>
      <c r="I1703" s="118"/>
      <c r="J1703" s="118"/>
      <c r="K1703" s="118"/>
      <c r="L1703" s="118"/>
      <c r="M1703" s="118"/>
      <c r="N1703" s="153"/>
    </row>
    <row r="1704" spans="2:14">
      <c r="B1704" s="118"/>
      <c r="C1704" s="118"/>
      <c r="D1704" s="118"/>
      <c r="E1704" s="118"/>
      <c r="F1704" s="118"/>
      <c r="G1704" s="118"/>
      <c r="H1704" s="118"/>
      <c r="I1704" s="118"/>
      <c r="J1704" s="118"/>
      <c r="K1704" s="118"/>
      <c r="L1704" s="118"/>
      <c r="M1704" s="118"/>
      <c r="N1704" s="153"/>
    </row>
    <row r="1705" spans="2:14">
      <c r="B1705" s="118"/>
      <c r="C1705" s="118"/>
      <c r="D1705" s="118"/>
      <c r="E1705" s="118"/>
      <c r="F1705" s="118"/>
      <c r="G1705" s="118"/>
      <c r="H1705" s="118"/>
      <c r="I1705" s="118"/>
      <c r="J1705" s="118"/>
      <c r="K1705" s="118"/>
      <c r="L1705" s="118"/>
      <c r="M1705" s="118"/>
      <c r="N1705" s="153"/>
    </row>
    <row r="1706" spans="2:14">
      <c r="B1706" s="118"/>
      <c r="C1706" s="118"/>
      <c r="D1706" s="118"/>
      <c r="E1706" s="118"/>
      <c r="F1706" s="118"/>
      <c r="G1706" s="118"/>
      <c r="H1706" s="118"/>
      <c r="I1706" s="118"/>
      <c r="J1706" s="118"/>
      <c r="K1706" s="118"/>
      <c r="L1706" s="118"/>
      <c r="M1706" s="118"/>
      <c r="N1706" s="153"/>
    </row>
    <row r="1707" spans="2:14">
      <c r="B1707" s="118"/>
      <c r="C1707" s="118"/>
      <c r="D1707" s="118"/>
      <c r="E1707" s="118"/>
      <c r="F1707" s="118"/>
      <c r="G1707" s="118"/>
      <c r="H1707" s="118"/>
      <c r="I1707" s="118"/>
      <c r="J1707" s="118"/>
      <c r="K1707" s="118"/>
      <c r="L1707" s="118"/>
      <c r="M1707" s="118"/>
      <c r="N1707" s="153"/>
    </row>
    <row r="1708" spans="2:14">
      <c r="B1708" s="118"/>
      <c r="C1708" s="118"/>
      <c r="D1708" s="118"/>
      <c r="E1708" s="118"/>
      <c r="F1708" s="118"/>
      <c r="G1708" s="118"/>
      <c r="H1708" s="118"/>
      <c r="I1708" s="118"/>
      <c r="J1708" s="118"/>
      <c r="K1708" s="118"/>
      <c r="L1708" s="118"/>
      <c r="M1708" s="118"/>
      <c r="N1708" s="153"/>
    </row>
    <row r="1709" spans="2:14">
      <c r="B1709" s="118"/>
      <c r="C1709" s="118"/>
      <c r="D1709" s="118"/>
      <c r="E1709" s="118"/>
      <c r="F1709" s="118"/>
      <c r="G1709" s="118"/>
      <c r="H1709" s="118"/>
      <c r="I1709" s="118"/>
      <c r="J1709" s="118"/>
      <c r="K1709" s="118"/>
      <c r="L1709" s="118"/>
      <c r="M1709" s="118"/>
      <c r="N1709" s="153"/>
    </row>
    <row r="1710" spans="2:14">
      <c r="B1710" s="118"/>
      <c r="C1710" s="118"/>
      <c r="D1710" s="118"/>
      <c r="E1710" s="118"/>
      <c r="F1710" s="118"/>
      <c r="G1710" s="118"/>
      <c r="H1710" s="118"/>
      <c r="I1710" s="118"/>
      <c r="J1710" s="118"/>
      <c r="K1710" s="118"/>
      <c r="L1710" s="118"/>
      <c r="M1710" s="118"/>
      <c r="N1710" s="153"/>
    </row>
    <row r="1711" spans="2:14">
      <c r="B1711" s="118"/>
      <c r="C1711" s="118"/>
      <c r="D1711" s="118"/>
      <c r="E1711" s="118"/>
      <c r="F1711" s="118"/>
      <c r="G1711" s="118"/>
      <c r="H1711" s="118"/>
      <c r="I1711" s="118"/>
      <c r="J1711" s="118"/>
      <c r="K1711" s="118"/>
      <c r="L1711" s="118"/>
      <c r="M1711" s="118"/>
      <c r="N1711" s="153"/>
    </row>
    <row r="1712" spans="2:14">
      <c r="B1712" s="118"/>
      <c r="C1712" s="118"/>
      <c r="D1712" s="118"/>
      <c r="E1712" s="118"/>
      <c r="F1712" s="118"/>
      <c r="G1712" s="118"/>
      <c r="H1712" s="118"/>
      <c r="I1712" s="118"/>
      <c r="J1712" s="118"/>
      <c r="K1712" s="118"/>
      <c r="L1712" s="118"/>
      <c r="M1712" s="118"/>
      <c r="N1712" s="153"/>
    </row>
    <row r="1713" spans="2:14">
      <c r="B1713" s="118"/>
      <c r="C1713" s="118"/>
      <c r="D1713" s="118"/>
      <c r="E1713" s="118"/>
      <c r="F1713" s="118"/>
      <c r="G1713" s="118"/>
      <c r="H1713" s="118"/>
      <c r="I1713" s="118"/>
      <c r="J1713" s="118"/>
      <c r="K1713" s="118"/>
      <c r="L1713" s="118"/>
      <c r="M1713" s="118"/>
      <c r="N1713" s="153"/>
    </row>
    <row r="1714" spans="2:14">
      <c r="B1714" s="118"/>
      <c r="C1714" s="118"/>
      <c r="D1714" s="118"/>
      <c r="E1714" s="118"/>
      <c r="F1714" s="118"/>
      <c r="G1714" s="118"/>
      <c r="H1714" s="118"/>
      <c r="I1714" s="118"/>
      <c r="J1714" s="118"/>
      <c r="K1714" s="118"/>
      <c r="L1714" s="118"/>
      <c r="M1714" s="118"/>
      <c r="N1714" s="153"/>
    </row>
    <row r="1715" spans="2:14">
      <c r="B1715" s="118"/>
      <c r="C1715" s="118"/>
      <c r="D1715" s="118"/>
      <c r="E1715" s="118"/>
      <c r="F1715" s="118"/>
      <c r="G1715" s="118"/>
      <c r="H1715" s="118"/>
      <c r="I1715" s="118"/>
      <c r="J1715" s="118"/>
      <c r="K1715" s="118"/>
      <c r="L1715" s="118"/>
      <c r="M1715" s="118"/>
      <c r="N1715" s="153"/>
    </row>
    <row r="1716" spans="2:14">
      <c r="B1716" s="118"/>
      <c r="C1716" s="118"/>
      <c r="D1716" s="118"/>
      <c r="E1716" s="118"/>
      <c r="F1716" s="118"/>
      <c r="G1716" s="118"/>
      <c r="H1716" s="118"/>
      <c r="I1716" s="118"/>
      <c r="J1716" s="118"/>
      <c r="K1716" s="118"/>
      <c r="L1716" s="118"/>
      <c r="M1716" s="118"/>
      <c r="N1716" s="153"/>
    </row>
    <row r="1717" spans="2:14">
      <c r="B1717" s="118"/>
      <c r="C1717" s="118"/>
      <c r="D1717" s="118"/>
      <c r="E1717" s="118"/>
      <c r="F1717" s="118"/>
      <c r="G1717" s="118"/>
      <c r="H1717" s="118"/>
      <c r="I1717" s="118"/>
      <c r="J1717" s="118"/>
      <c r="K1717" s="118"/>
      <c r="L1717" s="118"/>
      <c r="M1717" s="118"/>
      <c r="N1717" s="153"/>
    </row>
    <row r="1718" spans="2:14">
      <c r="B1718" s="118"/>
      <c r="C1718" s="118"/>
      <c r="D1718" s="118"/>
      <c r="E1718" s="118"/>
      <c r="F1718" s="118"/>
      <c r="G1718" s="118"/>
      <c r="H1718" s="118"/>
      <c r="I1718" s="118"/>
      <c r="J1718" s="118"/>
      <c r="K1718" s="118"/>
      <c r="L1718" s="118"/>
      <c r="M1718" s="118"/>
      <c r="N1718" s="153"/>
    </row>
    <row r="1719" spans="2:14">
      <c r="B1719" s="118"/>
      <c r="C1719" s="118"/>
      <c r="D1719" s="118"/>
      <c r="E1719" s="118"/>
      <c r="F1719" s="118"/>
      <c r="G1719" s="118"/>
      <c r="H1719" s="118"/>
      <c r="I1719" s="118"/>
      <c r="J1719" s="118"/>
      <c r="K1719" s="118"/>
      <c r="L1719" s="118"/>
      <c r="M1719" s="118"/>
      <c r="N1719" s="153"/>
    </row>
    <row r="1720" spans="2:14">
      <c r="B1720" s="118"/>
      <c r="C1720" s="118"/>
      <c r="D1720" s="118"/>
      <c r="E1720" s="118"/>
      <c r="F1720" s="118"/>
      <c r="G1720" s="118"/>
      <c r="H1720" s="118"/>
      <c r="I1720" s="118"/>
      <c r="J1720" s="118"/>
      <c r="K1720" s="118"/>
      <c r="L1720" s="118"/>
      <c r="M1720" s="118"/>
      <c r="N1720" s="153"/>
    </row>
    <row r="1721" spans="2:14">
      <c r="B1721" s="118"/>
      <c r="C1721" s="118"/>
      <c r="D1721" s="118"/>
      <c r="E1721" s="118"/>
      <c r="F1721" s="118"/>
      <c r="G1721" s="118"/>
      <c r="H1721" s="118"/>
      <c r="I1721" s="118"/>
      <c r="J1721" s="118"/>
      <c r="K1721" s="118"/>
      <c r="L1721" s="118"/>
      <c r="M1721" s="118"/>
      <c r="N1721" s="153"/>
    </row>
    <row r="1722" spans="2:14">
      <c r="B1722" s="118"/>
      <c r="C1722" s="118"/>
      <c r="D1722" s="118"/>
      <c r="E1722" s="118"/>
      <c r="F1722" s="118"/>
      <c r="G1722" s="118"/>
      <c r="H1722" s="118"/>
      <c r="I1722" s="118"/>
      <c r="J1722" s="118"/>
      <c r="K1722" s="118"/>
      <c r="L1722" s="118"/>
      <c r="M1722" s="118"/>
      <c r="N1722" s="153"/>
    </row>
    <row r="1723" spans="2:14">
      <c r="B1723" s="118"/>
      <c r="C1723" s="118"/>
      <c r="D1723" s="118"/>
      <c r="E1723" s="118"/>
      <c r="F1723" s="118"/>
      <c r="G1723" s="118"/>
      <c r="H1723" s="118"/>
      <c r="I1723" s="118"/>
      <c r="J1723" s="118"/>
      <c r="K1723" s="118"/>
      <c r="L1723" s="118"/>
      <c r="M1723" s="118"/>
      <c r="N1723" s="153"/>
    </row>
    <row r="1724" spans="2:14">
      <c r="B1724" s="118"/>
      <c r="C1724" s="118"/>
      <c r="D1724" s="118"/>
      <c r="E1724" s="118"/>
      <c r="F1724" s="118"/>
      <c r="G1724" s="118"/>
      <c r="H1724" s="118"/>
      <c r="I1724" s="118"/>
      <c r="J1724" s="118"/>
      <c r="K1724" s="118"/>
      <c r="L1724" s="118"/>
      <c r="M1724" s="118"/>
      <c r="N1724" s="153"/>
    </row>
    <row r="1725" spans="2:14">
      <c r="B1725" s="118"/>
      <c r="C1725" s="118"/>
      <c r="D1725" s="118"/>
      <c r="E1725" s="118"/>
      <c r="F1725" s="118"/>
      <c r="G1725" s="118"/>
      <c r="H1725" s="118"/>
      <c r="I1725" s="118"/>
      <c r="J1725" s="118"/>
      <c r="K1725" s="118"/>
      <c r="L1725" s="118"/>
      <c r="M1725" s="118"/>
      <c r="N1725" s="153"/>
    </row>
    <row r="1726" spans="2:14">
      <c r="B1726" s="118"/>
      <c r="C1726" s="118"/>
      <c r="D1726" s="118"/>
      <c r="E1726" s="118"/>
      <c r="F1726" s="118"/>
      <c r="G1726" s="118"/>
      <c r="H1726" s="118"/>
      <c r="I1726" s="118"/>
      <c r="J1726" s="118"/>
      <c r="K1726" s="118"/>
      <c r="L1726" s="118"/>
      <c r="M1726" s="118"/>
      <c r="N1726" s="153"/>
    </row>
    <row r="1727" spans="2:14">
      <c r="B1727" s="118"/>
      <c r="C1727" s="118"/>
      <c r="D1727" s="118"/>
      <c r="E1727" s="118"/>
      <c r="F1727" s="118"/>
      <c r="G1727" s="118"/>
      <c r="H1727" s="118"/>
      <c r="I1727" s="118"/>
      <c r="J1727" s="118"/>
      <c r="K1727" s="118"/>
      <c r="L1727" s="118"/>
      <c r="M1727" s="118"/>
      <c r="N1727" s="153"/>
    </row>
    <row r="1728" spans="2:14">
      <c r="B1728" s="118"/>
      <c r="C1728" s="118"/>
      <c r="D1728" s="118"/>
      <c r="E1728" s="118"/>
      <c r="F1728" s="118"/>
      <c r="G1728" s="118"/>
      <c r="H1728" s="118"/>
      <c r="I1728" s="118"/>
      <c r="J1728" s="118"/>
      <c r="K1728" s="118"/>
      <c r="L1728" s="118"/>
      <c r="M1728" s="118"/>
      <c r="N1728" s="153"/>
    </row>
    <row r="1729" spans="2:14">
      <c r="B1729" s="118"/>
      <c r="C1729" s="118"/>
      <c r="D1729" s="118"/>
      <c r="E1729" s="118"/>
      <c r="F1729" s="118"/>
      <c r="G1729" s="118"/>
      <c r="H1729" s="118"/>
      <c r="I1729" s="118"/>
      <c r="J1729" s="118"/>
      <c r="K1729" s="118"/>
      <c r="L1729" s="118"/>
      <c r="M1729" s="118"/>
      <c r="N1729" s="153"/>
    </row>
    <row r="1730" spans="2:14">
      <c r="B1730" s="118"/>
      <c r="C1730" s="118"/>
      <c r="D1730" s="118"/>
      <c r="E1730" s="118"/>
      <c r="F1730" s="118"/>
      <c r="G1730" s="118"/>
      <c r="H1730" s="118"/>
      <c r="I1730" s="118"/>
      <c r="J1730" s="118"/>
      <c r="K1730" s="118"/>
      <c r="L1730" s="118"/>
      <c r="M1730" s="118"/>
      <c r="N1730" s="153"/>
    </row>
    <row r="1731" spans="2:14">
      <c r="B1731" s="118"/>
      <c r="C1731" s="118"/>
      <c r="D1731" s="118"/>
      <c r="E1731" s="118"/>
      <c r="F1731" s="118"/>
      <c r="G1731" s="118"/>
      <c r="H1731" s="118"/>
      <c r="I1731" s="118"/>
      <c r="J1731" s="118"/>
      <c r="K1731" s="118"/>
      <c r="L1731" s="118"/>
      <c r="M1731" s="118"/>
      <c r="N1731" s="153"/>
    </row>
    <row r="1732" spans="2:14">
      <c r="B1732" s="118"/>
      <c r="C1732" s="118"/>
      <c r="D1732" s="118"/>
      <c r="E1732" s="118"/>
      <c r="F1732" s="118"/>
      <c r="G1732" s="118"/>
      <c r="H1732" s="118"/>
      <c r="I1732" s="118"/>
      <c r="J1732" s="118"/>
      <c r="K1732" s="118"/>
      <c r="L1732" s="118"/>
      <c r="M1732" s="118"/>
      <c r="N1732" s="153"/>
    </row>
    <row r="1733" spans="2:14">
      <c r="B1733" s="118"/>
      <c r="C1733" s="118"/>
      <c r="D1733" s="118"/>
      <c r="E1733" s="118"/>
      <c r="F1733" s="118"/>
      <c r="G1733" s="118"/>
      <c r="H1733" s="118"/>
      <c r="I1733" s="118"/>
      <c r="J1733" s="118"/>
      <c r="K1733" s="118"/>
      <c r="L1733" s="118"/>
      <c r="M1733" s="118"/>
      <c r="N1733" s="153"/>
    </row>
    <row r="1734" spans="2:14">
      <c r="B1734" s="118"/>
      <c r="C1734" s="118"/>
      <c r="D1734" s="118"/>
      <c r="E1734" s="118"/>
      <c r="F1734" s="118"/>
      <c r="G1734" s="118"/>
      <c r="H1734" s="118"/>
      <c r="I1734" s="118"/>
      <c r="J1734" s="118"/>
      <c r="K1734" s="118"/>
      <c r="L1734" s="118"/>
      <c r="M1734" s="118"/>
      <c r="N1734" s="153"/>
    </row>
    <row r="1735" spans="2:14">
      <c r="B1735" s="118"/>
      <c r="C1735" s="118"/>
      <c r="D1735" s="118"/>
      <c r="E1735" s="118"/>
      <c r="F1735" s="118"/>
      <c r="G1735" s="118"/>
      <c r="H1735" s="118"/>
      <c r="I1735" s="118"/>
      <c r="J1735" s="118"/>
      <c r="K1735" s="118"/>
      <c r="L1735" s="118"/>
      <c r="M1735" s="118"/>
      <c r="N1735" s="153"/>
    </row>
    <row r="1736" spans="2:14">
      <c r="B1736" s="118"/>
      <c r="C1736" s="118"/>
      <c r="D1736" s="118"/>
      <c r="E1736" s="118"/>
      <c r="F1736" s="118"/>
      <c r="G1736" s="118"/>
      <c r="H1736" s="118"/>
      <c r="I1736" s="118"/>
      <c r="J1736" s="118"/>
      <c r="K1736" s="118"/>
      <c r="L1736" s="118"/>
      <c r="M1736" s="118"/>
      <c r="N1736" s="153"/>
    </row>
    <row r="1737" spans="2:14">
      <c r="B1737" s="118"/>
      <c r="C1737" s="118"/>
      <c r="D1737" s="118"/>
      <c r="E1737" s="118"/>
      <c r="F1737" s="118"/>
      <c r="G1737" s="118"/>
      <c r="H1737" s="118"/>
      <c r="I1737" s="118"/>
      <c r="J1737" s="118"/>
      <c r="K1737" s="118"/>
      <c r="L1737" s="118"/>
      <c r="M1737" s="118"/>
      <c r="N1737" s="153"/>
    </row>
    <row r="1738" spans="2:14">
      <c r="B1738" s="118"/>
      <c r="C1738" s="118"/>
      <c r="D1738" s="118"/>
      <c r="E1738" s="118"/>
      <c r="F1738" s="118"/>
      <c r="G1738" s="118"/>
      <c r="H1738" s="118"/>
      <c r="I1738" s="118"/>
      <c r="J1738" s="118"/>
      <c r="K1738" s="118"/>
      <c r="L1738" s="118"/>
      <c r="M1738" s="118"/>
      <c r="N1738" s="153"/>
    </row>
    <row r="1739" spans="2:14">
      <c r="B1739" s="118"/>
      <c r="C1739" s="118"/>
      <c r="D1739" s="118"/>
      <c r="E1739" s="118"/>
      <c r="F1739" s="118"/>
      <c r="G1739" s="118"/>
      <c r="H1739" s="118"/>
      <c r="I1739" s="118"/>
      <c r="J1739" s="118"/>
      <c r="K1739" s="118"/>
      <c r="L1739" s="118"/>
      <c r="M1739" s="118"/>
      <c r="N1739" s="153"/>
    </row>
    <row r="1740" spans="2:14">
      <c r="B1740" s="118"/>
      <c r="C1740" s="118"/>
      <c r="D1740" s="118"/>
      <c r="E1740" s="118"/>
      <c r="F1740" s="118"/>
      <c r="G1740" s="118"/>
      <c r="H1740" s="118"/>
      <c r="I1740" s="118"/>
      <c r="J1740" s="118"/>
      <c r="K1740" s="118"/>
      <c r="L1740" s="118"/>
      <c r="M1740" s="118"/>
      <c r="N1740" s="153"/>
    </row>
    <row r="1741" spans="2:14">
      <c r="B1741" s="118"/>
      <c r="C1741" s="118"/>
      <c r="D1741" s="118"/>
      <c r="E1741" s="118"/>
      <c r="F1741" s="118"/>
      <c r="G1741" s="118"/>
      <c r="H1741" s="118"/>
      <c r="I1741" s="118"/>
      <c r="J1741" s="118"/>
      <c r="K1741" s="118"/>
      <c r="L1741" s="118"/>
      <c r="M1741" s="118"/>
      <c r="N1741" s="153"/>
    </row>
    <row r="1742" spans="2:14">
      <c r="B1742" s="118"/>
      <c r="C1742" s="118"/>
      <c r="D1742" s="118"/>
      <c r="E1742" s="118"/>
      <c r="F1742" s="118"/>
      <c r="G1742" s="118"/>
      <c r="H1742" s="118"/>
      <c r="I1742" s="118"/>
      <c r="J1742" s="118"/>
      <c r="K1742" s="118"/>
      <c r="L1742" s="118"/>
      <c r="M1742" s="118"/>
      <c r="N1742" s="153"/>
    </row>
    <row r="1743" spans="2:14">
      <c r="B1743" s="118"/>
      <c r="C1743" s="118"/>
      <c r="D1743" s="118"/>
      <c r="E1743" s="118"/>
      <c r="F1743" s="118"/>
      <c r="G1743" s="118"/>
      <c r="H1743" s="118"/>
      <c r="I1743" s="118"/>
      <c r="J1743" s="118"/>
      <c r="K1743" s="118"/>
      <c r="L1743" s="118"/>
      <c r="M1743" s="118"/>
      <c r="N1743" s="153"/>
    </row>
    <row r="1744" spans="2:14">
      <c r="B1744" s="118"/>
      <c r="C1744" s="118"/>
      <c r="D1744" s="118"/>
      <c r="E1744" s="118"/>
      <c r="F1744" s="118"/>
      <c r="G1744" s="118"/>
      <c r="H1744" s="118"/>
      <c r="I1744" s="118"/>
      <c r="J1744" s="118"/>
      <c r="K1744" s="118"/>
      <c r="L1744" s="118"/>
      <c r="M1744" s="118"/>
      <c r="N1744" s="153"/>
    </row>
    <row r="1745" spans="2:14">
      <c r="B1745" s="118"/>
      <c r="C1745" s="118"/>
      <c r="D1745" s="118"/>
      <c r="E1745" s="118"/>
      <c r="F1745" s="118"/>
      <c r="G1745" s="118"/>
      <c r="H1745" s="118"/>
      <c r="I1745" s="118"/>
      <c r="J1745" s="118"/>
      <c r="K1745" s="118"/>
      <c r="L1745" s="118"/>
      <c r="M1745" s="118"/>
      <c r="N1745" s="153"/>
    </row>
    <row r="1746" spans="2:14">
      <c r="B1746" s="118"/>
      <c r="C1746" s="118"/>
      <c r="D1746" s="118"/>
      <c r="E1746" s="118"/>
      <c r="F1746" s="118"/>
      <c r="G1746" s="118"/>
      <c r="H1746" s="118"/>
      <c r="I1746" s="118"/>
      <c r="J1746" s="118"/>
      <c r="K1746" s="118"/>
      <c r="L1746" s="118"/>
      <c r="M1746" s="118"/>
      <c r="N1746" s="153"/>
    </row>
    <row r="1747" spans="2:14">
      <c r="B1747" s="118"/>
      <c r="C1747" s="118"/>
      <c r="D1747" s="118"/>
      <c r="E1747" s="118"/>
      <c r="F1747" s="118"/>
      <c r="G1747" s="118"/>
      <c r="H1747" s="118"/>
      <c r="I1747" s="118"/>
      <c r="J1747" s="118"/>
      <c r="K1747" s="118"/>
      <c r="L1747" s="118"/>
      <c r="M1747" s="118"/>
      <c r="N1747" s="153"/>
    </row>
    <row r="1748" spans="2:14">
      <c r="B1748" s="118"/>
      <c r="C1748" s="118"/>
      <c r="D1748" s="118"/>
      <c r="E1748" s="118"/>
      <c r="F1748" s="118"/>
      <c r="G1748" s="118"/>
      <c r="H1748" s="118"/>
      <c r="I1748" s="118"/>
      <c r="J1748" s="118"/>
      <c r="K1748" s="118"/>
      <c r="L1748" s="118"/>
      <c r="M1748" s="118"/>
      <c r="N1748" s="153"/>
    </row>
    <row r="1749" spans="2:14">
      <c r="B1749" s="118"/>
      <c r="C1749" s="118"/>
      <c r="D1749" s="118"/>
      <c r="E1749" s="118"/>
      <c r="F1749" s="118"/>
      <c r="G1749" s="118"/>
      <c r="H1749" s="118"/>
      <c r="I1749" s="118"/>
      <c r="J1749" s="118"/>
      <c r="K1749" s="118"/>
      <c r="L1749" s="118"/>
      <c r="M1749" s="118"/>
      <c r="N1749" s="153"/>
    </row>
    <row r="1750" spans="2:14">
      <c r="B1750" s="118"/>
      <c r="C1750" s="118"/>
      <c r="D1750" s="118"/>
      <c r="E1750" s="118"/>
      <c r="F1750" s="118"/>
      <c r="G1750" s="118"/>
      <c r="H1750" s="118"/>
      <c r="I1750" s="118"/>
      <c r="J1750" s="118"/>
      <c r="K1750" s="118"/>
      <c r="L1750" s="118"/>
      <c r="M1750" s="118"/>
      <c r="N1750" s="153"/>
    </row>
    <row r="1751" spans="2:14">
      <c r="B1751" s="118"/>
      <c r="C1751" s="118"/>
      <c r="D1751" s="118"/>
      <c r="E1751" s="118"/>
      <c r="F1751" s="118"/>
      <c r="G1751" s="118"/>
      <c r="H1751" s="118"/>
      <c r="I1751" s="118"/>
      <c r="J1751" s="118"/>
      <c r="K1751" s="118"/>
      <c r="L1751" s="118"/>
      <c r="M1751" s="118"/>
      <c r="N1751" s="153"/>
    </row>
    <row r="1752" spans="2:14">
      <c r="B1752" s="118"/>
      <c r="C1752" s="118"/>
      <c r="D1752" s="118"/>
      <c r="E1752" s="118"/>
      <c r="F1752" s="118"/>
      <c r="G1752" s="118"/>
      <c r="H1752" s="118"/>
      <c r="I1752" s="118"/>
      <c r="J1752" s="118"/>
      <c r="K1752" s="118"/>
      <c r="L1752" s="118"/>
      <c r="M1752" s="118"/>
      <c r="N1752" s="153"/>
    </row>
    <row r="1753" spans="2:14">
      <c r="B1753" s="118"/>
      <c r="C1753" s="118"/>
      <c r="D1753" s="118"/>
      <c r="E1753" s="118"/>
      <c r="F1753" s="118"/>
      <c r="G1753" s="118"/>
      <c r="H1753" s="118"/>
      <c r="I1753" s="118"/>
      <c r="J1753" s="118"/>
      <c r="K1753" s="118"/>
      <c r="L1753" s="118"/>
      <c r="M1753" s="118"/>
      <c r="N1753" s="153"/>
    </row>
    <row r="1754" spans="2:14">
      <c r="B1754" s="118"/>
      <c r="C1754" s="118"/>
      <c r="D1754" s="118"/>
      <c r="E1754" s="118"/>
      <c r="F1754" s="118"/>
      <c r="G1754" s="118"/>
      <c r="H1754" s="118"/>
      <c r="I1754" s="118"/>
      <c r="J1754" s="118"/>
      <c r="K1754" s="118"/>
      <c r="L1754" s="118"/>
      <c r="M1754" s="118"/>
      <c r="N1754" s="153"/>
    </row>
    <row r="1755" spans="2:14">
      <c r="B1755" s="118"/>
      <c r="C1755" s="118"/>
      <c r="D1755" s="118"/>
      <c r="E1755" s="118"/>
      <c r="F1755" s="118"/>
      <c r="G1755" s="118"/>
      <c r="H1755" s="118"/>
      <c r="I1755" s="118"/>
      <c r="J1755" s="118"/>
      <c r="K1755" s="118"/>
      <c r="L1755" s="118"/>
      <c r="M1755" s="118"/>
      <c r="N1755" s="153"/>
    </row>
    <row r="1756" spans="2:14">
      <c r="B1756" s="118"/>
      <c r="C1756" s="118"/>
      <c r="D1756" s="118"/>
      <c r="E1756" s="118"/>
      <c r="F1756" s="118"/>
      <c r="G1756" s="118"/>
      <c r="H1756" s="118"/>
      <c r="I1756" s="118"/>
      <c r="J1756" s="118"/>
      <c r="K1756" s="118"/>
      <c r="L1756" s="118"/>
      <c r="M1756" s="118"/>
      <c r="N1756" s="153"/>
    </row>
    <row r="1757" spans="2:14">
      <c r="B1757" s="118"/>
      <c r="C1757" s="118"/>
      <c r="D1757" s="118"/>
      <c r="E1757" s="118"/>
      <c r="F1757" s="118"/>
      <c r="G1757" s="118"/>
      <c r="H1757" s="118"/>
      <c r="I1757" s="118"/>
      <c r="J1757" s="118"/>
      <c r="K1757" s="118"/>
      <c r="L1757" s="118"/>
      <c r="M1757" s="118"/>
      <c r="N1757" s="153"/>
    </row>
    <row r="1758" spans="2:14">
      <c r="B1758" s="118"/>
      <c r="C1758" s="118"/>
      <c r="D1758" s="118"/>
      <c r="E1758" s="118"/>
      <c r="F1758" s="118"/>
      <c r="G1758" s="118"/>
      <c r="H1758" s="118"/>
      <c r="I1758" s="118"/>
      <c r="J1758" s="118"/>
      <c r="K1758" s="118"/>
      <c r="L1758" s="118"/>
      <c r="M1758" s="118"/>
      <c r="N1758" s="153"/>
    </row>
    <row r="1759" spans="2:14">
      <c r="B1759" s="118"/>
      <c r="C1759" s="118"/>
      <c r="D1759" s="118"/>
      <c r="E1759" s="118"/>
      <c r="F1759" s="118"/>
      <c r="G1759" s="118"/>
      <c r="H1759" s="118"/>
      <c r="I1759" s="118"/>
      <c r="J1759" s="118"/>
      <c r="K1759" s="118"/>
      <c r="L1759" s="118"/>
      <c r="M1759" s="118"/>
      <c r="N1759" s="153"/>
    </row>
    <row r="1760" spans="2:14">
      <c r="B1760" s="118"/>
      <c r="C1760" s="118"/>
      <c r="D1760" s="118"/>
      <c r="E1760" s="118"/>
      <c r="F1760" s="118"/>
      <c r="G1760" s="118"/>
      <c r="H1760" s="118"/>
      <c r="I1760" s="118"/>
      <c r="J1760" s="118"/>
      <c r="K1760" s="118"/>
      <c r="L1760" s="118"/>
      <c r="M1760" s="118"/>
      <c r="N1760" s="153"/>
    </row>
    <row r="1761" spans="2:14">
      <c r="B1761" s="118"/>
      <c r="C1761" s="118"/>
      <c r="D1761" s="118"/>
      <c r="E1761" s="118"/>
      <c r="F1761" s="118"/>
      <c r="G1761" s="118"/>
      <c r="H1761" s="118"/>
      <c r="I1761" s="118"/>
      <c r="J1761" s="118"/>
      <c r="K1761" s="118"/>
      <c r="L1761" s="118"/>
      <c r="M1761" s="118"/>
      <c r="N1761" s="153"/>
    </row>
    <row r="1762" spans="2:14">
      <c r="B1762" s="118"/>
      <c r="C1762" s="118"/>
      <c r="D1762" s="118"/>
      <c r="E1762" s="118"/>
      <c r="F1762" s="118"/>
      <c r="G1762" s="118"/>
      <c r="H1762" s="118"/>
      <c r="I1762" s="118"/>
      <c r="J1762" s="118"/>
      <c r="K1762" s="118"/>
      <c r="L1762" s="118"/>
      <c r="M1762" s="118"/>
      <c r="N1762" s="153"/>
    </row>
    <row r="1763" spans="2:14">
      <c r="B1763" s="118"/>
      <c r="C1763" s="118"/>
      <c r="D1763" s="118"/>
      <c r="E1763" s="118"/>
      <c r="F1763" s="118"/>
      <c r="G1763" s="118"/>
      <c r="H1763" s="118"/>
      <c r="I1763" s="118"/>
      <c r="J1763" s="118"/>
      <c r="K1763" s="118"/>
      <c r="L1763" s="118"/>
      <c r="M1763" s="118"/>
      <c r="N1763" s="153"/>
    </row>
    <row r="1764" spans="2:14">
      <c r="B1764" s="118"/>
      <c r="C1764" s="118"/>
      <c r="D1764" s="118"/>
      <c r="E1764" s="118"/>
      <c r="F1764" s="118"/>
      <c r="G1764" s="118"/>
      <c r="H1764" s="118"/>
      <c r="I1764" s="118"/>
      <c r="J1764" s="118"/>
      <c r="K1764" s="118"/>
      <c r="L1764" s="118"/>
      <c r="M1764" s="118"/>
      <c r="N1764" s="153"/>
    </row>
    <row r="1765" spans="2:14">
      <c r="B1765" s="118"/>
      <c r="C1765" s="118"/>
      <c r="D1765" s="118"/>
      <c r="E1765" s="118"/>
      <c r="F1765" s="118"/>
      <c r="G1765" s="118"/>
      <c r="H1765" s="118"/>
      <c r="I1765" s="118"/>
      <c r="J1765" s="118"/>
      <c r="K1765" s="118"/>
      <c r="L1765" s="118"/>
      <c r="M1765" s="118"/>
      <c r="N1765" s="153"/>
    </row>
    <row r="1766" spans="2:14">
      <c r="B1766" s="118"/>
      <c r="C1766" s="118"/>
      <c r="D1766" s="118"/>
      <c r="E1766" s="118"/>
      <c r="F1766" s="118"/>
      <c r="G1766" s="118"/>
      <c r="H1766" s="118"/>
      <c r="I1766" s="118"/>
      <c r="J1766" s="118"/>
      <c r="K1766" s="118"/>
      <c r="L1766" s="118"/>
      <c r="M1766" s="118"/>
      <c r="N1766" s="153"/>
    </row>
    <row r="1767" spans="2:14">
      <c r="B1767" s="118"/>
      <c r="C1767" s="118"/>
      <c r="D1767" s="118"/>
      <c r="E1767" s="118"/>
      <c r="F1767" s="118"/>
      <c r="G1767" s="118"/>
      <c r="H1767" s="118"/>
      <c r="I1767" s="118"/>
      <c r="J1767" s="118"/>
      <c r="K1767" s="118"/>
      <c r="L1767" s="118"/>
      <c r="M1767" s="118"/>
      <c r="N1767" s="153"/>
    </row>
    <row r="1768" spans="2:14">
      <c r="B1768" s="118"/>
      <c r="C1768" s="118"/>
      <c r="D1768" s="118"/>
      <c r="E1768" s="118"/>
      <c r="F1768" s="118"/>
      <c r="G1768" s="118"/>
      <c r="H1768" s="118"/>
      <c r="I1768" s="118"/>
      <c r="J1768" s="118"/>
      <c r="K1768" s="118"/>
      <c r="L1768" s="118"/>
      <c r="M1768" s="118"/>
      <c r="N1768" s="153"/>
    </row>
    <row r="1769" spans="2:14">
      <c r="B1769" s="118"/>
      <c r="C1769" s="118"/>
      <c r="D1769" s="118"/>
      <c r="E1769" s="118"/>
      <c r="F1769" s="118"/>
      <c r="G1769" s="118"/>
      <c r="H1769" s="118"/>
      <c r="I1769" s="118"/>
      <c r="J1769" s="118"/>
      <c r="K1769" s="118"/>
      <c r="L1769" s="118"/>
      <c r="M1769" s="118"/>
      <c r="N1769" s="153"/>
    </row>
    <row r="1770" spans="2:14">
      <c r="B1770" s="118"/>
      <c r="C1770" s="118"/>
      <c r="D1770" s="118"/>
      <c r="E1770" s="118"/>
      <c r="F1770" s="118"/>
      <c r="G1770" s="118"/>
      <c r="H1770" s="118"/>
      <c r="I1770" s="118"/>
      <c r="J1770" s="118"/>
      <c r="K1770" s="118"/>
      <c r="L1770" s="118"/>
      <c r="M1770" s="118"/>
      <c r="N1770" s="153"/>
    </row>
    <row r="1771" spans="2:14">
      <c r="B1771" s="118"/>
      <c r="C1771" s="118"/>
      <c r="D1771" s="118"/>
      <c r="E1771" s="118"/>
      <c r="F1771" s="118"/>
      <c r="G1771" s="118"/>
      <c r="H1771" s="118"/>
      <c r="I1771" s="118"/>
      <c r="J1771" s="118"/>
      <c r="K1771" s="118"/>
      <c r="L1771" s="118"/>
      <c r="M1771" s="118"/>
      <c r="N1771" s="153"/>
    </row>
    <row r="1772" spans="2:14">
      <c r="B1772" s="118"/>
      <c r="C1772" s="118"/>
      <c r="D1772" s="118"/>
      <c r="E1772" s="118"/>
      <c r="F1772" s="118"/>
      <c r="G1772" s="118"/>
      <c r="H1772" s="118"/>
      <c r="I1772" s="118"/>
      <c r="J1772" s="118"/>
      <c r="K1772" s="118"/>
      <c r="L1772" s="118"/>
      <c r="M1772" s="118"/>
      <c r="N1772" s="153"/>
    </row>
    <row r="1773" spans="2:14">
      <c r="B1773" s="118"/>
      <c r="C1773" s="118"/>
      <c r="D1773" s="118"/>
      <c r="E1773" s="118"/>
      <c r="F1773" s="118"/>
      <c r="G1773" s="118"/>
      <c r="H1773" s="118"/>
      <c r="I1773" s="118"/>
      <c r="J1773" s="118"/>
      <c r="K1773" s="118"/>
      <c r="L1773" s="118"/>
      <c r="M1773" s="118"/>
      <c r="N1773" s="153"/>
    </row>
    <row r="1774" spans="2:14">
      <c r="B1774" s="118"/>
      <c r="C1774" s="118"/>
      <c r="D1774" s="118"/>
      <c r="E1774" s="118"/>
      <c r="F1774" s="118"/>
      <c r="G1774" s="118"/>
      <c r="H1774" s="118"/>
      <c r="I1774" s="118"/>
      <c r="J1774" s="118"/>
      <c r="K1774" s="118"/>
      <c r="L1774" s="118"/>
      <c r="M1774" s="118"/>
      <c r="N1774" s="153"/>
    </row>
    <row r="1775" spans="2:14">
      <c r="B1775" s="118"/>
      <c r="C1775" s="118"/>
      <c r="D1775" s="118"/>
      <c r="E1775" s="118"/>
      <c r="F1775" s="118"/>
      <c r="G1775" s="118"/>
      <c r="H1775" s="118"/>
      <c r="I1775" s="118"/>
      <c r="J1775" s="118"/>
      <c r="K1775" s="118"/>
      <c r="L1775" s="118"/>
      <c r="M1775" s="118"/>
      <c r="N1775" s="153"/>
    </row>
    <row r="1776" spans="2:14">
      <c r="B1776" s="118"/>
      <c r="C1776" s="118"/>
      <c r="D1776" s="118"/>
      <c r="E1776" s="118"/>
      <c r="F1776" s="118"/>
      <c r="G1776" s="118"/>
      <c r="H1776" s="118"/>
      <c r="I1776" s="118"/>
      <c r="J1776" s="118"/>
      <c r="K1776" s="118"/>
      <c r="L1776" s="118"/>
      <c r="M1776" s="118"/>
      <c r="N1776" s="153"/>
    </row>
    <row r="1777" spans="2:14">
      <c r="B1777" s="118"/>
      <c r="C1777" s="118"/>
      <c r="D1777" s="118"/>
      <c r="E1777" s="118"/>
      <c r="F1777" s="118"/>
      <c r="G1777" s="118"/>
      <c r="H1777" s="118"/>
      <c r="I1777" s="118"/>
      <c r="J1777" s="118"/>
      <c r="K1777" s="118"/>
      <c r="L1777" s="118"/>
      <c r="M1777" s="118"/>
      <c r="N1777" s="153"/>
    </row>
    <row r="1778" spans="2:14">
      <c r="B1778" s="118"/>
      <c r="C1778" s="118"/>
      <c r="D1778" s="118"/>
      <c r="E1778" s="118"/>
      <c r="F1778" s="118"/>
      <c r="G1778" s="118"/>
      <c r="H1778" s="118"/>
      <c r="I1778" s="118"/>
      <c r="J1778" s="118"/>
      <c r="K1778" s="118"/>
      <c r="L1778" s="118"/>
      <c r="M1778" s="118"/>
      <c r="N1778" s="153"/>
    </row>
    <row r="1779" spans="2:14">
      <c r="B1779" s="118"/>
      <c r="C1779" s="118"/>
      <c r="D1779" s="118"/>
      <c r="E1779" s="118"/>
      <c r="F1779" s="118"/>
      <c r="G1779" s="118"/>
      <c r="H1779" s="118"/>
      <c r="I1779" s="118"/>
      <c r="J1779" s="118"/>
      <c r="K1779" s="118"/>
      <c r="L1779" s="118"/>
      <c r="M1779" s="118"/>
      <c r="N1779" s="153"/>
    </row>
    <row r="1780" spans="2:14">
      <c r="B1780" s="118"/>
      <c r="C1780" s="118"/>
      <c r="D1780" s="118"/>
      <c r="E1780" s="118"/>
      <c r="F1780" s="118"/>
      <c r="G1780" s="118"/>
      <c r="H1780" s="118"/>
      <c r="I1780" s="118"/>
      <c r="J1780" s="118"/>
      <c r="K1780" s="118"/>
      <c r="L1780" s="118"/>
      <c r="M1780" s="118"/>
      <c r="N1780" s="153"/>
    </row>
    <row r="1781" spans="2:14">
      <c r="B1781" s="118"/>
      <c r="C1781" s="118"/>
      <c r="D1781" s="118"/>
      <c r="E1781" s="118"/>
      <c r="F1781" s="118"/>
      <c r="G1781" s="118"/>
      <c r="H1781" s="118"/>
      <c r="I1781" s="118"/>
      <c r="J1781" s="118"/>
      <c r="K1781" s="118"/>
      <c r="L1781" s="118"/>
      <c r="M1781" s="118"/>
      <c r="N1781" s="153"/>
    </row>
    <row r="1782" spans="2:14">
      <c r="B1782" s="118"/>
      <c r="C1782" s="118"/>
      <c r="D1782" s="118"/>
      <c r="E1782" s="118"/>
      <c r="F1782" s="118"/>
      <c r="G1782" s="118"/>
      <c r="H1782" s="118"/>
      <c r="I1782" s="118"/>
      <c r="J1782" s="118"/>
      <c r="K1782" s="118"/>
      <c r="L1782" s="118"/>
      <c r="M1782" s="118"/>
      <c r="N1782" s="153"/>
    </row>
    <row r="1783" spans="2:14">
      <c r="B1783" s="118"/>
      <c r="C1783" s="118"/>
      <c r="D1783" s="118"/>
      <c r="E1783" s="118"/>
      <c r="F1783" s="118"/>
      <c r="G1783" s="118"/>
      <c r="H1783" s="118"/>
      <c r="I1783" s="118"/>
      <c r="J1783" s="118"/>
      <c r="K1783" s="118"/>
      <c r="L1783" s="118"/>
      <c r="M1783" s="118"/>
      <c r="N1783" s="153"/>
    </row>
    <row r="1784" spans="2:14">
      <c r="B1784" s="118"/>
      <c r="C1784" s="118"/>
      <c r="D1784" s="118"/>
      <c r="E1784" s="118"/>
      <c r="F1784" s="118"/>
      <c r="G1784" s="118"/>
      <c r="H1784" s="118"/>
      <c r="I1784" s="118"/>
      <c r="J1784" s="118"/>
      <c r="K1784" s="118"/>
      <c r="L1784" s="118"/>
      <c r="M1784" s="118"/>
      <c r="N1784" s="153"/>
    </row>
    <row r="1785" spans="2:14">
      <c r="B1785" s="118"/>
      <c r="C1785" s="118"/>
      <c r="D1785" s="118"/>
      <c r="E1785" s="118"/>
      <c r="F1785" s="118"/>
      <c r="G1785" s="118"/>
      <c r="H1785" s="118"/>
      <c r="I1785" s="118"/>
      <c r="J1785" s="118"/>
      <c r="K1785" s="118"/>
      <c r="L1785" s="118"/>
      <c r="M1785" s="118"/>
      <c r="N1785" s="153"/>
    </row>
    <row r="1786" spans="2:14">
      <c r="B1786" s="118"/>
      <c r="C1786" s="118"/>
      <c r="D1786" s="118"/>
      <c r="E1786" s="118"/>
      <c r="F1786" s="118"/>
      <c r="G1786" s="118"/>
      <c r="H1786" s="118"/>
      <c r="I1786" s="118"/>
      <c r="J1786" s="118"/>
      <c r="K1786" s="118"/>
      <c r="L1786" s="118"/>
      <c r="M1786" s="118"/>
      <c r="N1786" s="153"/>
    </row>
    <row r="1787" spans="2:14">
      <c r="B1787" s="118"/>
      <c r="C1787" s="118"/>
      <c r="D1787" s="118"/>
      <c r="E1787" s="118"/>
      <c r="F1787" s="118"/>
      <c r="G1787" s="118"/>
      <c r="H1787" s="118"/>
      <c r="I1787" s="118"/>
      <c r="J1787" s="118"/>
      <c r="K1787" s="118"/>
      <c r="L1787" s="118"/>
      <c r="M1787" s="118"/>
      <c r="N1787" s="153"/>
    </row>
    <row r="1788" spans="2:14">
      <c r="B1788" s="118"/>
      <c r="C1788" s="118"/>
      <c r="D1788" s="118"/>
      <c r="E1788" s="118"/>
      <c r="F1788" s="118"/>
      <c r="G1788" s="118"/>
      <c r="H1788" s="118"/>
      <c r="I1788" s="118"/>
      <c r="J1788" s="118"/>
      <c r="K1788" s="118"/>
      <c r="L1788" s="118"/>
      <c r="M1788" s="118"/>
      <c r="N1788" s="153"/>
    </row>
    <row r="1789" spans="2:14">
      <c r="B1789" s="118"/>
      <c r="C1789" s="118"/>
      <c r="D1789" s="118"/>
      <c r="E1789" s="118"/>
      <c r="F1789" s="118"/>
      <c r="G1789" s="118"/>
      <c r="H1789" s="118"/>
      <c r="I1789" s="118"/>
      <c r="J1789" s="118"/>
      <c r="K1789" s="118"/>
      <c r="L1789" s="118"/>
      <c r="M1789" s="118"/>
      <c r="N1789" s="153"/>
    </row>
    <row r="1790" spans="2:14">
      <c r="B1790" s="118"/>
      <c r="C1790" s="118"/>
      <c r="D1790" s="118"/>
      <c r="E1790" s="118"/>
      <c r="F1790" s="118"/>
      <c r="G1790" s="118"/>
      <c r="H1790" s="118"/>
      <c r="I1790" s="118"/>
      <c r="J1790" s="118"/>
      <c r="K1790" s="118"/>
      <c r="L1790" s="118"/>
      <c r="M1790" s="118"/>
      <c r="N1790" s="153"/>
    </row>
    <row r="1791" spans="2:14">
      <c r="B1791" s="118"/>
      <c r="C1791" s="118"/>
      <c r="D1791" s="118"/>
      <c r="E1791" s="118"/>
      <c r="F1791" s="118"/>
      <c r="G1791" s="118"/>
      <c r="H1791" s="118"/>
      <c r="I1791" s="118"/>
      <c r="J1791" s="118"/>
      <c r="K1791" s="118"/>
      <c r="L1791" s="118"/>
      <c r="M1791" s="118"/>
      <c r="N1791" s="153"/>
    </row>
    <row r="1792" spans="2:14">
      <c r="B1792" s="118"/>
      <c r="C1792" s="118"/>
      <c r="D1792" s="118"/>
      <c r="E1792" s="118"/>
      <c r="F1792" s="118"/>
      <c r="G1792" s="118"/>
      <c r="H1792" s="118"/>
      <c r="I1792" s="118"/>
      <c r="J1792" s="118"/>
      <c r="K1792" s="118"/>
      <c r="L1792" s="118"/>
      <c r="M1792" s="118"/>
      <c r="N1792" s="153"/>
    </row>
    <row r="1793" spans="2:14">
      <c r="B1793" s="118"/>
      <c r="C1793" s="118"/>
      <c r="D1793" s="118"/>
      <c r="E1793" s="118"/>
      <c r="F1793" s="118"/>
      <c r="G1793" s="118"/>
      <c r="H1793" s="118"/>
      <c r="I1793" s="118"/>
      <c r="J1793" s="118"/>
      <c r="K1793" s="118"/>
      <c r="L1793" s="118"/>
      <c r="M1793" s="118"/>
      <c r="N1793" s="153"/>
    </row>
    <row r="1794" spans="2:14">
      <c r="B1794" s="118"/>
      <c r="C1794" s="118"/>
      <c r="D1794" s="118"/>
      <c r="E1794" s="118"/>
      <c r="F1794" s="118"/>
      <c r="G1794" s="118"/>
      <c r="H1794" s="118"/>
      <c r="I1794" s="118"/>
      <c r="J1794" s="118"/>
      <c r="K1794" s="118"/>
      <c r="L1794" s="118"/>
      <c r="M1794" s="118"/>
      <c r="N1794" s="153"/>
    </row>
    <row r="1795" spans="2:14">
      <c r="B1795" s="118"/>
      <c r="C1795" s="118"/>
      <c r="D1795" s="118"/>
      <c r="E1795" s="118"/>
      <c r="F1795" s="118"/>
      <c r="G1795" s="118"/>
      <c r="H1795" s="118"/>
      <c r="I1795" s="118"/>
      <c r="J1795" s="118"/>
      <c r="K1795" s="118"/>
      <c r="L1795" s="118"/>
      <c r="M1795" s="118"/>
      <c r="N1795" s="153"/>
    </row>
    <row r="1796" spans="2:14">
      <c r="B1796" s="118"/>
      <c r="C1796" s="118"/>
      <c r="D1796" s="118"/>
      <c r="E1796" s="118"/>
      <c r="F1796" s="118"/>
      <c r="G1796" s="118"/>
      <c r="H1796" s="118"/>
      <c r="I1796" s="118"/>
      <c r="J1796" s="118"/>
      <c r="K1796" s="118"/>
      <c r="L1796" s="118"/>
      <c r="M1796" s="118"/>
      <c r="N1796" s="153"/>
    </row>
    <row r="1797" spans="2:14">
      <c r="B1797" s="118"/>
      <c r="C1797" s="118"/>
      <c r="D1797" s="118"/>
      <c r="E1797" s="118"/>
      <c r="F1797" s="118"/>
      <c r="G1797" s="118"/>
      <c r="H1797" s="118"/>
      <c r="I1797" s="118"/>
      <c r="J1797" s="118"/>
      <c r="K1797" s="118"/>
      <c r="L1797" s="118"/>
      <c r="M1797" s="118"/>
      <c r="N1797" s="153"/>
    </row>
    <row r="1798" spans="2:14">
      <c r="B1798" s="118"/>
      <c r="C1798" s="118"/>
      <c r="D1798" s="118"/>
      <c r="E1798" s="118"/>
      <c r="F1798" s="118"/>
      <c r="G1798" s="118"/>
      <c r="H1798" s="118"/>
      <c r="I1798" s="118"/>
      <c r="J1798" s="118"/>
      <c r="K1798" s="118"/>
      <c r="L1798" s="118"/>
      <c r="M1798" s="118"/>
      <c r="N1798" s="153"/>
    </row>
    <row r="1799" spans="2:14">
      <c r="B1799" s="118"/>
      <c r="C1799" s="118"/>
      <c r="D1799" s="118"/>
      <c r="E1799" s="118"/>
      <c r="F1799" s="118"/>
      <c r="G1799" s="118"/>
      <c r="H1799" s="118"/>
      <c r="I1799" s="118"/>
      <c r="J1799" s="118"/>
      <c r="K1799" s="118"/>
      <c r="L1799" s="118"/>
      <c r="M1799" s="118"/>
      <c r="N1799" s="153"/>
    </row>
    <row r="1800" spans="2:14">
      <c r="B1800" s="118"/>
      <c r="C1800" s="118"/>
      <c r="D1800" s="118"/>
      <c r="E1800" s="118"/>
      <c r="F1800" s="118"/>
      <c r="G1800" s="118"/>
      <c r="H1800" s="118"/>
      <c r="I1800" s="118"/>
      <c r="J1800" s="118"/>
      <c r="K1800" s="118"/>
      <c r="L1800" s="118"/>
      <c r="M1800" s="118"/>
      <c r="N1800" s="153"/>
    </row>
    <row r="1801" spans="2:14">
      <c r="B1801" s="118"/>
      <c r="C1801" s="118"/>
      <c r="D1801" s="118"/>
      <c r="E1801" s="118"/>
      <c r="F1801" s="118"/>
      <c r="G1801" s="118"/>
      <c r="H1801" s="118"/>
      <c r="I1801" s="118"/>
      <c r="J1801" s="118"/>
      <c r="K1801" s="118"/>
      <c r="L1801" s="118"/>
      <c r="M1801" s="118"/>
      <c r="N1801" s="153"/>
    </row>
    <row r="1802" spans="2:14">
      <c r="B1802" s="118"/>
      <c r="C1802" s="118"/>
      <c r="D1802" s="118"/>
      <c r="E1802" s="118"/>
      <c r="F1802" s="118"/>
      <c r="G1802" s="118"/>
      <c r="H1802" s="118"/>
      <c r="I1802" s="118"/>
      <c r="J1802" s="118"/>
      <c r="K1802" s="118"/>
      <c r="L1802" s="118"/>
      <c r="M1802" s="118"/>
      <c r="N1802" s="153"/>
    </row>
    <row r="1803" spans="2:14">
      <c r="B1803" s="118"/>
      <c r="C1803" s="118"/>
      <c r="D1803" s="118"/>
      <c r="E1803" s="118"/>
      <c r="F1803" s="118"/>
      <c r="G1803" s="118"/>
      <c r="H1803" s="118"/>
      <c r="I1803" s="118"/>
      <c r="J1803" s="118"/>
      <c r="K1803" s="118"/>
      <c r="L1803" s="118"/>
      <c r="M1803" s="118"/>
      <c r="N1803" s="153"/>
    </row>
    <row r="1804" spans="2:14">
      <c r="B1804" s="118"/>
      <c r="C1804" s="118"/>
      <c r="D1804" s="118"/>
      <c r="E1804" s="118"/>
      <c r="F1804" s="118"/>
      <c r="G1804" s="118"/>
      <c r="H1804" s="118"/>
      <c r="I1804" s="118"/>
      <c r="J1804" s="118"/>
      <c r="K1804" s="118"/>
      <c r="L1804" s="118"/>
      <c r="M1804" s="118"/>
      <c r="N1804" s="153"/>
    </row>
    <row r="1805" spans="2:14">
      <c r="B1805" s="118"/>
      <c r="C1805" s="118"/>
      <c r="D1805" s="118"/>
      <c r="E1805" s="118"/>
      <c r="F1805" s="118"/>
      <c r="G1805" s="118"/>
      <c r="H1805" s="118"/>
      <c r="I1805" s="118"/>
      <c r="J1805" s="118"/>
      <c r="K1805" s="118"/>
      <c r="L1805" s="118"/>
      <c r="M1805" s="118"/>
      <c r="N1805" s="153"/>
    </row>
    <row r="1806" spans="2:14">
      <c r="B1806" s="118"/>
      <c r="C1806" s="118"/>
      <c r="D1806" s="118"/>
      <c r="E1806" s="118"/>
      <c r="F1806" s="118"/>
      <c r="G1806" s="118"/>
      <c r="H1806" s="118"/>
      <c r="I1806" s="118"/>
      <c r="J1806" s="118"/>
      <c r="K1806" s="118"/>
      <c r="L1806" s="118"/>
      <c r="M1806" s="118"/>
      <c r="N1806" s="153"/>
    </row>
    <row r="1807" spans="2:14">
      <c r="B1807" s="118"/>
      <c r="C1807" s="118"/>
      <c r="D1807" s="118"/>
      <c r="E1807" s="118"/>
      <c r="F1807" s="118"/>
      <c r="G1807" s="118"/>
      <c r="H1807" s="118"/>
      <c r="I1807" s="118"/>
      <c r="J1807" s="118"/>
      <c r="K1807" s="118"/>
      <c r="L1807" s="118"/>
      <c r="M1807" s="118"/>
      <c r="N1807" s="153"/>
    </row>
    <row r="1808" spans="2:14">
      <c r="B1808" s="118"/>
      <c r="C1808" s="118"/>
      <c r="D1808" s="118"/>
      <c r="E1808" s="118"/>
      <c r="F1808" s="118"/>
      <c r="G1808" s="118"/>
      <c r="H1808" s="118"/>
      <c r="I1808" s="118"/>
      <c r="J1808" s="118"/>
      <c r="K1808" s="118"/>
      <c r="L1808" s="118"/>
      <c r="M1808" s="118"/>
      <c r="N1808" s="153"/>
    </row>
    <row r="1809" spans="2:14">
      <c r="B1809" s="118"/>
      <c r="C1809" s="118"/>
      <c r="D1809" s="118"/>
      <c r="E1809" s="118"/>
      <c r="F1809" s="118"/>
      <c r="G1809" s="118"/>
      <c r="H1809" s="118"/>
      <c r="I1809" s="118"/>
      <c r="J1809" s="118"/>
      <c r="K1809" s="118"/>
      <c r="L1809" s="118"/>
      <c r="M1809" s="118"/>
      <c r="N1809" s="153"/>
    </row>
    <row r="1810" spans="2:14">
      <c r="B1810" s="118"/>
      <c r="C1810" s="118"/>
      <c r="D1810" s="118"/>
      <c r="E1810" s="118"/>
      <c r="F1810" s="118"/>
      <c r="G1810" s="118"/>
      <c r="H1810" s="118"/>
      <c r="I1810" s="118"/>
      <c r="J1810" s="118"/>
      <c r="K1810" s="118"/>
      <c r="L1810" s="118"/>
      <c r="M1810" s="118"/>
      <c r="N1810" s="153"/>
    </row>
    <row r="1811" spans="2:14">
      <c r="B1811" s="118"/>
      <c r="C1811" s="118"/>
      <c r="D1811" s="118"/>
      <c r="E1811" s="118"/>
      <c r="F1811" s="118"/>
      <c r="G1811" s="118"/>
      <c r="H1811" s="118"/>
      <c r="I1811" s="118"/>
      <c r="J1811" s="118"/>
      <c r="K1811" s="118"/>
      <c r="L1811" s="118"/>
      <c r="M1811" s="118"/>
      <c r="N1811" s="153"/>
    </row>
    <row r="1812" spans="2:14">
      <c r="B1812" s="118"/>
      <c r="C1812" s="118"/>
      <c r="D1812" s="118"/>
      <c r="E1812" s="118"/>
      <c r="F1812" s="118"/>
      <c r="G1812" s="118"/>
      <c r="H1812" s="118"/>
      <c r="I1812" s="118"/>
      <c r="J1812" s="118"/>
      <c r="K1812" s="118"/>
      <c r="L1812" s="118"/>
      <c r="M1812" s="118"/>
      <c r="N1812" s="153"/>
    </row>
    <row r="1813" spans="2:14">
      <c r="B1813" s="118"/>
      <c r="C1813" s="118"/>
      <c r="D1813" s="118"/>
      <c r="E1813" s="118"/>
      <c r="F1813" s="118"/>
      <c r="G1813" s="118"/>
      <c r="H1813" s="118"/>
      <c r="I1813" s="118"/>
      <c r="J1813" s="118"/>
      <c r="K1813" s="118"/>
      <c r="L1813" s="118"/>
      <c r="M1813" s="118"/>
      <c r="N1813" s="153"/>
    </row>
    <row r="1814" spans="2:14">
      <c r="B1814" s="118"/>
      <c r="C1814" s="118"/>
      <c r="D1814" s="118"/>
      <c r="E1814" s="118"/>
      <c r="F1814" s="118"/>
      <c r="G1814" s="118"/>
      <c r="H1814" s="118"/>
      <c r="I1814" s="118"/>
      <c r="J1814" s="118"/>
      <c r="K1814" s="118"/>
      <c r="L1814" s="118"/>
      <c r="M1814" s="118"/>
      <c r="N1814" s="153"/>
    </row>
    <row r="1815" spans="2:14">
      <c r="B1815" s="118"/>
      <c r="C1815" s="118"/>
      <c r="D1815" s="118"/>
      <c r="E1815" s="118"/>
      <c r="F1815" s="118"/>
      <c r="G1815" s="118"/>
      <c r="H1815" s="118"/>
      <c r="I1815" s="118"/>
      <c r="J1815" s="118"/>
      <c r="K1815" s="118"/>
      <c r="L1815" s="118"/>
      <c r="M1815" s="118"/>
      <c r="N1815" s="153"/>
    </row>
    <row r="1816" spans="2:14">
      <c r="B1816" s="118"/>
      <c r="C1816" s="118"/>
      <c r="D1816" s="118"/>
      <c r="E1816" s="118"/>
      <c r="F1816" s="118"/>
      <c r="G1816" s="118"/>
      <c r="H1816" s="118"/>
      <c r="I1816" s="118"/>
      <c r="J1816" s="118"/>
      <c r="K1816" s="118"/>
      <c r="L1816" s="118"/>
      <c r="M1816" s="118"/>
      <c r="N1816" s="153"/>
    </row>
    <row r="1817" spans="2:14">
      <c r="B1817" s="118"/>
      <c r="C1817" s="118"/>
      <c r="D1817" s="118"/>
      <c r="E1817" s="118"/>
      <c r="F1817" s="118"/>
      <c r="G1817" s="118"/>
      <c r="H1817" s="118"/>
      <c r="I1817" s="118"/>
      <c r="J1817" s="118"/>
      <c r="K1817" s="118"/>
      <c r="L1817" s="118"/>
      <c r="M1817" s="118"/>
      <c r="N1817" s="153"/>
    </row>
    <row r="1818" spans="2:14">
      <c r="B1818" s="118"/>
      <c r="C1818" s="118"/>
      <c r="D1818" s="118"/>
      <c r="E1818" s="118"/>
      <c r="F1818" s="118"/>
      <c r="G1818" s="118"/>
      <c r="H1818" s="118"/>
      <c r="I1818" s="118"/>
      <c r="J1818" s="118"/>
      <c r="K1818" s="118"/>
      <c r="L1818" s="118"/>
      <c r="M1818" s="118"/>
      <c r="N1818" s="153"/>
    </row>
    <row r="1819" spans="2:14">
      <c r="B1819" s="118"/>
      <c r="C1819" s="118"/>
      <c r="D1819" s="118"/>
      <c r="E1819" s="118"/>
      <c r="F1819" s="118"/>
      <c r="G1819" s="118"/>
      <c r="H1819" s="118"/>
      <c r="I1819" s="118"/>
      <c r="J1819" s="118"/>
      <c r="K1819" s="118"/>
      <c r="L1819" s="118"/>
      <c r="M1819" s="118"/>
      <c r="N1819" s="153"/>
    </row>
    <row r="1820" spans="2:14">
      <c r="B1820" s="118"/>
      <c r="C1820" s="118"/>
      <c r="D1820" s="118"/>
      <c r="E1820" s="118"/>
      <c r="F1820" s="118"/>
      <c r="G1820" s="118"/>
      <c r="H1820" s="118"/>
      <c r="I1820" s="118"/>
      <c r="J1820" s="118"/>
      <c r="K1820" s="118"/>
      <c r="L1820" s="118"/>
      <c r="M1820" s="118"/>
      <c r="N1820" s="153"/>
    </row>
    <row r="1821" spans="2:14">
      <c r="B1821" s="118"/>
      <c r="C1821" s="118"/>
      <c r="D1821" s="118"/>
      <c r="E1821" s="118"/>
      <c r="F1821" s="118"/>
      <c r="G1821" s="118"/>
      <c r="H1821" s="118"/>
      <c r="I1821" s="118"/>
      <c r="J1821" s="118"/>
      <c r="K1821" s="118"/>
      <c r="L1821" s="118"/>
      <c r="M1821" s="118"/>
      <c r="N1821" s="153"/>
    </row>
    <row r="1822" spans="2:14">
      <c r="B1822" s="118"/>
      <c r="C1822" s="118"/>
      <c r="D1822" s="118"/>
      <c r="E1822" s="118"/>
      <c r="F1822" s="118"/>
      <c r="G1822" s="118"/>
      <c r="H1822" s="118"/>
      <c r="I1822" s="118"/>
      <c r="J1822" s="118"/>
      <c r="K1822" s="118"/>
      <c r="L1822" s="118"/>
      <c r="M1822" s="118"/>
      <c r="N1822" s="153"/>
    </row>
    <row r="1823" spans="2:14">
      <c r="B1823" s="118"/>
      <c r="C1823" s="118"/>
      <c r="D1823" s="118"/>
      <c r="E1823" s="118"/>
      <c r="F1823" s="118"/>
      <c r="G1823" s="118"/>
      <c r="H1823" s="118"/>
      <c r="I1823" s="118"/>
      <c r="J1823" s="118"/>
      <c r="K1823" s="118"/>
      <c r="L1823" s="118"/>
      <c r="M1823" s="118"/>
      <c r="N1823" s="153"/>
    </row>
    <row r="1824" spans="2:14">
      <c r="B1824" s="118"/>
      <c r="C1824" s="118"/>
      <c r="D1824" s="118"/>
      <c r="E1824" s="118"/>
      <c r="F1824" s="118"/>
      <c r="G1824" s="118"/>
      <c r="H1824" s="118"/>
      <c r="I1824" s="118"/>
      <c r="J1824" s="118"/>
      <c r="K1824" s="118"/>
      <c r="L1824" s="118"/>
      <c r="M1824" s="118"/>
      <c r="N1824" s="153"/>
    </row>
    <row r="1825" spans="2:14">
      <c r="B1825" s="118"/>
      <c r="C1825" s="118"/>
      <c r="D1825" s="118"/>
      <c r="E1825" s="118"/>
      <c r="F1825" s="118"/>
      <c r="G1825" s="118"/>
      <c r="H1825" s="118"/>
      <c r="I1825" s="118"/>
      <c r="J1825" s="118"/>
      <c r="K1825" s="118"/>
      <c r="L1825" s="118"/>
      <c r="M1825" s="118"/>
      <c r="N1825" s="153"/>
    </row>
    <row r="1826" spans="2:14">
      <c r="B1826" s="118"/>
      <c r="C1826" s="118"/>
      <c r="D1826" s="118"/>
      <c r="E1826" s="118"/>
      <c r="F1826" s="118"/>
      <c r="G1826" s="118"/>
      <c r="H1826" s="118"/>
      <c r="I1826" s="118"/>
      <c r="J1826" s="118"/>
      <c r="K1826" s="118"/>
      <c r="L1826" s="118"/>
      <c r="M1826" s="118"/>
      <c r="N1826" s="153"/>
    </row>
    <row r="1827" spans="2:14">
      <c r="B1827" s="118"/>
      <c r="C1827" s="118"/>
      <c r="D1827" s="118"/>
      <c r="E1827" s="118"/>
      <c r="F1827" s="118"/>
      <c r="G1827" s="118"/>
      <c r="H1827" s="118"/>
      <c r="I1827" s="118"/>
      <c r="J1827" s="118"/>
      <c r="K1827" s="118"/>
      <c r="L1827" s="118"/>
      <c r="M1827" s="118"/>
      <c r="N1827" s="153"/>
    </row>
    <row r="1828" spans="2:14">
      <c r="B1828" s="118"/>
      <c r="C1828" s="118"/>
      <c r="D1828" s="118"/>
      <c r="E1828" s="118"/>
      <c r="F1828" s="118"/>
      <c r="G1828" s="118"/>
      <c r="H1828" s="118"/>
      <c r="I1828" s="118"/>
      <c r="J1828" s="118"/>
      <c r="K1828" s="118"/>
      <c r="L1828" s="118"/>
      <c r="M1828" s="118"/>
      <c r="N1828" s="153"/>
    </row>
    <row r="1829" spans="2:14">
      <c r="B1829" s="118"/>
      <c r="C1829" s="118"/>
      <c r="D1829" s="118"/>
      <c r="E1829" s="118"/>
      <c r="F1829" s="118"/>
      <c r="G1829" s="118"/>
      <c r="H1829" s="118"/>
      <c r="I1829" s="118"/>
      <c r="J1829" s="118"/>
      <c r="K1829" s="118"/>
      <c r="L1829" s="118"/>
      <c r="M1829" s="118"/>
      <c r="N1829" s="153"/>
    </row>
    <row r="1830" spans="2:14">
      <c r="B1830" s="118"/>
      <c r="C1830" s="118"/>
      <c r="D1830" s="118"/>
      <c r="E1830" s="118"/>
      <c r="F1830" s="118"/>
      <c r="G1830" s="118"/>
      <c r="H1830" s="118"/>
      <c r="I1830" s="118"/>
      <c r="J1830" s="118"/>
      <c r="K1830" s="118"/>
      <c r="L1830" s="118"/>
      <c r="M1830" s="118"/>
      <c r="N1830" s="153"/>
    </row>
    <row r="1831" spans="2:14">
      <c r="B1831" s="118"/>
      <c r="C1831" s="118"/>
      <c r="D1831" s="118"/>
      <c r="E1831" s="118"/>
      <c r="F1831" s="118"/>
      <c r="G1831" s="118"/>
      <c r="H1831" s="118"/>
      <c r="I1831" s="118"/>
      <c r="J1831" s="118"/>
      <c r="K1831" s="118"/>
      <c r="L1831" s="118"/>
      <c r="M1831" s="118"/>
      <c r="N1831" s="153"/>
    </row>
    <row r="1832" spans="2:14">
      <c r="B1832" s="118"/>
      <c r="C1832" s="118"/>
      <c r="D1832" s="118"/>
      <c r="E1832" s="118"/>
      <c r="F1832" s="118"/>
      <c r="G1832" s="118"/>
      <c r="H1832" s="118"/>
      <c r="I1832" s="118"/>
      <c r="J1832" s="118"/>
      <c r="K1832" s="118"/>
      <c r="L1832" s="118"/>
      <c r="M1832" s="118"/>
      <c r="N1832" s="153"/>
    </row>
    <row r="1833" spans="2:14">
      <c r="B1833" s="118"/>
      <c r="C1833" s="118"/>
      <c r="D1833" s="118"/>
      <c r="E1833" s="118"/>
      <c r="F1833" s="118"/>
      <c r="G1833" s="118"/>
      <c r="H1833" s="118"/>
      <c r="I1833" s="118"/>
      <c r="J1833" s="118"/>
      <c r="K1833" s="118"/>
      <c r="L1833" s="118"/>
      <c r="M1833" s="118"/>
      <c r="N1833" s="153"/>
    </row>
    <row r="1834" spans="2:14">
      <c r="B1834" s="118"/>
      <c r="C1834" s="118"/>
      <c r="D1834" s="118"/>
      <c r="E1834" s="118"/>
      <c r="F1834" s="118"/>
      <c r="G1834" s="118"/>
      <c r="H1834" s="118"/>
      <c r="I1834" s="118"/>
      <c r="J1834" s="118"/>
      <c r="K1834" s="118"/>
      <c r="L1834" s="118"/>
      <c r="M1834" s="118"/>
      <c r="N1834" s="153"/>
    </row>
    <row r="1835" spans="2:14">
      <c r="B1835" s="118"/>
      <c r="C1835" s="118"/>
      <c r="D1835" s="118"/>
      <c r="E1835" s="118"/>
      <c r="F1835" s="118"/>
      <c r="G1835" s="118"/>
      <c r="H1835" s="118"/>
      <c r="I1835" s="118"/>
      <c r="J1835" s="118"/>
      <c r="K1835" s="118"/>
      <c r="L1835" s="118"/>
      <c r="M1835" s="118"/>
      <c r="N1835" s="153"/>
    </row>
    <row r="1836" spans="2:14">
      <c r="B1836" s="118"/>
      <c r="C1836" s="118"/>
      <c r="D1836" s="118"/>
      <c r="E1836" s="118"/>
      <c r="F1836" s="118"/>
      <c r="G1836" s="118"/>
      <c r="H1836" s="118"/>
      <c r="I1836" s="118"/>
      <c r="J1836" s="118"/>
      <c r="K1836" s="118"/>
      <c r="L1836" s="118"/>
      <c r="M1836" s="118"/>
      <c r="N1836" s="153"/>
    </row>
    <row r="1837" spans="2:14">
      <c r="B1837" s="118"/>
      <c r="C1837" s="118"/>
      <c r="D1837" s="118"/>
      <c r="E1837" s="118"/>
      <c r="F1837" s="118"/>
      <c r="G1837" s="118"/>
      <c r="H1837" s="118"/>
      <c r="I1837" s="118"/>
      <c r="J1837" s="118"/>
      <c r="K1837" s="118"/>
      <c r="L1837" s="118"/>
      <c r="M1837" s="118"/>
      <c r="N1837" s="153"/>
    </row>
    <row r="1838" spans="2:14">
      <c r="B1838" s="118"/>
      <c r="C1838" s="118"/>
      <c r="D1838" s="118"/>
      <c r="E1838" s="118"/>
      <c r="F1838" s="118"/>
      <c r="G1838" s="118"/>
      <c r="H1838" s="118"/>
      <c r="I1838" s="118"/>
      <c r="J1838" s="118"/>
      <c r="K1838" s="118"/>
      <c r="L1838" s="118"/>
      <c r="M1838" s="118"/>
      <c r="N1838" s="153"/>
    </row>
    <row r="1839" spans="2:14">
      <c r="B1839" s="118"/>
      <c r="C1839" s="118"/>
      <c r="D1839" s="118"/>
      <c r="E1839" s="118"/>
      <c r="F1839" s="118"/>
      <c r="G1839" s="118"/>
      <c r="H1839" s="118"/>
      <c r="I1839" s="118"/>
      <c r="J1839" s="118"/>
      <c r="K1839" s="118"/>
      <c r="L1839" s="118"/>
      <c r="M1839" s="118"/>
      <c r="N1839" s="153"/>
    </row>
    <row r="1840" spans="2:14">
      <c r="B1840" s="118"/>
      <c r="C1840" s="118"/>
      <c r="D1840" s="118"/>
      <c r="E1840" s="118"/>
      <c r="F1840" s="118"/>
      <c r="G1840" s="118"/>
      <c r="H1840" s="118"/>
      <c r="I1840" s="118"/>
      <c r="J1840" s="118"/>
      <c r="K1840" s="118"/>
      <c r="L1840" s="118"/>
      <c r="M1840" s="118"/>
      <c r="N1840" s="153"/>
    </row>
    <row r="1841" spans="2:14">
      <c r="B1841" s="118"/>
      <c r="C1841" s="118"/>
      <c r="D1841" s="118"/>
      <c r="E1841" s="118"/>
      <c r="F1841" s="118"/>
      <c r="G1841" s="118"/>
      <c r="H1841" s="118"/>
      <c r="I1841" s="118"/>
      <c r="J1841" s="118"/>
      <c r="K1841" s="118"/>
      <c r="L1841" s="118"/>
      <c r="M1841" s="118"/>
      <c r="N1841" s="153"/>
    </row>
    <row r="1842" spans="2:14">
      <c r="B1842" s="118"/>
      <c r="C1842" s="118"/>
      <c r="D1842" s="118"/>
      <c r="E1842" s="118"/>
      <c r="F1842" s="118"/>
      <c r="G1842" s="118"/>
      <c r="H1842" s="118"/>
      <c r="I1842" s="118"/>
      <c r="J1842" s="118"/>
      <c r="K1842" s="118"/>
      <c r="L1842" s="118"/>
      <c r="M1842" s="118"/>
      <c r="N1842" s="153"/>
    </row>
    <row r="1843" spans="2:14">
      <c r="B1843" s="118"/>
      <c r="C1843" s="118"/>
      <c r="D1843" s="118"/>
      <c r="E1843" s="118"/>
      <c r="F1843" s="118"/>
      <c r="G1843" s="118"/>
      <c r="H1843" s="118"/>
      <c r="I1843" s="118"/>
      <c r="J1843" s="118"/>
      <c r="K1843" s="118"/>
      <c r="L1843" s="118"/>
      <c r="M1843" s="118"/>
      <c r="N1843" s="153"/>
    </row>
    <row r="1844" spans="2:14">
      <c r="B1844" s="118"/>
      <c r="C1844" s="118"/>
      <c r="D1844" s="118"/>
      <c r="E1844" s="118"/>
      <c r="F1844" s="118"/>
      <c r="G1844" s="118"/>
      <c r="H1844" s="118"/>
      <c r="I1844" s="118"/>
      <c r="J1844" s="118"/>
      <c r="K1844" s="118"/>
      <c r="L1844" s="118"/>
      <c r="M1844" s="118"/>
      <c r="N1844" s="153"/>
    </row>
    <row r="1845" spans="2:14">
      <c r="B1845" s="118"/>
      <c r="C1845" s="118"/>
      <c r="D1845" s="118"/>
      <c r="E1845" s="118"/>
      <c r="F1845" s="118"/>
      <c r="G1845" s="118"/>
      <c r="H1845" s="118"/>
      <c r="I1845" s="118"/>
      <c r="J1845" s="118"/>
      <c r="K1845" s="118"/>
      <c r="L1845" s="118"/>
      <c r="M1845" s="118"/>
      <c r="N1845" s="153"/>
    </row>
    <row r="1846" spans="2:14">
      <c r="B1846" s="118"/>
      <c r="C1846" s="118"/>
      <c r="D1846" s="118"/>
      <c r="E1846" s="118"/>
      <c r="F1846" s="118"/>
      <c r="G1846" s="118"/>
      <c r="H1846" s="118"/>
      <c r="I1846" s="118"/>
      <c r="J1846" s="118"/>
      <c r="K1846" s="118"/>
      <c r="L1846" s="118"/>
      <c r="M1846" s="118"/>
      <c r="N1846" s="153"/>
    </row>
    <row r="1847" spans="2:14">
      <c r="B1847" s="118"/>
      <c r="C1847" s="118"/>
      <c r="D1847" s="118"/>
      <c r="E1847" s="118"/>
      <c r="F1847" s="118"/>
      <c r="G1847" s="118"/>
      <c r="H1847" s="118"/>
      <c r="I1847" s="118"/>
      <c r="J1847" s="118"/>
      <c r="K1847" s="118"/>
      <c r="L1847" s="118"/>
      <c r="M1847" s="118"/>
      <c r="N1847" s="153"/>
    </row>
    <row r="1848" spans="2:14">
      <c r="B1848" s="118"/>
      <c r="C1848" s="118"/>
      <c r="D1848" s="118"/>
      <c r="E1848" s="118"/>
      <c r="F1848" s="118"/>
      <c r="G1848" s="118"/>
      <c r="H1848" s="118"/>
      <c r="I1848" s="118"/>
      <c r="J1848" s="118"/>
      <c r="K1848" s="118"/>
      <c r="L1848" s="118"/>
      <c r="M1848" s="118"/>
      <c r="N1848" s="153"/>
    </row>
    <row r="1849" spans="2:14">
      <c r="B1849" s="118"/>
      <c r="C1849" s="118"/>
      <c r="D1849" s="118"/>
      <c r="E1849" s="118"/>
      <c r="F1849" s="118"/>
      <c r="G1849" s="118"/>
      <c r="H1849" s="118"/>
      <c r="I1849" s="118"/>
      <c r="J1849" s="118"/>
      <c r="K1849" s="118"/>
      <c r="L1849" s="118"/>
      <c r="M1849" s="118"/>
      <c r="N1849" s="153"/>
    </row>
    <row r="1850" spans="2:14">
      <c r="B1850" s="118"/>
      <c r="C1850" s="118"/>
      <c r="D1850" s="118"/>
      <c r="E1850" s="118"/>
      <c r="F1850" s="118"/>
      <c r="G1850" s="118"/>
      <c r="H1850" s="118"/>
      <c r="I1850" s="118"/>
      <c r="J1850" s="118"/>
      <c r="K1850" s="118"/>
      <c r="L1850" s="118"/>
      <c r="M1850" s="118"/>
      <c r="N1850" s="153"/>
    </row>
    <row r="1851" spans="2:14">
      <c r="B1851" s="118"/>
      <c r="C1851" s="118"/>
      <c r="D1851" s="118"/>
      <c r="E1851" s="118"/>
      <c r="F1851" s="118"/>
      <c r="G1851" s="118"/>
      <c r="H1851" s="118"/>
      <c r="I1851" s="118"/>
      <c r="J1851" s="118"/>
      <c r="K1851" s="118"/>
      <c r="L1851" s="118"/>
      <c r="M1851" s="118"/>
      <c r="N1851" s="153"/>
    </row>
    <row r="1852" spans="2:14">
      <c r="B1852" s="118"/>
      <c r="C1852" s="118"/>
      <c r="D1852" s="118"/>
      <c r="E1852" s="118"/>
      <c r="F1852" s="118"/>
      <c r="G1852" s="118"/>
      <c r="H1852" s="118"/>
      <c r="I1852" s="118"/>
      <c r="J1852" s="118"/>
      <c r="K1852" s="118"/>
      <c r="L1852" s="118"/>
      <c r="M1852" s="118"/>
      <c r="N1852" s="153"/>
    </row>
    <row r="1853" spans="2:14">
      <c r="B1853" s="118"/>
      <c r="C1853" s="118"/>
      <c r="D1853" s="118"/>
      <c r="E1853" s="118"/>
      <c r="F1853" s="118"/>
      <c r="G1853" s="118"/>
      <c r="H1853" s="118"/>
      <c r="I1853" s="118"/>
      <c r="J1853" s="118"/>
      <c r="K1853" s="118"/>
      <c r="L1853" s="118"/>
      <c r="M1853" s="118"/>
      <c r="N1853" s="153"/>
    </row>
    <row r="1854" spans="2:14">
      <c r="B1854" s="118"/>
      <c r="C1854" s="118"/>
      <c r="D1854" s="118"/>
      <c r="E1854" s="118"/>
      <c r="F1854" s="118"/>
      <c r="G1854" s="118"/>
      <c r="H1854" s="118"/>
      <c r="I1854" s="118"/>
      <c r="J1854" s="118"/>
      <c r="K1854" s="118"/>
      <c r="L1854" s="118"/>
      <c r="M1854" s="118"/>
      <c r="N1854" s="153"/>
    </row>
    <row r="1855" spans="2:14">
      <c r="B1855" s="118"/>
      <c r="C1855" s="118"/>
      <c r="D1855" s="118"/>
      <c r="E1855" s="118"/>
      <c r="F1855" s="118"/>
      <c r="G1855" s="118"/>
      <c r="H1855" s="118"/>
      <c r="I1855" s="118"/>
      <c r="J1855" s="118"/>
      <c r="K1855" s="118"/>
      <c r="L1855" s="118"/>
      <c r="M1855" s="118"/>
      <c r="N1855" s="153"/>
    </row>
    <row r="1856" spans="2:14">
      <c r="B1856" s="118"/>
      <c r="C1856" s="118"/>
      <c r="D1856" s="118"/>
      <c r="E1856" s="118"/>
      <c r="F1856" s="118"/>
      <c r="G1856" s="118"/>
      <c r="H1856" s="118"/>
      <c r="I1856" s="118"/>
      <c r="J1856" s="118"/>
      <c r="K1856" s="118"/>
      <c r="L1856" s="118"/>
      <c r="M1856" s="118"/>
      <c r="N1856" s="153"/>
    </row>
    <row r="1857" spans="2:14">
      <c r="B1857" s="118"/>
      <c r="C1857" s="118"/>
      <c r="D1857" s="118"/>
      <c r="E1857" s="118"/>
      <c r="F1857" s="118"/>
      <c r="G1857" s="118"/>
      <c r="H1857" s="118"/>
      <c r="I1857" s="118"/>
      <c r="J1857" s="118"/>
      <c r="K1857" s="118"/>
      <c r="L1857" s="118"/>
      <c r="M1857" s="118"/>
      <c r="N1857" s="153"/>
    </row>
    <row r="1858" spans="2:14">
      <c r="B1858" s="118"/>
      <c r="C1858" s="118"/>
      <c r="D1858" s="118"/>
      <c r="E1858" s="118"/>
      <c r="F1858" s="118"/>
      <c r="G1858" s="118"/>
      <c r="H1858" s="118"/>
      <c r="I1858" s="118"/>
      <c r="J1858" s="118"/>
      <c r="K1858" s="118"/>
      <c r="L1858" s="118"/>
      <c r="M1858" s="118"/>
      <c r="N1858" s="153"/>
    </row>
    <row r="1859" spans="2:14">
      <c r="B1859" s="118"/>
      <c r="C1859" s="118"/>
      <c r="D1859" s="118"/>
      <c r="E1859" s="118"/>
      <c r="F1859" s="118"/>
      <c r="G1859" s="118"/>
      <c r="H1859" s="118"/>
      <c r="I1859" s="118"/>
      <c r="J1859" s="118"/>
      <c r="K1859" s="118"/>
      <c r="L1859" s="118"/>
      <c r="M1859" s="118"/>
      <c r="N1859" s="153"/>
    </row>
    <row r="1860" spans="2:14">
      <c r="B1860" s="118"/>
      <c r="C1860" s="118"/>
      <c r="D1860" s="118"/>
      <c r="E1860" s="118"/>
      <c r="F1860" s="118"/>
      <c r="G1860" s="118"/>
      <c r="H1860" s="118"/>
      <c r="I1860" s="118"/>
      <c r="J1860" s="118"/>
      <c r="K1860" s="118"/>
      <c r="L1860" s="118"/>
      <c r="M1860" s="118"/>
      <c r="N1860" s="153"/>
    </row>
    <row r="1861" spans="2:14">
      <c r="B1861" s="118"/>
      <c r="C1861" s="118"/>
      <c r="D1861" s="118"/>
      <c r="E1861" s="118"/>
      <c r="F1861" s="118"/>
      <c r="G1861" s="118"/>
      <c r="H1861" s="118"/>
      <c r="I1861" s="118"/>
      <c r="J1861" s="118"/>
      <c r="K1861" s="118"/>
      <c r="L1861" s="118"/>
      <c r="M1861" s="118"/>
      <c r="N1861" s="153"/>
    </row>
    <row r="1862" spans="2:14">
      <c r="B1862" s="118"/>
      <c r="C1862" s="118"/>
      <c r="D1862" s="118"/>
      <c r="E1862" s="118"/>
      <c r="F1862" s="118"/>
      <c r="G1862" s="118"/>
      <c r="H1862" s="118"/>
      <c r="I1862" s="118"/>
      <c r="J1862" s="118"/>
      <c r="K1862" s="118"/>
      <c r="L1862" s="118"/>
      <c r="M1862" s="118"/>
      <c r="N1862" s="153"/>
    </row>
    <row r="1863" spans="2:14">
      <c r="B1863" s="118"/>
      <c r="C1863" s="118"/>
      <c r="D1863" s="118"/>
      <c r="E1863" s="118"/>
      <c r="F1863" s="118"/>
      <c r="G1863" s="118"/>
      <c r="H1863" s="118"/>
      <c r="I1863" s="118"/>
      <c r="J1863" s="118"/>
      <c r="K1863" s="118"/>
      <c r="L1863" s="118"/>
      <c r="M1863" s="118"/>
      <c r="N1863" s="153"/>
    </row>
    <row r="1864" spans="2:14">
      <c r="B1864" s="118"/>
      <c r="C1864" s="118"/>
      <c r="D1864" s="118"/>
      <c r="E1864" s="118"/>
      <c r="F1864" s="118"/>
      <c r="G1864" s="118"/>
      <c r="H1864" s="118"/>
      <c r="I1864" s="118"/>
      <c r="J1864" s="118"/>
      <c r="K1864" s="118"/>
      <c r="L1864" s="118"/>
      <c r="M1864" s="118"/>
      <c r="N1864" s="153"/>
    </row>
    <row r="1865" spans="2:14">
      <c r="B1865" s="118"/>
      <c r="C1865" s="118"/>
      <c r="D1865" s="118"/>
      <c r="E1865" s="118"/>
      <c r="F1865" s="118"/>
      <c r="G1865" s="118"/>
      <c r="H1865" s="118"/>
      <c r="I1865" s="118"/>
      <c r="J1865" s="118"/>
      <c r="K1865" s="118"/>
      <c r="L1865" s="118"/>
      <c r="M1865" s="118"/>
      <c r="N1865" s="153"/>
    </row>
    <row r="1866" spans="2:14">
      <c r="B1866" s="118"/>
      <c r="C1866" s="118"/>
      <c r="D1866" s="118"/>
      <c r="E1866" s="118"/>
      <c r="F1866" s="118"/>
      <c r="G1866" s="118"/>
      <c r="H1866" s="118"/>
      <c r="I1866" s="118"/>
      <c r="J1866" s="118"/>
      <c r="K1866" s="118"/>
      <c r="L1866" s="118"/>
      <c r="M1866" s="118"/>
      <c r="N1866" s="153"/>
    </row>
    <row r="1867" spans="2:14">
      <c r="B1867" s="118"/>
      <c r="C1867" s="118"/>
      <c r="D1867" s="118"/>
      <c r="E1867" s="118"/>
      <c r="F1867" s="118"/>
      <c r="G1867" s="118"/>
      <c r="H1867" s="118"/>
      <c r="I1867" s="118"/>
      <c r="J1867" s="118"/>
      <c r="K1867" s="118"/>
      <c r="L1867" s="118"/>
      <c r="M1867" s="118"/>
      <c r="N1867" s="153"/>
    </row>
    <row r="1868" spans="2:14">
      <c r="B1868" s="118"/>
      <c r="C1868" s="118"/>
      <c r="D1868" s="118"/>
      <c r="E1868" s="118"/>
      <c r="F1868" s="118"/>
      <c r="G1868" s="118"/>
      <c r="H1868" s="118"/>
      <c r="I1868" s="118"/>
      <c r="J1868" s="118"/>
      <c r="K1868" s="118"/>
      <c r="L1868" s="118"/>
      <c r="M1868" s="118"/>
      <c r="N1868" s="153"/>
    </row>
    <row r="1869" spans="2:14">
      <c r="B1869" s="118"/>
      <c r="C1869" s="118"/>
      <c r="D1869" s="118"/>
      <c r="E1869" s="118"/>
      <c r="F1869" s="118"/>
      <c r="G1869" s="118"/>
      <c r="H1869" s="118"/>
      <c r="I1869" s="118"/>
      <c r="J1869" s="118"/>
      <c r="K1869" s="118"/>
      <c r="L1869" s="118"/>
      <c r="M1869" s="118"/>
      <c r="N1869" s="153"/>
    </row>
    <row r="1870" spans="2:14">
      <c r="B1870" s="118"/>
      <c r="C1870" s="118"/>
      <c r="D1870" s="118"/>
      <c r="E1870" s="118"/>
      <c r="F1870" s="118"/>
      <c r="G1870" s="118"/>
      <c r="H1870" s="118"/>
      <c r="I1870" s="118"/>
      <c r="J1870" s="118"/>
      <c r="K1870" s="118"/>
      <c r="L1870" s="118"/>
      <c r="M1870" s="118"/>
      <c r="N1870" s="153"/>
    </row>
    <row r="1871" spans="2:14">
      <c r="B1871" s="118"/>
      <c r="C1871" s="118"/>
      <c r="D1871" s="118"/>
      <c r="E1871" s="118"/>
      <c r="F1871" s="118"/>
      <c r="G1871" s="118"/>
      <c r="H1871" s="118"/>
      <c r="I1871" s="118"/>
      <c r="J1871" s="118"/>
      <c r="K1871" s="118"/>
      <c r="L1871" s="118"/>
      <c r="M1871" s="118"/>
      <c r="N1871" s="153"/>
    </row>
    <row r="1872" spans="2:14">
      <c r="B1872" s="118"/>
      <c r="C1872" s="118"/>
      <c r="D1872" s="118"/>
      <c r="E1872" s="118"/>
      <c r="F1872" s="118"/>
      <c r="G1872" s="118"/>
      <c r="H1872" s="118"/>
      <c r="I1872" s="118"/>
      <c r="J1872" s="118"/>
      <c r="K1872" s="118"/>
      <c r="L1872" s="118"/>
      <c r="M1872" s="118"/>
      <c r="N1872" s="153"/>
    </row>
    <row r="1873" spans="2:14">
      <c r="B1873" s="118"/>
      <c r="C1873" s="118"/>
      <c r="D1873" s="118"/>
      <c r="E1873" s="118"/>
      <c r="F1873" s="118"/>
      <c r="G1873" s="118"/>
      <c r="H1873" s="118"/>
      <c r="I1873" s="118"/>
      <c r="J1873" s="118"/>
      <c r="K1873" s="118"/>
      <c r="L1873" s="118"/>
      <c r="M1873" s="118"/>
      <c r="N1873" s="153"/>
    </row>
    <row r="1874" spans="2:14">
      <c r="B1874" s="118"/>
      <c r="C1874" s="118"/>
      <c r="D1874" s="118"/>
      <c r="E1874" s="118"/>
      <c r="F1874" s="118"/>
      <c r="G1874" s="118"/>
      <c r="H1874" s="118"/>
      <c r="I1874" s="118"/>
      <c r="J1874" s="118"/>
      <c r="K1874" s="118"/>
      <c r="L1874" s="118"/>
      <c r="M1874" s="118"/>
      <c r="N1874" s="153"/>
    </row>
    <row r="1875" spans="2:14">
      <c r="B1875" s="118"/>
      <c r="C1875" s="118"/>
      <c r="D1875" s="118"/>
      <c r="E1875" s="118"/>
      <c r="F1875" s="118"/>
      <c r="G1875" s="118"/>
      <c r="H1875" s="118"/>
      <c r="I1875" s="118"/>
      <c r="J1875" s="118"/>
      <c r="K1875" s="118"/>
      <c r="L1875" s="118"/>
      <c r="M1875" s="118"/>
      <c r="N1875" s="153"/>
    </row>
    <row r="1876" spans="2:14">
      <c r="B1876" s="118"/>
      <c r="C1876" s="118"/>
      <c r="D1876" s="118"/>
      <c r="E1876" s="118"/>
      <c r="F1876" s="118"/>
      <c r="G1876" s="118"/>
      <c r="H1876" s="118"/>
      <c r="I1876" s="118"/>
      <c r="J1876" s="118"/>
      <c r="K1876" s="118"/>
      <c r="L1876" s="118"/>
      <c r="M1876" s="118"/>
      <c r="N1876" s="153"/>
    </row>
    <row r="1877" spans="2:14">
      <c r="B1877" s="118"/>
      <c r="C1877" s="118"/>
      <c r="D1877" s="118"/>
      <c r="E1877" s="118"/>
      <c r="F1877" s="118"/>
      <c r="G1877" s="118"/>
      <c r="H1877" s="118"/>
      <c r="I1877" s="118"/>
      <c r="J1877" s="118"/>
      <c r="K1877" s="118"/>
      <c r="L1877" s="118"/>
      <c r="M1877" s="118"/>
      <c r="N1877" s="153"/>
    </row>
    <row r="1878" spans="2:14">
      <c r="B1878" s="118"/>
      <c r="C1878" s="118"/>
      <c r="D1878" s="118"/>
      <c r="E1878" s="118"/>
      <c r="F1878" s="118"/>
      <c r="G1878" s="118"/>
      <c r="H1878" s="118"/>
      <c r="I1878" s="118"/>
      <c r="J1878" s="118"/>
      <c r="K1878" s="118"/>
      <c r="L1878" s="118"/>
      <c r="M1878" s="118"/>
      <c r="N1878" s="153"/>
    </row>
    <row r="1879" spans="2:14">
      <c r="B1879" s="118"/>
      <c r="C1879" s="118"/>
      <c r="D1879" s="118"/>
      <c r="E1879" s="118"/>
      <c r="F1879" s="118"/>
      <c r="G1879" s="118"/>
      <c r="H1879" s="118"/>
      <c r="I1879" s="118"/>
      <c r="J1879" s="118"/>
      <c r="K1879" s="118"/>
      <c r="L1879" s="118"/>
      <c r="M1879" s="118"/>
      <c r="N1879" s="153"/>
    </row>
    <row r="1880" spans="2:14">
      <c r="B1880" s="118"/>
      <c r="C1880" s="118"/>
      <c r="D1880" s="118"/>
      <c r="E1880" s="118"/>
      <c r="F1880" s="118"/>
      <c r="G1880" s="118"/>
      <c r="H1880" s="118"/>
      <c r="I1880" s="118"/>
      <c r="J1880" s="118"/>
      <c r="K1880" s="118"/>
      <c r="L1880" s="118"/>
      <c r="M1880" s="118"/>
      <c r="N1880" s="153"/>
    </row>
    <row r="1881" spans="2:14">
      <c r="B1881" s="118"/>
      <c r="C1881" s="118"/>
      <c r="D1881" s="118"/>
      <c r="E1881" s="118"/>
      <c r="F1881" s="118"/>
      <c r="G1881" s="118"/>
      <c r="H1881" s="118"/>
      <c r="I1881" s="118"/>
      <c r="J1881" s="118"/>
      <c r="K1881" s="118"/>
      <c r="L1881" s="118"/>
      <c r="M1881" s="118"/>
      <c r="N1881" s="153"/>
    </row>
    <row r="1882" spans="2:14">
      <c r="B1882" s="118"/>
      <c r="C1882" s="118"/>
      <c r="D1882" s="118"/>
      <c r="E1882" s="118"/>
      <c r="F1882" s="118"/>
      <c r="G1882" s="118"/>
      <c r="H1882" s="118"/>
      <c r="I1882" s="118"/>
      <c r="J1882" s="118"/>
      <c r="K1882" s="118"/>
      <c r="L1882" s="118"/>
      <c r="M1882" s="118"/>
      <c r="N1882" s="153"/>
    </row>
    <row r="1883" spans="2:14">
      <c r="B1883" s="118"/>
      <c r="C1883" s="118"/>
      <c r="D1883" s="118"/>
      <c r="E1883" s="118"/>
      <c r="F1883" s="118"/>
      <c r="G1883" s="118"/>
      <c r="H1883" s="118"/>
      <c r="I1883" s="118"/>
      <c r="J1883" s="118"/>
      <c r="K1883" s="118"/>
      <c r="L1883" s="118"/>
      <c r="M1883" s="118"/>
      <c r="N1883" s="153"/>
    </row>
    <row r="1884" spans="2:14">
      <c r="B1884" s="118"/>
      <c r="C1884" s="118"/>
      <c r="D1884" s="118"/>
      <c r="E1884" s="118"/>
      <c r="F1884" s="118"/>
      <c r="G1884" s="118"/>
      <c r="H1884" s="118"/>
      <c r="I1884" s="118"/>
      <c r="J1884" s="118"/>
      <c r="K1884" s="118"/>
      <c r="L1884" s="118"/>
      <c r="M1884" s="118"/>
      <c r="N1884" s="153"/>
    </row>
    <row r="1885" spans="2:14">
      <c r="B1885" s="118"/>
      <c r="C1885" s="118"/>
      <c r="D1885" s="118"/>
      <c r="E1885" s="118"/>
      <c r="F1885" s="118"/>
      <c r="G1885" s="118"/>
      <c r="H1885" s="118"/>
      <c r="I1885" s="118"/>
      <c r="J1885" s="118"/>
      <c r="K1885" s="118"/>
      <c r="L1885" s="118"/>
      <c r="M1885" s="118"/>
      <c r="N1885" s="153"/>
    </row>
    <row r="1886" spans="2:14">
      <c r="B1886" s="118"/>
      <c r="C1886" s="118"/>
      <c r="D1886" s="118"/>
      <c r="E1886" s="118"/>
      <c r="F1886" s="118"/>
      <c r="G1886" s="118"/>
      <c r="H1886" s="118"/>
      <c r="I1886" s="118"/>
      <c r="J1886" s="118"/>
      <c r="K1886" s="118"/>
      <c r="L1886" s="118"/>
      <c r="M1886" s="118"/>
      <c r="N1886" s="153"/>
    </row>
    <row r="1887" spans="2:14">
      <c r="B1887" s="118"/>
      <c r="C1887" s="118"/>
      <c r="D1887" s="118"/>
      <c r="E1887" s="118"/>
      <c r="F1887" s="118"/>
      <c r="G1887" s="118"/>
      <c r="H1887" s="118"/>
      <c r="I1887" s="118"/>
      <c r="J1887" s="118"/>
      <c r="K1887" s="118"/>
      <c r="L1887" s="118"/>
      <c r="M1887" s="118"/>
      <c r="N1887" s="153"/>
    </row>
    <row r="1888" spans="2:14">
      <c r="B1888" s="118"/>
      <c r="C1888" s="118"/>
      <c r="D1888" s="118"/>
      <c r="E1888" s="118"/>
      <c r="F1888" s="118"/>
      <c r="G1888" s="118"/>
      <c r="H1888" s="118"/>
      <c r="I1888" s="118"/>
      <c r="J1888" s="118"/>
      <c r="K1888" s="118"/>
      <c r="L1888" s="118"/>
      <c r="M1888" s="118"/>
      <c r="N1888" s="153"/>
    </row>
    <row r="1889" spans="2:14">
      <c r="B1889" s="118"/>
      <c r="C1889" s="118"/>
      <c r="D1889" s="118"/>
      <c r="E1889" s="118"/>
      <c r="F1889" s="118"/>
      <c r="G1889" s="118"/>
      <c r="H1889" s="118"/>
      <c r="I1889" s="118"/>
      <c r="J1889" s="118"/>
      <c r="K1889" s="118"/>
      <c r="L1889" s="118"/>
      <c r="M1889" s="118"/>
      <c r="N1889" s="153"/>
    </row>
    <row r="1890" spans="2:14">
      <c r="B1890" s="118"/>
      <c r="C1890" s="118"/>
      <c r="D1890" s="118"/>
      <c r="E1890" s="118"/>
      <c r="F1890" s="118"/>
      <c r="G1890" s="118"/>
      <c r="H1890" s="118"/>
      <c r="I1890" s="118"/>
      <c r="J1890" s="118"/>
      <c r="K1890" s="118"/>
      <c r="L1890" s="118"/>
      <c r="M1890" s="118"/>
      <c r="N1890" s="153"/>
    </row>
    <row r="1891" spans="2:14">
      <c r="B1891" s="118"/>
      <c r="C1891" s="118"/>
      <c r="D1891" s="118"/>
      <c r="E1891" s="118"/>
      <c r="F1891" s="118"/>
      <c r="G1891" s="118"/>
      <c r="H1891" s="118"/>
      <c r="I1891" s="118"/>
      <c r="J1891" s="118"/>
      <c r="K1891" s="118"/>
      <c r="L1891" s="118"/>
      <c r="M1891" s="118"/>
      <c r="N1891" s="153"/>
    </row>
    <row r="1892" spans="2:14">
      <c r="B1892" s="118"/>
      <c r="C1892" s="118"/>
      <c r="D1892" s="118"/>
      <c r="E1892" s="118"/>
      <c r="F1892" s="118"/>
      <c r="G1892" s="118"/>
      <c r="H1892" s="118"/>
      <c r="I1892" s="118"/>
      <c r="J1892" s="118"/>
      <c r="K1892" s="118"/>
      <c r="L1892" s="118"/>
      <c r="M1892" s="118"/>
      <c r="N1892" s="153"/>
    </row>
    <row r="1893" spans="2:14">
      <c r="B1893" s="118"/>
      <c r="C1893" s="118"/>
      <c r="D1893" s="118"/>
      <c r="E1893" s="118"/>
      <c r="F1893" s="118"/>
      <c r="G1893" s="118"/>
      <c r="H1893" s="118"/>
      <c r="I1893" s="118"/>
      <c r="J1893" s="118"/>
      <c r="K1893" s="118"/>
      <c r="L1893" s="118"/>
      <c r="M1893" s="118"/>
      <c r="N1893" s="153"/>
    </row>
    <row r="1894" spans="2:14">
      <c r="B1894" s="118"/>
      <c r="C1894" s="118"/>
      <c r="D1894" s="118"/>
      <c r="E1894" s="118"/>
      <c r="F1894" s="118"/>
      <c r="G1894" s="118"/>
      <c r="H1894" s="118"/>
      <c r="I1894" s="118"/>
      <c r="J1894" s="118"/>
      <c r="K1894" s="118"/>
      <c r="L1894" s="118"/>
      <c r="M1894" s="118"/>
      <c r="N1894" s="153"/>
    </row>
    <row r="1895" spans="2:14">
      <c r="B1895" s="118"/>
      <c r="C1895" s="118"/>
      <c r="D1895" s="118"/>
      <c r="E1895" s="118"/>
      <c r="F1895" s="118"/>
      <c r="G1895" s="118"/>
      <c r="H1895" s="118"/>
      <c r="I1895" s="118"/>
      <c r="J1895" s="118"/>
      <c r="K1895" s="118"/>
      <c r="L1895" s="118"/>
      <c r="M1895" s="118"/>
      <c r="N1895" s="153"/>
    </row>
    <row r="1896" spans="2:14">
      <c r="B1896" s="118"/>
      <c r="C1896" s="118"/>
      <c r="D1896" s="118"/>
      <c r="E1896" s="118"/>
      <c r="F1896" s="118"/>
      <c r="G1896" s="118"/>
      <c r="H1896" s="118"/>
      <c r="I1896" s="118"/>
      <c r="J1896" s="118"/>
      <c r="K1896" s="118"/>
      <c r="L1896" s="118"/>
      <c r="M1896" s="118"/>
      <c r="N1896" s="153"/>
    </row>
    <row r="1897" spans="2:14">
      <c r="B1897" s="118"/>
      <c r="C1897" s="118"/>
      <c r="D1897" s="118"/>
      <c r="E1897" s="118"/>
      <c r="F1897" s="118"/>
      <c r="G1897" s="118"/>
      <c r="H1897" s="118"/>
      <c r="I1897" s="118"/>
      <c r="J1897" s="118"/>
      <c r="K1897" s="118"/>
      <c r="L1897" s="118"/>
      <c r="M1897" s="118"/>
      <c r="N1897" s="153"/>
    </row>
    <row r="1898" spans="2:14">
      <c r="B1898" s="118"/>
      <c r="C1898" s="118"/>
      <c r="D1898" s="118"/>
      <c r="E1898" s="118"/>
      <c r="F1898" s="118"/>
      <c r="G1898" s="118"/>
      <c r="H1898" s="118"/>
      <c r="I1898" s="118"/>
      <c r="J1898" s="118"/>
      <c r="K1898" s="118"/>
      <c r="L1898" s="118"/>
      <c r="M1898" s="118"/>
      <c r="N1898" s="153"/>
    </row>
    <row r="1899" spans="2:14">
      <c r="B1899" s="118"/>
      <c r="C1899" s="118"/>
      <c r="D1899" s="118"/>
      <c r="E1899" s="118"/>
      <c r="F1899" s="118"/>
      <c r="G1899" s="118"/>
      <c r="H1899" s="118"/>
      <c r="I1899" s="118"/>
      <c r="J1899" s="118"/>
      <c r="K1899" s="118"/>
      <c r="L1899" s="118"/>
      <c r="M1899" s="118"/>
      <c r="N1899" s="153"/>
    </row>
    <row r="1900" spans="2:14">
      <c r="B1900" s="118"/>
      <c r="C1900" s="118"/>
      <c r="D1900" s="118"/>
      <c r="E1900" s="118"/>
      <c r="F1900" s="118"/>
      <c r="G1900" s="118"/>
      <c r="H1900" s="118"/>
      <c r="I1900" s="118"/>
      <c r="J1900" s="118"/>
      <c r="K1900" s="118"/>
      <c r="L1900" s="118"/>
      <c r="M1900" s="118"/>
      <c r="N1900" s="153"/>
    </row>
    <row r="1901" spans="2:14">
      <c r="B1901" s="118"/>
      <c r="C1901" s="118"/>
      <c r="D1901" s="118"/>
      <c r="E1901" s="118"/>
      <c r="F1901" s="118"/>
      <c r="G1901" s="118"/>
      <c r="H1901" s="118"/>
      <c r="I1901" s="118"/>
      <c r="J1901" s="118"/>
      <c r="K1901" s="118"/>
      <c r="L1901" s="118"/>
      <c r="M1901" s="118"/>
      <c r="N1901" s="153"/>
    </row>
    <row r="1902" spans="2:14">
      <c r="B1902" s="118"/>
      <c r="C1902" s="118"/>
      <c r="D1902" s="118"/>
      <c r="E1902" s="118"/>
      <c r="F1902" s="118"/>
      <c r="G1902" s="118"/>
      <c r="H1902" s="118"/>
      <c r="I1902" s="118"/>
      <c r="J1902" s="118"/>
      <c r="K1902" s="118"/>
      <c r="L1902" s="118"/>
      <c r="M1902" s="118"/>
      <c r="N1902" s="153"/>
    </row>
    <row r="1903" spans="2:14">
      <c r="B1903" s="118"/>
      <c r="C1903" s="118"/>
      <c r="D1903" s="118"/>
      <c r="E1903" s="118"/>
      <c r="F1903" s="118"/>
      <c r="G1903" s="118"/>
      <c r="H1903" s="118"/>
      <c r="I1903" s="118"/>
      <c r="J1903" s="118"/>
      <c r="K1903" s="118"/>
      <c r="L1903" s="118"/>
      <c r="M1903" s="118"/>
      <c r="N1903" s="153"/>
    </row>
    <row r="1904" spans="2:14">
      <c r="B1904" s="118"/>
      <c r="C1904" s="118"/>
      <c r="D1904" s="118"/>
      <c r="E1904" s="118"/>
      <c r="F1904" s="118"/>
      <c r="G1904" s="118"/>
      <c r="H1904" s="118"/>
      <c r="I1904" s="118"/>
      <c r="J1904" s="118"/>
      <c r="K1904" s="118"/>
      <c r="L1904" s="118"/>
      <c r="M1904" s="118"/>
      <c r="N1904" s="153"/>
    </row>
    <row r="1905" spans="2:14">
      <c r="B1905" s="118"/>
      <c r="C1905" s="118"/>
      <c r="D1905" s="118"/>
      <c r="E1905" s="118"/>
      <c r="F1905" s="118"/>
      <c r="G1905" s="118"/>
      <c r="H1905" s="118"/>
      <c r="I1905" s="118"/>
      <c r="J1905" s="118"/>
      <c r="K1905" s="118"/>
      <c r="L1905" s="118"/>
      <c r="M1905" s="118"/>
      <c r="N1905" s="153"/>
    </row>
    <row r="1906" spans="2:14">
      <c r="B1906" s="118"/>
      <c r="C1906" s="118"/>
      <c r="D1906" s="118"/>
      <c r="E1906" s="118"/>
      <c r="F1906" s="118"/>
      <c r="G1906" s="118"/>
      <c r="H1906" s="118"/>
      <c r="I1906" s="118"/>
      <c r="J1906" s="118"/>
      <c r="K1906" s="118"/>
      <c r="L1906" s="118"/>
      <c r="M1906" s="118"/>
      <c r="N1906" s="153"/>
    </row>
    <row r="1907" spans="2:14">
      <c r="B1907" s="118"/>
      <c r="C1907" s="118"/>
      <c r="D1907" s="118"/>
      <c r="E1907" s="118"/>
      <c r="F1907" s="118"/>
      <c r="G1907" s="118"/>
      <c r="H1907" s="118"/>
      <c r="I1907" s="118"/>
      <c r="J1907" s="118"/>
      <c r="K1907" s="118"/>
      <c r="L1907" s="118"/>
      <c r="M1907" s="118"/>
      <c r="N1907" s="153"/>
    </row>
    <row r="1908" spans="2:14">
      <c r="B1908" s="118"/>
      <c r="C1908" s="118"/>
      <c r="D1908" s="118"/>
      <c r="E1908" s="118"/>
      <c r="F1908" s="118"/>
      <c r="G1908" s="118"/>
      <c r="H1908" s="118"/>
      <c r="I1908" s="118"/>
      <c r="J1908" s="118"/>
      <c r="K1908" s="118"/>
      <c r="L1908" s="118"/>
      <c r="M1908" s="118"/>
      <c r="N1908" s="153"/>
    </row>
    <row r="1909" spans="2:14">
      <c r="B1909" s="118"/>
      <c r="C1909" s="118"/>
      <c r="D1909" s="118"/>
      <c r="E1909" s="118"/>
      <c r="F1909" s="118"/>
      <c r="G1909" s="118"/>
      <c r="H1909" s="118"/>
      <c r="I1909" s="118"/>
      <c r="J1909" s="118"/>
      <c r="K1909" s="118"/>
      <c r="L1909" s="118"/>
      <c r="M1909" s="118"/>
      <c r="N1909" s="153"/>
    </row>
    <row r="1910" spans="2:14">
      <c r="B1910" s="118"/>
      <c r="C1910" s="118"/>
      <c r="D1910" s="118"/>
      <c r="E1910" s="118"/>
      <c r="F1910" s="118"/>
      <c r="G1910" s="118"/>
      <c r="H1910" s="118"/>
      <c r="I1910" s="118"/>
      <c r="J1910" s="118"/>
      <c r="K1910" s="118"/>
      <c r="L1910" s="118"/>
      <c r="M1910" s="118"/>
      <c r="N1910" s="153"/>
    </row>
    <row r="1911" spans="2:14">
      <c r="B1911" s="118"/>
      <c r="C1911" s="118"/>
      <c r="D1911" s="118"/>
      <c r="E1911" s="118"/>
      <c r="F1911" s="118"/>
      <c r="G1911" s="118"/>
      <c r="H1911" s="118"/>
      <c r="I1911" s="118"/>
      <c r="J1911" s="118"/>
      <c r="K1911" s="118"/>
      <c r="L1911" s="118"/>
      <c r="M1911" s="118"/>
      <c r="N1911" s="153"/>
    </row>
    <row r="1912" spans="2:14">
      <c r="B1912" s="118"/>
      <c r="C1912" s="118"/>
      <c r="D1912" s="118"/>
      <c r="E1912" s="118"/>
      <c r="F1912" s="118"/>
      <c r="G1912" s="118"/>
      <c r="H1912" s="118"/>
      <c r="I1912" s="118"/>
      <c r="J1912" s="118"/>
      <c r="K1912" s="118"/>
      <c r="L1912" s="118"/>
      <c r="M1912" s="118"/>
      <c r="N1912" s="153"/>
    </row>
    <row r="1913" spans="2:14">
      <c r="B1913" s="118"/>
      <c r="C1913" s="118"/>
      <c r="D1913" s="118"/>
      <c r="E1913" s="118"/>
      <c r="F1913" s="118"/>
      <c r="G1913" s="118"/>
      <c r="H1913" s="118"/>
      <c r="I1913" s="118"/>
      <c r="J1913" s="118"/>
      <c r="K1913" s="118"/>
      <c r="L1913" s="118"/>
      <c r="M1913" s="118"/>
      <c r="N1913" s="153"/>
    </row>
    <row r="1914" spans="2:14">
      <c r="B1914" s="118"/>
      <c r="C1914" s="118"/>
      <c r="D1914" s="118"/>
      <c r="E1914" s="118"/>
      <c r="F1914" s="118"/>
      <c r="G1914" s="118"/>
      <c r="H1914" s="118"/>
      <c r="I1914" s="118"/>
      <c r="J1914" s="118"/>
      <c r="K1914" s="118"/>
      <c r="L1914" s="118"/>
      <c r="M1914" s="118"/>
      <c r="N1914" s="153"/>
    </row>
    <row r="1915" spans="2:14">
      <c r="B1915" s="118"/>
      <c r="C1915" s="118"/>
      <c r="D1915" s="118"/>
      <c r="E1915" s="118"/>
      <c r="F1915" s="118"/>
      <c r="G1915" s="118"/>
      <c r="H1915" s="118"/>
      <c r="I1915" s="118"/>
      <c r="J1915" s="118"/>
      <c r="K1915" s="118"/>
      <c r="L1915" s="118"/>
      <c r="M1915" s="118"/>
      <c r="N1915" s="153"/>
    </row>
    <row r="1916" spans="2:14">
      <c r="B1916" s="118"/>
      <c r="C1916" s="118"/>
      <c r="D1916" s="118"/>
      <c r="E1916" s="118"/>
      <c r="F1916" s="118"/>
      <c r="G1916" s="118"/>
      <c r="H1916" s="118"/>
      <c r="I1916" s="118"/>
      <c r="J1916" s="118"/>
      <c r="K1916" s="118"/>
      <c r="L1916" s="118"/>
      <c r="M1916" s="118"/>
      <c r="N1916" s="153"/>
    </row>
    <row r="1917" spans="2:14">
      <c r="B1917" s="118"/>
      <c r="C1917" s="118"/>
      <c r="D1917" s="118"/>
      <c r="E1917" s="118"/>
      <c r="F1917" s="118"/>
      <c r="G1917" s="118"/>
      <c r="H1917" s="118"/>
      <c r="I1917" s="118"/>
      <c r="J1917" s="118"/>
      <c r="K1917" s="118"/>
      <c r="L1917" s="118"/>
      <c r="M1917" s="118"/>
      <c r="N1917" s="153"/>
    </row>
    <row r="1918" spans="2:14">
      <c r="B1918" s="118"/>
      <c r="C1918" s="118"/>
      <c r="D1918" s="118"/>
      <c r="E1918" s="118"/>
      <c r="F1918" s="118"/>
      <c r="G1918" s="118"/>
      <c r="H1918" s="118"/>
      <c r="I1918" s="118"/>
      <c r="J1918" s="118"/>
      <c r="K1918" s="118"/>
      <c r="L1918" s="118"/>
      <c r="M1918" s="118"/>
      <c r="N1918" s="153"/>
    </row>
    <row r="1919" spans="2:14">
      <c r="B1919" s="118"/>
      <c r="C1919" s="118"/>
      <c r="D1919" s="118"/>
      <c r="E1919" s="118"/>
      <c r="F1919" s="118"/>
      <c r="G1919" s="118"/>
      <c r="H1919" s="118"/>
      <c r="I1919" s="118"/>
      <c r="J1919" s="118"/>
      <c r="K1919" s="118"/>
      <c r="L1919" s="118"/>
      <c r="M1919" s="118"/>
      <c r="N1919" s="153"/>
    </row>
    <row r="1920" spans="2:14">
      <c r="B1920" s="118"/>
      <c r="C1920" s="118"/>
      <c r="D1920" s="118"/>
      <c r="E1920" s="118"/>
      <c r="F1920" s="118"/>
      <c r="G1920" s="118"/>
      <c r="H1920" s="118"/>
      <c r="I1920" s="118"/>
      <c r="J1920" s="118"/>
      <c r="K1920" s="118"/>
      <c r="L1920" s="118"/>
      <c r="M1920" s="118"/>
      <c r="N1920" s="153"/>
    </row>
    <row r="1921" spans="2:14">
      <c r="B1921" s="118"/>
      <c r="C1921" s="118"/>
      <c r="D1921" s="118"/>
      <c r="E1921" s="118"/>
      <c r="F1921" s="118"/>
      <c r="G1921" s="118"/>
      <c r="H1921" s="118"/>
      <c r="I1921" s="118"/>
      <c r="J1921" s="118"/>
      <c r="K1921" s="118"/>
      <c r="L1921" s="118"/>
      <c r="M1921" s="118"/>
      <c r="N1921" s="153"/>
    </row>
    <row r="1922" spans="2:14">
      <c r="B1922" s="118"/>
      <c r="C1922" s="118"/>
      <c r="D1922" s="118"/>
      <c r="E1922" s="118"/>
      <c r="F1922" s="118"/>
      <c r="G1922" s="118"/>
      <c r="H1922" s="118"/>
      <c r="I1922" s="118"/>
      <c r="J1922" s="118"/>
      <c r="K1922" s="118"/>
      <c r="L1922" s="118"/>
      <c r="M1922" s="118"/>
      <c r="N1922" s="153"/>
    </row>
    <row r="1923" spans="2:14">
      <c r="B1923" s="118"/>
      <c r="C1923" s="118"/>
      <c r="D1923" s="118"/>
      <c r="E1923" s="118"/>
      <c r="F1923" s="118"/>
      <c r="G1923" s="118"/>
      <c r="H1923" s="118"/>
      <c r="I1923" s="118"/>
      <c r="J1923" s="118"/>
      <c r="K1923" s="118"/>
      <c r="L1923" s="118"/>
      <c r="M1923" s="118"/>
      <c r="N1923" s="153"/>
    </row>
    <row r="1924" spans="2:14">
      <c r="B1924" s="118"/>
      <c r="C1924" s="118"/>
      <c r="D1924" s="118"/>
      <c r="E1924" s="118"/>
      <c r="F1924" s="118"/>
      <c r="G1924" s="118"/>
      <c r="H1924" s="118"/>
      <c r="I1924" s="118"/>
      <c r="J1924" s="118"/>
      <c r="K1924" s="118"/>
      <c r="L1924" s="118"/>
      <c r="M1924" s="118"/>
      <c r="N1924" s="153"/>
    </row>
    <row r="1925" spans="2:14">
      <c r="B1925" s="118"/>
      <c r="C1925" s="118"/>
      <c r="D1925" s="118"/>
      <c r="E1925" s="118"/>
      <c r="F1925" s="118"/>
      <c r="G1925" s="118"/>
      <c r="H1925" s="118"/>
      <c r="I1925" s="118"/>
      <c r="J1925" s="118"/>
      <c r="K1925" s="118"/>
      <c r="L1925" s="118"/>
      <c r="M1925" s="118"/>
      <c r="N1925" s="153"/>
    </row>
    <row r="1926" spans="2:14">
      <c r="B1926" s="118"/>
      <c r="C1926" s="118"/>
      <c r="D1926" s="118"/>
      <c r="E1926" s="118"/>
      <c r="F1926" s="118"/>
      <c r="G1926" s="118"/>
      <c r="H1926" s="118"/>
      <c r="I1926" s="118"/>
      <c r="J1926" s="118"/>
      <c r="K1926" s="118"/>
      <c r="L1926" s="118"/>
      <c r="M1926" s="118"/>
      <c r="N1926" s="153"/>
    </row>
    <row r="1927" spans="2:14">
      <c r="B1927" s="118"/>
      <c r="C1927" s="118"/>
      <c r="D1927" s="118"/>
      <c r="E1927" s="118"/>
      <c r="F1927" s="118"/>
      <c r="G1927" s="118"/>
      <c r="H1927" s="118"/>
      <c r="I1927" s="118"/>
      <c r="J1927" s="118"/>
      <c r="K1927" s="118"/>
      <c r="L1927" s="118"/>
      <c r="M1927" s="118"/>
      <c r="N1927" s="153"/>
    </row>
    <row r="1928" spans="2:14">
      <c r="B1928" s="118"/>
      <c r="C1928" s="118"/>
      <c r="D1928" s="118"/>
      <c r="E1928" s="118"/>
      <c r="F1928" s="118"/>
      <c r="G1928" s="118"/>
      <c r="H1928" s="118"/>
      <c r="I1928" s="118"/>
      <c r="J1928" s="118"/>
      <c r="K1928" s="118"/>
      <c r="L1928" s="118"/>
      <c r="M1928" s="118"/>
      <c r="N1928" s="153"/>
    </row>
    <row r="1929" spans="2:14">
      <c r="B1929" s="118"/>
      <c r="C1929" s="118"/>
      <c r="D1929" s="118"/>
      <c r="E1929" s="118"/>
      <c r="F1929" s="118"/>
      <c r="G1929" s="118"/>
      <c r="H1929" s="118"/>
      <c r="I1929" s="118"/>
      <c r="J1929" s="118"/>
      <c r="K1929" s="118"/>
      <c r="L1929" s="118"/>
      <c r="M1929" s="118"/>
      <c r="N1929" s="153"/>
    </row>
    <row r="1930" spans="2:14">
      <c r="B1930" s="118"/>
      <c r="C1930" s="118"/>
      <c r="D1930" s="118"/>
      <c r="E1930" s="118"/>
      <c r="F1930" s="118"/>
      <c r="G1930" s="118"/>
      <c r="H1930" s="118"/>
      <c r="I1930" s="118"/>
      <c r="J1930" s="118"/>
      <c r="K1930" s="118"/>
      <c r="L1930" s="118"/>
      <c r="M1930" s="118"/>
      <c r="N1930" s="153"/>
    </row>
    <row r="1931" spans="2:14">
      <c r="B1931" s="118"/>
      <c r="C1931" s="118"/>
      <c r="D1931" s="118"/>
      <c r="E1931" s="118"/>
      <c r="F1931" s="118"/>
      <c r="G1931" s="118"/>
      <c r="H1931" s="118"/>
      <c r="I1931" s="118"/>
      <c r="J1931" s="118"/>
      <c r="K1931" s="118"/>
      <c r="L1931" s="118"/>
      <c r="M1931" s="118"/>
      <c r="N1931" s="153"/>
    </row>
    <row r="1932" spans="2:14">
      <c r="B1932" s="118"/>
      <c r="C1932" s="118"/>
      <c r="D1932" s="118"/>
      <c r="E1932" s="118"/>
      <c r="F1932" s="118"/>
      <c r="G1932" s="118"/>
      <c r="H1932" s="118"/>
      <c r="I1932" s="118"/>
      <c r="J1932" s="118"/>
      <c r="K1932" s="118"/>
      <c r="L1932" s="118"/>
      <c r="M1932" s="118"/>
      <c r="N1932" s="153"/>
    </row>
    <row r="1933" spans="2:14">
      <c r="B1933" s="118"/>
      <c r="C1933" s="118"/>
      <c r="D1933" s="118"/>
      <c r="E1933" s="118"/>
      <c r="F1933" s="118"/>
      <c r="G1933" s="118"/>
      <c r="H1933" s="118"/>
      <c r="I1933" s="118"/>
      <c r="J1933" s="118"/>
      <c r="K1933" s="118"/>
      <c r="L1933" s="118"/>
      <c r="M1933" s="118"/>
      <c r="N1933" s="153"/>
    </row>
    <row r="1934" spans="2:14">
      <c r="B1934" s="118"/>
      <c r="C1934" s="118"/>
      <c r="D1934" s="118"/>
      <c r="E1934" s="118"/>
      <c r="F1934" s="118"/>
      <c r="G1934" s="118"/>
      <c r="H1934" s="118"/>
      <c r="I1934" s="118"/>
      <c r="J1934" s="118"/>
      <c r="K1934" s="118"/>
      <c r="L1934" s="118"/>
      <c r="M1934" s="118"/>
      <c r="N1934" s="153"/>
    </row>
    <row r="1935" spans="2:14">
      <c r="B1935" s="118"/>
      <c r="C1935" s="118"/>
      <c r="D1935" s="118"/>
      <c r="E1935" s="118"/>
      <c r="F1935" s="118"/>
      <c r="G1935" s="118"/>
      <c r="H1935" s="118"/>
      <c r="I1935" s="118"/>
      <c r="J1935" s="118"/>
      <c r="K1935" s="118"/>
      <c r="L1935" s="118"/>
      <c r="M1935" s="118"/>
      <c r="N1935" s="153"/>
    </row>
    <row r="1936" spans="2:14">
      <c r="B1936" s="118"/>
      <c r="C1936" s="118"/>
      <c r="D1936" s="118"/>
      <c r="E1936" s="118"/>
      <c r="F1936" s="118"/>
      <c r="G1936" s="118"/>
      <c r="H1936" s="118"/>
      <c r="I1936" s="118"/>
      <c r="J1936" s="118"/>
      <c r="K1936" s="118"/>
      <c r="L1936" s="118"/>
      <c r="M1936" s="118"/>
      <c r="N1936" s="153"/>
    </row>
    <row r="1937" spans="2:14">
      <c r="B1937" s="118"/>
      <c r="C1937" s="118"/>
      <c r="D1937" s="118"/>
      <c r="E1937" s="118"/>
      <c r="F1937" s="118"/>
      <c r="G1937" s="118"/>
      <c r="H1937" s="118"/>
      <c r="I1937" s="118"/>
      <c r="J1937" s="118"/>
      <c r="K1937" s="118"/>
      <c r="L1937" s="118"/>
      <c r="M1937" s="118"/>
      <c r="N1937" s="153"/>
    </row>
    <row r="1938" spans="2:14">
      <c r="B1938" s="118"/>
      <c r="C1938" s="118"/>
      <c r="D1938" s="118"/>
      <c r="E1938" s="118"/>
      <c r="F1938" s="118"/>
      <c r="G1938" s="118"/>
      <c r="H1938" s="118"/>
      <c r="I1938" s="118"/>
      <c r="J1938" s="118"/>
      <c r="K1938" s="118"/>
      <c r="L1938" s="118"/>
      <c r="M1938" s="118"/>
      <c r="N1938" s="153"/>
    </row>
    <row r="1939" spans="2:14">
      <c r="B1939" s="118"/>
      <c r="C1939" s="118"/>
      <c r="D1939" s="118"/>
      <c r="E1939" s="118"/>
      <c r="F1939" s="118"/>
      <c r="G1939" s="118"/>
      <c r="H1939" s="118"/>
      <c r="I1939" s="118"/>
      <c r="J1939" s="118"/>
      <c r="K1939" s="118"/>
      <c r="L1939" s="118"/>
      <c r="M1939" s="118"/>
      <c r="N1939" s="153"/>
    </row>
    <row r="1940" spans="2:14">
      <c r="B1940" s="118"/>
      <c r="C1940" s="118"/>
      <c r="D1940" s="118"/>
      <c r="E1940" s="118"/>
      <c r="F1940" s="118"/>
      <c r="G1940" s="118"/>
      <c r="H1940" s="118"/>
      <c r="I1940" s="118"/>
      <c r="J1940" s="118"/>
      <c r="K1940" s="118"/>
      <c r="L1940" s="118"/>
      <c r="M1940" s="118"/>
      <c r="N1940" s="153"/>
    </row>
    <row r="1941" spans="2:14">
      <c r="B1941" s="118"/>
      <c r="C1941" s="118"/>
      <c r="D1941" s="118"/>
      <c r="E1941" s="118"/>
      <c r="F1941" s="118"/>
      <c r="G1941" s="118"/>
      <c r="H1941" s="118"/>
      <c r="I1941" s="118"/>
      <c r="J1941" s="118"/>
      <c r="K1941" s="118"/>
      <c r="L1941" s="118"/>
      <c r="M1941" s="118"/>
      <c r="N1941" s="153"/>
    </row>
    <row r="1942" spans="2:14">
      <c r="B1942" s="118"/>
      <c r="C1942" s="118"/>
      <c r="D1942" s="118"/>
      <c r="E1942" s="118"/>
      <c r="F1942" s="118"/>
      <c r="G1942" s="118"/>
      <c r="H1942" s="118"/>
      <c r="I1942" s="118"/>
      <c r="J1942" s="118"/>
      <c r="K1942" s="118"/>
      <c r="L1942" s="118"/>
      <c r="M1942" s="118"/>
      <c r="N1942" s="153"/>
    </row>
    <row r="1943" spans="2:14">
      <c r="B1943" s="118"/>
      <c r="C1943" s="118"/>
      <c r="D1943" s="118"/>
      <c r="E1943" s="118"/>
      <c r="F1943" s="118"/>
      <c r="G1943" s="118"/>
      <c r="H1943" s="118"/>
      <c r="I1943" s="118"/>
      <c r="J1943" s="118"/>
      <c r="K1943" s="118"/>
      <c r="L1943" s="118"/>
      <c r="M1943" s="118"/>
      <c r="N1943" s="153"/>
    </row>
    <row r="1944" spans="2:14">
      <c r="B1944" s="118"/>
      <c r="C1944" s="118"/>
      <c r="D1944" s="118"/>
      <c r="E1944" s="118"/>
      <c r="F1944" s="118"/>
      <c r="G1944" s="118"/>
      <c r="H1944" s="118"/>
      <c r="I1944" s="118"/>
      <c r="J1944" s="118"/>
      <c r="K1944" s="118"/>
      <c r="L1944" s="118"/>
      <c r="M1944" s="118"/>
      <c r="N1944" s="153"/>
    </row>
    <row r="1945" spans="2:14">
      <c r="B1945" s="118"/>
      <c r="C1945" s="118"/>
      <c r="D1945" s="118"/>
      <c r="E1945" s="118"/>
      <c r="F1945" s="118"/>
      <c r="G1945" s="118"/>
      <c r="H1945" s="118"/>
      <c r="I1945" s="118"/>
      <c r="J1945" s="118"/>
      <c r="K1945" s="118"/>
      <c r="L1945" s="118"/>
      <c r="M1945" s="118"/>
      <c r="N1945" s="153"/>
    </row>
    <row r="1946" spans="2:14">
      <c r="B1946" s="118"/>
      <c r="C1946" s="118"/>
      <c r="D1946" s="118"/>
      <c r="E1946" s="118"/>
      <c r="F1946" s="118"/>
      <c r="G1946" s="118"/>
      <c r="H1946" s="118"/>
      <c r="I1946" s="118"/>
      <c r="J1946" s="118"/>
      <c r="K1946" s="118"/>
      <c r="L1946" s="118"/>
      <c r="M1946" s="118"/>
      <c r="N1946" s="153"/>
    </row>
    <row r="1947" spans="2:14">
      <c r="B1947" s="118"/>
      <c r="C1947" s="118"/>
      <c r="D1947" s="118"/>
      <c r="E1947" s="118"/>
      <c r="F1947" s="118"/>
      <c r="G1947" s="118"/>
      <c r="H1947" s="118"/>
      <c r="I1947" s="118"/>
      <c r="J1947" s="118"/>
      <c r="K1947" s="118"/>
      <c r="L1947" s="118"/>
      <c r="M1947" s="118"/>
      <c r="N1947" s="153"/>
    </row>
    <row r="1948" spans="2:14">
      <c r="B1948" s="118"/>
      <c r="C1948" s="118"/>
      <c r="D1948" s="118"/>
      <c r="E1948" s="118"/>
      <c r="F1948" s="118"/>
      <c r="G1948" s="118"/>
      <c r="H1948" s="118"/>
      <c r="I1948" s="118"/>
      <c r="J1948" s="118"/>
      <c r="K1948" s="118"/>
      <c r="L1948" s="118"/>
      <c r="M1948" s="118"/>
      <c r="N1948" s="153"/>
    </row>
    <row r="1949" spans="2:14">
      <c r="B1949" s="118"/>
      <c r="C1949" s="118"/>
      <c r="D1949" s="118"/>
      <c r="E1949" s="118"/>
      <c r="F1949" s="118"/>
      <c r="G1949" s="118"/>
      <c r="H1949" s="118"/>
      <c r="I1949" s="118"/>
      <c r="J1949" s="118"/>
      <c r="K1949" s="118"/>
      <c r="L1949" s="118"/>
      <c r="M1949" s="118"/>
      <c r="N1949" s="153"/>
    </row>
    <row r="1950" spans="2:14">
      <c r="B1950" s="118"/>
      <c r="C1950" s="118"/>
      <c r="D1950" s="118"/>
      <c r="E1950" s="118"/>
      <c r="F1950" s="118"/>
      <c r="G1950" s="118"/>
      <c r="H1950" s="118"/>
      <c r="I1950" s="118"/>
      <c r="J1950" s="118"/>
      <c r="K1950" s="118"/>
      <c r="L1950" s="118"/>
      <c r="M1950" s="118"/>
      <c r="N1950" s="153"/>
    </row>
    <row r="1951" spans="2:14">
      <c r="B1951" s="118"/>
      <c r="C1951" s="118"/>
      <c r="D1951" s="118"/>
      <c r="E1951" s="118"/>
      <c r="F1951" s="118"/>
      <c r="G1951" s="118"/>
      <c r="H1951" s="118"/>
      <c r="I1951" s="118"/>
      <c r="J1951" s="118"/>
      <c r="K1951" s="118"/>
      <c r="L1951" s="118"/>
      <c r="M1951" s="118"/>
      <c r="N1951" s="153"/>
    </row>
    <row r="1952" spans="2:14">
      <c r="B1952" s="118"/>
      <c r="C1952" s="118"/>
      <c r="D1952" s="118"/>
      <c r="E1952" s="118"/>
      <c r="F1952" s="118"/>
      <c r="G1952" s="118"/>
      <c r="H1952" s="118"/>
      <c r="I1952" s="118"/>
      <c r="J1952" s="118"/>
      <c r="K1952" s="118"/>
      <c r="L1952" s="118"/>
      <c r="M1952" s="118"/>
      <c r="N1952" s="153"/>
    </row>
    <row r="1953" spans="2:14">
      <c r="B1953" s="118"/>
      <c r="C1953" s="118"/>
      <c r="D1953" s="118"/>
      <c r="E1953" s="118"/>
      <c r="F1953" s="118"/>
      <c r="G1953" s="118"/>
      <c r="H1953" s="118"/>
      <c r="I1953" s="118"/>
      <c r="J1953" s="118"/>
      <c r="K1953" s="118"/>
      <c r="L1953" s="118"/>
      <c r="M1953" s="118"/>
      <c r="N1953" s="153"/>
    </row>
    <row r="1954" spans="2:14">
      <c r="B1954" s="118"/>
      <c r="C1954" s="118"/>
      <c r="D1954" s="118"/>
      <c r="E1954" s="118"/>
      <c r="F1954" s="118"/>
      <c r="G1954" s="118"/>
      <c r="H1954" s="118"/>
      <c r="I1954" s="118"/>
      <c r="J1954" s="118"/>
      <c r="K1954" s="118"/>
      <c r="L1954" s="118"/>
      <c r="M1954" s="118"/>
      <c r="N1954" s="153"/>
    </row>
    <row r="1955" spans="2:14">
      <c r="B1955" s="118"/>
      <c r="C1955" s="118"/>
      <c r="D1955" s="118"/>
      <c r="E1955" s="118"/>
      <c r="F1955" s="118"/>
      <c r="G1955" s="118"/>
      <c r="H1955" s="118"/>
      <c r="I1955" s="118"/>
      <c r="J1955" s="118"/>
      <c r="K1955" s="118"/>
      <c r="L1955" s="118"/>
      <c r="M1955" s="118"/>
      <c r="N1955" s="153"/>
    </row>
    <row r="1956" spans="2:14">
      <c r="B1956" s="118"/>
      <c r="C1956" s="118"/>
      <c r="D1956" s="118"/>
      <c r="E1956" s="118"/>
      <c r="F1956" s="118"/>
      <c r="G1956" s="118"/>
      <c r="H1956" s="118"/>
      <c r="I1956" s="118"/>
      <c r="J1956" s="118"/>
      <c r="K1956" s="118"/>
      <c r="L1956" s="118"/>
      <c r="M1956" s="118"/>
      <c r="N1956" s="153"/>
    </row>
    <row r="1957" spans="2:14">
      <c r="B1957" s="118"/>
      <c r="C1957" s="118"/>
      <c r="D1957" s="118"/>
      <c r="E1957" s="118"/>
      <c r="F1957" s="118"/>
      <c r="G1957" s="118"/>
      <c r="H1957" s="118"/>
      <c r="I1957" s="118"/>
      <c r="J1957" s="118"/>
      <c r="K1957" s="118"/>
      <c r="L1957" s="118"/>
      <c r="M1957" s="118"/>
      <c r="N1957" s="153"/>
    </row>
    <row r="1958" spans="2:14">
      <c r="B1958" s="118"/>
      <c r="C1958" s="118"/>
      <c r="D1958" s="118"/>
      <c r="E1958" s="118"/>
      <c r="F1958" s="118"/>
      <c r="G1958" s="118"/>
      <c r="H1958" s="118"/>
      <c r="I1958" s="118"/>
      <c r="J1958" s="118"/>
      <c r="K1958" s="118"/>
      <c r="L1958" s="118"/>
      <c r="M1958" s="118"/>
      <c r="N1958" s="153"/>
    </row>
    <row r="1959" spans="2:14">
      <c r="B1959" s="118"/>
      <c r="C1959" s="118"/>
      <c r="D1959" s="118"/>
      <c r="E1959" s="118"/>
      <c r="F1959" s="118"/>
      <c r="G1959" s="118"/>
      <c r="H1959" s="118"/>
      <c r="I1959" s="118"/>
      <c r="J1959" s="118"/>
      <c r="K1959" s="118"/>
      <c r="L1959" s="118"/>
      <c r="M1959" s="118"/>
      <c r="N1959" s="153"/>
    </row>
    <row r="1960" spans="2:14">
      <c r="B1960" s="118"/>
      <c r="C1960" s="118"/>
      <c r="D1960" s="118"/>
      <c r="E1960" s="118"/>
      <c r="F1960" s="118"/>
      <c r="G1960" s="118"/>
      <c r="H1960" s="118"/>
      <c r="I1960" s="118"/>
      <c r="J1960" s="118"/>
      <c r="K1960" s="118"/>
      <c r="L1960" s="118"/>
      <c r="M1960" s="118"/>
      <c r="N1960" s="153"/>
    </row>
    <row r="1961" spans="2:14">
      <c r="B1961" s="118"/>
      <c r="C1961" s="118"/>
      <c r="D1961" s="118"/>
      <c r="E1961" s="118"/>
      <c r="F1961" s="118"/>
      <c r="G1961" s="118"/>
      <c r="H1961" s="118"/>
      <c r="I1961" s="118"/>
      <c r="J1961" s="118"/>
      <c r="K1961" s="118"/>
      <c r="L1961" s="118"/>
      <c r="M1961" s="118"/>
      <c r="N1961" s="153"/>
    </row>
    <row r="1962" spans="2:14">
      <c r="B1962" s="118"/>
      <c r="C1962" s="118"/>
      <c r="D1962" s="118"/>
      <c r="E1962" s="118"/>
      <c r="F1962" s="118"/>
      <c r="G1962" s="118"/>
      <c r="H1962" s="118"/>
      <c r="I1962" s="118"/>
      <c r="J1962" s="118"/>
      <c r="K1962" s="118"/>
      <c r="L1962" s="118"/>
      <c r="M1962" s="118"/>
      <c r="N1962" s="153"/>
    </row>
    <row r="1963" spans="2:14">
      <c r="B1963" s="118"/>
      <c r="C1963" s="118"/>
      <c r="D1963" s="118"/>
      <c r="E1963" s="118"/>
      <c r="F1963" s="118"/>
      <c r="G1963" s="118"/>
      <c r="H1963" s="118"/>
      <c r="I1963" s="118"/>
      <c r="J1963" s="118"/>
      <c r="K1963" s="118"/>
      <c r="L1963" s="118"/>
      <c r="M1963" s="118"/>
      <c r="N1963" s="153"/>
    </row>
    <row r="1964" spans="2:14">
      <c r="B1964" s="118"/>
      <c r="C1964" s="118"/>
      <c r="D1964" s="118"/>
      <c r="E1964" s="118"/>
      <c r="F1964" s="118"/>
      <c r="G1964" s="118"/>
      <c r="H1964" s="118"/>
      <c r="I1964" s="118"/>
      <c r="J1964" s="118"/>
      <c r="K1964" s="118"/>
      <c r="L1964" s="118"/>
      <c r="M1964" s="118"/>
      <c r="N1964" s="153"/>
    </row>
    <row r="1965" spans="2:14">
      <c r="B1965" s="118"/>
      <c r="C1965" s="118"/>
      <c r="D1965" s="118"/>
      <c r="E1965" s="118"/>
      <c r="F1965" s="118"/>
      <c r="G1965" s="118"/>
      <c r="H1965" s="118"/>
      <c r="I1965" s="118"/>
      <c r="J1965" s="118"/>
      <c r="K1965" s="118"/>
      <c r="L1965" s="118"/>
      <c r="M1965" s="118"/>
      <c r="N1965" s="153"/>
    </row>
    <row r="1966" spans="2:14">
      <c r="B1966" s="118"/>
      <c r="C1966" s="118"/>
      <c r="D1966" s="118"/>
      <c r="E1966" s="118"/>
      <c r="F1966" s="118"/>
      <c r="G1966" s="118"/>
      <c r="H1966" s="118"/>
      <c r="I1966" s="118"/>
      <c r="J1966" s="118"/>
      <c r="K1966" s="118"/>
      <c r="L1966" s="118"/>
      <c r="M1966" s="118"/>
      <c r="N1966" s="153"/>
    </row>
    <row r="1967" spans="2:14">
      <c r="B1967" s="118"/>
      <c r="C1967" s="118"/>
      <c r="D1967" s="118"/>
      <c r="E1967" s="118"/>
      <c r="F1967" s="118"/>
      <c r="G1967" s="118"/>
      <c r="H1967" s="118"/>
      <c r="I1967" s="118"/>
      <c r="J1967" s="118"/>
      <c r="K1967" s="118"/>
      <c r="L1967" s="118"/>
      <c r="M1967" s="118"/>
      <c r="N1967" s="153"/>
    </row>
    <row r="1968" spans="2:14">
      <c r="B1968" s="118"/>
      <c r="C1968" s="118"/>
      <c r="D1968" s="118"/>
      <c r="E1968" s="118"/>
      <c r="F1968" s="118"/>
      <c r="G1968" s="118"/>
      <c r="H1968" s="118"/>
      <c r="I1968" s="118"/>
      <c r="J1968" s="118"/>
      <c r="K1968" s="118"/>
      <c r="L1968" s="118"/>
      <c r="M1968" s="118"/>
      <c r="N1968" s="153"/>
    </row>
    <row r="1969" spans="2:14">
      <c r="B1969" s="118"/>
      <c r="C1969" s="118"/>
      <c r="D1969" s="118"/>
      <c r="E1969" s="118"/>
      <c r="F1969" s="118"/>
      <c r="G1969" s="118"/>
      <c r="H1969" s="118"/>
      <c r="I1969" s="118"/>
      <c r="J1969" s="118"/>
      <c r="K1969" s="118"/>
      <c r="L1969" s="118"/>
      <c r="M1969" s="118"/>
      <c r="N1969" s="153"/>
    </row>
    <row r="1970" spans="2:14">
      <c r="B1970" s="118"/>
      <c r="C1970" s="118"/>
      <c r="D1970" s="118"/>
      <c r="E1970" s="118"/>
      <c r="F1970" s="118"/>
      <c r="G1970" s="118"/>
      <c r="H1970" s="118"/>
      <c r="I1970" s="118"/>
      <c r="J1970" s="118"/>
      <c r="K1970" s="118"/>
      <c r="L1970" s="118"/>
      <c r="M1970" s="118"/>
      <c r="N1970" s="153"/>
    </row>
    <row r="1971" spans="2:14">
      <c r="B1971" s="118"/>
      <c r="C1971" s="118"/>
      <c r="D1971" s="118"/>
      <c r="E1971" s="118"/>
      <c r="F1971" s="118"/>
      <c r="G1971" s="118"/>
      <c r="H1971" s="118"/>
      <c r="I1971" s="118"/>
      <c r="J1971" s="118"/>
      <c r="K1971" s="118"/>
      <c r="L1971" s="118"/>
      <c r="M1971" s="118"/>
      <c r="N1971" s="153"/>
    </row>
    <row r="1972" spans="2:14">
      <c r="B1972" s="118"/>
      <c r="C1972" s="118"/>
      <c r="D1972" s="118"/>
      <c r="E1972" s="118"/>
      <c r="F1972" s="118"/>
      <c r="G1972" s="118"/>
      <c r="H1972" s="118"/>
      <c r="I1972" s="118"/>
      <c r="J1972" s="118"/>
      <c r="K1972" s="118"/>
      <c r="L1972" s="118"/>
      <c r="M1972" s="118"/>
      <c r="N1972" s="153"/>
    </row>
    <row r="1973" spans="2:14">
      <c r="B1973" s="118"/>
      <c r="C1973" s="118"/>
      <c r="D1973" s="118"/>
      <c r="E1973" s="118"/>
      <c r="F1973" s="118"/>
      <c r="G1973" s="118"/>
      <c r="H1973" s="118"/>
      <c r="I1973" s="118"/>
      <c r="J1973" s="118"/>
      <c r="K1973" s="118"/>
      <c r="L1973" s="118"/>
      <c r="M1973" s="118"/>
      <c r="N1973" s="153"/>
    </row>
    <row r="1974" spans="2:14">
      <c r="B1974" s="118"/>
      <c r="C1974" s="118"/>
      <c r="D1974" s="118"/>
      <c r="E1974" s="118"/>
      <c r="F1974" s="118"/>
      <c r="G1974" s="118"/>
      <c r="H1974" s="118"/>
      <c r="I1974" s="118"/>
      <c r="J1974" s="118"/>
      <c r="K1974" s="118"/>
      <c r="L1974" s="118"/>
      <c r="M1974" s="118"/>
      <c r="N1974" s="153"/>
    </row>
    <row r="1975" spans="2:14">
      <c r="B1975" s="118"/>
      <c r="C1975" s="118"/>
      <c r="D1975" s="118"/>
      <c r="E1975" s="118"/>
      <c r="F1975" s="118"/>
      <c r="G1975" s="118"/>
      <c r="H1975" s="118"/>
      <c r="I1975" s="118"/>
      <c r="J1975" s="118"/>
      <c r="K1975" s="118"/>
      <c r="L1975" s="118"/>
      <c r="M1975" s="118"/>
      <c r="N1975" s="153"/>
    </row>
    <row r="1976" spans="2:14">
      <c r="B1976" s="118"/>
      <c r="C1976" s="118"/>
      <c r="D1976" s="118"/>
      <c r="E1976" s="118"/>
      <c r="F1976" s="118"/>
      <c r="G1976" s="118"/>
      <c r="H1976" s="118"/>
      <c r="I1976" s="118"/>
      <c r="J1976" s="118"/>
      <c r="K1976" s="118"/>
      <c r="L1976" s="118"/>
      <c r="M1976" s="118"/>
      <c r="N1976" s="153"/>
    </row>
    <row r="1977" spans="2:14">
      <c r="B1977" s="118"/>
      <c r="C1977" s="118"/>
      <c r="D1977" s="118"/>
      <c r="E1977" s="118"/>
      <c r="F1977" s="118"/>
      <c r="G1977" s="118"/>
      <c r="H1977" s="118"/>
      <c r="I1977" s="118"/>
      <c r="J1977" s="118"/>
      <c r="K1977" s="118"/>
      <c r="L1977" s="118"/>
      <c r="M1977" s="118"/>
      <c r="N1977" s="153"/>
    </row>
    <row r="1978" spans="2:14">
      <c r="B1978" s="118"/>
      <c r="C1978" s="118"/>
      <c r="D1978" s="118"/>
      <c r="E1978" s="118"/>
      <c r="F1978" s="118"/>
      <c r="G1978" s="118"/>
      <c r="H1978" s="118"/>
      <c r="I1978" s="118"/>
      <c r="J1978" s="118"/>
      <c r="K1978" s="118"/>
      <c r="L1978" s="118"/>
      <c r="M1978" s="118"/>
      <c r="N1978" s="153"/>
    </row>
    <row r="1979" spans="2:14">
      <c r="B1979" s="118"/>
      <c r="C1979" s="118"/>
      <c r="D1979" s="118"/>
      <c r="E1979" s="118"/>
      <c r="F1979" s="118"/>
      <c r="G1979" s="118"/>
      <c r="H1979" s="118"/>
      <c r="I1979" s="118"/>
      <c r="J1979" s="118"/>
      <c r="K1979" s="118"/>
      <c r="L1979" s="118"/>
      <c r="M1979" s="118"/>
      <c r="N1979" s="153"/>
    </row>
    <row r="1980" spans="2:14">
      <c r="B1980" s="118"/>
      <c r="C1980" s="118"/>
      <c r="D1980" s="118"/>
      <c r="E1980" s="118"/>
      <c r="F1980" s="118"/>
      <c r="G1980" s="118"/>
      <c r="H1980" s="118"/>
      <c r="I1980" s="118"/>
      <c r="J1980" s="118"/>
      <c r="K1980" s="118"/>
      <c r="L1980" s="118"/>
      <c r="M1980" s="118"/>
      <c r="N1980" s="153"/>
    </row>
    <row r="1981" spans="2:14">
      <c r="B1981" s="118"/>
      <c r="C1981" s="118"/>
      <c r="D1981" s="118"/>
      <c r="E1981" s="118"/>
      <c r="F1981" s="118"/>
      <c r="G1981" s="118"/>
      <c r="H1981" s="118"/>
      <c r="I1981" s="118"/>
      <c r="J1981" s="118"/>
      <c r="K1981" s="118"/>
      <c r="L1981" s="118"/>
      <c r="M1981" s="118"/>
      <c r="N1981" s="153"/>
    </row>
    <row r="1982" spans="2:14">
      <c r="B1982" s="118"/>
      <c r="C1982" s="118"/>
      <c r="D1982" s="118"/>
      <c r="E1982" s="118"/>
      <c r="F1982" s="118"/>
      <c r="G1982" s="118"/>
      <c r="H1982" s="118"/>
      <c r="I1982" s="118"/>
      <c r="J1982" s="118"/>
      <c r="K1982" s="118"/>
      <c r="L1982" s="118"/>
      <c r="M1982" s="118"/>
      <c r="N1982" s="153"/>
    </row>
    <row r="1983" spans="2:14">
      <c r="B1983" s="118"/>
      <c r="C1983" s="118"/>
      <c r="D1983" s="118"/>
      <c r="E1983" s="118"/>
      <c r="F1983" s="118"/>
      <c r="G1983" s="118"/>
      <c r="H1983" s="118"/>
      <c r="I1983" s="118"/>
      <c r="J1983" s="118"/>
      <c r="K1983" s="118"/>
      <c r="L1983" s="118"/>
      <c r="M1983" s="118"/>
      <c r="N1983" s="153"/>
    </row>
    <row r="1984" spans="2:14">
      <c r="B1984" s="118"/>
      <c r="C1984" s="118"/>
      <c r="D1984" s="118"/>
      <c r="E1984" s="118"/>
      <c r="F1984" s="118"/>
      <c r="G1984" s="118"/>
      <c r="H1984" s="118"/>
      <c r="I1984" s="118"/>
      <c r="J1984" s="118"/>
      <c r="K1984" s="118"/>
      <c r="L1984" s="118"/>
      <c r="M1984" s="118"/>
      <c r="N1984" s="153"/>
    </row>
    <row r="1985" spans="2:14">
      <c r="B1985" s="118"/>
      <c r="C1985" s="118"/>
      <c r="D1985" s="118"/>
      <c r="E1985" s="118"/>
      <c r="F1985" s="118"/>
      <c r="G1985" s="118"/>
      <c r="H1985" s="118"/>
      <c r="I1985" s="118"/>
      <c r="J1985" s="118"/>
      <c r="K1985" s="118"/>
      <c r="L1985" s="118"/>
      <c r="M1985" s="118"/>
      <c r="N1985" s="153"/>
    </row>
    <row r="1986" spans="2:14">
      <c r="B1986" s="118"/>
      <c r="C1986" s="118"/>
      <c r="D1986" s="118"/>
      <c r="E1986" s="118"/>
      <c r="F1986" s="118"/>
      <c r="G1986" s="118"/>
      <c r="H1986" s="118"/>
      <c r="I1986" s="118"/>
      <c r="J1986" s="118"/>
      <c r="K1986" s="118"/>
      <c r="L1986" s="118"/>
      <c r="M1986" s="118"/>
      <c r="N1986" s="153"/>
    </row>
    <row r="1987" spans="2:14">
      <c r="B1987" s="118"/>
      <c r="C1987" s="118"/>
      <c r="D1987" s="118"/>
      <c r="E1987" s="118"/>
      <c r="F1987" s="118"/>
      <c r="G1987" s="118"/>
      <c r="H1987" s="118"/>
      <c r="I1987" s="118"/>
      <c r="J1987" s="118"/>
      <c r="K1987" s="118"/>
      <c r="L1987" s="118"/>
      <c r="M1987" s="118"/>
      <c r="N1987" s="153"/>
    </row>
    <row r="1988" spans="2:14">
      <c r="B1988" s="118"/>
      <c r="C1988" s="118"/>
      <c r="D1988" s="118"/>
      <c r="E1988" s="118"/>
      <c r="F1988" s="118"/>
      <c r="G1988" s="118"/>
      <c r="H1988" s="118"/>
      <c r="I1988" s="118"/>
      <c r="J1988" s="118"/>
      <c r="K1988" s="118"/>
      <c r="L1988" s="118"/>
      <c r="M1988" s="118"/>
      <c r="N1988" s="153"/>
    </row>
    <row r="1989" spans="2:14">
      <c r="B1989" s="118"/>
      <c r="C1989" s="118"/>
      <c r="D1989" s="118"/>
      <c r="E1989" s="118"/>
      <c r="F1989" s="118"/>
      <c r="G1989" s="118"/>
      <c r="H1989" s="118"/>
      <c r="I1989" s="118"/>
      <c r="J1989" s="118"/>
      <c r="K1989" s="118"/>
      <c r="L1989" s="118"/>
      <c r="M1989" s="118"/>
      <c r="N1989" s="153"/>
    </row>
    <row r="1990" spans="2:14">
      <c r="B1990" s="118"/>
      <c r="C1990" s="118"/>
      <c r="D1990" s="118"/>
      <c r="E1990" s="118"/>
      <c r="F1990" s="118"/>
      <c r="G1990" s="118"/>
      <c r="H1990" s="118"/>
      <c r="I1990" s="118"/>
      <c r="J1990" s="118"/>
      <c r="K1990" s="118"/>
      <c r="L1990" s="118"/>
      <c r="M1990" s="118"/>
      <c r="N1990" s="153"/>
    </row>
    <row r="1991" spans="2:14">
      <c r="B1991" s="118"/>
      <c r="C1991" s="118"/>
      <c r="D1991" s="118"/>
      <c r="E1991" s="118"/>
      <c r="F1991" s="118"/>
      <c r="G1991" s="118"/>
      <c r="H1991" s="118"/>
      <c r="I1991" s="118"/>
      <c r="J1991" s="118"/>
      <c r="K1991" s="118"/>
      <c r="L1991" s="118"/>
      <c r="M1991" s="118"/>
      <c r="N1991" s="153"/>
    </row>
    <row r="1992" spans="2:14">
      <c r="B1992" s="118"/>
      <c r="C1992" s="118"/>
      <c r="D1992" s="118"/>
      <c r="E1992" s="118"/>
      <c r="F1992" s="118"/>
      <c r="G1992" s="118"/>
      <c r="H1992" s="118"/>
      <c r="I1992" s="118"/>
      <c r="J1992" s="118"/>
      <c r="K1992" s="118"/>
      <c r="L1992" s="118"/>
      <c r="M1992" s="118"/>
      <c r="N1992" s="153"/>
    </row>
    <row r="1993" spans="2:14">
      <c r="B1993" s="118"/>
      <c r="C1993" s="118"/>
      <c r="D1993" s="118"/>
      <c r="E1993" s="118"/>
      <c r="F1993" s="118"/>
      <c r="G1993" s="118"/>
      <c r="H1993" s="118"/>
      <c r="I1993" s="118"/>
      <c r="J1993" s="118"/>
      <c r="K1993" s="118"/>
      <c r="L1993" s="118"/>
      <c r="M1993" s="118"/>
      <c r="N1993" s="153"/>
    </row>
    <row r="1994" spans="2:14">
      <c r="B1994" s="118"/>
      <c r="C1994" s="118"/>
      <c r="D1994" s="118"/>
      <c r="E1994" s="118"/>
      <c r="F1994" s="118"/>
      <c r="G1994" s="118"/>
      <c r="H1994" s="118"/>
      <c r="I1994" s="118"/>
      <c r="J1994" s="118"/>
      <c r="K1994" s="118"/>
      <c r="L1994" s="118"/>
      <c r="M1994" s="118"/>
      <c r="N1994" s="153"/>
    </row>
    <row r="1995" spans="2:14">
      <c r="B1995" s="118"/>
      <c r="C1995" s="118"/>
      <c r="D1995" s="118"/>
      <c r="E1995" s="118"/>
      <c r="F1995" s="118"/>
      <c r="G1995" s="118"/>
      <c r="H1995" s="118"/>
      <c r="I1995" s="118"/>
      <c r="J1995" s="118"/>
      <c r="K1995" s="118"/>
      <c r="L1995" s="118"/>
      <c r="M1995" s="118"/>
      <c r="N1995" s="153"/>
    </row>
    <row r="1996" spans="2:14">
      <c r="B1996" s="118"/>
      <c r="C1996" s="118"/>
      <c r="D1996" s="118"/>
      <c r="E1996" s="118"/>
      <c r="F1996" s="118"/>
      <c r="G1996" s="118"/>
      <c r="H1996" s="118"/>
      <c r="I1996" s="118"/>
      <c r="J1996" s="118"/>
      <c r="K1996" s="118"/>
      <c r="L1996" s="118"/>
      <c r="M1996" s="118"/>
      <c r="N1996" s="153"/>
    </row>
    <row r="1997" spans="2:14">
      <c r="B1997" s="118"/>
      <c r="C1997" s="118"/>
      <c r="D1997" s="118"/>
      <c r="E1997" s="118"/>
      <c r="F1997" s="118"/>
      <c r="G1997" s="118"/>
      <c r="H1997" s="118"/>
      <c r="I1997" s="118"/>
      <c r="J1997" s="118"/>
      <c r="K1997" s="118"/>
      <c r="L1997" s="118"/>
      <c r="M1997" s="118"/>
      <c r="N1997" s="153"/>
    </row>
    <row r="1998" spans="2:14">
      <c r="B1998" s="118"/>
      <c r="C1998" s="118"/>
      <c r="D1998" s="118"/>
      <c r="E1998" s="118"/>
      <c r="F1998" s="118"/>
      <c r="G1998" s="118"/>
      <c r="H1998" s="118"/>
      <c r="I1998" s="118"/>
      <c r="J1998" s="118"/>
      <c r="K1998" s="118"/>
      <c r="L1998" s="118"/>
      <c r="M1998" s="118"/>
      <c r="N1998" s="153"/>
    </row>
    <row r="1999" spans="2:14">
      <c r="B1999" s="118"/>
      <c r="C1999" s="118"/>
      <c r="D1999" s="118"/>
      <c r="E1999" s="118"/>
      <c r="F1999" s="118"/>
      <c r="G1999" s="118"/>
      <c r="H1999" s="118"/>
      <c r="I1999" s="118"/>
      <c r="J1999" s="118"/>
      <c r="K1999" s="118"/>
      <c r="L1999" s="118"/>
      <c r="M1999" s="118"/>
      <c r="N1999" s="153"/>
    </row>
    <row r="2000" spans="2:14">
      <c r="B2000" s="118"/>
      <c r="C2000" s="118"/>
      <c r="D2000" s="118"/>
      <c r="E2000" s="118"/>
      <c r="F2000" s="118"/>
      <c r="G2000" s="118"/>
      <c r="H2000" s="118"/>
      <c r="I2000" s="118"/>
      <c r="J2000" s="118"/>
      <c r="K2000" s="118"/>
      <c r="L2000" s="118"/>
      <c r="M2000" s="118"/>
      <c r="N2000" s="153"/>
    </row>
    <row r="2001" spans="2:14">
      <c r="B2001" s="118"/>
      <c r="C2001" s="118"/>
      <c r="D2001" s="118"/>
      <c r="E2001" s="118"/>
      <c r="F2001" s="118"/>
      <c r="G2001" s="118"/>
      <c r="H2001" s="118"/>
      <c r="I2001" s="118"/>
      <c r="J2001" s="118"/>
      <c r="K2001" s="118"/>
      <c r="L2001" s="118"/>
      <c r="M2001" s="118"/>
      <c r="N2001" s="153"/>
    </row>
    <row r="2002" spans="2:14">
      <c r="B2002" s="118"/>
      <c r="C2002" s="118"/>
      <c r="D2002" s="118"/>
      <c r="E2002" s="118"/>
      <c r="F2002" s="118"/>
      <c r="G2002" s="118"/>
      <c r="H2002" s="118"/>
      <c r="I2002" s="118"/>
      <c r="J2002" s="118"/>
      <c r="K2002" s="118"/>
      <c r="L2002" s="118"/>
      <c r="M2002" s="118"/>
      <c r="N2002" s="153"/>
    </row>
    <row r="2003" spans="2:14">
      <c r="B2003" s="118"/>
      <c r="C2003" s="118"/>
      <c r="D2003" s="118"/>
      <c r="E2003" s="118"/>
      <c r="F2003" s="118"/>
      <c r="G2003" s="118"/>
      <c r="H2003" s="118"/>
      <c r="I2003" s="118"/>
      <c r="J2003" s="118"/>
      <c r="K2003" s="118"/>
      <c r="L2003" s="118"/>
      <c r="M2003" s="118"/>
      <c r="N2003" s="153"/>
    </row>
    <row r="2004" spans="2:14">
      <c r="B2004" s="118"/>
      <c r="C2004" s="118"/>
      <c r="D2004" s="118"/>
      <c r="E2004" s="118"/>
      <c r="F2004" s="118"/>
      <c r="G2004" s="118"/>
      <c r="H2004" s="118"/>
      <c r="I2004" s="118"/>
      <c r="J2004" s="118"/>
      <c r="K2004" s="118"/>
      <c r="L2004" s="118"/>
      <c r="M2004" s="118"/>
      <c r="N2004" s="153"/>
    </row>
    <row r="2005" spans="2:14">
      <c r="B2005" s="118"/>
      <c r="C2005" s="118"/>
      <c r="D2005" s="118"/>
      <c r="E2005" s="118"/>
      <c r="F2005" s="118"/>
      <c r="G2005" s="118"/>
      <c r="H2005" s="118"/>
      <c r="I2005" s="118"/>
      <c r="J2005" s="118"/>
      <c r="K2005" s="118"/>
      <c r="L2005" s="118"/>
      <c r="M2005" s="118"/>
      <c r="N2005" s="153"/>
    </row>
    <row r="2006" spans="2:14">
      <c r="B2006" s="118"/>
      <c r="C2006" s="118"/>
      <c r="D2006" s="118"/>
      <c r="E2006" s="118"/>
      <c r="F2006" s="118"/>
      <c r="G2006" s="118"/>
      <c r="H2006" s="118"/>
      <c r="I2006" s="118"/>
      <c r="J2006" s="118"/>
      <c r="K2006" s="118"/>
      <c r="L2006" s="118"/>
      <c r="M2006" s="118"/>
      <c r="N2006" s="153"/>
    </row>
    <row r="2007" spans="2:14">
      <c r="B2007" s="118"/>
      <c r="C2007" s="118"/>
      <c r="D2007" s="118"/>
      <c r="E2007" s="118"/>
      <c r="F2007" s="118"/>
      <c r="G2007" s="118"/>
      <c r="H2007" s="118"/>
      <c r="I2007" s="118"/>
      <c r="J2007" s="118"/>
      <c r="K2007" s="118"/>
      <c r="L2007" s="118"/>
      <c r="M2007" s="118"/>
      <c r="N2007" s="153"/>
    </row>
    <row r="2008" spans="2:14">
      <c r="B2008" s="118"/>
      <c r="C2008" s="118"/>
      <c r="D2008" s="118"/>
      <c r="E2008" s="118"/>
      <c r="F2008" s="118"/>
      <c r="G2008" s="118"/>
      <c r="H2008" s="118"/>
      <c r="I2008" s="118"/>
      <c r="J2008" s="118"/>
      <c r="K2008" s="118"/>
      <c r="L2008" s="118"/>
      <c r="M2008" s="118"/>
      <c r="N2008" s="153"/>
    </row>
    <row r="2009" spans="2:14">
      <c r="B2009" s="118"/>
      <c r="C2009" s="118"/>
      <c r="D2009" s="118"/>
      <c r="E2009" s="118"/>
      <c r="F2009" s="118"/>
      <c r="G2009" s="118"/>
      <c r="H2009" s="118"/>
      <c r="I2009" s="118"/>
      <c r="J2009" s="118"/>
      <c r="K2009" s="118"/>
      <c r="L2009" s="118"/>
      <c r="M2009" s="118"/>
      <c r="N2009" s="153"/>
    </row>
    <row r="2010" spans="2:14">
      <c r="B2010" s="118"/>
      <c r="C2010" s="118"/>
      <c r="D2010" s="118"/>
      <c r="E2010" s="118"/>
      <c r="F2010" s="118"/>
      <c r="G2010" s="118"/>
      <c r="H2010" s="118"/>
      <c r="I2010" s="118"/>
      <c r="J2010" s="118"/>
      <c r="K2010" s="118"/>
      <c r="L2010" s="118"/>
      <c r="M2010" s="118"/>
      <c r="N2010" s="153"/>
    </row>
    <row r="2011" spans="2:14">
      <c r="B2011" s="118"/>
      <c r="C2011" s="118"/>
      <c r="D2011" s="118"/>
      <c r="E2011" s="118"/>
      <c r="F2011" s="118"/>
      <c r="G2011" s="118"/>
      <c r="H2011" s="118"/>
      <c r="I2011" s="118"/>
      <c r="J2011" s="118"/>
      <c r="K2011" s="118"/>
      <c r="L2011" s="118"/>
      <c r="M2011" s="118"/>
      <c r="N2011" s="153"/>
    </row>
    <row r="2012" spans="2:14">
      <c r="B2012" s="118"/>
      <c r="C2012" s="118"/>
      <c r="D2012" s="118"/>
      <c r="E2012" s="118"/>
      <c r="F2012" s="118"/>
      <c r="G2012" s="118"/>
      <c r="H2012" s="118"/>
      <c r="I2012" s="118"/>
      <c r="J2012" s="118"/>
      <c r="K2012" s="118"/>
      <c r="L2012" s="118"/>
      <c r="M2012" s="118"/>
      <c r="N2012" s="153"/>
    </row>
    <row r="2013" spans="2:14">
      <c r="B2013" s="118"/>
      <c r="C2013" s="118"/>
      <c r="D2013" s="118"/>
      <c r="E2013" s="118"/>
      <c r="F2013" s="118"/>
      <c r="G2013" s="118"/>
      <c r="H2013" s="118"/>
      <c r="I2013" s="118"/>
      <c r="J2013" s="118"/>
      <c r="K2013" s="118"/>
      <c r="L2013" s="118"/>
      <c r="M2013" s="118"/>
      <c r="N2013" s="153"/>
    </row>
    <row r="2014" spans="2:14">
      <c r="B2014" s="118"/>
      <c r="C2014" s="118"/>
      <c r="D2014" s="118"/>
      <c r="E2014" s="118"/>
      <c r="F2014" s="118"/>
      <c r="G2014" s="118"/>
      <c r="H2014" s="118"/>
      <c r="I2014" s="118"/>
      <c r="J2014" s="118"/>
      <c r="K2014" s="118"/>
      <c r="L2014" s="118"/>
      <c r="M2014" s="118"/>
      <c r="N2014" s="153"/>
    </row>
    <row r="2015" spans="2:14">
      <c r="B2015" s="118"/>
      <c r="C2015" s="118"/>
      <c r="D2015" s="118"/>
      <c r="E2015" s="118"/>
      <c r="F2015" s="118"/>
      <c r="G2015" s="118"/>
      <c r="H2015" s="118"/>
      <c r="I2015" s="118"/>
      <c r="J2015" s="118"/>
      <c r="K2015" s="118"/>
      <c r="L2015" s="118"/>
      <c r="M2015" s="118"/>
      <c r="N2015" s="153"/>
    </row>
    <row r="2016" spans="2:14">
      <c r="B2016" s="118"/>
      <c r="C2016" s="118"/>
      <c r="D2016" s="118"/>
      <c r="E2016" s="118"/>
      <c r="F2016" s="118"/>
      <c r="G2016" s="118"/>
      <c r="H2016" s="118"/>
      <c r="I2016" s="118"/>
      <c r="J2016" s="118"/>
      <c r="K2016" s="118"/>
      <c r="L2016" s="118"/>
      <c r="M2016" s="118"/>
      <c r="N2016" s="153"/>
    </row>
    <row r="2017" spans="2:14">
      <c r="B2017" s="118"/>
      <c r="C2017" s="118"/>
      <c r="D2017" s="118"/>
      <c r="E2017" s="118"/>
      <c r="F2017" s="118"/>
      <c r="G2017" s="118"/>
      <c r="H2017" s="118"/>
      <c r="I2017" s="118"/>
      <c r="J2017" s="118"/>
      <c r="K2017" s="118"/>
      <c r="L2017" s="118"/>
      <c r="M2017" s="118"/>
      <c r="N2017" s="153"/>
    </row>
    <row r="2018" spans="2:14">
      <c r="B2018" s="118"/>
      <c r="C2018" s="118"/>
      <c r="D2018" s="118"/>
      <c r="E2018" s="118"/>
      <c r="F2018" s="118"/>
      <c r="G2018" s="118"/>
      <c r="H2018" s="118"/>
      <c r="I2018" s="118"/>
      <c r="J2018" s="118"/>
      <c r="K2018" s="118"/>
      <c r="L2018" s="118"/>
      <c r="M2018" s="118"/>
      <c r="N2018" s="153"/>
    </row>
    <row r="2019" spans="2:14">
      <c r="B2019" s="118"/>
      <c r="C2019" s="118"/>
      <c r="D2019" s="118"/>
      <c r="E2019" s="118"/>
      <c r="F2019" s="118"/>
      <c r="G2019" s="118"/>
      <c r="H2019" s="118"/>
      <c r="I2019" s="118"/>
      <c r="J2019" s="118"/>
      <c r="K2019" s="118"/>
      <c r="L2019" s="118"/>
      <c r="M2019" s="118"/>
      <c r="N2019" s="153"/>
    </row>
    <row r="2020" spans="2:14">
      <c r="B2020" s="118"/>
      <c r="C2020" s="118"/>
      <c r="D2020" s="118"/>
      <c r="E2020" s="118"/>
      <c r="F2020" s="118"/>
      <c r="G2020" s="118"/>
      <c r="H2020" s="118"/>
      <c r="I2020" s="118"/>
      <c r="J2020" s="118"/>
      <c r="K2020" s="118"/>
      <c r="L2020" s="118"/>
      <c r="M2020" s="118"/>
      <c r="N2020" s="153"/>
    </row>
    <row r="2021" spans="2:14">
      <c r="B2021" s="118"/>
      <c r="C2021" s="118"/>
      <c r="D2021" s="118"/>
      <c r="E2021" s="118"/>
      <c r="F2021" s="118"/>
      <c r="G2021" s="118"/>
      <c r="H2021" s="118"/>
      <c r="I2021" s="118"/>
      <c r="J2021" s="118"/>
      <c r="K2021" s="118"/>
      <c r="L2021" s="118"/>
      <c r="M2021" s="118"/>
      <c r="N2021" s="153"/>
    </row>
    <row r="2022" spans="2:14">
      <c r="B2022" s="118"/>
      <c r="C2022" s="118"/>
      <c r="D2022" s="118"/>
      <c r="E2022" s="118"/>
      <c r="F2022" s="118"/>
      <c r="G2022" s="118"/>
      <c r="H2022" s="118"/>
      <c r="I2022" s="118"/>
      <c r="J2022" s="118"/>
      <c r="K2022" s="118"/>
      <c r="L2022" s="118"/>
      <c r="M2022" s="118"/>
      <c r="N2022" s="153"/>
    </row>
    <row r="2023" spans="2:14">
      <c r="B2023" s="118"/>
      <c r="C2023" s="118"/>
      <c r="D2023" s="118"/>
      <c r="E2023" s="118"/>
      <c r="F2023" s="118"/>
      <c r="G2023" s="118"/>
      <c r="H2023" s="118"/>
      <c r="I2023" s="118"/>
      <c r="J2023" s="118"/>
      <c r="K2023" s="118"/>
      <c r="L2023" s="118"/>
      <c r="M2023" s="118"/>
      <c r="N2023" s="153"/>
    </row>
    <row r="2024" spans="2:14">
      <c r="B2024" s="118"/>
      <c r="C2024" s="118"/>
      <c r="D2024" s="118"/>
      <c r="E2024" s="118"/>
      <c r="F2024" s="118"/>
      <c r="G2024" s="118"/>
      <c r="H2024" s="118"/>
      <c r="I2024" s="118"/>
      <c r="J2024" s="118"/>
      <c r="K2024" s="118"/>
      <c r="L2024" s="118"/>
      <c r="M2024" s="118"/>
      <c r="N2024" s="153"/>
    </row>
    <row r="2025" spans="2:14">
      <c r="B2025" s="118"/>
      <c r="C2025" s="118"/>
      <c r="D2025" s="118"/>
      <c r="E2025" s="118"/>
      <c r="F2025" s="118"/>
      <c r="G2025" s="118"/>
      <c r="H2025" s="118"/>
      <c r="I2025" s="118"/>
      <c r="J2025" s="118"/>
      <c r="K2025" s="118"/>
      <c r="L2025" s="118"/>
      <c r="M2025" s="118"/>
      <c r="N2025" s="153"/>
    </row>
    <row r="2026" spans="2:14">
      <c r="B2026" s="118"/>
      <c r="C2026" s="118"/>
      <c r="D2026" s="118"/>
      <c r="E2026" s="118"/>
      <c r="F2026" s="118"/>
      <c r="G2026" s="118"/>
      <c r="H2026" s="118"/>
      <c r="I2026" s="118"/>
      <c r="J2026" s="118"/>
      <c r="K2026" s="118"/>
      <c r="L2026" s="118"/>
      <c r="M2026" s="118"/>
      <c r="N2026" s="153"/>
    </row>
    <row r="2027" spans="2:14">
      <c r="B2027" s="118"/>
      <c r="C2027" s="118"/>
      <c r="D2027" s="118"/>
      <c r="E2027" s="118"/>
      <c r="F2027" s="118"/>
      <c r="G2027" s="118"/>
      <c r="H2027" s="118"/>
      <c r="I2027" s="118"/>
      <c r="J2027" s="118"/>
      <c r="K2027" s="118"/>
      <c r="L2027" s="118"/>
      <c r="M2027" s="118"/>
      <c r="N2027" s="153"/>
    </row>
    <row r="2028" spans="2:14">
      <c r="B2028" s="118"/>
      <c r="C2028" s="118"/>
      <c r="D2028" s="118"/>
      <c r="E2028" s="118"/>
      <c r="F2028" s="118"/>
      <c r="G2028" s="118"/>
      <c r="H2028" s="118"/>
      <c r="I2028" s="118"/>
      <c r="J2028" s="118"/>
      <c r="K2028" s="118"/>
      <c r="L2028" s="118"/>
      <c r="M2028" s="118"/>
      <c r="N2028" s="153"/>
    </row>
    <row r="2029" spans="2:14">
      <c r="B2029" s="118"/>
      <c r="C2029" s="118"/>
      <c r="D2029" s="118"/>
      <c r="E2029" s="118"/>
      <c r="F2029" s="118"/>
      <c r="G2029" s="118"/>
      <c r="H2029" s="118"/>
      <c r="I2029" s="118"/>
      <c r="J2029" s="118"/>
      <c r="K2029" s="118"/>
      <c r="L2029" s="118"/>
      <c r="M2029" s="118"/>
      <c r="N2029" s="153"/>
    </row>
    <row r="2030" spans="2:14">
      <c r="B2030" s="118"/>
      <c r="C2030" s="118"/>
      <c r="D2030" s="118"/>
      <c r="E2030" s="118"/>
      <c r="F2030" s="118"/>
      <c r="G2030" s="118"/>
      <c r="H2030" s="118"/>
      <c r="I2030" s="118"/>
      <c r="J2030" s="118"/>
      <c r="K2030" s="118"/>
      <c r="L2030" s="118"/>
      <c r="M2030" s="118"/>
      <c r="N2030" s="153"/>
    </row>
    <row r="2031" spans="2:14">
      <c r="B2031" s="118"/>
      <c r="C2031" s="118"/>
      <c r="D2031" s="118"/>
      <c r="E2031" s="118"/>
      <c r="F2031" s="118"/>
      <c r="G2031" s="118"/>
      <c r="H2031" s="118"/>
      <c r="I2031" s="118"/>
      <c r="J2031" s="118"/>
      <c r="K2031" s="118"/>
      <c r="L2031" s="118"/>
      <c r="M2031" s="118"/>
      <c r="N2031" s="153"/>
    </row>
    <row r="2032" spans="2:14">
      <c r="B2032" s="118"/>
      <c r="C2032" s="118"/>
      <c r="D2032" s="118"/>
      <c r="E2032" s="118"/>
      <c r="F2032" s="118"/>
      <c r="G2032" s="118"/>
      <c r="H2032" s="118"/>
      <c r="I2032" s="118"/>
      <c r="J2032" s="118"/>
      <c r="K2032" s="118"/>
      <c r="L2032" s="118"/>
      <c r="M2032" s="118"/>
      <c r="N2032" s="153"/>
    </row>
    <row r="2033" spans="2:14">
      <c r="B2033" s="118"/>
      <c r="C2033" s="118"/>
      <c r="D2033" s="118"/>
      <c r="E2033" s="118"/>
      <c r="F2033" s="118"/>
      <c r="G2033" s="118"/>
      <c r="H2033" s="118"/>
      <c r="I2033" s="118"/>
      <c r="J2033" s="118"/>
      <c r="K2033" s="118"/>
      <c r="L2033" s="118"/>
      <c r="M2033" s="118"/>
      <c r="N2033" s="153"/>
    </row>
    <row r="2034" spans="2:14">
      <c r="B2034" s="118"/>
      <c r="C2034" s="118"/>
      <c r="D2034" s="118"/>
      <c r="E2034" s="118"/>
      <c r="F2034" s="118"/>
      <c r="G2034" s="118"/>
      <c r="H2034" s="118"/>
      <c r="I2034" s="118"/>
      <c r="J2034" s="118"/>
      <c r="K2034" s="118"/>
      <c r="L2034" s="118"/>
      <c r="M2034" s="118"/>
      <c r="N2034" s="153"/>
    </row>
    <row r="2035" spans="2:14">
      <c r="B2035" s="118"/>
      <c r="C2035" s="118"/>
      <c r="D2035" s="118"/>
      <c r="E2035" s="118"/>
      <c r="F2035" s="118"/>
      <c r="G2035" s="118"/>
      <c r="H2035" s="118"/>
      <c r="I2035" s="118"/>
      <c r="J2035" s="118"/>
      <c r="K2035" s="118"/>
      <c r="L2035" s="118"/>
      <c r="M2035" s="118"/>
      <c r="N2035" s="153"/>
    </row>
    <row r="2036" spans="2:14">
      <c r="B2036" s="118"/>
      <c r="C2036" s="118"/>
      <c r="D2036" s="118"/>
      <c r="E2036" s="118"/>
      <c r="F2036" s="118"/>
      <c r="G2036" s="118"/>
      <c r="H2036" s="118"/>
      <c r="I2036" s="118"/>
      <c r="J2036" s="118"/>
      <c r="K2036" s="118"/>
      <c r="L2036" s="118"/>
      <c r="M2036" s="118"/>
      <c r="N2036" s="153"/>
    </row>
    <row r="2037" spans="2:14">
      <c r="B2037" s="118"/>
      <c r="C2037" s="118"/>
      <c r="D2037" s="118"/>
      <c r="E2037" s="118"/>
      <c r="F2037" s="118"/>
      <c r="G2037" s="118"/>
      <c r="H2037" s="118"/>
      <c r="I2037" s="118"/>
      <c r="J2037" s="118"/>
      <c r="K2037" s="118"/>
      <c r="L2037" s="118"/>
      <c r="M2037" s="118"/>
      <c r="N2037" s="153"/>
    </row>
    <row r="2038" spans="2:14">
      <c r="B2038" s="118"/>
      <c r="C2038" s="118"/>
      <c r="D2038" s="118"/>
      <c r="E2038" s="118"/>
      <c r="F2038" s="118"/>
      <c r="G2038" s="118"/>
      <c r="H2038" s="118"/>
      <c r="I2038" s="118"/>
      <c r="J2038" s="118"/>
      <c r="K2038" s="118"/>
      <c r="L2038" s="118"/>
      <c r="M2038" s="118"/>
      <c r="N2038" s="153"/>
    </row>
    <row r="2039" spans="2:14">
      <c r="B2039" s="118"/>
      <c r="C2039" s="118"/>
      <c r="D2039" s="118"/>
      <c r="E2039" s="118"/>
      <c r="F2039" s="118"/>
      <c r="G2039" s="118"/>
      <c r="H2039" s="118"/>
      <c r="I2039" s="118"/>
      <c r="J2039" s="118"/>
      <c r="K2039" s="118"/>
      <c r="L2039" s="118"/>
      <c r="M2039" s="118"/>
      <c r="N2039" s="153"/>
    </row>
    <row r="2040" spans="2:14">
      <c r="B2040" s="118"/>
      <c r="C2040" s="118"/>
      <c r="D2040" s="118"/>
      <c r="E2040" s="118"/>
      <c r="F2040" s="118"/>
      <c r="G2040" s="118"/>
      <c r="H2040" s="118"/>
      <c r="I2040" s="118"/>
      <c r="J2040" s="118"/>
      <c r="K2040" s="118"/>
      <c r="L2040" s="118"/>
      <c r="M2040" s="118"/>
      <c r="N2040" s="153"/>
    </row>
    <row r="2041" spans="2:14">
      <c r="B2041" s="118"/>
      <c r="C2041" s="118"/>
      <c r="D2041" s="118"/>
      <c r="E2041" s="118"/>
      <c r="F2041" s="118"/>
      <c r="G2041" s="118"/>
      <c r="H2041" s="118"/>
      <c r="I2041" s="118"/>
      <c r="J2041" s="118"/>
      <c r="K2041" s="118"/>
      <c r="L2041" s="118"/>
      <c r="M2041" s="118"/>
      <c r="N2041" s="153"/>
    </row>
    <row r="2042" spans="2:14">
      <c r="B2042" s="118"/>
      <c r="C2042" s="118"/>
      <c r="D2042" s="118"/>
      <c r="E2042" s="118"/>
      <c r="F2042" s="118"/>
      <c r="G2042" s="118"/>
      <c r="H2042" s="118"/>
      <c r="I2042" s="118"/>
      <c r="J2042" s="118"/>
      <c r="K2042" s="118"/>
      <c r="L2042" s="118"/>
      <c r="M2042" s="118"/>
      <c r="N2042" s="153"/>
    </row>
    <row r="2043" spans="2:14">
      <c r="B2043" s="118"/>
      <c r="C2043" s="118"/>
      <c r="D2043" s="118"/>
      <c r="E2043" s="118"/>
      <c r="F2043" s="118"/>
      <c r="G2043" s="118"/>
      <c r="H2043" s="118"/>
      <c r="I2043" s="118"/>
      <c r="J2043" s="118"/>
      <c r="K2043" s="118"/>
      <c r="L2043" s="118"/>
      <c r="M2043" s="118"/>
      <c r="N2043" s="153"/>
    </row>
    <row r="2044" spans="2:14">
      <c r="B2044" s="118"/>
      <c r="C2044" s="118"/>
      <c r="D2044" s="118"/>
      <c r="E2044" s="118"/>
      <c r="F2044" s="118"/>
      <c r="G2044" s="118"/>
      <c r="H2044" s="118"/>
      <c r="I2044" s="118"/>
      <c r="J2044" s="118"/>
      <c r="K2044" s="118"/>
      <c r="L2044" s="118"/>
      <c r="M2044" s="118"/>
      <c r="N2044" s="153"/>
    </row>
    <row r="2045" spans="2:14">
      <c r="B2045" s="118"/>
      <c r="C2045" s="118"/>
      <c r="D2045" s="118"/>
      <c r="E2045" s="118"/>
      <c r="F2045" s="118"/>
      <c r="G2045" s="118"/>
      <c r="H2045" s="118"/>
      <c r="I2045" s="118"/>
      <c r="J2045" s="118"/>
      <c r="K2045" s="118"/>
      <c r="L2045" s="118"/>
      <c r="M2045" s="118"/>
      <c r="N2045" s="153"/>
    </row>
    <row r="2046" spans="2:14">
      <c r="B2046" s="118"/>
      <c r="C2046" s="118"/>
      <c r="D2046" s="118"/>
      <c r="E2046" s="118"/>
      <c r="F2046" s="118"/>
      <c r="G2046" s="118"/>
      <c r="H2046" s="118"/>
      <c r="I2046" s="118"/>
      <c r="J2046" s="118"/>
      <c r="K2046" s="118"/>
      <c r="L2046" s="118"/>
      <c r="M2046" s="118"/>
      <c r="N2046" s="153"/>
    </row>
    <row r="2047" spans="2:14">
      <c r="B2047" s="118"/>
      <c r="C2047" s="118"/>
      <c r="D2047" s="118"/>
      <c r="E2047" s="118"/>
      <c r="F2047" s="118"/>
      <c r="G2047" s="118"/>
      <c r="H2047" s="118"/>
      <c r="I2047" s="118"/>
      <c r="J2047" s="118"/>
      <c r="K2047" s="118"/>
      <c r="L2047" s="118"/>
      <c r="M2047" s="118"/>
      <c r="N2047" s="153"/>
    </row>
    <row r="2048" spans="2:14">
      <c r="B2048" s="118"/>
      <c r="C2048" s="118"/>
      <c r="D2048" s="118"/>
      <c r="E2048" s="118"/>
      <c r="F2048" s="118"/>
      <c r="G2048" s="118"/>
      <c r="H2048" s="118"/>
      <c r="I2048" s="118"/>
      <c r="J2048" s="118"/>
      <c r="K2048" s="118"/>
      <c r="L2048" s="118"/>
      <c r="M2048" s="118"/>
      <c r="N2048" s="153"/>
    </row>
    <row r="2049" spans="2:14">
      <c r="B2049" s="118"/>
      <c r="C2049" s="118"/>
      <c r="D2049" s="118"/>
      <c r="E2049" s="118"/>
      <c r="F2049" s="118"/>
      <c r="G2049" s="118"/>
      <c r="H2049" s="118"/>
      <c r="I2049" s="118"/>
      <c r="J2049" s="118"/>
      <c r="K2049" s="118"/>
      <c r="L2049" s="118"/>
      <c r="M2049" s="118"/>
      <c r="N2049" s="153"/>
    </row>
    <row r="2050" spans="2:14">
      <c r="B2050" s="118"/>
      <c r="C2050" s="118"/>
      <c r="D2050" s="118"/>
      <c r="E2050" s="118"/>
      <c r="F2050" s="118"/>
      <c r="G2050" s="118"/>
      <c r="H2050" s="118"/>
      <c r="I2050" s="118"/>
      <c r="J2050" s="118"/>
      <c r="K2050" s="118"/>
      <c r="L2050" s="118"/>
      <c r="M2050" s="118"/>
      <c r="N2050" s="153"/>
    </row>
    <row r="2051" spans="2:14">
      <c r="B2051" s="118"/>
      <c r="C2051" s="118"/>
      <c r="D2051" s="118"/>
      <c r="E2051" s="118"/>
      <c r="F2051" s="118"/>
      <c r="G2051" s="118"/>
      <c r="H2051" s="118"/>
      <c r="I2051" s="118"/>
      <c r="J2051" s="118"/>
      <c r="K2051" s="118"/>
      <c r="L2051" s="118"/>
      <c r="M2051" s="118"/>
      <c r="N2051" s="153"/>
    </row>
    <row r="2052" spans="2:14">
      <c r="B2052" s="118"/>
      <c r="C2052" s="118"/>
      <c r="D2052" s="118"/>
      <c r="E2052" s="118"/>
      <c r="F2052" s="118"/>
      <c r="G2052" s="118"/>
      <c r="H2052" s="118"/>
      <c r="I2052" s="118"/>
      <c r="J2052" s="118"/>
      <c r="K2052" s="118"/>
      <c r="L2052" s="118"/>
      <c r="M2052" s="118"/>
      <c r="N2052" s="153"/>
    </row>
    <row r="2053" spans="2:14">
      <c r="B2053" s="118"/>
      <c r="C2053" s="118"/>
      <c r="D2053" s="118"/>
      <c r="E2053" s="118"/>
      <c r="F2053" s="118"/>
      <c r="G2053" s="118"/>
      <c r="H2053" s="118"/>
      <c r="I2053" s="118"/>
      <c r="J2053" s="118"/>
      <c r="K2053" s="118"/>
      <c r="L2053" s="118"/>
      <c r="M2053" s="118"/>
      <c r="N2053" s="153"/>
    </row>
    <row r="2054" spans="2:14">
      <c r="B2054" s="118"/>
      <c r="C2054" s="118"/>
      <c r="D2054" s="118"/>
      <c r="E2054" s="118"/>
      <c r="F2054" s="118"/>
      <c r="G2054" s="118"/>
      <c r="H2054" s="118"/>
      <c r="I2054" s="118"/>
      <c r="J2054" s="118"/>
      <c r="K2054" s="118"/>
      <c r="L2054" s="118"/>
      <c r="M2054" s="118"/>
      <c r="N2054" s="153"/>
    </row>
    <row r="2055" spans="2:14">
      <c r="B2055" s="118"/>
      <c r="C2055" s="118"/>
      <c r="D2055" s="118"/>
      <c r="E2055" s="118"/>
      <c r="F2055" s="118"/>
      <c r="G2055" s="118"/>
      <c r="H2055" s="118"/>
      <c r="I2055" s="118"/>
      <c r="J2055" s="118"/>
      <c r="K2055" s="118"/>
      <c r="L2055" s="118"/>
      <c r="M2055" s="118"/>
      <c r="N2055" s="153"/>
    </row>
    <row r="2056" spans="2:14">
      <c r="B2056" s="118"/>
      <c r="C2056" s="118"/>
      <c r="D2056" s="118"/>
      <c r="E2056" s="118"/>
      <c r="F2056" s="118"/>
      <c r="G2056" s="118"/>
      <c r="H2056" s="118"/>
      <c r="I2056" s="118"/>
      <c r="J2056" s="118"/>
      <c r="K2056" s="118"/>
      <c r="L2056" s="118"/>
      <c r="M2056" s="118"/>
      <c r="N2056" s="153"/>
    </row>
    <row r="2057" spans="2:14">
      <c r="B2057" s="118"/>
      <c r="C2057" s="118"/>
      <c r="D2057" s="118"/>
      <c r="E2057" s="118"/>
      <c r="F2057" s="118"/>
      <c r="G2057" s="118"/>
      <c r="H2057" s="118"/>
      <c r="I2057" s="118"/>
      <c r="J2057" s="118"/>
      <c r="K2057" s="118"/>
      <c r="L2057" s="118"/>
      <c r="M2057" s="118"/>
      <c r="N2057" s="153"/>
    </row>
    <row r="2058" spans="2:14">
      <c r="B2058" s="118"/>
      <c r="C2058" s="118"/>
      <c r="D2058" s="118"/>
      <c r="E2058" s="118"/>
      <c r="F2058" s="118"/>
      <c r="G2058" s="118"/>
      <c r="H2058" s="118"/>
      <c r="I2058" s="118"/>
      <c r="J2058" s="118"/>
      <c r="K2058" s="118"/>
      <c r="L2058" s="118"/>
      <c r="M2058" s="118"/>
      <c r="N2058" s="153"/>
    </row>
    <row r="2059" spans="2:14">
      <c r="B2059" s="118"/>
      <c r="C2059" s="118"/>
      <c r="D2059" s="118"/>
      <c r="E2059" s="118"/>
      <c r="F2059" s="118"/>
      <c r="G2059" s="118"/>
      <c r="H2059" s="118"/>
      <c r="I2059" s="118"/>
      <c r="J2059" s="118"/>
      <c r="K2059" s="118"/>
      <c r="L2059" s="118"/>
      <c r="M2059" s="118"/>
      <c r="N2059" s="153"/>
    </row>
    <row r="2060" spans="2:14">
      <c r="B2060" s="118"/>
      <c r="C2060" s="118"/>
      <c r="D2060" s="118"/>
      <c r="E2060" s="118"/>
      <c r="F2060" s="118"/>
      <c r="G2060" s="118"/>
      <c r="H2060" s="118"/>
      <c r="I2060" s="118"/>
      <c r="J2060" s="118"/>
      <c r="K2060" s="118"/>
      <c r="L2060" s="118"/>
      <c r="M2060" s="118"/>
      <c r="N2060" s="153"/>
    </row>
    <row r="2061" spans="2:14">
      <c r="B2061" s="118"/>
      <c r="C2061" s="118"/>
      <c r="D2061" s="118"/>
      <c r="E2061" s="118"/>
      <c r="F2061" s="118"/>
      <c r="G2061" s="118"/>
      <c r="H2061" s="118"/>
      <c r="I2061" s="118"/>
      <c r="J2061" s="118"/>
      <c r="K2061" s="118"/>
      <c r="L2061" s="118"/>
      <c r="M2061" s="118"/>
      <c r="N2061" s="153"/>
    </row>
    <row r="2062" spans="2:14">
      <c r="B2062" s="118"/>
      <c r="C2062" s="118"/>
      <c r="D2062" s="118"/>
      <c r="E2062" s="118"/>
      <c r="F2062" s="118"/>
      <c r="G2062" s="118"/>
      <c r="H2062" s="118"/>
      <c r="I2062" s="118"/>
      <c r="J2062" s="118"/>
      <c r="K2062" s="118"/>
      <c r="L2062" s="118"/>
      <c r="M2062" s="118"/>
      <c r="N2062" s="153"/>
    </row>
    <row r="2063" spans="2:14">
      <c r="B2063" s="118"/>
      <c r="C2063" s="118"/>
      <c r="D2063" s="118"/>
      <c r="E2063" s="118"/>
      <c r="F2063" s="118"/>
      <c r="G2063" s="118"/>
      <c r="H2063" s="118"/>
      <c r="I2063" s="118"/>
      <c r="J2063" s="118"/>
      <c r="K2063" s="118"/>
      <c r="L2063" s="118"/>
      <c r="M2063" s="118"/>
      <c r="N2063" s="153"/>
    </row>
    <row r="2064" spans="2:14">
      <c r="B2064" s="118"/>
      <c r="C2064" s="118"/>
      <c r="D2064" s="118"/>
      <c r="E2064" s="118"/>
      <c r="F2064" s="118"/>
      <c r="G2064" s="118"/>
      <c r="H2064" s="118"/>
      <c r="I2064" s="118"/>
      <c r="J2064" s="118"/>
      <c r="K2064" s="118"/>
      <c r="L2064" s="118"/>
      <c r="M2064" s="118"/>
      <c r="N2064" s="153"/>
    </row>
    <row r="2065" spans="2:14">
      <c r="B2065" s="118"/>
      <c r="C2065" s="118"/>
      <c r="D2065" s="118"/>
      <c r="E2065" s="118"/>
      <c r="F2065" s="118"/>
      <c r="G2065" s="118"/>
      <c r="H2065" s="118"/>
      <c r="I2065" s="118"/>
      <c r="J2065" s="118"/>
      <c r="K2065" s="118"/>
      <c r="L2065" s="118"/>
      <c r="M2065" s="118"/>
      <c r="N2065" s="153"/>
    </row>
    <row r="2066" spans="2:14">
      <c r="B2066" s="118"/>
      <c r="C2066" s="118"/>
      <c r="D2066" s="118"/>
      <c r="E2066" s="118"/>
      <c r="F2066" s="118"/>
      <c r="G2066" s="118"/>
      <c r="H2066" s="118"/>
      <c r="I2066" s="118"/>
      <c r="J2066" s="118"/>
      <c r="K2066" s="118"/>
      <c r="L2066" s="118"/>
      <c r="M2066" s="118"/>
      <c r="N2066" s="153"/>
    </row>
    <row r="2067" spans="2:14">
      <c r="B2067" s="118"/>
      <c r="C2067" s="118"/>
      <c r="D2067" s="118"/>
      <c r="E2067" s="118"/>
      <c r="F2067" s="118"/>
      <c r="G2067" s="118"/>
      <c r="H2067" s="118"/>
      <c r="I2067" s="118"/>
      <c r="J2067" s="118"/>
      <c r="K2067" s="118"/>
      <c r="L2067" s="118"/>
      <c r="M2067" s="118"/>
      <c r="N2067" s="153"/>
    </row>
    <row r="2068" spans="2:14">
      <c r="B2068" s="118"/>
      <c r="C2068" s="118"/>
      <c r="D2068" s="118"/>
      <c r="E2068" s="118"/>
      <c r="F2068" s="118"/>
      <c r="G2068" s="118"/>
      <c r="H2068" s="118"/>
      <c r="I2068" s="118"/>
      <c r="J2068" s="118"/>
      <c r="K2068" s="118"/>
      <c r="L2068" s="118"/>
      <c r="M2068" s="118"/>
      <c r="N2068" s="153"/>
    </row>
    <row r="2069" spans="2:14">
      <c r="B2069" s="118"/>
      <c r="C2069" s="118"/>
      <c r="D2069" s="118"/>
      <c r="E2069" s="118"/>
      <c r="F2069" s="118"/>
      <c r="G2069" s="118"/>
      <c r="H2069" s="118"/>
      <c r="I2069" s="118"/>
      <c r="J2069" s="118"/>
      <c r="K2069" s="118"/>
      <c r="L2069" s="118"/>
      <c r="M2069" s="118"/>
      <c r="N2069" s="153"/>
    </row>
    <row r="2070" spans="2:14">
      <c r="B2070" s="118"/>
      <c r="C2070" s="118"/>
      <c r="D2070" s="118"/>
      <c r="E2070" s="118"/>
      <c r="F2070" s="118"/>
      <c r="G2070" s="118"/>
      <c r="H2070" s="118"/>
      <c r="I2070" s="118"/>
      <c r="J2070" s="118"/>
      <c r="K2070" s="118"/>
      <c r="L2070" s="118"/>
      <c r="M2070" s="118"/>
      <c r="N2070" s="153"/>
    </row>
    <row r="2071" spans="2:14">
      <c r="B2071" s="118"/>
      <c r="C2071" s="118"/>
      <c r="D2071" s="118"/>
      <c r="E2071" s="118"/>
      <c r="F2071" s="118"/>
      <c r="G2071" s="118"/>
      <c r="H2071" s="118"/>
      <c r="I2071" s="118"/>
      <c r="J2071" s="118"/>
      <c r="K2071" s="118"/>
      <c r="L2071" s="118"/>
      <c r="M2071" s="118"/>
      <c r="N2071" s="153"/>
    </row>
    <row r="2072" spans="2:14">
      <c r="B2072" s="118"/>
      <c r="C2072" s="118"/>
      <c r="D2072" s="118"/>
      <c r="E2072" s="118"/>
      <c r="F2072" s="118"/>
      <c r="G2072" s="118"/>
      <c r="H2072" s="118"/>
      <c r="I2072" s="118"/>
      <c r="J2072" s="118"/>
      <c r="K2072" s="118"/>
      <c r="L2072" s="118"/>
      <c r="M2072" s="118"/>
      <c r="N2072" s="153"/>
    </row>
    <row r="2073" spans="2:14">
      <c r="B2073" s="118"/>
      <c r="C2073" s="118"/>
      <c r="D2073" s="118"/>
      <c r="E2073" s="118"/>
      <c r="F2073" s="118"/>
      <c r="G2073" s="118"/>
      <c r="H2073" s="118"/>
      <c r="I2073" s="118"/>
      <c r="J2073" s="118"/>
      <c r="K2073" s="118"/>
      <c r="L2073" s="118"/>
      <c r="M2073" s="118"/>
      <c r="N2073" s="153"/>
    </row>
    <row r="2074" spans="2:14">
      <c r="B2074" s="118"/>
      <c r="C2074" s="118"/>
      <c r="D2074" s="118"/>
      <c r="E2074" s="118"/>
      <c r="F2074" s="118"/>
      <c r="G2074" s="118"/>
      <c r="H2074" s="118"/>
      <c r="I2074" s="118"/>
      <c r="J2074" s="118"/>
      <c r="K2074" s="118"/>
      <c r="L2074" s="118"/>
      <c r="M2074" s="118"/>
      <c r="N2074" s="153"/>
    </row>
    <row r="2075" spans="2:14">
      <c r="B2075" s="118"/>
      <c r="C2075" s="118"/>
      <c r="D2075" s="118"/>
      <c r="E2075" s="118"/>
      <c r="F2075" s="118"/>
      <c r="G2075" s="118"/>
      <c r="H2075" s="118"/>
      <c r="I2075" s="118"/>
      <c r="J2075" s="118"/>
      <c r="K2075" s="118"/>
      <c r="L2075" s="118"/>
      <c r="M2075" s="118"/>
      <c r="N2075" s="153"/>
    </row>
    <row r="2076" spans="2:14">
      <c r="B2076" s="118"/>
      <c r="C2076" s="118"/>
      <c r="D2076" s="118"/>
      <c r="E2076" s="118"/>
      <c r="F2076" s="118"/>
      <c r="G2076" s="118"/>
      <c r="H2076" s="118"/>
      <c r="I2076" s="118"/>
      <c r="J2076" s="118"/>
      <c r="K2076" s="118"/>
      <c r="L2076" s="118"/>
      <c r="M2076" s="118"/>
      <c r="N2076" s="153"/>
    </row>
    <row r="2077" spans="2:14">
      <c r="B2077" s="118"/>
      <c r="C2077" s="118"/>
      <c r="D2077" s="118"/>
      <c r="E2077" s="118"/>
      <c r="F2077" s="118"/>
      <c r="G2077" s="118"/>
      <c r="H2077" s="118"/>
      <c r="I2077" s="118"/>
      <c r="J2077" s="118"/>
      <c r="K2077" s="118"/>
      <c r="L2077" s="118"/>
      <c r="M2077" s="118"/>
      <c r="N2077" s="153"/>
    </row>
    <row r="2078" spans="2:14">
      <c r="B2078" s="118"/>
      <c r="C2078" s="118"/>
      <c r="D2078" s="118"/>
      <c r="E2078" s="118"/>
      <c r="F2078" s="118"/>
      <c r="G2078" s="118"/>
      <c r="H2078" s="118"/>
      <c r="I2078" s="118"/>
      <c r="J2078" s="118"/>
      <c r="K2078" s="118"/>
      <c r="L2078" s="118"/>
      <c r="M2078" s="118"/>
      <c r="N2078" s="153"/>
    </row>
    <row r="2079" spans="2:14">
      <c r="B2079" s="118"/>
      <c r="C2079" s="118"/>
      <c r="D2079" s="118"/>
      <c r="E2079" s="118"/>
      <c r="F2079" s="118"/>
      <c r="G2079" s="118"/>
      <c r="H2079" s="118"/>
      <c r="I2079" s="118"/>
      <c r="J2079" s="118"/>
      <c r="K2079" s="118"/>
      <c r="L2079" s="118"/>
      <c r="M2079" s="118"/>
      <c r="N2079" s="153"/>
    </row>
    <row r="2080" spans="2:14">
      <c r="B2080" s="118"/>
      <c r="C2080" s="118"/>
      <c r="D2080" s="118"/>
      <c r="E2080" s="118"/>
      <c r="F2080" s="118"/>
      <c r="G2080" s="118"/>
      <c r="H2080" s="118"/>
      <c r="I2080" s="118"/>
      <c r="J2080" s="118"/>
      <c r="K2080" s="118"/>
      <c r="L2080" s="118"/>
      <c r="M2080" s="118"/>
      <c r="N2080" s="153"/>
    </row>
    <row r="2081" spans="2:14">
      <c r="B2081" s="118"/>
      <c r="C2081" s="118"/>
      <c r="D2081" s="118"/>
      <c r="E2081" s="118"/>
      <c r="F2081" s="118"/>
      <c r="G2081" s="118"/>
      <c r="H2081" s="118"/>
      <c r="I2081" s="118"/>
      <c r="J2081" s="118"/>
      <c r="K2081" s="118"/>
      <c r="L2081" s="118"/>
      <c r="M2081" s="118"/>
      <c r="N2081" s="153"/>
    </row>
    <row r="2082" spans="2:14">
      <c r="B2082" s="118"/>
      <c r="C2082" s="118"/>
      <c r="D2082" s="118"/>
      <c r="E2082" s="118"/>
      <c r="F2082" s="118"/>
      <c r="G2082" s="118"/>
      <c r="H2082" s="118"/>
      <c r="I2082" s="118"/>
      <c r="J2082" s="118"/>
      <c r="K2082" s="118"/>
      <c r="L2082" s="118"/>
      <c r="M2082" s="118"/>
      <c r="N2082" s="153"/>
    </row>
    <row r="2083" spans="2:14">
      <c r="B2083" s="118"/>
      <c r="C2083" s="118"/>
      <c r="D2083" s="118"/>
      <c r="E2083" s="118"/>
      <c r="F2083" s="118"/>
      <c r="G2083" s="118"/>
      <c r="H2083" s="118"/>
      <c r="I2083" s="118"/>
      <c r="J2083" s="118"/>
      <c r="K2083" s="118"/>
      <c r="L2083" s="118"/>
      <c r="M2083" s="118"/>
      <c r="N2083" s="153"/>
    </row>
    <row r="2084" spans="2:14">
      <c r="B2084" s="118"/>
      <c r="C2084" s="118"/>
      <c r="D2084" s="118"/>
      <c r="E2084" s="118"/>
      <c r="F2084" s="118"/>
      <c r="G2084" s="118"/>
      <c r="H2084" s="118"/>
      <c r="I2084" s="118"/>
      <c r="J2084" s="118"/>
      <c r="K2084" s="118"/>
      <c r="L2084" s="118"/>
      <c r="M2084" s="118"/>
      <c r="N2084" s="153"/>
    </row>
    <row r="2085" spans="2:14">
      <c r="B2085" s="118"/>
      <c r="C2085" s="118"/>
      <c r="D2085" s="118"/>
      <c r="E2085" s="118"/>
      <c r="F2085" s="118"/>
      <c r="G2085" s="118"/>
      <c r="H2085" s="118"/>
      <c r="I2085" s="118"/>
      <c r="J2085" s="118"/>
      <c r="K2085" s="118"/>
      <c r="L2085" s="118"/>
      <c r="M2085" s="118"/>
      <c r="N2085" s="153"/>
    </row>
    <row r="2086" spans="2:14">
      <c r="B2086" s="118"/>
      <c r="C2086" s="118"/>
      <c r="D2086" s="118"/>
      <c r="E2086" s="118"/>
      <c r="F2086" s="118"/>
      <c r="G2086" s="118"/>
      <c r="H2086" s="118"/>
      <c r="I2086" s="118"/>
      <c r="J2086" s="118"/>
      <c r="K2086" s="118"/>
      <c r="L2086" s="118"/>
      <c r="M2086" s="118"/>
      <c r="N2086" s="153"/>
    </row>
    <row r="2087" spans="2:14">
      <c r="B2087" s="118"/>
      <c r="C2087" s="118"/>
      <c r="D2087" s="118"/>
      <c r="E2087" s="118"/>
      <c r="F2087" s="118"/>
      <c r="G2087" s="118"/>
      <c r="H2087" s="118"/>
      <c r="I2087" s="118"/>
      <c r="J2087" s="118"/>
      <c r="K2087" s="118"/>
      <c r="L2087" s="118"/>
      <c r="M2087" s="118"/>
      <c r="N2087" s="153"/>
    </row>
    <row r="2088" spans="2:14">
      <c r="B2088" s="118"/>
      <c r="C2088" s="118"/>
      <c r="D2088" s="118"/>
      <c r="E2088" s="118"/>
      <c r="F2088" s="118"/>
      <c r="G2088" s="118"/>
      <c r="H2088" s="118"/>
      <c r="I2088" s="118"/>
      <c r="J2088" s="118"/>
      <c r="K2088" s="118"/>
      <c r="L2088" s="118"/>
      <c r="M2088" s="118"/>
      <c r="N2088" s="153"/>
    </row>
    <row r="2089" spans="2:14">
      <c r="B2089" s="118"/>
      <c r="C2089" s="118"/>
      <c r="D2089" s="118"/>
      <c r="E2089" s="118"/>
      <c r="F2089" s="118"/>
      <c r="G2089" s="118"/>
      <c r="H2089" s="118"/>
      <c r="I2089" s="118"/>
      <c r="J2089" s="118"/>
      <c r="K2089" s="118"/>
      <c r="L2089" s="118"/>
      <c r="M2089" s="118"/>
      <c r="N2089" s="153"/>
    </row>
    <row r="2090" spans="2:14">
      <c r="B2090" s="118"/>
      <c r="C2090" s="118"/>
      <c r="D2090" s="118"/>
      <c r="E2090" s="118"/>
      <c r="F2090" s="118"/>
      <c r="G2090" s="118"/>
      <c r="H2090" s="118"/>
      <c r="I2090" s="118"/>
      <c r="J2090" s="118"/>
      <c r="K2090" s="118"/>
      <c r="L2090" s="118"/>
      <c r="M2090" s="118"/>
      <c r="N2090" s="153"/>
    </row>
    <row r="2091" spans="2:14">
      <c r="B2091" s="118"/>
      <c r="C2091" s="118"/>
      <c r="D2091" s="118"/>
      <c r="E2091" s="118"/>
      <c r="F2091" s="118"/>
      <c r="G2091" s="118"/>
      <c r="H2091" s="118"/>
      <c r="I2091" s="118"/>
      <c r="J2091" s="118"/>
      <c r="K2091" s="118"/>
      <c r="L2091" s="118"/>
      <c r="M2091" s="118"/>
      <c r="N2091" s="153"/>
    </row>
    <row r="2092" spans="2:14">
      <c r="B2092" s="118"/>
      <c r="C2092" s="118"/>
      <c r="D2092" s="118"/>
      <c r="E2092" s="118"/>
      <c r="F2092" s="118"/>
      <c r="G2092" s="118"/>
      <c r="H2092" s="118"/>
      <c r="I2092" s="118"/>
      <c r="J2092" s="118"/>
      <c r="K2092" s="118"/>
      <c r="L2092" s="118"/>
      <c r="M2092" s="118"/>
      <c r="N2092" s="153"/>
    </row>
    <row r="2093" spans="2:14">
      <c r="B2093" s="118"/>
      <c r="C2093" s="118"/>
      <c r="D2093" s="118"/>
      <c r="E2093" s="118"/>
      <c r="F2093" s="118"/>
      <c r="G2093" s="118"/>
      <c r="H2093" s="118"/>
      <c r="I2093" s="118"/>
      <c r="J2093" s="118"/>
      <c r="K2093" s="118"/>
      <c r="L2093" s="118"/>
      <c r="M2093" s="118"/>
      <c r="N2093" s="153"/>
    </row>
    <row r="2094" spans="2:14">
      <c r="B2094" s="118"/>
      <c r="C2094" s="118"/>
      <c r="D2094" s="118"/>
      <c r="E2094" s="118"/>
      <c r="F2094" s="118"/>
      <c r="G2094" s="118"/>
      <c r="H2094" s="118"/>
      <c r="I2094" s="118"/>
      <c r="J2094" s="118"/>
      <c r="K2094" s="118"/>
      <c r="L2094" s="118"/>
      <c r="M2094" s="118"/>
      <c r="N2094" s="153"/>
    </row>
    <row r="2095" spans="2:14">
      <c r="B2095" s="118"/>
      <c r="C2095" s="118"/>
      <c r="D2095" s="118"/>
      <c r="E2095" s="118"/>
      <c r="F2095" s="118"/>
      <c r="G2095" s="118"/>
      <c r="H2095" s="118"/>
      <c r="I2095" s="118"/>
      <c r="J2095" s="118"/>
      <c r="K2095" s="118"/>
      <c r="L2095" s="118"/>
      <c r="M2095" s="118"/>
      <c r="N2095" s="153"/>
    </row>
    <row r="2096" spans="2:14">
      <c r="B2096" s="118"/>
      <c r="C2096" s="118"/>
      <c r="D2096" s="118"/>
      <c r="E2096" s="118"/>
      <c r="F2096" s="118"/>
      <c r="G2096" s="118"/>
      <c r="H2096" s="118"/>
      <c r="I2096" s="118"/>
      <c r="J2096" s="118"/>
      <c r="K2096" s="118"/>
      <c r="L2096" s="118"/>
      <c r="M2096" s="118"/>
      <c r="N2096" s="153"/>
    </row>
    <row r="2097" spans="2:14">
      <c r="B2097" s="118"/>
      <c r="C2097" s="118"/>
      <c r="D2097" s="118"/>
      <c r="E2097" s="118"/>
      <c r="F2097" s="118"/>
      <c r="G2097" s="118"/>
      <c r="H2097" s="118"/>
      <c r="I2097" s="118"/>
      <c r="J2097" s="118"/>
      <c r="K2097" s="118"/>
      <c r="L2097" s="118"/>
      <c r="M2097" s="118"/>
      <c r="N2097" s="153"/>
    </row>
    <row r="2098" spans="2:14">
      <c r="B2098" s="118"/>
      <c r="C2098" s="118"/>
      <c r="D2098" s="118"/>
      <c r="E2098" s="118"/>
      <c r="F2098" s="118"/>
      <c r="G2098" s="118"/>
      <c r="H2098" s="118"/>
      <c r="I2098" s="118"/>
      <c r="J2098" s="118"/>
      <c r="K2098" s="118"/>
      <c r="L2098" s="118"/>
      <c r="M2098" s="118"/>
      <c r="N2098" s="153"/>
    </row>
    <row r="2099" spans="2:14">
      <c r="B2099" s="118"/>
      <c r="C2099" s="118"/>
      <c r="D2099" s="118"/>
      <c r="E2099" s="118"/>
      <c r="F2099" s="118"/>
      <c r="G2099" s="118"/>
      <c r="H2099" s="118"/>
      <c r="I2099" s="118"/>
      <c r="J2099" s="118"/>
      <c r="K2099" s="118"/>
      <c r="L2099" s="118"/>
      <c r="M2099" s="118"/>
      <c r="N2099" s="153"/>
    </row>
    <row r="2100" spans="2:14">
      <c r="B2100" s="118"/>
      <c r="C2100" s="118"/>
      <c r="D2100" s="118"/>
      <c r="E2100" s="118"/>
      <c r="F2100" s="118"/>
      <c r="G2100" s="118"/>
      <c r="H2100" s="118"/>
      <c r="I2100" s="118"/>
      <c r="J2100" s="118"/>
      <c r="K2100" s="118"/>
      <c r="L2100" s="118"/>
      <c r="M2100" s="118"/>
      <c r="N2100" s="153"/>
    </row>
    <row r="2101" spans="2:14">
      <c r="B2101" s="118"/>
      <c r="C2101" s="118"/>
      <c r="D2101" s="118"/>
      <c r="E2101" s="118"/>
      <c r="F2101" s="118"/>
      <c r="G2101" s="118"/>
      <c r="H2101" s="118"/>
      <c r="I2101" s="118"/>
      <c r="J2101" s="118"/>
      <c r="K2101" s="118"/>
      <c r="L2101" s="118"/>
      <c r="M2101" s="118"/>
      <c r="N2101" s="153"/>
    </row>
    <row r="2102" spans="2:14">
      <c r="B2102" s="118"/>
      <c r="C2102" s="118"/>
      <c r="D2102" s="118"/>
      <c r="E2102" s="118"/>
      <c r="F2102" s="118"/>
      <c r="G2102" s="118"/>
      <c r="H2102" s="118"/>
      <c r="I2102" s="118"/>
      <c r="J2102" s="118"/>
      <c r="K2102" s="118"/>
      <c r="L2102" s="118"/>
      <c r="M2102" s="118"/>
      <c r="N2102" s="153"/>
    </row>
    <row r="2103" spans="2:14">
      <c r="B2103" s="118"/>
      <c r="C2103" s="118"/>
      <c r="D2103" s="118"/>
      <c r="E2103" s="118"/>
      <c r="F2103" s="118"/>
      <c r="G2103" s="118"/>
      <c r="H2103" s="118"/>
      <c r="I2103" s="118"/>
      <c r="J2103" s="118"/>
      <c r="K2103" s="118"/>
      <c r="L2103" s="118"/>
      <c r="M2103" s="118"/>
      <c r="N2103" s="153"/>
    </row>
    <row r="2104" spans="2:14">
      <c r="B2104" s="118"/>
      <c r="C2104" s="118"/>
      <c r="D2104" s="118"/>
      <c r="E2104" s="118"/>
      <c r="F2104" s="118"/>
      <c r="G2104" s="118"/>
      <c r="H2104" s="118"/>
      <c r="I2104" s="118"/>
      <c r="J2104" s="118"/>
      <c r="K2104" s="118"/>
      <c r="L2104" s="118"/>
      <c r="M2104" s="118"/>
      <c r="N2104" s="153"/>
    </row>
    <row r="2105" spans="2:14">
      <c r="B2105" s="118"/>
      <c r="C2105" s="118"/>
      <c r="D2105" s="118"/>
      <c r="E2105" s="118"/>
      <c r="F2105" s="118"/>
      <c r="G2105" s="118"/>
      <c r="H2105" s="118"/>
      <c r="I2105" s="118"/>
      <c r="J2105" s="118"/>
      <c r="K2105" s="118"/>
      <c r="L2105" s="118"/>
      <c r="M2105" s="118"/>
      <c r="N2105" s="153"/>
    </row>
    <row r="2106" spans="2:14">
      <c r="B2106" s="118"/>
      <c r="C2106" s="118"/>
      <c r="D2106" s="118"/>
      <c r="E2106" s="118"/>
      <c r="F2106" s="118"/>
      <c r="G2106" s="118"/>
      <c r="H2106" s="118"/>
      <c r="I2106" s="118"/>
      <c r="J2106" s="118"/>
      <c r="K2106" s="118"/>
      <c r="L2106" s="118"/>
      <c r="M2106" s="118"/>
      <c r="N2106" s="153"/>
    </row>
    <row r="2107" spans="2:14">
      <c r="B2107" s="118"/>
      <c r="C2107" s="118"/>
      <c r="D2107" s="118"/>
      <c r="E2107" s="118"/>
      <c r="F2107" s="118"/>
      <c r="G2107" s="118"/>
      <c r="H2107" s="118"/>
      <c r="I2107" s="118"/>
      <c r="J2107" s="118"/>
      <c r="K2107" s="118"/>
      <c r="L2107" s="118"/>
      <c r="M2107" s="118"/>
      <c r="N2107" s="153"/>
    </row>
    <row r="2108" spans="2:14">
      <c r="B2108" s="118"/>
      <c r="C2108" s="118"/>
      <c r="D2108" s="118"/>
      <c r="E2108" s="118"/>
      <c r="F2108" s="118"/>
      <c r="G2108" s="118"/>
      <c r="H2108" s="118"/>
      <c r="I2108" s="118"/>
      <c r="J2108" s="118"/>
      <c r="K2108" s="118"/>
      <c r="L2108" s="118"/>
      <c r="M2108" s="118"/>
      <c r="N2108" s="153"/>
    </row>
    <row r="2109" spans="2:14">
      <c r="B2109" s="118"/>
      <c r="C2109" s="118"/>
      <c r="D2109" s="118"/>
      <c r="E2109" s="118"/>
      <c r="F2109" s="118"/>
      <c r="G2109" s="118"/>
      <c r="H2109" s="118"/>
      <c r="I2109" s="118"/>
      <c r="J2109" s="118"/>
      <c r="K2109" s="118"/>
      <c r="L2109" s="118"/>
      <c r="M2109" s="118"/>
      <c r="N2109" s="153"/>
    </row>
    <row r="2110" spans="2:14">
      <c r="B2110" s="118"/>
      <c r="C2110" s="118"/>
      <c r="D2110" s="118"/>
      <c r="E2110" s="118"/>
      <c r="F2110" s="118"/>
      <c r="G2110" s="118"/>
      <c r="H2110" s="118"/>
      <c r="I2110" s="118"/>
      <c r="J2110" s="118"/>
      <c r="K2110" s="118"/>
      <c r="L2110" s="118"/>
      <c r="M2110" s="118"/>
      <c r="N2110" s="153"/>
    </row>
    <row r="2111" spans="2:14">
      <c r="B2111" s="118"/>
      <c r="C2111" s="118"/>
      <c r="D2111" s="118"/>
      <c r="E2111" s="118"/>
      <c r="F2111" s="118"/>
      <c r="G2111" s="118"/>
      <c r="H2111" s="118"/>
      <c r="I2111" s="118"/>
      <c r="J2111" s="118"/>
      <c r="K2111" s="118"/>
      <c r="L2111" s="118"/>
      <c r="M2111" s="118"/>
      <c r="N2111" s="153"/>
    </row>
    <row r="2112" spans="2:14">
      <c r="B2112" s="118"/>
      <c r="C2112" s="118"/>
      <c r="D2112" s="118"/>
      <c r="E2112" s="118"/>
      <c r="F2112" s="118"/>
      <c r="G2112" s="118"/>
      <c r="H2112" s="118"/>
      <c r="I2112" s="118"/>
      <c r="J2112" s="118"/>
      <c r="K2112" s="118"/>
      <c r="L2112" s="118"/>
      <c r="M2112" s="118"/>
      <c r="N2112" s="153"/>
    </row>
    <row r="2113" spans="2:14">
      <c r="B2113" s="118"/>
      <c r="C2113" s="118"/>
      <c r="D2113" s="118"/>
      <c r="E2113" s="118"/>
      <c r="F2113" s="118"/>
      <c r="G2113" s="118"/>
      <c r="H2113" s="118"/>
      <c r="I2113" s="118"/>
      <c r="J2113" s="118"/>
      <c r="K2113" s="118"/>
      <c r="L2113" s="118"/>
      <c r="M2113" s="118"/>
      <c r="N2113" s="153"/>
    </row>
    <row r="2114" spans="2:14">
      <c r="B2114" s="118"/>
      <c r="C2114" s="118"/>
      <c r="D2114" s="118"/>
      <c r="E2114" s="118"/>
      <c r="F2114" s="118"/>
      <c r="G2114" s="118"/>
      <c r="H2114" s="118"/>
      <c r="I2114" s="118"/>
      <c r="J2114" s="118"/>
      <c r="K2114" s="118"/>
      <c r="L2114" s="118"/>
      <c r="M2114" s="118"/>
      <c r="N2114" s="153"/>
    </row>
    <row r="2115" spans="2:14">
      <c r="B2115" s="118"/>
      <c r="C2115" s="118"/>
      <c r="D2115" s="118"/>
      <c r="E2115" s="118"/>
      <c r="F2115" s="118"/>
      <c r="G2115" s="118"/>
      <c r="H2115" s="118"/>
      <c r="I2115" s="118"/>
      <c r="J2115" s="118"/>
      <c r="K2115" s="118"/>
      <c r="L2115" s="118"/>
      <c r="M2115" s="118"/>
      <c r="N2115" s="153"/>
    </row>
    <row r="2116" spans="2:14">
      <c r="B2116" s="118"/>
      <c r="C2116" s="118"/>
      <c r="D2116" s="118"/>
      <c r="E2116" s="118"/>
      <c r="F2116" s="118"/>
      <c r="G2116" s="118"/>
      <c r="H2116" s="118"/>
      <c r="I2116" s="118"/>
      <c r="J2116" s="118"/>
      <c r="K2116" s="118"/>
      <c r="L2116" s="118"/>
      <c r="M2116" s="118"/>
      <c r="N2116" s="153"/>
    </row>
    <row r="2117" spans="2:14">
      <c r="B2117" s="118"/>
      <c r="C2117" s="118"/>
      <c r="D2117" s="118"/>
      <c r="E2117" s="118"/>
      <c r="F2117" s="118"/>
      <c r="G2117" s="118"/>
      <c r="H2117" s="118"/>
      <c r="I2117" s="118"/>
      <c r="J2117" s="118"/>
      <c r="K2117" s="118"/>
      <c r="L2117" s="118"/>
      <c r="M2117" s="118"/>
      <c r="N2117" s="153"/>
    </row>
    <row r="2118" spans="2:14">
      <c r="B2118" s="118"/>
      <c r="C2118" s="118"/>
      <c r="D2118" s="118"/>
      <c r="E2118" s="118"/>
      <c r="F2118" s="118"/>
      <c r="G2118" s="118"/>
      <c r="H2118" s="118"/>
      <c r="I2118" s="118"/>
      <c r="J2118" s="118"/>
      <c r="K2118" s="118"/>
      <c r="L2118" s="118"/>
      <c r="M2118" s="118"/>
      <c r="N2118" s="153"/>
    </row>
    <row r="2119" spans="2:14">
      <c r="B2119" s="118"/>
      <c r="C2119" s="118"/>
      <c r="D2119" s="118"/>
      <c r="E2119" s="118"/>
      <c r="F2119" s="118"/>
      <c r="G2119" s="118"/>
      <c r="H2119" s="118"/>
      <c r="I2119" s="118"/>
      <c r="J2119" s="118"/>
      <c r="K2119" s="118"/>
      <c r="L2119" s="118"/>
      <c r="M2119" s="118"/>
      <c r="N2119" s="153"/>
    </row>
    <row r="2120" spans="2:14">
      <c r="B2120" s="118"/>
      <c r="C2120" s="118"/>
      <c r="D2120" s="118"/>
      <c r="E2120" s="118"/>
      <c r="F2120" s="118"/>
      <c r="G2120" s="118"/>
      <c r="H2120" s="118"/>
      <c r="I2120" s="118"/>
      <c r="J2120" s="118"/>
      <c r="K2120" s="118"/>
      <c r="L2120" s="118"/>
      <c r="M2120" s="118"/>
      <c r="N2120" s="153"/>
    </row>
    <row r="2121" spans="2:14">
      <c r="B2121" s="118"/>
      <c r="C2121" s="118"/>
      <c r="D2121" s="118"/>
      <c r="E2121" s="118"/>
      <c r="F2121" s="118"/>
      <c r="G2121" s="118"/>
      <c r="H2121" s="118"/>
      <c r="I2121" s="118"/>
      <c r="J2121" s="118"/>
      <c r="K2121" s="118"/>
      <c r="L2121" s="118"/>
      <c r="M2121" s="118"/>
      <c r="N2121" s="153"/>
    </row>
    <row r="2122" spans="2:14">
      <c r="B2122" s="118"/>
      <c r="C2122" s="118"/>
      <c r="D2122" s="118"/>
      <c r="E2122" s="118"/>
      <c r="F2122" s="118"/>
      <c r="G2122" s="118"/>
      <c r="H2122" s="118"/>
      <c r="I2122" s="118"/>
      <c r="J2122" s="118"/>
      <c r="K2122" s="118"/>
      <c r="L2122" s="118"/>
      <c r="M2122" s="118"/>
      <c r="N2122" s="153"/>
    </row>
    <row r="2123" spans="2:14">
      <c r="B2123" s="118"/>
      <c r="C2123" s="118"/>
      <c r="D2123" s="118"/>
      <c r="E2123" s="118"/>
      <c r="F2123" s="118"/>
      <c r="G2123" s="118"/>
      <c r="H2123" s="118"/>
      <c r="I2123" s="118"/>
      <c r="J2123" s="118"/>
      <c r="K2123" s="118"/>
      <c r="L2123" s="118"/>
      <c r="M2123" s="118"/>
      <c r="N2123" s="153"/>
    </row>
    <row r="2124" spans="2:14">
      <c r="B2124" s="118"/>
      <c r="C2124" s="118"/>
      <c r="D2124" s="118"/>
      <c r="E2124" s="118"/>
      <c r="F2124" s="118"/>
      <c r="G2124" s="118"/>
      <c r="H2124" s="118"/>
      <c r="I2124" s="118"/>
      <c r="J2124" s="118"/>
      <c r="K2124" s="118"/>
      <c r="L2124" s="118"/>
      <c r="M2124" s="118"/>
      <c r="N2124" s="153"/>
    </row>
    <row r="2125" spans="2:14">
      <c r="B2125" s="118"/>
      <c r="C2125" s="118"/>
      <c r="D2125" s="118"/>
      <c r="E2125" s="118"/>
      <c r="F2125" s="118"/>
      <c r="G2125" s="118"/>
      <c r="H2125" s="118"/>
      <c r="I2125" s="118"/>
      <c r="J2125" s="118"/>
      <c r="K2125" s="118"/>
      <c r="L2125" s="118"/>
      <c r="M2125" s="118"/>
      <c r="N2125" s="153"/>
    </row>
    <row r="2126" spans="2:14">
      <c r="B2126" s="118"/>
      <c r="C2126" s="118"/>
      <c r="D2126" s="118"/>
      <c r="E2126" s="118"/>
      <c r="F2126" s="118"/>
      <c r="G2126" s="118"/>
      <c r="H2126" s="118"/>
      <c r="I2126" s="118"/>
      <c r="J2126" s="118"/>
      <c r="K2126" s="118"/>
      <c r="L2126" s="118"/>
      <c r="M2126" s="118"/>
      <c r="N2126" s="153"/>
    </row>
    <row r="2127" spans="2:14">
      <c r="B2127" s="118"/>
      <c r="C2127" s="118"/>
      <c r="D2127" s="118"/>
      <c r="E2127" s="118"/>
      <c r="F2127" s="118"/>
      <c r="G2127" s="118"/>
      <c r="H2127" s="118"/>
      <c r="I2127" s="118"/>
      <c r="J2127" s="118"/>
      <c r="K2127" s="118"/>
      <c r="L2127" s="118"/>
      <c r="M2127" s="118"/>
      <c r="N2127" s="153"/>
    </row>
    <row r="2128" spans="2:14">
      <c r="B2128" s="118"/>
      <c r="C2128" s="118"/>
      <c r="D2128" s="118"/>
      <c r="E2128" s="118"/>
      <c r="F2128" s="118"/>
      <c r="G2128" s="118"/>
      <c r="H2128" s="118"/>
      <c r="I2128" s="118"/>
      <c r="J2128" s="118"/>
      <c r="K2128" s="118"/>
      <c r="L2128" s="118"/>
      <c r="M2128" s="118"/>
      <c r="N2128" s="153"/>
    </row>
    <row r="2129" spans="2:14">
      <c r="B2129" s="118"/>
      <c r="C2129" s="118"/>
      <c r="D2129" s="118"/>
      <c r="E2129" s="118"/>
      <c r="F2129" s="118"/>
      <c r="G2129" s="118"/>
      <c r="H2129" s="118"/>
      <c r="I2129" s="118"/>
      <c r="J2129" s="118"/>
      <c r="K2129" s="118"/>
      <c r="L2129" s="118"/>
      <c r="M2129" s="118"/>
      <c r="N2129" s="153"/>
    </row>
    <row r="2130" spans="2:14">
      <c r="B2130" s="118"/>
      <c r="C2130" s="118"/>
      <c r="D2130" s="118"/>
      <c r="E2130" s="118"/>
      <c r="F2130" s="118"/>
      <c r="G2130" s="118"/>
      <c r="H2130" s="118"/>
      <c r="I2130" s="118"/>
      <c r="J2130" s="118"/>
      <c r="K2130" s="118"/>
      <c r="L2130" s="118"/>
      <c r="M2130" s="118"/>
      <c r="N2130" s="153"/>
    </row>
    <row r="2131" spans="2:14">
      <c r="B2131" s="118"/>
      <c r="C2131" s="118"/>
      <c r="D2131" s="118"/>
      <c r="E2131" s="118"/>
      <c r="F2131" s="118"/>
      <c r="G2131" s="118"/>
      <c r="H2131" s="118"/>
      <c r="I2131" s="118"/>
      <c r="J2131" s="118"/>
      <c r="K2131" s="118"/>
      <c r="L2131" s="118"/>
      <c r="M2131" s="118"/>
      <c r="N2131" s="153"/>
    </row>
    <row r="2132" spans="2:14">
      <c r="B2132" s="118"/>
      <c r="C2132" s="118"/>
      <c r="D2132" s="118"/>
      <c r="E2132" s="118"/>
      <c r="F2132" s="118"/>
      <c r="G2132" s="118"/>
      <c r="H2132" s="118"/>
      <c r="I2132" s="118"/>
      <c r="J2132" s="118"/>
      <c r="K2132" s="118"/>
      <c r="L2132" s="118"/>
      <c r="M2132" s="118"/>
      <c r="N2132" s="153"/>
    </row>
    <row r="2133" spans="2:14">
      <c r="B2133" s="118"/>
      <c r="C2133" s="118"/>
      <c r="D2133" s="118"/>
      <c r="E2133" s="118"/>
      <c r="F2133" s="118"/>
      <c r="G2133" s="118"/>
      <c r="H2133" s="118"/>
      <c r="I2133" s="118"/>
      <c r="J2133" s="118"/>
      <c r="K2133" s="118"/>
      <c r="L2133" s="118"/>
      <c r="M2133" s="118"/>
      <c r="N2133" s="153"/>
    </row>
    <row r="2134" spans="2:14">
      <c r="B2134" s="118"/>
      <c r="C2134" s="118"/>
      <c r="D2134" s="118"/>
      <c r="E2134" s="118"/>
      <c r="F2134" s="118"/>
      <c r="G2134" s="118"/>
      <c r="H2134" s="118"/>
      <c r="I2134" s="118"/>
      <c r="J2134" s="118"/>
      <c r="K2134" s="118"/>
      <c r="L2134" s="118"/>
      <c r="M2134" s="118"/>
      <c r="N2134" s="153"/>
    </row>
    <row r="2135" spans="2:14">
      <c r="B2135" s="118"/>
      <c r="C2135" s="118"/>
      <c r="D2135" s="118"/>
      <c r="E2135" s="118"/>
      <c r="F2135" s="118"/>
      <c r="G2135" s="118"/>
      <c r="H2135" s="118"/>
      <c r="I2135" s="118"/>
      <c r="J2135" s="118"/>
      <c r="K2135" s="118"/>
      <c r="L2135" s="118"/>
      <c r="M2135" s="118"/>
      <c r="N2135" s="153"/>
    </row>
    <row r="2136" spans="2:14">
      <c r="B2136" s="118"/>
      <c r="C2136" s="118"/>
      <c r="D2136" s="118"/>
      <c r="E2136" s="118"/>
      <c r="F2136" s="118"/>
      <c r="G2136" s="118"/>
      <c r="H2136" s="118"/>
      <c r="I2136" s="118"/>
      <c r="J2136" s="118"/>
      <c r="K2136" s="118"/>
      <c r="L2136" s="118"/>
      <c r="M2136" s="118"/>
      <c r="N2136" s="153"/>
    </row>
    <row r="2137" spans="2:14">
      <c r="B2137" s="118"/>
      <c r="C2137" s="118"/>
      <c r="D2137" s="118"/>
      <c r="E2137" s="118"/>
      <c r="F2137" s="118"/>
      <c r="G2137" s="118"/>
      <c r="H2137" s="118"/>
      <c r="I2137" s="118"/>
      <c r="J2137" s="118"/>
      <c r="K2137" s="118"/>
      <c r="L2137" s="118"/>
      <c r="M2137" s="118"/>
      <c r="N2137" s="153"/>
    </row>
    <row r="2138" spans="2:14">
      <c r="B2138" s="118"/>
      <c r="C2138" s="118"/>
      <c r="D2138" s="118"/>
      <c r="E2138" s="118"/>
      <c r="F2138" s="118"/>
      <c r="G2138" s="118"/>
      <c r="H2138" s="118"/>
      <c r="I2138" s="118"/>
      <c r="J2138" s="118"/>
      <c r="K2138" s="118"/>
      <c r="L2138" s="118"/>
      <c r="M2138" s="118"/>
      <c r="N2138" s="153"/>
    </row>
    <row r="2139" spans="2:14">
      <c r="B2139" s="118"/>
      <c r="C2139" s="118"/>
      <c r="D2139" s="118"/>
      <c r="E2139" s="118"/>
      <c r="F2139" s="118"/>
      <c r="G2139" s="118"/>
      <c r="H2139" s="118"/>
      <c r="I2139" s="118"/>
      <c r="J2139" s="118"/>
      <c r="K2139" s="118"/>
      <c r="L2139" s="118"/>
      <c r="M2139" s="118"/>
      <c r="N2139" s="153"/>
    </row>
    <row r="2140" spans="2:14">
      <c r="B2140" s="118"/>
      <c r="C2140" s="118"/>
      <c r="D2140" s="118"/>
      <c r="E2140" s="118"/>
      <c r="F2140" s="118"/>
      <c r="G2140" s="118"/>
      <c r="H2140" s="118"/>
      <c r="I2140" s="118"/>
      <c r="J2140" s="118"/>
      <c r="K2140" s="118"/>
      <c r="L2140" s="118"/>
      <c r="M2140" s="118"/>
      <c r="N2140" s="153"/>
    </row>
    <row r="2141" spans="2:14">
      <c r="B2141" s="118"/>
      <c r="C2141" s="118"/>
      <c r="D2141" s="118"/>
      <c r="E2141" s="118"/>
      <c r="F2141" s="118"/>
      <c r="G2141" s="118"/>
      <c r="H2141" s="118"/>
      <c r="I2141" s="118"/>
      <c r="J2141" s="118"/>
      <c r="K2141" s="118"/>
      <c r="L2141" s="118"/>
      <c r="M2141" s="118"/>
      <c r="N2141" s="153"/>
    </row>
    <row r="2142" spans="2:14">
      <c r="B2142" s="118"/>
      <c r="C2142" s="118"/>
      <c r="D2142" s="118"/>
      <c r="E2142" s="118"/>
      <c r="F2142" s="118"/>
      <c r="G2142" s="118"/>
      <c r="H2142" s="118"/>
      <c r="I2142" s="118"/>
      <c r="J2142" s="118"/>
      <c r="K2142" s="118"/>
      <c r="L2142" s="118"/>
      <c r="M2142" s="118"/>
      <c r="N2142" s="153"/>
    </row>
    <row r="2143" spans="2:14">
      <c r="B2143" s="118"/>
      <c r="C2143" s="118"/>
      <c r="D2143" s="118"/>
      <c r="E2143" s="118"/>
      <c r="F2143" s="118"/>
      <c r="G2143" s="118"/>
      <c r="H2143" s="118"/>
      <c r="I2143" s="118"/>
      <c r="J2143" s="118"/>
      <c r="K2143" s="118"/>
      <c r="L2143" s="118"/>
      <c r="M2143" s="118"/>
      <c r="N2143" s="153"/>
    </row>
    <row r="2144" spans="2:14">
      <c r="B2144" s="118"/>
      <c r="C2144" s="118"/>
      <c r="D2144" s="118"/>
      <c r="E2144" s="118"/>
      <c r="F2144" s="118"/>
      <c r="G2144" s="118"/>
      <c r="H2144" s="118"/>
      <c r="I2144" s="118"/>
      <c r="J2144" s="118"/>
      <c r="K2144" s="118"/>
      <c r="L2144" s="118"/>
      <c r="M2144" s="118"/>
      <c r="N2144" s="153"/>
    </row>
    <row r="2145" spans="2:14">
      <c r="B2145" s="118"/>
      <c r="C2145" s="118"/>
      <c r="D2145" s="118"/>
      <c r="E2145" s="118"/>
      <c r="F2145" s="118"/>
      <c r="G2145" s="118"/>
      <c r="H2145" s="118"/>
      <c r="I2145" s="118"/>
      <c r="J2145" s="118"/>
      <c r="K2145" s="118"/>
      <c r="L2145" s="118"/>
      <c r="M2145" s="118"/>
      <c r="N2145" s="153"/>
    </row>
    <row r="2146" spans="2:14">
      <c r="B2146" s="118"/>
      <c r="C2146" s="118"/>
      <c r="D2146" s="118"/>
      <c r="E2146" s="118"/>
      <c r="F2146" s="118"/>
      <c r="G2146" s="118"/>
      <c r="H2146" s="118"/>
      <c r="I2146" s="118"/>
      <c r="J2146" s="118"/>
      <c r="K2146" s="118"/>
      <c r="L2146" s="118"/>
      <c r="M2146" s="118"/>
      <c r="N2146" s="153"/>
    </row>
    <row r="2147" spans="2:14">
      <c r="B2147" s="118"/>
      <c r="C2147" s="118"/>
      <c r="D2147" s="118"/>
      <c r="E2147" s="118"/>
      <c r="F2147" s="118"/>
      <c r="G2147" s="118"/>
      <c r="H2147" s="118"/>
      <c r="I2147" s="118"/>
      <c r="J2147" s="118"/>
      <c r="K2147" s="118"/>
      <c r="L2147" s="118"/>
      <c r="M2147" s="118"/>
      <c r="N2147" s="153"/>
    </row>
    <row r="2148" spans="2:14">
      <c r="B2148" s="118"/>
      <c r="C2148" s="118"/>
      <c r="D2148" s="118"/>
      <c r="E2148" s="118"/>
      <c r="F2148" s="118"/>
      <c r="G2148" s="118"/>
      <c r="H2148" s="118"/>
      <c r="I2148" s="118"/>
      <c r="J2148" s="118"/>
      <c r="K2148" s="118"/>
      <c r="L2148" s="118"/>
      <c r="M2148" s="118"/>
      <c r="N2148" s="153"/>
    </row>
    <row r="2149" spans="2:14">
      <c r="B2149" s="118"/>
      <c r="C2149" s="118"/>
      <c r="D2149" s="118"/>
      <c r="E2149" s="118"/>
      <c r="F2149" s="118"/>
      <c r="G2149" s="118"/>
      <c r="H2149" s="118"/>
      <c r="I2149" s="118"/>
      <c r="J2149" s="118"/>
      <c r="K2149" s="118"/>
      <c r="L2149" s="118"/>
      <c r="M2149" s="118"/>
      <c r="N2149" s="153"/>
    </row>
    <row r="2150" spans="2:14">
      <c r="B2150" s="118"/>
      <c r="C2150" s="118"/>
      <c r="D2150" s="118"/>
      <c r="E2150" s="118"/>
      <c r="F2150" s="118"/>
      <c r="G2150" s="118"/>
      <c r="H2150" s="118"/>
      <c r="I2150" s="118"/>
      <c r="J2150" s="118"/>
      <c r="K2150" s="118"/>
      <c r="L2150" s="118"/>
      <c r="M2150" s="118"/>
      <c r="N2150" s="153"/>
    </row>
    <row r="2151" spans="2:14">
      <c r="B2151" s="118"/>
      <c r="C2151" s="118"/>
      <c r="D2151" s="118"/>
      <c r="E2151" s="118"/>
      <c r="F2151" s="118"/>
      <c r="G2151" s="118"/>
      <c r="H2151" s="118"/>
      <c r="I2151" s="118"/>
      <c r="J2151" s="118"/>
      <c r="K2151" s="118"/>
      <c r="L2151" s="118"/>
      <c r="M2151" s="118"/>
      <c r="N2151" s="153"/>
    </row>
    <row r="2152" spans="2:14">
      <c r="B2152" s="118"/>
      <c r="C2152" s="118"/>
      <c r="D2152" s="118"/>
      <c r="E2152" s="118"/>
      <c r="F2152" s="118"/>
      <c r="G2152" s="118"/>
      <c r="H2152" s="118"/>
      <c r="I2152" s="118"/>
      <c r="J2152" s="118"/>
      <c r="K2152" s="118"/>
      <c r="L2152" s="118"/>
      <c r="M2152" s="118"/>
      <c r="N2152" s="153"/>
    </row>
    <row r="2153" spans="2:14">
      <c r="B2153" s="118"/>
      <c r="C2153" s="118"/>
      <c r="D2153" s="118"/>
      <c r="E2153" s="118"/>
      <c r="F2153" s="118"/>
      <c r="G2153" s="118"/>
      <c r="H2153" s="118"/>
      <c r="I2153" s="118"/>
      <c r="J2153" s="118"/>
      <c r="K2153" s="118"/>
      <c r="L2153" s="118"/>
      <c r="M2153" s="118"/>
      <c r="N2153" s="153"/>
    </row>
    <row r="2154" spans="2:14">
      <c r="B2154" s="118"/>
      <c r="C2154" s="118"/>
      <c r="D2154" s="118"/>
      <c r="E2154" s="118"/>
      <c r="F2154" s="118"/>
      <c r="G2154" s="118"/>
      <c r="H2154" s="118"/>
      <c r="I2154" s="118"/>
      <c r="J2154" s="118"/>
      <c r="K2154" s="118"/>
      <c r="L2154" s="118"/>
      <c r="M2154" s="118"/>
      <c r="N2154" s="153"/>
    </row>
    <row r="2155" spans="2:14">
      <c r="B2155" s="118"/>
      <c r="C2155" s="118"/>
      <c r="D2155" s="118"/>
      <c r="E2155" s="118"/>
      <c r="F2155" s="118"/>
      <c r="G2155" s="118"/>
      <c r="H2155" s="118"/>
      <c r="I2155" s="118"/>
      <c r="J2155" s="118"/>
      <c r="K2155" s="118"/>
      <c r="L2155" s="118"/>
      <c r="M2155" s="118"/>
      <c r="N2155" s="153"/>
    </row>
    <row r="2156" spans="2:14">
      <c r="B2156" s="118"/>
      <c r="C2156" s="118"/>
      <c r="D2156" s="118"/>
      <c r="E2156" s="118"/>
      <c r="F2156" s="118"/>
      <c r="G2156" s="118"/>
      <c r="H2156" s="118"/>
      <c r="I2156" s="118"/>
      <c r="J2156" s="118"/>
      <c r="K2156" s="118"/>
      <c r="L2156" s="118"/>
      <c r="M2156" s="118"/>
      <c r="N2156" s="153"/>
    </row>
    <row r="2157" spans="2:14">
      <c r="B2157" s="118"/>
      <c r="C2157" s="118"/>
      <c r="D2157" s="118"/>
      <c r="E2157" s="118"/>
      <c r="F2157" s="118"/>
      <c r="G2157" s="118"/>
      <c r="H2157" s="118"/>
      <c r="I2157" s="118"/>
      <c r="J2157" s="118"/>
      <c r="K2157" s="118"/>
      <c r="L2157" s="118"/>
      <c r="M2157" s="118"/>
      <c r="N2157" s="153"/>
    </row>
    <row r="2158" spans="2:14">
      <c r="B2158" s="118"/>
      <c r="C2158" s="118"/>
      <c r="D2158" s="118"/>
      <c r="E2158" s="118"/>
      <c r="F2158" s="118"/>
      <c r="G2158" s="118"/>
      <c r="H2158" s="118"/>
      <c r="I2158" s="118"/>
      <c r="J2158" s="118"/>
      <c r="K2158" s="118"/>
      <c r="L2158" s="118"/>
      <c r="M2158" s="118"/>
      <c r="N2158" s="153"/>
    </row>
    <row r="2159" spans="2:14">
      <c r="B2159" s="118"/>
      <c r="C2159" s="118"/>
      <c r="D2159" s="118"/>
      <c r="E2159" s="118"/>
      <c r="F2159" s="118"/>
      <c r="G2159" s="118"/>
      <c r="H2159" s="118"/>
      <c r="I2159" s="118"/>
      <c r="J2159" s="118"/>
      <c r="K2159" s="118"/>
      <c r="L2159" s="118"/>
      <c r="M2159" s="118"/>
      <c r="N2159" s="153"/>
    </row>
    <row r="2160" spans="2:14">
      <c r="B2160" s="118"/>
      <c r="C2160" s="118"/>
      <c r="D2160" s="118"/>
      <c r="E2160" s="118"/>
      <c r="F2160" s="118"/>
      <c r="G2160" s="118"/>
      <c r="H2160" s="118"/>
      <c r="I2160" s="118"/>
      <c r="J2160" s="118"/>
      <c r="K2160" s="118"/>
      <c r="L2160" s="118"/>
      <c r="M2160" s="118"/>
      <c r="N2160" s="153"/>
    </row>
    <row r="2161" spans="2:14">
      <c r="B2161" s="118"/>
      <c r="C2161" s="118"/>
      <c r="D2161" s="118"/>
      <c r="E2161" s="118"/>
      <c r="F2161" s="118"/>
      <c r="G2161" s="118"/>
      <c r="H2161" s="118"/>
      <c r="I2161" s="118"/>
      <c r="J2161" s="118"/>
      <c r="K2161" s="118"/>
      <c r="L2161" s="118"/>
      <c r="M2161" s="118"/>
      <c r="N2161" s="153"/>
    </row>
    <row r="2162" spans="2:14">
      <c r="B2162" s="118"/>
      <c r="C2162" s="118"/>
      <c r="D2162" s="118"/>
      <c r="E2162" s="118"/>
      <c r="F2162" s="118"/>
      <c r="G2162" s="118"/>
      <c r="H2162" s="118"/>
      <c r="I2162" s="118"/>
      <c r="J2162" s="118"/>
      <c r="K2162" s="118"/>
      <c r="L2162" s="118"/>
      <c r="M2162" s="118"/>
      <c r="N2162" s="153"/>
    </row>
    <row r="2163" spans="2:14">
      <c r="B2163" s="118"/>
      <c r="C2163" s="118"/>
      <c r="D2163" s="118"/>
      <c r="E2163" s="118"/>
      <c r="F2163" s="118"/>
      <c r="G2163" s="118"/>
      <c r="H2163" s="118"/>
      <c r="I2163" s="118"/>
      <c r="J2163" s="118"/>
      <c r="K2163" s="118"/>
      <c r="L2163" s="118"/>
      <c r="M2163" s="118"/>
      <c r="N2163" s="153"/>
    </row>
    <row r="2164" spans="2:14">
      <c r="B2164" s="118"/>
      <c r="C2164" s="118"/>
      <c r="D2164" s="118"/>
      <c r="E2164" s="118"/>
      <c r="F2164" s="118"/>
      <c r="G2164" s="118"/>
      <c r="H2164" s="118"/>
      <c r="I2164" s="118"/>
      <c r="J2164" s="118"/>
      <c r="K2164" s="118"/>
      <c r="L2164" s="118"/>
      <c r="M2164" s="118"/>
      <c r="N2164" s="153"/>
    </row>
    <row r="2165" spans="2:14">
      <c r="B2165" s="118"/>
      <c r="C2165" s="118"/>
      <c r="D2165" s="118"/>
      <c r="E2165" s="118"/>
      <c r="F2165" s="118"/>
      <c r="G2165" s="118"/>
      <c r="H2165" s="118"/>
      <c r="I2165" s="118"/>
      <c r="J2165" s="118"/>
      <c r="K2165" s="118"/>
      <c r="L2165" s="118"/>
      <c r="M2165" s="118"/>
      <c r="N2165" s="153"/>
    </row>
    <row r="2166" spans="2:14">
      <c r="B2166" s="118"/>
      <c r="C2166" s="118"/>
      <c r="D2166" s="118"/>
      <c r="E2166" s="118"/>
      <c r="F2166" s="118"/>
      <c r="G2166" s="118"/>
      <c r="H2166" s="118"/>
      <c r="I2166" s="118"/>
      <c r="J2166" s="118"/>
      <c r="K2166" s="118"/>
      <c r="L2166" s="118"/>
      <c r="M2166" s="118"/>
      <c r="N2166" s="153"/>
    </row>
    <row r="2167" spans="2:14">
      <c r="B2167" s="118"/>
      <c r="C2167" s="118"/>
      <c r="D2167" s="118"/>
      <c r="E2167" s="118"/>
      <c r="F2167" s="118"/>
      <c r="G2167" s="118"/>
      <c r="H2167" s="118"/>
      <c r="I2167" s="118"/>
      <c r="J2167" s="118"/>
      <c r="K2167" s="118"/>
      <c r="L2167" s="118"/>
      <c r="M2167" s="118"/>
      <c r="N2167" s="153"/>
    </row>
    <row r="2168" spans="2:14">
      <c r="B2168" s="118"/>
      <c r="C2168" s="118"/>
      <c r="D2168" s="118"/>
      <c r="E2168" s="118"/>
      <c r="F2168" s="118"/>
      <c r="G2168" s="118"/>
      <c r="H2168" s="118"/>
      <c r="I2168" s="118"/>
      <c r="J2168" s="118"/>
      <c r="K2168" s="118"/>
      <c r="L2168" s="118"/>
      <c r="M2168" s="118"/>
      <c r="N2168" s="153"/>
    </row>
    <row r="2169" spans="2:14">
      <c r="B2169" s="118"/>
      <c r="C2169" s="118"/>
      <c r="D2169" s="118"/>
      <c r="E2169" s="118"/>
      <c r="F2169" s="118"/>
      <c r="G2169" s="118"/>
      <c r="H2169" s="118"/>
      <c r="I2169" s="118"/>
      <c r="J2169" s="118"/>
      <c r="K2169" s="118"/>
      <c r="L2169" s="118"/>
      <c r="M2169" s="118"/>
      <c r="N2169" s="153"/>
    </row>
    <row r="2170" spans="2:14">
      <c r="B2170" s="118"/>
      <c r="C2170" s="118"/>
      <c r="D2170" s="118"/>
      <c r="E2170" s="118"/>
      <c r="F2170" s="118"/>
      <c r="G2170" s="118"/>
      <c r="H2170" s="118"/>
      <c r="I2170" s="118"/>
      <c r="J2170" s="118"/>
      <c r="K2170" s="118"/>
      <c r="L2170" s="118"/>
      <c r="M2170" s="118"/>
      <c r="N2170" s="153"/>
    </row>
    <row r="2171" spans="2:14">
      <c r="B2171" s="118"/>
      <c r="C2171" s="118"/>
      <c r="D2171" s="118"/>
      <c r="E2171" s="118"/>
      <c r="F2171" s="118"/>
      <c r="G2171" s="118"/>
      <c r="H2171" s="118"/>
      <c r="I2171" s="118"/>
      <c r="J2171" s="118"/>
      <c r="K2171" s="118"/>
      <c r="L2171" s="118"/>
      <c r="M2171" s="118"/>
      <c r="N2171" s="153"/>
    </row>
    <row r="2172" spans="2:14">
      <c r="B2172" s="118"/>
      <c r="C2172" s="118"/>
      <c r="D2172" s="118"/>
      <c r="E2172" s="118"/>
      <c r="F2172" s="118"/>
      <c r="G2172" s="118"/>
      <c r="H2172" s="118"/>
      <c r="I2172" s="118"/>
      <c r="J2172" s="118"/>
      <c r="K2172" s="118"/>
      <c r="L2172" s="118"/>
      <c r="M2172" s="118"/>
      <c r="N2172" s="153"/>
    </row>
    <row r="2173" spans="2:14">
      <c r="B2173" s="118"/>
      <c r="C2173" s="118"/>
      <c r="D2173" s="118"/>
      <c r="E2173" s="118"/>
      <c r="F2173" s="118"/>
      <c r="G2173" s="118"/>
      <c r="H2173" s="118"/>
      <c r="I2173" s="118"/>
      <c r="J2173" s="118"/>
      <c r="K2173" s="118"/>
      <c r="L2173" s="118"/>
      <c r="M2173" s="118"/>
      <c r="N2173" s="153"/>
    </row>
    <row r="2174" spans="2:14">
      <c r="B2174" s="118"/>
      <c r="C2174" s="118"/>
      <c r="D2174" s="118"/>
      <c r="E2174" s="118"/>
      <c r="F2174" s="118"/>
      <c r="G2174" s="118"/>
      <c r="H2174" s="118"/>
      <c r="I2174" s="118"/>
      <c r="J2174" s="118"/>
      <c r="K2174" s="118"/>
      <c r="L2174" s="118"/>
      <c r="M2174" s="118"/>
      <c r="N2174" s="153"/>
    </row>
    <row r="2175" spans="2:14">
      <c r="B2175" s="118"/>
      <c r="C2175" s="118"/>
      <c r="D2175" s="118"/>
      <c r="E2175" s="118"/>
      <c r="F2175" s="118"/>
      <c r="G2175" s="118"/>
      <c r="H2175" s="118"/>
      <c r="I2175" s="118"/>
      <c r="J2175" s="118"/>
      <c r="K2175" s="118"/>
      <c r="L2175" s="118"/>
      <c r="M2175" s="118"/>
      <c r="N2175" s="153"/>
    </row>
    <row r="2176" spans="2:14">
      <c r="B2176" s="118"/>
      <c r="C2176" s="118"/>
      <c r="D2176" s="118"/>
      <c r="E2176" s="118"/>
      <c r="F2176" s="118"/>
      <c r="G2176" s="118"/>
      <c r="H2176" s="118"/>
      <c r="I2176" s="118"/>
      <c r="J2176" s="118"/>
      <c r="K2176" s="118"/>
      <c r="L2176" s="118"/>
      <c r="M2176" s="118"/>
      <c r="N2176" s="153"/>
    </row>
    <row r="2177" spans="2:14">
      <c r="B2177" s="118"/>
      <c r="C2177" s="118"/>
      <c r="D2177" s="118"/>
      <c r="E2177" s="118"/>
      <c r="F2177" s="118"/>
      <c r="G2177" s="118"/>
      <c r="H2177" s="118"/>
      <c r="I2177" s="118"/>
      <c r="J2177" s="118"/>
      <c r="K2177" s="118"/>
      <c r="L2177" s="118"/>
      <c r="M2177" s="118"/>
      <c r="N2177" s="153"/>
    </row>
    <row r="2178" spans="2:14">
      <c r="B2178" s="118"/>
      <c r="C2178" s="118"/>
      <c r="D2178" s="118"/>
      <c r="E2178" s="118"/>
      <c r="F2178" s="118"/>
      <c r="G2178" s="118"/>
      <c r="H2178" s="118"/>
      <c r="I2178" s="118"/>
      <c r="J2178" s="118"/>
      <c r="K2178" s="118"/>
      <c r="L2178" s="118"/>
      <c r="M2178" s="118"/>
      <c r="N2178" s="153"/>
    </row>
    <row r="2179" spans="2:14">
      <c r="B2179" s="118"/>
      <c r="C2179" s="118"/>
      <c r="D2179" s="118"/>
      <c r="E2179" s="118"/>
      <c r="F2179" s="118"/>
      <c r="G2179" s="118"/>
      <c r="H2179" s="118"/>
      <c r="I2179" s="118"/>
      <c r="J2179" s="118"/>
      <c r="K2179" s="118"/>
      <c r="L2179" s="118"/>
      <c r="M2179" s="118"/>
      <c r="N2179" s="153"/>
    </row>
    <row r="2180" spans="2:14">
      <c r="B2180" s="118"/>
      <c r="C2180" s="118"/>
      <c r="D2180" s="118"/>
      <c r="E2180" s="118"/>
      <c r="F2180" s="118"/>
      <c r="G2180" s="118"/>
      <c r="H2180" s="118"/>
      <c r="I2180" s="118"/>
      <c r="J2180" s="118"/>
      <c r="K2180" s="118"/>
      <c r="L2180" s="118"/>
      <c r="M2180" s="118"/>
      <c r="N2180" s="153"/>
    </row>
    <row r="2181" spans="2:14">
      <c r="B2181" s="118"/>
      <c r="C2181" s="118"/>
      <c r="D2181" s="118"/>
      <c r="E2181" s="118"/>
      <c r="F2181" s="118"/>
      <c r="G2181" s="118"/>
      <c r="H2181" s="118"/>
      <c r="I2181" s="118"/>
      <c r="J2181" s="118"/>
      <c r="K2181" s="118"/>
      <c r="L2181" s="118"/>
      <c r="M2181" s="118"/>
      <c r="N2181" s="153"/>
    </row>
    <row r="2182" spans="2:14">
      <c r="B2182" s="118"/>
      <c r="C2182" s="118"/>
      <c r="D2182" s="118"/>
      <c r="E2182" s="118"/>
      <c r="F2182" s="118"/>
      <c r="G2182" s="118"/>
      <c r="H2182" s="118"/>
      <c r="I2182" s="118"/>
      <c r="J2182" s="118"/>
      <c r="K2182" s="118"/>
      <c r="L2182" s="118"/>
      <c r="M2182" s="118"/>
      <c r="N2182" s="153"/>
    </row>
    <row r="2183" spans="2:14">
      <c r="B2183" s="118"/>
      <c r="C2183" s="118"/>
      <c r="D2183" s="118"/>
      <c r="E2183" s="118"/>
      <c r="F2183" s="118"/>
      <c r="G2183" s="118"/>
      <c r="H2183" s="118"/>
      <c r="I2183" s="118"/>
      <c r="J2183" s="118"/>
      <c r="K2183" s="118"/>
      <c r="L2183" s="118"/>
      <c r="M2183" s="118"/>
      <c r="N2183" s="153"/>
    </row>
    <row r="2184" spans="2:14">
      <c r="B2184" s="118"/>
      <c r="C2184" s="118"/>
      <c r="D2184" s="118"/>
      <c r="E2184" s="118"/>
      <c r="F2184" s="118"/>
      <c r="G2184" s="118"/>
      <c r="H2184" s="118"/>
      <c r="I2184" s="118"/>
      <c r="J2184" s="118"/>
      <c r="K2184" s="118"/>
      <c r="L2184" s="118"/>
      <c r="M2184" s="118"/>
      <c r="N2184" s="153"/>
    </row>
    <row r="2185" spans="2:14">
      <c r="B2185" s="118"/>
      <c r="C2185" s="118"/>
      <c r="D2185" s="118"/>
      <c r="E2185" s="118"/>
      <c r="F2185" s="118"/>
      <c r="G2185" s="118"/>
      <c r="H2185" s="118"/>
      <c r="I2185" s="118"/>
      <c r="J2185" s="118"/>
      <c r="K2185" s="118"/>
      <c r="L2185" s="118"/>
      <c r="M2185" s="118"/>
      <c r="N2185" s="153"/>
    </row>
    <row r="2186" spans="2:14">
      <c r="B2186" s="118"/>
      <c r="C2186" s="118"/>
      <c r="D2186" s="118"/>
      <c r="E2186" s="118"/>
      <c r="F2186" s="118"/>
      <c r="G2186" s="118"/>
      <c r="H2186" s="118"/>
      <c r="I2186" s="118"/>
      <c r="J2186" s="118"/>
      <c r="K2186" s="118"/>
      <c r="L2186" s="118"/>
      <c r="M2186" s="118"/>
      <c r="N2186" s="153"/>
    </row>
    <row r="2187" spans="2:14">
      <c r="B2187" s="118"/>
      <c r="C2187" s="118"/>
      <c r="D2187" s="118"/>
      <c r="E2187" s="118"/>
      <c r="F2187" s="118"/>
      <c r="G2187" s="118"/>
      <c r="H2187" s="118"/>
      <c r="I2187" s="118"/>
      <c r="J2187" s="118"/>
      <c r="K2187" s="118"/>
      <c r="L2187" s="118"/>
      <c r="M2187" s="118"/>
      <c r="N2187" s="153"/>
    </row>
    <row r="2188" spans="2:14">
      <c r="B2188" s="118"/>
      <c r="C2188" s="118"/>
      <c r="D2188" s="118"/>
      <c r="E2188" s="118"/>
      <c r="F2188" s="118"/>
      <c r="G2188" s="118"/>
      <c r="H2188" s="118"/>
      <c r="I2188" s="118"/>
      <c r="J2188" s="118"/>
      <c r="K2188" s="118"/>
      <c r="L2188" s="118"/>
      <c r="M2188" s="118"/>
      <c r="N2188" s="153"/>
    </row>
    <row r="2189" spans="2:14">
      <c r="B2189" s="118"/>
      <c r="C2189" s="118"/>
      <c r="D2189" s="118"/>
      <c r="E2189" s="118"/>
      <c r="F2189" s="118"/>
      <c r="G2189" s="118"/>
      <c r="H2189" s="118"/>
      <c r="I2189" s="118"/>
      <c r="J2189" s="118"/>
      <c r="K2189" s="118"/>
      <c r="L2189" s="118"/>
      <c r="M2189" s="118"/>
      <c r="N2189" s="153"/>
    </row>
    <row r="2190" spans="2:14">
      <c r="B2190" s="118"/>
      <c r="C2190" s="118"/>
      <c r="D2190" s="118"/>
      <c r="E2190" s="118"/>
      <c r="F2190" s="118"/>
      <c r="G2190" s="118"/>
      <c r="H2190" s="118"/>
      <c r="I2190" s="118"/>
      <c r="J2190" s="118"/>
      <c r="K2190" s="118"/>
      <c r="L2190" s="118"/>
      <c r="M2190" s="118"/>
      <c r="N2190" s="153"/>
    </row>
    <row r="2191" spans="2:14">
      <c r="B2191" s="118"/>
      <c r="C2191" s="118"/>
      <c r="D2191" s="118"/>
      <c r="E2191" s="118"/>
      <c r="F2191" s="118"/>
      <c r="G2191" s="118"/>
      <c r="H2191" s="118"/>
      <c r="I2191" s="118"/>
      <c r="J2191" s="118"/>
      <c r="K2191" s="118"/>
      <c r="L2191" s="118"/>
      <c r="M2191" s="118"/>
      <c r="N2191" s="153"/>
    </row>
    <row r="2192" spans="2:14">
      <c r="B2192" s="118"/>
      <c r="C2192" s="118"/>
      <c r="D2192" s="118"/>
      <c r="E2192" s="118"/>
      <c r="F2192" s="118"/>
      <c r="G2192" s="118"/>
      <c r="H2192" s="118"/>
      <c r="I2192" s="118"/>
      <c r="J2192" s="118"/>
      <c r="K2192" s="118"/>
      <c r="L2192" s="118"/>
      <c r="M2192" s="118"/>
      <c r="N2192" s="153"/>
    </row>
    <row r="2193" spans="2:14">
      <c r="B2193" s="118"/>
      <c r="C2193" s="118"/>
      <c r="D2193" s="118"/>
      <c r="E2193" s="118"/>
      <c r="F2193" s="118"/>
      <c r="G2193" s="118"/>
      <c r="H2193" s="118"/>
      <c r="I2193" s="118"/>
      <c r="J2193" s="118"/>
      <c r="K2193" s="118"/>
      <c r="L2193" s="118"/>
      <c r="M2193" s="118"/>
      <c r="N2193" s="153"/>
    </row>
    <row r="2194" spans="2:14">
      <c r="B2194" s="118"/>
      <c r="C2194" s="118"/>
      <c r="D2194" s="118"/>
      <c r="E2194" s="118"/>
      <c r="F2194" s="118"/>
      <c r="G2194" s="118"/>
      <c r="H2194" s="118"/>
      <c r="I2194" s="118"/>
      <c r="J2194" s="118"/>
      <c r="K2194" s="118"/>
      <c r="L2194" s="118"/>
      <c r="M2194" s="118"/>
      <c r="N2194" s="153"/>
    </row>
    <row r="2195" spans="2:14">
      <c r="B2195" s="118"/>
      <c r="C2195" s="118"/>
      <c r="D2195" s="118"/>
      <c r="E2195" s="118"/>
      <c r="F2195" s="118"/>
      <c r="G2195" s="118"/>
      <c r="H2195" s="118"/>
      <c r="I2195" s="118"/>
      <c r="J2195" s="118"/>
      <c r="K2195" s="118"/>
      <c r="L2195" s="118"/>
      <c r="M2195" s="118"/>
      <c r="N2195" s="153"/>
    </row>
    <row r="2196" spans="2:14">
      <c r="B2196" s="118"/>
      <c r="C2196" s="118"/>
      <c r="D2196" s="118"/>
      <c r="E2196" s="118"/>
      <c r="F2196" s="118"/>
      <c r="G2196" s="118"/>
      <c r="H2196" s="118"/>
      <c r="I2196" s="118"/>
      <c r="J2196" s="118"/>
      <c r="K2196" s="118"/>
      <c r="L2196" s="118"/>
      <c r="M2196" s="118"/>
      <c r="N2196" s="153"/>
    </row>
    <row r="2197" spans="2:14">
      <c r="B2197" s="118"/>
      <c r="C2197" s="118"/>
      <c r="D2197" s="118"/>
      <c r="E2197" s="118"/>
      <c r="F2197" s="118"/>
      <c r="G2197" s="118"/>
      <c r="H2197" s="118"/>
      <c r="I2197" s="118"/>
      <c r="J2197" s="118"/>
      <c r="K2197" s="118"/>
      <c r="L2197" s="118"/>
      <c r="M2197" s="118"/>
      <c r="N2197" s="153"/>
    </row>
    <row r="2198" spans="2:14">
      <c r="B2198" s="118"/>
      <c r="C2198" s="118"/>
      <c r="D2198" s="118"/>
      <c r="E2198" s="118"/>
      <c r="F2198" s="118"/>
      <c r="G2198" s="118"/>
      <c r="H2198" s="118"/>
      <c r="I2198" s="118"/>
      <c r="J2198" s="118"/>
      <c r="K2198" s="118"/>
      <c r="L2198" s="118"/>
      <c r="M2198" s="118"/>
      <c r="N2198" s="153"/>
    </row>
    <row r="2199" spans="2:14">
      <c r="B2199" s="118"/>
      <c r="C2199" s="118"/>
      <c r="D2199" s="118"/>
      <c r="E2199" s="118"/>
      <c r="F2199" s="118"/>
      <c r="G2199" s="118"/>
      <c r="H2199" s="118"/>
      <c r="I2199" s="118"/>
      <c r="J2199" s="118"/>
      <c r="K2199" s="118"/>
      <c r="L2199" s="118"/>
      <c r="M2199" s="118"/>
      <c r="N2199" s="153"/>
    </row>
    <row r="2200" spans="2:14">
      <c r="B2200" s="118"/>
      <c r="C2200" s="118"/>
      <c r="D2200" s="118"/>
      <c r="E2200" s="118"/>
      <c r="F2200" s="118"/>
      <c r="G2200" s="118"/>
      <c r="H2200" s="118"/>
      <c r="I2200" s="118"/>
      <c r="J2200" s="118"/>
      <c r="K2200" s="118"/>
      <c r="L2200" s="118"/>
      <c r="M2200" s="118"/>
      <c r="N2200" s="153"/>
    </row>
    <row r="2201" spans="2:14">
      <c r="B2201" s="118"/>
      <c r="C2201" s="118"/>
      <c r="D2201" s="118"/>
      <c r="E2201" s="118"/>
      <c r="F2201" s="118"/>
      <c r="G2201" s="118"/>
      <c r="H2201" s="118"/>
      <c r="I2201" s="118"/>
      <c r="J2201" s="118"/>
      <c r="K2201" s="118"/>
      <c r="L2201" s="118"/>
      <c r="M2201" s="118"/>
      <c r="N2201" s="153"/>
    </row>
    <row r="2202" spans="2:14">
      <c r="B2202" s="118"/>
      <c r="C2202" s="118"/>
      <c r="D2202" s="118"/>
      <c r="E2202" s="118"/>
      <c r="F2202" s="118"/>
      <c r="G2202" s="118"/>
      <c r="H2202" s="118"/>
      <c r="I2202" s="118"/>
      <c r="J2202" s="118"/>
      <c r="K2202" s="118"/>
      <c r="L2202" s="118"/>
      <c r="M2202" s="118"/>
      <c r="N2202" s="153"/>
    </row>
    <row r="2203" spans="2:14">
      <c r="B2203" s="118"/>
      <c r="C2203" s="118"/>
      <c r="D2203" s="118"/>
      <c r="E2203" s="118"/>
      <c r="F2203" s="118"/>
      <c r="G2203" s="118"/>
      <c r="H2203" s="118"/>
      <c r="I2203" s="118"/>
      <c r="J2203" s="118"/>
      <c r="K2203" s="118"/>
      <c r="L2203" s="118"/>
      <c r="M2203" s="118"/>
      <c r="N2203" s="153"/>
    </row>
    <row r="2204" spans="2:14">
      <c r="B2204" s="118"/>
      <c r="C2204" s="118"/>
      <c r="D2204" s="118"/>
      <c r="E2204" s="118"/>
      <c r="F2204" s="118"/>
      <c r="G2204" s="118"/>
      <c r="H2204" s="118"/>
      <c r="I2204" s="118"/>
      <c r="J2204" s="118"/>
      <c r="K2204" s="118"/>
      <c r="L2204" s="118"/>
      <c r="M2204" s="118"/>
      <c r="N2204" s="153"/>
    </row>
    <row r="2205" spans="2:14">
      <c r="B2205" s="118"/>
      <c r="C2205" s="118"/>
      <c r="D2205" s="118"/>
      <c r="E2205" s="118"/>
      <c r="F2205" s="118"/>
      <c r="G2205" s="118"/>
      <c r="H2205" s="118"/>
      <c r="I2205" s="118"/>
      <c r="J2205" s="118"/>
      <c r="K2205" s="118"/>
      <c r="L2205" s="118"/>
      <c r="M2205" s="118"/>
      <c r="N2205" s="153"/>
    </row>
    <row r="2206" spans="2:14">
      <c r="B2206" s="118"/>
      <c r="C2206" s="118"/>
      <c r="D2206" s="118"/>
      <c r="E2206" s="118"/>
      <c r="F2206" s="118"/>
      <c r="G2206" s="118"/>
      <c r="H2206" s="118"/>
      <c r="I2206" s="118"/>
      <c r="J2206" s="118"/>
      <c r="K2206" s="118"/>
      <c r="L2206" s="118"/>
      <c r="M2206" s="118"/>
      <c r="N2206" s="153"/>
    </row>
    <row r="2207" spans="2:14">
      <c r="B2207" s="118"/>
      <c r="C2207" s="118"/>
      <c r="D2207" s="118"/>
      <c r="E2207" s="118"/>
      <c r="F2207" s="118"/>
      <c r="G2207" s="118"/>
      <c r="H2207" s="118"/>
      <c r="I2207" s="118"/>
      <c r="J2207" s="118"/>
      <c r="K2207" s="118"/>
      <c r="L2207" s="118"/>
      <c r="M2207" s="118"/>
      <c r="N2207" s="153"/>
    </row>
    <row r="2208" spans="2:14">
      <c r="B2208" s="118"/>
      <c r="C2208" s="118"/>
      <c r="D2208" s="118"/>
      <c r="E2208" s="118"/>
      <c r="F2208" s="118"/>
      <c r="G2208" s="118"/>
      <c r="H2208" s="118"/>
      <c r="I2208" s="118"/>
      <c r="J2208" s="118"/>
      <c r="K2208" s="118"/>
      <c r="L2208" s="118"/>
      <c r="M2208" s="118"/>
      <c r="N2208" s="153"/>
    </row>
    <row r="2209" spans="2:14">
      <c r="B2209" s="118"/>
      <c r="C2209" s="118"/>
      <c r="D2209" s="118"/>
      <c r="E2209" s="118"/>
      <c r="F2209" s="118"/>
      <c r="G2209" s="118"/>
      <c r="H2209" s="118"/>
      <c r="I2209" s="118"/>
      <c r="J2209" s="118"/>
      <c r="K2209" s="118"/>
      <c r="L2209" s="118"/>
      <c r="M2209" s="118"/>
      <c r="N2209" s="153"/>
    </row>
    <row r="2210" spans="2:14">
      <c r="B2210" s="118"/>
      <c r="C2210" s="118"/>
      <c r="D2210" s="118"/>
      <c r="E2210" s="118"/>
      <c r="F2210" s="118"/>
      <c r="G2210" s="118"/>
      <c r="H2210" s="118"/>
      <c r="I2210" s="118"/>
      <c r="J2210" s="118"/>
      <c r="K2210" s="118"/>
      <c r="L2210" s="118"/>
      <c r="M2210" s="118"/>
      <c r="N2210" s="153"/>
    </row>
    <row r="2211" spans="2:14">
      <c r="B2211" s="118"/>
      <c r="C2211" s="118"/>
      <c r="D2211" s="118"/>
      <c r="E2211" s="118"/>
      <c r="F2211" s="118"/>
      <c r="G2211" s="118"/>
      <c r="H2211" s="118"/>
      <c r="I2211" s="118"/>
      <c r="J2211" s="118"/>
      <c r="K2211" s="118"/>
      <c r="L2211" s="118"/>
      <c r="M2211" s="118"/>
      <c r="N2211" s="153"/>
    </row>
    <row r="2212" spans="2:14">
      <c r="B2212" s="118"/>
      <c r="C2212" s="118"/>
      <c r="D2212" s="118"/>
      <c r="E2212" s="118"/>
      <c r="F2212" s="118"/>
      <c r="G2212" s="118"/>
      <c r="H2212" s="118"/>
      <c r="I2212" s="118"/>
      <c r="J2212" s="118"/>
      <c r="K2212" s="118"/>
      <c r="L2212" s="118"/>
      <c r="M2212" s="118"/>
      <c r="N2212" s="153"/>
    </row>
    <row r="2213" spans="2:14">
      <c r="B2213" s="118"/>
      <c r="C2213" s="118"/>
      <c r="D2213" s="118"/>
      <c r="E2213" s="118"/>
      <c r="F2213" s="118"/>
      <c r="G2213" s="118"/>
      <c r="H2213" s="118"/>
      <c r="I2213" s="118"/>
      <c r="J2213" s="118"/>
      <c r="K2213" s="118"/>
      <c r="L2213" s="118"/>
      <c r="M2213" s="118"/>
      <c r="N2213" s="153"/>
    </row>
    <row r="2214" spans="2:14">
      <c r="B2214" s="118"/>
      <c r="C2214" s="118"/>
      <c r="D2214" s="118"/>
      <c r="E2214" s="118"/>
      <c r="F2214" s="118"/>
      <c r="G2214" s="118"/>
      <c r="H2214" s="118"/>
      <c r="I2214" s="118"/>
      <c r="J2214" s="118"/>
      <c r="K2214" s="118"/>
      <c r="L2214" s="118"/>
      <c r="M2214" s="118"/>
      <c r="N2214" s="153"/>
    </row>
    <row r="2215" spans="2:14">
      <c r="B2215" s="118"/>
      <c r="C2215" s="118"/>
      <c r="D2215" s="118"/>
      <c r="E2215" s="118"/>
      <c r="F2215" s="118"/>
      <c r="G2215" s="118"/>
      <c r="H2215" s="118"/>
      <c r="I2215" s="118"/>
      <c r="J2215" s="118"/>
      <c r="K2215" s="118"/>
      <c r="L2215" s="118"/>
      <c r="M2215" s="118"/>
      <c r="N2215" s="153"/>
    </row>
    <row r="2216" spans="2:14">
      <c r="B2216" s="118"/>
      <c r="C2216" s="118"/>
      <c r="D2216" s="118"/>
      <c r="E2216" s="118"/>
      <c r="F2216" s="118"/>
      <c r="G2216" s="118"/>
      <c r="H2216" s="118"/>
      <c r="I2216" s="118"/>
      <c r="J2216" s="118"/>
      <c r="K2216" s="118"/>
      <c r="L2216" s="118"/>
      <c r="M2216" s="118"/>
      <c r="N2216" s="153"/>
    </row>
    <row r="2217" spans="2:14">
      <c r="B2217" s="118"/>
      <c r="C2217" s="118"/>
      <c r="D2217" s="118"/>
      <c r="E2217" s="118"/>
      <c r="F2217" s="118"/>
      <c r="G2217" s="118"/>
      <c r="H2217" s="118"/>
      <c r="I2217" s="118"/>
      <c r="J2217" s="118"/>
      <c r="K2217" s="118"/>
      <c r="L2217" s="118"/>
      <c r="M2217" s="118"/>
      <c r="N2217" s="153"/>
    </row>
    <row r="2218" spans="2:14">
      <c r="B2218" s="118"/>
      <c r="C2218" s="118"/>
      <c r="D2218" s="118"/>
      <c r="E2218" s="118"/>
      <c r="F2218" s="118"/>
      <c r="G2218" s="118"/>
      <c r="H2218" s="118"/>
      <c r="I2218" s="118"/>
      <c r="J2218" s="118"/>
      <c r="K2218" s="118"/>
      <c r="L2218" s="118"/>
      <c r="M2218" s="118"/>
      <c r="N2218" s="153"/>
    </row>
    <row r="2219" spans="2:14">
      <c r="B2219" s="118"/>
      <c r="C2219" s="118"/>
      <c r="D2219" s="118"/>
      <c r="E2219" s="118"/>
      <c r="F2219" s="118"/>
      <c r="G2219" s="118"/>
      <c r="H2219" s="118"/>
      <c r="I2219" s="118"/>
      <c r="J2219" s="118"/>
      <c r="K2219" s="118"/>
      <c r="L2219" s="118"/>
      <c r="M2219" s="118"/>
      <c r="N2219" s="153"/>
    </row>
    <row r="2220" spans="2:14">
      <c r="B2220" s="118"/>
      <c r="C2220" s="118"/>
      <c r="D2220" s="118"/>
      <c r="E2220" s="118"/>
      <c r="F2220" s="118"/>
      <c r="G2220" s="118"/>
      <c r="H2220" s="118"/>
      <c r="I2220" s="118"/>
      <c r="J2220" s="118"/>
      <c r="K2220" s="118"/>
      <c r="L2220" s="118"/>
      <c r="M2220" s="118"/>
      <c r="N2220" s="153"/>
    </row>
    <row r="2221" spans="2:14">
      <c r="B2221" s="118"/>
      <c r="C2221" s="118"/>
      <c r="D2221" s="118"/>
      <c r="E2221" s="118"/>
      <c r="F2221" s="118"/>
      <c r="G2221" s="118"/>
      <c r="H2221" s="118"/>
      <c r="I2221" s="118"/>
      <c r="J2221" s="118"/>
      <c r="K2221" s="118"/>
      <c r="L2221" s="118"/>
      <c r="M2221" s="118"/>
      <c r="N2221" s="153"/>
    </row>
    <row r="2222" spans="2:14">
      <c r="B2222" s="118"/>
      <c r="C2222" s="118"/>
      <c r="D2222" s="118"/>
      <c r="E2222" s="118"/>
      <c r="F2222" s="118"/>
      <c r="G2222" s="118"/>
      <c r="H2222" s="118"/>
      <c r="I2222" s="118"/>
      <c r="J2222" s="118"/>
      <c r="K2222" s="118"/>
      <c r="L2222" s="118"/>
      <c r="M2222" s="118"/>
      <c r="N2222" s="153"/>
    </row>
    <row r="2223" spans="2:14">
      <c r="B2223" s="118"/>
      <c r="C2223" s="118"/>
      <c r="D2223" s="118"/>
      <c r="E2223" s="118"/>
      <c r="F2223" s="118"/>
      <c r="G2223" s="118"/>
      <c r="H2223" s="118"/>
      <c r="I2223" s="118"/>
      <c r="J2223" s="118"/>
      <c r="K2223" s="118"/>
      <c r="L2223" s="118"/>
      <c r="M2223" s="118"/>
      <c r="N2223" s="153"/>
    </row>
    <row r="2224" spans="2:14">
      <c r="B2224" s="118"/>
      <c r="C2224" s="118"/>
      <c r="D2224" s="118"/>
      <c r="E2224" s="118"/>
      <c r="F2224" s="118"/>
      <c r="G2224" s="118"/>
      <c r="H2224" s="118"/>
      <c r="I2224" s="118"/>
      <c r="J2224" s="118"/>
      <c r="K2224" s="118"/>
      <c r="L2224" s="118"/>
      <c r="M2224" s="118"/>
      <c r="N2224" s="153"/>
    </row>
    <row r="2225" spans="2:14">
      <c r="B2225" s="118"/>
      <c r="C2225" s="118"/>
      <c r="D2225" s="118"/>
      <c r="E2225" s="118"/>
      <c r="F2225" s="118"/>
      <c r="G2225" s="118"/>
      <c r="H2225" s="118"/>
      <c r="I2225" s="118"/>
      <c r="J2225" s="118"/>
      <c r="K2225" s="118"/>
      <c r="L2225" s="118"/>
      <c r="M2225" s="118"/>
      <c r="N2225" s="153"/>
    </row>
    <row r="2226" spans="2:14">
      <c r="B2226" s="118"/>
      <c r="C2226" s="118"/>
      <c r="D2226" s="118"/>
      <c r="E2226" s="118"/>
      <c r="F2226" s="118"/>
      <c r="G2226" s="118"/>
      <c r="H2226" s="118"/>
      <c r="I2226" s="118"/>
      <c r="J2226" s="118"/>
      <c r="K2226" s="118"/>
      <c r="L2226" s="118"/>
      <c r="M2226" s="118"/>
      <c r="N2226" s="153"/>
    </row>
    <row r="2227" spans="2:14">
      <c r="B2227" s="118"/>
      <c r="C2227" s="118"/>
      <c r="D2227" s="118"/>
      <c r="E2227" s="118"/>
      <c r="F2227" s="118"/>
      <c r="G2227" s="118"/>
      <c r="H2227" s="118"/>
      <c r="I2227" s="118"/>
      <c r="J2227" s="118"/>
      <c r="K2227" s="118"/>
      <c r="L2227" s="118"/>
      <c r="M2227" s="118"/>
      <c r="N2227" s="153"/>
    </row>
    <row r="2228" spans="2:14">
      <c r="B2228" s="118"/>
      <c r="C2228" s="118"/>
      <c r="D2228" s="118"/>
      <c r="E2228" s="118"/>
      <c r="F2228" s="118"/>
      <c r="G2228" s="118"/>
      <c r="H2228" s="118"/>
      <c r="I2228" s="118"/>
      <c r="J2228" s="118"/>
      <c r="K2228" s="118"/>
      <c r="L2228" s="118"/>
      <c r="M2228" s="118"/>
      <c r="N2228" s="153"/>
    </row>
    <row r="2229" spans="2:14">
      <c r="B2229" s="118"/>
      <c r="C2229" s="118"/>
      <c r="D2229" s="118"/>
      <c r="E2229" s="118"/>
      <c r="F2229" s="118"/>
      <c r="G2229" s="118"/>
      <c r="H2229" s="118"/>
      <c r="I2229" s="118"/>
      <c r="J2229" s="118"/>
      <c r="K2229" s="118"/>
      <c r="L2229" s="118"/>
      <c r="M2229" s="118"/>
      <c r="N2229" s="153"/>
    </row>
    <row r="2230" spans="2:14">
      <c r="B2230" s="118"/>
      <c r="C2230" s="118"/>
      <c r="D2230" s="118"/>
      <c r="E2230" s="118"/>
      <c r="F2230" s="118"/>
      <c r="G2230" s="118"/>
      <c r="H2230" s="118"/>
      <c r="I2230" s="118"/>
      <c r="J2230" s="118"/>
      <c r="K2230" s="118"/>
      <c r="L2230" s="118"/>
      <c r="M2230" s="118"/>
      <c r="N2230" s="153"/>
    </row>
    <row r="2231" spans="2:14">
      <c r="B2231" s="118"/>
      <c r="C2231" s="118"/>
      <c r="D2231" s="118"/>
      <c r="E2231" s="118"/>
      <c r="F2231" s="118"/>
      <c r="G2231" s="118"/>
      <c r="H2231" s="118"/>
      <c r="I2231" s="118"/>
      <c r="J2231" s="118"/>
      <c r="K2231" s="118"/>
      <c r="L2231" s="118"/>
      <c r="M2231" s="118"/>
      <c r="N2231" s="153"/>
    </row>
    <row r="2232" spans="2:14">
      <c r="B2232" s="118"/>
      <c r="C2232" s="118"/>
      <c r="D2232" s="118"/>
      <c r="E2232" s="118"/>
      <c r="F2232" s="118"/>
      <c r="G2232" s="118"/>
      <c r="H2232" s="118"/>
      <c r="I2232" s="118"/>
      <c r="J2232" s="118"/>
      <c r="K2232" s="118"/>
      <c r="L2232" s="118"/>
      <c r="M2232" s="118"/>
      <c r="N2232" s="153"/>
    </row>
    <row r="2233" spans="2:14">
      <c r="B2233" s="118"/>
      <c r="C2233" s="118"/>
      <c r="D2233" s="118"/>
      <c r="E2233" s="118"/>
      <c r="F2233" s="118"/>
      <c r="G2233" s="118"/>
      <c r="H2233" s="118"/>
      <c r="I2233" s="118"/>
      <c r="J2233" s="118"/>
      <c r="K2233" s="118"/>
      <c r="L2233" s="118"/>
      <c r="M2233" s="118"/>
      <c r="N2233" s="153"/>
    </row>
    <row r="2234" spans="2:14">
      <c r="B2234" s="118"/>
      <c r="C2234" s="118"/>
      <c r="D2234" s="118"/>
      <c r="E2234" s="118"/>
      <c r="F2234" s="118"/>
      <c r="G2234" s="118"/>
      <c r="H2234" s="118"/>
      <c r="I2234" s="118"/>
      <c r="J2234" s="118"/>
      <c r="K2234" s="118"/>
      <c r="L2234" s="118"/>
      <c r="M2234" s="118"/>
      <c r="N2234" s="153"/>
    </row>
    <row r="2235" spans="2:14">
      <c r="B2235" s="118"/>
      <c r="C2235" s="118"/>
      <c r="D2235" s="118"/>
      <c r="E2235" s="118"/>
      <c r="F2235" s="118"/>
      <c r="G2235" s="118"/>
      <c r="H2235" s="118"/>
      <c r="I2235" s="118"/>
      <c r="J2235" s="118"/>
      <c r="K2235" s="118"/>
      <c r="L2235" s="118"/>
      <c r="M2235" s="118"/>
      <c r="N2235" s="153"/>
    </row>
    <row r="2236" spans="2:14">
      <c r="B2236" s="118"/>
      <c r="C2236" s="118"/>
      <c r="D2236" s="118"/>
      <c r="E2236" s="118"/>
      <c r="F2236" s="118"/>
      <c r="G2236" s="118"/>
      <c r="H2236" s="118"/>
      <c r="I2236" s="118"/>
      <c r="J2236" s="118"/>
      <c r="K2236" s="118"/>
      <c r="L2236" s="118"/>
      <c r="M2236" s="118"/>
      <c r="N2236" s="153"/>
    </row>
    <row r="2237" spans="2:14">
      <c r="B2237" s="118"/>
      <c r="C2237" s="118"/>
      <c r="D2237" s="118"/>
      <c r="E2237" s="118"/>
      <c r="F2237" s="118"/>
      <c r="G2237" s="118"/>
      <c r="H2237" s="118"/>
      <c r="I2237" s="118"/>
      <c r="J2237" s="118"/>
      <c r="K2237" s="118"/>
      <c r="L2237" s="118"/>
      <c r="M2237" s="118"/>
      <c r="N2237" s="153"/>
    </row>
    <row r="2238" spans="2:14">
      <c r="B2238" s="118"/>
      <c r="C2238" s="118"/>
      <c r="D2238" s="118"/>
      <c r="E2238" s="118"/>
      <c r="F2238" s="118"/>
      <c r="G2238" s="118"/>
      <c r="H2238" s="118"/>
      <c r="I2238" s="118"/>
      <c r="J2238" s="118"/>
      <c r="K2238" s="118"/>
      <c r="L2238" s="118"/>
      <c r="M2238" s="118"/>
      <c r="N2238" s="153"/>
    </row>
    <row r="2239" spans="2:14">
      <c r="B2239" s="118"/>
      <c r="C2239" s="118"/>
      <c r="D2239" s="118"/>
      <c r="E2239" s="118"/>
      <c r="F2239" s="118"/>
      <c r="G2239" s="118"/>
      <c r="H2239" s="118"/>
      <c r="I2239" s="118"/>
      <c r="J2239" s="118"/>
      <c r="K2239" s="118"/>
      <c r="L2239" s="118"/>
      <c r="M2239" s="118"/>
      <c r="N2239" s="153"/>
    </row>
    <row r="2240" spans="2:14">
      <c r="B2240" s="118"/>
      <c r="C2240" s="118"/>
      <c r="D2240" s="118"/>
      <c r="E2240" s="118"/>
      <c r="F2240" s="118"/>
      <c r="G2240" s="118"/>
      <c r="H2240" s="118"/>
      <c r="I2240" s="118"/>
      <c r="J2240" s="118"/>
      <c r="K2240" s="118"/>
      <c r="L2240" s="118"/>
      <c r="M2240" s="118"/>
      <c r="N2240" s="153"/>
    </row>
    <row r="2241" spans="2:14">
      <c r="B2241" s="118"/>
      <c r="C2241" s="118"/>
      <c r="D2241" s="118"/>
      <c r="E2241" s="118"/>
      <c r="F2241" s="118"/>
      <c r="G2241" s="118"/>
      <c r="H2241" s="118"/>
      <c r="I2241" s="118"/>
      <c r="J2241" s="118"/>
      <c r="K2241" s="118"/>
      <c r="L2241" s="118"/>
      <c r="M2241" s="118"/>
      <c r="N2241" s="153"/>
    </row>
    <row r="2242" spans="2:14">
      <c r="B2242" s="118"/>
      <c r="C2242" s="118"/>
      <c r="D2242" s="118"/>
      <c r="E2242" s="118"/>
      <c r="F2242" s="118"/>
      <c r="G2242" s="118"/>
      <c r="H2242" s="118"/>
      <c r="I2242" s="118"/>
      <c r="J2242" s="118"/>
      <c r="K2242" s="118"/>
      <c r="L2242" s="118"/>
      <c r="M2242" s="118"/>
      <c r="N2242" s="153"/>
    </row>
    <row r="2243" spans="2:14">
      <c r="B2243" s="118"/>
      <c r="C2243" s="118"/>
      <c r="D2243" s="118"/>
      <c r="E2243" s="118"/>
      <c r="F2243" s="118"/>
      <c r="G2243" s="118"/>
      <c r="H2243" s="118"/>
      <c r="I2243" s="118"/>
      <c r="J2243" s="118"/>
      <c r="K2243" s="118"/>
      <c r="L2243" s="118"/>
      <c r="M2243" s="118"/>
      <c r="N2243" s="153"/>
    </row>
    <row r="2244" spans="2:14">
      <c r="B2244" s="118"/>
      <c r="C2244" s="118"/>
      <c r="D2244" s="118"/>
      <c r="E2244" s="118"/>
      <c r="F2244" s="118"/>
      <c r="G2244" s="118"/>
      <c r="H2244" s="118"/>
      <c r="I2244" s="118"/>
      <c r="J2244" s="118"/>
      <c r="K2244" s="118"/>
      <c r="L2244" s="118"/>
      <c r="M2244" s="118"/>
      <c r="N2244" s="153"/>
    </row>
    <row r="2245" spans="2:14">
      <c r="B2245" s="118"/>
      <c r="C2245" s="118"/>
      <c r="D2245" s="118"/>
      <c r="E2245" s="118"/>
      <c r="F2245" s="118"/>
      <c r="G2245" s="118"/>
      <c r="H2245" s="118"/>
      <c r="I2245" s="118"/>
      <c r="J2245" s="118"/>
      <c r="K2245" s="118"/>
      <c r="L2245" s="118"/>
      <c r="M2245" s="118"/>
      <c r="N2245" s="153"/>
    </row>
    <row r="2246" spans="2:14">
      <c r="B2246" s="118"/>
      <c r="C2246" s="118"/>
      <c r="D2246" s="118"/>
      <c r="E2246" s="118"/>
      <c r="F2246" s="118"/>
      <c r="G2246" s="118"/>
      <c r="H2246" s="118"/>
      <c r="I2246" s="118"/>
      <c r="J2246" s="118"/>
      <c r="K2246" s="118"/>
      <c r="L2246" s="118"/>
      <c r="M2246" s="118"/>
      <c r="N2246" s="153"/>
    </row>
    <row r="2247" spans="2:14">
      <c r="B2247" s="118"/>
      <c r="C2247" s="118"/>
      <c r="D2247" s="118"/>
      <c r="E2247" s="118"/>
      <c r="F2247" s="118"/>
      <c r="G2247" s="118"/>
      <c r="H2247" s="118"/>
      <c r="I2247" s="118"/>
      <c r="J2247" s="118"/>
      <c r="K2247" s="118"/>
      <c r="L2247" s="118"/>
      <c r="M2247" s="118"/>
      <c r="N2247" s="153"/>
    </row>
    <row r="2248" spans="2:14">
      <c r="B2248" s="118"/>
      <c r="C2248" s="118"/>
      <c r="D2248" s="118"/>
      <c r="E2248" s="118"/>
      <c r="F2248" s="118"/>
      <c r="G2248" s="118"/>
      <c r="H2248" s="118"/>
      <c r="I2248" s="118"/>
      <c r="J2248" s="118"/>
      <c r="K2248" s="118"/>
      <c r="L2248" s="118"/>
      <c r="M2248" s="118"/>
      <c r="N2248" s="153"/>
    </row>
    <row r="2249" spans="2:14">
      <c r="B2249" s="118"/>
      <c r="C2249" s="118"/>
      <c r="D2249" s="118"/>
      <c r="E2249" s="118"/>
      <c r="F2249" s="118"/>
      <c r="G2249" s="118"/>
      <c r="H2249" s="118"/>
      <c r="I2249" s="118"/>
      <c r="J2249" s="118"/>
      <c r="K2249" s="118"/>
      <c r="L2249" s="118"/>
      <c r="M2249" s="118"/>
      <c r="N2249" s="153"/>
    </row>
    <row r="2250" spans="2:14">
      <c r="B2250" s="118"/>
      <c r="C2250" s="118"/>
      <c r="D2250" s="118"/>
      <c r="E2250" s="118"/>
      <c r="F2250" s="118"/>
      <c r="G2250" s="118"/>
      <c r="H2250" s="118"/>
      <c r="I2250" s="118"/>
      <c r="J2250" s="118"/>
      <c r="K2250" s="118"/>
      <c r="L2250" s="118"/>
      <c r="M2250" s="118"/>
      <c r="N2250" s="153"/>
    </row>
    <row r="2251" spans="2:14">
      <c r="B2251" s="118"/>
      <c r="C2251" s="118"/>
      <c r="D2251" s="118"/>
      <c r="E2251" s="118"/>
      <c r="F2251" s="118"/>
      <c r="G2251" s="118"/>
      <c r="H2251" s="118"/>
      <c r="I2251" s="118"/>
      <c r="J2251" s="118"/>
      <c r="K2251" s="118"/>
      <c r="L2251" s="118"/>
      <c r="M2251" s="118"/>
      <c r="N2251" s="153"/>
    </row>
    <row r="2252" spans="2:14">
      <c r="B2252" s="118"/>
      <c r="C2252" s="118"/>
      <c r="D2252" s="118"/>
      <c r="E2252" s="118"/>
      <c r="F2252" s="118"/>
      <c r="G2252" s="118"/>
      <c r="H2252" s="118"/>
      <c r="I2252" s="118"/>
      <c r="J2252" s="118"/>
      <c r="K2252" s="118"/>
      <c r="L2252" s="118"/>
      <c r="M2252" s="118"/>
      <c r="N2252" s="153"/>
    </row>
    <row r="2253" spans="2:14">
      <c r="B2253" s="118"/>
      <c r="C2253" s="118"/>
      <c r="D2253" s="118"/>
      <c r="E2253" s="118"/>
      <c r="F2253" s="118"/>
      <c r="G2253" s="118"/>
      <c r="H2253" s="118"/>
      <c r="I2253" s="118"/>
      <c r="J2253" s="118"/>
      <c r="K2253" s="118"/>
      <c r="L2253" s="118"/>
      <c r="M2253" s="118"/>
      <c r="N2253" s="153"/>
    </row>
    <row r="2254" spans="2:14">
      <c r="B2254" s="118"/>
      <c r="C2254" s="118"/>
      <c r="D2254" s="118"/>
      <c r="E2254" s="118"/>
      <c r="F2254" s="118"/>
      <c r="G2254" s="118"/>
      <c r="H2254" s="118"/>
      <c r="I2254" s="118"/>
      <c r="J2254" s="118"/>
      <c r="K2254" s="118"/>
      <c r="L2254" s="118"/>
      <c r="M2254" s="118"/>
      <c r="N2254" s="153"/>
    </row>
    <row r="2255" spans="2:14">
      <c r="B2255" s="118"/>
      <c r="C2255" s="118"/>
      <c r="D2255" s="118"/>
      <c r="E2255" s="118"/>
      <c r="F2255" s="118"/>
      <c r="G2255" s="118"/>
      <c r="H2255" s="118"/>
      <c r="I2255" s="118"/>
      <c r="J2255" s="118"/>
      <c r="K2255" s="118"/>
      <c r="L2255" s="118"/>
      <c r="M2255" s="118"/>
      <c r="N2255" s="153"/>
    </row>
    <row r="2256" spans="2:14">
      <c r="B2256" s="118"/>
      <c r="C2256" s="118"/>
      <c r="D2256" s="118"/>
      <c r="E2256" s="118"/>
      <c r="F2256" s="118"/>
      <c r="G2256" s="118"/>
      <c r="H2256" s="118"/>
      <c r="I2256" s="118"/>
      <c r="J2256" s="118"/>
      <c r="K2256" s="118"/>
      <c r="L2256" s="118"/>
      <c r="M2256" s="118"/>
      <c r="N2256" s="153"/>
    </row>
    <row r="2257" spans="2:14">
      <c r="B2257" s="118"/>
      <c r="C2257" s="118"/>
      <c r="D2257" s="118"/>
      <c r="E2257" s="118"/>
      <c r="F2257" s="118"/>
      <c r="G2257" s="118"/>
      <c r="H2257" s="118"/>
      <c r="I2257" s="118"/>
      <c r="J2257" s="118"/>
      <c r="K2257" s="118"/>
      <c r="L2257" s="118"/>
      <c r="M2257" s="118"/>
      <c r="N2257" s="153"/>
    </row>
    <row r="2258" spans="2:14">
      <c r="B2258" s="118"/>
      <c r="C2258" s="118"/>
      <c r="D2258" s="118"/>
      <c r="E2258" s="118"/>
      <c r="F2258" s="118"/>
      <c r="G2258" s="118"/>
      <c r="H2258" s="118"/>
      <c r="I2258" s="118"/>
      <c r="J2258" s="118"/>
      <c r="K2258" s="118"/>
      <c r="L2258" s="118"/>
      <c r="M2258" s="118"/>
      <c r="N2258" s="153"/>
    </row>
    <row r="2259" spans="2:14">
      <c r="B2259" s="118"/>
      <c r="C2259" s="118"/>
      <c r="D2259" s="118"/>
      <c r="E2259" s="118"/>
      <c r="F2259" s="118"/>
      <c r="G2259" s="118"/>
      <c r="H2259" s="118"/>
      <c r="I2259" s="118"/>
      <c r="J2259" s="118"/>
      <c r="K2259" s="118"/>
      <c r="L2259" s="118"/>
      <c r="M2259" s="118"/>
      <c r="N2259" s="153"/>
    </row>
    <row r="2260" spans="2:14">
      <c r="B2260" s="118"/>
      <c r="C2260" s="118"/>
      <c r="D2260" s="118"/>
      <c r="E2260" s="118"/>
      <c r="F2260" s="118"/>
      <c r="G2260" s="118"/>
      <c r="H2260" s="118"/>
      <c r="I2260" s="118"/>
      <c r="J2260" s="118"/>
      <c r="K2260" s="118"/>
      <c r="L2260" s="118"/>
      <c r="M2260" s="118"/>
      <c r="N2260" s="153"/>
    </row>
    <row r="2261" spans="2:14">
      <c r="B2261" s="118"/>
      <c r="C2261" s="118"/>
      <c r="D2261" s="118"/>
      <c r="E2261" s="118"/>
      <c r="F2261" s="118"/>
      <c r="G2261" s="118"/>
      <c r="H2261" s="118"/>
      <c r="I2261" s="118"/>
      <c r="J2261" s="118"/>
      <c r="K2261" s="118"/>
      <c r="L2261" s="118"/>
      <c r="M2261" s="118"/>
      <c r="N2261" s="153"/>
    </row>
    <row r="2262" spans="2:14">
      <c r="B2262" s="118"/>
      <c r="C2262" s="118"/>
      <c r="D2262" s="118"/>
      <c r="E2262" s="118"/>
      <c r="F2262" s="118"/>
      <c r="G2262" s="118"/>
      <c r="H2262" s="118"/>
      <c r="I2262" s="118"/>
      <c r="J2262" s="118"/>
      <c r="K2262" s="118"/>
      <c r="L2262" s="118"/>
      <c r="M2262" s="118"/>
      <c r="N2262" s="153"/>
    </row>
    <row r="2263" spans="2:14">
      <c r="B2263" s="118"/>
      <c r="C2263" s="118"/>
      <c r="D2263" s="118"/>
      <c r="E2263" s="118"/>
      <c r="F2263" s="118"/>
      <c r="G2263" s="118"/>
      <c r="H2263" s="118"/>
      <c r="I2263" s="118"/>
      <c r="J2263" s="118"/>
      <c r="K2263" s="118"/>
      <c r="L2263" s="118"/>
      <c r="M2263" s="118"/>
      <c r="N2263" s="153"/>
    </row>
    <row r="2264" spans="2:14">
      <c r="B2264" s="118"/>
      <c r="C2264" s="118"/>
      <c r="D2264" s="118"/>
      <c r="E2264" s="118"/>
      <c r="F2264" s="118"/>
      <c r="G2264" s="118"/>
      <c r="H2264" s="118"/>
      <c r="I2264" s="118"/>
      <c r="J2264" s="118"/>
      <c r="K2264" s="118"/>
      <c r="L2264" s="118"/>
      <c r="M2264" s="118"/>
      <c r="N2264" s="153"/>
    </row>
    <row r="2265" spans="2:14">
      <c r="B2265" s="118"/>
      <c r="C2265" s="118"/>
      <c r="D2265" s="118"/>
      <c r="E2265" s="118"/>
      <c r="F2265" s="118"/>
      <c r="G2265" s="118"/>
      <c r="H2265" s="118"/>
      <c r="I2265" s="118"/>
      <c r="J2265" s="118"/>
      <c r="K2265" s="118"/>
      <c r="L2265" s="118"/>
      <c r="M2265" s="118"/>
      <c r="N2265" s="153"/>
    </row>
    <row r="2266" spans="2:14">
      <c r="B2266" s="118"/>
      <c r="C2266" s="118"/>
      <c r="D2266" s="118"/>
      <c r="E2266" s="118"/>
      <c r="F2266" s="118"/>
      <c r="G2266" s="118"/>
      <c r="H2266" s="118"/>
      <c r="I2266" s="118"/>
      <c r="J2266" s="118"/>
      <c r="K2266" s="118"/>
      <c r="L2266" s="118"/>
      <c r="M2266" s="118"/>
      <c r="N2266" s="153"/>
    </row>
    <row r="2267" spans="2:14">
      <c r="B2267" s="118"/>
      <c r="C2267" s="118"/>
      <c r="D2267" s="118"/>
      <c r="E2267" s="118"/>
      <c r="F2267" s="118"/>
      <c r="G2267" s="118"/>
      <c r="H2267" s="118"/>
      <c r="I2267" s="118"/>
      <c r="J2267" s="118"/>
      <c r="K2267" s="118"/>
      <c r="L2267" s="118"/>
      <c r="M2267" s="118"/>
      <c r="N2267" s="153"/>
    </row>
    <row r="2268" spans="2:14">
      <c r="B2268" s="118"/>
      <c r="C2268" s="118"/>
      <c r="D2268" s="118"/>
      <c r="E2268" s="118"/>
      <c r="F2268" s="118"/>
      <c r="G2268" s="118"/>
      <c r="H2268" s="118"/>
      <c r="I2268" s="118"/>
      <c r="J2268" s="118"/>
      <c r="K2268" s="118"/>
      <c r="L2268" s="118"/>
      <c r="M2268" s="118"/>
      <c r="N2268" s="153"/>
    </row>
    <row r="2269" spans="2:14">
      <c r="B2269" s="118"/>
      <c r="C2269" s="118"/>
      <c r="D2269" s="118"/>
      <c r="E2269" s="118"/>
      <c r="F2269" s="118"/>
      <c r="G2269" s="118"/>
      <c r="H2269" s="118"/>
      <c r="I2269" s="118"/>
      <c r="J2269" s="118"/>
      <c r="K2269" s="118"/>
      <c r="L2269" s="118"/>
      <c r="M2269" s="118"/>
      <c r="N2269" s="153"/>
    </row>
    <row r="2270" spans="2:14">
      <c r="B2270" s="118"/>
      <c r="C2270" s="118"/>
      <c r="D2270" s="118"/>
      <c r="E2270" s="118"/>
      <c r="F2270" s="118"/>
      <c r="G2270" s="118"/>
      <c r="H2270" s="118"/>
      <c r="I2270" s="118"/>
      <c r="J2270" s="118"/>
      <c r="K2270" s="118"/>
      <c r="L2270" s="118"/>
      <c r="M2270" s="118"/>
      <c r="N2270" s="153"/>
    </row>
    <row r="2271" spans="2:14">
      <c r="B2271" s="118"/>
      <c r="C2271" s="118"/>
      <c r="D2271" s="118"/>
      <c r="E2271" s="118"/>
      <c r="F2271" s="118"/>
      <c r="G2271" s="118"/>
      <c r="H2271" s="118"/>
      <c r="I2271" s="118"/>
      <c r="J2271" s="118"/>
      <c r="K2271" s="118"/>
      <c r="L2271" s="118"/>
      <c r="M2271" s="118"/>
      <c r="N2271" s="153"/>
    </row>
    <row r="2272" spans="2:14">
      <c r="B2272" s="118"/>
      <c r="C2272" s="118"/>
      <c r="D2272" s="118"/>
      <c r="E2272" s="118"/>
      <c r="F2272" s="118"/>
      <c r="G2272" s="118"/>
      <c r="H2272" s="118"/>
      <c r="I2272" s="118"/>
      <c r="J2272" s="118"/>
      <c r="K2272" s="118"/>
      <c r="L2272" s="118"/>
      <c r="M2272" s="118"/>
      <c r="N2272" s="153"/>
    </row>
    <row r="2273" spans="2:14">
      <c r="B2273" s="118"/>
      <c r="C2273" s="118"/>
      <c r="D2273" s="118"/>
      <c r="E2273" s="118"/>
      <c r="F2273" s="118"/>
      <c r="G2273" s="118"/>
      <c r="H2273" s="118"/>
      <c r="I2273" s="118"/>
      <c r="J2273" s="118"/>
      <c r="K2273" s="118"/>
      <c r="L2273" s="118"/>
      <c r="M2273" s="118"/>
      <c r="N2273" s="153"/>
    </row>
    <row r="2274" spans="2:14">
      <c r="B2274" s="118"/>
      <c r="C2274" s="118"/>
      <c r="D2274" s="118"/>
      <c r="E2274" s="118"/>
      <c r="F2274" s="118"/>
      <c r="G2274" s="118"/>
      <c r="H2274" s="118"/>
      <c r="I2274" s="118"/>
      <c r="J2274" s="118"/>
      <c r="K2274" s="118"/>
      <c r="L2274" s="118"/>
      <c r="M2274" s="118"/>
      <c r="N2274" s="153"/>
    </row>
    <row r="2275" spans="2:14">
      <c r="B2275" s="118"/>
      <c r="C2275" s="118"/>
      <c r="D2275" s="118"/>
      <c r="E2275" s="118"/>
      <c r="F2275" s="118"/>
      <c r="G2275" s="118"/>
      <c r="H2275" s="118"/>
      <c r="I2275" s="118"/>
      <c r="J2275" s="118"/>
      <c r="K2275" s="118"/>
      <c r="L2275" s="118"/>
      <c r="M2275" s="118"/>
      <c r="N2275" s="153"/>
    </row>
    <row r="2276" spans="2:14">
      <c r="B2276" s="118"/>
      <c r="C2276" s="118"/>
      <c r="D2276" s="118"/>
      <c r="E2276" s="118"/>
      <c r="F2276" s="118"/>
      <c r="G2276" s="118"/>
      <c r="H2276" s="118"/>
      <c r="I2276" s="118"/>
      <c r="J2276" s="118"/>
      <c r="K2276" s="118"/>
      <c r="L2276" s="118"/>
      <c r="M2276" s="118"/>
      <c r="N2276" s="153"/>
    </row>
    <row r="2277" spans="2:14">
      <c r="B2277" s="118"/>
      <c r="C2277" s="118"/>
      <c r="D2277" s="118"/>
      <c r="E2277" s="118"/>
      <c r="F2277" s="118"/>
      <c r="G2277" s="118"/>
      <c r="H2277" s="118"/>
      <c r="I2277" s="118"/>
      <c r="J2277" s="118"/>
      <c r="K2277" s="118"/>
      <c r="L2277" s="118"/>
      <c r="M2277" s="118"/>
      <c r="N2277" s="153"/>
    </row>
    <row r="2278" spans="2:14">
      <c r="B2278" s="118"/>
      <c r="C2278" s="118"/>
      <c r="D2278" s="118"/>
      <c r="E2278" s="118"/>
      <c r="F2278" s="118"/>
      <c r="G2278" s="118"/>
      <c r="H2278" s="118"/>
      <c r="I2278" s="118"/>
      <c r="J2278" s="118"/>
      <c r="K2278" s="118"/>
      <c r="L2278" s="118"/>
      <c r="M2278" s="118"/>
      <c r="N2278" s="153"/>
    </row>
    <row r="2279" spans="2:14">
      <c r="B2279" s="118"/>
      <c r="C2279" s="118"/>
      <c r="D2279" s="118"/>
      <c r="E2279" s="118"/>
      <c r="F2279" s="118"/>
      <c r="G2279" s="118"/>
      <c r="H2279" s="118"/>
      <c r="I2279" s="118"/>
      <c r="J2279" s="118"/>
      <c r="K2279" s="118"/>
      <c r="L2279" s="118"/>
      <c r="M2279" s="118"/>
      <c r="N2279" s="153"/>
    </row>
    <row r="2280" spans="2:14">
      <c r="B2280" s="118"/>
      <c r="C2280" s="118"/>
      <c r="D2280" s="118"/>
      <c r="E2280" s="118"/>
      <c r="F2280" s="118"/>
      <c r="G2280" s="118"/>
      <c r="H2280" s="118"/>
      <c r="I2280" s="118"/>
      <c r="J2280" s="118"/>
      <c r="K2280" s="118"/>
      <c r="L2280" s="118"/>
      <c r="M2280" s="118"/>
      <c r="N2280" s="153"/>
    </row>
    <row r="2281" spans="2:14">
      <c r="B2281" s="118"/>
      <c r="C2281" s="118"/>
      <c r="D2281" s="118"/>
      <c r="E2281" s="118"/>
      <c r="F2281" s="118"/>
      <c r="G2281" s="118"/>
      <c r="H2281" s="118"/>
      <c r="I2281" s="118"/>
      <c r="J2281" s="118"/>
      <c r="K2281" s="118"/>
      <c r="L2281" s="118"/>
      <c r="M2281" s="118"/>
      <c r="N2281" s="153"/>
    </row>
    <row r="2282" spans="2:14">
      <c r="B2282" s="118"/>
      <c r="C2282" s="118"/>
      <c r="D2282" s="118"/>
      <c r="E2282" s="118"/>
      <c r="F2282" s="118"/>
      <c r="G2282" s="118"/>
      <c r="H2282" s="118"/>
      <c r="I2282" s="118"/>
      <c r="J2282" s="118"/>
      <c r="K2282" s="118"/>
      <c r="L2282" s="118"/>
      <c r="M2282" s="118"/>
      <c r="N2282" s="153"/>
    </row>
    <row r="2283" spans="2:14">
      <c r="B2283" s="118"/>
      <c r="C2283" s="118"/>
      <c r="D2283" s="118"/>
      <c r="E2283" s="118"/>
      <c r="F2283" s="118"/>
      <c r="G2283" s="118"/>
      <c r="H2283" s="118"/>
      <c r="I2283" s="118"/>
      <c r="J2283" s="118"/>
      <c r="K2283" s="118"/>
      <c r="L2283" s="118"/>
      <c r="M2283" s="118"/>
      <c r="N2283" s="153"/>
    </row>
    <row r="2284" spans="2:14">
      <c r="B2284" s="118"/>
      <c r="C2284" s="118"/>
      <c r="D2284" s="118"/>
      <c r="E2284" s="118"/>
      <c r="F2284" s="118"/>
      <c r="G2284" s="118"/>
      <c r="H2284" s="118"/>
      <c r="I2284" s="118"/>
      <c r="J2284" s="118"/>
      <c r="K2284" s="118"/>
      <c r="L2284" s="118"/>
      <c r="M2284" s="118"/>
      <c r="N2284" s="153"/>
    </row>
    <row r="2285" spans="2:14">
      <c r="B2285" s="118"/>
      <c r="C2285" s="118"/>
      <c r="D2285" s="118"/>
      <c r="E2285" s="118"/>
      <c r="F2285" s="118"/>
      <c r="G2285" s="118"/>
      <c r="H2285" s="118"/>
      <c r="I2285" s="118"/>
      <c r="J2285" s="118"/>
      <c r="K2285" s="118"/>
      <c r="L2285" s="118"/>
      <c r="M2285" s="118"/>
      <c r="N2285" s="153"/>
    </row>
    <row r="2286" spans="2:14">
      <c r="B2286" s="118"/>
      <c r="C2286" s="118"/>
      <c r="D2286" s="118"/>
      <c r="E2286" s="118"/>
      <c r="F2286" s="118"/>
      <c r="G2286" s="118"/>
      <c r="H2286" s="118"/>
      <c r="I2286" s="118"/>
      <c r="J2286" s="118"/>
      <c r="K2286" s="118"/>
      <c r="L2286" s="118"/>
      <c r="M2286" s="118"/>
      <c r="N2286" s="153"/>
    </row>
    <row r="2287" spans="2:14">
      <c r="B2287" s="118"/>
      <c r="C2287" s="118"/>
      <c r="D2287" s="118"/>
      <c r="E2287" s="118"/>
      <c r="F2287" s="118"/>
      <c r="G2287" s="118"/>
      <c r="H2287" s="118"/>
      <c r="I2287" s="118"/>
      <c r="J2287" s="118"/>
      <c r="K2287" s="118"/>
      <c r="L2287" s="118"/>
      <c r="M2287" s="118"/>
      <c r="N2287" s="153"/>
    </row>
    <row r="2288" spans="2:14">
      <c r="B2288" s="118"/>
      <c r="C2288" s="118"/>
      <c r="D2288" s="118"/>
      <c r="E2288" s="118"/>
      <c r="F2288" s="118"/>
      <c r="G2288" s="118"/>
      <c r="H2288" s="118"/>
      <c r="I2288" s="118"/>
      <c r="J2288" s="118"/>
      <c r="K2288" s="118"/>
      <c r="L2288" s="118"/>
      <c r="M2288" s="118"/>
      <c r="N2288" s="153"/>
    </row>
    <row r="2289" spans="2:14">
      <c r="B2289" s="118"/>
      <c r="C2289" s="118"/>
      <c r="D2289" s="118"/>
      <c r="E2289" s="118"/>
      <c r="F2289" s="118"/>
      <c r="G2289" s="118"/>
      <c r="H2289" s="118"/>
      <c r="I2289" s="118"/>
      <c r="J2289" s="118"/>
      <c r="K2289" s="118"/>
      <c r="L2289" s="118"/>
      <c r="M2289" s="118"/>
      <c r="N2289" s="153"/>
    </row>
    <row r="2290" spans="2:14">
      <c r="B2290" s="118"/>
      <c r="C2290" s="118"/>
      <c r="D2290" s="118"/>
      <c r="E2290" s="118"/>
      <c r="F2290" s="118"/>
      <c r="G2290" s="118"/>
      <c r="H2290" s="118"/>
      <c r="I2290" s="118"/>
      <c r="J2290" s="118"/>
      <c r="K2290" s="118"/>
      <c r="L2290" s="118"/>
      <c r="M2290" s="118"/>
      <c r="N2290" s="153"/>
    </row>
    <row r="2291" spans="2:14">
      <c r="B2291" s="118"/>
      <c r="C2291" s="118"/>
      <c r="D2291" s="118"/>
      <c r="E2291" s="118"/>
      <c r="F2291" s="118"/>
      <c r="G2291" s="118"/>
      <c r="H2291" s="118"/>
      <c r="I2291" s="118"/>
      <c r="J2291" s="118"/>
      <c r="K2291" s="118"/>
      <c r="L2291" s="118"/>
      <c r="M2291" s="118"/>
      <c r="N2291" s="153"/>
    </row>
    <row r="2292" spans="2:14">
      <c r="B2292" s="118"/>
      <c r="C2292" s="118"/>
      <c r="D2292" s="118"/>
      <c r="E2292" s="118"/>
      <c r="F2292" s="118"/>
      <c r="G2292" s="118"/>
      <c r="H2292" s="118"/>
      <c r="I2292" s="118"/>
      <c r="J2292" s="118"/>
      <c r="K2292" s="118"/>
      <c r="L2292" s="118"/>
      <c r="M2292" s="118"/>
      <c r="N2292" s="153"/>
    </row>
    <row r="2293" spans="2:14">
      <c r="B2293" s="118"/>
      <c r="C2293" s="118"/>
      <c r="D2293" s="118"/>
      <c r="E2293" s="118"/>
      <c r="F2293" s="118"/>
      <c r="G2293" s="118"/>
      <c r="H2293" s="118"/>
      <c r="I2293" s="118"/>
      <c r="J2293" s="118"/>
      <c r="K2293" s="118"/>
      <c r="L2293" s="118"/>
      <c r="M2293" s="118"/>
      <c r="N2293" s="153"/>
    </row>
    <row r="2294" spans="2:14">
      <c r="B2294" s="118"/>
      <c r="C2294" s="118"/>
      <c r="D2294" s="118"/>
      <c r="E2294" s="118"/>
      <c r="F2294" s="118"/>
      <c r="G2294" s="118"/>
      <c r="H2294" s="118"/>
      <c r="I2294" s="118"/>
      <c r="J2294" s="118"/>
      <c r="K2294" s="118"/>
      <c r="L2294" s="118"/>
      <c r="M2294" s="118"/>
      <c r="N2294" s="153"/>
    </row>
    <row r="2295" spans="2:14">
      <c r="B2295" s="118"/>
      <c r="C2295" s="118"/>
      <c r="D2295" s="118"/>
      <c r="E2295" s="118"/>
      <c r="F2295" s="118"/>
      <c r="G2295" s="118"/>
      <c r="H2295" s="118"/>
      <c r="I2295" s="118"/>
      <c r="J2295" s="118"/>
      <c r="K2295" s="118"/>
      <c r="L2295" s="118"/>
      <c r="M2295" s="118"/>
      <c r="N2295" s="153"/>
    </row>
    <row r="2296" spans="2:14">
      <c r="B2296" s="118"/>
      <c r="C2296" s="118"/>
      <c r="D2296" s="118"/>
      <c r="E2296" s="118"/>
      <c r="F2296" s="118"/>
      <c r="G2296" s="118"/>
      <c r="H2296" s="118"/>
      <c r="I2296" s="118"/>
      <c r="J2296" s="118"/>
      <c r="K2296" s="118"/>
      <c r="L2296" s="118"/>
      <c r="M2296" s="118"/>
      <c r="N2296" s="153"/>
    </row>
    <row r="2297" spans="2:14">
      <c r="B2297" s="118"/>
      <c r="C2297" s="118"/>
      <c r="D2297" s="118"/>
      <c r="E2297" s="118"/>
      <c r="F2297" s="118"/>
      <c r="G2297" s="118"/>
      <c r="H2297" s="118"/>
      <c r="I2297" s="118"/>
      <c r="J2297" s="118"/>
      <c r="K2297" s="118"/>
      <c r="L2297" s="118"/>
      <c r="M2297" s="118"/>
      <c r="N2297" s="153"/>
    </row>
    <row r="2298" spans="2:14">
      <c r="B2298" s="118"/>
      <c r="C2298" s="118"/>
      <c r="D2298" s="118"/>
      <c r="E2298" s="118"/>
      <c r="F2298" s="118"/>
      <c r="G2298" s="118"/>
      <c r="H2298" s="118"/>
      <c r="I2298" s="118"/>
      <c r="J2298" s="118"/>
      <c r="K2298" s="118"/>
      <c r="L2298" s="118"/>
      <c r="M2298" s="118"/>
      <c r="N2298" s="153"/>
    </row>
    <row r="2299" spans="2:14">
      <c r="B2299" s="118"/>
      <c r="C2299" s="118"/>
      <c r="D2299" s="118"/>
      <c r="E2299" s="118"/>
      <c r="F2299" s="118"/>
      <c r="G2299" s="118"/>
      <c r="H2299" s="118"/>
      <c r="I2299" s="118"/>
      <c r="J2299" s="118"/>
      <c r="K2299" s="118"/>
      <c r="L2299" s="118"/>
      <c r="M2299" s="118"/>
      <c r="N2299" s="153"/>
    </row>
    <row r="2300" spans="2:14">
      <c r="B2300" s="118"/>
      <c r="C2300" s="118"/>
      <c r="D2300" s="118"/>
      <c r="E2300" s="118"/>
      <c r="F2300" s="118"/>
      <c r="G2300" s="118"/>
      <c r="H2300" s="118"/>
      <c r="I2300" s="118"/>
      <c r="J2300" s="118"/>
      <c r="K2300" s="118"/>
      <c r="L2300" s="118"/>
      <c r="M2300" s="118"/>
      <c r="N2300" s="153"/>
    </row>
    <row r="2301" spans="2:14">
      <c r="B2301" s="118"/>
      <c r="C2301" s="118"/>
      <c r="D2301" s="118"/>
      <c r="E2301" s="118"/>
      <c r="F2301" s="118"/>
      <c r="G2301" s="118"/>
      <c r="H2301" s="118"/>
      <c r="I2301" s="118"/>
      <c r="J2301" s="118"/>
      <c r="K2301" s="118"/>
      <c r="L2301" s="118"/>
      <c r="M2301" s="118"/>
      <c r="N2301" s="153"/>
    </row>
    <row r="2302" spans="2:14">
      <c r="B2302" s="118"/>
      <c r="C2302" s="118"/>
      <c r="D2302" s="118"/>
      <c r="E2302" s="118"/>
      <c r="F2302" s="118"/>
      <c r="G2302" s="118"/>
      <c r="H2302" s="118"/>
      <c r="I2302" s="118"/>
      <c r="J2302" s="118"/>
      <c r="K2302" s="118"/>
      <c r="L2302" s="118"/>
      <c r="M2302" s="118"/>
      <c r="N2302" s="153"/>
    </row>
    <row r="2303" spans="2:14">
      <c r="B2303" s="118"/>
      <c r="C2303" s="118"/>
      <c r="D2303" s="118"/>
      <c r="E2303" s="118"/>
      <c r="F2303" s="118"/>
      <c r="G2303" s="118"/>
      <c r="H2303" s="118"/>
      <c r="I2303" s="118"/>
      <c r="J2303" s="118"/>
      <c r="K2303" s="118"/>
      <c r="L2303" s="118"/>
      <c r="M2303" s="118"/>
      <c r="N2303" s="153"/>
    </row>
    <row r="2304" spans="2:14">
      <c r="B2304" s="118"/>
      <c r="C2304" s="118"/>
      <c r="D2304" s="118"/>
      <c r="E2304" s="118"/>
      <c r="F2304" s="118"/>
      <c r="G2304" s="118"/>
      <c r="H2304" s="118"/>
      <c r="I2304" s="118"/>
      <c r="J2304" s="118"/>
      <c r="K2304" s="118"/>
      <c r="L2304" s="118"/>
      <c r="M2304" s="118"/>
      <c r="N2304" s="153"/>
    </row>
    <row r="2305" spans="2:14">
      <c r="B2305" s="118"/>
      <c r="C2305" s="118"/>
      <c r="D2305" s="118"/>
      <c r="E2305" s="118"/>
      <c r="F2305" s="118"/>
      <c r="G2305" s="118"/>
      <c r="H2305" s="118"/>
      <c r="I2305" s="118"/>
      <c r="J2305" s="118"/>
      <c r="K2305" s="118"/>
      <c r="L2305" s="118"/>
      <c r="M2305" s="118"/>
      <c r="N2305" s="153"/>
    </row>
    <row r="2306" spans="2:14">
      <c r="B2306" s="118"/>
      <c r="C2306" s="118"/>
      <c r="D2306" s="118"/>
      <c r="E2306" s="118"/>
      <c r="F2306" s="118"/>
      <c r="G2306" s="118"/>
      <c r="H2306" s="118"/>
      <c r="I2306" s="118"/>
      <c r="J2306" s="118"/>
      <c r="K2306" s="118"/>
      <c r="L2306" s="118"/>
      <c r="M2306" s="118"/>
      <c r="N2306" s="153"/>
    </row>
    <row r="2307" spans="2:14">
      <c r="B2307" s="118"/>
      <c r="C2307" s="118"/>
      <c r="D2307" s="118"/>
      <c r="E2307" s="118"/>
      <c r="F2307" s="118"/>
      <c r="G2307" s="118"/>
      <c r="H2307" s="118"/>
      <c r="I2307" s="118"/>
      <c r="J2307" s="118"/>
      <c r="K2307" s="118"/>
      <c r="L2307" s="118"/>
      <c r="M2307" s="118"/>
      <c r="N2307" s="153"/>
    </row>
    <row r="2308" spans="2:14">
      <c r="B2308" s="118"/>
      <c r="C2308" s="118"/>
      <c r="D2308" s="118"/>
      <c r="E2308" s="118"/>
      <c r="F2308" s="118"/>
      <c r="G2308" s="118"/>
      <c r="H2308" s="118"/>
      <c r="I2308" s="118"/>
      <c r="J2308" s="118"/>
      <c r="K2308" s="118"/>
      <c r="L2308" s="118"/>
      <c r="M2308" s="118"/>
      <c r="N2308" s="153"/>
    </row>
    <row r="2309" spans="2:14">
      <c r="B2309" s="118"/>
      <c r="C2309" s="118"/>
      <c r="D2309" s="118"/>
      <c r="E2309" s="118"/>
      <c r="F2309" s="118"/>
      <c r="G2309" s="118"/>
      <c r="H2309" s="118"/>
      <c r="I2309" s="118"/>
      <c r="J2309" s="118"/>
      <c r="K2309" s="118"/>
      <c r="L2309" s="118"/>
      <c r="M2309" s="118"/>
      <c r="N2309" s="153"/>
    </row>
    <row r="2310" spans="2:14">
      <c r="B2310" s="118"/>
      <c r="C2310" s="118"/>
      <c r="D2310" s="118"/>
      <c r="E2310" s="118"/>
      <c r="F2310" s="118"/>
      <c r="G2310" s="118"/>
      <c r="H2310" s="118"/>
      <c r="I2310" s="118"/>
      <c r="J2310" s="118"/>
      <c r="K2310" s="118"/>
      <c r="L2310" s="118"/>
      <c r="M2310" s="118"/>
      <c r="N2310" s="153"/>
    </row>
    <row r="2311" spans="2:14">
      <c r="B2311" s="118"/>
      <c r="C2311" s="118"/>
      <c r="D2311" s="118"/>
      <c r="E2311" s="118"/>
      <c r="F2311" s="118"/>
      <c r="G2311" s="118"/>
      <c r="H2311" s="118"/>
      <c r="I2311" s="118"/>
      <c r="J2311" s="118"/>
      <c r="K2311" s="118"/>
      <c r="L2311" s="118"/>
      <c r="M2311" s="118"/>
      <c r="N2311" s="153"/>
    </row>
    <row r="2312" spans="2:14">
      <c r="B2312" s="118"/>
      <c r="C2312" s="118"/>
      <c r="D2312" s="118"/>
      <c r="E2312" s="118"/>
      <c r="F2312" s="118"/>
      <c r="G2312" s="118"/>
      <c r="H2312" s="118"/>
      <c r="I2312" s="118"/>
      <c r="J2312" s="118"/>
      <c r="K2312" s="118"/>
      <c r="L2312" s="118"/>
      <c r="M2312" s="118"/>
      <c r="N2312" s="153"/>
    </row>
    <row r="2313" spans="2:14">
      <c r="B2313" s="118"/>
      <c r="C2313" s="118"/>
      <c r="D2313" s="118"/>
      <c r="E2313" s="118"/>
      <c r="F2313" s="118"/>
      <c r="G2313" s="118"/>
      <c r="H2313" s="118"/>
      <c r="I2313" s="118"/>
      <c r="J2313" s="118"/>
      <c r="K2313" s="118"/>
      <c r="L2313" s="118"/>
      <c r="M2313" s="118"/>
      <c r="N2313" s="153"/>
    </row>
    <row r="2314" spans="2:14">
      <c r="B2314" s="118"/>
      <c r="C2314" s="118"/>
      <c r="D2314" s="118"/>
      <c r="E2314" s="118"/>
      <c r="F2314" s="118"/>
      <c r="G2314" s="118"/>
      <c r="H2314" s="118"/>
      <c r="I2314" s="118"/>
      <c r="J2314" s="118"/>
      <c r="K2314" s="118"/>
      <c r="L2314" s="118"/>
      <c r="M2314" s="118"/>
      <c r="N2314" s="153"/>
    </row>
    <row r="2315" spans="2:14">
      <c r="B2315" s="118"/>
      <c r="C2315" s="118"/>
      <c r="D2315" s="118"/>
      <c r="E2315" s="118"/>
      <c r="F2315" s="118"/>
      <c r="G2315" s="118"/>
      <c r="H2315" s="118"/>
      <c r="I2315" s="118"/>
      <c r="J2315" s="118"/>
      <c r="K2315" s="118"/>
      <c r="L2315" s="118"/>
      <c r="M2315" s="118"/>
      <c r="N2315" s="153"/>
    </row>
    <row r="2316" spans="2:14">
      <c r="B2316" s="118"/>
      <c r="C2316" s="118"/>
      <c r="D2316" s="118"/>
      <c r="E2316" s="118"/>
      <c r="F2316" s="118"/>
      <c r="G2316" s="118"/>
      <c r="H2316" s="118"/>
      <c r="I2316" s="118"/>
      <c r="J2316" s="118"/>
      <c r="K2316" s="118"/>
      <c r="L2316" s="118"/>
      <c r="M2316" s="118"/>
      <c r="N2316" s="153"/>
    </row>
    <row r="2317" spans="2:14">
      <c r="B2317" s="118"/>
      <c r="C2317" s="118"/>
      <c r="D2317" s="118"/>
      <c r="E2317" s="118"/>
      <c r="F2317" s="118"/>
      <c r="G2317" s="118"/>
      <c r="H2317" s="118"/>
      <c r="I2317" s="118"/>
      <c r="J2317" s="118"/>
      <c r="K2317" s="118"/>
      <c r="L2317" s="118"/>
      <c r="M2317" s="118"/>
      <c r="N2317" s="153"/>
    </row>
    <row r="2318" spans="2:14">
      <c r="B2318" s="118"/>
      <c r="C2318" s="118"/>
      <c r="D2318" s="118"/>
      <c r="E2318" s="118"/>
      <c r="F2318" s="118"/>
      <c r="G2318" s="118"/>
      <c r="H2318" s="118"/>
      <c r="I2318" s="118"/>
      <c r="J2318" s="118"/>
      <c r="K2318" s="118"/>
      <c r="L2318" s="118"/>
      <c r="M2318" s="118"/>
      <c r="N2318" s="153"/>
    </row>
    <row r="2319" spans="2:14">
      <c r="B2319" s="118"/>
      <c r="C2319" s="118"/>
      <c r="D2319" s="118"/>
      <c r="E2319" s="118"/>
      <c r="F2319" s="118"/>
      <c r="G2319" s="118"/>
      <c r="H2319" s="118"/>
      <c r="I2319" s="118"/>
      <c r="J2319" s="118"/>
      <c r="K2319" s="118"/>
      <c r="L2319" s="118"/>
      <c r="M2319" s="118"/>
      <c r="N2319" s="153"/>
    </row>
    <row r="2320" spans="2:14">
      <c r="B2320" s="118"/>
      <c r="C2320" s="118"/>
      <c r="D2320" s="118"/>
      <c r="E2320" s="118"/>
      <c r="F2320" s="118"/>
      <c r="G2320" s="118"/>
      <c r="H2320" s="118"/>
      <c r="I2320" s="118"/>
      <c r="J2320" s="118"/>
      <c r="K2320" s="118"/>
      <c r="L2320" s="118"/>
      <c r="M2320" s="118"/>
      <c r="N2320" s="153"/>
    </row>
    <row r="2321" spans="2:14">
      <c r="B2321" s="118"/>
      <c r="C2321" s="118"/>
      <c r="D2321" s="118"/>
      <c r="E2321" s="118"/>
      <c r="F2321" s="118"/>
      <c r="G2321" s="118"/>
      <c r="H2321" s="118"/>
      <c r="I2321" s="118"/>
      <c r="J2321" s="118"/>
      <c r="K2321" s="118"/>
      <c r="L2321" s="118"/>
      <c r="M2321" s="118"/>
      <c r="N2321" s="153"/>
    </row>
    <row r="2322" spans="2:14">
      <c r="B2322" s="118"/>
      <c r="C2322" s="118"/>
      <c r="D2322" s="118"/>
      <c r="E2322" s="118"/>
      <c r="F2322" s="118"/>
      <c r="G2322" s="118"/>
      <c r="H2322" s="118"/>
      <c r="I2322" s="118"/>
      <c r="J2322" s="118"/>
      <c r="K2322" s="118"/>
      <c r="L2322" s="118"/>
      <c r="M2322" s="118"/>
      <c r="N2322" s="153"/>
    </row>
    <row r="2323" spans="2:14">
      <c r="B2323" s="118"/>
      <c r="C2323" s="118"/>
      <c r="D2323" s="118"/>
      <c r="E2323" s="118"/>
      <c r="F2323" s="118"/>
      <c r="G2323" s="118"/>
      <c r="H2323" s="118"/>
      <c r="I2323" s="118"/>
      <c r="J2323" s="118"/>
      <c r="K2323" s="118"/>
      <c r="L2323" s="118"/>
      <c r="M2323" s="118"/>
      <c r="N2323" s="153"/>
    </row>
    <row r="2324" spans="2:14">
      <c r="B2324" s="118"/>
      <c r="C2324" s="118"/>
      <c r="D2324" s="118"/>
      <c r="E2324" s="118"/>
      <c r="F2324" s="118"/>
      <c r="G2324" s="118"/>
      <c r="H2324" s="118"/>
      <c r="I2324" s="118"/>
      <c r="J2324" s="118"/>
      <c r="K2324" s="118"/>
      <c r="L2324" s="118"/>
      <c r="M2324" s="118"/>
      <c r="N2324" s="153"/>
    </row>
    <row r="2325" spans="2:14">
      <c r="B2325" s="118"/>
      <c r="C2325" s="118"/>
      <c r="D2325" s="118"/>
      <c r="E2325" s="118"/>
      <c r="F2325" s="118"/>
      <c r="G2325" s="118"/>
      <c r="H2325" s="118"/>
      <c r="I2325" s="118"/>
      <c r="J2325" s="118"/>
      <c r="K2325" s="118"/>
      <c r="L2325" s="118"/>
      <c r="M2325" s="118"/>
      <c r="N2325" s="153"/>
    </row>
    <row r="2326" spans="2:14">
      <c r="B2326" s="118"/>
      <c r="C2326" s="118"/>
      <c r="D2326" s="118"/>
      <c r="E2326" s="118"/>
      <c r="F2326" s="118"/>
      <c r="G2326" s="118"/>
      <c r="H2326" s="118"/>
      <c r="I2326" s="118"/>
      <c r="J2326" s="118"/>
      <c r="K2326" s="118"/>
      <c r="L2326" s="118"/>
      <c r="M2326" s="118"/>
      <c r="N2326" s="153"/>
    </row>
    <row r="2327" spans="2:14">
      <c r="B2327" s="118"/>
      <c r="C2327" s="118"/>
      <c r="D2327" s="118"/>
      <c r="E2327" s="118"/>
      <c r="F2327" s="118"/>
      <c r="G2327" s="118"/>
      <c r="H2327" s="118"/>
      <c r="I2327" s="118"/>
      <c r="J2327" s="118"/>
      <c r="K2327" s="118"/>
      <c r="L2327" s="118"/>
      <c r="M2327" s="118"/>
      <c r="N2327" s="153"/>
    </row>
    <row r="2328" spans="2:14">
      <c r="B2328" s="118"/>
      <c r="C2328" s="118"/>
      <c r="D2328" s="118"/>
      <c r="E2328" s="118"/>
      <c r="F2328" s="118"/>
      <c r="G2328" s="118"/>
      <c r="H2328" s="118"/>
      <c r="I2328" s="118"/>
      <c r="J2328" s="118"/>
      <c r="K2328" s="118"/>
      <c r="L2328" s="118"/>
      <c r="M2328" s="118"/>
      <c r="N2328" s="153"/>
    </row>
    <row r="2329" spans="2:14">
      <c r="B2329" s="118"/>
      <c r="C2329" s="118"/>
      <c r="D2329" s="118"/>
      <c r="E2329" s="118"/>
      <c r="F2329" s="118"/>
      <c r="G2329" s="118"/>
      <c r="H2329" s="118"/>
      <c r="I2329" s="118"/>
      <c r="J2329" s="118"/>
      <c r="K2329" s="118"/>
      <c r="L2329" s="118"/>
      <c r="M2329" s="118"/>
      <c r="N2329" s="153"/>
    </row>
    <row r="2330" spans="2:14">
      <c r="B2330" s="118"/>
      <c r="C2330" s="118"/>
      <c r="D2330" s="118"/>
      <c r="E2330" s="118"/>
      <c r="F2330" s="118"/>
      <c r="G2330" s="118"/>
      <c r="H2330" s="118"/>
      <c r="I2330" s="118"/>
      <c r="J2330" s="118"/>
      <c r="K2330" s="118"/>
      <c r="L2330" s="118"/>
      <c r="M2330" s="118"/>
      <c r="N2330" s="153"/>
    </row>
    <row r="2331" spans="2:14">
      <c r="B2331" s="118"/>
      <c r="C2331" s="118"/>
      <c r="D2331" s="118"/>
      <c r="E2331" s="118"/>
      <c r="F2331" s="118"/>
      <c r="G2331" s="118"/>
      <c r="H2331" s="118"/>
      <c r="I2331" s="118"/>
      <c r="J2331" s="118"/>
      <c r="K2331" s="118"/>
      <c r="L2331" s="118"/>
      <c r="M2331" s="118"/>
      <c r="N2331" s="153"/>
    </row>
    <row r="2332" spans="2:14">
      <c r="B2332" s="118"/>
      <c r="C2332" s="118"/>
      <c r="D2332" s="118"/>
      <c r="E2332" s="118"/>
      <c r="F2332" s="118"/>
      <c r="G2332" s="118"/>
      <c r="H2332" s="118"/>
      <c r="I2332" s="118"/>
      <c r="J2332" s="118"/>
      <c r="K2332" s="118"/>
      <c r="L2332" s="118"/>
      <c r="M2332" s="118"/>
      <c r="N2332" s="153"/>
    </row>
    <row r="2333" spans="2:14">
      <c r="B2333" s="118"/>
      <c r="C2333" s="118"/>
      <c r="D2333" s="118"/>
      <c r="E2333" s="118"/>
      <c r="F2333" s="118"/>
      <c r="G2333" s="118"/>
      <c r="H2333" s="118"/>
      <c r="I2333" s="118"/>
      <c r="J2333" s="118"/>
      <c r="K2333" s="118"/>
      <c r="L2333" s="118"/>
      <c r="M2333" s="118"/>
      <c r="N2333" s="153"/>
    </row>
    <row r="2334" spans="2:14">
      <c r="B2334" s="118"/>
      <c r="C2334" s="118"/>
      <c r="D2334" s="118"/>
      <c r="E2334" s="118"/>
      <c r="F2334" s="118"/>
      <c r="G2334" s="118"/>
      <c r="H2334" s="118"/>
      <c r="I2334" s="118"/>
      <c r="J2334" s="118"/>
      <c r="K2334" s="118"/>
      <c r="L2334" s="118"/>
      <c r="M2334" s="118"/>
      <c r="N2334" s="153"/>
    </row>
    <row r="2335" spans="2:14">
      <c r="B2335" s="118"/>
      <c r="C2335" s="118"/>
      <c r="D2335" s="118"/>
      <c r="E2335" s="118"/>
      <c r="F2335" s="118"/>
      <c r="G2335" s="118"/>
      <c r="H2335" s="118"/>
      <c r="I2335" s="118"/>
      <c r="J2335" s="118"/>
      <c r="K2335" s="118"/>
      <c r="L2335" s="118"/>
      <c r="M2335" s="118"/>
      <c r="N2335" s="153"/>
    </row>
    <row r="2336" spans="2:14">
      <c r="B2336" s="118"/>
      <c r="C2336" s="118"/>
      <c r="D2336" s="118"/>
      <c r="E2336" s="118"/>
      <c r="F2336" s="118"/>
      <c r="G2336" s="118"/>
      <c r="H2336" s="118"/>
      <c r="I2336" s="118"/>
      <c r="J2336" s="118"/>
      <c r="K2336" s="118"/>
      <c r="L2336" s="118"/>
      <c r="M2336" s="118"/>
      <c r="N2336" s="153"/>
    </row>
    <row r="2337" spans="2:14">
      <c r="B2337" s="118"/>
      <c r="C2337" s="118"/>
      <c r="D2337" s="118"/>
      <c r="E2337" s="118"/>
      <c r="F2337" s="118"/>
      <c r="G2337" s="118"/>
      <c r="H2337" s="118"/>
      <c r="I2337" s="118"/>
      <c r="J2337" s="118"/>
      <c r="K2337" s="118"/>
      <c r="L2337" s="118"/>
      <c r="M2337" s="118"/>
      <c r="N2337" s="153"/>
    </row>
    <row r="2338" spans="2:14">
      <c r="B2338" s="118"/>
      <c r="C2338" s="118"/>
      <c r="D2338" s="118"/>
      <c r="E2338" s="118"/>
      <c r="F2338" s="118"/>
      <c r="G2338" s="118"/>
      <c r="H2338" s="118"/>
      <c r="I2338" s="118"/>
      <c r="J2338" s="118"/>
      <c r="K2338" s="118"/>
      <c r="L2338" s="118"/>
      <c r="M2338" s="118"/>
      <c r="N2338" s="153"/>
    </row>
    <row r="2339" spans="2:14">
      <c r="B2339" s="118"/>
      <c r="C2339" s="118"/>
      <c r="D2339" s="118"/>
      <c r="E2339" s="118"/>
      <c r="F2339" s="118"/>
      <c r="G2339" s="118"/>
      <c r="H2339" s="118"/>
      <c r="I2339" s="118"/>
      <c r="J2339" s="118"/>
      <c r="K2339" s="118"/>
      <c r="L2339" s="118"/>
      <c r="M2339" s="118"/>
      <c r="N2339" s="153"/>
    </row>
    <row r="2340" spans="2:14">
      <c r="B2340" s="118"/>
      <c r="C2340" s="118"/>
      <c r="D2340" s="118"/>
      <c r="E2340" s="118"/>
      <c r="F2340" s="118"/>
      <c r="G2340" s="118"/>
      <c r="H2340" s="118"/>
      <c r="I2340" s="118"/>
      <c r="J2340" s="118"/>
      <c r="K2340" s="118"/>
      <c r="L2340" s="118"/>
      <c r="M2340" s="118"/>
      <c r="N2340" s="153"/>
    </row>
    <row r="2341" spans="2:14">
      <c r="B2341" s="118"/>
      <c r="C2341" s="118"/>
      <c r="D2341" s="118"/>
      <c r="E2341" s="118"/>
      <c r="F2341" s="118"/>
      <c r="G2341" s="118"/>
      <c r="H2341" s="118"/>
      <c r="I2341" s="118"/>
      <c r="J2341" s="118"/>
      <c r="K2341" s="118"/>
      <c r="L2341" s="118"/>
      <c r="M2341" s="118"/>
      <c r="N2341" s="153"/>
    </row>
    <row r="2342" spans="2:14">
      <c r="B2342" s="118"/>
      <c r="C2342" s="118"/>
      <c r="D2342" s="118"/>
      <c r="E2342" s="118"/>
      <c r="F2342" s="118"/>
      <c r="G2342" s="118"/>
      <c r="H2342" s="118"/>
      <c r="I2342" s="118"/>
      <c r="J2342" s="118"/>
      <c r="K2342" s="118"/>
      <c r="L2342" s="118"/>
      <c r="M2342" s="118"/>
      <c r="N2342" s="153"/>
    </row>
    <row r="2343" spans="2:14">
      <c r="B2343" s="118"/>
      <c r="C2343" s="118"/>
      <c r="D2343" s="118"/>
      <c r="E2343" s="118"/>
      <c r="F2343" s="118"/>
      <c r="G2343" s="118"/>
      <c r="H2343" s="118"/>
      <c r="I2343" s="118"/>
      <c r="J2343" s="118"/>
      <c r="K2343" s="118"/>
      <c r="L2343" s="118"/>
      <c r="M2343" s="118"/>
      <c r="N2343" s="153"/>
    </row>
    <row r="2344" spans="2:14">
      <c r="B2344" s="118"/>
      <c r="C2344" s="118"/>
      <c r="D2344" s="118"/>
      <c r="E2344" s="118"/>
      <c r="F2344" s="118"/>
      <c r="G2344" s="118"/>
      <c r="H2344" s="118"/>
      <c r="I2344" s="118"/>
      <c r="J2344" s="118"/>
      <c r="K2344" s="118"/>
      <c r="L2344" s="118"/>
      <c r="M2344" s="118"/>
      <c r="N2344" s="153"/>
    </row>
    <row r="2345" spans="2:14">
      <c r="B2345" s="118"/>
      <c r="C2345" s="118"/>
      <c r="D2345" s="118"/>
      <c r="E2345" s="118"/>
      <c r="F2345" s="118"/>
      <c r="G2345" s="118"/>
      <c r="H2345" s="118"/>
      <c r="I2345" s="118"/>
      <c r="J2345" s="118"/>
      <c r="K2345" s="118"/>
      <c r="L2345" s="118"/>
      <c r="M2345" s="118"/>
      <c r="N2345" s="153"/>
    </row>
    <row r="2346" spans="2:14">
      <c r="B2346" s="118"/>
      <c r="C2346" s="118"/>
      <c r="D2346" s="118"/>
      <c r="E2346" s="118"/>
      <c r="F2346" s="118"/>
      <c r="G2346" s="118"/>
      <c r="H2346" s="118"/>
      <c r="I2346" s="118"/>
      <c r="J2346" s="118"/>
      <c r="K2346" s="118"/>
      <c r="L2346" s="118"/>
      <c r="M2346" s="118"/>
      <c r="N2346" s="153"/>
    </row>
    <row r="2347" spans="2:14">
      <c r="B2347" s="118"/>
      <c r="C2347" s="118"/>
      <c r="D2347" s="118"/>
      <c r="E2347" s="118"/>
      <c r="F2347" s="118"/>
      <c r="G2347" s="118"/>
      <c r="H2347" s="118"/>
      <c r="I2347" s="118"/>
      <c r="J2347" s="118"/>
      <c r="K2347" s="118"/>
      <c r="L2347" s="118"/>
      <c r="M2347" s="118"/>
      <c r="N2347" s="153"/>
    </row>
    <row r="2348" spans="2:14">
      <c r="B2348" s="118"/>
      <c r="C2348" s="118"/>
      <c r="D2348" s="118"/>
      <c r="E2348" s="118"/>
      <c r="F2348" s="118"/>
      <c r="G2348" s="118"/>
      <c r="H2348" s="118"/>
      <c r="I2348" s="118"/>
      <c r="J2348" s="118"/>
      <c r="K2348" s="118"/>
      <c r="L2348" s="118"/>
      <c r="M2348" s="118"/>
      <c r="N2348" s="153"/>
    </row>
    <row r="2349" spans="2:14">
      <c r="B2349" s="118"/>
      <c r="C2349" s="118"/>
      <c r="D2349" s="118"/>
      <c r="E2349" s="118"/>
      <c r="F2349" s="118"/>
      <c r="G2349" s="118"/>
      <c r="H2349" s="118"/>
      <c r="I2349" s="118"/>
      <c r="J2349" s="118"/>
      <c r="K2349" s="118"/>
      <c r="L2349" s="118"/>
      <c r="M2349" s="118"/>
      <c r="N2349" s="153"/>
    </row>
    <row r="2350" spans="2:14">
      <c r="B2350" s="118"/>
      <c r="C2350" s="118"/>
      <c r="D2350" s="118"/>
      <c r="E2350" s="118"/>
      <c r="F2350" s="118"/>
      <c r="G2350" s="118"/>
      <c r="H2350" s="118"/>
      <c r="I2350" s="118"/>
      <c r="J2350" s="118"/>
      <c r="K2350" s="118"/>
      <c r="L2350" s="118"/>
      <c r="M2350" s="118"/>
      <c r="N2350" s="153"/>
    </row>
    <row r="2351" spans="2:14">
      <c r="B2351" s="118"/>
      <c r="C2351" s="118"/>
      <c r="D2351" s="118"/>
      <c r="E2351" s="118"/>
      <c r="F2351" s="118"/>
      <c r="G2351" s="118"/>
      <c r="H2351" s="118"/>
      <c r="I2351" s="118"/>
      <c r="J2351" s="118"/>
      <c r="K2351" s="118"/>
      <c r="L2351" s="118"/>
      <c r="M2351" s="118"/>
      <c r="N2351" s="153"/>
    </row>
    <row r="2352" spans="2:14">
      <c r="B2352" s="118"/>
      <c r="C2352" s="118"/>
      <c r="D2352" s="118"/>
      <c r="E2352" s="118"/>
      <c r="F2352" s="118"/>
      <c r="G2352" s="118"/>
      <c r="H2352" s="118"/>
      <c r="I2352" s="118"/>
      <c r="J2352" s="118"/>
      <c r="K2352" s="118"/>
      <c r="L2352" s="118"/>
      <c r="M2352" s="118"/>
      <c r="N2352" s="153"/>
    </row>
    <row r="2353" spans="2:14">
      <c r="B2353" s="118"/>
      <c r="C2353" s="118"/>
      <c r="D2353" s="118"/>
      <c r="E2353" s="118"/>
      <c r="F2353" s="118"/>
      <c r="G2353" s="118"/>
      <c r="H2353" s="118"/>
      <c r="I2353" s="118"/>
      <c r="J2353" s="118"/>
      <c r="K2353" s="118"/>
      <c r="L2353" s="118"/>
      <c r="M2353" s="118"/>
      <c r="N2353" s="153"/>
    </row>
    <row r="2354" spans="2:14">
      <c r="B2354" s="118"/>
      <c r="C2354" s="118"/>
      <c r="D2354" s="118"/>
      <c r="E2354" s="118"/>
      <c r="F2354" s="118"/>
      <c r="G2354" s="118"/>
      <c r="H2354" s="118"/>
      <c r="I2354" s="118"/>
      <c r="J2354" s="118"/>
      <c r="K2354" s="118"/>
      <c r="L2354" s="118"/>
      <c r="M2354" s="118"/>
      <c r="N2354" s="153"/>
    </row>
    <row r="2355" spans="2:14">
      <c r="B2355" s="118"/>
      <c r="C2355" s="118"/>
      <c r="D2355" s="118"/>
      <c r="E2355" s="118"/>
      <c r="F2355" s="118"/>
      <c r="G2355" s="118"/>
      <c r="H2355" s="118"/>
      <c r="I2355" s="118"/>
      <c r="J2355" s="118"/>
      <c r="K2355" s="118"/>
      <c r="L2355" s="118"/>
      <c r="M2355" s="118"/>
      <c r="N2355" s="153"/>
    </row>
    <row r="2356" spans="2:14">
      <c r="B2356" s="118"/>
      <c r="C2356" s="118"/>
      <c r="D2356" s="118"/>
      <c r="E2356" s="118"/>
      <c r="F2356" s="118"/>
      <c r="G2356" s="118"/>
      <c r="H2356" s="118"/>
      <c r="I2356" s="118"/>
      <c r="J2356" s="118"/>
      <c r="K2356" s="118"/>
      <c r="L2356" s="118"/>
      <c r="M2356" s="118"/>
      <c r="N2356" s="153"/>
    </row>
    <row r="2357" spans="2:14">
      <c r="B2357" s="118"/>
      <c r="C2357" s="118"/>
      <c r="D2357" s="118"/>
      <c r="E2357" s="118"/>
      <c r="F2357" s="118"/>
      <c r="G2357" s="118"/>
      <c r="H2357" s="118"/>
      <c r="I2357" s="118"/>
      <c r="J2357" s="118"/>
      <c r="K2357" s="118"/>
      <c r="L2357" s="118"/>
      <c r="M2357" s="118"/>
      <c r="N2357" s="153"/>
    </row>
    <row r="2358" spans="2:14">
      <c r="B2358" s="118"/>
      <c r="C2358" s="118"/>
      <c r="D2358" s="118"/>
      <c r="E2358" s="118"/>
      <c r="F2358" s="118"/>
      <c r="G2358" s="118"/>
      <c r="H2358" s="118"/>
      <c r="I2358" s="118"/>
      <c r="J2358" s="118"/>
      <c r="K2358" s="118"/>
      <c r="L2358" s="118"/>
      <c r="M2358" s="118"/>
      <c r="N2358" s="153"/>
    </row>
    <row r="2359" spans="2:14">
      <c r="B2359" s="118"/>
      <c r="C2359" s="118"/>
      <c r="D2359" s="118"/>
      <c r="E2359" s="118"/>
      <c r="F2359" s="118"/>
      <c r="G2359" s="118"/>
      <c r="H2359" s="118"/>
      <c r="I2359" s="118"/>
      <c r="J2359" s="118"/>
      <c r="K2359" s="118"/>
      <c r="L2359" s="118"/>
      <c r="M2359" s="118"/>
      <c r="N2359" s="153"/>
    </row>
    <row r="2360" spans="2:14">
      <c r="B2360" s="118"/>
      <c r="C2360" s="118"/>
      <c r="D2360" s="118"/>
      <c r="E2360" s="118"/>
      <c r="F2360" s="118"/>
      <c r="G2360" s="118"/>
      <c r="H2360" s="118"/>
      <c r="I2360" s="118"/>
      <c r="J2360" s="118"/>
      <c r="K2360" s="118"/>
      <c r="L2360" s="118"/>
      <c r="M2360" s="118"/>
      <c r="N2360" s="153"/>
    </row>
    <row r="2361" spans="2:14">
      <c r="B2361" s="118"/>
      <c r="C2361" s="118"/>
      <c r="D2361" s="118"/>
      <c r="E2361" s="118"/>
      <c r="F2361" s="118"/>
      <c r="G2361" s="118"/>
      <c r="H2361" s="118"/>
      <c r="I2361" s="118"/>
      <c r="J2361" s="118"/>
      <c r="K2361" s="118"/>
      <c r="L2361" s="118"/>
      <c r="M2361" s="118"/>
      <c r="N2361" s="153"/>
    </row>
    <row r="2362" spans="2:14">
      <c r="B2362" s="118"/>
      <c r="C2362" s="118"/>
      <c r="D2362" s="118"/>
      <c r="E2362" s="118"/>
      <c r="F2362" s="118"/>
      <c r="G2362" s="118"/>
      <c r="H2362" s="118"/>
      <c r="I2362" s="118"/>
      <c r="J2362" s="118"/>
      <c r="K2362" s="118"/>
      <c r="L2362" s="118"/>
      <c r="M2362" s="118"/>
      <c r="N2362" s="153"/>
    </row>
    <row r="2363" spans="2:14">
      <c r="B2363" s="118"/>
      <c r="C2363" s="118"/>
      <c r="D2363" s="118"/>
      <c r="E2363" s="118"/>
      <c r="F2363" s="118"/>
      <c r="G2363" s="118"/>
      <c r="H2363" s="118"/>
      <c r="I2363" s="118"/>
      <c r="J2363" s="118"/>
      <c r="K2363" s="118"/>
      <c r="L2363" s="118"/>
      <c r="M2363" s="118"/>
      <c r="N2363" s="153"/>
    </row>
    <row r="2364" spans="2:14">
      <c r="B2364" s="118"/>
      <c r="C2364" s="118"/>
      <c r="D2364" s="118"/>
      <c r="E2364" s="118"/>
      <c r="F2364" s="118"/>
      <c r="G2364" s="118"/>
      <c r="H2364" s="118"/>
      <c r="I2364" s="118"/>
      <c r="J2364" s="118"/>
      <c r="K2364" s="118"/>
      <c r="L2364" s="118"/>
      <c r="M2364" s="118"/>
      <c r="N2364" s="153"/>
    </row>
    <row r="2365" spans="2:14">
      <c r="B2365" s="118"/>
      <c r="C2365" s="118"/>
      <c r="D2365" s="118"/>
      <c r="E2365" s="118"/>
      <c r="F2365" s="118"/>
      <c r="G2365" s="118"/>
      <c r="H2365" s="118"/>
      <c r="I2365" s="118"/>
      <c r="J2365" s="118"/>
      <c r="K2365" s="118"/>
      <c r="L2365" s="118"/>
      <c r="M2365" s="118"/>
      <c r="N2365" s="153"/>
    </row>
    <row r="2366" spans="2:14">
      <c r="B2366" s="118"/>
      <c r="C2366" s="118"/>
      <c r="D2366" s="118"/>
      <c r="E2366" s="118"/>
      <c r="F2366" s="118"/>
      <c r="G2366" s="118"/>
      <c r="H2366" s="118"/>
      <c r="I2366" s="118"/>
      <c r="J2366" s="118"/>
      <c r="K2366" s="118"/>
      <c r="L2366" s="118"/>
      <c r="M2366" s="118"/>
      <c r="N2366" s="153"/>
    </row>
    <row r="2367" spans="2:14">
      <c r="B2367" s="118"/>
      <c r="C2367" s="118"/>
      <c r="D2367" s="118"/>
      <c r="E2367" s="118"/>
      <c r="F2367" s="118"/>
      <c r="G2367" s="118"/>
      <c r="H2367" s="118"/>
      <c r="I2367" s="118"/>
      <c r="J2367" s="118"/>
      <c r="K2367" s="118"/>
      <c r="L2367" s="118"/>
      <c r="M2367" s="118"/>
      <c r="N2367" s="153"/>
    </row>
    <row r="2368" spans="2:14">
      <c r="B2368" s="118"/>
      <c r="C2368" s="118"/>
      <c r="D2368" s="118"/>
      <c r="E2368" s="118"/>
      <c r="F2368" s="118"/>
      <c r="G2368" s="118"/>
      <c r="H2368" s="118"/>
      <c r="I2368" s="118"/>
      <c r="J2368" s="118"/>
      <c r="K2368" s="118"/>
      <c r="L2368" s="118"/>
      <c r="M2368" s="118"/>
      <c r="N2368" s="153"/>
    </row>
    <row r="2369" spans="2:14">
      <c r="B2369" s="118"/>
      <c r="C2369" s="118"/>
      <c r="D2369" s="118"/>
      <c r="E2369" s="118"/>
      <c r="F2369" s="118"/>
      <c r="G2369" s="118"/>
      <c r="H2369" s="118"/>
      <c r="I2369" s="118"/>
      <c r="J2369" s="118"/>
      <c r="K2369" s="118"/>
      <c r="L2369" s="118"/>
      <c r="M2369" s="118"/>
      <c r="N2369" s="153"/>
    </row>
    <row r="2370" spans="2:14">
      <c r="B2370" s="118"/>
      <c r="C2370" s="118"/>
      <c r="D2370" s="118"/>
      <c r="E2370" s="118"/>
      <c r="F2370" s="118"/>
      <c r="G2370" s="118"/>
      <c r="H2370" s="118"/>
      <c r="I2370" s="118"/>
      <c r="J2370" s="118"/>
      <c r="K2370" s="118"/>
      <c r="L2370" s="118"/>
      <c r="M2370" s="118"/>
      <c r="N2370" s="153"/>
    </row>
    <row r="2371" spans="2:14">
      <c r="B2371" s="118"/>
      <c r="C2371" s="118"/>
      <c r="D2371" s="118"/>
      <c r="E2371" s="118"/>
      <c r="F2371" s="118"/>
      <c r="G2371" s="118"/>
      <c r="H2371" s="118"/>
      <c r="I2371" s="118"/>
      <c r="J2371" s="118"/>
      <c r="K2371" s="118"/>
      <c r="L2371" s="118"/>
      <c r="M2371" s="118"/>
      <c r="N2371" s="153"/>
    </row>
    <row r="2372" spans="2:14">
      <c r="B2372" s="118"/>
      <c r="C2372" s="118"/>
      <c r="D2372" s="118"/>
      <c r="E2372" s="118"/>
      <c r="F2372" s="118"/>
      <c r="G2372" s="118"/>
      <c r="H2372" s="118"/>
      <c r="I2372" s="118"/>
      <c r="J2372" s="118"/>
      <c r="K2372" s="118"/>
      <c r="L2372" s="118"/>
      <c r="M2372" s="118"/>
      <c r="N2372" s="153"/>
    </row>
    <row r="2373" spans="2:14">
      <c r="B2373" s="118"/>
      <c r="C2373" s="118"/>
      <c r="D2373" s="118"/>
      <c r="E2373" s="118"/>
      <c r="F2373" s="118"/>
      <c r="G2373" s="118"/>
      <c r="H2373" s="118"/>
      <c r="I2373" s="118"/>
      <c r="J2373" s="118"/>
      <c r="K2373" s="118"/>
      <c r="L2373" s="118"/>
      <c r="M2373" s="118"/>
      <c r="N2373" s="153"/>
    </row>
    <row r="2374" spans="2:14">
      <c r="B2374" s="118"/>
      <c r="C2374" s="118"/>
      <c r="D2374" s="118"/>
      <c r="E2374" s="118"/>
      <c r="F2374" s="118"/>
      <c r="G2374" s="118"/>
      <c r="H2374" s="118"/>
      <c r="I2374" s="118"/>
      <c r="J2374" s="118"/>
      <c r="K2374" s="118"/>
      <c r="L2374" s="118"/>
      <c r="M2374" s="118"/>
      <c r="N2374" s="153"/>
    </row>
    <row r="2375" spans="2:14">
      <c r="B2375" s="118"/>
      <c r="C2375" s="118"/>
      <c r="D2375" s="118"/>
      <c r="E2375" s="118"/>
      <c r="F2375" s="118"/>
      <c r="G2375" s="118"/>
      <c r="H2375" s="118"/>
      <c r="I2375" s="118"/>
      <c r="J2375" s="118"/>
      <c r="K2375" s="118"/>
      <c r="L2375" s="118"/>
      <c r="M2375" s="118"/>
      <c r="N2375" s="153"/>
    </row>
    <row r="2376" spans="2:14">
      <c r="B2376" s="118"/>
      <c r="C2376" s="118"/>
      <c r="D2376" s="118"/>
      <c r="E2376" s="118"/>
      <c r="F2376" s="118"/>
      <c r="G2376" s="118"/>
      <c r="H2376" s="118"/>
      <c r="I2376" s="118"/>
      <c r="J2376" s="118"/>
      <c r="K2376" s="118"/>
      <c r="L2376" s="118"/>
      <c r="M2376" s="118"/>
      <c r="N2376" s="153"/>
    </row>
    <row r="2377" spans="2:14">
      <c r="B2377" s="118"/>
      <c r="C2377" s="118"/>
      <c r="D2377" s="118"/>
      <c r="E2377" s="118"/>
      <c r="F2377" s="118"/>
      <c r="G2377" s="118"/>
      <c r="H2377" s="118"/>
      <c r="I2377" s="118"/>
      <c r="J2377" s="118"/>
      <c r="K2377" s="118"/>
      <c r="L2377" s="118"/>
      <c r="M2377" s="118"/>
      <c r="N2377" s="153"/>
    </row>
    <row r="2378" spans="2:14">
      <c r="B2378" s="118"/>
      <c r="C2378" s="118"/>
      <c r="D2378" s="118"/>
      <c r="E2378" s="118"/>
      <c r="F2378" s="118"/>
      <c r="G2378" s="118"/>
      <c r="H2378" s="118"/>
      <c r="I2378" s="118"/>
      <c r="J2378" s="118"/>
      <c r="K2378" s="118"/>
      <c r="L2378" s="118"/>
      <c r="M2378" s="118"/>
      <c r="N2378" s="153"/>
    </row>
    <row r="2379" spans="2:14">
      <c r="B2379" s="118"/>
      <c r="C2379" s="118"/>
      <c r="D2379" s="118"/>
      <c r="E2379" s="118"/>
      <c r="F2379" s="118"/>
      <c r="G2379" s="118"/>
      <c r="H2379" s="118"/>
      <c r="I2379" s="118"/>
      <c r="J2379" s="118"/>
      <c r="K2379" s="118"/>
      <c r="L2379" s="118"/>
      <c r="M2379" s="118"/>
      <c r="N2379" s="153"/>
    </row>
    <row r="2380" spans="2:14">
      <c r="B2380" s="118"/>
      <c r="C2380" s="118"/>
      <c r="D2380" s="118"/>
      <c r="E2380" s="118"/>
      <c r="F2380" s="118"/>
      <c r="G2380" s="118"/>
      <c r="H2380" s="118"/>
      <c r="I2380" s="118"/>
      <c r="J2380" s="118"/>
      <c r="K2380" s="118"/>
      <c r="L2380" s="118"/>
      <c r="M2380" s="118"/>
      <c r="N2380" s="153"/>
    </row>
    <row r="2381" spans="2:14">
      <c r="B2381" s="118"/>
      <c r="C2381" s="118"/>
      <c r="D2381" s="118"/>
      <c r="E2381" s="118"/>
      <c r="F2381" s="118"/>
      <c r="G2381" s="118"/>
      <c r="H2381" s="118"/>
      <c r="I2381" s="118"/>
      <c r="J2381" s="118"/>
      <c r="K2381" s="118"/>
      <c r="L2381" s="118"/>
      <c r="M2381" s="118"/>
      <c r="N2381" s="153"/>
    </row>
    <row r="2382" spans="2:14">
      <c r="B2382" s="118"/>
      <c r="C2382" s="118"/>
      <c r="D2382" s="118"/>
      <c r="E2382" s="118"/>
      <c r="F2382" s="118"/>
      <c r="G2382" s="118"/>
      <c r="H2382" s="118"/>
      <c r="I2382" s="118"/>
      <c r="J2382" s="118"/>
      <c r="K2382" s="118"/>
      <c r="L2382" s="118"/>
      <c r="M2382" s="118"/>
      <c r="N2382" s="153"/>
    </row>
    <row r="2383" spans="2:14">
      <c r="B2383" s="118"/>
      <c r="C2383" s="118"/>
      <c r="D2383" s="118"/>
      <c r="E2383" s="118"/>
      <c r="F2383" s="118"/>
      <c r="G2383" s="118"/>
      <c r="H2383" s="118"/>
      <c r="I2383" s="118"/>
      <c r="J2383" s="118"/>
      <c r="K2383" s="118"/>
      <c r="L2383" s="118"/>
      <c r="M2383" s="118"/>
      <c r="N2383" s="153"/>
    </row>
    <row r="2384" spans="2:14">
      <c r="B2384" s="118"/>
      <c r="C2384" s="118"/>
      <c r="D2384" s="118"/>
      <c r="E2384" s="118"/>
      <c r="F2384" s="118"/>
      <c r="G2384" s="118"/>
      <c r="H2384" s="118"/>
      <c r="I2384" s="118"/>
      <c r="J2384" s="118"/>
      <c r="K2384" s="118"/>
      <c r="L2384" s="118"/>
      <c r="M2384" s="118"/>
      <c r="N2384" s="153"/>
    </row>
    <row r="2385" spans="2:14">
      <c r="B2385" s="118"/>
      <c r="C2385" s="118"/>
      <c r="D2385" s="118"/>
      <c r="E2385" s="118"/>
      <c r="F2385" s="118"/>
      <c r="G2385" s="118"/>
      <c r="H2385" s="118"/>
      <c r="I2385" s="118"/>
      <c r="J2385" s="118"/>
      <c r="K2385" s="118"/>
      <c r="L2385" s="118"/>
      <c r="M2385" s="118"/>
      <c r="N2385" s="153"/>
    </row>
    <row r="2386" spans="2:14">
      <c r="B2386" s="118"/>
      <c r="C2386" s="118"/>
      <c r="D2386" s="118"/>
      <c r="E2386" s="118"/>
      <c r="F2386" s="118"/>
      <c r="G2386" s="118"/>
      <c r="H2386" s="118"/>
      <c r="I2386" s="118"/>
      <c r="J2386" s="118"/>
      <c r="K2386" s="118"/>
      <c r="L2386" s="118"/>
      <c r="M2386" s="118"/>
      <c r="N2386" s="153"/>
    </row>
    <row r="2387" spans="2:14">
      <c r="B2387" s="118"/>
      <c r="C2387" s="118"/>
      <c r="D2387" s="118"/>
      <c r="E2387" s="118"/>
      <c r="F2387" s="118"/>
      <c r="G2387" s="118"/>
      <c r="H2387" s="118"/>
      <c r="I2387" s="118"/>
      <c r="J2387" s="118"/>
      <c r="K2387" s="118"/>
      <c r="L2387" s="118"/>
      <c r="M2387" s="118"/>
      <c r="N2387" s="153"/>
    </row>
    <row r="2388" spans="2:14">
      <c r="B2388" s="118"/>
      <c r="C2388" s="118"/>
      <c r="D2388" s="118"/>
      <c r="E2388" s="118"/>
      <c r="F2388" s="118"/>
      <c r="G2388" s="118"/>
      <c r="H2388" s="118"/>
      <c r="I2388" s="118"/>
      <c r="J2388" s="118"/>
      <c r="K2388" s="118"/>
      <c r="L2388" s="118"/>
      <c r="M2388" s="118"/>
      <c r="N2388" s="153"/>
    </row>
    <row r="2389" spans="2:14">
      <c r="B2389" s="118"/>
      <c r="C2389" s="118"/>
      <c r="D2389" s="118"/>
      <c r="E2389" s="118"/>
      <c r="F2389" s="118"/>
      <c r="G2389" s="118"/>
      <c r="H2389" s="118"/>
      <c r="I2389" s="118"/>
      <c r="J2389" s="118"/>
      <c r="K2389" s="118"/>
      <c r="L2389" s="118"/>
      <c r="M2389" s="118"/>
      <c r="N2389" s="153"/>
    </row>
    <row r="2390" spans="2:14">
      <c r="B2390" s="118"/>
      <c r="C2390" s="118"/>
      <c r="D2390" s="118"/>
      <c r="E2390" s="118"/>
      <c r="F2390" s="118"/>
      <c r="G2390" s="118"/>
      <c r="H2390" s="118"/>
      <c r="I2390" s="118"/>
      <c r="J2390" s="118"/>
      <c r="K2390" s="118"/>
      <c r="L2390" s="118"/>
      <c r="M2390" s="118"/>
      <c r="N2390" s="153"/>
    </row>
    <row r="2391" spans="2:14">
      <c r="B2391" s="118"/>
      <c r="C2391" s="118"/>
      <c r="D2391" s="118"/>
      <c r="E2391" s="118"/>
      <c r="F2391" s="118"/>
      <c r="G2391" s="118"/>
      <c r="H2391" s="118"/>
      <c r="I2391" s="118"/>
      <c r="J2391" s="118"/>
      <c r="K2391" s="118"/>
      <c r="L2391" s="118"/>
      <c r="M2391" s="118"/>
      <c r="N2391" s="153"/>
    </row>
    <row r="2392" spans="2:14">
      <c r="B2392" s="118"/>
      <c r="C2392" s="118"/>
      <c r="D2392" s="118"/>
      <c r="E2392" s="118"/>
      <c r="F2392" s="118"/>
      <c r="G2392" s="118"/>
      <c r="H2392" s="118"/>
      <c r="I2392" s="118"/>
      <c r="J2392" s="118"/>
      <c r="K2392" s="118"/>
      <c r="L2392" s="118"/>
      <c r="M2392" s="118"/>
      <c r="N2392" s="153"/>
    </row>
    <row r="2393" spans="2:14">
      <c r="B2393" s="118"/>
      <c r="C2393" s="118"/>
      <c r="D2393" s="118"/>
      <c r="E2393" s="118"/>
      <c r="F2393" s="118"/>
      <c r="G2393" s="118"/>
      <c r="H2393" s="118"/>
      <c r="I2393" s="118"/>
      <c r="J2393" s="118"/>
      <c r="K2393" s="118"/>
      <c r="L2393" s="118"/>
      <c r="M2393" s="118"/>
      <c r="N2393" s="153"/>
    </row>
    <row r="2394" spans="2:14">
      <c r="B2394" s="118"/>
      <c r="C2394" s="118"/>
      <c r="D2394" s="118"/>
      <c r="E2394" s="118"/>
      <c r="F2394" s="118"/>
      <c r="G2394" s="118"/>
      <c r="H2394" s="118"/>
      <c r="I2394" s="118"/>
      <c r="J2394" s="118"/>
      <c r="K2394" s="118"/>
      <c r="L2394" s="118"/>
      <c r="M2394" s="118"/>
      <c r="N2394" s="153"/>
    </row>
    <row r="2395" spans="2:14">
      <c r="B2395" s="118"/>
      <c r="C2395" s="118"/>
      <c r="D2395" s="118"/>
      <c r="E2395" s="118"/>
      <c r="F2395" s="118"/>
      <c r="G2395" s="118"/>
      <c r="H2395" s="118"/>
      <c r="I2395" s="118"/>
      <c r="J2395" s="118"/>
      <c r="K2395" s="118"/>
      <c r="L2395" s="118"/>
      <c r="M2395" s="118"/>
      <c r="N2395" s="153"/>
    </row>
    <row r="2396" spans="2:14">
      <c r="B2396" s="118"/>
      <c r="C2396" s="118"/>
      <c r="D2396" s="118"/>
      <c r="E2396" s="118"/>
      <c r="F2396" s="118"/>
      <c r="G2396" s="118"/>
      <c r="H2396" s="118"/>
      <c r="I2396" s="118"/>
      <c r="J2396" s="118"/>
      <c r="K2396" s="118"/>
      <c r="L2396" s="118"/>
      <c r="M2396" s="118"/>
      <c r="N2396" s="153"/>
    </row>
    <row r="2397" spans="2:14">
      <c r="B2397" s="118"/>
      <c r="C2397" s="118"/>
      <c r="D2397" s="118"/>
      <c r="E2397" s="118"/>
      <c r="F2397" s="118"/>
      <c r="G2397" s="118"/>
      <c r="H2397" s="118"/>
      <c r="I2397" s="118"/>
      <c r="J2397" s="118"/>
      <c r="K2397" s="118"/>
      <c r="L2397" s="118"/>
      <c r="M2397" s="118"/>
      <c r="N2397" s="153"/>
    </row>
    <row r="2398" spans="2:14">
      <c r="B2398" s="118"/>
      <c r="C2398" s="118"/>
      <c r="D2398" s="118"/>
      <c r="E2398" s="118"/>
      <c r="F2398" s="118"/>
      <c r="G2398" s="118"/>
      <c r="H2398" s="118"/>
      <c r="I2398" s="118"/>
      <c r="J2398" s="118"/>
      <c r="K2398" s="118"/>
      <c r="L2398" s="118"/>
      <c r="M2398" s="118"/>
      <c r="N2398" s="153"/>
    </row>
    <row r="2399" spans="2:14">
      <c r="B2399" s="118"/>
      <c r="C2399" s="118"/>
      <c r="D2399" s="118"/>
      <c r="E2399" s="118"/>
      <c r="F2399" s="118"/>
      <c r="G2399" s="118"/>
      <c r="H2399" s="118"/>
      <c r="I2399" s="118"/>
      <c r="J2399" s="118"/>
      <c r="K2399" s="118"/>
      <c r="L2399" s="118"/>
      <c r="M2399" s="118"/>
      <c r="N2399" s="153"/>
    </row>
    <row r="2400" spans="2:14">
      <c r="B2400" s="118"/>
      <c r="C2400" s="118"/>
      <c r="D2400" s="118"/>
      <c r="E2400" s="118"/>
      <c r="F2400" s="118"/>
      <c r="G2400" s="118"/>
      <c r="H2400" s="118"/>
      <c r="I2400" s="118"/>
      <c r="J2400" s="118"/>
      <c r="K2400" s="118"/>
      <c r="L2400" s="118"/>
      <c r="M2400" s="118"/>
      <c r="N2400" s="153"/>
    </row>
    <row r="2401" spans="2:14">
      <c r="B2401" s="118"/>
      <c r="C2401" s="118"/>
      <c r="D2401" s="118"/>
      <c r="E2401" s="118"/>
      <c r="F2401" s="118"/>
      <c r="G2401" s="118"/>
      <c r="H2401" s="118"/>
      <c r="I2401" s="118"/>
      <c r="J2401" s="118"/>
      <c r="K2401" s="118"/>
      <c r="L2401" s="118"/>
      <c r="M2401" s="118"/>
      <c r="N2401" s="153"/>
    </row>
    <row r="2402" spans="2:14">
      <c r="B2402" s="118"/>
      <c r="C2402" s="118"/>
      <c r="D2402" s="118"/>
      <c r="E2402" s="118"/>
      <c r="F2402" s="118"/>
      <c r="G2402" s="118"/>
      <c r="H2402" s="118"/>
      <c r="I2402" s="118"/>
      <c r="J2402" s="118"/>
      <c r="K2402" s="118"/>
      <c r="L2402" s="118"/>
      <c r="M2402" s="118"/>
      <c r="N2402" s="153"/>
    </row>
    <row r="2403" spans="2:14">
      <c r="B2403" s="118"/>
      <c r="C2403" s="118"/>
      <c r="D2403" s="118"/>
      <c r="E2403" s="118"/>
      <c r="F2403" s="118"/>
      <c r="G2403" s="118"/>
      <c r="H2403" s="118"/>
      <c r="I2403" s="118"/>
      <c r="J2403" s="118"/>
      <c r="K2403" s="118"/>
      <c r="L2403" s="118"/>
      <c r="M2403" s="118"/>
      <c r="N2403" s="153"/>
    </row>
    <row r="2404" spans="2:14">
      <c r="B2404" s="118"/>
      <c r="C2404" s="118"/>
      <c r="D2404" s="118"/>
      <c r="E2404" s="118"/>
      <c r="F2404" s="118"/>
      <c r="G2404" s="118"/>
      <c r="H2404" s="118"/>
      <c r="I2404" s="118"/>
      <c r="J2404" s="118"/>
      <c r="K2404" s="118"/>
      <c r="L2404" s="118"/>
      <c r="M2404" s="118"/>
      <c r="N2404" s="153"/>
    </row>
    <row r="2405" spans="2:14">
      <c r="B2405" s="118"/>
      <c r="C2405" s="118"/>
      <c r="D2405" s="118"/>
      <c r="E2405" s="118"/>
      <c r="F2405" s="118"/>
      <c r="G2405" s="118"/>
      <c r="H2405" s="118"/>
      <c r="I2405" s="118"/>
      <c r="J2405" s="118"/>
      <c r="K2405" s="118"/>
      <c r="L2405" s="118"/>
      <c r="M2405" s="118"/>
      <c r="N2405" s="153"/>
    </row>
    <row r="2406" spans="2:14">
      <c r="B2406" s="118"/>
      <c r="C2406" s="118"/>
      <c r="D2406" s="118"/>
      <c r="E2406" s="118"/>
      <c r="F2406" s="118"/>
      <c r="G2406" s="118"/>
      <c r="H2406" s="118"/>
      <c r="I2406" s="118"/>
      <c r="J2406" s="118"/>
      <c r="K2406" s="118"/>
      <c r="L2406" s="118"/>
      <c r="M2406" s="118"/>
      <c r="N2406" s="153"/>
    </row>
    <row r="2407" spans="2:14">
      <c r="B2407" s="118"/>
      <c r="C2407" s="118"/>
      <c r="D2407" s="118"/>
      <c r="E2407" s="118"/>
      <c r="F2407" s="118"/>
      <c r="G2407" s="118"/>
      <c r="H2407" s="118"/>
      <c r="I2407" s="118"/>
      <c r="J2407" s="118"/>
      <c r="K2407" s="118"/>
      <c r="L2407" s="118"/>
      <c r="M2407" s="118"/>
      <c r="N2407" s="153"/>
    </row>
    <row r="2408" spans="2:14">
      <c r="B2408" s="118"/>
      <c r="C2408" s="118"/>
      <c r="D2408" s="118"/>
      <c r="E2408" s="118"/>
      <c r="F2408" s="118"/>
      <c r="G2408" s="118"/>
      <c r="H2408" s="118"/>
      <c r="I2408" s="118"/>
      <c r="J2408" s="118"/>
      <c r="K2408" s="118"/>
      <c r="L2408" s="118"/>
      <c r="M2408" s="118"/>
      <c r="N2408" s="153"/>
    </row>
    <row r="2409" spans="2:14">
      <c r="B2409" s="118"/>
      <c r="C2409" s="118"/>
      <c r="D2409" s="118"/>
      <c r="E2409" s="118"/>
      <c r="F2409" s="118"/>
      <c r="G2409" s="118"/>
      <c r="H2409" s="118"/>
      <c r="I2409" s="118"/>
      <c r="J2409" s="118"/>
      <c r="K2409" s="118"/>
      <c r="L2409" s="118"/>
      <c r="M2409" s="118"/>
      <c r="N2409" s="153"/>
    </row>
    <row r="2410" spans="2:14">
      <c r="B2410" s="118"/>
      <c r="C2410" s="118"/>
      <c r="D2410" s="118"/>
      <c r="E2410" s="118"/>
      <c r="F2410" s="118"/>
      <c r="G2410" s="118"/>
      <c r="H2410" s="118"/>
      <c r="I2410" s="118"/>
      <c r="J2410" s="118"/>
      <c r="K2410" s="118"/>
      <c r="L2410" s="118"/>
      <c r="M2410" s="118"/>
      <c r="N2410" s="153"/>
    </row>
    <row r="2411" spans="2:14">
      <c r="B2411" s="118"/>
      <c r="C2411" s="118"/>
      <c r="D2411" s="118"/>
      <c r="E2411" s="118"/>
      <c r="F2411" s="118"/>
      <c r="G2411" s="118"/>
      <c r="H2411" s="118"/>
      <c r="I2411" s="118"/>
      <c r="J2411" s="118"/>
      <c r="K2411" s="118"/>
      <c r="L2411" s="118"/>
      <c r="M2411" s="118"/>
      <c r="N2411" s="153"/>
    </row>
    <row r="2412" spans="2:14">
      <c r="B2412" s="118"/>
      <c r="C2412" s="118"/>
      <c r="D2412" s="118"/>
      <c r="E2412" s="118"/>
      <c r="F2412" s="118"/>
      <c r="G2412" s="118"/>
      <c r="H2412" s="118"/>
      <c r="I2412" s="118"/>
      <c r="J2412" s="118"/>
      <c r="K2412" s="118"/>
      <c r="L2412" s="118"/>
      <c r="M2412" s="118"/>
      <c r="N2412" s="153"/>
    </row>
    <row r="2413" spans="2:14">
      <c r="B2413" s="118"/>
      <c r="C2413" s="118"/>
      <c r="D2413" s="118"/>
      <c r="E2413" s="118"/>
      <c r="F2413" s="118"/>
      <c r="G2413" s="118"/>
      <c r="H2413" s="118"/>
      <c r="I2413" s="118"/>
      <c r="J2413" s="118"/>
      <c r="K2413" s="118"/>
      <c r="L2413" s="118"/>
      <c r="M2413" s="118"/>
      <c r="N2413" s="153"/>
    </row>
    <row r="2414" spans="2:14">
      <c r="B2414" s="118"/>
      <c r="C2414" s="118"/>
      <c r="D2414" s="118"/>
      <c r="E2414" s="118"/>
      <c r="F2414" s="118"/>
      <c r="G2414" s="118"/>
      <c r="H2414" s="118"/>
      <c r="I2414" s="118"/>
      <c r="J2414" s="118"/>
      <c r="K2414" s="118"/>
      <c r="L2414" s="118"/>
      <c r="M2414" s="118"/>
      <c r="N2414" s="153"/>
    </row>
    <row r="2415" spans="2:14">
      <c r="B2415" s="118"/>
      <c r="C2415" s="118"/>
      <c r="D2415" s="118"/>
      <c r="E2415" s="118"/>
      <c r="F2415" s="118"/>
      <c r="G2415" s="118"/>
      <c r="H2415" s="118"/>
      <c r="I2415" s="118"/>
      <c r="J2415" s="118"/>
      <c r="K2415" s="118"/>
      <c r="L2415" s="118"/>
      <c r="M2415" s="118"/>
      <c r="N2415" s="153"/>
    </row>
    <row r="2416" spans="2:14">
      <c r="B2416" s="118"/>
      <c r="C2416" s="118"/>
      <c r="D2416" s="118"/>
      <c r="E2416" s="118"/>
      <c r="F2416" s="118"/>
      <c r="G2416" s="118"/>
      <c r="H2416" s="118"/>
      <c r="I2416" s="118"/>
      <c r="J2416" s="118"/>
      <c r="K2416" s="118"/>
      <c r="L2416" s="118"/>
      <c r="M2416" s="118"/>
      <c r="N2416" s="153"/>
    </row>
    <row r="2417" spans="2:14">
      <c r="B2417" s="118"/>
      <c r="C2417" s="118"/>
      <c r="D2417" s="118"/>
      <c r="E2417" s="118"/>
      <c r="F2417" s="118"/>
      <c r="G2417" s="118"/>
      <c r="H2417" s="118"/>
      <c r="I2417" s="118"/>
      <c r="J2417" s="118"/>
      <c r="K2417" s="118"/>
      <c r="L2417" s="118"/>
      <c r="M2417" s="118"/>
      <c r="N2417" s="153"/>
    </row>
    <row r="2418" spans="2:14">
      <c r="B2418" s="118"/>
      <c r="C2418" s="118"/>
      <c r="D2418" s="118"/>
      <c r="E2418" s="118"/>
      <c r="F2418" s="118"/>
      <c r="G2418" s="118"/>
      <c r="H2418" s="118"/>
      <c r="I2418" s="118"/>
      <c r="J2418" s="118"/>
      <c r="K2418" s="118"/>
      <c r="L2418" s="118"/>
      <c r="M2418" s="118"/>
      <c r="N2418" s="153"/>
    </row>
    <row r="2419" spans="2:14">
      <c r="B2419" s="118"/>
      <c r="C2419" s="118"/>
      <c r="D2419" s="118"/>
      <c r="E2419" s="118"/>
      <c r="F2419" s="118"/>
      <c r="G2419" s="118"/>
      <c r="H2419" s="118"/>
      <c r="I2419" s="118"/>
      <c r="J2419" s="118"/>
      <c r="K2419" s="118"/>
      <c r="L2419" s="118"/>
      <c r="M2419" s="118"/>
      <c r="N2419" s="153"/>
    </row>
    <row r="2420" spans="2:14">
      <c r="B2420" s="118"/>
      <c r="C2420" s="118"/>
      <c r="D2420" s="118"/>
      <c r="E2420" s="118"/>
      <c r="F2420" s="118"/>
      <c r="G2420" s="118"/>
      <c r="H2420" s="118"/>
      <c r="I2420" s="118"/>
      <c r="J2420" s="118"/>
      <c r="K2420" s="118"/>
      <c r="L2420" s="118"/>
      <c r="M2420" s="118"/>
      <c r="N2420" s="153"/>
    </row>
    <row r="2421" spans="2:14">
      <c r="B2421" s="118"/>
      <c r="C2421" s="118"/>
      <c r="D2421" s="118"/>
      <c r="E2421" s="118"/>
      <c r="F2421" s="118"/>
      <c r="G2421" s="118"/>
      <c r="H2421" s="118"/>
      <c r="I2421" s="118"/>
      <c r="J2421" s="118"/>
      <c r="K2421" s="118"/>
      <c r="L2421" s="118"/>
      <c r="M2421" s="118"/>
      <c r="N2421" s="153"/>
    </row>
    <row r="2422" spans="2:14">
      <c r="B2422" s="118"/>
      <c r="C2422" s="118"/>
      <c r="D2422" s="118"/>
      <c r="E2422" s="118"/>
      <c r="F2422" s="118"/>
      <c r="G2422" s="118"/>
      <c r="H2422" s="118"/>
      <c r="I2422" s="118"/>
      <c r="J2422" s="118"/>
      <c r="K2422" s="118"/>
      <c r="L2422" s="118"/>
      <c r="M2422" s="118"/>
      <c r="N2422" s="153"/>
    </row>
    <row r="2423" spans="2:14">
      <c r="B2423" s="118"/>
      <c r="C2423" s="118"/>
      <c r="D2423" s="118"/>
      <c r="E2423" s="118"/>
      <c r="F2423" s="118"/>
      <c r="G2423" s="118"/>
      <c r="H2423" s="118"/>
      <c r="I2423" s="118"/>
      <c r="J2423" s="118"/>
      <c r="K2423" s="118"/>
      <c r="L2423" s="118"/>
      <c r="M2423" s="118"/>
      <c r="N2423" s="153"/>
    </row>
    <row r="2424" spans="2:14">
      <c r="B2424" s="118"/>
      <c r="C2424" s="118"/>
      <c r="D2424" s="118"/>
      <c r="E2424" s="118"/>
      <c r="F2424" s="118"/>
      <c r="G2424" s="118"/>
      <c r="H2424" s="118"/>
      <c r="I2424" s="118"/>
      <c r="J2424" s="118"/>
      <c r="K2424" s="118"/>
      <c r="L2424" s="118"/>
      <c r="M2424" s="118"/>
      <c r="N2424" s="153"/>
    </row>
    <row r="2425" spans="2:14">
      <c r="B2425" s="118"/>
      <c r="C2425" s="118"/>
      <c r="D2425" s="118"/>
      <c r="E2425" s="118"/>
      <c r="F2425" s="118"/>
      <c r="G2425" s="118"/>
      <c r="H2425" s="118"/>
      <c r="I2425" s="118"/>
      <c r="J2425" s="118"/>
      <c r="K2425" s="118"/>
      <c r="L2425" s="118"/>
      <c r="M2425" s="118"/>
      <c r="N2425" s="153"/>
    </row>
    <row r="2426" spans="2:14">
      <c r="B2426" s="118"/>
      <c r="C2426" s="118"/>
      <c r="D2426" s="118"/>
      <c r="E2426" s="118"/>
      <c r="F2426" s="118"/>
      <c r="G2426" s="118"/>
      <c r="H2426" s="118"/>
      <c r="I2426" s="118"/>
      <c r="J2426" s="118"/>
      <c r="K2426" s="118"/>
      <c r="L2426" s="118"/>
      <c r="M2426" s="118"/>
      <c r="N2426" s="153"/>
    </row>
    <row r="2427" spans="2:14">
      <c r="B2427" s="118"/>
      <c r="C2427" s="118"/>
      <c r="D2427" s="118"/>
      <c r="E2427" s="118"/>
      <c r="F2427" s="118"/>
      <c r="G2427" s="118"/>
      <c r="H2427" s="118"/>
      <c r="I2427" s="118"/>
      <c r="J2427" s="118"/>
      <c r="K2427" s="118"/>
      <c r="L2427" s="118"/>
      <c r="M2427" s="118"/>
      <c r="N2427" s="153"/>
    </row>
    <row r="2428" spans="2:14">
      <c r="B2428" s="118"/>
      <c r="C2428" s="118"/>
      <c r="D2428" s="118"/>
      <c r="E2428" s="118"/>
      <c r="F2428" s="118"/>
      <c r="G2428" s="118"/>
      <c r="H2428" s="118"/>
      <c r="I2428" s="118"/>
      <c r="J2428" s="118"/>
      <c r="K2428" s="118"/>
      <c r="L2428" s="118"/>
      <c r="M2428" s="118"/>
      <c r="N2428" s="153"/>
    </row>
    <row r="2429" spans="2:14">
      <c r="B2429" s="118"/>
      <c r="C2429" s="118"/>
      <c r="D2429" s="118"/>
      <c r="E2429" s="118"/>
      <c r="F2429" s="118"/>
      <c r="G2429" s="118"/>
      <c r="H2429" s="118"/>
      <c r="I2429" s="118"/>
      <c r="J2429" s="118"/>
      <c r="K2429" s="118"/>
      <c r="L2429" s="118"/>
      <c r="M2429" s="118"/>
      <c r="N2429" s="153"/>
    </row>
    <row r="2430" spans="2:14">
      <c r="B2430" s="118"/>
      <c r="C2430" s="118"/>
      <c r="D2430" s="118"/>
      <c r="E2430" s="118"/>
      <c r="F2430" s="118"/>
      <c r="G2430" s="118"/>
      <c r="H2430" s="118"/>
      <c r="I2430" s="118"/>
      <c r="J2430" s="118"/>
      <c r="K2430" s="118"/>
      <c r="L2430" s="118"/>
      <c r="M2430" s="118"/>
      <c r="N2430" s="153"/>
    </row>
    <row r="2431" spans="2:14">
      <c r="B2431" s="118"/>
      <c r="C2431" s="118"/>
      <c r="D2431" s="118"/>
      <c r="E2431" s="118"/>
      <c r="F2431" s="118"/>
      <c r="G2431" s="118"/>
      <c r="H2431" s="118"/>
      <c r="I2431" s="118"/>
      <c r="J2431" s="118"/>
      <c r="K2431" s="118"/>
      <c r="L2431" s="118"/>
      <c r="M2431" s="118"/>
      <c r="N2431" s="153"/>
    </row>
    <row r="2432" spans="2:14">
      <c r="B2432" s="118"/>
      <c r="C2432" s="118"/>
      <c r="D2432" s="118"/>
      <c r="E2432" s="118"/>
      <c r="F2432" s="118"/>
      <c r="G2432" s="118"/>
      <c r="H2432" s="118"/>
      <c r="I2432" s="118"/>
      <c r="J2432" s="118"/>
      <c r="K2432" s="118"/>
      <c r="L2432" s="118"/>
      <c r="M2432" s="118"/>
      <c r="N2432" s="153"/>
    </row>
    <row r="2433" spans="2:14">
      <c r="B2433" s="118"/>
      <c r="C2433" s="118"/>
      <c r="D2433" s="118"/>
      <c r="E2433" s="118"/>
      <c r="F2433" s="118"/>
      <c r="G2433" s="118"/>
      <c r="H2433" s="118"/>
      <c r="I2433" s="118"/>
      <c r="J2433" s="118"/>
      <c r="K2433" s="118"/>
      <c r="L2433" s="118"/>
      <c r="M2433" s="118"/>
      <c r="N2433" s="153"/>
    </row>
    <row r="2434" spans="2:14">
      <c r="B2434" s="118"/>
      <c r="C2434" s="118"/>
      <c r="D2434" s="118"/>
      <c r="E2434" s="118"/>
      <c r="F2434" s="118"/>
      <c r="G2434" s="118"/>
      <c r="H2434" s="118"/>
      <c r="I2434" s="118"/>
      <c r="J2434" s="118"/>
      <c r="K2434" s="118"/>
      <c r="L2434" s="118"/>
      <c r="M2434" s="118"/>
      <c r="N2434" s="153"/>
    </row>
    <row r="2435" spans="2:14">
      <c r="B2435" s="118"/>
      <c r="C2435" s="118"/>
      <c r="D2435" s="118"/>
      <c r="E2435" s="118"/>
      <c r="F2435" s="118"/>
      <c r="G2435" s="118"/>
      <c r="H2435" s="118"/>
      <c r="I2435" s="118"/>
      <c r="J2435" s="118"/>
      <c r="K2435" s="118"/>
      <c r="L2435" s="118"/>
      <c r="M2435" s="118"/>
      <c r="N2435" s="153"/>
    </row>
    <row r="2436" spans="2:14">
      <c r="B2436" s="118"/>
      <c r="C2436" s="118"/>
      <c r="D2436" s="118"/>
      <c r="E2436" s="118"/>
      <c r="F2436" s="118"/>
      <c r="G2436" s="118"/>
      <c r="H2436" s="118"/>
      <c r="I2436" s="118"/>
      <c r="J2436" s="118"/>
      <c r="K2436" s="118"/>
      <c r="L2436" s="118"/>
      <c r="M2436" s="118"/>
      <c r="N2436" s="153"/>
    </row>
    <row r="2437" spans="2:14">
      <c r="B2437" s="118"/>
      <c r="C2437" s="118"/>
      <c r="D2437" s="118"/>
      <c r="E2437" s="118"/>
      <c r="F2437" s="118"/>
      <c r="G2437" s="118"/>
      <c r="H2437" s="118"/>
      <c r="I2437" s="118"/>
      <c r="J2437" s="118"/>
      <c r="K2437" s="118"/>
      <c r="L2437" s="118"/>
      <c r="M2437" s="118"/>
      <c r="N2437" s="153"/>
    </row>
    <row r="2438" spans="2:14">
      <c r="B2438" s="118"/>
      <c r="C2438" s="118"/>
      <c r="D2438" s="118"/>
      <c r="E2438" s="118"/>
      <c r="F2438" s="118"/>
      <c r="G2438" s="118"/>
      <c r="H2438" s="118"/>
      <c r="I2438" s="118"/>
      <c r="J2438" s="118"/>
      <c r="K2438" s="118"/>
      <c r="L2438" s="118"/>
      <c r="M2438" s="118"/>
      <c r="N2438" s="153"/>
    </row>
    <row r="2439" spans="2:14">
      <c r="B2439" s="118"/>
      <c r="C2439" s="118"/>
      <c r="D2439" s="118"/>
      <c r="E2439" s="118"/>
      <c r="F2439" s="118"/>
      <c r="G2439" s="118"/>
      <c r="H2439" s="118"/>
      <c r="I2439" s="118"/>
      <c r="J2439" s="118"/>
      <c r="K2439" s="118"/>
      <c r="L2439" s="118"/>
      <c r="M2439" s="118"/>
      <c r="N2439" s="153"/>
    </row>
    <row r="2440" spans="2:14">
      <c r="B2440" s="118"/>
      <c r="C2440" s="118"/>
      <c r="D2440" s="118"/>
      <c r="E2440" s="118"/>
      <c r="F2440" s="118"/>
      <c r="G2440" s="118"/>
      <c r="H2440" s="118"/>
      <c r="I2440" s="118"/>
      <c r="J2440" s="118"/>
      <c r="K2440" s="118"/>
      <c r="L2440" s="118"/>
      <c r="M2440" s="118"/>
      <c r="N2440" s="153"/>
    </row>
    <row r="2441" spans="2:14">
      <c r="B2441" s="118"/>
      <c r="C2441" s="118"/>
      <c r="D2441" s="118"/>
      <c r="E2441" s="118"/>
      <c r="F2441" s="118"/>
      <c r="G2441" s="118"/>
      <c r="H2441" s="118"/>
      <c r="I2441" s="118"/>
      <c r="J2441" s="118"/>
      <c r="K2441" s="118"/>
      <c r="L2441" s="118"/>
      <c r="M2441" s="118"/>
      <c r="N2441" s="153"/>
    </row>
    <row r="2442" spans="2:14">
      <c r="B2442" s="118"/>
      <c r="C2442" s="118"/>
      <c r="D2442" s="118"/>
      <c r="E2442" s="118"/>
      <c r="F2442" s="118"/>
      <c r="G2442" s="118"/>
      <c r="H2442" s="118"/>
      <c r="I2442" s="118"/>
      <c r="J2442" s="118"/>
      <c r="K2442" s="118"/>
      <c r="L2442" s="118"/>
      <c r="M2442" s="118"/>
      <c r="N2442" s="153"/>
    </row>
    <row r="2443" spans="2:14">
      <c r="B2443" s="118"/>
      <c r="C2443" s="118"/>
      <c r="D2443" s="118"/>
      <c r="E2443" s="118"/>
      <c r="F2443" s="118"/>
      <c r="G2443" s="118"/>
      <c r="H2443" s="118"/>
      <c r="I2443" s="118"/>
      <c r="J2443" s="118"/>
      <c r="K2443" s="118"/>
      <c r="L2443" s="118"/>
      <c r="M2443" s="118"/>
      <c r="N2443" s="153"/>
    </row>
    <row r="2444" spans="2:14">
      <c r="B2444" s="118"/>
      <c r="C2444" s="118"/>
      <c r="D2444" s="118"/>
      <c r="E2444" s="118"/>
      <c r="F2444" s="118"/>
      <c r="G2444" s="118"/>
      <c r="H2444" s="118"/>
      <c r="I2444" s="118"/>
      <c r="J2444" s="118"/>
      <c r="K2444" s="118"/>
      <c r="L2444" s="118"/>
      <c r="M2444" s="118"/>
      <c r="N2444" s="153"/>
    </row>
    <row r="2445" spans="2:14">
      <c r="B2445" s="118"/>
      <c r="C2445" s="118"/>
      <c r="D2445" s="118"/>
      <c r="E2445" s="118"/>
      <c r="F2445" s="118"/>
      <c r="G2445" s="118"/>
      <c r="H2445" s="118"/>
      <c r="I2445" s="118"/>
      <c r="J2445" s="118"/>
      <c r="K2445" s="118"/>
      <c r="L2445" s="118"/>
      <c r="M2445" s="118"/>
      <c r="N2445" s="153"/>
    </row>
    <row r="2446" spans="2:14">
      <c r="B2446" s="118"/>
      <c r="C2446" s="118"/>
      <c r="D2446" s="118"/>
      <c r="E2446" s="118"/>
      <c r="F2446" s="118"/>
      <c r="G2446" s="118"/>
      <c r="H2446" s="118"/>
      <c r="I2446" s="118"/>
      <c r="J2446" s="118"/>
      <c r="K2446" s="118"/>
      <c r="L2446" s="118"/>
      <c r="M2446" s="118"/>
      <c r="N2446" s="153"/>
    </row>
    <row r="2447" spans="2:14">
      <c r="B2447" s="118"/>
      <c r="C2447" s="118"/>
      <c r="D2447" s="118"/>
      <c r="E2447" s="118"/>
      <c r="F2447" s="118"/>
      <c r="G2447" s="118"/>
      <c r="H2447" s="118"/>
      <c r="I2447" s="118"/>
      <c r="J2447" s="118"/>
      <c r="K2447" s="118"/>
      <c r="L2447" s="118"/>
      <c r="M2447" s="118"/>
      <c r="N2447" s="153"/>
    </row>
    <row r="2448" spans="2:14">
      <c r="B2448" s="118"/>
      <c r="C2448" s="118"/>
      <c r="D2448" s="118"/>
      <c r="E2448" s="118"/>
      <c r="F2448" s="118"/>
      <c r="G2448" s="118"/>
      <c r="H2448" s="118"/>
      <c r="I2448" s="118"/>
      <c r="J2448" s="118"/>
      <c r="K2448" s="118"/>
      <c r="L2448" s="118"/>
      <c r="M2448" s="118"/>
      <c r="N2448" s="153"/>
    </row>
    <row r="2449" spans="2:14">
      <c r="B2449" s="118"/>
      <c r="C2449" s="118"/>
      <c r="D2449" s="118"/>
      <c r="E2449" s="118"/>
      <c r="F2449" s="118"/>
      <c r="G2449" s="118"/>
      <c r="H2449" s="118"/>
      <c r="I2449" s="118"/>
      <c r="J2449" s="118"/>
      <c r="K2449" s="118"/>
      <c r="L2449" s="118"/>
      <c r="M2449" s="118"/>
      <c r="N2449" s="153"/>
    </row>
    <row r="2450" spans="2:14">
      <c r="B2450" s="118"/>
      <c r="C2450" s="118"/>
      <c r="D2450" s="118"/>
      <c r="E2450" s="118"/>
      <c r="F2450" s="118"/>
      <c r="G2450" s="118"/>
      <c r="H2450" s="118"/>
      <c r="I2450" s="118"/>
      <c r="J2450" s="118"/>
      <c r="K2450" s="118"/>
      <c r="L2450" s="118"/>
      <c r="M2450" s="118"/>
      <c r="N2450" s="153"/>
    </row>
    <row r="2451" spans="2:14">
      <c r="B2451" s="118"/>
      <c r="C2451" s="118"/>
      <c r="D2451" s="118"/>
      <c r="E2451" s="118"/>
      <c r="F2451" s="118"/>
      <c r="G2451" s="118"/>
      <c r="H2451" s="118"/>
      <c r="I2451" s="118"/>
      <c r="J2451" s="118"/>
      <c r="K2451" s="118"/>
      <c r="L2451" s="118"/>
      <c r="M2451" s="118"/>
      <c r="N2451" s="153"/>
    </row>
    <row r="2452" spans="2:14">
      <c r="B2452" s="118"/>
      <c r="C2452" s="118"/>
      <c r="D2452" s="118"/>
      <c r="E2452" s="118"/>
      <c r="F2452" s="118"/>
      <c r="G2452" s="118"/>
      <c r="H2452" s="118"/>
      <c r="I2452" s="118"/>
      <c r="J2452" s="118"/>
      <c r="K2452" s="118"/>
      <c r="L2452" s="118"/>
      <c r="M2452" s="118"/>
      <c r="N2452" s="153"/>
    </row>
    <row r="2453" spans="2:14">
      <c r="B2453" s="118"/>
      <c r="C2453" s="118"/>
      <c r="D2453" s="118"/>
      <c r="E2453" s="118"/>
      <c r="F2453" s="118"/>
      <c r="G2453" s="118"/>
      <c r="H2453" s="118"/>
      <c r="I2453" s="118"/>
      <c r="J2453" s="118"/>
      <c r="K2453" s="118"/>
      <c r="L2453" s="118"/>
      <c r="M2453" s="118"/>
      <c r="N2453" s="153"/>
    </row>
    <row r="2454" spans="2:14">
      <c r="B2454" s="118"/>
      <c r="C2454" s="118"/>
      <c r="D2454" s="118"/>
      <c r="E2454" s="118"/>
      <c r="F2454" s="118"/>
      <c r="G2454" s="118"/>
      <c r="H2454" s="118"/>
      <c r="I2454" s="118"/>
      <c r="J2454" s="118"/>
      <c r="K2454" s="118"/>
      <c r="L2454" s="118"/>
      <c r="M2454" s="118"/>
      <c r="N2454" s="153"/>
    </row>
    <row r="2455" spans="2:14">
      <c r="B2455" s="118"/>
      <c r="C2455" s="118"/>
      <c r="D2455" s="118"/>
      <c r="E2455" s="118"/>
      <c r="F2455" s="118"/>
      <c r="G2455" s="118"/>
      <c r="H2455" s="118"/>
      <c r="I2455" s="118"/>
      <c r="J2455" s="118"/>
      <c r="K2455" s="118"/>
      <c r="L2455" s="118"/>
      <c r="M2455" s="118"/>
      <c r="N2455" s="153"/>
    </row>
    <row r="2456" spans="2:14">
      <c r="B2456" s="118"/>
      <c r="C2456" s="118"/>
      <c r="D2456" s="118"/>
      <c r="E2456" s="118"/>
      <c r="F2456" s="118"/>
      <c r="G2456" s="118"/>
      <c r="H2456" s="118"/>
      <c r="I2456" s="118"/>
      <c r="J2456" s="118"/>
      <c r="K2456" s="118"/>
      <c r="L2456" s="118"/>
      <c r="M2456" s="118"/>
      <c r="N2456" s="153"/>
    </row>
    <row r="2457" spans="2:14">
      <c r="B2457" s="118"/>
      <c r="C2457" s="118"/>
      <c r="D2457" s="118"/>
      <c r="E2457" s="118"/>
      <c r="F2457" s="118"/>
      <c r="G2457" s="118"/>
      <c r="H2457" s="118"/>
      <c r="I2457" s="118"/>
      <c r="J2457" s="118"/>
      <c r="K2457" s="118"/>
      <c r="L2457" s="118"/>
      <c r="M2457" s="118"/>
      <c r="N2457" s="153"/>
    </row>
    <row r="2458" spans="2:14">
      <c r="B2458" s="118"/>
      <c r="C2458" s="118"/>
      <c r="D2458" s="118"/>
      <c r="E2458" s="118"/>
      <c r="F2458" s="118"/>
      <c r="G2458" s="118"/>
      <c r="H2458" s="118"/>
      <c r="I2458" s="118"/>
      <c r="J2458" s="118"/>
      <c r="K2458" s="118"/>
      <c r="L2458" s="118"/>
      <c r="M2458" s="118"/>
      <c r="N2458" s="153"/>
    </row>
    <row r="2459" spans="2:14">
      <c r="B2459" s="118"/>
      <c r="C2459" s="118"/>
      <c r="D2459" s="118"/>
      <c r="E2459" s="118"/>
      <c r="F2459" s="118"/>
      <c r="G2459" s="118"/>
      <c r="H2459" s="118"/>
      <c r="I2459" s="118"/>
      <c r="J2459" s="118"/>
      <c r="K2459" s="118"/>
      <c r="L2459" s="118"/>
      <c r="M2459" s="118"/>
      <c r="N2459" s="153"/>
    </row>
    <row r="2460" spans="2:14">
      <c r="B2460" s="118"/>
      <c r="C2460" s="118"/>
      <c r="D2460" s="118"/>
      <c r="E2460" s="118"/>
      <c r="F2460" s="118"/>
      <c r="G2460" s="118"/>
      <c r="H2460" s="118"/>
      <c r="I2460" s="118"/>
      <c r="J2460" s="118"/>
      <c r="K2460" s="118"/>
      <c r="L2460" s="118"/>
      <c r="M2460" s="118"/>
      <c r="N2460" s="153"/>
    </row>
    <row r="2461" spans="2:14">
      <c r="B2461" s="118"/>
      <c r="C2461" s="118"/>
      <c r="D2461" s="118"/>
      <c r="E2461" s="118"/>
      <c r="F2461" s="118"/>
      <c r="G2461" s="118"/>
      <c r="H2461" s="118"/>
      <c r="I2461" s="118"/>
      <c r="J2461" s="118"/>
      <c r="K2461" s="118"/>
      <c r="L2461" s="118"/>
      <c r="M2461" s="118"/>
      <c r="N2461" s="153"/>
    </row>
    <row r="2462" spans="2:14">
      <c r="B2462" s="118"/>
      <c r="C2462" s="118"/>
      <c r="D2462" s="118"/>
      <c r="E2462" s="118"/>
      <c r="F2462" s="118"/>
      <c r="G2462" s="118"/>
      <c r="H2462" s="118"/>
      <c r="I2462" s="118"/>
      <c r="J2462" s="118"/>
      <c r="K2462" s="118"/>
      <c r="L2462" s="118"/>
      <c r="M2462" s="118"/>
      <c r="N2462" s="153"/>
    </row>
    <row r="2463" spans="2:14">
      <c r="B2463" s="118"/>
      <c r="C2463" s="118"/>
      <c r="D2463" s="118"/>
      <c r="E2463" s="118"/>
      <c r="F2463" s="118"/>
      <c r="G2463" s="118"/>
      <c r="H2463" s="118"/>
      <c r="I2463" s="118"/>
      <c r="J2463" s="118"/>
      <c r="K2463" s="118"/>
      <c r="L2463" s="118"/>
      <c r="M2463" s="118"/>
      <c r="N2463" s="153"/>
    </row>
    <row r="2464" spans="2:14">
      <c r="B2464" s="118"/>
      <c r="C2464" s="118"/>
      <c r="D2464" s="118"/>
      <c r="E2464" s="118"/>
      <c r="F2464" s="118"/>
      <c r="G2464" s="118"/>
      <c r="H2464" s="118"/>
      <c r="I2464" s="118"/>
      <c r="J2464" s="118"/>
      <c r="K2464" s="118"/>
      <c r="L2464" s="118"/>
      <c r="M2464" s="118"/>
      <c r="N2464" s="153"/>
    </row>
    <row r="2465" spans="2:14">
      <c r="B2465" s="118"/>
      <c r="C2465" s="118"/>
      <c r="D2465" s="118"/>
      <c r="E2465" s="118"/>
      <c r="F2465" s="118"/>
      <c r="G2465" s="118"/>
      <c r="H2465" s="118"/>
      <c r="I2465" s="118"/>
      <c r="J2465" s="118"/>
      <c r="K2465" s="118"/>
      <c r="L2465" s="118"/>
      <c r="M2465" s="118"/>
      <c r="N2465" s="153"/>
    </row>
    <row r="2466" spans="2:14">
      <c r="B2466" s="118"/>
      <c r="C2466" s="118"/>
      <c r="D2466" s="118"/>
      <c r="E2466" s="118"/>
      <c r="F2466" s="118"/>
      <c r="G2466" s="118"/>
      <c r="H2466" s="118"/>
      <c r="I2466" s="118"/>
      <c r="J2466" s="118"/>
      <c r="K2466" s="118"/>
      <c r="L2466" s="118"/>
      <c r="M2466" s="118"/>
      <c r="N2466" s="153"/>
    </row>
    <row r="2467" spans="2:14">
      <c r="B2467" s="118"/>
      <c r="C2467" s="118"/>
      <c r="D2467" s="118"/>
      <c r="E2467" s="118"/>
      <c r="F2467" s="118"/>
      <c r="G2467" s="118"/>
      <c r="H2467" s="118"/>
      <c r="I2467" s="118"/>
      <c r="J2467" s="118"/>
      <c r="K2467" s="118"/>
      <c r="L2467" s="118"/>
      <c r="M2467" s="118"/>
      <c r="N2467" s="153"/>
    </row>
    <row r="2468" spans="2:14">
      <c r="B2468" s="118"/>
      <c r="C2468" s="118"/>
      <c r="D2468" s="118"/>
      <c r="E2468" s="118"/>
      <c r="F2468" s="118"/>
      <c r="G2468" s="118"/>
      <c r="H2468" s="118"/>
      <c r="I2468" s="118"/>
      <c r="J2468" s="118"/>
      <c r="K2468" s="118"/>
      <c r="L2468" s="118"/>
      <c r="M2468" s="118"/>
      <c r="N2468" s="153"/>
    </row>
    <row r="2469" spans="2:14">
      <c r="B2469" s="118"/>
      <c r="C2469" s="118"/>
      <c r="D2469" s="118"/>
      <c r="E2469" s="118"/>
      <c r="F2469" s="118"/>
      <c r="G2469" s="118"/>
      <c r="H2469" s="118"/>
      <c r="I2469" s="118"/>
      <c r="J2469" s="118"/>
      <c r="K2469" s="118"/>
      <c r="L2469" s="118"/>
      <c r="M2469" s="118"/>
      <c r="N2469" s="153"/>
    </row>
    <row r="2470" spans="2:14">
      <c r="B2470" s="118"/>
      <c r="C2470" s="118"/>
      <c r="D2470" s="118"/>
      <c r="E2470" s="118"/>
      <c r="F2470" s="118"/>
      <c r="G2470" s="118"/>
      <c r="H2470" s="118"/>
      <c r="I2470" s="118"/>
      <c r="J2470" s="118"/>
      <c r="K2470" s="118"/>
      <c r="L2470" s="118"/>
      <c r="M2470" s="118"/>
      <c r="N2470" s="153"/>
    </row>
    <row r="2471" spans="2:14">
      <c r="B2471" s="118"/>
      <c r="C2471" s="118"/>
      <c r="D2471" s="118"/>
      <c r="E2471" s="118"/>
      <c r="F2471" s="118"/>
      <c r="G2471" s="118"/>
      <c r="H2471" s="118"/>
      <c r="I2471" s="118"/>
      <c r="J2471" s="118"/>
      <c r="K2471" s="118"/>
      <c r="L2471" s="118"/>
      <c r="M2471" s="118"/>
      <c r="N2471" s="153"/>
    </row>
    <row r="2472" spans="2:14">
      <c r="B2472" s="118"/>
      <c r="C2472" s="118"/>
      <c r="D2472" s="118"/>
      <c r="E2472" s="118"/>
      <c r="F2472" s="118"/>
      <c r="G2472" s="118"/>
      <c r="H2472" s="118"/>
      <c r="I2472" s="118"/>
      <c r="J2472" s="118"/>
      <c r="K2472" s="118"/>
      <c r="L2472" s="118"/>
      <c r="M2472" s="118"/>
      <c r="N2472" s="153"/>
    </row>
    <row r="2473" spans="2:14">
      <c r="B2473" s="118"/>
      <c r="C2473" s="118"/>
      <c r="D2473" s="118"/>
      <c r="E2473" s="118"/>
      <c r="F2473" s="118"/>
      <c r="G2473" s="118"/>
      <c r="H2473" s="118"/>
      <c r="I2473" s="118"/>
      <c r="J2473" s="118"/>
      <c r="K2473" s="118"/>
      <c r="L2473" s="118"/>
      <c r="M2473" s="118"/>
      <c r="N2473" s="153"/>
    </row>
    <row r="2474" spans="2:14">
      <c r="B2474" s="118"/>
      <c r="C2474" s="118"/>
      <c r="D2474" s="118"/>
      <c r="E2474" s="118"/>
      <c r="F2474" s="118"/>
      <c r="G2474" s="118"/>
      <c r="H2474" s="118"/>
      <c r="I2474" s="118"/>
      <c r="J2474" s="118"/>
      <c r="K2474" s="118"/>
      <c r="L2474" s="118"/>
      <c r="M2474" s="118"/>
      <c r="N2474" s="153"/>
    </row>
    <row r="2475" spans="2:14">
      <c r="B2475" s="118"/>
      <c r="C2475" s="118"/>
      <c r="D2475" s="118"/>
      <c r="E2475" s="118"/>
      <c r="F2475" s="118"/>
      <c r="G2475" s="118"/>
      <c r="H2475" s="118"/>
      <c r="I2475" s="118"/>
      <c r="J2475" s="118"/>
      <c r="K2475" s="118"/>
      <c r="L2475" s="118"/>
      <c r="M2475" s="118"/>
      <c r="N2475" s="153"/>
    </row>
    <row r="2476" spans="2:14">
      <c r="B2476" s="118"/>
      <c r="C2476" s="118"/>
      <c r="D2476" s="118"/>
      <c r="E2476" s="118"/>
      <c r="F2476" s="118"/>
      <c r="G2476" s="118"/>
      <c r="H2476" s="118"/>
      <c r="I2476" s="118"/>
      <c r="J2476" s="118"/>
      <c r="K2476" s="118"/>
      <c r="L2476" s="118"/>
      <c r="M2476" s="118"/>
      <c r="N2476" s="153"/>
    </row>
    <row r="2477" spans="2:14">
      <c r="B2477" s="118"/>
      <c r="C2477" s="118"/>
      <c r="D2477" s="118"/>
      <c r="E2477" s="118"/>
      <c r="F2477" s="118"/>
      <c r="G2477" s="118"/>
      <c r="H2477" s="118"/>
      <c r="I2477" s="118"/>
      <c r="J2477" s="118"/>
      <c r="K2477" s="118"/>
      <c r="L2477" s="118"/>
      <c r="M2477" s="118"/>
      <c r="N2477" s="153"/>
    </row>
    <row r="2478" spans="2:14">
      <c r="B2478" s="118"/>
      <c r="C2478" s="118"/>
      <c r="D2478" s="118"/>
      <c r="E2478" s="118"/>
      <c r="F2478" s="118"/>
      <c r="G2478" s="118"/>
      <c r="H2478" s="118"/>
      <c r="I2478" s="118"/>
      <c r="J2478" s="118"/>
      <c r="K2478" s="118"/>
      <c r="L2478" s="118"/>
      <c r="M2478" s="118"/>
      <c r="N2478" s="153"/>
    </row>
    <row r="2479" spans="2:14">
      <c r="B2479" s="118"/>
      <c r="C2479" s="118"/>
      <c r="D2479" s="118"/>
      <c r="E2479" s="118"/>
      <c r="F2479" s="118"/>
      <c r="G2479" s="118"/>
      <c r="H2479" s="118"/>
      <c r="I2479" s="118"/>
      <c r="J2479" s="118"/>
      <c r="K2479" s="118"/>
      <c r="L2479" s="118"/>
      <c r="M2479" s="118"/>
      <c r="N2479" s="153"/>
    </row>
    <row r="2480" spans="2:14">
      <c r="B2480" s="118"/>
      <c r="C2480" s="118"/>
      <c r="D2480" s="118"/>
      <c r="E2480" s="118"/>
      <c r="F2480" s="118"/>
      <c r="G2480" s="118"/>
      <c r="H2480" s="118"/>
      <c r="I2480" s="118"/>
      <c r="J2480" s="118"/>
      <c r="K2480" s="118"/>
      <c r="L2480" s="118"/>
      <c r="M2480" s="118"/>
      <c r="N2480" s="153"/>
    </row>
    <row r="2481" spans="2:14">
      <c r="B2481" s="118"/>
      <c r="C2481" s="118"/>
      <c r="D2481" s="118"/>
      <c r="E2481" s="118"/>
      <c r="F2481" s="118"/>
      <c r="G2481" s="118"/>
      <c r="H2481" s="118"/>
      <c r="I2481" s="118"/>
      <c r="J2481" s="118"/>
      <c r="K2481" s="118"/>
      <c r="L2481" s="118"/>
      <c r="M2481" s="118"/>
      <c r="N2481" s="153"/>
    </row>
    <row r="2482" spans="2:14">
      <c r="B2482" s="118"/>
      <c r="C2482" s="118"/>
      <c r="D2482" s="118"/>
      <c r="E2482" s="118"/>
      <c r="F2482" s="118"/>
      <c r="G2482" s="118"/>
      <c r="H2482" s="118"/>
      <c r="I2482" s="118"/>
      <c r="J2482" s="118"/>
      <c r="K2482" s="118"/>
      <c r="L2482" s="118"/>
      <c r="M2482" s="118"/>
      <c r="N2482" s="153"/>
    </row>
    <row r="2483" spans="2:14">
      <c r="B2483" s="118"/>
      <c r="C2483" s="118"/>
      <c r="D2483" s="118"/>
      <c r="E2483" s="118"/>
      <c r="F2483" s="118"/>
      <c r="G2483" s="118"/>
      <c r="H2483" s="118"/>
      <c r="I2483" s="118"/>
      <c r="J2483" s="118"/>
      <c r="K2483" s="118"/>
      <c r="L2483" s="118"/>
      <c r="M2483" s="118"/>
      <c r="N2483" s="153"/>
    </row>
    <row r="2484" spans="2:14">
      <c r="B2484" s="118"/>
      <c r="C2484" s="118"/>
      <c r="D2484" s="118"/>
      <c r="E2484" s="118"/>
      <c r="F2484" s="118"/>
      <c r="G2484" s="118"/>
      <c r="H2484" s="118"/>
      <c r="I2484" s="118"/>
      <c r="J2484" s="118"/>
      <c r="K2484" s="118"/>
      <c r="L2484" s="118"/>
      <c r="M2484" s="118"/>
      <c r="N2484" s="153"/>
    </row>
    <row r="2485" spans="2:14">
      <c r="B2485" s="118"/>
      <c r="C2485" s="118"/>
      <c r="D2485" s="118"/>
      <c r="E2485" s="118"/>
      <c r="F2485" s="118"/>
      <c r="G2485" s="118"/>
      <c r="H2485" s="118"/>
      <c r="I2485" s="118"/>
      <c r="J2485" s="118"/>
      <c r="K2485" s="118"/>
      <c r="L2485" s="118"/>
      <c r="M2485" s="118"/>
      <c r="N2485" s="153"/>
    </row>
    <row r="2486" spans="2:14">
      <c r="B2486" s="118"/>
      <c r="C2486" s="118"/>
      <c r="D2486" s="118"/>
      <c r="E2486" s="118"/>
      <c r="F2486" s="118"/>
      <c r="G2486" s="118"/>
      <c r="H2486" s="118"/>
      <c r="I2486" s="118"/>
      <c r="J2486" s="118"/>
      <c r="K2486" s="118"/>
      <c r="L2486" s="118"/>
      <c r="M2486" s="118"/>
      <c r="N2486" s="153"/>
    </row>
    <row r="2487" spans="2:14">
      <c r="B2487" s="118"/>
      <c r="C2487" s="118"/>
      <c r="D2487" s="118"/>
      <c r="E2487" s="118"/>
      <c r="F2487" s="118"/>
      <c r="G2487" s="118"/>
      <c r="H2487" s="118"/>
      <c r="I2487" s="118"/>
      <c r="J2487" s="118"/>
      <c r="K2487" s="118"/>
      <c r="L2487" s="118"/>
      <c r="M2487" s="118"/>
      <c r="N2487" s="153"/>
    </row>
    <row r="2488" spans="2:14">
      <c r="B2488" s="118"/>
      <c r="C2488" s="118"/>
      <c r="D2488" s="118"/>
      <c r="E2488" s="118"/>
      <c r="F2488" s="118"/>
      <c r="G2488" s="118"/>
      <c r="H2488" s="118"/>
      <c r="I2488" s="118"/>
      <c r="J2488" s="118"/>
      <c r="K2488" s="118"/>
      <c r="L2488" s="118"/>
      <c r="M2488" s="118"/>
      <c r="N2488" s="153"/>
    </row>
    <row r="2489" spans="2:14">
      <c r="B2489" s="118"/>
      <c r="C2489" s="118"/>
      <c r="D2489" s="118"/>
      <c r="E2489" s="118"/>
      <c r="F2489" s="118"/>
      <c r="G2489" s="118"/>
      <c r="H2489" s="118"/>
      <c r="I2489" s="118"/>
      <c r="J2489" s="118"/>
      <c r="K2489" s="118"/>
      <c r="L2489" s="118"/>
      <c r="M2489" s="118"/>
      <c r="N2489" s="153"/>
    </row>
    <row r="2490" spans="2:14">
      <c r="B2490" s="118"/>
      <c r="C2490" s="118"/>
      <c r="D2490" s="118"/>
      <c r="E2490" s="118"/>
      <c r="F2490" s="118"/>
      <c r="G2490" s="118"/>
      <c r="H2490" s="118"/>
      <c r="I2490" s="118"/>
      <c r="J2490" s="118"/>
      <c r="K2490" s="118"/>
      <c r="L2490" s="118"/>
      <c r="M2490" s="118"/>
      <c r="N2490" s="153"/>
    </row>
    <row r="2491" spans="2:14">
      <c r="B2491" s="118"/>
      <c r="C2491" s="118"/>
      <c r="D2491" s="118"/>
      <c r="E2491" s="118"/>
      <c r="F2491" s="118"/>
      <c r="G2491" s="118"/>
      <c r="H2491" s="118"/>
      <c r="I2491" s="118"/>
      <c r="J2491" s="118"/>
      <c r="K2491" s="118"/>
      <c r="L2491" s="118"/>
      <c r="M2491" s="118"/>
      <c r="N2491" s="153"/>
    </row>
    <row r="2492" spans="2:14">
      <c r="B2492" s="118"/>
      <c r="C2492" s="118"/>
      <c r="D2492" s="118"/>
      <c r="E2492" s="118"/>
      <c r="F2492" s="118"/>
      <c r="G2492" s="118"/>
      <c r="H2492" s="118"/>
      <c r="I2492" s="118"/>
      <c r="J2492" s="118"/>
      <c r="K2492" s="118"/>
      <c r="L2492" s="118"/>
      <c r="M2492" s="118"/>
      <c r="N2492" s="153"/>
    </row>
    <row r="2493" spans="2:14">
      <c r="B2493" s="118"/>
      <c r="C2493" s="118"/>
      <c r="D2493" s="118"/>
      <c r="E2493" s="118"/>
      <c r="F2493" s="118"/>
      <c r="G2493" s="118"/>
      <c r="H2493" s="118"/>
      <c r="I2493" s="118"/>
      <c r="J2493" s="118"/>
      <c r="K2493" s="118"/>
      <c r="L2493" s="118"/>
      <c r="M2493" s="118"/>
      <c r="N2493" s="153"/>
    </row>
    <row r="2494" spans="2:14">
      <c r="B2494" s="118"/>
      <c r="C2494" s="118"/>
      <c r="D2494" s="118"/>
      <c r="E2494" s="118"/>
      <c r="F2494" s="118"/>
      <c r="G2494" s="118"/>
      <c r="H2494" s="118"/>
      <c r="I2494" s="118"/>
      <c r="J2494" s="118"/>
      <c r="K2494" s="118"/>
      <c r="L2494" s="118"/>
      <c r="M2494" s="118"/>
      <c r="N2494" s="153"/>
    </row>
    <row r="2495" spans="2:14">
      <c r="B2495" s="118"/>
      <c r="C2495" s="118"/>
      <c r="D2495" s="118"/>
      <c r="E2495" s="118"/>
      <c r="F2495" s="118"/>
      <c r="G2495" s="118"/>
      <c r="H2495" s="118"/>
      <c r="I2495" s="118"/>
      <c r="J2495" s="118"/>
      <c r="K2495" s="118"/>
      <c r="L2495" s="118"/>
      <c r="M2495" s="118"/>
      <c r="N2495" s="153"/>
    </row>
    <row r="2496" spans="2:14">
      <c r="B2496" s="118"/>
      <c r="C2496" s="118"/>
      <c r="D2496" s="118"/>
      <c r="E2496" s="118"/>
      <c r="F2496" s="118"/>
      <c r="G2496" s="118"/>
      <c r="H2496" s="118"/>
      <c r="I2496" s="118"/>
      <c r="J2496" s="118"/>
      <c r="K2496" s="118"/>
      <c r="L2496" s="118"/>
      <c r="M2496" s="118"/>
      <c r="N2496" s="153"/>
    </row>
    <row r="2497" spans="2:14">
      <c r="B2497" s="118"/>
      <c r="C2497" s="118"/>
      <c r="D2497" s="118"/>
      <c r="E2497" s="118"/>
      <c r="F2497" s="118"/>
      <c r="G2497" s="118"/>
      <c r="H2497" s="118"/>
      <c r="I2497" s="118"/>
      <c r="J2497" s="118"/>
      <c r="K2497" s="118"/>
      <c r="L2497" s="118"/>
      <c r="M2497" s="118"/>
      <c r="N2497" s="153"/>
    </row>
    <row r="2498" spans="2:14">
      <c r="B2498" s="118"/>
      <c r="C2498" s="118"/>
      <c r="D2498" s="118"/>
      <c r="E2498" s="118"/>
      <c r="F2498" s="118"/>
      <c r="G2498" s="118"/>
      <c r="H2498" s="118"/>
      <c r="I2498" s="118"/>
      <c r="J2498" s="118"/>
      <c r="K2498" s="118"/>
      <c r="L2498" s="118"/>
      <c r="M2498" s="118"/>
      <c r="N2498" s="153"/>
    </row>
    <row r="2499" spans="2:14">
      <c r="B2499" s="118"/>
      <c r="C2499" s="118"/>
      <c r="D2499" s="118"/>
      <c r="E2499" s="118"/>
      <c r="F2499" s="118"/>
      <c r="G2499" s="118"/>
      <c r="H2499" s="118"/>
      <c r="I2499" s="118"/>
      <c r="J2499" s="118"/>
      <c r="K2499" s="118"/>
      <c r="L2499" s="118"/>
      <c r="M2499" s="118"/>
      <c r="N2499" s="153"/>
    </row>
    <row r="2500" spans="2:14">
      <c r="B2500" s="118"/>
      <c r="C2500" s="118"/>
      <c r="D2500" s="118"/>
      <c r="E2500" s="118"/>
      <c r="F2500" s="118"/>
      <c r="G2500" s="118"/>
      <c r="H2500" s="118"/>
      <c r="I2500" s="118"/>
      <c r="J2500" s="118"/>
      <c r="K2500" s="118"/>
      <c r="L2500" s="118"/>
      <c r="M2500" s="118"/>
      <c r="N2500" s="153"/>
    </row>
    <row r="2501" spans="2:14">
      <c r="B2501" s="118"/>
      <c r="C2501" s="118"/>
      <c r="D2501" s="118"/>
      <c r="E2501" s="118"/>
      <c r="F2501" s="118"/>
      <c r="G2501" s="118"/>
      <c r="H2501" s="118"/>
      <c r="I2501" s="118"/>
      <c r="J2501" s="118"/>
      <c r="K2501" s="118"/>
      <c r="L2501" s="118"/>
      <c r="M2501" s="118"/>
      <c r="N2501" s="153"/>
    </row>
    <row r="2502" spans="2:14">
      <c r="B2502" s="118"/>
      <c r="C2502" s="118"/>
      <c r="D2502" s="118"/>
      <c r="E2502" s="118"/>
      <c r="F2502" s="118"/>
      <c r="G2502" s="118"/>
      <c r="H2502" s="118"/>
      <c r="I2502" s="118"/>
      <c r="J2502" s="118"/>
      <c r="K2502" s="118"/>
      <c r="L2502" s="118"/>
      <c r="M2502" s="118"/>
      <c r="N2502" s="153"/>
    </row>
    <row r="2503" spans="2:14">
      <c r="B2503" s="118"/>
      <c r="C2503" s="118"/>
      <c r="D2503" s="118"/>
      <c r="E2503" s="118"/>
      <c r="F2503" s="118"/>
      <c r="G2503" s="118"/>
      <c r="H2503" s="118"/>
      <c r="I2503" s="118"/>
      <c r="J2503" s="118"/>
      <c r="K2503" s="118"/>
      <c r="L2503" s="118"/>
      <c r="M2503" s="118"/>
      <c r="N2503" s="153"/>
    </row>
    <row r="2504" spans="2:14">
      <c r="B2504" s="118"/>
      <c r="C2504" s="118"/>
      <c r="D2504" s="118"/>
      <c r="E2504" s="118"/>
      <c r="F2504" s="118"/>
      <c r="G2504" s="118"/>
      <c r="H2504" s="118"/>
      <c r="I2504" s="118"/>
      <c r="J2504" s="118"/>
      <c r="K2504" s="118"/>
      <c r="L2504" s="118"/>
      <c r="M2504" s="118"/>
      <c r="N2504" s="153"/>
    </row>
    <row r="2505" spans="2:14">
      <c r="B2505" s="118"/>
      <c r="C2505" s="118"/>
      <c r="D2505" s="118"/>
      <c r="E2505" s="118"/>
      <c r="F2505" s="118"/>
      <c r="G2505" s="118"/>
      <c r="H2505" s="118"/>
      <c r="I2505" s="118"/>
      <c r="J2505" s="118"/>
      <c r="K2505" s="118"/>
      <c r="L2505" s="118"/>
      <c r="M2505" s="118"/>
      <c r="N2505" s="153"/>
    </row>
    <row r="2506" spans="2:14">
      <c r="B2506" s="118"/>
      <c r="C2506" s="118"/>
      <c r="D2506" s="118"/>
      <c r="E2506" s="118"/>
      <c r="F2506" s="118"/>
      <c r="G2506" s="118"/>
      <c r="H2506" s="118"/>
      <c r="I2506" s="118"/>
      <c r="J2506" s="118"/>
      <c r="K2506" s="118"/>
      <c r="L2506" s="118"/>
      <c r="M2506" s="118"/>
      <c r="N2506" s="153"/>
    </row>
    <row r="2507" spans="2:14">
      <c r="B2507" s="118"/>
      <c r="C2507" s="118"/>
      <c r="D2507" s="118"/>
      <c r="E2507" s="118"/>
      <c r="F2507" s="118"/>
      <c r="G2507" s="118"/>
      <c r="H2507" s="118"/>
      <c r="I2507" s="118"/>
      <c r="J2507" s="118"/>
      <c r="K2507" s="118"/>
      <c r="L2507" s="118"/>
      <c r="M2507" s="118"/>
      <c r="N2507" s="153"/>
    </row>
    <row r="2508" spans="2:14">
      <c r="B2508" s="118"/>
      <c r="C2508" s="118"/>
      <c r="D2508" s="118"/>
      <c r="E2508" s="118"/>
      <c r="F2508" s="118"/>
      <c r="G2508" s="118"/>
      <c r="H2508" s="118"/>
      <c r="I2508" s="118"/>
      <c r="J2508" s="118"/>
      <c r="K2508" s="118"/>
      <c r="L2508" s="118"/>
      <c r="M2508" s="118"/>
      <c r="N2508" s="153"/>
    </row>
    <row r="2509" spans="2:14">
      <c r="B2509" s="118"/>
      <c r="C2509" s="118"/>
      <c r="D2509" s="118"/>
      <c r="E2509" s="118"/>
      <c r="F2509" s="118"/>
      <c r="G2509" s="118"/>
      <c r="H2509" s="118"/>
      <c r="I2509" s="118"/>
      <c r="J2509" s="118"/>
      <c r="K2509" s="118"/>
      <c r="L2509" s="118"/>
      <c r="M2509" s="118"/>
      <c r="N2509" s="153"/>
    </row>
    <row r="2510" spans="2:14">
      <c r="B2510" s="118"/>
      <c r="C2510" s="118"/>
      <c r="D2510" s="118"/>
      <c r="E2510" s="118"/>
      <c r="F2510" s="118"/>
      <c r="G2510" s="118"/>
      <c r="H2510" s="118"/>
      <c r="I2510" s="118"/>
      <c r="J2510" s="118"/>
      <c r="K2510" s="118"/>
      <c r="L2510" s="118"/>
      <c r="M2510" s="118"/>
      <c r="N2510" s="153"/>
    </row>
    <row r="2511" spans="2:14">
      <c r="B2511" s="118"/>
      <c r="C2511" s="118"/>
      <c r="D2511" s="118"/>
      <c r="E2511" s="118"/>
      <c r="F2511" s="118"/>
      <c r="G2511" s="118"/>
      <c r="H2511" s="118"/>
      <c r="I2511" s="118"/>
      <c r="J2511" s="118"/>
      <c r="K2511" s="118"/>
      <c r="L2511" s="118"/>
      <c r="M2511" s="118"/>
      <c r="N2511" s="153"/>
    </row>
    <row r="2512" spans="2:14">
      <c r="B2512" s="118"/>
      <c r="C2512" s="118"/>
      <c r="D2512" s="118"/>
      <c r="E2512" s="118"/>
      <c r="F2512" s="118"/>
      <c r="G2512" s="118"/>
      <c r="H2512" s="118"/>
      <c r="I2512" s="118"/>
      <c r="J2512" s="118"/>
      <c r="K2512" s="118"/>
      <c r="L2512" s="118"/>
      <c r="M2512" s="118"/>
      <c r="N2512" s="153"/>
    </row>
    <row r="2513" spans="2:14">
      <c r="B2513" s="118"/>
      <c r="C2513" s="118"/>
      <c r="D2513" s="118"/>
      <c r="E2513" s="118"/>
      <c r="F2513" s="118"/>
      <c r="G2513" s="118"/>
      <c r="H2513" s="118"/>
      <c r="I2513" s="118"/>
      <c r="J2513" s="118"/>
      <c r="K2513" s="118"/>
      <c r="L2513" s="118"/>
      <c r="M2513" s="118"/>
      <c r="N2513" s="153"/>
    </row>
    <row r="2514" spans="2:14">
      <c r="B2514" s="118"/>
      <c r="C2514" s="118"/>
      <c r="D2514" s="118"/>
      <c r="E2514" s="118"/>
      <c r="F2514" s="118"/>
      <c r="G2514" s="118"/>
      <c r="H2514" s="118"/>
      <c r="I2514" s="118"/>
      <c r="J2514" s="118"/>
      <c r="K2514" s="118"/>
      <c r="L2514" s="118"/>
      <c r="M2514" s="118"/>
      <c r="N2514" s="153"/>
    </row>
    <row r="2515" spans="2:14">
      <c r="B2515" s="118"/>
      <c r="C2515" s="118"/>
      <c r="D2515" s="118"/>
      <c r="E2515" s="118"/>
      <c r="F2515" s="118"/>
      <c r="G2515" s="118"/>
      <c r="H2515" s="118"/>
      <c r="I2515" s="118"/>
      <c r="J2515" s="118"/>
      <c r="K2515" s="118"/>
      <c r="L2515" s="118"/>
      <c r="M2515" s="118"/>
      <c r="N2515" s="153"/>
    </row>
    <row r="2516" spans="2:14">
      <c r="B2516" s="118"/>
      <c r="C2516" s="118"/>
      <c r="D2516" s="118"/>
      <c r="E2516" s="118"/>
      <c r="F2516" s="118"/>
      <c r="G2516" s="118"/>
      <c r="H2516" s="118"/>
      <c r="I2516" s="118"/>
      <c r="J2516" s="118"/>
      <c r="K2516" s="118"/>
      <c r="L2516" s="118"/>
      <c r="M2516" s="118"/>
      <c r="N2516" s="153"/>
    </row>
    <row r="2517" spans="2:14">
      <c r="B2517" s="118"/>
      <c r="C2517" s="118"/>
      <c r="D2517" s="118"/>
      <c r="E2517" s="118"/>
      <c r="F2517" s="118"/>
      <c r="G2517" s="118"/>
      <c r="H2517" s="118"/>
      <c r="I2517" s="118"/>
      <c r="J2517" s="118"/>
      <c r="K2517" s="118"/>
      <c r="L2517" s="118"/>
      <c r="M2517" s="118"/>
      <c r="N2517" s="153"/>
    </row>
    <row r="2518" spans="2:14">
      <c r="B2518" s="118"/>
      <c r="C2518" s="118"/>
      <c r="D2518" s="118"/>
      <c r="E2518" s="118"/>
      <c r="F2518" s="118"/>
      <c r="G2518" s="118"/>
      <c r="H2518" s="118"/>
      <c r="I2518" s="118"/>
      <c r="J2518" s="118"/>
      <c r="K2518" s="118"/>
      <c r="L2518" s="118"/>
      <c r="M2518" s="118"/>
      <c r="N2518" s="153"/>
    </row>
    <row r="2519" spans="2:14">
      <c r="B2519" s="118"/>
      <c r="C2519" s="118"/>
      <c r="D2519" s="118"/>
      <c r="E2519" s="118"/>
      <c r="F2519" s="118"/>
      <c r="G2519" s="118"/>
      <c r="H2519" s="118"/>
      <c r="I2519" s="118"/>
      <c r="J2519" s="118"/>
      <c r="K2519" s="118"/>
      <c r="L2519" s="118"/>
      <c r="M2519" s="118"/>
      <c r="N2519" s="153"/>
    </row>
    <row r="2520" spans="2:14">
      <c r="B2520" s="118"/>
      <c r="C2520" s="118"/>
      <c r="D2520" s="118"/>
      <c r="E2520" s="118"/>
      <c r="F2520" s="118"/>
      <c r="G2520" s="118"/>
      <c r="H2520" s="118"/>
      <c r="I2520" s="118"/>
      <c r="J2520" s="118"/>
      <c r="K2520" s="118"/>
      <c r="L2520" s="118"/>
      <c r="M2520" s="118"/>
      <c r="N2520" s="153"/>
    </row>
    <row r="2521" spans="2:14">
      <c r="B2521" s="118"/>
      <c r="C2521" s="118"/>
      <c r="D2521" s="118"/>
      <c r="E2521" s="118"/>
      <c r="F2521" s="118"/>
      <c r="G2521" s="118"/>
      <c r="H2521" s="118"/>
      <c r="I2521" s="118"/>
      <c r="J2521" s="118"/>
      <c r="K2521" s="118"/>
      <c r="L2521" s="118"/>
      <c r="M2521" s="118"/>
      <c r="N2521" s="153"/>
    </row>
    <row r="2522" spans="2:14">
      <c r="B2522" s="118"/>
      <c r="C2522" s="118"/>
      <c r="D2522" s="118"/>
      <c r="E2522" s="118"/>
      <c r="F2522" s="118"/>
      <c r="G2522" s="118"/>
      <c r="H2522" s="118"/>
      <c r="I2522" s="118"/>
      <c r="J2522" s="118"/>
      <c r="K2522" s="118"/>
      <c r="L2522" s="118"/>
      <c r="M2522" s="118"/>
      <c r="N2522" s="153"/>
    </row>
    <row r="2523" spans="2:14">
      <c r="B2523" s="118"/>
      <c r="C2523" s="118"/>
      <c r="D2523" s="118"/>
      <c r="E2523" s="118"/>
      <c r="F2523" s="118"/>
      <c r="G2523" s="118"/>
      <c r="H2523" s="118"/>
      <c r="I2523" s="118"/>
      <c r="J2523" s="118"/>
      <c r="K2523" s="118"/>
      <c r="L2523" s="118"/>
      <c r="M2523" s="118"/>
      <c r="N2523" s="153"/>
    </row>
    <row r="2524" spans="2:14">
      <c r="B2524" s="118"/>
      <c r="C2524" s="118"/>
      <c r="D2524" s="118"/>
      <c r="E2524" s="118"/>
      <c r="F2524" s="118"/>
      <c r="G2524" s="118"/>
      <c r="H2524" s="118"/>
      <c r="I2524" s="118"/>
      <c r="J2524" s="118"/>
      <c r="K2524" s="118"/>
      <c r="L2524" s="118"/>
      <c r="M2524" s="118"/>
      <c r="N2524" s="153"/>
    </row>
    <row r="2525" spans="2:14">
      <c r="B2525" s="118"/>
      <c r="C2525" s="118"/>
      <c r="D2525" s="118"/>
      <c r="E2525" s="118"/>
      <c r="F2525" s="118"/>
      <c r="G2525" s="118"/>
      <c r="H2525" s="118"/>
      <c r="I2525" s="118"/>
      <c r="J2525" s="118"/>
      <c r="K2525" s="118"/>
      <c r="L2525" s="118"/>
      <c r="M2525" s="118"/>
      <c r="N2525" s="153"/>
    </row>
    <row r="2526" spans="2:14">
      <c r="B2526" s="118"/>
      <c r="C2526" s="118"/>
      <c r="D2526" s="118"/>
      <c r="E2526" s="118"/>
      <c r="F2526" s="118"/>
      <c r="G2526" s="118"/>
      <c r="H2526" s="118"/>
      <c r="I2526" s="118"/>
      <c r="J2526" s="118"/>
      <c r="K2526" s="118"/>
      <c r="L2526" s="118"/>
      <c r="M2526" s="118"/>
      <c r="N2526" s="153"/>
    </row>
    <row r="2527" spans="2:14">
      <c r="B2527" s="118"/>
      <c r="C2527" s="118"/>
      <c r="D2527" s="118"/>
      <c r="E2527" s="118"/>
      <c r="F2527" s="118"/>
      <c r="G2527" s="118"/>
      <c r="H2527" s="118"/>
      <c r="I2527" s="118"/>
      <c r="J2527" s="118"/>
      <c r="K2527" s="118"/>
      <c r="L2527" s="118"/>
      <c r="M2527" s="118"/>
      <c r="N2527" s="153"/>
    </row>
    <row r="2528" spans="2:14">
      <c r="B2528" s="118"/>
      <c r="C2528" s="118"/>
      <c r="D2528" s="118"/>
      <c r="E2528" s="118"/>
      <c r="F2528" s="118"/>
      <c r="G2528" s="118"/>
      <c r="H2528" s="118"/>
      <c r="I2528" s="118"/>
      <c r="J2528" s="118"/>
      <c r="K2528" s="118"/>
      <c r="L2528" s="118"/>
      <c r="M2528" s="118"/>
      <c r="N2528" s="153"/>
    </row>
    <row r="2529" spans="2:14">
      <c r="B2529" s="118"/>
      <c r="C2529" s="118"/>
      <c r="D2529" s="118"/>
      <c r="E2529" s="118"/>
      <c r="F2529" s="118"/>
      <c r="G2529" s="118"/>
      <c r="H2529" s="118"/>
      <c r="I2529" s="118"/>
      <c r="J2529" s="118"/>
      <c r="K2529" s="118"/>
      <c r="L2529" s="118"/>
      <c r="M2529" s="118"/>
      <c r="N2529" s="153"/>
    </row>
    <row r="2530" spans="2:14">
      <c r="B2530" s="118"/>
      <c r="C2530" s="118"/>
      <c r="D2530" s="118"/>
      <c r="E2530" s="118"/>
      <c r="F2530" s="118"/>
      <c r="G2530" s="118"/>
      <c r="H2530" s="118"/>
      <c r="I2530" s="118"/>
      <c r="J2530" s="118"/>
      <c r="K2530" s="118"/>
      <c r="L2530" s="118"/>
      <c r="M2530" s="118"/>
      <c r="N2530" s="153"/>
    </row>
    <row r="2531" spans="2:14">
      <c r="B2531" s="118"/>
      <c r="C2531" s="118"/>
      <c r="D2531" s="118"/>
      <c r="E2531" s="118"/>
      <c r="F2531" s="118"/>
      <c r="G2531" s="118"/>
      <c r="H2531" s="118"/>
      <c r="I2531" s="118"/>
      <c r="J2531" s="118"/>
      <c r="K2531" s="118"/>
      <c r="L2531" s="118"/>
      <c r="M2531" s="118"/>
      <c r="N2531" s="153"/>
    </row>
    <row r="2532" spans="2:14">
      <c r="B2532" s="118"/>
      <c r="C2532" s="118"/>
      <c r="D2532" s="118"/>
      <c r="E2532" s="118"/>
      <c r="F2532" s="118"/>
      <c r="G2532" s="118"/>
      <c r="H2532" s="118"/>
      <c r="I2532" s="118"/>
      <c r="J2532" s="118"/>
      <c r="K2532" s="118"/>
      <c r="L2532" s="118"/>
      <c r="M2532" s="118"/>
      <c r="N2532" s="153"/>
    </row>
    <row r="2533" spans="2:14">
      <c r="B2533" s="118"/>
      <c r="C2533" s="118"/>
      <c r="D2533" s="118"/>
      <c r="E2533" s="118"/>
      <c r="F2533" s="118"/>
      <c r="G2533" s="118"/>
      <c r="H2533" s="118"/>
      <c r="I2533" s="118"/>
      <c r="J2533" s="118"/>
      <c r="K2533" s="118"/>
      <c r="L2533" s="118"/>
      <c r="M2533" s="118"/>
      <c r="N2533" s="153"/>
    </row>
    <row r="2534" spans="2:14">
      <c r="B2534" s="118"/>
      <c r="C2534" s="118"/>
      <c r="D2534" s="118"/>
      <c r="E2534" s="118"/>
      <c r="F2534" s="118"/>
      <c r="G2534" s="118"/>
      <c r="H2534" s="118"/>
      <c r="I2534" s="118"/>
      <c r="J2534" s="118"/>
      <c r="K2534" s="118"/>
      <c r="L2534" s="118"/>
      <c r="M2534" s="118"/>
      <c r="N2534" s="153"/>
    </row>
    <row r="2535" spans="2:14">
      <c r="B2535" s="118"/>
      <c r="C2535" s="118"/>
      <c r="D2535" s="118"/>
      <c r="E2535" s="118"/>
      <c r="F2535" s="118"/>
      <c r="G2535" s="118"/>
      <c r="H2535" s="118"/>
      <c r="I2535" s="118"/>
      <c r="J2535" s="118"/>
      <c r="K2535" s="118"/>
      <c r="L2535" s="118"/>
      <c r="M2535" s="118"/>
      <c r="N2535" s="153"/>
    </row>
    <row r="2536" spans="2:14">
      <c r="B2536" s="118"/>
      <c r="C2536" s="118"/>
      <c r="D2536" s="118"/>
      <c r="E2536" s="118"/>
      <c r="F2536" s="118"/>
      <c r="G2536" s="118"/>
      <c r="H2536" s="118"/>
      <c r="I2536" s="118"/>
      <c r="J2536" s="118"/>
      <c r="K2536" s="118"/>
      <c r="L2536" s="118"/>
      <c r="M2536" s="118"/>
      <c r="N2536" s="153"/>
    </row>
    <row r="2537" spans="2:14">
      <c r="B2537" s="118"/>
      <c r="C2537" s="118"/>
      <c r="D2537" s="118"/>
      <c r="E2537" s="118"/>
      <c r="F2537" s="118"/>
      <c r="G2537" s="118"/>
      <c r="H2537" s="118"/>
      <c r="I2537" s="118"/>
      <c r="J2537" s="118"/>
      <c r="K2537" s="118"/>
      <c r="L2537" s="118"/>
      <c r="M2537" s="118"/>
      <c r="N2537" s="153"/>
    </row>
    <row r="2538" spans="2:14">
      <c r="B2538" s="118"/>
      <c r="C2538" s="118"/>
      <c r="D2538" s="118"/>
      <c r="E2538" s="118"/>
      <c r="F2538" s="118"/>
      <c r="G2538" s="118"/>
      <c r="H2538" s="118"/>
      <c r="I2538" s="118"/>
      <c r="J2538" s="118"/>
      <c r="K2538" s="118"/>
      <c r="L2538" s="118"/>
      <c r="M2538" s="118"/>
      <c r="N2538" s="153"/>
    </row>
    <row r="2539" spans="2:14">
      <c r="B2539" s="118"/>
      <c r="C2539" s="118"/>
      <c r="D2539" s="118"/>
      <c r="E2539" s="118"/>
      <c r="F2539" s="118"/>
      <c r="G2539" s="118"/>
      <c r="H2539" s="118"/>
      <c r="I2539" s="118"/>
      <c r="J2539" s="118"/>
      <c r="K2539" s="118"/>
      <c r="L2539" s="118"/>
      <c r="M2539" s="118"/>
      <c r="N2539" s="153"/>
    </row>
    <row r="2540" spans="2:14">
      <c r="B2540" s="118"/>
      <c r="C2540" s="118"/>
      <c r="D2540" s="118"/>
      <c r="E2540" s="118"/>
      <c r="F2540" s="118"/>
      <c r="G2540" s="118"/>
      <c r="H2540" s="118"/>
      <c r="I2540" s="118"/>
      <c r="J2540" s="118"/>
      <c r="K2540" s="118"/>
      <c r="L2540" s="118"/>
      <c r="M2540" s="118"/>
      <c r="N2540" s="153"/>
    </row>
    <row r="2541" spans="2:14">
      <c r="B2541" s="118"/>
      <c r="C2541" s="118"/>
      <c r="D2541" s="118"/>
      <c r="E2541" s="118"/>
      <c r="F2541" s="118"/>
      <c r="G2541" s="118"/>
      <c r="H2541" s="118"/>
      <c r="I2541" s="118"/>
      <c r="J2541" s="118"/>
      <c r="K2541" s="118"/>
      <c r="L2541" s="118"/>
      <c r="M2541" s="118"/>
      <c r="N2541" s="153"/>
    </row>
    <row r="2542" spans="2:14">
      <c r="B2542" s="118"/>
      <c r="C2542" s="118"/>
      <c r="D2542" s="118"/>
      <c r="E2542" s="118"/>
      <c r="F2542" s="118"/>
      <c r="G2542" s="118"/>
      <c r="H2542" s="118"/>
      <c r="I2542" s="118"/>
      <c r="J2542" s="118"/>
      <c r="K2542" s="118"/>
      <c r="L2542" s="118"/>
      <c r="M2542" s="118"/>
      <c r="N2542" s="153"/>
    </row>
    <row r="2543" spans="2:14">
      <c r="B2543" s="118"/>
      <c r="C2543" s="118"/>
      <c r="D2543" s="118"/>
      <c r="E2543" s="118"/>
      <c r="F2543" s="118"/>
      <c r="G2543" s="118"/>
      <c r="H2543" s="118"/>
      <c r="I2543" s="118"/>
      <c r="J2543" s="118"/>
      <c r="K2543" s="118"/>
      <c r="L2543" s="118"/>
      <c r="M2543" s="118"/>
      <c r="N2543" s="153"/>
    </row>
    <row r="2544" spans="2:14">
      <c r="B2544" s="118"/>
      <c r="C2544" s="118"/>
      <c r="D2544" s="118"/>
      <c r="E2544" s="118"/>
      <c r="F2544" s="118"/>
      <c r="G2544" s="118"/>
      <c r="H2544" s="118"/>
      <c r="I2544" s="118"/>
      <c r="J2544" s="118"/>
      <c r="K2544" s="118"/>
      <c r="L2544" s="118"/>
      <c r="M2544" s="118"/>
      <c r="N2544" s="153"/>
    </row>
    <row r="2545" spans="2:14">
      <c r="B2545" s="118"/>
      <c r="C2545" s="118"/>
      <c r="D2545" s="118"/>
      <c r="E2545" s="118"/>
      <c r="F2545" s="118"/>
      <c r="G2545" s="118"/>
      <c r="H2545" s="118"/>
      <c r="I2545" s="118"/>
      <c r="J2545" s="118"/>
      <c r="K2545" s="118"/>
      <c r="L2545" s="118"/>
      <c r="M2545" s="118"/>
      <c r="N2545" s="153"/>
    </row>
    <row r="2546" spans="2:14">
      <c r="B2546" s="118"/>
      <c r="C2546" s="118"/>
      <c r="D2546" s="118"/>
      <c r="E2546" s="118"/>
      <c r="F2546" s="118"/>
      <c r="G2546" s="118"/>
      <c r="H2546" s="118"/>
      <c r="I2546" s="118"/>
      <c r="J2546" s="118"/>
      <c r="K2546" s="118"/>
      <c r="L2546" s="118"/>
      <c r="M2546" s="118"/>
      <c r="N2546" s="153"/>
    </row>
    <row r="2547" spans="2:14">
      <c r="B2547" s="118"/>
      <c r="C2547" s="118"/>
      <c r="D2547" s="118"/>
      <c r="E2547" s="118"/>
      <c r="F2547" s="118"/>
      <c r="G2547" s="118"/>
      <c r="H2547" s="118"/>
      <c r="I2547" s="118"/>
      <c r="J2547" s="118"/>
      <c r="K2547" s="118"/>
      <c r="L2547" s="118"/>
      <c r="M2547" s="118"/>
      <c r="N2547" s="153"/>
    </row>
    <row r="2548" spans="2:14">
      <c r="B2548" s="118"/>
      <c r="C2548" s="118"/>
      <c r="D2548" s="118"/>
      <c r="E2548" s="118"/>
      <c r="F2548" s="118"/>
      <c r="G2548" s="118"/>
      <c r="H2548" s="118"/>
      <c r="I2548" s="118"/>
      <c r="J2548" s="118"/>
      <c r="K2548" s="118"/>
      <c r="L2548" s="118"/>
      <c r="M2548" s="118"/>
      <c r="N2548" s="153"/>
    </row>
    <row r="2549" spans="2:14">
      <c r="B2549" s="118"/>
      <c r="C2549" s="118"/>
      <c r="D2549" s="118"/>
      <c r="E2549" s="118"/>
      <c r="F2549" s="118"/>
      <c r="G2549" s="118"/>
      <c r="H2549" s="118"/>
      <c r="I2549" s="118"/>
      <c r="J2549" s="118"/>
      <c r="K2549" s="118"/>
      <c r="L2549" s="118"/>
      <c r="M2549" s="118"/>
      <c r="N2549" s="153"/>
    </row>
    <row r="2550" spans="2:14">
      <c r="B2550" s="118"/>
      <c r="C2550" s="118"/>
      <c r="D2550" s="118"/>
      <c r="E2550" s="118"/>
      <c r="F2550" s="118"/>
      <c r="G2550" s="118"/>
      <c r="H2550" s="118"/>
      <c r="I2550" s="118"/>
      <c r="J2550" s="118"/>
      <c r="K2550" s="118"/>
      <c r="L2550" s="118"/>
      <c r="M2550" s="118"/>
      <c r="N2550" s="153"/>
    </row>
    <row r="2551" spans="2:14">
      <c r="B2551" s="118"/>
      <c r="C2551" s="118"/>
      <c r="D2551" s="118"/>
      <c r="E2551" s="118"/>
      <c r="F2551" s="118"/>
      <c r="G2551" s="118"/>
      <c r="H2551" s="118"/>
      <c r="I2551" s="118"/>
      <c r="J2551" s="118"/>
      <c r="K2551" s="118"/>
      <c r="L2551" s="118"/>
      <c r="M2551" s="118"/>
      <c r="N2551" s="153"/>
    </row>
    <row r="2552" spans="2:14">
      <c r="B2552" s="118"/>
      <c r="C2552" s="118"/>
      <c r="D2552" s="118"/>
      <c r="E2552" s="118"/>
      <c r="F2552" s="118"/>
      <c r="G2552" s="118"/>
      <c r="H2552" s="118"/>
      <c r="I2552" s="118"/>
      <c r="J2552" s="118"/>
      <c r="K2552" s="118"/>
      <c r="L2552" s="118"/>
      <c r="M2552" s="118"/>
      <c r="N2552" s="153"/>
    </row>
    <row r="2553" spans="2:14">
      <c r="B2553" s="118"/>
      <c r="C2553" s="118"/>
      <c r="D2553" s="118"/>
      <c r="E2553" s="118"/>
      <c r="F2553" s="118"/>
      <c r="G2553" s="118"/>
      <c r="H2553" s="118"/>
      <c r="I2553" s="118"/>
      <c r="J2553" s="118"/>
      <c r="K2553" s="118"/>
      <c r="L2553" s="118"/>
      <c r="M2553" s="118"/>
      <c r="N2553" s="153"/>
    </row>
    <row r="2554" spans="2:14">
      <c r="B2554" s="118"/>
      <c r="C2554" s="118"/>
      <c r="D2554" s="118"/>
      <c r="E2554" s="118"/>
      <c r="F2554" s="118"/>
      <c r="G2554" s="118"/>
      <c r="H2554" s="118"/>
      <c r="I2554" s="118"/>
      <c r="J2554" s="118"/>
      <c r="K2554" s="118"/>
      <c r="L2554" s="118"/>
      <c r="M2554" s="118"/>
      <c r="N2554" s="153"/>
    </row>
    <row r="2555" spans="2:14">
      <c r="B2555" s="118"/>
      <c r="C2555" s="118"/>
      <c r="D2555" s="118"/>
      <c r="E2555" s="118"/>
      <c r="F2555" s="118"/>
      <c r="G2555" s="118"/>
      <c r="H2555" s="118"/>
      <c r="I2555" s="118"/>
      <c r="J2555" s="118"/>
      <c r="K2555" s="118"/>
      <c r="L2555" s="118"/>
      <c r="M2555" s="118"/>
      <c r="N2555" s="153"/>
    </row>
    <row r="2556" spans="2:14">
      <c r="B2556" s="118"/>
      <c r="C2556" s="118"/>
      <c r="D2556" s="118"/>
      <c r="E2556" s="118"/>
      <c r="F2556" s="118"/>
      <c r="G2556" s="118"/>
      <c r="H2556" s="118"/>
      <c r="I2556" s="118"/>
      <c r="J2556" s="118"/>
      <c r="K2556" s="118"/>
      <c r="L2556" s="118"/>
      <c r="M2556" s="118"/>
      <c r="N2556" s="153"/>
    </row>
    <row r="2557" spans="2:14">
      <c r="B2557" s="118"/>
      <c r="C2557" s="118"/>
      <c r="D2557" s="118"/>
      <c r="E2557" s="118"/>
      <c r="F2557" s="118"/>
      <c r="G2557" s="118"/>
      <c r="H2557" s="118"/>
      <c r="I2557" s="118"/>
      <c r="J2557" s="118"/>
      <c r="K2557" s="118"/>
      <c r="L2557" s="118"/>
      <c r="M2557" s="118"/>
      <c r="N2557" s="153"/>
    </row>
    <row r="2558" spans="2:14">
      <c r="B2558" s="118"/>
      <c r="C2558" s="118"/>
      <c r="D2558" s="118"/>
      <c r="E2558" s="118"/>
      <c r="F2558" s="118"/>
      <c r="G2558" s="118"/>
      <c r="H2558" s="118"/>
      <c r="I2558" s="118"/>
      <c r="J2558" s="118"/>
      <c r="K2558" s="118"/>
      <c r="L2558" s="118"/>
      <c r="M2558" s="118"/>
      <c r="N2558" s="153"/>
    </row>
    <row r="2559" spans="2:14">
      <c r="B2559" s="118"/>
      <c r="C2559" s="118"/>
      <c r="D2559" s="118"/>
      <c r="E2559" s="118"/>
      <c r="F2559" s="118"/>
      <c r="G2559" s="118"/>
      <c r="H2559" s="118"/>
      <c r="I2559" s="118"/>
      <c r="J2559" s="118"/>
      <c r="K2559" s="118"/>
      <c r="L2559" s="118"/>
      <c r="M2559" s="118"/>
      <c r="N2559" s="153"/>
    </row>
    <row r="2560" spans="2:14">
      <c r="B2560" s="118"/>
      <c r="C2560" s="118"/>
      <c r="D2560" s="118"/>
      <c r="E2560" s="118"/>
      <c r="F2560" s="118"/>
      <c r="G2560" s="118"/>
      <c r="H2560" s="118"/>
      <c r="I2560" s="118"/>
      <c r="J2560" s="118"/>
      <c r="K2560" s="118"/>
      <c r="L2560" s="118"/>
      <c r="M2560" s="118"/>
      <c r="N2560" s="153"/>
    </row>
    <row r="2561" spans="2:14">
      <c r="B2561" s="118"/>
      <c r="C2561" s="118"/>
      <c r="D2561" s="118"/>
      <c r="E2561" s="118"/>
      <c r="F2561" s="118"/>
      <c r="G2561" s="118"/>
      <c r="H2561" s="118"/>
      <c r="I2561" s="118"/>
      <c r="J2561" s="118"/>
      <c r="K2561" s="118"/>
      <c r="L2561" s="118"/>
      <c r="M2561" s="118"/>
      <c r="N2561" s="153"/>
    </row>
    <row r="2562" spans="2:14">
      <c r="B2562" s="118"/>
      <c r="C2562" s="118"/>
      <c r="D2562" s="118"/>
      <c r="E2562" s="118"/>
      <c r="F2562" s="118"/>
      <c r="G2562" s="118"/>
      <c r="H2562" s="118"/>
      <c r="I2562" s="118"/>
      <c r="J2562" s="118"/>
      <c r="K2562" s="118"/>
      <c r="L2562" s="118"/>
      <c r="M2562" s="118"/>
      <c r="N2562" s="153"/>
    </row>
    <row r="2563" spans="2:14">
      <c r="B2563" s="118"/>
      <c r="C2563" s="118"/>
      <c r="D2563" s="118"/>
      <c r="E2563" s="118"/>
      <c r="F2563" s="118"/>
      <c r="G2563" s="118"/>
      <c r="H2563" s="118"/>
      <c r="I2563" s="118"/>
      <c r="J2563" s="118"/>
      <c r="K2563" s="118"/>
      <c r="L2563" s="118"/>
      <c r="M2563" s="118"/>
      <c r="N2563" s="153"/>
    </row>
    <row r="2564" spans="2:14">
      <c r="B2564" s="118"/>
      <c r="C2564" s="118"/>
      <c r="D2564" s="118"/>
      <c r="E2564" s="118"/>
      <c r="F2564" s="118"/>
      <c r="G2564" s="118"/>
      <c r="H2564" s="118"/>
      <c r="I2564" s="118"/>
      <c r="J2564" s="118"/>
      <c r="K2564" s="118"/>
      <c r="L2564" s="118"/>
      <c r="M2564" s="118"/>
      <c r="N2564" s="153"/>
    </row>
    <row r="2565" spans="2:14">
      <c r="B2565" s="118"/>
      <c r="C2565" s="118"/>
      <c r="D2565" s="118"/>
      <c r="E2565" s="118"/>
      <c r="F2565" s="118"/>
      <c r="G2565" s="118"/>
      <c r="H2565" s="118"/>
      <c r="I2565" s="118"/>
      <c r="J2565" s="118"/>
      <c r="K2565" s="118"/>
      <c r="L2565" s="118"/>
      <c r="M2565" s="118"/>
      <c r="N2565" s="153"/>
    </row>
    <row r="2566" spans="2:14">
      <c r="B2566" s="118"/>
      <c r="C2566" s="118"/>
      <c r="D2566" s="118"/>
      <c r="E2566" s="118"/>
      <c r="F2566" s="118"/>
      <c r="G2566" s="118"/>
      <c r="H2566" s="118"/>
      <c r="I2566" s="118"/>
      <c r="J2566" s="118"/>
      <c r="K2566" s="118"/>
      <c r="L2566" s="118"/>
      <c r="M2566" s="118"/>
      <c r="N2566" s="153"/>
    </row>
    <row r="2567" spans="2:14">
      <c r="B2567" s="118"/>
      <c r="C2567" s="118"/>
      <c r="D2567" s="118"/>
      <c r="E2567" s="118"/>
      <c r="F2567" s="118"/>
      <c r="G2567" s="118"/>
      <c r="H2567" s="118"/>
      <c r="I2567" s="118"/>
      <c r="J2567" s="118"/>
      <c r="K2567" s="118"/>
      <c r="L2567" s="118"/>
      <c r="M2567" s="118"/>
      <c r="N2567" s="153"/>
    </row>
    <row r="2568" spans="2:14">
      <c r="B2568" s="118"/>
      <c r="C2568" s="118"/>
      <c r="D2568" s="118"/>
      <c r="E2568" s="118"/>
      <c r="F2568" s="118"/>
      <c r="G2568" s="118"/>
      <c r="H2568" s="118"/>
      <c r="I2568" s="118"/>
      <c r="J2568" s="118"/>
      <c r="K2568" s="118"/>
      <c r="L2568" s="118"/>
      <c r="M2568" s="118"/>
      <c r="N2568" s="153"/>
    </row>
    <row r="2569" spans="2:14">
      <c r="B2569" s="118"/>
      <c r="C2569" s="118"/>
      <c r="D2569" s="118"/>
      <c r="E2569" s="118"/>
      <c r="F2569" s="118"/>
      <c r="G2569" s="118"/>
      <c r="H2569" s="118"/>
      <c r="I2569" s="118"/>
      <c r="J2569" s="118"/>
      <c r="K2569" s="118"/>
      <c r="L2569" s="118"/>
      <c r="M2569" s="118"/>
      <c r="N2569" s="153"/>
    </row>
    <row r="2570" spans="2:14">
      <c r="B2570" s="118"/>
      <c r="C2570" s="118"/>
      <c r="D2570" s="118"/>
      <c r="E2570" s="118"/>
      <c r="F2570" s="118"/>
      <c r="G2570" s="118"/>
      <c r="H2570" s="118"/>
      <c r="I2570" s="118"/>
      <c r="J2570" s="118"/>
      <c r="K2570" s="118"/>
      <c r="L2570" s="118"/>
      <c r="M2570" s="118"/>
      <c r="N2570" s="153"/>
    </row>
    <row r="2571" spans="2:14">
      <c r="B2571" s="118"/>
      <c r="C2571" s="118"/>
      <c r="D2571" s="118"/>
      <c r="E2571" s="118"/>
      <c r="F2571" s="118"/>
      <c r="G2571" s="118"/>
      <c r="H2571" s="118"/>
      <c r="I2571" s="118"/>
      <c r="J2571" s="118"/>
      <c r="K2571" s="118"/>
      <c r="L2571" s="118"/>
      <c r="M2571" s="118"/>
      <c r="N2571" s="153"/>
    </row>
    <row r="2572" spans="2:14">
      <c r="B2572" s="118"/>
      <c r="C2572" s="118"/>
      <c r="D2572" s="118"/>
      <c r="E2572" s="118"/>
      <c r="F2572" s="118"/>
      <c r="G2572" s="118"/>
      <c r="H2572" s="118"/>
      <c r="I2572" s="118"/>
      <c r="J2572" s="118"/>
      <c r="K2572" s="118"/>
      <c r="L2572" s="118"/>
      <c r="M2572" s="118"/>
      <c r="N2572" s="153"/>
    </row>
    <row r="2573" spans="2:14">
      <c r="B2573" s="118"/>
      <c r="C2573" s="118"/>
      <c r="D2573" s="118"/>
      <c r="E2573" s="118"/>
      <c r="F2573" s="118"/>
      <c r="G2573" s="118"/>
      <c r="H2573" s="118"/>
      <c r="I2573" s="118"/>
      <c r="J2573" s="118"/>
      <c r="K2573" s="118"/>
      <c r="L2573" s="118"/>
      <c r="M2573" s="118"/>
      <c r="N2573" s="153"/>
    </row>
    <row r="2574" spans="2:14">
      <c r="B2574" s="118"/>
      <c r="C2574" s="118"/>
      <c r="D2574" s="118"/>
      <c r="E2574" s="118"/>
      <c r="F2574" s="118"/>
      <c r="G2574" s="118"/>
      <c r="H2574" s="118"/>
      <c r="I2574" s="118"/>
      <c r="J2574" s="118"/>
      <c r="K2574" s="118"/>
      <c r="L2574" s="118"/>
      <c r="M2574" s="118"/>
      <c r="N2574" s="153"/>
    </row>
    <row r="2575" spans="2:14">
      <c r="B2575" s="118"/>
      <c r="C2575" s="118"/>
      <c r="D2575" s="118"/>
      <c r="E2575" s="118"/>
      <c r="F2575" s="118"/>
      <c r="G2575" s="118"/>
      <c r="H2575" s="118"/>
      <c r="I2575" s="118"/>
      <c r="J2575" s="118"/>
      <c r="K2575" s="118"/>
      <c r="L2575" s="118"/>
      <c r="M2575" s="118"/>
      <c r="N2575" s="153"/>
    </row>
    <row r="2576" spans="2:14">
      <c r="B2576" s="118"/>
      <c r="C2576" s="118"/>
      <c r="D2576" s="118"/>
      <c r="E2576" s="118"/>
      <c r="F2576" s="118"/>
      <c r="G2576" s="118"/>
      <c r="H2576" s="118"/>
      <c r="I2576" s="118"/>
      <c r="J2576" s="118"/>
      <c r="K2576" s="118"/>
      <c r="L2576" s="118"/>
      <c r="M2576" s="118"/>
      <c r="N2576" s="153"/>
    </row>
    <row r="2577" spans="2:14">
      <c r="B2577" s="118"/>
      <c r="C2577" s="118"/>
      <c r="D2577" s="118"/>
      <c r="E2577" s="118"/>
      <c r="F2577" s="118"/>
      <c r="G2577" s="118"/>
      <c r="H2577" s="118"/>
      <c r="I2577" s="118"/>
      <c r="J2577" s="118"/>
      <c r="K2577" s="118"/>
      <c r="L2577" s="118"/>
      <c r="M2577" s="118"/>
      <c r="N2577" s="153"/>
    </row>
    <row r="2578" spans="2:14">
      <c r="B2578" s="118"/>
      <c r="C2578" s="118"/>
      <c r="D2578" s="118"/>
      <c r="E2578" s="118"/>
      <c r="F2578" s="118"/>
      <c r="G2578" s="118"/>
      <c r="H2578" s="118"/>
      <c r="I2578" s="118"/>
      <c r="J2578" s="118"/>
      <c r="K2578" s="118"/>
      <c r="L2578" s="118"/>
      <c r="M2578" s="118"/>
      <c r="N2578" s="153"/>
    </row>
    <row r="2579" spans="2:14">
      <c r="B2579" s="118"/>
      <c r="C2579" s="118"/>
      <c r="D2579" s="118"/>
      <c r="E2579" s="118"/>
      <c r="F2579" s="118"/>
      <c r="G2579" s="118"/>
      <c r="H2579" s="118"/>
      <c r="I2579" s="118"/>
      <c r="J2579" s="118"/>
      <c r="K2579" s="118"/>
      <c r="L2579" s="118"/>
      <c r="M2579" s="118"/>
      <c r="N2579" s="153"/>
    </row>
    <row r="2580" spans="2:14">
      <c r="B2580" s="118"/>
      <c r="C2580" s="118"/>
      <c r="D2580" s="118"/>
      <c r="E2580" s="118"/>
      <c r="F2580" s="118"/>
      <c r="G2580" s="118"/>
      <c r="H2580" s="118"/>
      <c r="I2580" s="118"/>
      <c r="J2580" s="118"/>
      <c r="K2580" s="118"/>
      <c r="L2580" s="118"/>
      <c r="M2580" s="118"/>
      <c r="N2580" s="153"/>
    </row>
    <row r="2581" spans="2:14">
      <c r="B2581" s="118"/>
      <c r="C2581" s="118"/>
      <c r="D2581" s="118"/>
      <c r="E2581" s="118"/>
      <c r="F2581" s="118"/>
      <c r="G2581" s="118"/>
      <c r="H2581" s="118"/>
      <c r="I2581" s="118"/>
      <c r="J2581" s="118"/>
      <c r="K2581" s="118"/>
      <c r="L2581" s="118"/>
      <c r="M2581" s="118"/>
      <c r="N2581" s="153"/>
    </row>
    <row r="2582" spans="2:14">
      <c r="B2582" s="118"/>
      <c r="C2582" s="118"/>
      <c r="D2582" s="118"/>
      <c r="E2582" s="118"/>
      <c r="F2582" s="118"/>
      <c r="G2582" s="118"/>
      <c r="H2582" s="118"/>
      <c r="I2582" s="118"/>
      <c r="J2582" s="118"/>
      <c r="K2582" s="118"/>
      <c r="L2582" s="118"/>
      <c r="M2582" s="118"/>
      <c r="N2582" s="153"/>
    </row>
    <row r="2583" spans="2:14">
      <c r="B2583" s="118"/>
      <c r="C2583" s="118"/>
      <c r="D2583" s="118"/>
      <c r="E2583" s="118"/>
      <c r="F2583" s="118"/>
      <c r="G2583" s="118"/>
      <c r="H2583" s="118"/>
      <c r="I2583" s="118"/>
      <c r="J2583" s="118"/>
      <c r="K2583" s="118"/>
      <c r="L2583" s="118"/>
      <c r="M2583" s="118"/>
      <c r="N2583" s="153"/>
    </row>
    <row r="2584" spans="2:14">
      <c r="B2584" s="118"/>
      <c r="C2584" s="118"/>
      <c r="D2584" s="118"/>
      <c r="E2584" s="118"/>
      <c r="F2584" s="118"/>
      <c r="G2584" s="118"/>
      <c r="H2584" s="118"/>
      <c r="I2584" s="118"/>
      <c r="J2584" s="118"/>
      <c r="K2584" s="118"/>
      <c r="L2584" s="118"/>
      <c r="M2584" s="118"/>
      <c r="N2584" s="153"/>
    </row>
    <row r="2585" spans="2:14">
      <c r="B2585" s="118"/>
      <c r="C2585" s="118"/>
      <c r="D2585" s="118"/>
      <c r="E2585" s="118"/>
      <c r="F2585" s="118"/>
      <c r="G2585" s="118"/>
      <c r="H2585" s="118"/>
      <c r="I2585" s="118"/>
      <c r="J2585" s="118"/>
      <c r="K2585" s="118"/>
      <c r="L2585" s="118"/>
      <c r="M2585" s="118"/>
      <c r="N2585" s="153"/>
    </row>
    <row r="2586" spans="2:14">
      <c r="B2586" s="118"/>
      <c r="C2586" s="118"/>
      <c r="D2586" s="118"/>
      <c r="E2586" s="118"/>
      <c r="F2586" s="118"/>
      <c r="G2586" s="118"/>
      <c r="H2586" s="118"/>
      <c r="I2586" s="118"/>
      <c r="J2586" s="118"/>
      <c r="K2586" s="118"/>
      <c r="L2586" s="118"/>
      <c r="M2586" s="118"/>
      <c r="N2586" s="153"/>
    </row>
    <row r="2587" spans="2:14">
      <c r="B2587" s="118"/>
      <c r="C2587" s="118"/>
      <c r="D2587" s="118"/>
      <c r="E2587" s="118"/>
      <c r="F2587" s="118"/>
      <c r="G2587" s="118"/>
      <c r="H2587" s="118"/>
      <c r="I2587" s="118"/>
      <c r="J2587" s="118"/>
      <c r="K2587" s="118"/>
      <c r="L2587" s="118"/>
      <c r="M2587" s="118"/>
      <c r="N2587" s="153"/>
    </row>
    <row r="2588" spans="2:14">
      <c r="B2588" s="118"/>
      <c r="C2588" s="118"/>
      <c r="D2588" s="118"/>
      <c r="E2588" s="118"/>
      <c r="F2588" s="118"/>
      <c r="G2588" s="118"/>
      <c r="H2588" s="118"/>
      <c r="I2588" s="118"/>
      <c r="J2588" s="118"/>
      <c r="K2588" s="118"/>
      <c r="L2588" s="118"/>
      <c r="M2588" s="118"/>
      <c r="N2588" s="153"/>
    </row>
    <row r="2589" spans="2:14">
      <c r="B2589" s="118"/>
      <c r="C2589" s="118"/>
      <c r="D2589" s="118"/>
      <c r="E2589" s="118"/>
      <c r="F2589" s="118"/>
      <c r="G2589" s="118"/>
      <c r="H2589" s="118"/>
      <c r="I2589" s="118"/>
      <c r="J2589" s="118"/>
      <c r="K2589" s="118"/>
      <c r="L2589" s="118"/>
      <c r="M2589" s="118"/>
      <c r="N2589" s="153"/>
    </row>
    <row r="2590" spans="2:14">
      <c r="B2590" s="118"/>
      <c r="C2590" s="118"/>
      <c r="D2590" s="118"/>
      <c r="E2590" s="118"/>
      <c r="F2590" s="118"/>
      <c r="G2590" s="118"/>
      <c r="H2590" s="118"/>
      <c r="I2590" s="118"/>
      <c r="J2590" s="118"/>
      <c r="K2590" s="118"/>
      <c r="L2590" s="118"/>
      <c r="M2590" s="118"/>
      <c r="N2590" s="153"/>
    </row>
    <row r="2591" spans="2:14">
      <c r="B2591" s="118"/>
      <c r="C2591" s="118"/>
      <c r="D2591" s="118"/>
      <c r="E2591" s="118"/>
      <c r="F2591" s="118"/>
      <c r="G2591" s="118"/>
      <c r="H2591" s="118"/>
      <c r="I2591" s="118"/>
      <c r="J2591" s="118"/>
      <c r="K2591" s="118"/>
      <c r="L2591" s="118"/>
      <c r="M2591" s="118"/>
      <c r="N2591" s="153"/>
    </row>
    <row r="2592" spans="2:14">
      <c r="B2592" s="118"/>
      <c r="C2592" s="118"/>
      <c r="D2592" s="118"/>
      <c r="E2592" s="118"/>
      <c r="F2592" s="118"/>
      <c r="G2592" s="118"/>
      <c r="H2592" s="118"/>
      <c r="I2592" s="118"/>
      <c r="J2592" s="118"/>
      <c r="K2592" s="118"/>
      <c r="L2592" s="118"/>
      <c r="M2592" s="118"/>
      <c r="N2592" s="153"/>
    </row>
    <row r="2593" spans="2:14">
      <c r="B2593" s="118"/>
      <c r="C2593" s="118"/>
      <c r="D2593" s="118"/>
      <c r="E2593" s="118"/>
      <c r="F2593" s="118"/>
      <c r="G2593" s="118"/>
      <c r="H2593" s="118"/>
      <c r="I2593" s="118"/>
      <c r="J2593" s="118"/>
      <c r="K2593" s="118"/>
      <c r="L2593" s="118"/>
      <c r="M2593" s="118"/>
      <c r="N2593" s="153"/>
    </row>
    <row r="2594" spans="2:14">
      <c r="B2594" s="118"/>
      <c r="C2594" s="118"/>
      <c r="D2594" s="118"/>
      <c r="E2594" s="118"/>
      <c r="F2594" s="118"/>
      <c r="G2594" s="118"/>
      <c r="H2594" s="118"/>
      <c r="I2594" s="118"/>
      <c r="J2594" s="118"/>
      <c r="K2594" s="118"/>
      <c r="L2594" s="118"/>
      <c r="M2594" s="118"/>
      <c r="N2594" s="153"/>
    </row>
    <row r="2595" spans="2:14">
      <c r="B2595" s="118"/>
      <c r="C2595" s="118"/>
      <c r="D2595" s="118"/>
      <c r="E2595" s="118"/>
      <c r="F2595" s="118"/>
      <c r="G2595" s="118"/>
      <c r="H2595" s="118"/>
      <c r="I2595" s="118"/>
      <c r="J2595" s="118"/>
      <c r="K2595" s="118"/>
      <c r="L2595" s="118"/>
      <c r="M2595" s="118"/>
      <c r="N2595" s="153"/>
    </row>
    <row r="2596" spans="2:14">
      <c r="B2596" s="118"/>
      <c r="C2596" s="118"/>
      <c r="D2596" s="118"/>
      <c r="E2596" s="118"/>
      <c r="F2596" s="118"/>
      <c r="G2596" s="118"/>
      <c r="H2596" s="118"/>
      <c r="I2596" s="118"/>
      <c r="J2596" s="118"/>
      <c r="K2596" s="118"/>
      <c r="L2596" s="118"/>
      <c r="M2596" s="118"/>
      <c r="N2596" s="153"/>
    </row>
    <row r="2597" spans="2:14">
      <c r="B2597" s="118"/>
      <c r="C2597" s="118"/>
      <c r="D2597" s="118"/>
      <c r="E2597" s="118"/>
      <c r="F2597" s="118"/>
      <c r="G2597" s="118"/>
      <c r="H2597" s="118"/>
      <c r="I2597" s="118"/>
      <c r="J2597" s="118"/>
      <c r="K2597" s="118"/>
      <c r="L2597" s="118"/>
      <c r="M2597" s="118"/>
      <c r="N2597" s="153"/>
    </row>
    <row r="2598" spans="2:14">
      <c r="B2598" s="118"/>
      <c r="C2598" s="118"/>
      <c r="D2598" s="118"/>
      <c r="E2598" s="118"/>
      <c r="F2598" s="118"/>
      <c r="G2598" s="118"/>
      <c r="H2598" s="118"/>
      <c r="I2598" s="118"/>
      <c r="J2598" s="118"/>
      <c r="K2598" s="118"/>
      <c r="L2598" s="118"/>
      <c r="M2598" s="118"/>
      <c r="N2598" s="153"/>
    </row>
    <row r="2599" spans="2:14">
      <c r="B2599" s="118"/>
      <c r="C2599" s="118"/>
      <c r="D2599" s="118"/>
      <c r="E2599" s="118"/>
      <c r="F2599" s="118"/>
      <c r="G2599" s="118"/>
      <c r="H2599" s="118"/>
      <c r="I2599" s="118"/>
      <c r="J2599" s="118"/>
      <c r="K2599" s="118"/>
      <c r="L2599" s="118"/>
      <c r="M2599" s="118"/>
      <c r="N2599" s="153"/>
    </row>
    <row r="2600" spans="2:14">
      <c r="B2600" s="118"/>
      <c r="C2600" s="118"/>
      <c r="D2600" s="118"/>
      <c r="E2600" s="118"/>
      <c r="F2600" s="118"/>
      <c r="G2600" s="118"/>
      <c r="H2600" s="118"/>
      <c r="I2600" s="118"/>
      <c r="J2600" s="118"/>
      <c r="K2600" s="118"/>
      <c r="L2600" s="118"/>
      <c r="M2600" s="118"/>
      <c r="N2600" s="153"/>
    </row>
    <row r="2601" spans="2:14">
      <c r="B2601" s="118"/>
      <c r="C2601" s="118"/>
      <c r="D2601" s="118"/>
      <c r="E2601" s="118"/>
      <c r="F2601" s="118"/>
      <c r="G2601" s="118"/>
      <c r="H2601" s="118"/>
      <c r="I2601" s="118"/>
      <c r="J2601" s="118"/>
      <c r="K2601" s="118"/>
      <c r="L2601" s="118"/>
      <c r="M2601" s="118"/>
      <c r="N2601" s="153"/>
    </row>
    <row r="2602" spans="2:14">
      <c r="B2602" s="118"/>
      <c r="C2602" s="118"/>
      <c r="D2602" s="118"/>
      <c r="E2602" s="118"/>
      <c r="F2602" s="118"/>
      <c r="G2602" s="118"/>
      <c r="H2602" s="118"/>
      <c r="I2602" s="118"/>
      <c r="J2602" s="118"/>
      <c r="K2602" s="118"/>
      <c r="L2602" s="118"/>
      <c r="M2602" s="118"/>
      <c r="N2602" s="153"/>
    </row>
    <row r="2603" spans="2:14">
      <c r="B2603" s="118"/>
      <c r="C2603" s="118"/>
      <c r="D2603" s="118"/>
      <c r="E2603" s="118"/>
      <c r="F2603" s="118"/>
      <c r="G2603" s="118"/>
      <c r="H2603" s="118"/>
      <c r="I2603" s="118"/>
      <c r="J2603" s="118"/>
      <c r="K2603" s="118"/>
      <c r="L2603" s="118"/>
      <c r="M2603" s="118"/>
      <c r="N2603" s="153"/>
    </row>
    <row r="2604" spans="2:14">
      <c r="B2604" s="118"/>
      <c r="C2604" s="118"/>
      <c r="D2604" s="118"/>
      <c r="E2604" s="118"/>
      <c r="F2604" s="118"/>
      <c r="G2604" s="118"/>
      <c r="H2604" s="118"/>
      <c r="I2604" s="118"/>
      <c r="J2604" s="118"/>
      <c r="K2604" s="118"/>
      <c r="L2604" s="118"/>
      <c r="M2604" s="118"/>
      <c r="N2604" s="153"/>
    </row>
    <row r="2605" spans="2:14">
      <c r="B2605" s="118"/>
      <c r="C2605" s="118"/>
      <c r="D2605" s="118"/>
      <c r="E2605" s="118"/>
      <c r="F2605" s="118"/>
      <c r="G2605" s="118"/>
      <c r="H2605" s="118"/>
      <c r="I2605" s="118"/>
      <c r="J2605" s="118"/>
      <c r="K2605" s="118"/>
      <c r="L2605" s="118"/>
      <c r="M2605" s="118"/>
      <c r="N2605" s="153"/>
    </row>
    <row r="2606" spans="2:14">
      <c r="B2606" s="118"/>
      <c r="C2606" s="118"/>
      <c r="D2606" s="118"/>
      <c r="E2606" s="118"/>
      <c r="F2606" s="118"/>
      <c r="G2606" s="118"/>
      <c r="H2606" s="118"/>
      <c r="I2606" s="118"/>
      <c r="J2606" s="118"/>
      <c r="K2606" s="118"/>
      <c r="L2606" s="118"/>
      <c r="M2606" s="118"/>
      <c r="N2606" s="153"/>
    </row>
    <row r="2607" spans="2:14">
      <c r="B2607" s="118"/>
      <c r="C2607" s="118"/>
      <c r="D2607" s="118"/>
      <c r="E2607" s="118"/>
      <c r="F2607" s="118"/>
      <c r="G2607" s="118"/>
      <c r="H2607" s="118"/>
      <c r="I2607" s="118"/>
      <c r="J2607" s="118"/>
      <c r="K2607" s="118"/>
      <c r="L2607" s="118"/>
      <c r="M2607" s="118"/>
      <c r="N2607" s="153"/>
    </row>
    <row r="2608" spans="2:14">
      <c r="B2608" s="118"/>
      <c r="C2608" s="118"/>
      <c r="D2608" s="118"/>
      <c r="E2608" s="118"/>
      <c r="F2608" s="118"/>
      <c r="G2608" s="118"/>
      <c r="H2608" s="118"/>
      <c r="I2608" s="118"/>
      <c r="J2608" s="118"/>
      <c r="K2608" s="118"/>
      <c r="L2608" s="118"/>
      <c r="M2608" s="118"/>
      <c r="N2608" s="153"/>
    </row>
    <row r="2609" spans="2:14">
      <c r="B2609" s="118"/>
      <c r="C2609" s="118"/>
      <c r="D2609" s="118"/>
      <c r="E2609" s="118"/>
      <c r="F2609" s="118"/>
      <c r="G2609" s="118"/>
      <c r="H2609" s="118"/>
      <c r="I2609" s="118"/>
      <c r="J2609" s="118"/>
      <c r="K2609" s="118"/>
      <c r="L2609" s="118"/>
      <c r="M2609" s="118"/>
      <c r="N2609" s="153"/>
    </row>
    <row r="2610" spans="2:14">
      <c r="B2610" s="118"/>
      <c r="C2610" s="118"/>
      <c r="D2610" s="118"/>
      <c r="E2610" s="118"/>
      <c r="F2610" s="118"/>
      <c r="G2610" s="118"/>
      <c r="H2610" s="118"/>
      <c r="I2610" s="118"/>
      <c r="J2610" s="118"/>
      <c r="K2610" s="118"/>
      <c r="L2610" s="118"/>
      <c r="M2610" s="118"/>
      <c r="N2610" s="153"/>
    </row>
    <row r="2611" spans="2:14">
      <c r="B2611" s="118"/>
      <c r="C2611" s="118"/>
      <c r="D2611" s="118"/>
      <c r="E2611" s="118"/>
      <c r="F2611" s="118"/>
      <c r="G2611" s="118"/>
      <c r="H2611" s="118"/>
      <c r="I2611" s="118"/>
      <c r="J2611" s="118"/>
      <c r="K2611" s="118"/>
      <c r="L2611" s="118"/>
      <c r="M2611" s="118"/>
      <c r="N2611" s="153"/>
    </row>
    <row r="2612" spans="2:14">
      <c r="B2612" s="118"/>
      <c r="C2612" s="118"/>
      <c r="D2612" s="118"/>
      <c r="E2612" s="118"/>
      <c r="F2612" s="118"/>
      <c r="G2612" s="118"/>
      <c r="H2612" s="118"/>
      <c r="I2612" s="118"/>
      <c r="J2612" s="118"/>
      <c r="K2612" s="118"/>
      <c r="L2612" s="118"/>
      <c r="M2612" s="118"/>
      <c r="N2612" s="153"/>
    </row>
    <row r="2613" spans="2:14">
      <c r="B2613" s="118"/>
      <c r="C2613" s="118"/>
      <c r="D2613" s="118"/>
      <c r="E2613" s="118"/>
      <c r="F2613" s="118"/>
      <c r="G2613" s="118"/>
      <c r="H2613" s="118"/>
      <c r="I2613" s="118"/>
      <c r="J2613" s="118"/>
      <c r="K2613" s="118"/>
      <c r="L2613" s="118"/>
      <c r="M2613" s="118"/>
      <c r="N2613" s="153"/>
    </row>
    <row r="2614" spans="2:14">
      <c r="B2614" s="118"/>
      <c r="C2614" s="118"/>
      <c r="D2614" s="118"/>
      <c r="E2614" s="118"/>
      <c r="F2614" s="118"/>
      <c r="G2614" s="118"/>
      <c r="H2614" s="118"/>
      <c r="I2614" s="118"/>
      <c r="J2614" s="118"/>
      <c r="K2614" s="118"/>
      <c r="L2614" s="118"/>
      <c r="M2614" s="118"/>
      <c r="N2614" s="153"/>
    </row>
    <row r="2615" spans="2:14">
      <c r="B2615" s="118"/>
      <c r="C2615" s="118"/>
      <c r="D2615" s="118"/>
      <c r="E2615" s="118"/>
      <c r="F2615" s="118"/>
      <c r="G2615" s="118"/>
      <c r="H2615" s="118"/>
      <c r="I2615" s="118"/>
      <c r="J2615" s="118"/>
      <c r="K2615" s="118"/>
      <c r="L2615" s="118"/>
      <c r="M2615" s="118"/>
      <c r="N2615" s="153"/>
    </row>
    <row r="2616" spans="2:14">
      <c r="B2616" s="118"/>
      <c r="C2616" s="118"/>
      <c r="D2616" s="118"/>
      <c r="E2616" s="118"/>
      <c r="F2616" s="118"/>
      <c r="G2616" s="118"/>
      <c r="H2616" s="118"/>
      <c r="I2616" s="118"/>
      <c r="J2616" s="118"/>
      <c r="K2616" s="118"/>
      <c r="L2616" s="118"/>
      <c r="M2616" s="118"/>
      <c r="N2616" s="153"/>
    </row>
    <row r="2617" spans="2:14">
      <c r="B2617" s="118"/>
      <c r="C2617" s="118"/>
      <c r="D2617" s="118"/>
      <c r="E2617" s="118"/>
      <c r="F2617" s="118"/>
      <c r="G2617" s="118"/>
      <c r="H2617" s="118"/>
      <c r="I2617" s="118"/>
      <c r="J2617" s="118"/>
      <c r="K2617" s="118"/>
      <c r="L2617" s="118"/>
      <c r="M2617" s="118"/>
      <c r="N2617" s="153"/>
    </row>
    <row r="2618" spans="2:14">
      <c r="B2618" s="118"/>
      <c r="C2618" s="118"/>
      <c r="D2618" s="118"/>
      <c r="E2618" s="118"/>
      <c r="F2618" s="118"/>
      <c r="G2618" s="118"/>
      <c r="H2618" s="118"/>
      <c r="I2618" s="118"/>
      <c r="J2618" s="118"/>
      <c r="K2618" s="118"/>
      <c r="L2618" s="118"/>
      <c r="M2618" s="118"/>
      <c r="N2618" s="153"/>
    </row>
    <row r="2619" spans="2:14">
      <c r="B2619" s="118"/>
      <c r="C2619" s="118"/>
      <c r="D2619" s="118"/>
      <c r="E2619" s="118"/>
      <c r="F2619" s="118"/>
      <c r="G2619" s="118"/>
      <c r="H2619" s="118"/>
      <c r="I2619" s="118"/>
      <c r="J2619" s="118"/>
      <c r="K2619" s="118"/>
      <c r="L2619" s="118"/>
      <c r="M2619" s="118"/>
      <c r="N2619" s="153"/>
    </row>
    <row r="2620" spans="2:14">
      <c r="B2620" s="118"/>
      <c r="C2620" s="118"/>
      <c r="D2620" s="118"/>
      <c r="E2620" s="118"/>
      <c r="F2620" s="118"/>
      <c r="G2620" s="118"/>
      <c r="H2620" s="118"/>
      <c r="I2620" s="118"/>
      <c r="J2620" s="118"/>
      <c r="K2620" s="118"/>
      <c r="L2620" s="118"/>
      <c r="M2620" s="118"/>
      <c r="N2620" s="153"/>
    </row>
    <row r="2621" spans="2:14">
      <c r="B2621" s="118"/>
      <c r="C2621" s="118"/>
      <c r="D2621" s="118"/>
      <c r="E2621" s="118"/>
      <c r="F2621" s="118"/>
      <c r="G2621" s="118"/>
      <c r="H2621" s="118"/>
      <c r="I2621" s="118"/>
      <c r="J2621" s="118"/>
      <c r="K2621" s="118"/>
      <c r="L2621" s="118"/>
      <c r="M2621" s="118"/>
      <c r="N2621" s="153"/>
    </row>
    <row r="2622" spans="2:14">
      <c r="B2622" s="118"/>
      <c r="C2622" s="118"/>
      <c r="D2622" s="118"/>
      <c r="E2622" s="118"/>
      <c r="F2622" s="118"/>
      <c r="G2622" s="118"/>
      <c r="H2622" s="118"/>
      <c r="I2622" s="118"/>
      <c r="J2622" s="118"/>
      <c r="K2622" s="118"/>
      <c r="L2622" s="118"/>
      <c r="M2622" s="118"/>
      <c r="N2622" s="153"/>
    </row>
    <row r="2623" spans="2:14">
      <c r="B2623" s="118"/>
      <c r="C2623" s="118"/>
      <c r="D2623" s="118"/>
      <c r="E2623" s="118"/>
      <c r="F2623" s="118"/>
      <c r="G2623" s="118"/>
      <c r="H2623" s="118"/>
      <c r="I2623" s="118"/>
      <c r="J2623" s="118"/>
      <c r="K2623" s="118"/>
      <c r="L2623" s="118"/>
      <c r="M2623" s="118"/>
      <c r="N2623" s="153"/>
    </row>
    <row r="2624" spans="2:14">
      <c r="B2624" s="118"/>
      <c r="C2624" s="118"/>
      <c r="D2624" s="118"/>
      <c r="E2624" s="118"/>
      <c r="F2624" s="118"/>
      <c r="G2624" s="118"/>
      <c r="H2624" s="118"/>
      <c r="I2624" s="118"/>
      <c r="J2624" s="118"/>
      <c r="K2624" s="118"/>
      <c r="L2624" s="118"/>
      <c r="M2624" s="118"/>
      <c r="N2624" s="153"/>
    </row>
    <row r="2625" spans="2:14">
      <c r="B2625" s="118"/>
      <c r="C2625" s="118"/>
      <c r="D2625" s="118"/>
      <c r="E2625" s="118"/>
      <c r="F2625" s="118"/>
      <c r="G2625" s="118"/>
      <c r="H2625" s="118"/>
      <c r="I2625" s="118"/>
      <c r="J2625" s="118"/>
      <c r="K2625" s="118"/>
      <c r="L2625" s="118"/>
      <c r="M2625" s="118"/>
      <c r="N2625" s="153"/>
    </row>
    <row r="2626" spans="2:14">
      <c r="B2626" s="118"/>
      <c r="C2626" s="118"/>
      <c r="D2626" s="118"/>
      <c r="E2626" s="118"/>
      <c r="F2626" s="118"/>
      <c r="G2626" s="118"/>
      <c r="H2626" s="118"/>
      <c r="I2626" s="118"/>
      <c r="J2626" s="118"/>
      <c r="K2626" s="118"/>
      <c r="L2626" s="118"/>
      <c r="M2626" s="118"/>
      <c r="N2626" s="153"/>
    </row>
    <row r="2627" spans="2:14">
      <c r="B2627" s="118"/>
      <c r="C2627" s="118"/>
      <c r="D2627" s="118"/>
      <c r="E2627" s="118"/>
      <c r="F2627" s="118"/>
      <c r="G2627" s="118"/>
      <c r="H2627" s="118"/>
      <c r="I2627" s="118"/>
      <c r="J2627" s="118"/>
      <c r="K2627" s="118"/>
      <c r="L2627" s="118"/>
      <c r="M2627" s="118"/>
      <c r="N2627" s="153"/>
    </row>
    <row r="2628" spans="2:14">
      <c r="B2628" s="118"/>
      <c r="C2628" s="118"/>
      <c r="D2628" s="118"/>
      <c r="E2628" s="118"/>
      <c r="F2628" s="118"/>
      <c r="G2628" s="118"/>
      <c r="H2628" s="118"/>
      <c r="I2628" s="118"/>
      <c r="J2628" s="118"/>
      <c r="K2628" s="118"/>
      <c r="L2628" s="118"/>
      <c r="M2628" s="118"/>
      <c r="N2628" s="153"/>
    </row>
    <row r="2629" spans="2:14">
      <c r="B2629" s="118"/>
      <c r="C2629" s="118"/>
      <c r="D2629" s="118"/>
      <c r="E2629" s="118"/>
      <c r="F2629" s="118"/>
      <c r="G2629" s="118"/>
      <c r="H2629" s="118"/>
      <c r="I2629" s="118"/>
      <c r="J2629" s="118"/>
      <c r="K2629" s="118"/>
      <c r="L2629" s="118"/>
      <c r="M2629" s="118"/>
      <c r="N2629" s="153"/>
    </row>
    <row r="2630" spans="2:14">
      <c r="B2630" s="118"/>
      <c r="C2630" s="118"/>
      <c r="D2630" s="118"/>
      <c r="E2630" s="118"/>
      <c r="F2630" s="118"/>
      <c r="G2630" s="118"/>
      <c r="H2630" s="118"/>
      <c r="I2630" s="118"/>
      <c r="J2630" s="118"/>
      <c r="K2630" s="118"/>
      <c r="L2630" s="118"/>
      <c r="M2630" s="118"/>
      <c r="N2630" s="153"/>
    </row>
    <row r="2631" spans="2:14">
      <c r="B2631" s="118"/>
      <c r="C2631" s="118"/>
      <c r="D2631" s="118"/>
      <c r="E2631" s="118"/>
      <c r="F2631" s="118"/>
      <c r="G2631" s="118"/>
      <c r="H2631" s="118"/>
      <c r="I2631" s="118"/>
      <c r="J2631" s="118"/>
      <c r="K2631" s="118"/>
      <c r="L2631" s="118"/>
      <c r="M2631" s="118"/>
      <c r="N2631" s="153"/>
    </row>
    <row r="2632" spans="2:14">
      <c r="B2632" s="118"/>
      <c r="C2632" s="118"/>
      <c r="D2632" s="118"/>
      <c r="E2632" s="118"/>
      <c r="F2632" s="118"/>
      <c r="G2632" s="118"/>
      <c r="H2632" s="118"/>
      <c r="I2632" s="118"/>
      <c r="J2632" s="118"/>
      <c r="K2632" s="118"/>
      <c r="L2632" s="118"/>
      <c r="M2632" s="118"/>
      <c r="N2632" s="153"/>
    </row>
    <row r="2633" spans="2:14">
      <c r="B2633" s="118"/>
      <c r="C2633" s="118"/>
      <c r="D2633" s="118"/>
      <c r="E2633" s="118"/>
      <c r="F2633" s="118"/>
      <c r="G2633" s="118"/>
      <c r="H2633" s="118"/>
      <c r="I2633" s="118"/>
      <c r="J2633" s="118"/>
      <c r="K2633" s="118"/>
      <c r="L2633" s="118"/>
      <c r="M2633" s="118"/>
      <c r="N2633" s="153"/>
    </row>
    <row r="2634" spans="2:14">
      <c r="B2634" s="118"/>
      <c r="C2634" s="118"/>
      <c r="D2634" s="118"/>
      <c r="E2634" s="118"/>
      <c r="F2634" s="118"/>
      <c r="G2634" s="118"/>
      <c r="H2634" s="118"/>
      <c r="I2634" s="118"/>
      <c r="J2634" s="118"/>
      <c r="K2634" s="118"/>
      <c r="L2634" s="118"/>
      <c r="M2634" s="118"/>
      <c r="N2634" s="153"/>
    </row>
    <row r="2635" spans="2:14">
      <c r="B2635" s="118"/>
      <c r="C2635" s="118"/>
      <c r="D2635" s="118"/>
      <c r="E2635" s="118"/>
      <c r="F2635" s="118"/>
      <c r="G2635" s="118"/>
      <c r="H2635" s="118"/>
      <c r="I2635" s="118"/>
      <c r="J2635" s="118"/>
      <c r="K2635" s="118"/>
      <c r="L2635" s="118"/>
      <c r="M2635" s="118"/>
      <c r="N2635" s="153"/>
    </row>
    <row r="2636" spans="2:14">
      <c r="B2636" s="118"/>
      <c r="C2636" s="118"/>
      <c r="D2636" s="118"/>
      <c r="E2636" s="118"/>
      <c r="F2636" s="118"/>
      <c r="G2636" s="118"/>
      <c r="H2636" s="118"/>
      <c r="I2636" s="118"/>
      <c r="J2636" s="118"/>
      <c r="K2636" s="118"/>
      <c r="L2636" s="118"/>
      <c r="M2636" s="118"/>
      <c r="N2636" s="153"/>
    </row>
    <row r="2637" spans="2:14">
      <c r="B2637" s="118"/>
      <c r="C2637" s="118"/>
      <c r="D2637" s="118"/>
      <c r="E2637" s="118"/>
      <c r="F2637" s="118"/>
      <c r="G2637" s="118"/>
      <c r="H2637" s="118"/>
      <c r="I2637" s="118"/>
      <c r="J2637" s="118"/>
      <c r="K2637" s="118"/>
      <c r="L2637" s="118"/>
      <c r="M2637" s="118"/>
      <c r="N2637" s="153"/>
    </row>
    <row r="2638" spans="2:14">
      <c r="B2638" s="118"/>
      <c r="C2638" s="118"/>
      <c r="D2638" s="118"/>
      <c r="E2638" s="118"/>
      <c r="F2638" s="118"/>
      <c r="G2638" s="118"/>
      <c r="H2638" s="118"/>
      <c r="I2638" s="118"/>
      <c r="J2638" s="118"/>
      <c r="K2638" s="118"/>
      <c r="L2638" s="118"/>
      <c r="M2638" s="118"/>
      <c r="N2638" s="153"/>
    </row>
    <row r="2639" spans="2:14">
      <c r="B2639" s="118"/>
      <c r="C2639" s="118"/>
      <c r="D2639" s="118"/>
      <c r="E2639" s="118"/>
      <c r="F2639" s="118"/>
      <c r="G2639" s="118"/>
      <c r="H2639" s="118"/>
      <c r="I2639" s="118"/>
      <c r="J2639" s="118"/>
      <c r="K2639" s="118"/>
      <c r="L2639" s="118"/>
      <c r="M2639" s="118"/>
      <c r="N2639" s="153"/>
    </row>
    <row r="2640" spans="2:14">
      <c r="B2640" s="118"/>
      <c r="C2640" s="118"/>
      <c r="D2640" s="118"/>
      <c r="E2640" s="118"/>
      <c r="F2640" s="118"/>
      <c r="G2640" s="118"/>
      <c r="H2640" s="118"/>
      <c r="I2640" s="118"/>
      <c r="J2640" s="118"/>
      <c r="K2640" s="118"/>
      <c r="L2640" s="118"/>
      <c r="M2640" s="118"/>
      <c r="N2640" s="153"/>
    </row>
    <row r="2641" spans="2:14">
      <c r="B2641" s="118"/>
      <c r="C2641" s="118"/>
      <c r="D2641" s="118"/>
      <c r="E2641" s="118"/>
      <c r="F2641" s="118"/>
      <c r="G2641" s="118"/>
      <c r="H2641" s="118"/>
      <c r="I2641" s="118"/>
      <c r="J2641" s="118"/>
      <c r="K2641" s="118"/>
      <c r="L2641" s="118"/>
      <c r="M2641" s="118"/>
      <c r="N2641" s="153"/>
    </row>
    <row r="2642" spans="2:14">
      <c r="B2642" s="118"/>
      <c r="C2642" s="118"/>
      <c r="D2642" s="118"/>
      <c r="E2642" s="118"/>
      <c r="F2642" s="118"/>
      <c r="G2642" s="118"/>
      <c r="H2642" s="118"/>
      <c r="I2642" s="118"/>
      <c r="J2642" s="118"/>
      <c r="K2642" s="118"/>
      <c r="L2642" s="118"/>
      <c r="M2642" s="118"/>
      <c r="N2642" s="153"/>
    </row>
    <row r="2643" spans="2:14">
      <c r="B2643" s="118"/>
      <c r="C2643" s="118"/>
      <c r="D2643" s="118"/>
      <c r="E2643" s="118"/>
      <c r="F2643" s="118"/>
      <c r="G2643" s="118"/>
      <c r="H2643" s="118"/>
      <c r="I2643" s="118"/>
      <c r="J2643" s="118"/>
      <c r="K2643" s="118"/>
      <c r="L2643" s="118"/>
      <c r="M2643" s="118"/>
      <c r="N2643" s="153"/>
    </row>
    <row r="2644" spans="2:14">
      <c r="B2644" s="118"/>
      <c r="C2644" s="118"/>
      <c r="D2644" s="118"/>
      <c r="E2644" s="118"/>
      <c r="F2644" s="118"/>
      <c r="G2644" s="118"/>
      <c r="H2644" s="118"/>
      <c r="I2644" s="118"/>
      <c r="J2644" s="118"/>
      <c r="K2644" s="118"/>
      <c r="L2644" s="118"/>
      <c r="M2644" s="118"/>
      <c r="N2644" s="153"/>
    </row>
    <row r="2645" spans="2:14">
      <c r="B2645" s="118"/>
      <c r="C2645" s="118"/>
      <c r="D2645" s="118"/>
      <c r="E2645" s="118"/>
      <c r="F2645" s="118"/>
      <c r="G2645" s="118"/>
      <c r="H2645" s="118"/>
      <c r="I2645" s="118"/>
      <c r="J2645" s="118"/>
      <c r="K2645" s="118"/>
      <c r="L2645" s="118"/>
      <c r="M2645" s="118"/>
      <c r="N2645" s="153"/>
    </row>
    <row r="2646" spans="2:14">
      <c r="B2646" s="118"/>
      <c r="C2646" s="118"/>
      <c r="D2646" s="118"/>
      <c r="E2646" s="118"/>
      <c r="F2646" s="118"/>
      <c r="G2646" s="118"/>
      <c r="H2646" s="118"/>
      <c r="I2646" s="118"/>
      <c r="J2646" s="118"/>
      <c r="K2646" s="118"/>
      <c r="L2646" s="118"/>
      <c r="M2646" s="118"/>
      <c r="N2646" s="153"/>
    </row>
    <row r="2647" spans="2:14">
      <c r="B2647" s="118"/>
      <c r="C2647" s="118"/>
      <c r="D2647" s="118"/>
      <c r="E2647" s="118"/>
      <c r="F2647" s="118"/>
      <c r="G2647" s="118"/>
      <c r="H2647" s="118"/>
      <c r="I2647" s="118"/>
      <c r="J2647" s="118"/>
      <c r="K2647" s="118"/>
      <c r="L2647" s="118"/>
      <c r="M2647" s="118"/>
      <c r="N2647" s="153"/>
    </row>
    <row r="2648" spans="2:14">
      <c r="B2648" s="118"/>
      <c r="C2648" s="118"/>
      <c r="D2648" s="118"/>
      <c r="E2648" s="118"/>
      <c r="F2648" s="118"/>
      <c r="G2648" s="118"/>
      <c r="H2648" s="118"/>
      <c r="I2648" s="118"/>
      <c r="J2648" s="118"/>
      <c r="K2648" s="118"/>
      <c r="L2648" s="118"/>
      <c r="M2648" s="118"/>
      <c r="N2648" s="153"/>
    </row>
    <row r="2649" spans="2:14">
      <c r="B2649" s="118"/>
      <c r="C2649" s="118"/>
      <c r="D2649" s="118"/>
      <c r="E2649" s="118"/>
      <c r="F2649" s="118"/>
      <c r="G2649" s="118"/>
      <c r="H2649" s="118"/>
      <c r="I2649" s="118"/>
      <c r="J2649" s="118"/>
      <c r="K2649" s="118"/>
      <c r="L2649" s="118"/>
      <c r="M2649" s="118"/>
      <c r="N2649" s="153"/>
    </row>
    <row r="2650" spans="2:14">
      <c r="B2650" s="118"/>
      <c r="C2650" s="118"/>
      <c r="D2650" s="118"/>
      <c r="E2650" s="118"/>
      <c r="F2650" s="118"/>
      <c r="G2650" s="118"/>
      <c r="H2650" s="118"/>
      <c r="I2650" s="118"/>
      <c r="J2650" s="118"/>
      <c r="K2650" s="118"/>
      <c r="L2650" s="118"/>
      <c r="M2650" s="118"/>
      <c r="N2650" s="153"/>
    </row>
    <row r="2651" spans="2:14">
      <c r="B2651" s="118"/>
      <c r="C2651" s="118"/>
      <c r="D2651" s="118"/>
      <c r="E2651" s="118"/>
      <c r="F2651" s="118"/>
      <c r="G2651" s="118"/>
      <c r="H2651" s="118"/>
      <c r="I2651" s="118"/>
      <c r="J2651" s="118"/>
      <c r="K2651" s="118"/>
      <c r="L2651" s="118"/>
      <c r="M2651" s="118"/>
      <c r="N2651" s="153"/>
    </row>
    <row r="2652" spans="2:14">
      <c r="B2652" s="118"/>
      <c r="C2652" s="118"/>
      <c r="D2652" s="118"/>
      <c r="E2652" s="118"/>
      <c r="F2652" s="118"/>
      <c r="G2652" s="118"/>
      <c r="H2652" s="118"/>
      <c r="I2652" s="118"/>
      <c r="J2652" s="118"/>
      <c r="K2652" s="118"/>
      <c r="L2652" s="118"/>
      <c r="M2652" s="118"/>
      <c r="N2652" s="153"/>
    </row>
    <row r="2653" spans="2:14">
      <c r="B2653" s="118"/>
      <c r="C2653" s="118"/>
      <c r="D2653" s="118"/>
      <c r="E2653" s="118"/>
      <c r="F2653" s="118"/>
      <c r="G2653" s="118"/>
      <c r="H2653" s="118"/>
      <c r="I2653" s="118"/>
      <c r="J2653" s="118"/>
      <c r="K2653" s="118"/>
      <c r="L2653" s="118"/>
      <c r="M2653" s="118"/>
      <c r="N2653" s="153"/>
    </row>
    <row r="2654" spans="2:14">
      <c r="B2654" s="118"/>
      <c r="C2654" s="118"/>
      <c r="D2654" s="118"/>
      <c r="E2654" s="118"/>
      <c r="F2654" s="118"/>
      <c r="G2654" s="118"/>
      <c r="H2654" s="118"/>
      <c r="I2654" s="118"/>
      <c r="J2654" s="118"/>
      <c r="K2654" s="118"/>
      <c r="L2654" s="118"/>
      <c r="M2654" s="118"/>
      <c r="N2654" s="153"/>
    </row>
    <row r="2655" spans="2:14">
      <c r="B2655" s="118"/>
      <c r="C2655" s="118"/>
      <c r="D2655" s="118"/>
      <c r="E2655" s="118"/>
      <c r="F2655" s="118"/>
      <c r="G2655" s="118"/>
      <c r="H2655" s="118"/>
      <c r="I2655" s="118"/>
      <c r="J2655" s="118"/>
      <c r="K2655" s="118"/>
      <c r="L2655" s="118"/>
      <c r="M2655" s="118"/>
      <c r="N2655" s="153"/>
    </row>
    <row r="2656" spans="2:14">
      <c r="B2656" s="118"/>
      <c r="C2656" s="118"/>
      <c r="D2656" s="118"/>
      <c r="E2656" s="118"/>
      <c r="F2656" s="118"/>
      <c r="G2656" s="118"/>
      <c r="H2656" s="118"/>
      <c r="I2656" s="118"/>
      <c r="J2656" s="118"/>
      <c r="K2656" s="118"/>
      <c r="L2656" s="118"/>
      <c r="M2656" s="118"/>
      <c r="N2656" s="153"/>
    </row>
    <row r="2657" spans="2:14">
      <c r="B2657" s="118"/>
      <c r="C2657" s="118"/>
      <c r="D2657" s="118"/>
      <c r="E2657" s="118"/>
      <c r="F2657" s="118"/>
      <c r="G2657" s="118"/>
      <c r="H2657" s="118"/>
      <c r="I2657" s="118"/>
      <c r="J2657" s="118"/>
      <c r="K2657" s="118"/>
      <c r="L2657" s="118"/>
      <c r="M2657" s="118"/>
      <c r="N2657" s="153"/>
    </row>
    <row r="2658" spans="2:14">
      <c r="B2658" s="118"/>
      <c r="C2658" s="118"/>
      <c r="D2658" s="118"/>
      <c r="E2658" s="118"/>
      <c r="F2658" s="118"/>
      <c r="G2658" s="118"/>
      <c r="H2658" s="118"/>
      <c r="I2658" s="118"/>
      <c r="J2658" s="118"/>
      <c r="K2658" s="118"/>
      <c r="L2658" s="118"/>
      <c r="M2658" s="118"/>
      <c r="N2658" s="153"/>
    </row>
    <row r="2659" spans="2:14">
      <c r="B2659" s="118"/>
      <c r="C2659" s="118"/>
      <c r="D2659" s="118"/>
      <c r="E2659" s="118"/>
      <c r="F2659" s="118"/>
      <c r="G2659" s="118"/>
      <c r="H2659" s="118"/>
      <c r="I2659" s="118"/>
      <c r="J2659" s="118"/>
      <c r="K2659" s="118"/>
      <c r="L2659" s="118"/>
      <c r="M2659" s="118"/>
      <c r="N2659" s="153"/>
    </row>
    <row r="2660" spans="2:14">
      <c r="B2660" s="118"/>
      <c r="C2660" s="118"/>
      <c r="D2660" s="118"/>
      <c r="E2660" s="118"/>
      <c r="F2660" s="118"/>
      <c r="G2660" s="118"/>
      <c r="H2660" s="118"/>
      <c r="I2660" s="118"/>
      <c r="J2660" s="118"/>
      <c r="K2660" s="118"/>
      <c r="L2660" s="118"/>
      <c r="M2660" s="118"/>
      <c r="N2660" s="153"/>
    </row>
    <row r="2661" spans="2:14">
      <c r="B2661" s="118"/>
      <c r="C2661" s="118"/>
      <c r="D2661" s="118"/>
      <c r="E2661" s="118"/>
      <c r="F2661" s="118"/>
      <c r="G2661" s="118"/>
      <c r="H2661" s="118"/>
      <c r="I2661" s="118"/>
      <c r="J2661" s="118"/>
      <c r="K2661" s="118"/>
      <c r="L2661" s="118"/>
      <c r="M2661" s="118"/>
      <c r="N2661" s="153"/>
    </row>
    <row r="2662" spans="2:14">
      <c r="B2662" s="118"/>
      <c r="C2662" s="118"/>
      <c r="D2662" s="118"/>
      <c r="E2662" s="118"/>
      <c r="F2662" s="118"/>
      <c r="G2662" s="118"/>
      <c r="H2662" s="118"/>
      <c r="I2662" s="118"/>
      <c r="J2662" s="118"/>
      <c r="K2662" s="118"/>
      <c r="L2662" s="118"/>
      <c r="M2662" s="118"/>
      <c r="N2662" s="153"/>
    </row>
    <row r="2663" spans="2:14">
      <c r="B2663" s="118"/>
      <c r="C2663" s="118"/>
      <c r="D2663" s="118"/>
      <c r="E2663" s="118"/>
      <c r="F2663" s="118"/>
      <c r="G2663" s="118"/>
      <c r="H2663" s="118"/>
      <c r="I2663" s="118"/>
      <c r="J2663" s="118"/>
      <c r="K2663" s="118"/>
      <c r="L2663" s="118"/>
      <c r="M2663" s="118"/>
      <c r="N2663" s="153"/>
    </row>
    <row r="2664" spans="2:14">
      <c r="B2664" s="118"/>
      <c r="C2664" s="118"/>
      <c r="D2664" s="118"/>
      <c r="E2664" s="118"/>
      <c r="F2664" s="118"/>
      <c r="G2664" s="118"/>
      <c r="H2664" s="118"/>
      <c r="I2664" s="118"/>
      <c r="J2664" s="118"/>
      <c r="K2664" s="118"/>
      <c r="L2664" s="118"/>
      <c r="M2664" s="118"/>
      <c r="N2664" s="153"/>
    </row>
    <row r="2665" spans="2:14">
      <c r="B2665" s="118"/>
      <c r="C2665" s="118"/>
      <c r="D2665" s="118"/>
      <c r="E2665" s="118"/>
      <c r="F2665" s="118"/>
      <c r="G2665" s="118"/>
      <c r="H2665" s="118"/>
      <c r="I2665" s="118"/>
      <c r="J2665" s="118"/>
      <c r="K2665" s="118"/>
      <c r="L2665" s="118"/>
      <c r="M2665" s="118"/>
      <c r="N2665" s="153"/>
    </row>
    <row r="2666" spans="2:14">
      <c r="B2666" s="118"/>
      <c r="C2666" s="118"/>
      <c r="D2666" s="118"/>
      <c r="E2666" s="118"/>
      <c r="F2666" s="118"/>
      <c r="G2666" s="118"/>
      <c r="H2666" s="118"/>
      <c r="I2666" s="118"/>
      <c r="J2666" s="118"/>
      <c r="K2666" s="118"/>
      <c r="L2666" s="118"/>
      <c r="M2666" s="118"/>
      <c r="N2666" s="153"/>
    </row>
    <row r="2667" spans="2:14">
      <c r="B2667" s="118"/>
      <c r="C2667" s="118"/>
      <c r="D2667" s="118"/>
      <c r="E2667" s="118"/>
      <c r="F2667" s="118"/>
      <c r="G2667" s="118"/>
      <c r="H2667" s="118"/>
      <c r="I2667" s="118"/>
      <c r="J2667" s="118"/>
      <c r="K2667" s="118"/>
      <c r="L2667" s="118"/>
      <c r="M2667" s="118"/>
      <c r="N2667" s="153"/>
    </row>
    <row r="2668" spans="2:14">
      <c r="B2668" s="118"/>
      <c r="C2668" s="118"/>
      <c r="D2668" s="118"/>
      <c r="E2668" s="118"/>
      <c r="F2668" s="118"/>
      <c r="G2668" s="118"/>
      <c r="H2668" s="118"/>
      <c r="I2668" s="118"/>
      <c r="J2668" s="118"/>
      <c r="K2668" s="118"/>
      <c r="L2668" s="118"/>
      <c r="M2668" s="118"/>
      <c r="N2668" s="153"/>
    </row>
    <row r="2669" spans="2:14">
      <c r="B2669" s="118"/>
      <c r="C2669" s="118"/>
      <c r="D2669" s="118"/>
      <c r="E2669" s="118"/>
      <c r="F2669" s="118"/>
      <c r="G2669" s="118"/>
      <c r="H2669" s="118"/>
      <c r="I2669" s="118"/>
      <c r="J2669" s="118"/>
      <c r="K2669" s="118"/>
      <c r="L2669" s="118"/>
      <c r="M2669" s="118"/>
      <c r="N2669" s="153"/>
    </row>
    <row r="2670" spans="2:14">
      <c r="B2670" s="118"/>
      <c r="C2670" s="118"/>
      <c r="D2670" s="118"/>
      <c r="E2670" s="118"/>
      <c r="F2670" s="118"/>
      <c r="G2670" s="118"/>
      <c r="H2670" s="118"/>
      <c r="I2670" s="118"/>
      <c r="J2670" s="118"/>
      <c r="K2670" s="118"/>
      <c r="L2670" s="118"/>
      <c r="M2670" s="118"/>
      <c r="N2670" s="153"/>
    </row>
    <row r="2671" spans="2:14">
      <c r="B2671" s="118"/>
      <c r="C2671" s="118"/>
      <c r="D2671" s="118"/>
      <c r="E2671" s="118"/>
      <c r="F2671" s="118"/>
      <c r="G2671" s="118"/>
      <c r="H2671" s="118"/>
      <c r="I2671" s="118"/>
      <c r="J2671" s="118"/>
      <c r="K2671" s="118"/>
      <c r="L2671" s="118"/>
      <c r="M2671" s="118"/>
      <c r="N2671" s="153"/>
    </row>
    <row r="2672" spans="2:14">
      <c r="B2672" s="118"/>
      <c r="C2672" s="118"/>
      <c r="D2672" s="118"/>
      <c r="E2672" s="118"/>
      <c r="F2672" s="118"/>
      <c r="G2672" s="118"/>
      <c r="H2672" s="118"/>
      <c r="I2672" s="118"/>
      <c r="J2672" s="118"/>
      <c r="K2672" s="118"/>
      <c r="L2672" s="118"/>
      <c r="M2672" s="118"/>
      <c r="N2672" s="153"/>
    </row>
    <row r="2673" spans="2:14">
      <c r="B2673" s="118"/>
      <c r="C2673" s="118"/>
      <c r="D2673" s="118"/>
      <c r="E2673" s="118"/>
      <c r="F2673" s="118"/>
      <c r="G2673" s="118"/>
      <c r="H2673" s="118"/>
      <c r="I2673" s="118"/>
      <c r="J2673" s="118"/>
      <c r="K2673" s="118"/>
      <c r="L2673" s="118"/>
      <c r="M2673" s="118"/>
      <c r="N2673" s="153"/>
    </row>
    <row r="2674" spans="2:14">
      <c r="B2674" s="118"/>
      <c r="C2674" s="118"/>
      <c r="D2674" s="118"/>
      <c r="E2674" s="118"/>
      <c r="F2674" s="118"/>
      <c r="G2674" s="118"/>
      <c r="H2674" s="118"/>
      <c r="I2674" s="118"/>
      <c r="J2674" s="118"/>
      <c r="K2674" s="118"/>
      <c r="L2674" s="118"/>
      <c r="M2674" s="118"/>
      <c r="N2674" s="153"/>
    </row>
    <row r="2675" spans="2:14">
      <c r="B2675" s="118"/>
      <c r="C2675" s="118"/>
      <c r="D2675" s="118"/>
      <c r="E2675" s="118"/>
      <c r="F2675" s="118"/>
      <c r="G2675" s="118"/>
      <c r="H2675" s="118"/>
      <c r="I2675" s="118"/>
      <c r="J2675" s="118"/>
      <c r="K2675" s="118"/>
      <c r="L2675" s="118"/>
      <c r="M2675" s="118"/>
      <c r="N2675" s="153"/>
    </row>
    <row r="2676" spans="2:14">
      <c r="B2676" s="118"/>
      <c r="C2676" s="118"/>
      <c r="D2676" s="118"/>
      <c r="E2676" s="118"/>
      <c r="F2676" s="118"/>
      <c r="G2676" s="118"/>
      <c r="H2676" s="118"/>
      <c r="I2676" s="118"/>
      <c r="J2676" s="118"/>
      <c r="K2676" s="118"/>
      <c r="L2676" s="118"/>
      <c r="M2676" s="118"/>
      <c r="N2676" s="153"/>
    </row>
    <row r="2677" spans="2:14">
      <c r="B2677" s="118"/>
      <c r="C2677" s="118"/>
      <c r="D2677" s="118"/>
      <c r="E2677" s="118"/>
      <c r="F2677" s="118"/>
      <c r="G2677" s="118"/>
      <c r="H2677" s="118"/>
      <c r="I2677" s="118"/>
      <c r="J2677" s="118"/>
      <c r="K2677" s="118"/>
      <c r="L2677" s="118"/>
      <c r="M2677" s="118"/>
      <c r="N2677" s="153"/>
    </row>
    <row r="2678" spans="2:14">
      <c r="B2678" s="118"/>
      <c r="C2678" s="118"/>
      <c r="D2678" s="118"/>
      <c r="E2678" s="118"/>
      <c r="F2678" s="118"/>
      <c r="G2678" s="118"/>
      <c r="H2678" s="118"/>
      <c r="I2678" s="118"/>
      <c r="J2678" s="118"/>
      <c r="K2678" s="118"/>
      <c r="L2678" s="118"/>
      <c r="M2678" s="118"/>
      <c r="N2678" s="153"/>
    </row>
    <row r="2679" spans="2:14">
      <c r="B2679" s="118"/>
      <c r="C2679" s="118"/>
      <c r="D2679" s="118"/>
      <c r="E2679" s="118"/>
      <c r="F2679" s="118"/>
      <c r="G2679" s="118"/>
      <c r="H2679" s="118"/>
      <c r="I2679" s="118"/>
      <c r="J2679" s="118"/>
      <c r="K2679" s="118"/>
      <c r="L2679" s="118"/>
      <c r="M2679" s="118"/>
      <c r="N2679" s="153"/>
    </row>
    <row r="2680" spans="2:14">
      <c r="B2680" s="118"/>
      <c r="C2680" s="118"/>
      <c r="D2680" s="118"/>
      <c r="E2680" s="118"/>
      <c r="F2680" s="118"/>
      <c r="G2680" s="118"/>
      <c r="H2680" s="118"/>
      <c r="I2680" s="118"/>
      <c r="J2680" s="118"/>
      <c r="K2680" s="118"/>
      <c r="L2680" s="118"/>
      <c r="M2680" s="118"/>
      <c r="N2680" s="153"/>
    </row>
    <row r="2681" spans="2:14">
      <c r="B2681" s="118"/>
      <c r="C2681" s="118"/>
      <c r="D2681" s="118"/>
      <c r="E2681" s="118"/>
      <c r="F2681" s="118"/>
      <c r="G2681" s="118"/>
      <c r="H2681" s="118"/>
      <c r="I2681" s="118"/>
      <c r="J2681" s="118"/>
      <c r="K2681" s="118"/>
      <c r="L2681" s="118"/>
      <c r="M2681" s="118"/>
      <c r="N2681" s="153"/>
    </row>
    <row r="2682" spans="2:14">
      <c r="B2682" s="118"/>
      <c r="C2682" s="118"/>
      <c r="D2682" s="118"/>
      <c r="E2682" s="118"/>
      <c r="F2682" s="118"/>
      <c r="G2682" s="118"/>
      <c r="H2682" s="118"/>
      <c r="I2682" s="118"/>
      <c r="J2682" s="118"/>
      <c r="K2682" s="118"/>
      <c r="L2682" s="118"/>
      <c r="M2682" s="118"/>
      <c r="N2682" s="153"/>
    </row>
    <row r="2683" spans="2:14">
      <c r="B2683" s="118"/>
      <c r="C2683" s="118"/>
      <c r="D2683" s="118"/>
      <c r="E2683" s="118"/>
      <c r="F2683" s="118"/>
      <c r="G2683" s="118"/>
      <c r="H2683" s="118"/>
      <c r="I2683" s="118"/>
      <c r="J2683" s="118"/>
      <c r="K2683" s="118"/>
      <c r="L2683" s="118"/>
      <c r="M2683" s="118"/>
      <c r="N2683" s="153"/>
    </row>
    <row r="2684" spans="2:14">
      <c r="B2684" s="118"/>
      <c r="C2684" s="118"/>
      <c r="D2684" s="118"/>
      <c r="E2684" s="118"/>
      <c r="F2684" s="118"/>
      <c r="G2684" s="118"/>
      <c r="H2684" s="118"/>
      <c r="I2684" s="118"/>
      <c r="J2684" s="118"/>
      <c r="K2684" s="118"/>
      <c r="L2684" s="118"/>
      <c r="M2684" s="118"/>
      <c r="N2684" s="153"/>
    </row>
    <row r="2685" spans="2:14">
      <c r="B2685" s="118"/>
      <c r="C2685" s="118"/>
      <c r="D2685" s="118"/>
      <c r="E2685" s="118"/>
      <c r="F2685" s="118"/>
      <c r="G2685" s="118"/>
      <c r="H2685" s="118"/>
      <c r="I2685" s="118"/>
      <c r="J2685" s="118"/>
      <c r="K2685" s="118"/>
      <c r="L2685" s="118"/>
      <c r="M2685" s="118"/>
      <c r="N2685" s="153"/>
    </row>
    <row r="2686" spans="2:14">
      <c r="B2686" s="118"/>
      <c r="C2686" s="118"/>
      <c r="D2686" s="118"/>
      <c r="E2686" s="118"/>
      <c r="F2686" s="118"/>
      <c r="G2686" s="118"/>
      <c r="H2686" s="118"/>
      <c r="I2686" s="118"/>
      <c r="J2686" s="118"/>
      <c r="K2686" s="118"/>
      <c r="L2686" s="118"/>
      <c r="M2686" s="118"/>
      <c r="N2686" s="153"/>
    </row>
    <row r="2687" spans="2:14">
      <c r="B2687" s="118"/>
      <c r="C2687" s="118"/>
      <c r="D2687" s="118"/>
      <c r="E2687" s="118"/>
      <c r="F2687" s="118"/>
      <c r="G2687" s="118"/>
      <c r="H2687" s="118"/>
      <c r="I2687" s="118"/>
      <c r="J2687" s="118"/>
      <c r="K2687" s="118"/>
      <c r="L2687" s="118"/>
      <c r="M2687" s="118"/>
      <c r="N2687" s="153"/>
    </row>
    <row r="2688" spans="2:14">
      <c r="B2688" s="118"/>
      <c r="C2688" s="118"/>
      <c r="D2688" s="118"/>
      <c r="E2688" s="118"/>
      <c r="F2688" s="118"/>
      <c r="G2688" s="118"/>
      <c r="H2688" s="118"/>
      <c r="I2688" s="118"/>
      <c r="J2688" s="118"/>
      <c r="K2688" s="118"/>
      <c r="L2688" s="118"/>
      <c r="M2688" s="118"/>
      <c r="N2688" s="153"/>
    </row>
    <row r="2689" spans="2:14">
      <c r="B2689" s="118"/>
      <c r="C2689" s="118"/>
      <c r="D2689" s="118"/>
      <c r="E2689" s="118"/>
      <c r="F2689" s="118"/>
      <c r="G2689" s="118"/>
      <c r="H2689" s="118"/>
      <c r="I2689" s="118"/>
      <c r="J2689" s="118"/>
      <c r="K2689" s="118"/>
      <c r="L2689" s="118"/>
      <c r="M2689" s="118"/>
      <c r="N2689" s="153"/>
    </row>
    <row r="2690" spans="2:14">
      <c r="B2690" s="118"/>
      <c r="C2690" s="118"/>
      <c r="D2690" s="118"/>
      <c r="E2690" s="118"/>
      <c r="F2690" s="118"/>
      <c r="G2690" s="118"/>
      <c r="H2690" s="118"/>
      <c r="I2690" s="118"/>
      <c r="J2690" s="118"/>
      <c r="K2690" s="118"/>
      <c r="L2690" s="118"/>
      <c r="M2690" s="118"/>
      <c r="N2690" s="153"/>
    </row>
    <row r="2691" spans="2:14">
      <c r="B2691" s="118"/>
      <c r="C2691" s="118"/>
      <c r="D2691" s="118"/>
      <c r="E2691" s="118"/>
      <c r="F2691" s="118"/>
      <c r="G2691" s="118"/>
      <c r="H2691" s="118"/>
      <c r="I2691" s="118"/>
      <c r="J2691" s="118"/>
      <c r="K2691" s="118"/>
      <c r="L2691" s="118"/>
      <c r="M2691" s="118"/>
      <c r="N2691" s="153"/>
    </row>
    <row r="2692" spans="2:14">
      <c r="B2692" s="118"/>
      <c r="C2692" s="118"/>
      <c r="D2692" s="118"/>
      <c r="E2692" s="118"/>
      <c r="F2692" s="118"/>
      <c r="G2692" s="118"/>
      <c r="H2692" s="118"/>
      <c r="I2692" s="118"/>
      <c r="J2692" s="118"/>
      <c r="K2692" s="118"/>
      <c r="L2692" s="118"/>
      <c r="M2692" s="118"/>
      <c r="N2692" s="153"/>
    </row>
    <row r="2693" spans="2:14">
      <c r="B2693" s="118"/>
      <c r="C2693" s="118"/>
      <c r="D2693" s="118"/>
      <c r="E2693" s="118"/>
      <c r="F2693" s="118"/>
      <c r="G2693" s="118"/>
      <c r="H2693" s="118"/>
      <c r="I2693" s="118"/>
      <c r="J2693" s="118"/>
      <c r="K2693" s="118"/>
      <c r="L2693" s="118"/>
      <c r="M2693" s="118"/>
      <c r="N2693" s="153"/>
    </row>
    <row r="2694" spans="2:14">
      <c r="B2694" s="118"/>
      <c r="C2694" s="118"/>
      <c r="D2694" s="118"/>
      <c r="E2694" s="118"/>
      <c r="F2694" s="118"/>
      <c r="G2694" s="118"/>
      <c r="H2694" s="118"/>
      <c r="I2694" s="118"/>
      <c r="J2694" s="118"/>
      <c r="K2694" s="118"/>
      <c r="L2694" s="118"/>
      <c r="M2694" s="118"/>
      <c r="N2694" s="153"/>
    </row>
    <row r="2695" spans="2:14">
      <c r="B2695" s="118"/>
      <c r="C2695" s="118"/>
      <c r="D2695" s="118"/>
      <c r="E2695" s="118"/>
      <c r="F2695" s="118"/>
      <c r="G2695" s="118"/>
      <c r="H2695" s="118"/>
      <c r="I2695" s="118"/>
      <c r="J2695" s="118"/>
      <c r="K2695" s="118"/>
      <c r="L2695" s="118"/>
      <c r="M2695" s="118"/>
      <c r="N2695" s="153"/>
    </row>
    <row r="2696" spans="2:14">
      <c r="B2696" s="118"/>
      <c r="C2696" s="118"/>
      <c r="D2696" s="118"/>
      <c r="E2696" s="118"/>
      <c r="F2696" s="118"/>
      <c r="G2696" s="118"/>
      <c r="H2696" s="118"/>
      <c r="I2696" s="118"/>
      <c r="J2696" s="118"/>
      <c r="K2696" s="118"/>
      <c r="L2696" s="118"/>
      <c r="M2696" s="118"/>
      <c r="N2696" s="153"/>
    </row>
    <row r="2697" spans="2:14">
      <c r="B2697" s="118"/>
      <c r="C2697" s="118"/>
      <c r="D2697" s="118"/>
      <c r="E2697" s="118"/>
      <c r="F2697" s="118"/>
      <c r="G2697" s="118"/>
      <c r="H2697" s="118"/>
      <c r="I2697" s="118"/>
      <c r="J2697" s="118"/>
      <c r="K2697" s="118"/>
      <c r="L2697" s="118"/>
      <c r="M2697" s="118"/>
      <c r="N2697" s="153"/>
    </row>
    <row r="2698" spans="2:14">
      <c r="B2698" s="118"/>
      <c r="C2698" s="118"/>
      <c r="D2698" s="118"/>
      <c r="E2698" s="118"/>
      <c r="F2698" s="118"/>
      <c r="G2698" s="118"/>
      <c r="H2698" s="118"/>
      <c r="I2698" s="118"/>
      <c r="J2698" s="118"/>
      <c r="K2698" s="118"/>
      <c r="L2698" s="118"/>
      <c r="M2698" s="118"/>
      <c r="N2698" s="153"/>
    </row>
    <row r="2699" spans="2:14">
      <c r="B2699" s="118"/>
      <c r="C2699" s="118"/>
      <c r="D2699" s="118"/>
      <c r="E2699" s="118"/>
      <c r="F2699" s="118"/>
      <c r="G2699" s="118"/>
      <c r="H2699" s="118"/>
      <c r="I2699" s="118"/>
      <c r="J2699" s="118"/>
      <c r="K2699" s="118"/>
      <c r="L2699" s="118"/>
      <c r="M2699" s="118"/>
      <c r="N2699" s="153"/>
    </row>
    <row r="2700" spans="2:14">
      <c r="B2700" s="118"/>
      <c r="C2700" s="118"/>
      <c r="D2700" s="118"/>
      <c r="E2700" s="118"/>
      <c r="F2700" s="118"/>
      <c r="G2700" s="118"/>
      <c r="H2700" s="118"/>
      <c r="I2700" s="118"/>
      <c r="J2700" s="118"/>
      <c r="K2700" s="118"/>
      <c r="L2700" s="118"/>
      <c r="M2700" s="118"/>
      <c r="N2700" s="153"/>
    </row>
    <row r="2701" spans="2:14">
      <c r="B2701" s="118"/>
      <c r="C2701" s="118"/>
      <c r="D2701" s="118"/>
      <c r="E2701" s="118"/>
      <c r="F2701" s="118"/>
      <c r="G2701" s="118"/>
      <c r="H2701" s="118"/>
      <c r="I2701" s="118"/>
      <c r="J2701" s="118"/>
      <c r="K2701" s="118"/>
      <c r="L2701" s="118"/>
      <c r="M2701" s="118"/>
      <c r="N2701" s="153"/>
    </row>
    <row r="2702" spans="2:14">
      <c r="B2702" s="118"/>
      <c r="C2702" s="118"/>
      <c r="D2702" s="118"/>
      <c r="E2702" s="118"/>
      <c r="F2702" s="118"/>
      <c r="G2702" s="118"/>
      <c r="H2702" s="118"/>
      <c r="I2702" s="118"/>
      <c r="J2702" s="118"/>
      <c r="K2702" s="118"/>
      <c r="L2702" s="118"/>
      <c r="M2702" s="118"/>
      <c r="N2702" s="153"/>
    </row>
    <row r="2703" spans="2:14">
      <c r="B2703" s="118"/>
      <c r="C2703" s="118"/>
      <c r="D2703" s="118"/>
      <c r="E2703" s="118"/>
      <c r="F2703" s="118"/>
      <c r="G2703" s="118"/>
      <c r="H2703" s="118"/>
      <c r="I2703" s="118"/>
      <c r="J2703" s="118"/>
      <c r="K2703" s="118"/>
      <c r="L2703" s="118"/>
      <c r="M2703" s="118"/>
      <c r="N2703" s="153"/>
    </row>
    <row r="2704" spans="2:14">
      <c r="B2704" s="118"/>
      <c r="C2704" s="118"/>
      <c r="D2704" s="118"/>
      <c r="E2704" s="118"/>
      <c r="F2704" s="118"/>
      <c r="G2704" s="118"/>
      <c r="H2704" s="118"/>
      <c r="I2704" s="118"/>
      <c r="J2704" s="118"/>
      <c r="K2704" s="118"/>
      <c r="L2704" s="118"/>
      <c r="M2704" s="118"/>
      <c r="N2704" s="153"/>
    </row>
    <row r="2705" spans="2:14">
      <c r="B2705" s="118"/>
      <c r="C2705" s="118"/>
      <c r="D2705" s="118"/>
      <c r="E2705" s="118"/>
      <c r="F2705" s="118"/>
      <c r="G2705" s="118"/>
      <c r="H2705" s="118"/>
      <c r="I2705" s="118"/>
      <c r="J2705" s="118"/>
      <c r="K2705" s="118"/>
      <c r="L2705" s="118"/>
      <c r="M2705" s="118"/>
      <c r="N2705" s="153"/>
    </row>
    <row r="2706" spans="2:14">
      <c r="B2706" s="118"/>
      <c r="C2706" s="118"/>
      <c r="D2706" s="118"/>
      <c r="E2706" s="118"/>
      <c r="F2706" s="118"/>
      <c r="G2706" s="118"/>
      <c r="H2706" s="118"/>
      <c r="I2706" s="118"/>
      <c r="J2706" s="118"/>
      <c r="K2706" s="118"/>
      <c r="L2706" s="118"/>
      <c r="M2706" s="118"/>
      <c r="N2706" s="153"/>
    </row>
    <row r="2707" spans="2:14">
      <c r="B2707" s="118"/>
      <c r="C2707" s="118"/>
      <c r="D2707" s="118"/>
      <c r="E2707" s="118"/>
      <c r="F2707" s="118"/>
      <c r="G2707" s="118"/>
      <c r="H2707" s="118"/>
      <c r="I2707" s="118"/>
      <c r="J2707" s="118"/>
      <c r="K2707" s="118"/>
      <c r="L2707" s="118"/>
      <c r="M2707" s="118"/>
      <c r="N2707" s="153"/>
    </row>
    <row r="2708" spans="2:14">
      <c r="B2708" s="118"/>
      <c r="C2708" s="118"/>
      <c r="D2708" s="118"/>
      <c r="E2708" s="118"/>
      <c r="F2708" s="118"/>
      <c r="G2708" s="118"/>
      <c r="H2708" s="118"/>
      <c r="I2708" s="118"/>
      <c r="J2708" s="118"/>
      <c r="K2708" s="118"/>
      <c r="L2708" s="118"/>
      <c r="M2708" s="118"/>
      <c r="N2708" s="153"/>
    </row>
    <row r="2709" spans="2:14">
      <c r="B2709" s="118"/>
      <c r="C2709" s="118"/>
      <c r="D2709" s="118"/>
      <c r="E2709" s="118"/>
      <c r="F2709" s="118"/>
      <c r="G2709" s="118"/>
      <c r="H2709" s="118"/>
      <c r="I2709" s="118"/>
      <c r="J2709" s="118"/>
      <c r="K2709" s="118"/>
      <c r="L2709" s="118"/>
      <c r="M2709" s="118"/>
      <c r="N2709" s="153"/>
    </row>
    <row r="2710" spans="2:14">
      <c r="B2710" s="118"/>
      <c r="C2710" s="118"/>
      <c r="D2710" s="118"/>
      <c r="E2710" s="118"/>
      <c r="F2710" s="118"/>
      <c r="G2710" s="118"/>
      <c r="H2710" s="118"/>
      <c r="I2710" s="118"/>
      <c r="J2710" s="118"/>
      <c r="K2710" s="118"/>
      <c r="L2710" s="118"/>
      <c r="M2710" s="118"/>
      <c r="N2710" s="153"/>
    </row>
    <row r="2711" spans="2:14">
      <c r="B2711" s="118"/>
      <c r="C2711" s="118"/>
      <c r="D2711" s="118"/>
      <c r="E2711" s="118"/>
      <c r="F2711" s="118"/>
      <c r="G2711" s="118"/>
      <c r="H2711" s="118"/>
      <c r="I2711" s="118"/>
      <c r="J2711" s="118"/>
      <c r="K2711" s="118"/>
      <c r="L2711" s="118"/>
      <c r="M2711" s="118"/>
      <c r="N2711" s="153"/>
    </row>
    <row r="2712" spans="2:14">
      <c r="B2712" s="118"/>
      <c r="C2712" s="118"/>
      <c r="D2712" s="118"/>
      <c r="E2712" s="118"/>
      <c r="F2712" s="118"/>
      <c r="G2712" s="118"/>
      <c r="H2712" s="118"/>
      <c r="I2712" s="118"/>
      <c r="J2712" s="118"/>
      <c r="K2712" s="118"/>
      <c r="L2712" s="118"/>
      <c r="M2712" s="118"/>
      <c r="N2712" s="153"/>
    </row>
    <row r="2713" spans="2:14">
      <c r="B2713" s="118"/>
      <c r="C2713" s="118"/>
      <c r="D2713" s="118"/>
      <c r="E2713" s="118"/>
      <c r="F2713" s="118"/>
      <c r="G2713" s="118"/>
      <c r="H2713" s="118"/>
      <c r="I2713" s="118"/>
      <c r="J2713" s="118"/>
      <c r="K2713" s="118"/>
      <c r="L2713" s="118"/>
      <c r="M2713" s="118"/>
      <c r="N2713" s="153"/>
    </row>
    <row r="2714" spans="2:14">
      <c r="B2714" s="118"/>
      <c r="C2714" s="118"/>
      <c r="D2714" s="118"/>
      <c r="E2714" s="118"/>
      <c r="F2714" s="118"/>
      <c r="G2714" s="118"/>
      <c r="H2714" s="118"/>
      <c r="I2714" s="118"/>
      <c r="J2714" s="118"/>
      <c r="K2714" s="118"/>
      <c r="L2714" s="118"/>
      <c r="M2714" s="118"/>
      <c r="N2714" s="153"/>
    </row>
    <row r="2715" spans="2:14">
      <c r="B2715" s="118"/>
      <c r="C2715" s="118"/>
      <c r="D2715" s="118"/>
      <c r="E2715" s="118"/>
      <c r="F2715" s="118"/>
      <c r="G2715" s="118"/>
      <c r="H2715" s="118"/>
      <c r="I2715" s="118"/>
      <c r="J2715" s="118"/>
      <c r="K2715" s="118"/>
      <c r="L2715" s="118"/>
      <c r="M2715" s="118"/>
      <c r="N2715" s="153"/>
    </row>
    <row r="2716" spans="2:14">
      <c r="B2716" s="118"/>
      <c r="C2716" s="118"/>
      <c r="D2716" s="118"/>
      <c r="E2716" s="118"/>
      <c r="F2716" s="118"/>
      <c r="G2716" s="118"/>
      <c r="H2716" s="118"/>
      <c r="I2716" s="118"/>
      <c r="J2716" s="118"/>
      <c r="K2716" s="118"/>
      <c r="L2716" s="118"/>
      <c r="M2716" s="118"/>
      <c r="N2716" s="153"/>
    </row>
    <row r="2717" spans="2:14">
      <c r="B2717" s="118"/>
      <c r="C2717" s="118"/>
      <c r="D2717" s="118"/>
      <c r="E2717" s="118"/>
      <c r="F2717" s="118"/>
      <c r="G2717" s="118"/>
      <c r="H2717" s="118"/>
      <c r="I2717" s="118"/>
      <c r="J2717" s="118"/>
      <c r="K2717" s="118"/>
      <c r="L2717" s="118"/>
      <c r="M2717" s="118"/>
      <c r="N2717" s="153"/>
    </row>
    <row r="2718" spans="2:14">
      <c r="B2718" s="118"/>
      <c r="C2718" s="118"/>
      <c r="D2718" s="118"/>
      <c r="E2718" s="118"/>
      <c r="F2718" s="118"/>
      <c r="G2718" s="118"/>
      <c r="H2718" s="118"/>
      <c r="I2718" s="118"/>
      <c r="J2718" s="118"/>
      <c r="K2718" s="118"/>
      <c r="L2718" s="118"/>
      <c r="M2718" s="118"/>
      <c r="N2718" s="153"/>
    </row>
    <row r="2719" spans="2:14">
      <c r="B2719" s="118"/>
      <c r="C2719" s="118"/>
      <c r="D2719" s="118"/>
      <c r="E2719" s="118"/>
      <c r="F2719" s="118"/>
      <c r="G2719" s="118"/>
      <c r="H2719" s="118"/>
      <c r="I2719" s="118"/>
      <c r="J2719" s="118"/>
      <c r="K2719" s="118"/>
      <c r="L2719" s="118"/>
      <c r="M2719" s="118"/>
      <c r="N2719" s="153"/>
    </row>
    <row r="2720" spans="2:14">
      <c r="B2720" s="118"/>
      <c r="C2720" s="118"/>
      <c r="D2720" s="118"/>
      <c r="E2720" s="118"/>
      <c r="F2720" s="118"/>
      <c r="G2720" s="118"/>
      <c r="H2720" s="118"/>
      <c r="I2720" s="118"/>
      <c r="J2720" s="118"/>
      <c r="K2720" s="118"/>
      <c r="L2720" s="118"/>
      <c r="M2720" s="118"/>
      <c r="N2720" s="153"/>
    </row>
    <row r="2721" spans="2:14">
      <c r="B2721" s="118"/>
      <c r="C2721" s="118"/>
      <c r="D2721" s="118"/>
      <c r="E2721" s="118"/>
      <c r="F2721" s="118"/>
      <c r="G2721" s="118"/>
      <c r="H2721" s="118"/>
      <c r="I2721" s="118"/>
      <c r="J2721" s="118"/>
      <c r="K2721" s="118"/>
      <c r="L2721" s="118"/>
      <c r="M2721" s="118"/>
      <c r="N2721" s="153"/>
    </row>
    <row r="2722" spans="2:14">
      <c r="B2722" s="118"/>
      <c r="C2722" s="118"/>
      <c r="D2722" s="118"/>
      <c r="E2722" s="118"/>
      <c r="F2722" s="118"/>
      <c r="G2722" s="118"/>
      <c r="H2722" s="118"/>
      <c r="I2722" s="118"/>
      <c r="J2722" s="118"/>
      <c r="K2722" s="118"/>
      <c r="L2722" s="118"/>
      <c r="M2722" s="118"/>
      <c r="N2722" s="153"/>
    </row>
    <row r="2723" spans="2:14">
      <c r="B2723" s="118"/>
      <c r="C2723" s="118"/>
      <c r="D2723" s="118"/>
      <c r="E2723" s="118"/>
      <c r="F2723" s="118"/>
      <c r="G2723" s="118"/>
      <c r="H2723" s="118"/>
      <c r="I2723" s="118"/>
      <c r="J2723" s="118"/>
      <c r="K2723" s="118"/>
      <c r="L2723" s="118"/>
      <c r="M2723" s="118"/>
      <c r="N2723" s="153"/>
    </row>
    <row r="2724" spans="2:14">
      <c r="B2724" s="118"/>
      <c r="C2724" s="118"/>
      <c r="D2724" s="118"/>
      <c r="E2724" s="118"/>
      <c r="F2724" s="118"/>
      <c r="G2724" s="118"/>
      <c r="H2724" s="118"/>
      <c r="I2724" s="118"/>
      <c r="J2724" s="118"/>
      <c r="K2724" s="118"/>
      <c r="L2724" s="118"/>
      <c r="M2724" s="118"/>
      <c r="N2724" s="153"/>
    </row>
    <row r="2725" spans="2:14">
      <c r="B2725" s="118"/>
      <c r="C2725" s="118"/>
      <c r="D2725" s="118"/>
      <c r="E2725" s="118"/>
      <c r="F2725" s="118"/>
      <c r="G2725" s="118"/>
      <c r="H2725" s="118"/>
      <c r="I2725" s="118"/>
      <c r="J2725" s="118"/>
      <c r="K2725" s="118"/>
      <c r="L2725" s="118"/>
      <c r="M2725" s="118"/>
      <c r="N2725" s="153"/>
    </row>
    <row r="2726" spans="2:14">
      <c r="B2726" s="118"/>
      <c r="C2726" s="118"/>
      <c r="D2726" s="118"/>
      <c r="E2726" s="118"/>
      <c r="F2726" s="118"/>
      <c r="G2726" s="118"/>
      <c r="H2726" s="118"/>
      <c r="I2726" s="118"/>
      <c r="J2726" s="118"/>
      <c r="K2726" s="118"/>
      <c r="L2726" s="118"/>
      <c r="M2726" s="118"/>
      <c r="N2726" s="153"/>
    </row>
    <row r="2727" spans="2:14">
      <c r="B2727" s="118"/>
      <c r="C2727" s="118"/>
      <c r="D2727" s="118"/>
      <c r="E2727" s="118"/>
      <c r="F2727" s="118"/>
      <c r="G2727" s="118"/>
      <c r="H2727" s="118"/>
      <c r="I2727" s="118"/>
      <c r="J2727" s="118"/>
      <c r="K2727" s="118"/>
      <c r="L2727" s="118"/>
      <c r="M2727" s="118"/>
      <c r="N2727" s="153"/>
    </row>
    <row r="2728" spans="2:14">
      <c r="B2728" s="118"/>
      <c r="C2728" s="118"/>
      <c r="D2728" s="118"/>
      <c r="E2728" s="118"/>
      <c r="F2728" s="118"/>
      <c r="G2728" s="118"/>
      <c r="H2728" s="118"/>
      <c r="I2728" s="118"/>
      <c r="J2728" s="118"/>
      <c r="K2728" s="118"/>
      <c r="L2728" s="118"/>
      <c r="M2728" s="118"/>
      <c r="N2728" s="153"/>
    </row>
    <row r="2729" spans="2:14">
      <c r="B2729" s="118"/>
      <c r="C2729" s="118"/>
      <c r="D2729" s="118"/>
      <c r="E2729" s="118"/>
      <c r="F2729" s="118"/>
      <c r="G2729" s="118"/>
      <c r="H2729" s="118"/>
      <c r="I2729" s="118"/>
      <c r="J2729" s="118"/>
      <c r="K2729" s="118"/>
      <c r="L2729" s="118"/>
      <c r="M2729" s="118"/>
      <c r="N2729" s="153"/>
    </row>
    <row r="2730" spans="2:14">
      <c r="B2730" s="118"/>
      <c r="C2730" s="118"/>
      <c r="D2730" s="118"/>
      <c r="E2730" s="118"/>
      <c r="F2730" s="118"/>
      <c r="G2730" s="118"/>
      <c r="H2730" s="118"/>
      <c r="I2730" s="118"/>
      <c r="J2730" s="118"/>
      <c r="K2730" s="118"/>
      <c r="L2730" s="118"/>
      <c r="M2730" s="118"/>
      <c r="N2730" s="153"/>
    </row>
    <row r="2731" spans="2:14">
      <c r="B2731" s="118"/>
      <c r="C2731" s="118"/>
      <c r="D2731" s="118"/>
      <c r="E2731" s="118"/>
      <c r="F2731" s="118"/>
      <c r="G2731" s="118"/>
      <c r="H2731" s="118"/>
      <c r="I2731" s="118"/>
      <c r="J2731" s="118"/>
      <c r="K2731" s="118"/>
      <c r="L2731" s="118"/>
      <c r="M2731" s="118"/>
      <c r="N2731" s="153"/>
    </row>
    <row r="2732" spans="2:14">
      <c r="B2732" s="118"/>
      <c r="C2732" s="118"/>
      <c r="D2732" s="118"/>
      <c r="E2732" s="118"/>
      <c r="F2732" s="118"/>
      <c r="G2732" s="118"/>
      <c r="H2732" s="118"/>
      <c r="I2732" s="118"/>
      <c r="J2732" s="118"/>
      <c r="K2732" s="118"/>
      <c r="L2732" s="118"/>
      <c r="M2732" s="118"/>
      <c r="N2732" s="153"/>
    </row>
    <row r="2733" spans="2:14">
      <c r="B2733" s="118"/>
      <c r="C2733" s="118"/>
      <c r="D2733" s="118"/>
      <c r="E2733" s="118"/>
      <c r="F2733" s="118"/>
      <c r="G2733" s="118"/>
      <c r="H2733" s="118"/>
      <c r="I2733" s="118"/>
      <c r="J2733" s="118"/>
      <c r="K2733" s="118"/>
      <c r="L2733" s="118"/>
      <c r="M2733" s="118"/>
      <c r="N2733" s="153"/>
    </row>
    <row r="2734" spans="2:14">
      <c r="B2734" s="118"/>
      <c r="C2734" s="118"/>
      <c r="D2734" s="118"/>
      <c r="E2734" s="118"/>
      <c r="F2734" s="118"/>
      <c r="G2734" s="118"/>
      <c r="H2734" s="118"/>
      <c r="I2734" s="118"/>
      <c r="J2734" s="118"/>
      <c r="K2734" s="118"/>
      <c r="L2734" s="118"/>
      <c r="M2734" s="118"/>
      <c r="N2734" s="153"/>
    </row>
    <row r="2735" spans="2:14">
      <c r="B2735" s="118"/>
      <c r="C2735" s="118"/>
      <c r="D2735" s="118"/>
      <c r="E2735" s="118"/>
      <c r="F2735" s="118"/>
      <c r="G2735" s="118"/>
      <c r="H2735" s="118"/>
      <c r="I2735" s="118"/>
      <c r="J2735" s="118"/>
      <c r="K2735" s="118"/>
      <c r="L2735" s="118"/>
      <c r="M2735" s="118"/>
      <c r="N2735" s="153"/>
    </row>
    <row r="2736" spans="2:14">
      <c r="B2736" s="118"/>
      <c r="C2736" s="118"/>
      <c r="D2736" s="118"/>
      <c r="E2736" s="118"/>
      <c r="F2736" s="118"/>
      <c r="G2736" s="118"/>
      <c r="H2736" s="118"/>
      <c r="I2736" s="118"/>
      <c r="J2736" s="118"/>
      <c r="K2736" s="118"/>
      <c r="L2736" s="118"/>
      <c r="M2736" s="118"/>
      <c r="N2736" s="153"/>
    </row>
    <row r="2737" spans="2:14">
      <c r="B2737" s="118"/>
      <c r="C2737" s="118"/>
      <c r="D2737" s="118"/>
      <c r="E2737" s="118"/>
      <c r="F2737" s="118"/>
      <c r="G2737" s="118"/>
      <c r="H2737" s="118"/>
      <c r="I2737" s="118"/>
      <c r="J2737" s="118"/>
      <c r="K2737" s="118"/>
      <c r="L2737" s="118"/>
      <c r="M2737" s="118"/>
      <c r="N2737" s="153"/>
    </row>
    <row r="2738" spans="2:14">
      <c r="B2738" s="118"/>
      <c r="C2738" s="118"/>
      <c r="D2738" s="118"/>
      <c r="E2738" s="118"/>
      <c r="F2738" s="118"/>
      <c r="G2738" s="118"/>
      <c r="H2738" s="118"/>
      <c r="I2738" s="118"/>
      <c r="J2738" s="118"/>
      <c r="K2738" s="118"/>
      <c r="L2738" s="118"/>
      <c r="M2738" s="118"/>
      <c r="N2738" s="153"/>
    </row>
    <row r="2739" spans="2:14">
      <c r="B2739" s="118"/>
      <c r="C2739" s="118"/>
      <c r="D2739" s="118"/>
      <c r="E2739" s="118"/>
      <c r="F2739" s="118"/>
      <c r="G2739" s="118"/>
      <c r="H2739" s="118"/>
      <c r="I2739" s="118"/>
      <c r="J2739" s="118"/>
      <c r="K2739" s="118"/>
      <c r="L2739" s="118"/>
      <c r="M2739" s="118"/>
      <c r="N2739" s="153"/>
    </row>
    <row r="2740" spans="2:14">
      <c r="B2740" s="118"/>
      <c r="C2740" s="118"/>
      <c r="D2740" s="118"/>
      <c r="E2740" s="118"/>
      <c r="F2740" s="118"/>
      <c r="G2740" s="118"/>
      <c r="H2740" s="118"/>
      <c r="I2740" s="118"/>
      <c r="J2740" s="118"/>
      <c r="K2740" s="118"/>
      <c r="L2740" s="118"/>
      <c r="M2740" s="118"/>
      <c r="N2740" s="153"/>
    </row>
    <row r="2741" spans="2:14">
      <c r="B2741" s="118"/>
      <c r="C2741" s="118"/>
      <c r="D2741" s="118"/>
      <c r="E2741" s="118"/>
      <c r="F2741" s="118"/>
      <c r="G2741" s="118"/>
      <c r="H2741" s="118"/>
      <c r="I2741" s="118"/>
      <c r="J2741" s="118"/>
      <c r="K2741" s="118"/>
      <c r="L2741" s="118"/>
      <c r="M2741" s="118"/>
      <c r="N2741" s="153"/>
    </row>
    <row r="2742" spans="2:14">
      <c r="B2742" s="118"/>
      <c r="C2742" s="118"/>
      <c r="D2742" s="118"/>
      <c r="E2742" s="118"/>
      <c r="F2742" s="118"/>
      <c r="G2742" s="118"/>
      <c r="H2742" s="118"/>
      <c r="I2742" s="118"/>
      <c r="J2742" s="118"/>
      <c r="K2742" s="118"/>
      <c r="L2742" s="118"/>
      <c r="M2742" s="118"/>
      <c r="N2742" s="153"/>
    </row>
    <row r="2743" spans="2:14">
      <c r="B2743" s="118"/>
      <c r="C2743" s="118"/>
      <c r="D2743" s="118"/>
      <c r="E2743" s="118"/>
      <c r="F2743" s="118"/>
      <c r="G2743" s="118"/>
      <c r="H2743" s="118"/>
      <c r="I2743" s="118"/>
      <c r="J2743" s="118"/>
      <c r="K2743" s="118"/>
      <c r="L2743" s="118"/>
      <c r="M2743" s="118"/>
      <c r="N2743" s="153"/>
    </row>
    <row r="2744" spans="2:14">
      <c r="B2744" s="118"/>
      <c r="C2744" s="118"/>
      <c r="D2744" s="118"/>
      <c r="E2744" s="118"/>
      <c r="F2744" s="118"/>
      <c r="G2744" s="118"/>
      <c r="H2744" s="118"/>
      <c r="I2744" s="118"/>
      <c r="J2744" s="118"/>
      <c r="K2744" s="118"/>
      <c r="L2744" s="118"/>
      <c r="M2744" s="118"/>
      <c r="N2744" s="153"/>
    </row>
    <row r="2745" spans="2:14">
      <c r="B2745" s="118"/>
      <c r="C2745" s="118"/>
      <c r="D2745" s="118"/>
      <c r="E2745" s="118"/>
      <c r="F2745" s="118"/>
      <c r="G2745" s="118"/>
      <c r="H2745" s="118"/>
      <c r="I2745" s="118"/>
      <c r="J2745" s="118"/>
      <c r="K2745" s="118"/>
      <c r="L2745" s="118"/>
      <c r="M2745" s="118"/>
      <c r="N2745" s="153"/>
    </row>
    <row r="2746" spans="2:14">
      <c r="B2746" s="118"/>
      <c r="C2746" s="118"/>
      <c r="D2746" s="118"/>
      <c r="E2746" s="118"/>
      <c r="F2746" s="118"/>
      <c r="G2746" s="118"/>
      <c r="H2746" s="118"/>
      <c r="I2746" s="118"/>
      <c r="J2746" s="118"/>
      <c r="K2746" s="118"/>
      <c r="L2746" s="118"/>
      <c r="M2746" s="118"/>
      <c r="N2746" s="153"/>
    </row>
    <row r="2747" spans="2:14">
      <c r="B2747" s="118"/>
      <c r="C2747" s="118"/>
      <c r="D2747" s="118"/>
      <c r="E2747" s="118"/>
      <c r="F2747" s="118"/>
      <c r="G2747" s="118"/>
      <c r="H2747" s="118"/>
      <c r="I2747" s="118"/>
      <c r="J2747" s="118"/>
      <c r="K2747" s="118"/>
      <c r="L2747" s="118"/>
      <c r="M2747" s="118"/>
      <c r="N2747" s="153"/>
    </row>
    <row r="2748" spans="2:14">
      <c r="B2748" s="118"/>
      <c r="C2748" s="118"/>
      <c r="D2748" s="118"/>
      <c r="E2748" s="118"/>
      <c r="F2748" s="118"/>
      <c r="G2748" s="118"/>
      <c r="H2748" s="118"/>
      <c r="I2748" s="118"/>
      <c r="J2748" s="118"/>
      <c r="K2748" s="118"/>
      <c r="L2748" s="118"/>
      <c r="M2748" s="118"/>
      <c r="N2748" s="153"/>
    </row>
    <row r="2749" spans="2:14">
      <c r="B2749" s="118"/>
      <c r="C2749" s="118"/>
      <c r="D2749" s="118"/>
      <c r="E2749" s="118"/>
      <c r="F2749" s="118"/>
      <c r="G2749" s="118"/>
      <c r="H2749" s="118"/>
      <c r="I2749" s="118"/>
      <c r="J2749" s="118"/>
      <c r="K2749" s="118"/>
      <c r="L2749" s="118"/>
      <c r="M2749" s="118"/>
      <c r="N2749" s="153"/>
    </row>
    <row r="2750" spans="2:14">
      <c r="B2750" s="118"/>
      <c r="C2750" s="118"/>
      <c r="D2750" s="118"/>
      <c r="E2750" s="118"/>
      <c r="F2750" s="118"/>
      <c r="G2750" s="118"/>
      <c r="H2750" s="118"/>
      <c r="I2750" s="118"/>
      <c r="J2750" s="118"/>
      <c r="K2750" s="118"/>
      <c r="L2750" s="118"/>
      <c r="M2750" s="118"/>
      <c r="N2750" s="153"/>
    </row>
    <row r="2751" spans="2:14">
      <c r="B2751" s="118"/>
      <c r="C2751" s="118"/>
      <c r="D2751" s="118"/>
      <c r="E2751" s="118"/>
      <c r="F2751" s="118"/>
      <c r="G2751" s="118"/>
      <c r="H2751" s="118"/>
      <c r="I2751" s="118"/>
      <c r="J2751" s="118"/>
      <c r="K2751" s="118"/>
      <c r="L2751" s="118"/>
      <c r="M2751" s="118"/>
      <c r="N2751" s="153"/>
    </row>
    <row r="2752" spans="2:14">
      <c r="B2752" s="118"/>
      <c r="C2752" s="118"/>
      <c r="D2752" s="118"/>
      <c r="E2752" s="118"/>
      <c r="F2752" s="118"/>
      <c r="G2752" s="118"/>
      <c r="H2752" s="118"/>
      <c r="I2752" s="118"/>
      <c r="J2752" s="118"/>
      <c r="K2752" s="118"/>
      <c r="L2752" s="118"/>
      <c r="M2752" s="118"/>
      <c r="N2752" s="153"/>
    </row>
    <row r="2753" spans="2:14">
      <c r="B2753" s="118"/>
      <c r="C2753" s="118"/>
      <c r="D2753" s="118"/>
      <c r="E2753" s="118"/>
      <c r="F2753" s="118"/>
      <c r="G2753" s="118"/>
      <c r="H2753" s="118"/>
      <c r="I2753" s="118"/>
      <c r="J2753" s="118"/>
      <c r="K2753" s="118"/>
      <c r="L2753" s="118"/>
      <c r="M2753" s="118"/>
      <c r="N2753" s="153"/>
    </row>
    <row r="2754" spans="2:14">
      <c r="B2754" s="118"/>
      <c r="C2754" s="118"/>
      <c r="D2754" s="118"/>
      <c r="E2754" s="118"/>
      <c r="F2754" s="118"/>
      <c r="G2754" s="118"/>
      <c r="H2754" s="118"/>
      <c r="I2754" s="118"/>
      <c r="J2754" s="118"/>
      <c r="K2754" s="118"/>
      <c r="L2754" s="118"/>
      <c r="M2754" s="118"/>
      <c r="N2754" s="153"/>
    </row>
    <row r="2755" spans="2:14">
      <c r="B2755" s="118"/>
      <c r="C2755" s="118"/>
      <c r="D2755" s="118"/>
      <c r="E2755" s="118"/>
      <c r="F2755" s="118"/>
      <c r="G2755" s="118"/>
      <c r="H2755" s="118"/>
      <c r="I2755" s="118"/>
      <c r="J2755" s="118"/>
      <c r="K2755" s="118"/>
      <c r="L2755" s="118"/>
      <c r="M2755" s="118"/>
      <c r="N2755" s="153"/>
    </row>
    <row r="2756" spans="2:14">
      <c r="B2756" s="118"/>
      <c r="C2756" s="118"/>
      <c r="D2756" s="118"/>
      <c r="E2756" s="118"/>
      <c r="F2756" s="118"/>
      <c r="G2756" s="118"/>
      <c r="H2756" s="118"/>
      <c r="I2756" s="118"/>
      <c r="J2756" s="118"/>
      <c r="K2756" s="118"/>
      <c r="L2756" s="118"/>
      <c r="M2756" s="118"/>
      <c r="N2756" s="153"/>
    </row>
    <row r="2757" spans="2:14">
      <c r="B2757" s="118"/>
      <c r="C2757" s="118"/>
      <c r="D2757" s="118"/>
      <c r="E2757" s="118"/>
      <c r="F2757" s="118"/>
      <c r="G2757" s="118"/>
      <c r="H2757" s="118"/>
      <c r="I2757" s="118"/>
      <c r="J2757" s="118"/>
      <c r="K2757" s="118"/>
      <c r="L2757" s="118"/>
      <c r="M2757" s="118"/>
      <c r="N2757" s="153"/>
    </row>
    <row r="2758" spans="2:14">
      <c r="B2758" s="118"/>
      <c r="C2758" s="118"/>
      <c r="D2758" s="118"/>
      <c r="E2758" s="118"/>
      <c r="F2758" s="118"/>
      <c r="G2758" s="118"/>
      <c r="H2758" s="118"/>
      <c r="I2758" s="118"/>
      <c r="J2758" s="118"/>
      <c r="K2758" s="118"/>
      <c r="L2758" s="118"/>
      <c r="M2758" s="118"/>
      <c r="N2758" s="153"/>
    </row>
    <row r="2759" spans="2:14">
      <c r="B2759" s="118"/>
      <c r="C2759" s="118"/>
      <c r="D2759" s="118"/>
      <c r="E2759" s="118"/>
      <c r="F2759" s="118"/>
      <c r="G2759" s="118"/>
      <c r="H2759" s="118"/>
      <c r="I2759" s="118"/>
      <c r="J2759" s="118"/>
      <c r="K2759" s="118"/>
      <c r="L2759" s="118"/>
      <c r="M2759" s="118"/>
      <c r="N2759" s="153"/>
    </row>
    <row r="2760" spans="2:14">
      <c r="B2760" s="118"/>
      <c r="C2760" s="118"/>
      <c r="D2760" s="118"/>
      <c r="E2760" s="118"/>
      <c r="F2760" s="118"/>
      <c r="G2760" s="118"/>
      <c r="H2760" s="118"/>
      <c r="I2760" s="118"/>
      <c r="J2760" s="118"/>
      <c r="K2760" s="118"/>
      <c r="L2760" s="118"/>
      <c r="M2760" s="118"/>
      <c r="N2760" s="153"/>
    </row>
    <row r="2761" spans="2:14">
      <c r="B2761" s="118"/>
      <c r="C2761" s="118"/>
      <c r="D2761" s="118"/>
      <c r="E2761" s="118"/>
      <c r="F2761" s="118"/>
      <c r="G2761" s="118"/>
      <c r="H2761" s="118"/>
      <c r="I2761" s="118"/>
      <c r="J2761" s="118"/>
      <c r="K2761" s="118"/>
      <c r="L2761" s="118"/>
      <c r="M2761" s="118"/>
      <c r="N2761" s="153"/>
    </row>
    <row r="2762" spans="2:14">
      <c r="B2762" s="118"/>
      <c r="C2762" s="118"/>
      <c r="D2762" s="118"/>
      <c r="E2762" s="118"/>
      <c r="F2762" s="118"/>
      <c r="G2762" s="118"/>
      <c r="H2762" s="118"/>
      <c r="I2762" s="118"/>
      <c r="J2762" s="118"/>
      <c r="K2762" s="118"/>
      <c r="L2762" s="118"/>
      <c r="M2762" s="118"/>
      <c r="N2762" s="153"/>
    </row>
    <row r="2763" spans="2:14">
      <c r="B2763" s="118"/>
      <c r="C2763" s="118"/>
      <c r="D2763" s="118"/>
      <c r="E2763" s="118"/>
      <c r="F2763" s="118"/>
      <c r="G2763" s="118"/>
      <c r="H2763" s="118"/>
      <c r="I2763" s="118"/>
      <c r="J2763" s="118"/>
      <c r="K2763" s="118"/>
      <c r="L2763" s="118"/>
      <c r="M2763" s="118"/>
      <c r="N2763" s="153"/>
    </row>
    <row r="2764" spans="2:14">
      <c r="B2764" s="118"/>
      <c r="C2764" s="118"/>
      <c r="D2764" s="118"/>
      <c r="E2764" s="118"/>
      <c r="F2764" s="118"/>
      <c r="G2764" s="118"/>
      <c r="H2764" s="118"/>
      <c r="I2764" s="118"/>
      <c r="J2764" s="118"/>
      <c r="K2764" s="118"/>
      <c r="L2764" s="118"/>
      <c r="M2764" s="118"/>
      <c r="N2764" s="153"/>
    </row>
    <row r="2765" spans="2:14">
      <c r="B2765" s="118"/>
      <c r="C2765" s="118"/>
      <c r="D2765" s="118"/>
      <c r="E2765" s="118"/>
      <c r="F2765" s="118"/>
      <c r="G2765" s="118"/>
      <c r="H2765" s="118"/>
      <c r="I2765" s="118"/>
      <c r="J2765" s="118"/>
      <c r="K2765" s="118"/>
      <c r="L2765" s="118"/>
      <c r="M2765" s="118"/>
      <c r="N2765" s="153"/>
    </row>
    <row r="2766" spans="2:14">
      <c r="B2766" s="118"/>
      <c r="C2766" s="118"/>
      <c r="D2766" s="118"/>
      <c r="E2766" s="118"/>
      <c r="F2766" s="118"/>
      <c r="G2766" s="118"/>
      <c r="H2766" s="118"/>
      <c r="I2766" s="118"/>
      <c r="J2766" s="118"/>
      <c r="K2766" s="118"/>
      <c r="L2766" s="118"/>
      <c r="M2766" s="118"/>
      <c r="N2766" s="153"/>
    </row>
    <row r="2767" spans="2:14">
      <c r="B2767" s="118"/>
      <c r="C2767" s="118"/>
      <c r="D2767" s="118"/>
      <c r="E2767" s="118"/>
      <c r="F2767" s="118"/>
      <c r="G2767" s="118"/>
      <c r="H2767" s="118"/>
      <c r="I2767" s="118"/>
      <c r="J2767" s="118"/>
      <c r="K2767" s="118"/>
      <c r="L2767" s="118"/>
      <c r="M2767" s="118"/>
      <c r="N2767" s="153"/>
    </row>
    <row r="2768" spans="2:14">
      <c r="B2768" s="118"/>
      <c r="C2768" s="118"/>
      <c r="D2768" s="118"/>
      <c r="E2768" s="118"/>
      <c r="F2768" s="118"/>
      <c r="G2768" s="118"/>
      <c r="H2768" s="118"/>
      <c r="I2768" s="118"/>
      <c r="J2768" s="118"/>
      <c r="K2768" s="118"/>
      <c r="L2768" s="118"/>
      <c r="M2768" s="118"/>
      <c r="N2768" s="153"/>
    </row>
    <row r="2769" spans="2:14">
      <c r="B2769" s="118"/>
      <c r="C2769" s="118"/>
      <c r="D2769" s="118"/>
      <c r="E2769" s="118"/>
      <c r="F2769" s="118"/>
      <c r="G2769" s="118"/>
      <c r="H2769" s="118"/>
      <c r="I2769" s="118"/>
      <c r="J2769" s="118"/>
      <c r="K2769" s="118"/>
      <c r="L2769" s="118"/>
      <c r="M2769" s="118"/>
      <c r="N2769" s="153"/>
    </row>
    <row r="2770" spans="2:14">
      <c r="B2770" s="118"/>
      <c r="C2770" s="118"/>
      <c r="D2770" s="118"/>
      <c r="E2770" s="118"/>
      <c r="F2770" s="118"/>
      <c r="G2770" s="118"/>
      <c r="H2770" s="118"/>
      <c r="I2770" s="118"/>
      <c r="J2770" s="118"/>
      <c r="K2770" s="118"/>
      <c r="L2770" s="118"/>
      <c r="M2770" s="118"/>
      <c r="N2770" s="153"/>
    </row>
    <row r="2771" spans="2:14">
      <c r="B2771" s="118"/>
      <c r="C2771" s="118"/>
      <c r="D2771" s="118"/>
      <c r="E2771" s="118"/>
      <c r="F2771" s="118"/>
      <c r="G2771" s="118"/>
      <c r="H2771" s="118"/>
      <c r="I2771" s="118"/>
      <c r="J2771" s="118"/>
      <c r="K2771" s="118"/>
      <c r="L2771" s="118"/>
      <c r="M2771" s="118"/>
      <c r="N2771" s="153"/>
    </row>
    <row r="2772" spans="2:14">
      <c r="B2772" s="118"/>
      <c r="C2772" s="118"/>
      <c r="D2772" s="118"/>
      <c r="E2772" s="118"/>
      <c r="F2772" s="118"/>
      <c r="G2772" s="118"/>
      <c r="H2772" s="118"/>
      <c r="I2772" s="118"/>
      <c r="J2772" s="118"/>
      <c r="K2772" s="118"/>
      <c r="L2772" s="118"/>
      <c r="M2772" s="118"/>
      <c r="N2772" s="153"/>
    </row>
    <row r="2773" spans="2:14">
      <c r="B2773" s="118"/>
      <c r="C2773" s="118"/>
      <c r="D2773" s="118"/>
      <c r="E2773" s="118"/>
      <c r="F2773" s="118"/>
      <c r="G2773" s="118"/>
      <c r="H2773" s="118"/>
      <c r="I2773" s="118"/>
      <c r="J2773" s="118"/>
      <c r="K2773" s="118"/>
      <c r="L2773" s="118"/>
      <c r="M2773" s="118"/>
      <c r="N2773" s="153"/>
    </row>
    <row r="2774" spans="2:14">
      <c r="B2774" s="118"/>
      <c r="C2774" s="118"/>
      <c r="D2774" s="118"/>
      <c r="E2774" s="118"/>
      <c r="F2774" s="118"/>
      <c r="G2774" s="118"/>
      <c r="H2774" s="118"/>
      <c r="I2774" s="118"/>
      <c r="J2774" s="118"/>
      <c r="K2774" s="118"/>
      <c r="L2774" s="118"/>
      <c r="M2774" s="118"/>
      <c r="N2774" s="153"/>
    </row>
    <row r="2775" spans="2:14">
      <c r="B2775" s="118"/>
      <c r="C2775" s="118"/>
      <c r="D2775" s="118"/>
      <c r="E2775" s="118"/>
      <c r="F2775" s="118"/>
      <c r="G2775" s="118"/>
      <c r="H2775" s="118"/>
      <c r="I2775" s="118"/>
      <c r="J2775" s="118"/>
      <c r="K2775" s="118"/>
      <c r="L2775" s="118"/>
      <c r="M2775" s="118"/>
      <c r="N2775" s="153"/>
    </row>
    <row r="2776" spans="2:14">
      <c r="B2776" s="118"/>
      <c r="C2776" s="118"/>
      <c r="D2776" s="118"/>
      <c r="E2776" s="118"/>
      <c r="F2776" s="118"/>
      <c r="G2776" s="118"/>
      <c r="H2776" s="118"/>
      <c r="I2776" s="118"/>
      <c r="J2776" s="118"/>
      <c r="K2776" s="118"/>
      <c r="L2776" s="118"/>
      <c r="M2776" s="118"/>
      <c r="N2776" s="153"/>
    </row>
    <row r="2777" spans="2:14">
      <c r="B2777" s="118"/>
      <c r="C2777" s="118"/>
      <c r="D2777" s="118"/>
      <c r="E2777" s="118"/>
      <c r="F2777" s="118"/>
      <c r="G2777" s="118"/>
      <c r="H2777" s="118"/>
      <c r="I2777" s="118"/>
      <c r="J2777" s="118"/>
      <c r="K2777" s="118"/>
      <c r="L2777" s="118"/>
      <c r="M2777" s="118"/>
      <c r="N2777" s="153"/>
    </row>
    <row r="2778" spans="2:14">
      <c r="B2778" s="118"/>
      <c r="C2778" s="118"/>
      <c r="D2778" s="118"/>
      <c r="E2778" s="118"/>
      <c r="F2778" s="118"/>
      <c r="G2778" s="118"/>
      <c r="H2778" s="118"/>
      <c r="I2778" s="118"/>
      <c r="J2778" s="118"/>
      <c r="K2778" s="118"/>
      <c r="L2778" s="118"/>
      <c r="M2778" s="118"/>
      <c r="N2778" s="153"/>
    </row>
    <row r="2779" spans="2:14">
      <c r="B2779" s="118"/>
      <c r="C2779" s="118"/>
      <c r="D2779" s="118"/>
      <c r="E2779" s="118"/>
      <c r="F2779" s="118"/>
      <c r="G2779" s="118"/>
      <c r="H2779" s="118"/>
      <c r="I2779" s="118"/>
      <c r="J2779" s="118"/>
      <c r="K2779" s="118"/>
      <c r="L2779" s="118"/>
      <c r="M2779" s="118"/>
      <c r="N2779" s="153"/>
    </row>
    <row r="2780" spans="2:14">
      <c r="B2780" s="118"/>
      <c r="C2780" s="118"/>
      <c r="D2780" s="118"/>
      <c r="E2780" s="118"/>
      <c r="F2780" s="118"/>
      <c r="G2780" s="118"/>
      <c r="H2780" s="118"/>
      <c r="I2780" s="118"/>
      <c r="J2780" s="118"/>
      <c r="K2780" s="118"/>
      <c r="L2780" s="118"/>
      <c r="M2780" s="118"/>
      <c r="N2780" s="153"/>
    </row>
    <row r="2781" spans="2:14">
      <c r="B2781" s="118"/>
      <c r="C2781" s="118"/>
      <c r="D2781" s="118"/>
      <c r="E2781" s="118"/>
      <c r="F2781" s="118"/>
      <c r="G2781" s="118"/>
      <c r="H2781" s="118"/>
      <c r="I2781" s="118"/>
      <c r="J2781" s="118"/>
      <c r="K2781" s="118"/>
      <c r="L2781" s="118"/>
      <c r="M2781" s="118"/>
      <c r="N2781" s="153"/>
    </row>
    <row r="2782" spans="2:14">
      <c r="B2782" s="118"/>
      <c r="C2782" s="118"/>
      <c r="D2782" s="118"/>
      <c r="E2782" s="118"/>
      <c r="F2782" s="118"/>
      <c r="G2782" s="118"/>
      <c r="H2782" s="118"/>
      <c r="I2782" s="118"/>
      <c r="J2782" s="118"/>
      <c r="K2782" s="118"/>
      <c r="L2782" s="118"/>
      <c r="M2782" s="118"/>
      <c r="N2782" s="153"/>
    </row>
    <row r="2783" spans="2:14">
      <c r="B2783" s="118"/>
      <c r="C2783" s="118"/>
      <c r="D2783" s="118"/>
      <c r="E2783" s="118"/>
      <c r="F2783" s="118"/>
      <c r="G2783" s="118"/>
      <c r="H2783" s="118"/>
      <c r="I2783" s="118"/>
      <c r="J2783" s="118"/>
      <c r="K2783" s="118"/>
      <c r="L2783" s="118"/>
      <c r="M2783" s="118"/>
      <c r="N2783" s="153"/>
    </row>
    <row r="2784" spans="2:14">
      <c r="B2784" s="118"/>
      <c r="C2784" s="118"/>
      <c r="D2784" s="118"/>
      <c r="E2784" s="118"/>
      <c r="F2784" s="118"/>
      <c r="G2784" s="118"/>
      <c r="H2784" s="118"/>
      <c r="I2784" s="118"/>
      <c r="J2784" s="118"/>
      <c r="K2784" s="118"/>
      <c r="L2784" s="118"/>
      <c r="M2784" s="118"/>
      <c r="N2784" s="153"/>
    </row>
    <row r="2785" spans="2:14">
      <c r="B2785" s="118"/>
      <c r="C2785" s="118"/>
      <c r="D2785" s="118"/>
      <c r="E2785" s="118"/>
      <c r="F2785" s="118"/>
      <c r="G2785" s="118"/>
      <c r="H2785" s="118"/>
      <c r="I2785" s="118"/>
      <c r="J2785" s="118"/>
      <c r="K2785" s="118"/>
      <c r="L2785" s="118"/>
      <c r="M2785" s="118"/>
      <c r="N2785" s="153"/>
    </row>
    <row r="2786" spans="2:14">
      <c r="B2786" s="118"/>
      <c r="C2786" s="118"/>
      <c r="D2786" s="118"/>
      <c r="E2786" s="118"/>
      <c r="F2786" s="118"/>
      <c r="G2786" s="118"/>
      <c r="H2786" s="118"/>
      <c r="I2786" s="118"/>
      <c r="J2786" s="118"/>
      <c r="K2786" s="118"/>
      <c r="L2786" s="118"/>
      <c r="M2786" s="118"/>
      <c r="N2786" s="153"/>
    </row>
    <row r="2787" spans="2:14">
      <c r="B2787" s="118"/>
      <c r="C2787" s="118"/>
      <c r="D2787" s="118"/>
      <c r="E2787" s="118"/>
      <c r="F2787" s="118"/>
      <c r="G2787" s="118"/>
      <c r="H2787" s="118"/>
      <c r="I2787" s="118"/>
      <c r="J2787" s="118"/>
      <c r="K2787" s="118"/>
      <c r="L2787" s="118"/>
      <c r="M2787" s="118"/>
      <c r="N2787" s="153"/>
    </row>
    <row r="2788" spans="2:14">
      <c r="B2788" s="118"/>
      <c r="C2788" s="118"/>
      <c r="D2788" s="118"/>
      <c r="E2788" s="118"/>
      <c r="F2788" s="118"/>
      <c r="G2788" s="118"/>
      <c r="H2788" s="118"/>
      <c r="I2788" s="118"/>
      <c r="J2788" s="118"/>
      <c r="K2788" s="118"/>
      <c r="L2788" s="118"/>
      <c r="M2788" s="118"/>
      <c r="N2788" s="153"/>
    </row>
    <row r="2789" spans="2:14">
      <c r="B2789" s="118"/>
      <c r="C2789" s="118"/>
      <c r="D2789" s="118"/>
      <c r="E2789" s="118"/>
      <c r="F2789" s="118"/>
      <c r="G2789" s="118"/>
      <c r="H2789" s="118"/>
      <c r="I2789" s="118"/>
      <c r="J2789" s="118"/>
      <c r="K2789" s="118"/>
      <c r="L2789" s="118"/>
      <c r="M2789" s="118"/>
      <c r="N2789" s="153"/>
    </row>
    <row r="2790" spans="2:14">
      <c r="B2790" s="118"/>
      <c r="C2790" s="118"/>
      <c r="D2790" s="118"/>
      <c r="E2790" s="118"/>
      <c r="F2790" s="118"/>
      <c r="G2790" s="118"/>
      <c r="H2790" s="118"/>
      <c r="I2790" s="118"/>
      <c r="J2790" s="118"/>
      <c r="K2790" s="118"/>
      <c r="L2790" s="118"/>
      <c r="M2790" s="118"/>
      <c r="N2790" s="153"/>
    </row>
    <row r="2791" spans="2:14">
      <c r="B2791" s="118"/>
      <c r="C2791" s="118"/>
      <c r="D2791" s="118"/>
      <c r="E2791" s="118"/>
      <c r="F2791" s="118"/>
      <c r="G2791" s="118"/>
      <c r="H2791" s="118"/>
      <c r="I2791" s="118"/>
      <c r="J2791" s="118"/>
      <c r="K2791" s="118"/>
      <c r="L2791" s="118"/>
      <c r="M2791" s="118"/>
      <c r="N2791" s="153"/>
    </row>
    <row r="2792" spans="2:14">
      <c r="B2792" s="118"/>
      <c r="C2792" s="118"/>
      <c r="D2792" s="118"/>
      <c r="E2792" s="118"/>
      <c r="F2792" s="118"/>
      <c r="G2792" s="118"/>
      <c r="H2792" s="118"/>
      <c r="I2792" s="118"/>
      <c r="J2792" s="118"/>
      <c r="K2792" s="118"/>
      <c r="L2792" s="118"/>
      <c r="M2792" s="118"/>
      <c r="N2792" s="153"/>
    </row>
    <row r="2793" spans="2:14">
      <c r="B2793" s="118"/>
      <c r="C2793" s="118"/>
      <c r="D2793" s="118"/>
      <c r="E2793" s="118"/>
      <c r="F2793" s="118"/>
      <c r="G2793" s="118"/>
      <c r="H2793" s="118"/>
      <c r="I2793" s="118"/>
      <c r="J2793" s="118"/>
      <c r="K2793" s="118"/>
      <c r="L2793" s="118"/>
      <c r="M2793" s="118"/>
      <c r="N2793" s="153"/>
    </row>
    <row r="2794" spans="2:14">
      <c r="B2794" s="118"/>
      <c r="C2794" s="118"/>
      <c r="D2794" s="118"/>
      <c r="E2794" s="118"/>
      <c r="F2794" s="118"/>
      <c r="G2794" s="118"/>
      <c r="H2794" s="118"/>
      <c r="I2794" s="118"/>
      <c r="J2794" s="118"/>
      <c r="K2794" s="118"/>
      <c r="L2794" s="118"/>
      <c r="M2794" s="118"/>
      <c r="N2794" s="153"/>
    </row>
    <row r="2795" spans="2:14">
      <c r="B2795" s="118"/>
      <c r="C2795" s="118"/>
      <c r="D2795" s="118"/>
      <c r="E2795" s="118"/>
      <c r="F2795" s="118"/>
      <c r="G2795" s="118"/>
      <c r="H2795" s="118"/>
      <c r="I2795" s="118"/>
      <c r="J2795" s="118"/>
      <c r="K2795" s="118"/>
      <c r="L2795" s="118"/>
      <c r="M2795" s="118"/>
      <c r="N2795" s="153"/>
    </row>
    <row r="2796" spans="2:14">
      <c r="B2796" s="118"/>
      <c r="C2796" s="118"/>
      <c r="D2796" s="118"/>
      <c r="E2796" s="118"/>
      <c r="F2796" s="118"/>
      <c r="G2796" s="118"/>
      <c r="H2796" s="118"/>
      <c r="I2796" s="118"/>
      <c r="J2796" s="118"/>
      <c r="K2796" s="118"/>
      <c r="L2796" s="118"/>
      <c r="M2796" s="118"/>
      <c r="N2796" s="153"/>
    </row>
    <row r="2797" spans="2:14">
      <c r="B2797" s="118"/>
      <c r="C2797" s="118"/>
      <c r="D2797" s="118"/>
      <c r="E2797" s="118"/>
      <c r="F2797" s="118"/>
      <c r="G2797" s="118"/>
      <c r="H2797" s="118"/>
      <c r="I2797" s="118"/>
      <c r="J2797" s="118"/>
      <c r="K2797" s="118"/>
      <c r="L2797" s="118"/>
      <c r="M2797" s="118"/>
      <c r="N2797" s="153"/>
    </row>
    <row r="2798" spans="2:14">
      <c r="B2798" s="118"/>
      <c r="C2798" s="118"/>
      <c r="D2798" s="118"/>
      <c r="E2798" s="118"/>
      <c r="F2798" s="118"/>
      <c r="G2798" s="118"/>
      <c r="H2798" s="118"/>
      <c r="I2798" s="118"/>
      <c r="J2798" s="118"/>
      <c r="K2798" s="118"/>
      <c r="L2798" s="118"/>
      <c r="M2798" s="118"/>
      <c r="N2798" s="153"/>
    </row>
    <row r="2799" spans="2:14">
      <c r="B2799" s="118"/>
      <c r="C2799" s="118"/>
      <c r="D2799" s="118"/>
      <c r="E2799" s="118"/>
      <c r="F2799" s="118"/>
      <c r="G2799" s="118"/>
      <c r="H2799" s="118"/>
      <c r="I2799" s="118"/>
      <c r="J2799" s="118"/>
      <c r="K2799" s="118"/>
      <c r="L2799" s="118"/>
      <c r="M2799" s="118"/>
      <c r="N2799" s="153"/>
    </row>
    <row r="2800" spans="2:14">
      <c r="B2800" s="118"/>
      <c r="C2800" s="118"/>
      <c r="D2800" s="118"/>
      <c r="E2800" s="118"/>
      <c r="F2800" s="118"/>
      <c r="G2800" s="118"/>
      <c r="H2800" s="118"/>
      <c r="I2800" s="118"/>
      <c r="J2800" s="118"/>
      <c r="K2800" s="118"/>
      <c r="L2800" s="118"/>
      <c r="M2800" s="118"/>
      <c r="N2800" s="153"/>
    </row>
    <row r="2801" spans="2:14">
      <c r="B2801" s="118"/>
      <c r="C2801" s="118"/>
      <c r="D2801" s="118"/>
      <c r="E2801" s="118"/>
      <c r="F2801" s="118"/>
      <c r="G2801" s="118"/>
      <c r="H2801" s="118"/>
      <c r="I2801" s="118"/>
      <c r="J2801" s="118"/>
      <c r="K2801" s="118"/>
      <c r="L2801" s="118"/>
      <c r="M2801" s="118"/>
      <c r="N2801" s="153"/>
    </row>
    <row r="2802" spans="2:14">
      <c r="B2802" s="118"/>
      <c r="C2802" s="118"/>
      <c r="D2802" s="118"/>
      <c r="E2802" s="118"/>
      <c r="F2802" s="118"/>
      <c r="G2802" s="118"/>
      <c r="H2802" s="118"/>
      <c r="I2802" s="118"/>
      <c r="J2802" s="118"/>
      <c r="K2802" s="118"/>
      <c r="L2802" s="118"/>
      <c r="M2802" s="118"/>
      <c r="N2802" s="153"/>
    </row>
    <row r="2803" spans="2:14">
      <c r="B2803" s="118"/>
      <c r="C2803" s="118"/>
      <c r="D2803" s="118"/>
      <c r="E2803" s="118"/>
      <c r="F2803" s="118"/>
      <c r="G2803" s="118"/>
      <c r="H2803" s="118"/>
      <c r="I2803" s="118"/>
      <c r="J2803" s="118"/>
      <c r="K2803" s="118"/>
      <c r="L2803" s="118"/>
      <c r="M2803" s="118"/>
      <c r="N2803" s="153"/>
    </row>
    <row r="2804" spans="2:14">
      <c r="B2804" s="118"/>
      <c r="C2804" s="118"/>
      <c r="D2804" s="118"/>
      <c r="E2804" s="118"/>
      <c r="F2804" s="118"/>
      <c r="G2804" s="118"/>
      <c r="H2804" s="118"/>
      <c r="I2804" s="118"/>
      <c r="J2804" s="118"/>
      <c r="K2804" s="118"/>
      <c r="L2804" s="118"/>
      <c r="M2804" s="118"/>
      <c r="N2804" s="153"/>
    </row>
    <row r="2805" spans="2:14">
      <c r="B2805" s="118"/>
      <c r="C2805" s="118"/>
      <c r="D2805" s="118"/>
      <c r="E2805" s="118"/>
      <c r="F2805" s="118"/>
      <c r="G2805" s="118"/>
      <c r="H2805" s="118"/>
      <c r="I2805" s="118"/>
      <c r="J2805" s="118"/>
      <c r="K2805" s="118"/>
      <c r="L2805" s="118"/>
      <c r="M2805" s="118"/>
      <c r="N2805" s="153"/>
    </row>
    <row r="2806" spans="2:14">
      <c r="B2806" s="118"/>
      <c r="C2806" s="118"/>
      <c r="D2806" s="118"/>
      <c r="E2806" s="118"/>
      <c r="F2806" s="118"/>
      <c r="G2806" s="118"/>
      <c r="H2806" s="118"/>
      <c r="I2806" s="118"/>
      <c r="J2806" s="118"/>
      <c r="K2806" s="118"/>
      <c r="L2806" s="118"/>
      <c r="M2806" s="118"/>
      <c r="N2806" s="153"/>
    </row>
    <row r="2807" spans="2:14">
      <c r="B2807" s="118"/>
      <c r="C2807" s="118"/>
      <c r="D2807" s="118"/>
      <c r="E2807" s="118"/>
      <c r="F2807" s="118"/>
      <c r="G2807" s="118"/>
      <c r="H2807" s="118"/>
      <c r="I2807" s="118"/>
      <c r="J2807" s="118"/>
      <c r="K2807" s="118"/>
      <c r="L2807" s="118"/>
      <c r="M2807" s="118"/>
      <c r="N2807" s="153"/>
    </row>
    <row r="2808" spans="2:14">
      <c r="B2808" s="118"/>
      <c r="C2808" s="118"/>
      <c r="D2808" s="118"/>
      <c r="E2808" s="118"/>
      <c r="F2808" s="118"/>
      <c r="G2808" s="118"/>
      <c r="H2808" s="118"/>
      <c r="I2808" s="118"/>
      <c r="J2808" s="118"/>
      <c r="K2808" s="118"/>
      <c r="L2808" s="118"/>
      <c r="M2808" s="118"/>
      <c r="N2808" s="153"/>
    </row>
    <row r="2809" spans="2:14">
      <c r="B2809" s="118"/>
      <c r="C2809" s="118"/>
      <c r="D2809" s="118"/>
      <c r="E2809" s="118"/>
      <c r="F2809" s="118"/>
      <c r="G2809" s="118"/>
      <c r="H2809" s="118"/>
      <c r="I2809" s="118"/>
      <c r="J2809" s="118"/>
      <c r="K2809" s="118"/>
      <c r="L2809" s="118"/>
      <c r="M2809" s="118"/>
      <c r="N2809" s="153"/>
    </row>
    <row r="2810" spans="2:14">
      <c r="B2810" s="118"/>
      <c r="C2810" s="118"/>
      <c r="D2810" s="118"/>
      <c r="E2810" s="118"/>
      <c r="F2810" s="118"/>
      <c r="G2810" s="118"/>
      <c r="H2810" s="118"/>
      <c r="I2810" s="118"/>
      <c r="J2810" s="118"/>
      <c r="K2810" s="118"/>
      <c r="L2810" s="118"/>
      <c r="M2810" s="118"/>
      <c r="N2810" s="153"/>
    </row>
    <row r="2811" spans="2:14">
      <c r="B2811" s="118"/>
      <c r="C2811" s="118"/>
      <c r="D2811" s="118"/>
      <c r="E2811" s="118"/>
      <c r="F2811" s="118"/>
      <c r="G2811" s="118"/>
      <c r="H2811" s="118"/>
      <c r="I2811" s="118"/>
      <c r="J2811" s="118"/>
      <c r="K2811" s="118"/>
      <c r="L2811" s="118"/>
      <c r="M2811" s="118"/>
      <c r="N2811" s="153"/>
    </row>
    <row r="2812" spans="2:14">
      <c r="B2812" s="118"/>
      <c r="C2812" s="118"/>
      <c r="D2812" s="118"/>
      <c r="E2812" s="118"/>
      <c r="F2812" s="118"/>
      <c r="G2812" s="118"/>
      <c r="H2812" s="118"/>
      <c r="I2812" s="118"/>
      <c r="J2812" s="118"/>
      <c r="K2812" s="118"/>
      <c r="L2812" s="118"/>
      <c r="M2812" s="118"/>
      <c r="N2812" s="153"/>
    </row>
    <row r="2813" spans="2:14">
      <c r="B2813" s="118"/>
      <c r="C2813" s="118"/>
      <c r="D2813" s="118"/>
      <c r="E2813" s="118"/>
      <c r="F2813" s="118"/>
      <c r="G2813" s="118"/>
      <c r="H2813" s="118"/>
      <c r="I2813" s="118"/>
      <c r="J2813" s="118"/>
      <c r="K2813" s="118"/>
      <c r="L2813" s="118"/>
      <c r="M2813" s="118"/>
      <c r="N2813" s="153"/>
    </row>
    <row r="2814" spans="2:14">
      <c r="B2814" s="118"/>
      <c r="C2814" s="118"/>
      <c r="D2814" s="118"/>
      <c r="E2814" s="118"/>
      <c r="F2814" s="118"/>
      <c r="G2814" s="118"/>
      <c r="H2814" s="118"/>
      <c r="I2814" s="118"/>
      <c r="J2814" s="118"/>
      <c r="K2814" s="118"/>
      <c r="L2814" s="118"/>
      <c r="M2814" s="118"/>
      <c r="N2814" s="153"/>
    </row>
    <row r="2815" spans="2:14">
      <c r="B2815" s="118"/>
      <c r="C2815" s="118"/>
      <c r="D2815" s="118"/>
      <c r="E2815" s="118"/>
      <c r="F2815" s="118"/>
      <c r="G2815" s="118"/>
      <c r="H2815" s="118"/>
      <c r="I2815" s="118"/>
      <c r="J2815" s="118"/>
      <c r="K2815" s="118"/>
      <c r="L2815" s="118"/>
      <c r="M2815" s="118"/>
      <c r="N2815" s="153"/>
    </row>
    <row r="2816" spans="2:14">
      <c r="B2816" s="118"/>
      <c r="C2816" s="118"/>
      <c r="D2816" s="118"/>
      <c r="E2816" s="118"/>
      <c r="F2816" s="118"/>
      <c r="G2816" s="118"/>
      <c r="H2816" s="118"/>
      <c r="I2816" s="118"/>
      <c r="J2816" s="118"/>
      <c r="K2816" s="118"/>
      <c r="L2816" s="118"/>
      <c r="M2816" s="118"/>
      <c r="N2816" s="153"/>
    </row>
    <row r="2817" spans="2:14">
      <c r="B2817" s="118"/>
      <c r="C2817" s="118"/>
      <c r="D2817" s="118"/>
      <c r="E2817" s="118"/>
      <c r="F2817" s="118"/>
      <c r="G2817" s="118"/>
      <c r="H2817" s="118"/>
      <c r="I2817" s="118"/>
      <c r="J2817" s="118"/>
      <c r="K2817" s="118"/>
      <c r="L2817" s="118"/>
      <c r="M2817" s="118"/>
      <c r="N2817" s="153"/>
    </row>
    <row r="2818" spans="2:14">
      <c r="B2818" s="118"/>
      <c r="C2818" s="118"/>
      <c r="D2818" s="118"/>
      <c r="E2818" s="118"/>
      <c r="F2818" s="118"/>
      <c r="G2818" s="118"/>
      <c r="H2818" s="118"/>
      <c r="I2818" s="118"/>
      <c r="J2818" s="118"/>
      <c r="K2818" s="118"/>
      <c r="L2818" s="118"/>
      <c r="M2818" s="118"/>
      <c r="N2818" s="153"/>
    </row>
    <row r="2819" spans="2:14">
      <c r="B2819" s="118"/>
      <c r="C2819" s="118"/>
      <c r="D2819" s="118"/>
      <c r="E2819" s="118"/>
      <c r="F2819" s="118"/>
      <c r="G2819" s="118"/>
      <c r="H2819" s="118"/>
      <c r="I2819" s="118"/>
      <c r="J2819" s="118"/>
      <c r="K2819" s="118"/>
      <c r="L2819" s="118"/>
      <c r="M2819" s="118"/>
      <c r="N2819" s="153"/>
    </row>
    <row r="2820" spans="2:14">
      <c r="B2820" s="118"/>
      <c r="C2820" s="118"/>
      <c r="D2820" s="118"/>
      <c r="E2820" s="118"/>
      <c r="F2820" s="118"/>
      <c r="G2820" s="118"/>
      <c r="H2820" s="118"/>
      <c r="I2820" s="118"/>
      <c r="J2820" s="118"/>
      <c r="K2820" s="118"/>
      <c r="L2820" s="118"/>
      <c r="M2820" s="118"/>
      <c r="N2820" s="153"/>
    </row>
    <row r="2821" spans="2:14">
      <c r="B2821" s="118"/>
      <c r="C2821" s="118"/>
      <c r="D2821" s="118"/>
      <c r="E2821" s="118"/>
      <c r="F2821" s="118"/>
      <c r="G2821" s="118"/>
      <c r="H2821" s="118"/>
      <c r="I2821" s="118"/>
      <c r="J2821" s="118"/>
      <c r="K2821" s="118"/>
      <c r="L2821" s="118"/>
      <c r="M2821" s="118"/>
      <c r="N2821" s="153"/>
    </row>
    <row r="2822" spans="2:14">
      <c r="B2822" s="118"/>
      <c r="C2822" s="118"/>
      <c r="D2822" s="118"/>
      <c r="E2822" s="118"/>
      <c r="F2822" s="118"/>
      <c r="G2822" s="118"/>
      <c r="H2822" s="118"/>
      <c r="I2822" s="118"/>
      <c r="J2822" s="118"/>
      <c r="K2822" s="118"/>
      <c r="L2822" s="118"/>
      <c r="M2822" s="118"/>
      <c r="N2822" s="153"/>
    </row>
    <row r="2823" spans="2:14">
      <c r="B2823" s="118"/>
      <c r="C2823" s="118"/>
      <c r="D2823" s="118"/>
      <c r="E2823" s="118"/>
      <c r="F2823" s="118"/>
      <c r="G2823" s="118"/>
      <c r="H2823" s="118"/>
      <c r="I2823" s="118"/>
      <c r="J2823" s="118"/>
      <c r="K2823" s="118"/>
      <c r="L2823" s="118"/>
      <c r="M2823" s="118"/>
      <c r="N2823" s="153"/>
    </row>
    <row r="2824" spans="2:14">
      <c r="B2824" s="118"/>
      <c r="C2824" s="118"/>
      <c r="D2824" s="118"/>
      <c r="E2824" s="118"/>
      <c r="F2824" s="118"/>
      <c r="G2824" s="118"/>
      <c r="H2824" s="118"/>
      <c r="I2824" s="118"/>
      <c r="J2824" s="118"/>
      <c r="K2824" s="118"/>
      <c r="L2824" s="118"/>
      <c r="M2824" s="118"/>
      <c r="N2824" s="153"/>
    </row>
    <row r="2825" spans="2:14">
      <c r="B2825" s="118"/>
      <c r="C2825" s="118"/>
      <c r="D2825" s="118"/>
      <c r="E2825" s="118"/>
      <c r="F2825" s="118"/>
      <c r="G2825" s="118"/>
      <c r="H2825" s="118"/>
      <c r="I2825" s="118"/>
      <c r="J2825" s="118"/>
      <c r="K2825" s="118"/>
      <c r="L2825" s="118"/>
      <c r="M2825" s="118"/>
      <c r="N2825" s="153"/>
    </row>
    <row r="2826" spans="2:14">
      <c r="B2826" s="118"/>
      <c r="C2826" s="118"/>
      <c r="D2826" s="118"/>
      <c r="E2826" s="118"/>
      <c r="F2826" s="118"/>
      <c r="G2826" s="118"/>
      <c r="H2826" s="118"/>
      <c r="I2826" s="118"/>
      <c r="J2826" s="118"/>
      <c r="K2826" s="118"/>
      <c r="L2826" s="118"/>
      <c r="M2826" s="118"/>
      <c r="N2826" s="153"/>
    </row>
    <row r="2827" spans="2:14">
      <c r="B2827" s="118"/>
      <c r="C2827" s="118"/>
      <c r="D2827" s="118"/>
      <c r="E2827" s="118"/>
      <c r="F2827" s="118"/>
      <c r="G2827" s="118"/>
      <c r="H2827" s="118"/>
      <c r="I2827" s="118"/>
      <c r="J2827" s="118"/>
      <c r="K2827" s="118"/>
      <c r="L2827" s="118"/>
      <c r="M2827" s="118"/>
      <c r="N2827" s="153"/>
    </row>
    <row r="2828" spans="2:14">
      <c r="B2828" s="118"/>
      <c r="C2828" s="118"/>
      <c r="D2828" s="118"/>
      <c r="E2828" s="118"/>
      <c r="F2828" s="118"/>
      <c r="G2828" s="118"/>
      <c r="H2828" s="118"/>
      <c r="I2828" s="118"/>
      <c r="J2828" s="118"/>
      <c r="K2828" s="118"/>
      <c r="L2828" s="118"/>
      <c r="M2828" s="118"/>
      <c r="N2828" s="153"/>
    </row>
    <row r="2829" spans="2:14">
      <c r="B2829" s="118"/>
      <c r="C2829" s="118"/>
      <c r="D2829" s="118"/>
      <c r="E2829" s="118"/>
      <c r="F2829" s="118"/>
      <c r="G2829" s="118"/>
      <c r="H2829" s="118"/>
      <c r="I2829" s="118"/>
      <c r="J2829" s="118"/>
      <c r="K2829" s="118"/>
      <c r="L2829" s="118"/>
      <c r="M2829" s="118"/>
      <c r="N2829" s="153"/>
    </row>
    <row r="2830" spans="2:14">
      <c r="B2830" s="118"/>
      <c r="C2830" s="118"/>
      <c r="D2830" s="118"/>
      <c r="E2830" s="118"/>
      <c r="F2830" s="118"/>
      <c r="G2830" s="118"/>
      <c r="H2830" s="118"/>
      <c r="I2830" s="118"/>
      <c r="J2830" s="118"/>
      <c r="K2830" s="118"/>
      <c r="L2830" s="118"/>
      <c r="M2830" s="118"/>
      <c r="N2830" s="153"/>
    </row>
    <row r="2831" spans="2:14">
      <c r="B2831" s="118"/>
      <c r="C2831" s="118"/>
      <c r="D2831" s="118"/>
      <c r="E2831" s="118"/>
      <c r="F2831" s="118"/>
      <c r="G2831" s="118"/>
      <c r="H2831" s="118"/>
      <c r="I2831" s="118"/>
      <c r="J2831" s="118"/>
      <c r="K2831" s="118"/>
      <c r="L2831" s="118"/>
      <c r="M2831" s="118"/>
      <c r="N2831" s="153"/>
    </row>
    <row r="2832" spans="2:14">
      <c r="B2832" s="118"/>
      <c r="C2832" s="118"/>
      <c r="D2832" s="118"/>
      <c r="E2832" s="118"/>
      <c r="F2832" s="118"/>
      <c r="G2832" s="118"/>
      <c r="H2832" s="118"/>
      <c r="I2832" s="118"/>
      <c r="J2832" s="118"/>
      <c r="K2832" s="118"/>
      <c r="L2832" s="118"/>
      <c r="M2832" s="118"/>
      <c r="N2832" s="153"/>
    </row>
    <row r="2833" spans="2:14">
      <c r="B2833" s="118"/>
      <c r="C2833" s="118"/>
      <c r="D2833" s="118"/>
      <c r="E2833" s="118"/>
      <c r="F2833" s="118"/>
      <c r="G2833" s="118"/>
      <c r="H2833" s="118"/>
      <c r="I2833" s="118"/>
      <c r="J2833" s="118"/>
      <c r="K2833" s="118"/>
      <c r="L2833" s="118"/>
      <c r="M2833" s="118"/>
      <c r="N2833" s="153"/>
    </row>
    <row r="2834" spans="2:14">
      <c r="B2834" s="118"/>
      <c r="C2834" s="118"/>
      <c r="D2834" s="118"/>
      <c r="E2834" s="118"/>
      <c r="F2834" s="118"/>
      <c r="G2834" s="118"/>
      <c r="H2834" s="118"/>
      <c r="I2834" s="118"/>
      <c r="J2834" s="118"/>
      <c r="K2834" s="118"/>
      <c r="L2834" s="118"/>
      <c r="M2834" s="118"/>
      <c r="N2834" s="153"/>
    </row>
    <row r="2835" spans="2:14">
      <c r="B2835" s="118"/>
      <c r="C2835" s="118"/>
      <c r="D2835" s="118"/>
      <c r="E2835" s="118"/>
      <c r="F2835" s="118"/>
      <c r="G2835" s="118"/>
      <c r="H2835" s="118"/>
      <c r="I2835" s="118"/>
      <c r="J2835" s="118"/>
      <c r="K2835" s="118"/>
      <c r="L2835" s="118"/>
      <c r="M2835" s="118"/>
      <c r="N2835" s="153"/>
    </row>
    <row r="2836" spans="2:14">
      <c r="B2836" s="118"/>
      <c r="C2836" s="118"/>
      <c r="D2836" s="118"/>
      <c r="E2836" s="118"/>
      <c r="F2836" s="118"/>
      <c r="G2836" s="118"/>
      <c r="H2836" s="118"/>
      <c r="I2836" s="118"/>
      <c r="J2836" s="118"/>
      <c r="K2836" s="118"/>
      <c r="L2836" s="118"/>
      <c r="M2836" s="118"/>
      <c r="N2836" s="153"/>
    </row>
    <row r="2837" spans="2:14">
      <c r="B2837" s="118"/>
      <c r="C2837" s="118"/>
      <c r="D2837" s="118"/>
      <c r="E2837" s="118"/>
      <c r="F2837" s="118"/>
      <c r="G2837" s="118"/>
      <c r="H2837" s="118"/>
      <c r="I2837" s="118"/>
      <c r="J2837" s="118"/>
      <c r="K2837" s="118"/>
      <c r="L2837" s="118"/>
      <c r="M2837" s="118"/>
      <c r="N2837" s="153"/>
    </row>
    <row r="2838" spans="2:14">
      <c r="B2838" s="118"/>
      <c r="C2838" s="118"/>
      <c r="D2838" s="118"/>
      <c r="E2838" s="118"/>
      <c r="F2838" s="118"/>
      <c r="G2838" s="118"/>
      <c r="H2838" s="118"/>
      <c r="I2838" s="118"/>
      <c r="J2838" s="118"/>
      <c r="K2838" s="118"/>
      <c r="L2838" s="118"/>
      <c r="M2838" s="118"/>
      <c r="N2838" s="153"/>
    </row>
    <row r="2839" spans="2:14">
      <c r="B2839" s="118"/>
      <c r="C2839" s="118"/>
      <c r="D2839" s="118"/>
      <c r="E2839" s="118"/>
      <c r="F2839" s="118"/>
      <c r="G2839" s="118"/>
      <c r="H2839" s="118"/>
      <c r="I2839" s="118"/>
      <c r="J2839" s="118"/>
      <c r="K2839" s="118"/>
      <c r="L2839" s="118"/>
      <c r="M2839" s="118"/>
      <c r="N2839" s="153"/>
    </row>
    <row r="2840" spans="2:14">
      <c r="B2840" s="118"/>
      <c r="C2840" s="118"/>
      <c r="D2840" s="118"/>
      <c r="E2840" s="118"/>
      <c r="F2840" s="118"/>
      <c r="G2840" s="118"/>
      <c r="H2840" s="118"/>
      <c r="I2840" s="118"/>
      <c r="J2840" s="118"/>
      <c r="K2840" s="118"/>
      <c r="L2840" s="118"/>
      <c r="M2840" s="118"/>
      <c r="N2840" s="153"/>
    </row>
    <row r="2841" spans="2:14">
      <c r="B2841" s="118"/>
      <c r="C2841" s="118"/>
      <c r="D2841" s="118"/>
      <c r="E2841" s="118"/>
      <c r="F2841" s="118"/>
      <c r="G2841" s="118"/>
      <c r="H2841" s="118"/>
      <c r="I2841" s="118"/>
      <c r="J2841" s="118"/>
      <c r="K2841" s="118"/>
      <c r="L2841" s="118"/>
      <c r="M2841" s="118"/>
      <c r="N2841" s="153"/>
    </row>
    <row r="2842" spans="2:14">
      <c r="B2842" s="118"/>
      <c r="C2842" s="118"/>
      <c r="D2842" s="118"/>
      <c r="E2842" s="118"/>
      <c r="F2842" s="118"/>
      <c r="G2842" s="118"/>
      <c r="H2842" s="118"/>
      <c r="I2842" s="118"/>
      <c r="J2842" s="118"/>
      <c r="K2842" s="118"/>
      <c r="L2842" s="118"/>
      <c r="M2842" s="118"/>
      <c r="N2842" s="153"/>
    </row>
    <row r="2843" spans="2:14">
      <c r="B2843" s="118"/>
      <c r="C2843" s="118"/>
      <c r="D2843" s="118"/>
      <c r="E2843" s="118"/>
      <c r="F2843" s="118"/>
      <c r="G2843" s="118"/>
      <c r="H2843" s="118"/>
      <c r="I2843" s="118"/>
      <c r="J2843" s="118"/>
      <c r="K2843" s="118"/>
      <c r="L2843" s="118"/>
      <c r="M2843" s="118"/>
      <c r="N2843" s="153"/>
    </row>
    <row r="2844" spans="2:14">
      <c r="B2844" s="118"/>
      <c r="C2844" s="118"/>
      <c r="D2844" s="118"/>
      <c r="E2844" s="118"/>
      <c r="F2844" s="118"/>
      <c r="G2844" s="118"/>
      <c r="H2844" s="118"/>
      <c r="I2844" s="118"/>
      <c r="J2844" s="118"/>
      <c r="K2844" s="118"/>
      <c r="L2844" s="118"/>
      <c r="M2844" s="118"/>
      <c r="N2844" s="153"/>
    </row>
    <row r="2845" spans="2:14">
      <c r="B2845" s="118"/>
      <c r="C2845" s="118"/>
      <c r="D2845" s="118"/>
      <c r="E2845" s="118"/>
      <c r="F2845" s="118"/>
      <c r="G2845" s="118"/>
      <c r="H2845" s="118"/>
      <c r="I2845" s="118"/>
      <c r="J2845" s="118"/>
      <c r="K2845" s="118"/>
      <c r="L2845" s="118"/>
      <c r="M2845" s="118"/>
      <c r="N2845" s="153"/>
    </row>
    <row r="2846" spans="2:14">
      <c r="B2846" s="118"/>
      <c r="C2846" s="118"/>
      <c r="D2846" s="118"/>
      <c r="E2846" s="118"/>
      <c r="F2846" s="118"/>
      <c r="G2846" s="118"/>
      <c r="H2846" s="118"/>
      <c r="I2846" s="118"/>
      <c r="J2846" s="118"/>
      <c r="K2846" s="118"/>
      <c r="L2846" s="118"/>
      <c r="M2846" s="118"/>
      <c r="N2846" s="153"/>
    </row>
    <row r="2847" spans="2:14">
      <c r="B2847" s="118"/>
      <c r="C2847" s="118"/>
      <c r="D2847" s="118"/>
      <c r="E2847" s="118"/>
      <c r="F2847" s="118"/>
      <c r="G2847" s="118"/>
      <c r="H2847" s="118"/>
      <c r="I2847" s="118"/>
      <c r="J2847" s="118"/>
      <c r="K2847" s="118"/>
      <c r="L2847" s="118"/>
      <c r="M2847" s="118"/>
      <c r="N2847" s="153"/>
    </row>
    <row r="2848" spans="2:14">
      <c r="B2848" s="118"/>
      <c r="C2848" s="118"/>
      <c r="D2848" s="118"/>
      <c r="E2848" s="118"/>
      <c r="F2848" s="118"/>
      <c r="G2848" s="118"/>
      <c r="H2848" s="118"/>
      <c r="I2848" s="118"/>
      <c r="J2848" s="118"/>
      <c r="K2848" s="118"/>
      <c r="L2848" s="118"/>
      <c r="M2848" s="118"/>
      <c r="N2848" s="153"/>
    </row>
    <row r="2849" spans="2:14">
      <c r="B2849" s="118"/>
      <c r="C2849" s="118"/>
      <c r="D2849" s="118"/>
      <c r="E2849" s="118"/>
      <c r="F2849" s="118"/>
      <c r="G2849" s="118"/>
      <c r="H2849" s="118"/>
      <c r="I2849" s="118"/>
      <c r="J2849" s="118"/>
      <c r="K2849" s="118"/>
      <c r="L2849" s="118"/>
      <c r="M2849" s="118"/>
      <c r="N2849" s="153"/>
    </row>
    <row r="2850" spans="2:14">
      <c r="B2850" s="118"/>
      <c r="C2850" s="118"/>
      <c r="D2850" s="118"/>
      <c r="E2850" s="118"/>
      <c r="F2850" s="118"/>
      <c r="G2850" s="118"/>
      <c r="H2850" s="118"/>
      <c r="I2850" s="118"/>
      <c r="J2850" s="118"/>
      <c r="K2850" s="118"/>
      <c r="L2850" s="118"/>
      <c r="M2850" s="118"/>
      <c r="N2850" s="153"/>
    </row>
    <row r="2851" spans="2:14">
      <c r="B2851" s="118"/>
      <c r="C2851" s="118"/>
      <c r="D2851" s="118"/>
      <c r="E2851" s="118"/>
      <c r="F2851" s="118"/>
      <c r="G2851" s="118"/>
      <c r="H2851" s="118"/>
      <c r="I2851" s="118"/>
      <c r="J2851" s="118"/>
      <c r="K2851" s="118"/>
      <c r="L2851" s="118"/>
      <c r="M2851" s="118"/>
      <c r="N2851" s="153"/>
    </row>
    <row r="2852" spans="2:14">
      <c r="B2852" s="118"/>
      <c r="C2852" s="118"/>
      <c r="D2852" s="118"/>
      <c r="E2852" s="118"/>
      <c r="F2852" s="118"/>
      <c r="G2852" s="118"/>
      <c r="H2852" s="118"/>
      <c r="I2852" s="118"/>
      <c r="J2852" s="118"/>
      <c r="K2852" s="118"/>
      <c r="L2852" s="118"/>
      <c r="M2852" s="118"/>
      <c r="N2852" s="153"/>
    </row>
    <row r="2853" spans="2:14">
      <c r="B2853" s="118"/>
      <c r="C2853" s="118"/>
      <c r="D2853" s="118"/>
      <c r="E2853" s="118"/>
      <c r="F2853" s="118"/>
      <c r="G2853" s="118"/>
      <c r="H2853" s="118"/>
      <c r="I2853" s="118"/>
      <c r="J2853" s="118"/>
      <c r="K2853" s="118"/>
      <c r="L2853" s="118"/>
      <c r="M2853" s="118"/>
      <c r="N2853" s="153"/>
    </row>
    <row r="2854" spans="2:14">
      <c r="B2854" s="118"/>
      <c r="C2854" s="118"/>
      <c r="D2854" s="118"/>
      <c r="E2854" s="118"/>
      <c r="F2854" s="118"/>
      <c r="G2854" s="118"/>
      <c r="H2854" s="118"/>
      <c r="I2854" s="118"/>
      <c r="J2854" s="118"/>
      <c r="K2854" s="118"/>
      <c r="L2854" s="118"/>
      <c r="M2854" s="118"/>
      <c r="N2854" s="153"/>
    </row>
    <row r="2855" spans="2:14">
      <c r="B2855" s="118"/>
      <c r="C2855" s="118"/>
      <c r="D2855" s="118"/>
      <c r="E2855" s="118"/>
      <c r="F2855" s="118"/>
      <c r="G2855" s="118"/>
      <c r="H2855" s="118"/>
      <c r="I2855" s="118"/>
      <c r="J2855" s="118"/>
      <c r="K2855" s="118"/>
      <c r="L2855" s="118"/>
      <c r="M2855" s="118"/>
      <c r="N2855" s="153"/>
    </row>
    <row r="2856" spans="2:14">
      <c r="B2856" s="118"/>
      <c r="C2856" s="118"/>
      <c r="D2856" s="118"/>
      <c r="E2856" s="118"/>
      <c r="F2856" s="118"/>
      <c r="G2856" s="118"/>
      <c r="H2856" s="118"/>
      <c r="I2856" s="118"/>
      <c r="J2856" s="118"/>
      <c r="K2856" s="118"/>
      <c r="L2856" s="118"/>
      <c r="M2856" s="118"/>
      <c r="N2856" s="153"/>
    </row>
    <row r="2857" spans="2:14">
      <c r="B2857" s="118"/>
      <c r="C2857" s="118"/>
      <c r="D2857" s="118"/>
      <c r="E2857" s="118"/>
      <c r="F2857" s="118"/>
      <c r="G2857" s="118"/>
      <c r="H2857" s="118"/>
      <c r="I2857" s="118"/>
      <c r="J2857" s="118"/>
      <c r="K2857" s="118"/>
      <c r="L2857" s="118"/>
      <c r="M2857" s="118"/>
      <c r="N2857" s="153"/>
    </row>
    <row r="2858" spans="2:14">
      <c r="B2858" s="118"/>
      <c r="C2858" s="118"/>
      <c r="D2858" s="118"/>
      <c r="E2858" s="118"/>
      <c r="F2858" s="118"/>
      <c r="G2858" s="118"/>
      <c r="H2858" s="118"/>
      <c r="I2858" s="118"/>
      <c r="J2858" s="118"/>
      <c r="K2858" s="118"/>
      <c r="L2858" s="118"/>
      <c r="M2858" s="118"/>
      <c r="N2858" s="153"/>
    </row>
    <row r="2859" spans="2:14">
      <c r="B2859" s="118"/>
      <c r="C2859" s="118"/>
      <c r="D2859" s="118"/>
      <c r="E2859" s="118"/>
      <c r="F2859" s="118"/>
      <c r="G2859" s="118"/>
      <c r="H2859" s="118"/>
      <c r="I2859" s="118"/>
      <c r="J2859" s="118"/>
      <c r="K2859" s="118"/>
      <c r="L2859" s="118"/>
      <c r="M2859" s="118"/>
      <c r="N2859" s="153"/>
    </row>
    <row r="2860" spans="2:14">
      <c r="B2860" s="118"/>
      <c r="C2860" s="118"/>
      <c r="D2860" s="118"/>
      <c r="E2860" s="118"/>
      <c r="F2860" s="118"/>
      <c r="G2860" s="118"/>
      <c r="H2860" s="118"/>
      <c r="I2860" s="118"/>
      <c r="J2860" s="118"/>
      <c r="K2860" s="118"/>
      <c r="L2860" s="118"/>
      <c r="M2860" s="118"/>
      <c r="N2860" s="153"/>
    </row>
    <row r="2861" spans="2:14">
      <c r="B2861" s="118"/>
      <c r="C2861" s="118"/>
      <c r="D2861" s="118"/>
      <c r="E2861" s="118"/>
      <c r="F2861" s="118"/>
      <c r="G2861" s="118"/>
      <c r="H2861" s="118"/>
      <c r="I2861" s="118"/>
      <c r="J2861" s="118"/>
      <c r="K2861" s="118"/>
      <c r="L2861" s="118"/>
      <c r="M2861" s="118"/>
      <c r="N2861" s="153"/>
    </row>
    <row r="2862" spans="2:14">
      <c r="B2862" s="118"/>
      <c r="C2862" s="118"/>
      <c r="D2862" s="118"/>
      <c r="E2862" s="118"/>
      <c r="F2862" s="118"/>
      <c r="G2862" s="118"/>
      <c r="H2862" s="118"/>
      <c r="I2862" s="118"/>
      <c r="J2862" s="118"/>
      <c r="K2862" s="118"/>
      <c r="L2862" s="118"/>
      <c r="M2862" s="118"/>
      <c r="N2862" s="153"/>
    </row>
    <row r="2863" spans="2:14">
      <c r="B2863" s="118"/>
      <c r="C2863" s="118"/>
      <c r="D2863" s="118"/>
      <c r="E2863" s="118"/>
      <c r="F2863" s="118"/>
      <c r="G2863" s="118"/>
      <c r="H2863" s="118"/>
      <c r="I2863" s="118"/>
      <c r="J2863" s="118"/>
      <c r="K2863" s="118"/>
      <c r="L2863" s="118"/>
      <c r="M2863" s="118"/>
      <c r="N2863" s="153"/>
    </row>
    <row r="2864" spans="2:14">
      <c r="B2864" s="118"/>
      <c r="C2864" s="118"/>
      <c r="D2864" s="118"/>
      <c r="E2864" s="118"/>
      <c r="F2864" s="118"/>
      <c r="G2864" s="118"/>
      <c r="H2864" s="118"/>
      <c r="I2864" s="118"/>
      <c r="J2864" s="118"/>
      <c r="K2864" s="118"/>
      <c r="L2864" s="118"/>
      <c r="M2864" s="118"/>
      <c r="N2864" s="153"/>
    </row>
    <row r="2865" spans="2:14">
      <c r="B2865" s="118"/>
      <c r="C2865" s="118"/>
      <c r="D2865" s="118"/>
      <c r="E2865" s="118"/>
      <c r="F2865" s="118"/>
      <c r="G2865" s="118"/>
      <c r="H2865" s="118"/>
      <c r="I2865" s="118"/>
      <c r="J2865" s="118"/>
      <c r="K2865" s="118"/>
      <c r="L2865" s="118"/>
      <c r="M2865" s="118"/>
      <c r="N2865" s="153"/>
    </row>
    <row r="2866" spans="2:14">
      <c r="B2866" s="118"/>
      <c r="C2866" s="118"/>
      <c r="D2866" s="118"/>
      <c r="E2866" s="118"/>
      <c r="F2866" s="118"/>
      <c r="G2866" s="118"/>
      <c r="H2866" s="118"/>
      <c r="I2866" s="118"/>
      <c r="J2866" s="118"/>
      <c r="K2866" s="118"/>
      <c r="L2866" s="118"/>
      <c r="M2866" s="118"/>
      <c r="N2866" s="153"/>
    </row>
    <row r="2867" spans="2:14">
      <c r="B2867" s="118"/>
      <c r="C2867" s="118"/>
      <c r="D2867" s="118"/>
      <c r="E2867" s="118"/>
      <c r="F2867" s="118"/>
      <c r="G2867" s="118"/>
      <c r="H2867" s="118"/>
      <c r="I2867" s="118"/>
      <c r="J2867" s="118"/>
      <c r="K2867" s="118"/>
      <c r="L2867" s="118"/>
      <c r="M2867" s="118"/>
      <c r="N2867" s="153"/>
    </row>
    <row r="2868" spans="2:14">
      <c r="B2868" s="118"/>
      <c r="C2868" s="118"/>
      <c r="D2868" s="118"/>
      <c r="E2868" s="118"/>
      <c r="F2868" s="118"/>
      <c r="G2868" s="118"/>
      <c r="H2868" s="118"/>
      <c r="I2868" s="118"/>
      <c r="J2868" s="118"/>
      <c r="K2868" s="118"/>
      <c r="L2868" s="118"/>
      <c r="M2868" s="118"/>
      <c r="N2868" s="153"/>
    </row>
    <row r="2869" spans="2:14">
      <c r="B2869" s="118"/>
      <c r="C2869" s="118"/>
      <c r="D2869" s="118"/>
      <c r="E2869" s="118"/>
      <c r="F2869" s="118"/>
      <c r="G2869" s="118"/>
      <c r="H2869" s="118"/>
      <c r="I2869" s="118"/>
      <c r="J2869" s="118"/>
      <c r="K2869" s="118"/>
      <c r="L2869" s="118"/>
      <c r="M2869" s="118"/>
      <c r="N2869" s="153"/>
    </row>
    <row r="2870" spans="2:14">
      <c r="B2870" s="118"/>
      <c r="C2870" s="118"/>
      <c r="D2870" s="118"/>
      <c r="E2870" s="118"/>
      <c r="F2870" s="118"/>
      <c r="G2870" s="118"/>
      <c r="H2870" s="118"/>
      <c r="I2870" s="118"/>
      <c r="J2870" s="118"/>
      <c r="K2870" s="118"/>
      <c r="L2870" s="118"/>
      <c r="M2870" s="118"/>
      <c r="N2870" s="153"/>
    </row>
    <row r="2871" spans="2:14">
      <c r="B2871" s="118"/>
      <c r="C2871" s="118"/>
      <c r="D2871" s="118"/>
      <c r="E2871" s="118"/>
      <c r="F2871" s="118"/>
      <c r="G2871" s="118"/>
      <c r="H2871" s="118"/>
      <c r="I2871" s="118"/>
      <c r="J2871" s="118"/>
      <c r="K2871" s="118"/>
      <c r="L2871" s="118"/>
      <c r="M2871" s="118"/>
      <c r="N2871" s="153"/>
    </row>
    <row r="2872" spans="2:14">
      <c r="B2872" s="118"/>
      <c r="C2872" s="118"/>
      <c r="D2872" s="118"/>
      <c r="E2872" s="118"/>
      <c r="F2872" s="118"/>
      <c r="G2872" s="118"/>
      <c r="H2872" s="118"/>
      <c r="I2872" s="118"/>
      <c r="J2872" s="118"/>
      <c r="K2872" s="118"/>
      <c r="L2872" s="118"/>
      <c r="M2872" s="118"/>
      <c r="N2872" s="153"/>
    </row>
    <row r="2873" spans="2:14">
      <c r="B2873" s="118"/>
      <c r="C2873" s="118"/>
      <c r="D2873" s="118"/>
      <c r="E2873" s="118"/>
      <c r="F2873" s="118"/>
      <c r="G2873" s="118"/>
      <c r="H2873" s="118"/>
      <c r="I2873" s="118"/>
      <c r="J2873" s="118"/>
      <c r="K2873" s="118"/>
      <c r="L2873" s="118"/>
      <c r="M2873" s="118"/>
      <c r="N2873" s="153"/>
    </row>
    <row r="2874" spans="2:14">
      <c r="B2874" s="118"/>
      <c r="C2874" s="118"/>
      <c r="D2874" s="118"/>
      <c r="E2874" s="118"/>
      <c r="F2874" s="118"/>
      <c r="G2874" s="118"/>
      <c r="H2874" s="118"/>
      <c r="I2874" s="118"/>
      <c r="J2874" s="118"/>
      <c r="K2874" s="118"/>
      <c r="L2874" s="118"/>
      <c r="M2874" s="118"/>
      <c r="N2874" s="153"/>
    </row>
    <row r="2875" spans="2:14">
      <c r="B2875" s="118"/>
      <c r="C2875" s="118"/>
      <c r="D2875" s="118"/>
      <c r="E2875" s="118"/>
      <c r="F2875" s="118"/>
      <c r="G2875" s="118"/>
      <c r="H2875" s="118"/>
      <c r="I2875" s="118"/>
      <c r="J2875" s="118"/>
      <c r="K2875" s="118"/>
      <c r="L2875" s="118"/>
      <c r="M2875" s="118"/>
      <c r="N2875" s="153"/>
    </row>
    <row r="2876" spans="2:14">
      <c r="B2876" s="118"/>
      <c r="C2876" s="118"/>
      <c r="D2876" s="118"/>
      <c r="E2876" s="118"/>
      <c r="F2876" s="118"/>
      <c r="G2876" s="118"/>
      <c r="H2876" s="118"/>
      <c r="I2876" s="118"/>
      <c r="J2876" s="118"/>
      <c r="K2876" s="118"/>
      <c r="L2876" s="118"/>
      <c r="M2876" s="118"/>
      <c r="N2876" s="153"/>
    </row>
    <row r="2877" spans="2:14">
      <c r="B2877" s="118"/>
      <c r="C2877" s="118"/>
      <c r="D2877" s="118"/>
      <c r="E2877" s="118"/>
      <c r="F2877" s="118"/>
      <c r="G2877" s="118"/>
      <c r="H2877" s="118"/>
      <c r="I2877" s="118"/>
      <c r="J2877" s="118"/>
      <c r="K2877" s="118"/>
      <c r="L2877" s="118"/>
      <c r="M2877" s="118"/>
      <c r="N2877" s="153"/>
    </row>
    <row r="2878" spans="2:14">
      <c r="B2878" s="118"/>
      <c r="C2878" s="118"/>
      <c r="D2878" s="118"/>
      <c r="E2878" s="118"/>
      <c r="F2878" s="118"/>
      <c r="G2878" s="118"/>
      <c r="H2878" s="118"/>
      <c r="I2878" s="118"/>
      <c r="J2878" s="118"/>
      <c r="K2878" s="118"/>
      <c r="L2878" s="118"/>
      <c r="M2878" s="118"/>
      <c r="N2878" s="153"/>
    </row>
    <row r="2879" spans="2:14">
      <c r="B2879" s="118"/>
      <c r="C2879" s="118"/>
      <c r="D2879" s="118"/>
      <c r="E2879" s="118"/>
      <c r="F2879" s="118"/>
      <c r="G2879" s="118"/>
      <c r="H2879" s="118"/>
      <c r="I2879" s="118"/>
      <c r="J2879" s="118"/>
      <c r="K2879" s="118"/>
      <c r="L2879" s="118"/>
      <c r="M2879" s="118"/>
      <c r="N2879" s="153"/>
    </row>
    <row r="2880" spans="2:14">
      <c r="B2880" s="118"/>
      <c r="C2880" s="118"/>
      <c r="D2880" s="118"/>
      <c r="E2880" s="118"/>
      <c r="F2880" s="118"/>
      <c r="G2880" s="118"/>
      <c r="H2880" s="118"/>
      <c r="I2880" s="118"/>
      <c r="J2880" s="118"/>
      <c r="K2880" s="118"/>
      <c r="L2880" s="118"/>
      <c r="M2880" s="118"/>
      <c r="N2880" s="153"/>
    </row>
    <row r="2881" spans="2:14">
      <c r="B2881" s="118"/>
      <c r="C2881" s="118"/>
      <c r="D2881" s="118"/>
      <c r="E2881" s="118"/>
      <c r="F2881" s="118"/>
      <c r="G2881" s="118"/>
      <c r="H2881" s="118"/>
      <c r="I2881" s="118"/>
      <c r="J2881" s="118"/>
      <c r="K2881" s="118"/>
      <c r="L2881" s="118"/>
      <c r="M2881" s="118"/>
      <c r="N2881" s="153"/>
    </row>
    <row r="2882" spans="2:14">
      <c r="B2882" s="118"/>
      <c r="C2882" s="118"/>
      <c r="D2882" s="118"/>
      <c r="E2882" s="118"/>
      <c r="F2882" s="118"/>
      <c r="G2882" s="118"/>
      <c r="H2882" s="118"/>
      <c r="I2882" s="118"/>
      <c r="J2882" s="118"/>
      <c r="K2882" s="118"/>
      <c r="L2882" s="118"/>
      <c r="M2882" s="118"/>
      <c r="N2882" s="153"/>
    </row>
    <row r="2883" spans="2:14">
      <c r="B2883" s="118"/>
      <c r="C2883" s="118"/>
      <c r="D2883" s="118"/>
      <c r="E2883" s="118"/>
      <c r="F2883" s="118"/>
      <c r="G2883" s="118"/>
      <c r="H2883" s="118"/>
      <c r="I2883" s="118"/>
      <c r="J2883" s="118"/>
      <c r="K2883" s="118"/>
      <c r="L2883" s="118"/>
      <c r="M2883" s="118"/>
      <c r="N2883" s="153"/>
    </row>
    <row r="2884" spans="2:14">
      <c r="B2884" s="118"/>
      <c r="C2884" s="118"/>
      <c r="D2884" s="118"/>
      <c r="E2884" s="118"/>
      <c r="F2884" s="118"/>
      <c r="G2884" s="118"/>
      <c r="H2884" s="118"/>
      <c r="I2884" s="118"/>
      <c r="J2884" s="118"/>
      <c r="K2884" s="118"/>
      <c r="L2884" s="118"/>
      <c r="M2884" s="118"/>
      <c r="N2884" s="153"/>
    </row>
    <row r="2885" spans="2:14">
      <c r="B2885" s="118"/>
      <c r="C2885" s="118"/>
      <c r="D2885" s="118"/>
      <c r="E2885" s="118"/>
      <c r="F2885" s="118"/>
      <c r="G2885" s="118"/>
      <c r="H2885" s="118"/>
      <c r="I2885" s="118"/>
      <c r="J2885" s="118"/>
      <c r="K2885" s="118"/>
      <c r="L2885" s="118"/>
      <c r="M2885" s="118"/>
      <c r="N2885" s="153"/>
    </row>
    <row r="2886" spans="2:14">
      <c r="B2886" s="118"/>
      <c r="C2886" s="118"/>
      <c r="D2886" s="118"/>
      <c r="E2886" s="118"/>
      <c r="F2886" s="118"/>
      <c r="G2886" s="118"/>
      <c r="H2886" s="118"/>
      <c r="I2886" s="118"/>
      <c r="J2886" s="118"/>
      <c r="K2886" s="118"/>
      <c r="L2886" s="118"/>
      <c r="M2886" s="118"/>
      <c r="N2886" s="153"/>
    </row>
    <row r="2887" spans="2:14">
      <c r="B2887" s="118"/>
      <c r="C2887" s="118"/>
      <c r="D2887" s="118"/>
      <c r="E2887" s="118"/>
      <c r="F2887" s="118"/>
      <c r="G2887" s="118"/>
      <c r="H2887" s="118"/>
      <c r="I2887" s="118"/>
      <c r="J2887" s="118"/>
      <c r="K2887" s="118"/>
      <c r="L2887" s="118"/>
      <c r="M2887" s="118"/>
      <c r="N2887" s="153"/>
    </row>
    <row r="2888" spans="2:14">
      <c r="B2888" s="118"/>
      <c r="C2888" s="118"/>
      <c r="D2888" s="118"/>
      <c r="E2888" s="118"/>
      <c r="F2888" s="118"/>
      <c r="G2888" s="118"/>
      <c r="H2888" s="118"/>
      <c r="I2888" s="118"/>
      <c r="J2888" s="118"/>
      <c r="K2888" s="118"/>
      <c r="L2888" s="118"/>
      <c r="M2888" s="118"/>
      <c r="N2888" s="153"/>
    </row>
    <row r="2889" spans="2:14">
      <c r="B2889" s="118"/>
      <c r="C2889" s="118"/>
      <c r="D2889" s="118"/>
      <c r="E2889" s="118"/>
      <c r="F2889" s="118"/>
      <c r="G2889" s="118"/>
      <c r="H2889" s="118"/>
      <c r="I2889" s="118"/>
      <c r="J2889" s="118"/>
      <c r="K2889" s="118"/>
      <c r="L2889" s="118"/>
      <c r="M2889" s="118"/>
      <c r="N2889" s="153"/>
    </row>
    <row r="2890" spans="2:14">
      <c r="B2890" s="118"/>
      <c r="C2890" s="118"/>
      <c r="D2890" s="118"/>
      <c r="E2890" s="118"/>
      <c r="F2890" s="118"/>
      <c r="G2890" s="118"/>
      <c r="H2890" s="118"/>
      <c r="I2890" s="118"/>
      <c r="J2890" s="118"/>
      <c r="K2890" s="118"/>
      <c r="L2890" s="118"/>
      <c r="M2890" s="118"/>
      <c r="N2890" s="153"/>
    </row>
    <row r="2891" spans="2:14">
      <c r="B2891" s="118"/>
      <c r="C2891" s="118"/>
      <c r="D2891" s="118"/>
      <c r="E2891" s="118"/>
      <c r="F2891" s="118"/>
      <c r="G2891" s="118"/>
      <c r="H2891" s="118"/>
      <c r="I2891" s="118"/>
      <c r="J2891" s="118"/>
      <c r="K2891" s="118"/>
      <c r="L2891" s="118"/>
      <c r="M2891" s="118"/>
      <c r="N2891" s="153"/>
    </row>
    <row r="2892" spans="2:14">
      <c r="B2892" s="118"/>
      <c r="C2892" s="118"/>
      <c r="D2892" s="118"/>
      <c r="E2892" s="118"/>
      <c r="F2892" s="118"/>
      <c r="G2892" s="118"/>
      <c r="H2892" s="118"/>
      <c r="I2892" s="118"/>
      <c r="J2892" s="118"/>
      <c r="K2892" s="118"/>
      <c r="L2892" s="118"/>
      <c r="M2892" s="118"/>
      <c r="N2892" s="153"/>
    </row>
    <row r="2893" spans="2:14">
      <c r="B2893" s="118"/>
      <c r="C2893" s="118"/>
      <c r="D2893" s="118"/>
      <c r="E2893" s="118"/>
      <c r="F2893" s="118"/>
      <c r="G2893" s="118"/>
      <c r="H2893" s="118"/>
      <c r="I2893" s="118"/>
      <c r="J2893" s="118"/>
      <c r="K2893" s="118"/>
      <c r="L2893" s="118"/>
      <c r="M2893" s="118"/>
      <c r="N2893" s="153"/>
    </row>
    <row r="2894" spans="2:14">
      <c r="B2894" s="118"/>
      <c r="C2894" s="118"/>
      <c r="D2894" s="118"/>
      <c r="E2894" s="118"/>
      <c r="F2894" s="118"/>
      <c r="G2894" s="118"/>
      <c r="H2894" s="118"/>
      <c r="I2894" s="118"/>
      <c r="J2894" s="118"/>
      <c r="K2894" s="118"/>
      <c r="L2894" s="118"/>
      <c r="M2894" s="118"/>
      <c r="N2894" s="153"/>
    </row>
    <row r="2895" spans="2:14">
      <c r="B2895" s="118"/>
      <c r="C2895" s="118"/>
      <c r="D2895" s="118"/>
      <c r="E2895" s="118"/>
      <c r="F2895" s="118"/>
      <c r="G2895" s="118"/>
      <c r="H2895" s="118"/>
      <c r="I2895" s="118"/>
      <c r="J2895" s="118"/>
      <c r="K2895" s="118"/>
      <c r="L2895" s="118"/>
      <c r="M2895" s="118"/>
      <c r="N2895" s="153"/>
    </row>
    <row r="2896" spans="2:14">
      <c r="B2896" s="118"/>
      <c r="C2896" s="118"/>
      <c r="D2896" s="118"/>
      <c r="E2896" s="118"/>
      <c r="F2896" s="118"/>
      <c r="G2896" s="118"/>
      <c r="H2896" s="118"/>
      <c r="I2896" s="118"/>
      <c r="J2896" s="118"/>
      <c r="K2896" s="118"/>
      <c r="L2896" s="118"/>
      <c r="M2896" s="118"/>
      <c r="N2896" s="153"/>
    </row>
    <row r="2897" spans="2:14">
      <c r="B2897" s="118"/>
      <c r="C2897" s="118"/>
      <c r="D2897" s="118"/>
      <c r="E2897" s="118"/>
      <c r="F2897" s="118"/>
      <c r="G2897" s="118"/>
      <c r="H2897" s="118"/>
      <c r="I2897" s="118"/>
      <c r="J2897" s="118"/>
      <c r="K2897" s="118"/>
      <c r="L2897" s="118"/>
      <c r="M2897" s="118"/>
      <c r="N2897" s="153"/>
    </row>
    <row r="2898" spans="2:14">
      <c r="B2898" s="118"/>
      <c r="C2898" s="118"/>
      <c r="D2898" s="118"/>
      <c r="E2898" s="118"/>
      <c r="F2898" s="118"/>
      <c r="G2898" s="118"/>
      <c r="H2898" s="118"/>
      <c r="I2898" s="118"/>
      <c r="J2898" s="118"/>
      <c r="K2898" s="118"/>
      <c r="L2898" s="118"/>
      <c r="M2898" s="118"/>
      <c r="N2898" s="153"/>
    </row>
    <row r="2899" spans="2:14">
      <c r="B2899" s="118"/>
      <c r="C2899" s="118"/>
      <c r="D2899" s="118"/>
      <c r="E2899" s="118"/>
      <c r="F2899" s="118"/>
      <c r="G2899" s="118"/>
      <c r="H2899" s="118"/>
      <c r="I2899" s="118"/>
      <c r="J2899" s="118"/>
      <c r="K2899" s="118"/>
      <c r="L2899" s="118"/>
      <c r="M2899" s="118"/>
      <c r="N2899" s="153"/>
    </row>
    <row r="2900" spans="2:14">
      <c r="B2900" s="118"/>
      <c r="C2900" s="118"/>
      <c r="D2900" s="118"/>
      <c r="E2900" s="118"/>
      <c r="F2900" s="118"/>
      <c r="G2900" s="118"/>
      <c r="H2900" s="118"/>
      <c r="I2900" s="118"/>
      <c r="J2900" s="118"/>
      <c r="K2900" s="118"/>
      <c r="L2900" s="118"/>
      <c r="M2900" s="118"/>
      <c r="N2900" s="153"/>
    </row>
    <row r="2901" spans="2:14">
      <c r="B2901" s="118"/>
      <c r="C2901" s="118"/>
      <c r="D2901" s="118"/>
      <c r="E2901" s="118"/>
      <c r="F2901" s="118"/>
      <c r="G2901" s="118"/>
      <c r="H2901" s="118"/>
      <c r="I2901" s="118"/>
      <c r="J2901" s="118"/>
      <c r="K2901" s="118"/>
      <c r="L2901" s="118"/>
      <c r="M2901" s="118"/>
      <c r="N2901" s="153"/>
    </row>
    <row r="2902" spans="2:14">
      <c r="B2902" s="118"/>
      <c r="C2902" s="118"/>
      <c r="D2902" s="118"/>
      <c r="E2902" s="118"/>
      <c r="F2902" s="118"/>
      <c r="G2902" s="118"/>
      <c r="H2902" s="118"/>
      <c r="I2902" s="118"/>
      <c r="J2902" s="118"/>
      <c r="K2902" s="118"/>
      <c r="L2902" s="118"/>
      <c r="M2902" s="118"/>
      <c r="N2902" s="153"/>
    </row>
    <row r="2903" spans="2:14">
      <c r="B2903" s="118"/>
      <c r="C2903" s="118"/>
      <c r="D2903" s="118"/>
      <c r="E2903" s="118"/>
      <c r="F2903" s="118"/>
      <c r="G2903" s="118"/>
      <c r="H2903" s="118"/>
      <c r="I2903" s="118"/>
      <c r="J2903" s="118"/>
      <c r="K2903" s="118"/>
      <c r="L2903" s="118"/>
      <c r="M2903" s="118"/>
      <c r="N2903" s="153"/>
    </row>
    <row r="2904" spans="2:14">
      <c r="B2904" s="118"/>
      <c r="C2904" s="118"/>
      <c r="D2904" s="118"/>
      <c r="E2904" s="118"/>
      <c r="F2904" s="118"/>
      <c r="G2904" s="118"/>
      <c r="H2904" s="118"/>
      <c r="I2904" s="118"/>
      <c r="J2904" s="118"/>
      <c r="K2904" s="118"/>
      <c r="L2904" s="118"/>
      <c r="M2904" s="118"/>
      <c r="N2904" s="153"/>
    </row>
    <row r="2905" spans="2:14">
      <c r="B2905" s="118"/>
      <c r="C2905" s="118"/>
      <c r="D2905" s="118"/>
      <c r="E2905" s="118"/>
      <c r="F2905" s="118"/>
      <c r="G2905" s="118"/>
      <c r="H2905" s="118"/>
      <c r="I2905" s="118"/>
      <c r="J2905" s="118"/>
      <c r="K2905" s="118"/>
      <c r="L2905" s="118"/>
      <c r="M2905" s="118"/>
      <c r="N2905" s="153"/>
    </row>
    <row r="2906" spans="2:14">
      <c r="B2906" s="118"/>
      <c r="C2906" s="118"/>
      <c r="D2906" s="118"/>
      <c r="E2906" s="118"/>
      <c r="F2906" s="118"/>
      <c r="G2906" s="118"/>
      <c r="H2906" s="118"/>
      <c r="I2906" s="118"/>
      <c r="J2906" s="118"/>
      <c r="K2906" s="118"/>
      <c r="L2906" s="118"/>
      <c r="M2906" s="118"/>
      <c r="N2906" s="153"/>
    </row>
    <row r="2907" spans="2:14">
      <c r="B2907" s="118"/>
      <c r="C2907" s="118"/>
      <c r="D2907" s="118"/>
      <c r="E2907" s="118"/>
      <c r="F2907" s="118"/>
      <c r="G2907" s="118"/>
      <c r="H2907" s="118"/>
      <c r="I2907" s="118"/>
      <c r="J2907" s="118"/>
      <c r="K2907" s="118"/>
      <c r="L2907" s="118"/>
      <c r="M2907" s="118"/>
      <c r="N2907" s="153"/>
    </row>
    <row r="2908" spans="2:14">
      <c r="B2908" s="118"/>
      <c r="C2908" s="118"/>
      <c r="D2908" s="118"/>
      <c r="E2908" s="118"/>
      <c r="F2908" s="118"/>
      <c r="G2908" s="118"/>
      <c r="H2908" s="118"/>
      <c r="I2908" s="118"/>
      <c r="J2908" s="118"/>
      <c r="K2908" s="118"/>
      <c r="L2908" s="118"/>
      <c r="M2908" s="118"/>
      <c r="N2908" s="153"/>
    </row>
    <row r="2909" spans="2:14">
      <c r="B2909" s="118"/>
      <c r="C2909" s="118"/>
      <c r="D2909" s="118"/>
      <c r="E2909" s="118"/>
      <c r="F2909" s="118"/>
      <c r="G2909" s="118"/>
      <c r="H2909" s="118"/>
      <c r="I2909" s="118"/>
      <c r="J2909" s="118"/>
      <c r="K2909" s="118"/>
      <c r="L2909" s="118"/>
      <c r="M2909" s="118"/>
      <c r="N2909" s="153"/>
    </row>
    <row r="2910" spans="2:14">
      <c r="B2910" s="118"/>
      <c r="C2910" s="118"/>
      <c r="D2910" s="118"/>
      <c r="E2910" s="118"/>
      <c r="F2910" s="118"/>
      <c r="G2910" s="118"/>
      <c r="H2910" s="118"/>
      <c r="I2910" s="118"/>
      <c r="J2910" s="118"/>
      <c r="K2910" s="118"/>
      <c r="L2910" s="118"/>
      <c r="M2910" s="118"/>
      <c r="N2910" s="153"/>
    </row>
    <row r="2911" spans="2:14">
      <c r="B2911" s="118"/>
      <c r="C2911" s="118"/>
      <c r="D2911" s="118"/>
      <c r="E2911" s="118"/>
      <c r="F2911" s="118"/>
      <c r="G2911" s="118"/>
      <c r="H2911" s="118"/>
      <c r="I2911" s="118"/>
      <c r="J2911" s="118"/>
      <c r="K2911" s="118"/>
      <c r="L2911" s="118"/>
      <c r="M2911" s="118"/>
      <c r="N2911" s="153"/>
    </row>
    <row r="2912" spans="2:14">
      <c r="B2912" s="118"/>
      <c r="C2912" s="118"/>
      <c r="D2912" s="118"/>
      <c r="E2912" s="118"/>
      <c r="F2912" s="118"/>
      <c r="G2912" s="118"/>
      <c r="H2912" s="118"/>
      <c r="I2912" s="118"/>
      <c r="J2912" s="118"/>
      <c r="K2912" s="118"/>
      <c r="L2912" s="118"/>
      <c r="M2912" s="118"/>
      <c r="N2912" s="153"/>
    </row>
    <row r="2913" spans="2:14">
      <c r="B2913" s="118"/>
      <c r="C2913" s="118"/>
      <c r="D2913" s="118"/>
      <c r="E2913" s="118"/>
      <c r="F2913" s="118"/>
      <c r="G2913" s="118"/>
      <c r="H2913" s="118"/>
      <c r="I2913" s="118"/>
      <c r="J2913" s="118"/>
      <c r="K2913" s="118"/>
      <c r="L2913" s="118"/>
      <c r="M2913" s="118"/>
      <c r="N2913" s="153"/>
    </row>
    <row r="2914" spans="2:14">
      <c r="B2914" s="118"/>
      <c r="C2914" s="118"/>
      <c r="D2914" s="118"/>
      <c r="E2914" s="118"/>
      <c r="F2914" s="118"/>
      <c r="G2914" s="118"/>
      <c r="H2914" s="118"/>
      <c r="I2914" s="118"/>
      <c r="J2914" s="118"/>
      <c r="K2914" s="118"/>
      <c r="L2914" s="118"/>
      <c r="M2914" s="118"/>
      <c r="N2914" s="153"/>
    </row>
    <row r="2915" spans="2:14">
      <c r="B2915" s="118"/>
      <c r="C2915" s="118"/>
      <c r="D2915" s="118"/>
      <c r="E2915" s="118"/>
      <c r="F2915" s="118"/>
      <c r="G2915" s="118"/>
      <c r="H2915" s="118"/>
      <c r="I2915" s="118"/>
      <c r="J2915" s="118"/>
      <c r="K2915" s="118"/>
      <c r="L2915" s="118"/>
      <c r="M2915" s="118"/>
      <c r="N2915" s="153"/>
    </row>
    <row r="2916" spans="2:14">
      <c r="B2916" s="118"/>
      <c r="C2916" s="118"/>
      <c r="D2916" s="118"/>
      <c r="E2916" s="118"/>
      <c r="F2916" s="118"/>
      <c r="G2916" s="118"/>
      <c r="H2916" s="118"/>
      <c r="I2916" s="118"/>
      <c r="J2916" s="118"/>
      <c r="K2916" s="118"/>
      <c r="L2916" s="118"/>
      <c r="M2916" s="118"/>
      <c r="N2916" s="153"/>
    </row>
    <row r="2917" spans="2:14">
      <c r="B2917" s="118"/>
      <c r="C2917" s="118"/>
      <c r="D2917" s="118"/>
      <c r="E2917" s="118"/>
      <c r="F2917" s="118"/>
      <c r="G2917" s="118"/>
      <c r="H2917" s="118"/>
      <c r="I2917" s="118"/>
      <c r="J2917" s="118"/>
      <c r="K2917" s="118"/>
      <c r="L2917" s="118"/>
      <c r="M2917" s="118"/>
      <c r="N2917" s="153"/>
    </row>
    <row r="2918" spans="2:14">
      <c r="B2918" s="118"/>
      <c r="C2918" s="118"/>
      <c r="D2918" s="118"/>
      <c r="E2918" s="118"/>
      <c r="F2918" s="118"/>
      <c r="G2918" s="118"/>
      <c r="H2918" s="118"/>
      <c r="I2918" s="118"/>
      <c r="J2918" s="118"/>
      <c r="K2918" s="118"/>
      <c r="L2918" s="118"/>
      <c r="M2918" s="118"/>
      <c r="N2918" s="153"/>
    </row>
    <row r="2919" spans="2:14">
      <c r="B2919" s="118"/>
      <c r="C2919" s="118"/>
      <c r="D2919" s="118"/>
      <c r="E2919" s="118"/>
      <c r="F2919" s="118"/>
      <c r="G2919" s="118"/>
      <c r="H2919" s="118"/>
      <c r="I2919" s="118"/>
      <c r="J2919" s="118"/>
      <c r="K2919" s="118"/>
      <c r="L2919" s="118"/>
      <c r="M2919" s="118"/>
      <c r="N2919" s="153"/>
    </row>
    <row r="2920" spans="2:14">
      <c r="B2920" s="118"/>
      <c r="C2920" s="118"/>
      <c r="D2920" s="118"/>
      <c r="E2920" s="118"/>
      <c r="F2920" s="118"/>
      <c r="G2920" s="118"/>
      <c r="H2920" s="118"/>
      <c r="I2920" s="118"/>
      <c r="J2920" s="118"/>
      <c r="K2920" s="118"/>
      <c r="L2920" s="118"/>
      <c r="M2920" s="118"/>
      <c r="N2920" s="153"/>
    </row>
    <row r="2921" spans="2:14">
      <c r="B2921" s="118"/>
      <c r="C2921" s="118"/>
      <c r="D2921" s="118"/>
      <c r="E2921" s="118"/>
      <c r="F2921" s="118"/>
      <c r="G2921" s="118"/>
      <c r="H2921" s="118"/>
      <c r="I2921" s="118"/>
      <c r="J2921" s="118"/>
      <c r="K2921" s="118"/>
      <c r="L2921" s="118"/>
      <c r="M2921" s="118"/>
      <c r="N2921" s="153"/>
    </row>
    <row r="2922" spans="2:14">
      <c r="B2922" s="118"/>
      <c r="C2922" s="118"/>
      <c r="D2922" s="118"/>
      <c r="E2922" s="118"/>
      <c r="F2922" s="118"/>
      <c r="G2922" s="118"/>
      <c r="H2922" s="118"/>
      <c r="I2922" s="118"/>
      <c r="J2922" s="118"/>
      <c r="K2922" s="118"/>
      <c r="L2922" s="118"/>
      <c r="M2922" s="118"/>
      <c r="N2922" s="153"/>
    </row>
    <row r="2923" spans="2:14">
      <c r="B2923" s="118"/>
      <c r="C2923" s="118"/>
      <c r="D2923" s="118"/>
      <c r="E2923" s="118"/>
      <c r="F2923" s="118"/>
      <c r="G2923" s="118"/>
      <c r="H2923" s="118"/>
      <c r="I2923" s="118"/>
      <c r="J2923" s="118"/>
      <c r="K2923" s="118"/>
      <c r="L2923" s="118"/>
      <c r="M2923" s="118"/>
      <c r="N2923" s="153"/>
    </row>
    <row r="2924" spans="2:14">
      <c r="B2924" s="118"/>
      <c r="C2924" s="118"/>
      <c r="D2924" s="118"/>
      <c r="E2924" s="118"/>
      <c r="F2924" s="118"/>
      <c r="G2924" s="118"/>
      <c r="H2924" s="118"/>
      <c r="I2924" s="118"/>
      <c r="J2924" s="118"/>
      <c r="K2924" s="118"/>
      <c r="L2924" s="118"/>
      <c r="M2924" s="118"/>
      <c r="N2924" s="153"/>
    </row>
    <row r="2925" spans="2:14">
      <c r="B2925" s="118"/>
      <c r="C2925" s="118"/>
      <c r="D2925" s="118"/>
      <c r="E2925" s="118"/>
      <c r="F2925" s="118"/>
      <c r="G2925" s="118"/>
      <c r="H2925" s="118"/>
      <c r="I2925" s="118"/>
      <c r="J2925" s="118"/>
      <c r="K2925" s="118"/>
      <c r="L2925" s="118"/>
      <c r="M2925" s="118"/>
      <c r="N2925" s="153"/>
    </row>
    <row r="2926" spans="2:14">
      <c r="B2926" s="118"/>
      <c r="C2926" s="118"/>
      <c r="D2926" s="118"/>
      <c r="E2926" s="118"/>
      <c r="F2926" s="118"/>
      <c r="G2926" s="118"/>
      <c r="H2926" s="118"/>
      <c r="I2926" s="118"/>
      <c r="J2926" s="118"/>
      <c r="K2926" s="118"/>
      <c r="L2926" s="118"/>
      <c r="M2926" s="118"/>
      <c r="N2926" s="153"/>
    </row>
    <row r="2927" spans="2:14">
      <c r="B2927" s="118"/>
      <c r="C2927" s="118"/>
      <c r="D2927" s="118"/>
      <c r="E2927" s="118"/>
      <c r="F2927" s="118"/>
      <c r="G2927" s="118"/>
      <c r="H2927" s="118"/>
      <c r="I2927" s="118"/>
      <c r="J2927" s="118"/>
      <c r="K2927" s="118"/>
      <c r="L2927" s="118"/>
      <c r="M2927" s="118"/>
      <c r="N2927" s="153"/>
    </row>
    <row r="2928" spans="2:14">
      <c r="B2928" s="118"/>
      <c r="C2928" s="118"/>
      <c r="D2928" s="118"/>
      <c r="E2928" s="118"/>
      <c r="F2928" s="118"/>
      <c r="G2928" s="118"/>
      <c r="H2928" s="118"/>
      <c r="I2928" s="118"/>
      <c r="J2928" s="118"/>
      <c r="K2928" s="118"/>
      <c r="L2928" s="118"/>
      <c r="M2928" s="118"/>
      <c r="N2928" s="153"/>
    </row>
    <row r="2929" spans="2:14">
      <c r="B2929" s="118"/>
      <c r="C2929" s="118"/>
      <c r="D2929" s="118"/>
      <c r="E2929" s="118"/>
      <c r="F2929" s="118"/>
      <c r="G2929" s="118"/>
      <c r="H2929" s="118"/>
      <c r="I2929" s="118"/>
      <c r="J2929" s="118"/>
      <c r="K2929" s="118"/>
      <c r="L2929" s="118"/>
      <c r="M2929" s="118"/>
      <c r="N2929" s="153"/>
    </row>
    <row r="2930" spans="2:14">
      <c r="B2930" s="118"/>
      <c r="C2930" s="118"/>
      <c r="D2930" s="118"/>
      <c r="E2930" s="118"/>
      <c r="F2930" s="118"/>
      <c r="G2930" s="118"/>
      <c r="H2930" s="118"/>
      <c r="I2930" s="118"/>
      <c r="J2930" s="118"/>
      <c r="K2930" s="118"/>
      <c r="L2930" s="118"/>
      <c r="M2930" s="118"/>
      <c r="N2930" s="153"/>
    </row>
    <row r="2931" spans="2:14">
      <c r="B2931" s="118"/>
      <c r="C2931" s="118"/>
      <c r="D2931" s="118"/>
      <c r="E2931" s="118"/>
      <c r="F2931" s="118"/>
      <c r="G2931" s="118"/>
      <c r="H2931" s="118"/>
      <c r="I2931" s="118"/>
      <c r="J2931" s="118"/>
      <c r="K2931" s="118"/>
      <c r="L2931" s="118"/>
      <c r="M2931" s="118"/>
      <c r="N2931" s="153"/>
    </row>
    <row r="2932" spans="2:14">
      <c r="B2932" s="118"/>
      <c r="C2932" s="118"/>
      <c r="D2932" s="118"/>
      <c r="E2932" s="118"/>
      <c r="F2932" s="118"/>
      <c r="G2932" s="118"/>
      <c r="H2932" s="118"/>
      <c r="I2932" s="118"/>
      <c r="J2932" s="118"/>
      <c r="K2932" s="118"/>
      <c r="L2932" s="118"/>
      <c r="M2932" s="118"/>
      <c r="N2932" s="153"/>
    </row>
    <row r="2933" spans="2:14">
      <c r="B2933" s="118"/>
      <c r="C2933" s="118"/>
      <c r="D2933" s="118"/>
      <c r="E2933" s="118"/>
      <c r="F2933" s="118"/>
      <c r="G2933" s="118"/>
      <c r="H2933" s="118"/>
      <c r="I2933" s="118"/>
      <c r="J2933" s="118"/>
      <c r="K2933" s="118"/>
      <c r="L2933" s="118"/>
      <c r="M2933" s="118"/>
      <c r="N2933" s="153"/>
    </row>
    <row r="2934" spans="2:14">
      <c r="B2934" s="118"/>
      <c r="C2934" s="118"/>
      <c r="D2934" s="118"/>
      <c r="E2934" s="118"/>
      <c r="F2934" s="118"/>
      <c r="G2934" s="118"/>
      <c r="H2934" s="118"/>
      <c r="I2934" s="118"/>
      <c r="J2934" s="118"/>
      <c r="K2934" s="118"/>
      <c r="L2934" s="118"/>
      <c r="M2934" s="118"/>
      <c r="N2934" s="153"/>
    </row>
    <row r="2935" spans="2:14">
      <c r="B2935" s="118"/>
      <c r="C2935" s="118"/>
      <c r="D2935" s="118"/>
      <c r="E2935" s="118"/>
      <c r="F2935" s="118"/>
      <c r="G2935" s="118"/>
      <c r="H2935" s="118"/>
      <c r="I2935" s="118"/>
      <c r="J2935" s="118"/>
      <c r="K2935" s="118"/>
      <c r="L2935" s="118"/>
      <c r="M2935" s="118"/>
      <c r="N2935" s="153"/>
    </row>
    <row r="2936" spans="2:14">
      <c r="B2936" s="118"/>
      <c r="C2936" s="118"/>
      <c r="D2936" s="118"/>
      <c r="E2936" s="118"/>
      <c r="F2936" s="118"/>
      <c r="G2936" s="118"/>
      <c r="H2936" s="118"/>
      <c r="I2936" s="118"/>
      <c r="J2936" s="118"/>
      <c r="K2936" s="118"/>
      <c r="L2936" s="118"/>
      <c r="M2936" s="118"/>
      <c r="N2936" s="153"/>
    </row>
    <row r="2937" spans="2:14">
      <c r="B2937" s="118"/>
      <c r="C2937" s="118"/>
      <c r="D2937" s="118"/>
      <c r="E2937" s="118"/>
      <c r="F2937" s="118"/>
      <c r="G2937" s="118"/>
      <c r="H2937" s="118"/>
      <c r="I2937" s="118"/>
      <c r="J2937" s="118"/>
      <c r="K2937" s="118"/>
      <c r="L2937" s="118"/>
      <c r="M2937" s="118"/>
      <c r="N2937" s="153"/>
    </row>
    <row r="2938" spans="2:14">
      <c r="B2938" s="118"/>
      <c r="C2938" s="118"/>
      <c r="D2938" s="118"/>
      <c r="E2938" s="118"/>
      <c r="F2938" s="118"/>
      <c r="G2938" s="118"/>
      <c r="H2938" s="118"/>
      <c r="I2938" s="118"/>
      <c r="J2938" s="118"/>
      <c r="K2938" s="118"/>
      <c r="L2938" s="118"/>
      <c r="M2938" s="118"/>
      <c r="N2938" s="153"/>
    </row>
    <row r="2939" spans="2:14">
      <c r="B2939" s="118"/>
      <c r="C2939" s="118"/>
      <c r="D2939" s="118"/>
      <c r="E2939" s="118"/>
      <c r="F2939" s="118"/>
      <c r="G2939" s="118"/>
      <c r="H2939" s="118"/>
      <c r="I2939" s="118"/>
      <c r="J2939" s="118"/>
      <c r="K2939" s="118"/>
      <c r="L2939" s="118"/>
      <c r="M2939" s="118"/>
      <c r="N2939" s="153"/>
    </row>
    <row r="2940" spans="2:14">
      <c r="B2940" s="118"/>
      <c r="C2940" s="118"/>
      <c r="D2940" s="118"/>
      <c r="E2940" s="118"/>
      <c r="F2940" s="118"/>
      <c r="G2940" s="118"/>
      <c r="H2940" s="118"/>
      <c r="I2940" s="118"/>
      <c r="J2940" s="118"/>
      <c r="K2940" s="118"/>
      <c r="L2940" s="118"/>
      <c r="M2940" s="118"/>
      <c r="N2940" s="153"/>
    </row>
    <row r="2941" spans="2:14">
      <c r="B2941" s="118"/>
      <c r="C2941" s="118"/>
      <c r="D2941" s="118"/>
      <c r="E2941" s="118"/>
      <c r="F2941" s="118"/>
      <c r="G2941" s="118"/>
      <c r="H2941" s="118"/>
      <c r="I2941" s="118"/>
      <c r="J2941" s="118"/>
      <c r="K2941" s="118"/>
      <c r="L2941" s="118"/>
      <c r="M2941" s="118"/>
      <c r="N2941" s="153"/>
    </row>
    <row r="2942" spans="2:14">
      <c r="B2942" s="118"/>
      <c r="C2942" s="118"/>
      <c r="D2942" s="118"/>
      <c r="E2942" s="118"/>
      <c r="F2942" s="118"/>
      <c r="G2942" s="118"/>
      <c r="H2942" s="118"/>
      <c r="I2942" s="118"/>
      <c r="J2942" s="118"/>
      <c r="K2942" s="118"/>
      <c r="L2942" s="118"/>
      <c r="M2942" s="118"/>
      <c r="N2942" s="153"/>
    </row>
    <row r="2943" spans="2:14">
      <c r="B2943" s="118"/>
      <c r="C2943" s="118"/>
      <c r="D2943" s="118"/>
      <c r="E2943" s="118"/>
      <c r="F2943" s="118"/>
      <c r="G2943" s="118"/>
      <c r="H2943" s="118"/>
      <c r="I2943" s="118"/>
      <c r="J2943" s="118"/>
      <c r="K2943" s="118"/>
      <c r="L2943" s="118"/>
      <c r="M2943" s="118"/>
      <c r="N2943" s="153"/>
    </row>
    <row r="2944" spans="2:14">
      <c r="B2944" s="118"/>
      <c r="C2944" s="118"/>
      <c r="D2944" s="118"/>
      <c r="E2944" s="118"/>
      <c r="F2944" s="118"/>
      <c r="G2944" s="118"/>
      <c r="H2944" s="118"/>
      <c r="I2944" s="118"/>
      <c r="J2944" s="118"/>
      <c r="K2944" s="118"/>
      <c r="L2944" s="118"/>
      <c r="M2944" s="118"/>
      <c r="N2944" s="153"/>
    </row>
    <row r="2945" spans="2:14">
      <c r="B2945" s="118"/>
      <c r="C2945" s="118"/>
      <c r="D2945" s="118"/>
      <c r="E2945" s="118"/>
      <c r="F2945" s="118"/>
      <c r="G2945" s="118"/>
      <c r="H2945" s="118"/>
      <c r="I2945" s="118"/>
      <c r="J2945" s="118"/>
      <c r="K2945" s="118"/>
      <c r="L2945" s="118"/>
      <c r="M2945" s="118"/>
      <c r="N2945" s="153"/>
    </row>
    <row r="2946" spans="2:14">
      <c r="B2946" s="118"/>
      <c r="C2946" s="118"/>
      <c r="D2946" s="118"/>
      <c r="E2946" s="118"/>
      <c r="F2946" s="118"/>
      <c r="G2946" s="118"/>
      <c r="H2946" s="118"/>
      <c r="I2946" s="118"/>
      <c r="J2946" s="118"/>
      <c r="K2946" s="118"/>
      <c r="L2946" s="118"/>
      <c r="M2946" s="118"/>
      <c r="N2946" s="153"/>
    </row>
    <row r="2947" spans="2:14">
      <c r="B2947" s="118"/>
      <c r="C2947" s="118"/>
      <c r="D2947" s="118"/>
      <c r="E2947" s="118"/>
      <c r="F2947" s="118"/>
      <c r="G2947" s="118"/>
      <c r="H2947" s="118"/>
      <c r="I2947" s="118"/>
      <c r="J2947" s="118"/>
      <c r="K2947" s="118"/>
      <c r="L2947" s="118"/>
      <c r="M2947" s="118"/>
      <c r="N2947" s="153"/>
    </row>
    <row r="2948" spans="2:14">
      <c r="B2948" s="118"/>
      <c r="C2948" s="118"/>
      <c r="D2948" s="118"/>
      <c r="E2948" s="118"/>
      <c r="F2948" s="118"/>
      <c r="G2948" s="118"/>
      <c r="H2948" s="118"/>
      <c r="I2948" s="118"/>
      <c r="J2948" s="118"/>
      <c r="K2948" s="118"/>
      <c r="L2948" s="118"/>
      <c r="M2948" s="118"/>
      <c r="N2948" s="153"/>
    </row>
    <row r="2949" spans="2:14">
      <c r="B2949" s="118"/>
      <c r="C2949" s="118"/>
      <c r="D2949" s="118"/>
      <c r="E2949" s="118"/>
      <c r="F2949" s="118"/>
      <c r="G2949" s="118"/>
      <c r="H2949" s="118"/>
      <c r="I2949" s="118"/>
      <c r="J2949" s="118"/>
      <c r="K2949" s="118"/>
      <c r="L2949" s="118"/>
      <c r="M2949" s="118"/>
      <c r="N2949" s="153"/>
    </row>
    <row r="2950" spans="2:14">
      <c r="B2950" s="118"/>
      <c r="C2950" s="118"/>
      <c r="D2950" s="118"/>
      <c r="E2950" s="118"/>
      <c r="F2950" s="118"/>
      <c r="G2950" s="118"/>
      <c r="H2950" s="118"/>
      <c r="I2950" s="118"/>
      <c r="J2950" s="118"/>
      <c r="K2950" s="118"/>
      <c r="L2950" s="118"/>
      <c r="M2950" s="118"/>
      <c r="N2950" s="153"/>
    </row>
    <row r="2951" spans="2:14">
      <c r="B2951" s="118"/>
      <c r="C2951" s="118"/>
      <c r="D2951" s="118"/>
      <c r="E2951" s="118"/>
      <c r="F2951" s="118"/>
      <c r="G2951" s="118"/>
      <c r="H2951" s="118"/>
      <c r="I2951" s="118"/>
      <c r="J2951" s="118"/>
      <c r="K2951" s="118"/>
      <c r="L2951" s="118"/>
      <c r="M2951" s="118"/>
      <c r="N2951" s="153"/>
    </row>
    <row r="2952" spans="2:14">
      <c r="B2952" s="118"/>
      <c r="C2952" s="118"/>
      <c r="D2952" s="118"/>
      <c r="E2952" s="118"/>
      <c r="F2952" s="118"/>
      <c r="G2952" s="118"/>
      <c r="H2952" s="118"/>
      <c r="I2952" s="118"/>
      <c r="J2952" s="118"/>
      <c r="K2952" s="118"/>
      <c r="L2952" s="118"/>
      <c r="M2952" s="118"/>
      <c r="N2952" s="153"/>
    </row>
    <row r="2953" spans="2:14">
      <c r="B2953" s="118"/>
      <c r="C2953" s="118"/>
      <c r="D2953" s="118"/>
      <c r="E2953" s="118"/>
      <c r="F2953" s="118"/>
      <c r="G2953" s="118"/>
      <c r="H2953" s="118"/>
      <c r="I2953" s="118"/>
      <c r="J2953" s="118"/>
      <c r="K2953" s="118"/>
      <c r="L2953" s="118"/>
      <c r="M2953" s="118"/>
      <c r="N2953" s="153"/>
    </row>
    <row r="2954" spans="2:14">
      <c r="B2954" s="118"/>
      <c r="C2954" s="118"/>
      <c r="D2954" s="118"/>
      <c r="E2954" s="118"/>
      <c r="F2954" s="118"/>
      <c r="G2954" s="118"/>
      <c r="H2954" s="118"/>
      <c r="I2954" s="118"/>
      <c r="J2954" s="118"/>
      <c r="K2954" s="118"/>
      <c r="L2954" s="118"/>
      <c r="M2954" s="118"/>
      <c r="N2954" s="153"/>
    </row>
    <row r="2955" spans="2:14">
      <c r="B2955" s="118"/>
      <c r="C2955" s="118"/>
      <c r="D2955" s="118"/>
      <c r="E2955" s="118"/>
      <c r="F2955" s="118"/>
      <c r="G2955" s="118"/>
      <c r="H2955" s="118"/>
      <c r="I2955" s="118"/>
      <c r="J2955" s="118"/>
      <c r="K2955" s="118"/>
      <c r="L2955" s="118"/>
      <c r="M2955" s="118"/>
      <c r="N2955" s="153"/>
    </row>
    <row r="2956" spans="2:14">
      <c r="B2956" s="118"/>
      <c r="C2956" s="118"/>
      <c r="D2956" s="118"/>
      <c r="E2956" s="118"/>
      <c r="F2956" s="118"/>
      <c r="G2956" s="118"/>
      <c r="H2956" s="118"/>
      <c r="I2956" s="118"/>
      <c r="J2956" s="118"/>
      <c r="K2956" s="118"/>
      <c r="L2956" s="118"/>
      <c r="M2956" s="118"/>
      <c r="N2956" s="153"/>
    </row>
    <row r="2957" spans="2:14">
      <c r="B2957" s="118"/>
      <c r="C2957" s="118"/>
      <c r="D2957" s="118"/>
      <c r="E2957" s="118"/>
      <c r="F2957" s="118"/>
      <c r="G2957" s="118"/>
      <c r="H2957" s="118"/>
      <c r="I2957" s="118"/>
      <c r="J2957" s="118"/>
      <c r="K2957" s="118"/>
      <c r="L2957" s="118"/>
      <c r="M2957" s="118"/>
      <c r="N2957" s="153"/>
    </row>
    <row r="2958" spans="2:14">
      <c r="B2958" s="118"/>
      <c r="C2958" s="118"/>
      <c r="D2958" s="118"/>
      <c r="E2958" s="118"/>
      <c r="F2958" s="118"/>
      <c r="G2958" s="118"/>
      <c r="H2958" s="118"/>
      <c r="I2958" s="118"/>
      <c r="J2958" s="118"/>
      <c r="K2958" s="118"/>
      <c r="L2958" s="118"/>
      <c r="M2958" s="118"/>
      <c r="N2958" s="153"/>
    </row>
    <row r="2959" spans="2:14">
      <c r="B2959" s="118"/>
      <c r="C2959" s="118"/>
      <c r="D2959" s="118"/>
      <c r="E2959" s="118"/>
      <c r="F2959" s="118"/>
      <c r="G2959" s="118"/>
      <c r="H2959" s="118"/>
      <c r="I2959" s="118"/>
      <c r="J2959" s="118"/>
      <c r="K2959" s="118"/>
      <c r="L2959" s="118"/>
      <c r="M2959" s="118"/>
      <c r="N2959" s="153"/>
    </row>
    <row r="2960" spans="2:14">
      <c r="B2960" s="118"/>
      <c r="C2960" s="118"/>
      <c r="D2960" s="118"/>
      <c r="E2960" s="118"/>
      <c r="F2960" s="118"/>
      <c r="G2960" s="118"/>
      <c r="H2960" s="118"/>
      <c r="I2960" s="118"/>
      <c r="J2960" s="118"/>
      <c r="K2960" s="118"/>
      <c r="L2960" s="118"/>
      <c r="M2960" s="118"/>
      <c r="N2960" s="153"/>
    </row>
    <row r="2961" spans="2:14">
      <c r="B2961" s="118"/>
      <c r="C2961" s="118"/>
      <c r="D2961" s="118"/>
      <c r="E2961" s="118"/>
      <c r="F2961" s="118"/>
      <c r="G2961" s="118"/>
      <c r="H2961" s="118"/>
      <c r="I2961" s="118"/>
      <c r="J2961" s="118"/>
      <c r="K2961" s="118"/>
      <c r="L2961" s="118"/>
      <c r="M2961" s="118"/>
      <c r="N2961" s="153"/>
    </row>
    <row r="2962" spans="2:14">
      <c r="B2962" s="118"/>
      <c r="C2962" s="118"/>
      <c r="D2962" s="118"/>
      <c r="E2962" s="118"/>
      <c r="F2962" s="118"/>
      <c r="G2962" s="118"/>
      <c r="H2962" s="118"/>
      <c r="I2962" s="118"/>
      <c r="J2962" s="118"/>
      <c r="K2962" s="118"/>
      <c r="L2962" s="118"/>
      <c r="M2962" s="118"/>
      <c r="N2962" s="153"/>
    </row>
    <row r="2963" spans="2:14">
      <c r="B2963" s="118"/>
      <c r="C2963" s="118"/>
      <c r="D2963" s="118"/>
      <c r="E2963" s="118"/>
      <c r="F2963" s="118"/>
      <c r="G2963" s="118"/>
      <c r="H2963" s="118"/>
      <c r="I2963" s="118"/>
      <c r="J2963" s="118"/>
      <c r="K2963" s="118"/>
      <c r="L2963" s="118"/>
      <c r="M2963" s="118"/>
      <c r="N2963" s="153"/>
    </row>
    <row r="2964" spans="2:14">
      <c r="B2964" s="118"/>
      <c r="C2964" s="118"/>
      <c r="D2964" s="118"/>
      <c r="E2964" s="118"/>
      <c r="F2964" s="118"/>
      <c r="G2964" s="118"/>
      <c r="H2964" s="118"/>
      <c r="I2964" s="118"/>
      <c r="J2964" s="118"/>
      <c r="K2964" s="118"/>
      <c r="L2964" s="118"/>
      <c r="M2964" s="118"/>
      <c r="N2964" s="153"/>
    </row>
    <row r="2965" spans="2:14">
      <c r="B2965" s="118"/>
      <c r="C2965" s="118"/>
      <c r="D2965" s="118"/>
      <c r="E2965" s="118"/>
      <c r="F2965" s="118"/>
      <c r="G2965" s="118"/>
      <c r="H2965" s="118"/>
      <c r="I2965" s="118"/>
      <c r="J2965" s="118"/>
      <c r="K2965" s="118"/>
      <c r="L2965" s="118"/>
      <c r="M2965" s="118"/>
      <c r="N2965" s="153"/>
    </row>
    <row r="2966" spans="2:14">
      <c r="B2966" s="118"/>
      <c r="C2966" s="118"/>
      <c r="D2966" s="118"/>
      <c r="E2966" s="118"/>
      <c r="F2966" s="118"/>
      <c r="G2966" s="118"/>
      <c r="H2966" s="118"/>
      <c r="I2966" s="118"/>
      <c r="J2966" s="118"/>
      <c r="K2966" s="118"/>
      <c r="L2966" s="118"/>
      <c r="M2966" s="118"/>
      <c r="N2966" s="153"/>
    </row>
    <row r="2967" spans="2:14">
      <c r="B2967" s="118"/>
      <c r="C2967" s="118"/>
      <c r="D2967" s="118"/>
      <c r="E2967" s="118"/>
      <c r="F2967" s="118"/>
      <c r="G2967" s="118"/>
      <c r="H2967" s="118"/>
      <c r="I2967" s="118"/>
      <c r="J2967" s="118"/>
      <c r="K2967" s="118"/>
      <c r="L2967" s="118"/>
      <c r="M2967" s="118"/>
      <c r="N2967" s="153"/>
    </row>
    <row r="2968" spans="2:14">
      <c r="B2968" s="118"/>
      <c r="C2968" s="118"/>
      <c r="D2968" s="118"/>
      <c r="E2968" s="118"/>
      <c r="F2968" s="118"/>
      <c r="G2968" s="118"/>
      <c r="H2968" s="118"/>
      <c r="I2968" s="118"/>
      <c r="J2968" s="118"/>
      <c r="K2968" s="118"/>
      <c r="L2968" s="118"/>
      <c r="M2968" s="118"/>
      <c r="N2968" s="153"/>
    </row>
    <row r="2969" spans="2:14">
      <c r="B2969" s="118"/>
      <c r="C2969" s="118"/>
      <c r="D2969" s="118"/>
      <c r="E2969" s="118"/>
      <c r="F2969" s="118"/>
      <c r="G2969" s="118"/>
      <c r="H2969" s="118"/>
      <c r="I2969" s="118"/>
      <c r="J2969" s="118"/>
      <c r="K2969" s="118"/>
      <c r="L2969" s="118"/>
      <c r="M2969" s="118"/>
      <c r="N2969" s="153"/>
    </row>
    <row r="2970" spans="2:14">
      <c r="B2970" s="118"/>
      <c r="C2970" s="118"/>
      <c r="D2970" s="118"/>
      <c r="E2970" s="118"/>
      <c r="F2970" s="118"/>
      <c r="G2970" s="118"/>
      <c r="H2970" s="118"/>
      <c r="I2970" s="118"/>
      <c r="J2970" s="118"/>
      <c r="K2970" s="118"/>
      <c r="L2970" s="118"/>
      <c r="M2970" s="118"/>
      <c r="N2970" s="153"/>
    </row>
    <row r="2971" spans="2:14">
      <c r="B2971" s="118"/>
      <c r="C2971" s="118"/>
      <c r="D2971" s="118"/>
      <c r="E2971" s="118"/>
      <c r="F2971" s="118"/>
      <c r="G2971" s="118"/>
      <c r="H2971" s="118"/>
      <c r="I2971" s="118"/>
      <c r="J2971" s="118"/>
      <c r="K2971" s="118"/>
      <c r="L2971" s="118"/>
      <c r="M2971" s="118"/>
      <c r="N2971" s="153"/>
    </row>
    <row r="2972" spans="2:14">
      <c r="B2972" s="118"/>
      <c r="C2972" s="118"/>
      <c r="D2972" s="118"/>
      <c r="E2972" s="118"/>
      <c r="F2972" s="118"/>
      <c r="G2972" s="118"/>
      <c r="H2972" s="118"/>
      <c r="I2972" s="118"/>
      <c r="J2972" s="118"/>
      <c r="K2972" s="118"/>
      <c r="L2972" s="118"/>
      <c r="M2972" s="118"/>
      <c r="N2972" s="153"/>
    </row>
    <row r="2973" spans="2:14">
      <c r="B2973" s="118"/>
      <c r="C2973" s="118"/>
      <c r="D2973" s="118"/>
      <c r="E2973" s="118"/>
      <c r="F2973" s="118"/>
      <c r="G2973" s="118"/>
      <c r="H2973" s="118"/>
      <c r="I2973" s="118"/>
      <c r="J2973" s="118"/>
      <c r="K2973" s="118"/>
      <c r="L2973" s="118"/>
      <c r="M2973" s="118"/>
      <c r="N2973" s="153"/>
    </row>
    <row r="2974" spans="2:14">
      <c r="B2974" s="118"/>
      <c r="C2974" s="118"/>
      <c r="D2974" s="118"/>
      <c r="E2974" s="118"/>
      <c r="F2974" s="118"/>
      <c r="G2974" s="118"/>
      <c r="H2974" s="118"/>
      <c r="I2974" s="118"/>
      <c r="J2974" s="118"/>
      <c r="K2974" s="118"/>
      <c r="L2974" s="118"/>
      <c r="M2974" s="118"/>
      <c r="N2974" s="153"/>
    </row>
    <row r="2975" spans="2:14">
      <c r="B2975" s="118"/>
      <c r="C2975" s="118"/>
      <c r="D2975" s="118"/>
      <c r="E2975" s="118"/>
      <c r="F2975" s="118"/>
      <c r="G2975" s="118"/>
      <c r="H2975" s="118"/>
      <c r="I2975" s="118"/>
      <c r="J2975" s="118"/>
      <c r="K2975" s="118"/>
      <c r="L2975" s="118"/>
      <c r="M2975" s="118"/>
      <c r="N2975" s="153"/>
    </row>
    <row r="2976" spans="2:14">
      <c r="B2976" s="118"/>
      <c r="C2976" s="118"/>
      <c r="D2976" s="118"/>
      <c r="E2976" s="118"/>
      <c r="F2976" s="118"/>
      <c r="G2976" s="118"/>
      <c r="H2976" s="118"/>
      <c r="I2976" s="118"/>
      <c r="J2976" s="118"/>
      <c r="K2976" s="118"/>
      <c r="L2976" s="118"/>
      <c r="M2976" s="118"/>
      <c r="N2976" s="153"/>
    </row>
    <row r="2977" spans="2:14">
      <c r="B2977" s="118"/>
      <c r="C2977" s="118"/>
      <c r="D2977" s="118"/>
      <c r="E2977" s="118"/>
      <c r="F2977" s="118"/>
      <c r="G2977" s="118"/>
      <c r="H2977" s="118"/>
      <c r="I2977" s="118"/>
      <c r="J2977" s="118"/>
      <c r="K2977" s="118"/>
      <c r="L2977" s="118"/>
      <c r="M2977" s="118"/>
      <c r="N2977" s="153"/>
    </row>
    <row r="2978" spans="2:14">
      <c r="B2978" s="118"/>
      <c r="C2978" s="118"/>
      <c r="D2978" s="118"/>
      <c r="E2978" s="118"/>
      <c r="F2978" s="118"/>
      <c r="G2978" s="118"/>
      <c r="H2978" s="118"/>
      <c r="I2978" s="118"/>
      <c r="J2978" s="118"/>
      <c r="K2978" s="118"/>
      <c r="L2978" s="118"/>
      <c r="M2978" s="118"/>
      <c r="N2978" s="153"/>
    </row>
    <row r="2979" spans="2:14">
      <c r="B2979" s="118"/>
      <c r="C2979" s="118"/>
      <c r="D2979" s="118"/>
      <c r="E2979" s="118"/>
      <c r="F2979" s="118"/>
      <c r="G2979" s="118"/>
      <c r="H2979" s="118"/>
      <c r="I2979" s="118"/>
      <c r="J2979" s="118"/>
      <c r="K2979" s="118"/>
      <c r="L2979" s="118"/>
      <c r="M2979" s="118"/>
      <c r="N2979" s="153"/>
    </row>
    <row r="2980" spans="2:14">
      <c r="B2980" s="118"/>
      <c r="C2980" s="118"/>
      <c r="D2980" s="118"/>
      <c r="E2980" s="118"/>
      <c r="F2980" s="118"/>
      <c r="G2980" s="118"/>
      <c r="H2980" s="118"/>
      <c r="I2980" s="118"/>
      <c r="J2980" s="118"/>
      <c r="K2980" s="118"/>
      <c r="L2980" s="118"/>
      <c r="M2980" s="118"/>
      <c r="N2980" s="153"/>
    </row>
    <row r="2981" spans="2:14">
      <c r="B2981" s="118"/>
      <c r="C2981" s="118"/>
      <c r="D2981" s="118"/>
      <c r="E2981" s="118"/>
      <c r="F2981" s="118"/>
      <c r="G2981" s="118"/>
      <c r="H2981" s="118"/>
      <c r="I2981" s="118"/>
      <c r="J2981" s="118"/>
      <c r="K2981" s="118"/>
      <c r="L2981" s="118"/>
      <c r="M2981" s="118"/>
      <c r="N2981" s="153"/>
    </row>
    <row r="2982" spans="2:14">
      <c r="B2982" s="118"/>
      <c r="C2982" s="118"/>
      <c r="D2982" s="118"/>
      <c r="E2982" s="118"/>
      <c r="F2982" s="118"/>
      <c r="G2982" s="118"/>
      <c r="H2982" s="118"/>
      <c r="I2982" s="118"/>
      <c r="J2982" s="118"/>
      <c r="K2982" s="118"/>
      <c r="L2982" s="118"/>
      <c r="M2982" s="118"/>
      <c r="N2982" s="153"/>
    </row>
    <row r="2983" spans="2:14">
      <c r="B2983" s="118"/>
      <c r="C2983" s="118"/>
      <c r="D2983" s="118"/>
      <c r="E2983" s="118"/>
      <c r="F2983" s="118"/>
      <c r="G2983" s="118"/>
      <c r="H2983" s="118"/>
      <c r="I2983" s="118"/>
      <c r="J2983" s="118"/>
      <c r="K2983" s="118"/>
      <c r="L2983" s="118"/>
      <c r="M2983" s="118"/>
      <c r="N2983" s="153"/>
    </row>
    <row r="2984" spans="2:14">
      <c r="B2984" s="118"/>
      <c r="C2984" s="118"/>
      <c r="D2984" s="118"/>
      <c r="E2984" s="118"/>
      <c r="F2984" s="118"/>
      <c r="G2984" s="118"/>
      <c r="H2984" s="118"/>
      <c r="I2984" s="118"/>
      <c r="J2984" s="118"/>
      <c r="K2984" s="118"/>
      <c r="L2984" s="118"/>
      <c r="M2984" s="118"/>
      <c r="N2984" s="153"/>
    </row>
    <row r="2985" spans="2:14">
      <c r="B2985" s="118"/>
      <c r="C2985" s="118"/>
      <c r="D2985" s="118"/>
      <c r="E2985" s="118"/>
      <c r="F2985" s="118"/>
      <c r="G2985" s="118"/>
      <c r="H2985" s="118"/>
      <c r="I2985" s="118"/>
      <c r="J2985" s="118"/>
      <c r="K2985" s="118"/>
      <c r="L2985" s="118"/>
      <c r="M2985" s="118"/>
      <c r="N2985" s="153"/>
    </row>
    <row r="2986" spans="2:14">
      <c r="B2986" s="118"/>
      <c r="C2986" s="118"/>
      <c r="D2986" s="118"/>
      <c r="E2986" s="118"/>
      <c r="F2986" s="118"/>
      <c r="G2986" s="118"/>
      <c r="H2986" s="118"/>
      <c r="I2986" s="118"/>
      <c r="J2986" s="118"/>
      <c r="K2986" s="118"/>
      <c r="L2986" s="118"/>
      <c r="M2986" s="118"/>
      <c r="N2986" s="153"/>
    </row>
    <row r="2987" spans="2:14">
      <c r="B2987" s="118"/>
      <c r="C2987" s="118"/>
      <c r="D2987" s="118"/>
      <c r="E2987" s="118"/>
      <c r="F2987" s="118"/>
      <c r="G2987" s="118"/>
      <c r="H2987" s="118"/>
      <c r="I2987" s="118"/>
      <c r="J2987" s="118"/>
      <c r="K2987" s="118"/>
      <c r="L2987" s="118"/>
      <c r="M2987" s="118"/>
      <c r="N2987" s="153"/>
    </row>
    <row r="2988" spans="2:14">
      <c r="B2988" s="118"/>
      <c r="C2988" s="118"/>
      <c r="D2988" s="118"/>
      <c r="E2988" s="118"/>
      <c r="F2988" s="118"/>
      <c r="G2988" s="118"/>
      <c r="H2988" s="118"/>
      <c r="I2988" s="118"/>
      <c r="J2988" s="118"/>
      <c r="K2988" s="118"/>
      <c r="L2988" s="118"/>
      <c r="M2988" s="118"/>
      <c r="N2988" s="153"/>
    </row>
    <row r="2989" spans="2:14">
      <c r="B2989" s="118"/>
      <c r="C2989" s="118"/>
      <c r="D2989" s="118"/>
      <c r="E2989" s="118"/>
      <c r="F2989" s="118"/>
      <c r="G2989" s="118"/>
      <c r="H2989" s="118"/>
      <c r="I2989" s="118"/>
      <c r="J2989" s="118"/>
      <c r="K2989" s="118"/>
      <c r="L2989" s="118"/>
      <c r="M2989" s="118"/>
      <c r="N2989" s="153"/>
    </row>
    <row r="2990" spans="2:14">
      <c r="B2990" s="118"/>
      <c r="C2990" s="118"/>
      <c r="D2990" s="118"/>
      <c r="E2990" s="118"/>
      <c r="F2990" s="118"/>
      <c r="G2990" s="118"/>
      <c r="H2990" s="118"/>
      <c r="I2990" s="118"/>
      <c r="J2990" s="118"/>
      <c r="K2990" s="118"/>
      <c r="L2990" s="118"/>
      <c r="M2990" s="118"/>
      <c r="N2990" s="153"/>
    </row>
    <row r="2991" spans="2:14">
      <c r="B2991" s="118"/>
      <c r="C2991" s="118"/>
      <c r="D2991" s="118"/>
      <c r="E2991" s="118"/>
      <c r="F2991" s="118"/>
      <c r="G2991" s="118"/>
      <c r="H2991" s="118"/>
      <c r="I2991" s="118"/>
      <c r="J2991" s="118"/>
      <c r="K2991" s="118"/>
      <c r="L2991" s="118"/>
      <c r="M2991" s="118"/>
      <c r="N2991" s="153"/>
    </row>
    <row r="2992" spans="2:14">
      <c r="B2992" s="118"/>
      <c r="C2992" s="118"/>
      <c r="D2992" s="118"/>
      <c r="E2992" s="118"/>
      <c r="F2992" s="118"/>
      <c r="G2992" s="118"/>
      <c r="H2992" s="118"/>
      <c r="I2992" s="118"/>
      <c r="J2992" s="118"/>
      <c r="K2992" s="118"/>
      <c r="L2992" s="118"/>
      <c r="M2992" s="118"/>
      <c r="N2992" s="153"/>
    </row>
    <row r="2993" spans="2:14">
      <c r="B2993" s="118"/>
      <c r="C2993" s="118"/>
      <c r="D2993" s="118"/>
      <c r="E2993" s="118"/>
      <c r="F2993" s="118"/>
      <c r="G2993" s="118"/>
      <c r="H2993" s="118"/>
      <c r="I2993" s="118"/>
      <c r="J2993" s="118"/>
      <c r="K2993" s="118"/>
      <c r="L2993" s="118"/>
      <c r="M2993" s="118"/>
      <c r="N2993" s="153"/>
    </row>
    <row r="2994" spans="2:14">
      <c r="B2994" s="118"/>
      <c r="C2994" s="118"/>
      <c r="D2994" s="118"/>
      <c r="E2994" s="118"/>
      <c r="F2994" s="118"/>
      <c r="G2994" s="118"/>
      <c r="H2994" s="118"/>
      <c r="I2994" s="118"/>
      <c r="J2994" s="118"/>
      <c r="K2994" s="118"/>
      <c r="L2994" s="118"/>
      <c r="M2994" s="118"/>
      <c r="N2994" s="153"/>
    </row>
    <row r="2995" spans="2:14">
      <c r="B2995" s="118"/>
      <c r="C2995" s="118"/>
      <c r="D2995" s="118"/>
      <c r="E2995" s="118"/>
      <c r="F2995" s="118"/>
      <c r="G2995" s="118"/>
      <c r="H2995" s="118"/>
      <c r="I2995" s="118"/>
      <c r="J2995" s="118"/>
      <c r="K2995" s="118"/>
      <c r="L2995" s="118"/>
      <c r="M2995" s="118"/>
      <c r="N2995" s="153"/>
    </row>
    <row r="2996" spans="2:14">
      <c r="B2996" s="118"/>
      <c r="C2996" s="118"/>
      <c r="D2996" s="118"/>
      <c r="E2996" s="118"/>
      <c r="F2996" s="118"/>
      <c r="G2996" s="118"/>
      <c r="H2996" s="118"/>
      <c r="I2996" s="118"/>
      <c r="J2996" s="118"/>
      <c r="K2996" s="118"/>
      <c r="L2996" s="118"/>
      <c r="M2996" s="118"/>
      <c r="N2996" s="153"/>
    </row>
    <row r="2997" spans="2:14">
      <c r="B2997" s="118"/>
      <c r="C2997" s="118"/>
      <c r="D2997" s="118"/>
      <c r="E2997" s="118"/>
      <c r="F2997" s="118"/>
      <c r="G2997" s="118"/>
      <c r="H2997" s="118"/>
      <c r="I2997" s="118"/>
      <c r="J2997" s="118"/>
      <c r="K2997" s="118"/>
      <c r="L2997" s="118"/>
      <c r="M2997" s="118"/>
      <c r="N2997" s="153"/>
    </row>
    <row r="2998" spans="2:14">
      <c r="B2998" s="118"/>
      <c r="C2998" s="118"/>
      <c r="D2998" s="118"/>
      <c r="E2998" s="118"/>
      <c r="F2998" s="118"/>
      <c r="G2998" s="118"/>
      <c r="H2998" s="118"/>
      <c r="I2998" s="118"/>
      <c r="J2998" s="118"/>
      <c r="K2998" s="118"/>
      <c r="L2998" s="118"/>
      <c r="M2998" s="118"/>
      <c r="N2998" s="153"/>
    </row>
    <row r="2999" spans="2:14">
      <c r="B2999" s="118"/>
      <c r="C2999" s="118"/>
      <c r="D2999" s="118"/>
      <c r="E2999" s="118"/>
      <c r="F2999" s="118"/>
      <c r="G2999" s="118"/>
      <c r="H2999" s="118"/>
      <c r="I2999" s="118"/>
      <c r="J2999" s="118"/>
      <c r="K2999" s="118"/>
      <c r="L2999" s="118"/>
      <c r="M2999" s="118"/>
      <c r="N2999" s="153"/>
    </row>
    <row r="3000" spans="2:14">
      <c r="B3000" s="118"/>
      <c r="C3000" s="118"/>
      <c r="D3000" s="118"/>
      <c r="E3000" s="118"/>
      <c r="F3000" s="118"/>
      <c r="G3000" s="118"/>
      <c r="H3000" s="118"/>
      <c r="I3000" s="118"/>
      <c r="J3000" s="118"/>
      <c r="K3000" s="118"/>
      <c r="L3000" s="118"/>
      <c r="M3000" s="118"/>
      <c r="N3000" s="153"/>
    </row>
    <row r="3001" spans="2:14">
      <c r="B3001" s="118"/>
      <c r="C3001" s="118"/>
      <c r="D3001" s="118"/>
      <c r="E3001" s="118"/>
      <c r="F3001" s="118"/>
      <c r="G3001" s="118"/>
      <c r="H3001" s="118"/>
      <c r="I3001" s="118"/>
      <c r="J3001" s="118"/>
      <c r="K3001" s="118"/>
      <c r="L3001" s="118"/>
      <c r="M3001" s="118"/>
      <c r="N3001" s="153"/>
    </row>
    <row r="3002" spans="2:14">
      <c r="B3002" s="118"/>
      <c r="C3002" s="118"/>
      <c r="D3002" s="118"/>
      <c r="E3002" s="118"/>
      <c r="F3002" s="118"/>
      <c r="G3002" s="118"/>
      <c r="H3002" s="118"/>
      <c r="I3002" s="118"/>
      <c r="J3002" s="118"/>
      <c r="K3002" s="118"/>
      <c r="L3002" s="118"/>
      <c r="M3002" s="118"/>
      <c r="N3002" s="153"/>
    </row>
    <row r="3003" spans="2:14">
      <c r="B3003" s="118"/>
      <c r="C3003" s="118"/>
      <c r="D3003" s="118"/>
      <c r="E3003" s="118"/>
      <c r="F3003" s="118"/>
      <c r="G3003" s="118"/>
      <c r="H3003" s="118"/>
      <c r="I3003" s="118"/>
      <c r="J3003" s="118"/>
      <c r="K3003" s="118"/>
      <c r="L3003" s="118"/>
      <c r="M3003" s="118"/>
      <c r="N3003" s="153"/>
    </row>
    <row r="3004" spans="2:14">
      <c r="B3004" s="118"/>
      <c r="C3004" s="118"/>
      <c r="D3004" s="118"/>
      <c r="E3004" s="118"/>
      <c r="F3004" s="118"/>
      <c r="G3004" s="118"/>
      <c r="H3004" s="118"/>
      <c r="I3004" s="118"/>
      <c r="J3004" s="118"/>
      <c r="K3004" s="118"/>
      <c r="L3004" s="118"/>
      <c r="M3004" s="118"/>
      <c r="N3004" s="153"/>
    </row>
    <row r="3005" spans="2:14">
      <c r="B3005" s="118"/>
      <c r="C3005" s="118"/>
      <c r="D3005" s="118"/>
      <c r="E3005" s="118"/>
      <c r="F3005" s="118"/>
      <c r="G3005" s="118"/>
      <c r="H3005" s="118"/>
      <c r="I3005" s="118"/>
      <c r="J3005" s="118"/>
      <c r="K3005" s="118"/>
      <c r="L3005" s="118"/>
      <c r="M3005" s="118"/>
      <c r="N3005" s="153"/>
    </row>
    <row r="3006" spans="2:14">
      <c r="B3006" s="118"/>
      <c r="C3006" s="118"/>
      <c r="D3006" s="118"/>
      <c r="E3006" s="118"/>
      <c r="F3006" s="118"/>
      <c r="G3006" s="118"/>
      <c r="H3006" s="118"/>
      <c r="I3006" s="118"/>
      <c r="J3006" s="118"/>
      <c r="K3006" s="118"/>
      <c r="L3006" s="118"/>
      <c r="M3006" s="118"/>
      <c r="N3006" s="153"/>
    </row>
    <row r="3007" spans="2:14">
      <c r="B3007" s="118"/>
      <c r="C3007" s="118"/>
      <c r="D3007" s="118"/>
      <c r="E3007" s="118"/>
      <c r="F3007" s="118"/>
      <c r="G3007" s="118"/>
      <c r="H3007" s="118"/>
      <c r="I3007" s="118"/>
      <c r="J3007" s="118"/>
      <c r="K3007" s="118"/>
      <c r="L3007" s="118"/>
      <c r="M3007" s="118"/>
      <c r="N3007" s="153"/>
    </row>
    <row r="3008" spans="2:14">
      <c r="B3008" s="118"/>
      <c r="C3008" s="118"/>
      <c r="D3008" s="118"/>
      <c r="E3008" s="118"/>
      <c r="F3008" s="118"/>
      <c r="G3008" s="118"/>
      <c r="H3008" s="118"/>
      <c r="I3008" s="118"/>
      <c r="J3008" s="118"/>
      <c r="K3008" s="118"/>
      <c r="L3008" s="118"/>
      <c r="M3008" s="118"/>
      <c r="N3008" s="153"/>
    </row>
    <row r="3009" spans="2:14">
      <c r="B3009" s="118"/>
      <c r="C3009" s="118"/>
      <c r="D3009" s="118"/>
      <c r="E3009" s="118"/>
      <c r="F3009" s="118"/>
      <c r="G3009" s="118"/>
      <c r="H3009" s="118"/>
      <c r="I3009" s="118"/>
      <c r="J3009" s="118"/>
      <c r="K3009" s="118"/>
      <c r="L3009" s="118"/>
      <c r="M3009" s="118"/>
      <c r="N3009" s="153"/>
    </row>
    <row r="3010" spans="2:14">
      <c r="B3010" s="118"/>
      <c r="C3010" s="118"/>
      <c r="D3010" s="118"/>
      <c r="E3010" s="118"/>
      <c r="F3010" s="118"/>
      <c r="G3010" s="118"/>
      <c r="H3010" s="118"/>
      <c r="I3010" s="118"/>
      <c r="J3010" s="118"/>
      <c r="K3010" s="118"/>
      <c r="L3010" s="118"/>
      <c r="M3010" s="118"/>
      <c r="N3010" s="153"/>
    </row>
    <row r="3011" spans="2:14">
      <c r="B3011" s="118"/>
      <c r="C3011" s="118"/>
      <c r="D3011" s="118"/>
      <c r="E3011" s="118"/>
      <c r="F3011" s="118"/>
      <c r="G3011" s="118"/>
      <c r="H3011" s="118"/>
      <c r="I3011" s="118"/>
      <c r="J3011" s="118"/>
      <c r="K3011" s="118"/>
      <c r="L3011" s="118"/>
      <c r="M3011" s="118"/>
      <c r="N3011" s="153"/>
    </row>
    <row r="3012" spans="2:14">
      <c r="B3012" s="118"/>
      <c r="C3012" s="118"/>
      <c r="D3012" s="118"/>
      <c r="E3012" s="118"/>
      <c r="F3012" s="118"/>
      <c r="G3012" s="118"/>
      <c r="H3012" s="118"/>
      <c r="I3012" s="118"/>
      <c r="J3012" s="118"/>
      <c r="K3012" s="118"/>
      <c r="L3012" s="118"/>
      <c r="M3012" s="118"/>
      <c r="N3012" s="153"/>
    </row>
    <row r="3013" spans="2:14">
      <c r="B3013" s="118"/>
      <c r="C3013" s="118"/>
      <c r="D3013" s="118"/>
      <c r="E3013" s="118"/>
      <c r="F3013" s="118"/>
      <c r="G3013" s="118"/>
      <c r="H3013" s="118"/>
      <c r="I3013" s="118"/>
      <c r="J3013" s="118"/>
      <c r="K3013" s="118"/>
      <c r="L3013" s="118"/>
      <c r="M3013" s="118"/>
      <c r="N3013" s="153"/>
    </row>
    <row r="3014" spans="2:14">
      <c r="B3014" s="118"/>
      <c r="C3014" s="118"/>
      <c r="D3014" s="118"/>
      <c r="E3014" s="118"/>
      <c r="F3014" s="118"/>
      <c r="G3014" s="118"/>
      <c r="H3014" s="118"/>
      <c r="I3014" s="118"/>
      <c r="J3014" s="118"/>
      <c r="K3014" s="118"/>
      <c r="L3014" s="118"/>
      <c r="M3014" s="118"/>
      <c r="N3014" s="153"/>
    </row>
    <row r="3015" spans="2:14">
      <c r="B3015" s="118"/>
      <c r="C3015" s="118"/>
      <c r="D3015" s="118"/>
      <c r="E3015" s="118"/>
      <c r="F3015" s="118"/>
      <c r="G3015" s="118"/>
      <c r="H3015" s="118"/>
      <c r="I3015" s="118"/>
      <c r="J3015" s="118"/>
      <c r="K3015" s="118"/>
      <c r="L3015" s="118"/>
      <c r="M3015" s="118"/>
      <c r="N3015" s="153"/>
    </row>
    <row r="3016" spans="2:14">
      <c r="B3016" s="118"/>
      <c r="C3016" s="118"/>
      <c r="D3016" s="118"/>
      <c r="E3016" s="118"/>
      <c r="F3016" s="118"/>
      <c r="G3016" s="118"/>
      <c r="H3016" s="118"/>
      <c r="I3016" s="118"/>
      <c r="J3016" s="118"/>
      <c r="K3016" s="118"/>
      <c r="L3016" s="118"/>
      <c r="M3016" s="118"/>
      <c r="N3016" s="153"/>
    </row>
    <row r="3017" spans="2:14">
      <c r="B3017" s="118"/>
      <c r="C3017" s="118"/>
      <c r="D3017" s="118"/>
      <c r="E3017" s="118"/>
      <c r="F3017" s="118"/>
      <c r="G3017" s="118"/>
      <c r="H3017" s="118"/>
      <c r="I3017" s="118"/>
      <c r="J3017" s="118"/>
      <c r="K3017" s="118"/>
      <c r="L3017" s="118"/>
      <c r="M3017" s="118"/>
      <c r="N3017" s="153"/>
    </row>
    <row r="3018" spans="2:14">
      <c r="B3018" s="118"/>
      <c r="C3018" s="118"/>
      <c r="D3018" s="118"/>
      <c r="E3018" s="118"/>
      <c r="F3018" s="118"/>
      <c r="G3018" s="118"/>
      <c r="H3018" s="118"/>
      <c r="I3018" s="118"/>
      <c r="J3018" s="118"/>
      <c r="K3018" s="118"/>
      <c r="L3018" s="118"/>
      <c r="M3018" s="118"/>
      <c r="N3018" s="153"/>
    </row>
    <row r="3019" spans="2:14">
      <c r="B3019" s="118"/>
      <c r="C3019" s="118"/>
      <c r="D3019" s="118"/>
      <c r="E3019" s="118"/>
      <c r="F3019" s="118"/>
      <c r="G3019" s="118"/>
      <c r="H3019" s="118"/>
      <c r="I3019" s="118"/>
      <c r="J3019" s="118"/>
      <c r="K3019" s="118"/>
      <c r="L3019" s="118"/>
      <c r="M3019" s="118"/>
      <c r="N3019" s="153"/>
    </row>
    <row r="3020" spans="2:14">
      <c r="B3020" s="118"/>
      <c r="C3020" s="118"/>
      <c r="D3020" s="118"/>
      <c r="E3020" s="118"/>
      <c r="F3020" s="118"/>
      <c r="G3020" s="118"/>
      <c r="H3020" s="118"/>
      <c r="I3020" s="118"/>
      <c r="J3020" s="118"/>
      <c r="K3020" s="118"/>
      <c r="L3020" s="118"/>
      <c r="M3020" s="118"/>
      <c r="N3020" s="153"/>
    </row>
    <row r="3021" spans="2:14">
      <c r="B3021" s="118"/>
      <c r="C3021" s="118"/>
      <c r="D3021" s="118"/>
      <c r="E3021" s="118"/>
      <c r="F3021" s="118"/>
      <c r="G3021" s="118"/>
      <c r="H3021" s="118"/>
      <c r="I3021" s="118"/>
      <c r="J3021" s="118"/>
      <c r="K3021" s="118"/>
      <c r="L3021" s="118"/>
      <c r="M3021" s="118"/>
      <c r="N3021" s="153"/>
    </row>
    <row r="3022" spans="2:14">
      <c r="B3022" s="118"/>
      <c r="C3022" s="118"/>
      <c r="D3022" s="118"/>
      <c r="E3022" s="118"/>
      <c r="F3022" s="118"/>
      <c r="G3022" s="118"/>
      <c r="H3022" s="118"/>
      <c r="I3022" s="118"/>
      <c r="J3022" s="118"/>
      <c r="K3022" s="118"/>
      <c r="L3022" s="118"/>
      <c r="M3022" s="118"/>
      <c r="N3022" s="153"/>
    </row>
    <row r="3023" spans="2:14">
      <c r="B3023" s="118"/>
      <c r="C3023" s="118"/>
      <c r="D3023" s="118"/>
      <c r="E3023" s="118"/>
      <c r="F3023" s="118"/>
      <c r="G3023" s="118"/>
      <c r="H3023" s="118"/>
      <c r="I3023" s="118"/>
      <c r="J3023" s="118"/>
      <c r="K3023" s="118"/>
      <c r="L3023" s="118"/>
      <c r="M3023" s="118"/>
      <c r="N3023" s="153"/>
    </row>
    <row r="3024" spans="2:14">
      <c r="B3024" s="118"/>
      <c r="C3024" s="118"/>
      <c r="D3024" s="118"/>
      <c r="E3024" s="118"/>
      <c r="F3024" s="118"/>
      <c r="G3024" s="118"/>
      <c r="H3024" s="118"/>
      <c r="I3024" s="118"/>
      <c r="J3024" s="118"/>
      <c r="K3024" s="118"/>
      <c r="L3024" s="118"/>
      <c r="M3024" s="118"/>
      <c r="N3024" s="153"/>
    </row>
    <row r="3025" spans="2:14">
      <c r="B3025" s="118"/>
      <c r="C3025" s="118"/>
      <c r="D3025" s="118"/>
      <c r="E3025" s="118"/>
      <c r="F3025" s="118"/>
      <c r="G3025" s="118"/>
      <c r="H3025" s="118"/>
      <c r="I3025" s="118"/>
      <c r="J3025" s="118"/>
      <c r="K3025" s="118"/>
      <c r="L3025" s="118"/>
      <c r="M3025" s="118"/>
      <c r="N3025" s="153"/>
    </row>
    <row r="3026" spans="2:14">
      <c r="B3026" s="118"/>
      <c r="C3026" s="118"/>
      <c r="D3026" s="118"/>
      <c r="E3026" s="118"/>
      <c r="F3026" s="118"/>
      <c r="G3026" s="118"/>
      <c r="H3026" s="118"/>
      <c r="I3026" s="118"/>
      <c r="J3026" s="118"/>
      <c r="K3026" s="118"/>
      <c r="L3026" s="118"/>
      <c r="M3026" s="118"/>
      <c r="N3026" s="153"/>
    </row>
    <row r="3027" spans="2:14">
      <c r="B3027" s="118"/>
      <c r="C3027" s="118"/>
      <c r="D3027" s="118"/>
      <c r="E3027" s="118"/>
      <c r="F3027" s="118"/>
      <c r="G3027" s="118"/>
      <c r="H3027" s="118"/>
      <c r="I3027" s="118"/>
      <c r="J3027" s="118"/>
      <c r="K3027" s="118"/>
      <c r="L3027" s="118"/>
      <c r="M3027" s="118"/>
      <c r="N3027" s="153"/>
    </row>
    <row r="3028" spans="2:14">
      <c r="B3028" s="118"/>
      <c r="C3028" s="118"/>
      <c r="D3028" s="118"/>
      <c r="E3028" s="118"/>
      <c r="F3028" s="118"/>
      <c r="G3028" s="118"/>
      <c r="H3028" s="118"/>
      <c r="I3028" s="118"/>
      <c r="J3028" s="118"/>
      <c r="K3028" s="118"/>
      <c r="L3028" s="118"/>
      <c r="M3028" s="118"/>
      <c r="N3028" s="153"/>
    </row>
    <row r="3029" spans="2:14">
      <c r="B3029" s="118"/>
      <c r="C3029" s="118"/>
      <c r="D3029" s="118"/>
      <c r="E3029" s="118"/>
      <c r="F3029" s="118"/>
      <c r="G3029" s="118"/>
      <c r="H3029" s="118"/>
      <c r="I3029" s="118"/>
      <c r="J3029" s="118"/>
      <c r="K3029" s="118"/>
      <c r="L3029" s="118"/>
      <c r="M3029" s="118"/>
      <c r="N3029" s="153"/>
    </row>
    <row r="3030" spans="2:14">
      <c r="B3030" s="118"/>
      <c r="C3030" s="118"/>
      <c r="D3030" s="118"/>
      <c r="E3030" s="118"/>
      <c r="F3030" s="118"/>
      <c r="G3030" s="118"/>
      <c r="H3030" s="118"/>
      <c r="I3030" s="118"/>
      <c r="J3030" s="118"/>
      <c r="K3030" s="118"/>
      <c r="L3030" s="118"/>
      <c r="M3030" s="118"/>
      <c r="N3030" s="153"/>
    </row>
    <row r="3031" spans="2:14">
      <c r="B3031" s="118"/>
      <c r="C3031" s="118"/>
      <c r="D3031" s="118"/>
      <c r="E3031" s="118"/>
      <c r="F3031" s="118"/>
      <c r="G3031" s="118"/>
      <c r="H3031" s="118"/>
      <c r="I3031" s="118"/>
      <c r="J3031" s="118"/>
      <c r="K3031" s="118"/>
      <c r="L3031" s="118"/>
      <c r="M3031" s="118"/>
      <c r="N3031" s="153"/>
    </row>
    <row r="3032" spans="2:14">
      <c r="B3032" s="118"/>
      <c r="C3032" s="118"/>
      <c r="D3032" s="118"/>
      <c r="E3032" s="118"/>
      <c r="F3032" s="118"/>
      <c r="G3032" s="118"/>
      <c r="H3032" s="118"/>
      <c r="I3032" s="118"/>
      <c r="J3032" s="118"/>
      <c r="K3032" s="118"/>
      <c r="L3032" s="118"/>
      <c r="M3032" s="118"/>
      <c r="N3032" s="153"/>
    </row>
    <row r="3033" spans="2:14">
      <c r="B3033" s="118"/>
      <c r="C3033" s="118"/>
      <c r="D3033" s="118"/>
      <c r="E3033" s="118"/>
      <c r="F3033" s="118"/>
      <c r="G3033" s="118"/>
      <c r="H3033" s="118"/>
      <c r="I3033" s="118"/>
      <c r="J3033" s="118"/>
      <c r="K3033" s="118"/>
      <c r="L3033" s="118"/>
      <c r="M3033" s="118"/>
      <c r="N3033" s="153"/>
    </row>
    <row r="3034" spans="2:14">
      <c r="B3034" s="118"/>
      <c r="C3034" s="118"/>
      <c r="D3034" s="118"/>
      <c r="E3034" s="118"/>
      <c r="F3034" s="118"/>
      <c r="G3034" s="118"/>
      <c r="H3034" s="118"/>
      <c r="I3034" s="118"/>
      <c r="J3034" s="118"/>
      <c r="K3034" s="118"/>
      <c r="L3034" s="118"/>
      <c r="M3034" s="118"/>
      <c r="N3034" s="153"/>
    </row>
    <row r="3035" spans="2:14">
      <c r="B3035" s="118"/>
      <c r="C3035" s="118"/>
      <c r="D3035" s="118"/>
      <c r="E3035" s="118"/>
      <c r="F3035" s="118"/>
      <c r="G3035" s="118"/>
      <c r="H3035" s="118"/>
      <c r="I3035" s="118"/>
      <c r="J3035" s="118"/>
      <c r="K3035" s="118"/>
      <c r="L3035" s="118"/>
      <c r="M3035" s="118"/>
      <c r="N3035" s="153"/>
    </row>
    <row r="3036" spans="2:14">
      <c r="B3036" s="118"/>
      <c r="C3036" s="118"/>
      <c r="D3036" s="118"/>
      <c r="E3036" s="118"/>
      <c r="F3036" s="118"/>
      <c r="G3036" s="118"/>
      <c r="H3036" s="118"/>
      <c r="I3036" s="118"/>
      <c r="J3036" s="118"/>
      <c r="K3036" s="118"/>
      <c r="L3036" s="118"/>
      <c r="M3036" s="118"/>
      <c r="N3036" s="153"/>
    </row>
    <row r="3037" spans="2:14">
      <c r="B3037" s="118"/>
      <c r="C3037" s="118"/>
      <c r="D3037" s="118"/>
      <c r="E3037" s="118"/>
      <c r="F3037" s="118"/>
      <c r="G3037" s="118"/>
      <c r="H3037" s="118"/>
      <c r="I3037" s="118"/>
      <c r="J3037" s="118"/>
      <c r="K3037" s="118"/>
      <c r="L3037" s="118"/>
      <c r="M3037" s="118"/>
      <c r="N3037" s="153"/>
    </row>
    <row r="3038" spans="2:14">
      <c r="B3038" s="118"/>
      <c r="C3038" s="118"/>
      <c r="D3038" s="118"/>
      <c r="E3038" s="118"/>
      <c r="F3038" s="118"/>
      <c r="G3038" s="118"/>
      <c r="H3038" s="118"/>
      <c r="I3038" s="118"/>
      <c r="J3038" s="118"/>
      <c r="K3038" s="118"/>
      <c r="L3038" s="118"/>
      <c r="M3038" s="118"/>
      <c r="N3038" s="153"/>
    </row>
    <row r="3039" spans="2:14">
      <c r="B3039" s="118"/>
      <c r="C3039" s="118"/>
      <c r="D3039" s="118"/>
      <c r="E3039" s="118"/>
      <c r="F3039" s="118"/>
      <c r="G3039" s="118"/>
      <c r="H3039" s="118"/>
      <c r="I3039" s="118"/>
      <c r="J3039" s="118"/>
      <c r="K3039" s="118"/>
      <c r="L3039" s="118"/>
      <c r="M3039" s="118"/>
      <c r="N3039" s="153"/>
    </row>
    <row r="3040" spans="2:14">
      <c r="B3040" s="118"/>
      <c r="C3040" s="118"/>
      <c r="D3040" s="118"/>
      <c r="E3040" s="118"/>
      <c r="F3040" s="118"/>
      <c r="G3040" s="118"/>
      <c r="H3040" s="118"/>
      <c r="I3040" s="118"/>
      <c r="J3040" s="118"/>
      <c r="K3040" s="118"/>
      <c r="L3040" s="118"/>
      <c r="M3040" s="118"/>
      <c r="N3040" s="153"/>
    </row>
    <row r="3041" spans="2:14">
      <c r="B3041" s="118"/>
      <c r="C3041" s="118"/>
      <c r="D3041" s="118"/>
      <c r="E3041" s="118"/>
      <c r="F3041" s="118"/>
      <c r="G3041" s="118"/>
      <c r="H3041" s="118"/>
      <c r="I3041" s="118"/>
      <c r="J3041" s="118"/>
      <c r="K3041" s="118"/>
      <c r="L3041" s="118"/>
      <c r="M3041" s="118"/>
      <c r="N3041" s="153"/>
    </row>
    <row r="3042" spans="2:14">
      <c r="B3042" s="118"/>
      <c r="C3042" s="118"/>
      <c r="D3042" s="118"/>
      <c r="E3042" s="118"/>
      <c r="F3042" s="118"/>
      <c r="G3042" s="118"/>
      <c r="H3042" s="118"/>
      <c r="I3042" s="118"/>
      <c r="J3042" s="118"/>
      <c r="K3042" s="118"/>
      <c r="L3042" s="118"/>
      <c r="M3042" s="118"/>
      <c r="N3042" s="153"/>
    </row>
    <row r="3043" spans="2:14">
      <c r="B3043" s="118"/>
      <c r="C3043" s="118"/>
      <c r="D3043" s="118"/>
      <c r="E3043" s="118"/>
      <c r="F3043" s="118"/>
      <c r="G3043" s="118"/>
      <c r="H3043" s="118"/>
      <c r="I3043" s="118"/>
      <c r="J3043" s="118"/>
      <c r="K3043" s="118"/>
      <c r="L3043" s="118"/>
      <c r="M3043" s="118"/>
      <c r="N3043" s="153"/>
    </row>
    <row r="3044" spans="2:14">
      <c r="B3044" s="118"/>
      <c r="C3044" s="118"/>
      <c r="D3044" s="118"/>
      <c r="E3044" s="118"/>
      <c r="F3044" s="118"/>
      <c r="G3044" s="118"/>
      <c r="H3044" s="118"/>
      <c r="I3044" s="118"/>
      <c r="J3044" s="118"/>
      <c r="K3044" s="118"/>
      <c r="L3044" s="118"/>
      <c r="M3044" s="118"/>
      <c r="N3044" s="153"/>
    </row>
    <row r="3045" spans="2:14">
      <c r="B3045" s="118"/>
      <c r="C3045" s="118"/>
      <c r="D3045" s="118"/>
      <c r="E3045" s="118"/>
      <c r="F3045" s="118"/>
      <c r="G3045" s="118"/>
      <c r="H3045" s="118"/>
      <c r="I3045" s="118"/>
      <c r="J3045" s="118"/>
      <c r="K3045" s="118"/>
      <c r="L3045" s="118"/>
      <c r="M3045" s="118"/>
      <c r="N3045" s="153"/>
    </row>
    <row r="3046" spans="2:14">
      <c r="B3046" s="118"/>
      <c r="C3046" s="118"/>
      <c r="D3046" s="118"/>
      <c r="E3046" s="118"/>
      <c r="F3046" s="118"/>
      <c r="G3046" s="118"/>
      <c r="H3046" s="118"/>
      <c r="I3046" s="118"/>
      <c r="J3046" s="118"/>
      <c r="K3046" s="118"/>
      <c r="L3046" s="118"/>
      <c r="M3046" s="118"/>
      <c r="N3046" s="153"/>
    </row>
    <row r="3047" spans="2:14">
      <c r="B3047" s="118"/>
      <c r="C3047" s="118"/>
      <c r="D3047" s="118"/>
      <c r="E3047" s="118"/>
      <c r="F3047" s="118"/>
      <c r="G3047" s="118"/>
      <c r="H3047" s="118"/>
      <c r="I3047" s="118"/>
      <c r="J3047" s="118"/>
      <c r="K3047" s="118"/>
      <c r="L3047" s="118"/>
      <c r="M3047" s="118"/>
      <c r="N3047" s="153"/>
    </row>
    <row r="3048" spans="2:14">
      <c r="B3048" s="118"/>
      <c r="C3048" s="118"/>
      <c r="D3048" s="118"/>
      <c r="E3048" s="118"/>
      <c r="F3048" s="118"/>
      <c r="G3048" s="118"/>
      <c r="H3048" s="118"/>
      <c r="I3048" s="118"/>
      <c r="J3048" s="118"/>
      <c r="K3048" s="118"/>
      <c r="L3048" s="118"/>
      <c r="M3048" s="118"/>
      <c r="N3048" s="153"/>
    </row>
    <row r="3049" spans="2:14">
      <c r="B3049" s="118"/>
      <c r="C3049" s="118"/>
      <c r="D3049" s="118"/>
      <c r="E3049" s="118"/>
      <c r="F3049" s="118"/>
      <c r="G3049" s="118"/>
      <c r="H3049" s="118"/>
      <c r="I3049" s="118"/>
      <c r="J3049" s="118"/>
      <c r="K3049" s="118"/>
      <c r="L3049" s="118"/>
      <c r="M3049" s="118"/>
      <c r="N3049" s="153"/>
    </row>
    <row r="3050" spans="2:14">
      <c r="B3050" s="118"/>
      <c r="C3050" s="118"/>
      <c r="D3050" s="118"/>
      <c r="E3050" s="118"/>
      <c r="F3050" s="118"/>
      <c r="G3050" s="118"/>
      <c r="H3050" s="118"/>
      <c r="I3050" s="118"/>
      <c r="J3050" s="118"/>
      <c r="K3050" s="118"/>
      <c r="L3050" s="118"/>
      <c r="M3050" s="118"/>
      <c r="N3050" s="153"/>
    </row>
    <row r="3051" spans="2:14">
      <c r="B3051" s="118"/>
      <c r="C3051" s="118"/>
      <c r="D3051" s="118"/>
      <c r="E3051" s="118"/>
      <c r="F3051" s="118"/>
      <c r="G3051" s="118"/>
      <c r="H3051" s="118"/>
      <c r="I3051" s="118"/>
      <c r="J3051" s="118"/>
      <c r="K3051" s="118"/>
      <c r="L3051" s="118"/>
      <c r="M3051" s="118"/>
      <c r="N3051" s="153"/>
    </row>
    <row r="3052" spans="2:14">
      <c r="B3052" s="118"/>
      <c r="C3052" s="118"/>
      <c r="D3052" s="118"/>
      <c r="E3052" s="118"/>
      <c r="F3052" s="118"/>
      <c r="G3052" s="118"/>
      <c r="H3052" s="118"/>
      <c r="I3052" s="118"/>
      <c r="J3052" s="118"/>
      <c r="K3052" s="118"/>
      <c r="L3052" s="118"/>
      <c r="M3052" s="118"/>
      <c r="N3052" s="153"/>
    </row>
    <row r="3053" spans="2:14">
      <c r="B3053" s="118"/>
      <c r="C3053" s="118"/>
      <c r="D3053" s="118"/>
      <c r="E3053" s="118"/>
      <c r="F3053" s="118"/>
      <c r="G3053" s="118"/>
      <c r="H3053" s="118"/>
      <c r="I3053" s="118"/>
      <c r="J3053" s="118"/>
      <c r="K3053" s="118"/>
      <c r="L3053" s="118"/>
      <c r="M3053" s="118"/>
      <c r="N3053" s="153"/>
    </row>
    <row r="3054" spans="2:14">
      <c r="B3054" s="118"/>
      <c r="C3054" s="118"/>
      <c r="D3054" s="118"/>
      <c r="E3054" s="118"/>
      <c r="F3054" s="118"/>
      <c r="G3054" s="118"/>
      <c r="H3054" s="118"/>
      <c r="I3054" s="118"/>
      <c r="J3054" s="118"/>
      <c r="K3054" s="118"/>
      <c r="L3054" s="118"/>
      <c r="M3054" s="118"/>
      <c r="N3054" s="153"/>
    </row>
    <row r="3055" spans="2:14">
      <c r="B3055" s="118"/>
      <c r="C3055" s="118"/>
      <c r="D3055" s="118"/>
      <c r="E3055" s="118"/>
      <c r="F3055" s="118"/>
      <c r="G3055" s="118"/>
      <c r="H3055" s="118"/>
      <c r="I3055" s="118"/>
      <c r="J3055" s="118"/>
      <c r="K3055" s="118"/>
      <c r="L3055" s="118"/>
      <c r="M3055" s="118"/>
      <c r="N3055" s="153"/>
    </row>
    <row r="3056" spans="2:14">
      <c r="B3056" s="118"/>
      <c r="C3056" s="118"/>
      <c r="D3056" s="118"/>
      <c r="E3056" s="118"/>
      <c r="F3056" s="118"/>
      <c r="G3056" s="118"/>
      <c r="H3056" s="118"/>
      <c r="I3056" s="118"/>
      <c r="J3056" s="118"/>
      <c r="K3056" s="118"/>
      <c r="L3056" s="118"/>
      <c r="M3056" s="118"/>
      <c r="N3056" s="153"/>
    </row>
    <row r="3057" spans="2:14">
      <c r="B3057" s="118"/>
      <c r="C3057" s="118"/>
      <c r="D3057" s="118"/>
      <c r="E3057" s="118"/>
      <c r="F3057" s="118"/>
      <c r="G3057" s="118"/>
      <c r="H3057" s="118"/>
      <c r="I3057" s="118"/>
      <c r="J3057" s="118"/>
      <c r="K3057" s="118"/>
      <c r="L3057" s="118"/>
      <c r="M3057" s="118"/>
      <c r="N3057" s="153"/>
    </row>
    <row r="3058" spans="2:14">
      <c r="B3058" s="118"/>
      <c r="C3058" s="118"/>
      <c r="D3058" s="118"/>
      <c r="E3058" s="118"/>
      <c r="F3058" s="118"/>
      <c r="G3058" s="118"/>
      <c r="H3058" s="118"/>
      <c r="I3058" s="118"/>
      <c r="J3058" s="118"/>
      <c r="K3058" s="118"/>
      <c r="L3058" s="118"/>
      <c r="M3058" s="118"/>
      <c r="N3058" s="153"/>
    </row>
    <row r="3059" spans="2:14">
      <c r="B3059" s="118"/>
      <c r="C3059" s="118"/>
      <c r="D3059" s="118"/>
      <c r="E3059" s="118"/>
      <c r="F3059" s="118"/>
      <c r="G3059" s="118"/>
      <c r="H3059" s="118"/>
      <c r="I3059" s="118"/>
      <c r="J3059" s="118"/>
      <c r="K3059" s="118"/>
      <c r="L3059" s="118"/>
      <c r="M3059" s="118"/>
      <c r="N3059" s="153"/>
    </row>
    <row r="3060" spans="2:14">
      <c r="B3060" s="118"/>
      <c r="C3060" s="118"/>
      <c r="D3060" s="118"/>
      <c r="E3060" s="118"/>
      <c r="F3060" s="118"/>
      <c r="G3060" s="118"/>
      <c r="H3060" s="118"/>
      <c r="I3060" s="118"/>
      <c r="J3060" s="118"/>
      <c r="K3060" s="118"/>
      <c r="L3060" s="118"/>
      <c r="M3060" s="118"/>
      <c r="N3060" s="153"/>
    </row>
    <row r="3061" spans="2:14">
      <c r="B3061" s="118"/>
      <c r="C3061" s="118"/>
      <c r="D3061" s="118"/>
      <c r="E3061" s="118"/>
      <c r="F3061" s="118"/>
      <c r="G3061" s="118"/>
      <c r="H3061" s="118"/>
      <c r="I3061" s="118"/>
      <c r="J3061" s="118"/>
      <c r="K3061" s="118"/>
      <c r="L3061" s="118"/>
      <c r="M3061" s="118"/>
      <c r="N3061" s="153"/>
    </row>
    <row r="3062" spans="2:14">
      <c r="B3062" s="118"/>
      <c r="C3062" s="118"/>
      <c r="D3062" s="118"/>
      <c r="E3062" s="118"/>
      <c r="F3062" s="118"/>
      <c r="G3062" s="118"/>
      <c r="H3062" s="118"/>
      <c r="I3062" s="118"/>
      <c r="J3062" s="118"/>
      <c r="K3062" s="118"/>
      <c r="L3062" s="118"/>
      <c r="M3062" s="118"/>
      <c r="N3062" s="153"/>
    </row>
    <row r="3063" spans="2:14">
      <c r="B3063" s="118"/>
      <c r="C3063" s="118"/>
      <c r="D3063" s="118"/>
      <c r="E3063" s="118"/>
      <c r="F3063" s="118"/>
      <c r="G3063" s="118"/>
      <c r="H3063" s="118"/>
      <c r="I3063" s="118"/>
      <c r="J3063" s="118"/>
      <c r="K3063" s="118"/>
      <c r="L3063" s="118"/>
      <c r="M3063" s="118"/>
      <c r="N3063" s="153"/>
    </row>
    <row r="3064" spans="2:14">
      <c r="B3064" s="118"/>
      <c r="C3064" s="118"/>
      <c r="D3064" s="118"/>
      <c r="E3064" s="118"/>
      <c r="F3064" s="118"/>
      <c r="G3064" s="118"/>
      <c r="H3064" s="118"/>
      <c r="I3064" s="118"/>
      <c r="J3064" s="118"/>
      <c r="K3064" s="118"/>
      <c r="L3064" s="118"/>
      <c r="M3064" s="118"/>
      <c r="N3064" s="153"/>
    </row>
    <row r="3065" spans="2:14">
      <c r="B3065" s="118"/>
      <c r="C3065" s="118"/>
      <c r="D3065" s="118"/>
      <c r="E3065" s="118"/>
      <c r="F3065" s="118"/>
      <c r="G3065" s="118"/>
      <c r="H3065" s="118"/>
      <c r="I3065" s="118"/>
      <c r="J3065" s="118"/>
      <c r="K3065" s="118"/>
      <c r="L3065" s="118"/>
      <c r="M3065" s="118"/>
      <c r="N3065" s="153"/>
    </row>
    <row r="3066" spans="2:14">
      <c r="B3066" s="118"/>
      <c r="C3066" s="118"/>
      <c r="D3066" s="118"/>
      <c r="E3066" s="118"/>
      <c r="F3066" s="118"/>
      <c r="G3066" s="118"/>
      <c r="H3066" s="118"/>
      <c r="I3066" s="118"/>
      <c r="J3066" s="118"/>
      <c r="K3066" s="118"/>
      <c r="L3066" s="118"/>
      <c r="M3066" s="118"/>
      <c r="N3066" s="153"/>
    </row>
    <row r="3067" spans="2:14">
      <c r="B3067" s="118"/>
      <c r="C3067" s="118"/>
      <c r="D3067" s="118"/>
      <c r="E3067" s="118"/>
      <c r="F3067" s="118"/>
      <c r="G3067" s="118"/>
      <c r="H3067" s="118"/>
      <c r="I3067" s="118"/>
      <c r="J3067" s="118"/>
      <c r="K3067" s="118"/>
      <c r="L3067" s="118"/>
      <c r="M3067" s="118"/>
      <c r="N3067" s="153"/>
    </row>
    <row r="3068" spans="2:14">
      <c r="B3068" s="118"/>
      <c r="C3068" s="118"/>
      <c r="D3068" s="118"/>
      <c r="E3068" s="118"/>
      <c r="F3068" s="118"/>
      <c r="G3068" s="118"/>
      <c r="H3068" s="118"/>
      <c r="I3068" s="118"/>
      <c r="J3068" s="118"/>
      <c r="K3068" s="118"/>
      <c r="L3068" s="118"/>
      <c r="M3068" s="118"/>
      <c r="N3068" s="153"/>
    </row>
    <row r="3069" spans="2:14">
      <c r="B3069" s="118"/>
      <c r="C3069" s="118"/>
      <c r="D3069" s="118"/>
      <c r="E3069" s="118"/>
      <c r="F3069" s="118"/>
      <c r="G3069" s="118"/>
      <c r="H3069" s="118"/>
      <c r="I3069" s="118"/>
      <c r="J3069" s="118"/>
      <c r="K3069" s="118"/>
      <c r="L3069" s="118"/>
      <c r="M3069" s="118"/>
      <c r="N3069" s="153"/>
    </row>
    <row r="3070" spans="2:14">
      <c r="B3070" s="118"/>
      <c r="C3070" s="118"/>
      <c r="D3070" s="118"/>
      <c r="E3070" s="118"/>
      <c r="F3070" s="118"/>
      <c r="G3070" s="118"/>
      <c r="H3070" s="118"/>
      <c r="I3070" s="118"/>
      <c r="J3070" s="118"/>
      <c r="K3070" s="118"/>
      <c r="L3070" s="118"/>
      <c r="M3070" s="118"/>
      <c r="N3070" s="153"/>
    </row>
    <row r="3071" spans="2:14">
      <c r="B3071" s="118"/>
      <c r="C3071" s="118"/>
      <c r="D3071" s="118"/>
      <c r="E3071" s="118"/>
      <c r="F3071" s="118"/>
      <c r="G3071" s="118"/>
      <c r="H3071" s="118"/>
      <c r="I3071" s="118"/>
      <c r="J3071" s="118"/>
      <c r="K3071" s="118"/>
      <c r="L3071" s="118"/>
      <c r="M3071" s="118"/>
      <c r="N3071" s="153"/>
    </row>
    <row r="3072" spans="2:14">
      <c r="B3072" s="118"/>
      <c r="C3072" s="118"/>
      <c r="D3072" s="118"/>
      <c r="E3072" s="118"/>
      <c r="F3072" s="118"/>
      <c r="G3072" s="118"/>
      <c r="H3072" s="118"/>
      <c r="I3072" s="118"/>
      <c r="J3072" s="118"/>
      <c r="K3072" s="118"/>
      <c r="L3072" s="118"/>
      <c r="M3072" s="118"/>
      <c r="N3072" s="153"/>
    </row>
    <row r="3073" spans="2:14">
      <c r="B3073" s="118"/>
      <c r="C3073" s="118"/>
      <c r="D3073" s="118"/>
      <c r="E3073" s="118"/>
      <c r="F3073" s="118"/>
      <c r="G3073" s="118"/>
      <c r="H3073" s="118"/>
      <c r="I3073" s="118"/>
      <c r="J3073" s="118"/>
      <c r="K3073" s="118"/>
      <c r="L3073" s="118"/>
      <c r="M3073" s="118"/>
      <c r="N3073" s="153"/>
    </row>
    <row r="3074" spans="2:14">
      <c r="B3074" s="118"/>
      <c r="C3074" s="118"/>
      <c r="D3074" s="118"/>
      <c r="E3074" s="118"/>
      <c r="F3074" s="118"/>
      <c r="G3074" s="118"/>
      <c r="H3074" s="118"/>
      <c r="I3074" s="118"/>
      <c r="J3074" s="118"/>
      <c r="K3074" s="118"/>
      <c r="L3074" s="118"/>
      <c r="M3074" s="118"/>
      <c r="N3074" s="153"/>
    </row>
    <row r="3075" spans="2:14">
      <c r="B3075" s="118"/>
      <c r="C3075" s="118"/>
      <c r="D3075" s="118"/>
      <c r="E3075" s="118"/>
      <c r="F3075" s="118"/>
      <c r="G3075" s="118"/>
      <c r="H3075" s="118"/>
      <c r="I3075" s="118"/>
      <c r="J3075" s="118"/>
      <c r="K3075" s="118"/>
      <c r="L3075" s="118"/>
      <c r="M3075" s="118"/>
      <c r="N3075" s="153"/>
    </row>
    <row r="3076" spans="2:14">
      <c r="B3076" s="118"/>
      <c r="C3076" s="118"/>
      <c r="D3076" s="118"/>
      <c r="E3076" s="118"/>
      <c r="F3076" s="118"/>
      <c r="G3076" s="118"/>
      <c r="H3076" s="118"/>
      <c r="I3076" s="118"/>
      <c r="J3076" s="118"/>
      <c r="K3076" s="118"/>
      <c r="L3076" s="118"/>
      <c r="M3076" s="118"/>
      <c r="N3076" s="153"/>
    </row>
    <row r="3077" spans="2:14">
      <c r="B3077" s="118"/>
      <c r="C3077" s="118"/>
      <c r="D3077" s="118"/>
      <c r="E3077" s="118"/>
      <c r="F3077" s="118"/>
      <c r="G3077" s="118"/>
      <c r="H3077" s="118"/>
      <c r="I3077" s="118"/>
      <c r="J3077" s="118"/>
      <c r="K3077" s="118"/>
      <c r="L3077" s="118"/>
      <c r="M3077" s="118"/>
      <c r="N3077" s="153"/>
    </row>
    <row r="3078" spans="2:14">
      <c r="B3078" s="118"/>
      <c r="C3078" s="118"/>
      <c r="D3078" s="118"/>
      <c r="E3078" s="118"/>
      <c r="F3078" s="118"/>
      <c r="G3078" s="118"/>
      <c r="H3078" s="118"/>
      <c r="I3078" s="118"/>
      <c r="J3078" s="118"/>
      <c r="K3078" s="118"/>
      <c r="L3078" s="118"/>
      <c r="M3078" s="118"/>
      <c r="N3078" s="153"/>
    </row>
    <row r="3079" spans="2:14">
      <c r="B3079" s="118"/>
      <c r="C3079" s="118"/>
      <c r="D3079" s="118"/>
      <c r="E3079" s="118"/>
      <c r="F3079" s="118"/>
      <c r="G3079" s="118"/>
      <c r="H3079" s="118"/>
      <c r="I3079" s="118"/>
      <c r="J3079" s="118"/>
      <c r="K3079" s="118"/>
      <c r="L3079" s="118"/>
      <c r="M3079" s="118"/>
      <c r="N3079" s="153"/>
    </row>
    <row r="3080" spans="2:14">
      <c r="B3080" s="118"/>
      <c r="C3080" s="118"/>
      <c r="D3080" s="118"/>
      <c r="E3080" s="118"/>
      <c r="F3080" s="118"/>
      <c r="G3080" s="118"/>
      <c r="H3080" s="118"/>
      <c r="I3080" s="118"/>
      <c r="J3080" s="118"/>
      <c r="K3080" s="118"/>
      <c r="L3080" s="118"/>
      <c r="M3080" s="118"/>
      <c r="N3080" s="153"/>
    </row>
    <row r="3081" spans="2:14">
      <c r="B3081" s="118"/>
      <c r="C3081" s="118"/>
      <c r="D3081" s="118"/>
      <c r="E3081" s="118"/>
      <c r="F3081" s="118"/>
      <c r="G3081" s="118"/>
      <c r="H3081" s="118"/>
      <c r="I3081" s="118"/>
      <c r="J3081" s="118"/>
      <c r="K3081" s="118"/>
      <c r="L3081" s="118"/>
      <c r="M3081" s="118"/>
      <c r="N3081" s="153"/>
    </row>
    <row r="3082" spans="2:14">
      <c r="B3082" s="118"/>
      <c r="C3082" s="118"/>
      <c r="D3082" s="118"/>
      <c r="E3082" s="118"/>
      <c r="F3082" s="118"/>
      <c r="G3082" s="118"/>
      <c r="H3082" s="118"/>
      <c r="I3082" s="118"/>
      <c r="J3082" s="118"/>
      <c r="K3082" s="118"/>
      <c r="L3082" s="118"/>
      <c r="M3082" s="118"/>
      <c r="N3082" s="153"/>
    </row>
    <row r="3083" spans="2:14">
      <c r="B3083" s="118"/>
      <c r="C3083" s="118"/>
      <c r="D3083" s="118"/>
      <c r="E3083" s="118"/>
      <c r="F3083" s="118"/>
      <c r="G3083" s="118"/>
      <c r="H3083" s="118"/>
      <c r="I3083" s="118"/>
      <c r="J3083" s="118"/>
      <c r="K3083" s="118"/>
      <c r="L3083" s="118"/>
      <c r="M3083" s="118"/>
      <c r="N3083" s="153"/>
    </row>
    <row r="3084" spans="2:14">
      <c r="B3084" s="118"/>
      <c r="C3084" s="118"/>
      <c r="D3084" s="118"/>
      <c r="E3084" s="118"/>
      <c r="F3084" s="118"/>
      <c r="G3084" s="118"/>
      <c r="H3084" s="118"/>
      <c r="I3084" s="118"/>
      <c r="J3084" s="118"/>
      <c r="K3084" s="118"/>
      <c r="L3084" s="118"/>
      <c r="M3084" s="118"/>
      <c r="N3084" s="153"/>
    </row>
    <row r="3085" spans="2:14">
      <c r="B3085" s="118"/>
      <c r="C3085" s="118"/>
      <c r="D3085" s="118"/>
      <c r="E3085" s="118"/>
      <c r="F3085" s="118"/>
      <c r="G3085" s="118"/>
      <c r="H3085" s="118"/>
      <c r="I3085" s="118"/>
      <c r="J3085" s="118"/>
      <c r="K3085" s="118"/>
      <c r="L3085" s="118"/>
      <c r="M3085" s="118"/>
      <c r="N3085" s="153"/>
    </row>
    <row r="3086" spans="2:14">
      <c r="B3086" s="118"/>
      <c r="C3086" s="118"/>
      <c r="D3086" s="118"/>
      <c r="E3086" s="118"/>
      <c r="F3086" s="118"/>
      <c r="G3086" s="118"/>
      <c r="H3086" s="118"/>
      <c r="I3086" s="118"/>
      <c r="J3086" s="118"/>
      <c r="K3086" s="118"/>
      <c r="L3086" s="118"/>
      <c r="M3086" s="118"/>
      <c r="N3086" s="153"/>
    </row>
    <row r="3087" spans="2:14">
      <c r="B3087" s="118"/>
      <c r="C3087" s="118"/>
      <c r="D3087" s="118"/>
      <c r="E3087" s="118"/>
      <c r="F3087" s="118"/>
      <c r="G3087" s="118"/>
      <c r="H3087" s="118"/>
      <c r="I3087" s="118"/>
      <c r="J3087" s="118"/>
      <c r="K3087" s="118"/>
      <c r="L3087" s="118"/>
      <c r="M3087" s="118"/>
      <c r="N3087" s="153"/>
    </row>
    <row r="3088" spans="2:14">
      <c r="B3088" s="118"/>
      <c r="C3088" s="118"/>
      <c r="D3088" s="118"/>
      <c r="E3088" s="118"/>
      <c r="F3088" s="118"/>
      <c r="G3088" s="118"/>
      <c r="H3088" s="118"/>
      <c r="I3088" s="118"/>
      <c r="J3088" s="118"/>
      <c r="K3088" s="118"/>
      <c r="L3088" s="118"/>
      <c r="M3088" s="118"/>
      <c r="N3088" s="153"/>
    </row>
    <row r="3089" spans="2:14">
      <c r="B3089" s="118"/>
      <c r="C3089" s="118"/>
      <c r="D3089" s="118"/>
      <c r="E3089" s="118"/>
      <c r="F3089" s="118"/>
      <c r="G3089" s="118"/>
      <c r="H3089" s="118"/>
      <c r="I3089" s="118"/>
      <c r="J3089" s="118"/>
      <c r="K3089" s="118"/>
      <c r="L3089" s="118"/>
      <c r="M3089" s="118"/>
      <c r="N3089" s="153"/>
    </row>
    <row r="3090" spans="2:14">
      <c r="B3090" s="118"/>
      <c r="C3090" s="118"/>
      <c r="D3090" s="118"/>
      <c r="E3090" s="118"/>
      <c r="F3090" s="118"/>
      <c r="G3090" s="118"/>
      <c r="H3090" s="118"/>
      <c r="I3090" s="118"/>
      <c r="J3090" s="118"/>
      <c r="K3090" s="118"/>
      <c r="L3090" s="118"/>
      <c r="M3090" s="118"/>
      <c r="N3090" s="153"/>
    </row>
    <row r="3091" spans="2:14">
      <c r="B3091" s="118"/>
      <c r="C3091" s="118"/>
      <c r="D3091" s="118"/>
      <c r="E3091" s="118"/>
      <c r="F3091" s="118"/>
      <c r="G3091" s="118"/>
      <c r="H3091" s="118"/>
      <c r="I3091" s="118"/>
      <c r="J3091" s="118"/>
      <c r="K3091" s="118"/>
      <c r="L3091" s="118"/>
      <c r="M3091" s="118"/>
      <c r="N3091" s="153"/>
    </row>
    <row r="3092" spans="2:14">
      <c r="B3092" s="118"/>
      <c r="C3092" s="118"/>
      <c r="D3092" s="118"/>
      <c r="E3092" s="118"/>
      <c r="F3092" s="118"/>
      <c r="G3092" s="118"/>
      <c r="H3092" s="118"/>
      <c r="I3092" s="118"/>
      <c r="J3092" s="118"/>
      <c r="K3092" s="118"/>
      <c r="L3092" s="118"/>
      <c r="M3092" s="118"/>
      <c r="N3092" s="153"/>
    </row>
    <row r="3093" spans="2:14">
      <c r="B3093" s="118"/>
      <c r="C3093" s="118"/>
      <c r="D3093" s="118"/>
      <c r="E3093" s="118"/>
      <c r="F3093" s="118"/>
      <c r="G3093" s="118"/>
      <c r="H3093" s="118"/>
      <c r="I3093" s="118"/>
      <c r="J3093" s="118"/>
      <c r="K3093" s="118"/>
      <c r="L3093" s="118"/>
      <c r="M3093" s="118"/>
      <c r="N3093" s="153"/>
    </row>
    <row r="3094" spans="2:14">
      <c r="B3094" s="118"/>
      <c r="C3094" s="118"/>
      <c r="D3094" s="118"/>
      <c r="E3094" s="118"/>
      <c r="F3094" s="118"/>
      <c r="G3094" s="118"/>
      <c r="H3094" s="118"/>
      <c r="I3094" s="118"/>
      <c r="J3094" s="118"/>
      <c r="K3094" s="118"/>
      <c r="L3094" s="118"/>
      <c r="M3094" s="118"/>
      <c r="N3094" s="153"/>
    </row>
    <row r="3095" spans="2:14">
      <c r="B3095" s="118"/>
      <c r="C3095" s="118"/>
      <c r="D3095" s="118"/>
      <c r="E3095" s="118"/>
      <c r="F3095" s="118"/>
      <c r="G3095" s="118"/>
      <c r="H3095" s="118"/>
      <c r="I3095" s="118"/>
      <c r="J3095" s="118"/>
      <c r="K3095" s="118"/>
      <c r="L3095" s="118"/>
      <c r="M3095" s="118"/>
      <c r="N3095" s="153"/>
    </row>
    <row r="3096" spans="2:14">
      <c r="B3096" s="118"/>
      <c r="C3096" s="118"/>
      <c r="D3096" s="118"/>
      <c r="E3096" s="118"/>
      <c r="F3096" s="118"/>
      <c r="G3096" s="118"/>
      <c r="H3096" s="118"/>
      <c r="I3096" s="118"/>
      <c r="J3096" s="118"/>
      <c r="K3096" s="118"/>
      <c r="L3096" s="118"/>
      <c r="M3096" s="118"/>
      <c r="N3096" s="153"/>
    </row>
    <row r="3097" spans="2:14">
      <c r="B3097" s="118"/>
      <c r="C3097" s="118"/>
      <c r="D3097" s="118"/>
      <c r="E3097" s="118"/>
      <c r="F3097" s="118"/>
      <c r="G3097" s="118"/>
      <c r="H3097" s="118"/>
      <c r="I3097" s="118"/>
      <c r="J3097" s="118"/>
      <c r="K3097" s="118"/>
      <c r="L3097" s="118"/>
      <c r="M3097" s="118"/>
      <c r="N3097" s="153"/>
    </row>
    <row r="3098" spans="2:14">
      <c r="B3098" s="118"/>
      <c r="C3098" s="118"/>
      <c r="D3098" s="118"/>
      <c r="E3098" s="118"/>
      <c r="F3098" s="118"/>
      <c r="G3098" s="118"/>
      <c r="H3098" s="118"/>
      <c r="I3098" s="118"/>
      <c r="J3098" s="118"/>
      <c r="K3098" s="118"/>
      <c r="L3098" s="118"/>
      <c r="M3098" s="118"/>
      <c r="N3098" s="153"/>
    </row>
    <row r="3099" spans="2:14">
      <c r="B3099" s="118"/>
      <c r="C3099" s="118"/>
      <c r="D3099" s="118"/>
      <c r="E3099" s="118"/>
      <c r="F3099" s="118"/>
      <c r="G3099" s="118"/>
      <c r="H3099" s="118"/>
      <c r="I3099" s="118"/>
      <c r="J3099" s="118"/>
      <c r="K3099" s="118"/>
      <c r="L3099" s="118"/>
      <c r="M3099" s="118"/>
      <c r="N3099" s="153"/>
    </row>
    <row r="3100" spans="2:14">
      <c r="B3100" s="118"/>
      <c r="C3100" s="118"/>
      <c r="D3100" s="118"/>
      <c r="E3100" s="118"/>
      <c r="F3100" s="118"/>
      <c r="G3100" s="118"/>
      <c r="H3100" s="118"/>
      <c r="I3100" s="118"/>
      <c r="J3100" s="118"/>
      <c r="K3100" s="118"/>
      <c r="L3100" s="118"/>
      <c r="M3100" s="118"/>
      <c r="N3100" s="153"/>
    </row>
    <row r="3101" spans="2:14">
      <c r="B3101" s="118"/>
      <c r="C3101" s="118"/>
      <c r="D3101" s="118"/>
      <c r="E3101" s="118"/>
      <c r="F3101" s="118"/>
      <c r="G3101" s="118"/>
      <c r="H3101" s="118"/>
      <c r="I3101" s="118"/>
      <c r="J3101" s="118"/>
      <c r="K3101" s="118"/>
      <c r="L3101" s="118"/>
      <c r="M3101" s="118"/>
      <c r="N3101" s="153"/>
    </row>
    <row r="3102" spans="2:14">
      <c r="B3102" s="118"/>
      <c r="C3102" s="118"/>
      <c r="D3102" s="118"/>
      <c r="E3102" s="118"/>
      <c r="F3102" s="118"/>
      <c r="G3102" s="118"/>
      <c r="H3102" s="118"/>
      <c r="I3102" s="118"/>
      <c r="J3102" s="118"/>
      <c r="K3102" s="118"/>
      <c r="L3102" s="118"/>
      <c r="M3102" s="118"/>
      <c r="N3102" s="153"/>
    </row>
    <row r="3103" spans="2:14">
      <c r="B3103" s="118"/>
      <c r="C3103" s="118"/>
      <c r="D3103" s="118"/>
      <c r="E3103" s="118"/>
      <c r="F3103" s="118"/>
      <c r="G3103" s="118"/>
      <c r="H3103" s="118"/>
      <c r="I3103" s="118"/>
      <c r="J3103" s="118"/>
      <c r="K3103" s="118"/>
      <c r="L3103" s="118"/>
      <c r="M3103" s="118"/>
      <c r="N3103" s="153"/>
    </row>
    <row r="3104" spans="2:14">
      <c r="B3104" s="118"/>
      <c r="C3104" s="118"/>
      <c r="D3104" s="118"/>
      <c r="E3104" s="118"/>
      <c r="F3104" s="118"/>
      <c r="G3104" s="118"/>
      <c r="H3104" s="118"/>
      <c r="I3104" s="118"/>
      <c r="J3104" s="118"/>
      <c r="K3104" s="118"/>
      <c r="L3104" s="118"/>
      <c r="M3104" s="118"/>
      <c r="N3104" s="153"/>
    </row>
    <row r="3105" spans="2:14">
      <c r="B3105" s="118"/>
      <c r="C3105" s="118"/>
      <c r="D3105" s="118"/>
      <c r="E3105" s="118"/>
      <c r="F3105" s="118"/>
      <c r="G3105" s="118"/>
      <c r="H3105" s="118"/>
      <c r="I3105" s="118"/>
      <c r="J3105" s="118"/>
      <c r="K3105" s="118"/>
      <c r="L3105" s="118"/>
      <c r="M3105" s="118"/>
      <c r="N3105" s="153"/>
    </row>
    <row r="3106" spans="2:14">
      <c r="B3106" s="118"/>
      <c r="C3106" s="118"/>
      <c r="D3106" s="118"/>
      <c r="E3106" s="118"/>
      <c r="F3106" s="118"/>
      <c r="G3106" s="118"/>
      <c r="H3106" s="118"/>
      <c r="I3106" s="118"/>
      <c r="J3106" s="118"/>
      <c r="K3106" s="118"/>
      <c r="L3106" s="118"/>
      <c r="M3106" s="118"/>
      <c r="N3106" s="153"/>
    </row>
    <row r="3107" spans="2:14">
      <c r="B3107" s="118"/>
      <c r="C3107" s="118"/>
      <c r="D3107" s="118"/>
      <c r="E3107" s="118"/>
      <c r="F3107" s="118"/>
      <c r="G3107" s="118"/>
      <c r="H3107" s="118"/>
      <c r="I3107" s="118"/>
      <c r="J3107" s="118"/>
      <c r="K3107" s="118"/>
      <c r="L3107" s="118"/>
      <c r="M3107" s="118"/>
      <c r="N3107" s="153"/>
    </row>
    <row r="3108" spans="2:14">
      <c r="B3108" s="118"/>
      <c r="C3108" s="118"/>
      <c r="D3108" s="118"/>
      <c r="E3108" s="118"/>
      <c r="F3108" s="118"/>
      <c r="G3108" s="118"/>
      <c r="H3108" s="118"/>
      <c r="I3108" s="118"/>
      <c r="J3108" s="118"/>
      <c r="K3108" s="118"/>
      <c r="L3108" s="118"/>
      <c r="M3108" s="118"/>
      <c r="N3108" s="153"/>
    </row>
    <row r="3109" spans="2:14">
      <c r="B3109" s="118"/>
      <c r="C3109" s="118"/>
      <c r="D3109" s="118"/>
      <c r="E3109" s="118"/>
      <c r="F3109" s="118"/>
      <c r="G3109" s="118"/>
      <c r="H3109" s="118"/>
      <c r="I3109" s="118"/>
      <c r="J3109" s="118"/>
      <c r="K3109" s="118"/>
      <c r="L3109" s="118"/>
      <c r="M3109" s="118"/>
      <c r="N3109" s="153"/>
    </row>
    <row r="3110" spans="2:14">
      <c r="B3110" s="118"/>
      <c r="C3110" s="118"/>
      <c r="D3110" s="118"/>
      <c r="E3110" s="118"/>
      <c r="F3110" s="118"/>
      <c r="G3110" s="118"/>
      <c r="H3110" s="118"/>
      <c r="I3110" s="118"/>
      <c r="J3110" s="118"/>
      <c r="K3110" s="118"/>
      <c r="L3110" s="118"/>
      <c r="M3110" s="118"/>
      <c r="N3110" s="153"/>
    </row>
    <row r="3111" spans="2:14">
      <c r="B3111" s="118"/>
      <c r="C3111" s="118"/>
      <c r="D3111" s="118"/>
      <c r="E3111" s="118"/>
      <c r="F3111" s="118"/>
      <c r="G3111" s="118"/>
      <c r="H3111" s="118"/>
      <c r="I3111" s="118"/>
      <c r="J3111" s="118"/>
      <c r="K3111" s="118"/>
      <c r="L3111" s="118"/>
      <c r="M3111" s="118"/>
      <c r="N3111" s="153"/>
    </row>
    <row r="3112" spans="2:14">
      <c r="B3112" s="118"/>
      <c r="C3112" s="118"/>
      <c r="D3112" s="118"/>
      <c r="E3112" s="118"/>
      <c r="F3112" s="118"/>
      <c r="G3112" s="118"/>
      <c r="H3112" s="118"/>
      <c r="I3112" s="118"/>
      <c r="J3112" s="118"/>
      <c r="K3112" s="118"/>
      <c r="L3112" s="118"/>
      <c r="M3112" s="118"/>
      <c r="N3112" s="153"/>
    </row>
    <row r="3113" spans="2:14">
      <c r="B3113" s="118"/>
      <c r="C3113" s="118"/>
      <c r="D3113" s="118"/>
      <c r="E3113" s="118"/>
      <c r="F3113" s="118"/>
      <c r="G3113" s="118"/>
      <c r="H3113" s="118"/>
      <c r="I3113" s="118"/>
      <c r="J3113" s="118"/>
      <c r="K3113" s="118"/>
      <c r="L3113" s="118"/>
      <c r="M3113" s="118"/>
      <c r="N3113" s="153"/>
    </row>
    <row r="3114" spans="2:14">
      <c r="B3114" s="118"/>
      <c r="C3114" s="118"/>
      <c r="D3114" s="118"/>
      <c r="E3114" s="118"/>
      <c r="F3114" s="118"/>
      <c r="G3114" s="118"/>
      <c r="H3114" s="118"/>
      <c r="I3114" s="118"/>
      <c r="J3114" s="118"/>
      <c r="K3114" s="118"/>
      <c r="L3114" s="118"/>
      <c r="M3114" s="118"/>
      <c r="N3114" s="153"/>
    </row>
    <row r="3115" spans="2:14">
      <c r="B3115" s="118"/>
      <c r="C3115" s="118"/>
      <c r="D3115" s="118"/>
      <c r="E3115" s="118"/>
      <c r="F3115" s="118"/>
      <c r="G3115" s="118"/>
      <c r="H3115" s="118"/>
      <c r="I3115" s="118"/>
      <c r="J3115" s="118"/>
      <c r="K3115" s="118"/>
      <c r="L3115" s="118"/>
      <c r="M3115" s="118"/>
      <c r="N3115" s="153"/>
    </row>
    <row r="3116" spans="2:14">
      <c r="B3116" s="118"/>
      <c r="C3116" s="118"/>
      <c r="D3116" s="118"/>
      <c r="E3116" s="118"/>
      <c r="F3116" s="118"/>
      <c r="G3116" s="118"/>
      <c r="H3116" s="118"/>
      <c r="I3116" s="118"/>
      <c r="J3116" s="118"/>
      <c r="K3116" s="118"/>
      <c r="L3116" s="118"/>
      <c r="M3116" s="118"/>
      <c r="N3116" s="153"/>
    </row>
    <row r="3117" spans="2:14">
      <c r="B3117" s="118"/>
      <c r="C3117" s="118"/>
      <c r="D3117" s="118"/>
      <c r="E3117" s="118"/>
      <c r="F3117" s="118"/>
      <c r="G3117" s="118"/>
      <c r="H3117" s="118"/>
      <c r="I3117" s="118"/>
      <c r="J3117" s="118"/>
      <c r="K3117" s="118"/>
      <c r="L3117" s="118"/>
      <c r="M3117" s="118"/>
      <c r="N3117" s="153"/>
    </row>
    <row r="3118" spans="2:14">
      <c r="B3118" s="118"/>
      <c r="C3118" s="118"/>
      <c r="D3118" s="118"/>
      <c r="E3118" s="118"/>
      <c r="F3118" s="118"/>
      <c r="G3118" s="118"/>
      <c r="H3118" s="118"/>
      <c r="I3118" s="118"/>
      <c r="J3118" s="118"/>
      <c r="K3118" s="118"/>
      <c r="L3118" s="118"/>
      <c r="M3118" s="118"/>
      <c r="N3118" s="153"/>
    </row>
    <row r="3119" spans="2:14">
      <c r="B3119" s="118"/>
      <c r="C3119" s="118"/>
      <c r="D3119" s="118"/>
      <c r="E3119" s="118"/>
      <c r="F3119" s="118"/>
      <c r="G3119" s="118"/>
      <c r="H3119" s="118"/>
      <c r="I3119" s="118"/>
      <c r="J3119" s="118"/>
      <c r="K3119" s="118"/>
      <c r="L3119" s="118"/>
      <c r="M3119" s="118"/>
      <c r="N3119" s="153"/>
    </row>
    <row r="3120" spans="2:14">
      <c r="B3120" s="118"/>
      <c r="C3120" s="118"/>
      <c r="D3120" s="118"/>
      <c r="E3120" s="118"/>
      <c r="F3120" s="118"/>
      <c r="G3120" s="118"/>
      <c r="H3120" s="118"/>
      <c r="I3120" s="118"/>
      <c r="J3120" s="118"/>
      <c r="K3120" s="118"/>
      <c r="L3120" s="118"/>
      <c r="M3120" s="118"/>
      <c r="N3120" s="153"/>
    </row>
    <row r="3121" spans="2:14">
      <c r="B3121" s="118"/>
      <c r="C3121" s="118"/>
      <c r="D3121" s="118"/>
      <c r="E3121" s="118"/>
      <c r="F3121" s="118"/>
      <c r="G3121" s="118"/>
      <c r="H3121" s="118"/>
      <c r="I3121" s="118"/>
      <c r="J3121" s="118"/>
      <c r="K3121" s="118"/>
      <c r="L3121" s="118"/>
      <c r="M3121" s="118"/>
      <c r="N3121" s="153"/>
    </row>
    <row r="3122" spans="2:14">
      <c r="B3122" s="118"/>
      <c r="C3122" s="118"/>
      <c r="D3122" s="118"/>
      <c r="E3122" s="118"/>
      <c r="F3122" s="118"/>
      <c r="G3122" s="118"/>
      <c r="H3122" s="118"/>
      <c r="I3122" s="118"/>
      <c r="J3122" s="118"/>
      <c r="K3122" s="118"/>
      <c r="L3122" s="118"/>
      <c r="M3122" s="118"/>
      <c r="N3122" s="153"/>
    </row>
    <row r="3123" spans="2:14">
      <c r="B3123" s="118"/>
      <c r="C3123" s="118"/>
      <c r="D3123" s="118"/>
      <c r="E3123" s="118"/>
      <c r="F3123" s="118"/>
      <c r="G3123" s="118"/>
      <c r="H3123" s="118"/>
      <c r="I3123" s="118"/>
      <c r="J3123" s="118"/>
      <c r="K3123" s="118"/>
      <c r="L3123" s="118"/>
      <c r="M3123" s="118"/>
      <c r="N3123" s="153"/>
    </row>
    <row r="3124" spans="2:14">
      <c r="B3124" s="118"/>
      <c r="C3124" s="118"/>
      <c r="D3124" s="118"/>
      <c r="E3124" s="118"/>
      <c r="F3124" s="118"/>
      <c r="G3124" s="118"/>
      <c r="H3124" s="118"/>
      <c r="I3124" s="118"/>
      <c r="J3124" s="118"/>
      <c r="K3124" s="118"/>
      <c r="L3124" s="118"/>
      <c r="M3124" s="118"/>
      <c r="N3124" s="153"/>
    </row>
    <row r="3125" spans="2:14">
      <c r="B3125" s="118"/>
      <c r="C3125" s="118"/>
      <c r="D3125" s="118"/>
      <c r="E3125" s="118"/>
      <c r="F3125" s="118"/>
      <c r="G3125" s="118"/>
      <c r="H3125" s="118"/>
      <c r="I3125" s="118"/>
      <c r="J3125" s="118"/>
      <c r="K3125" s="118"/>
      <c r="L3125" s="118"/>
      <c r="M3125" s="118"/>
      <c r="N3125" s="153"/>
    </row>
    <row r="3126" spans="2:14">
      <c r="B3126" s="118"/>
      <c r="C3126" s="118"/>
      <c r="D3126" s="118"/>
      <c r="E3126" s="118"/>
      <c r="F3126" s="118"/>
      <c r="G3126" s="118"/>
      <c r="H3126" s="118"/>
      <c r="I3126" s="118"/>
      <c r="J3126" s="118"/>
      <c r="K3126" s="118"/>
      <c r="L3126" s="118"/>
      <c r="M3126" s="118"/>
      <c r="N3126" s="153"/>
    </row>
    <row r="3127" spans="2:14">
      <c r="B3127" s="118"/>
      <c r="C3127" s="118"/>
      <c r="D3127" s="118"/>
      <c r="E3127" s="118"/>
      <c r="F3127" s="118"/>
      <c r="G3127" s="118"/>
      <c r="H3127" s="118"/>
      <c r="I3127" s="118"/>
      <c r="J3127" s="118"/>
      <c r="K3127" s="118"/>
      <c r="L3127" s="118"/>
      <c r="M3127" s="118"/>
      <c r="N3127" s="153"/>
    </row>
    <row r="3128" spans="2:14">
      <c r="B3128" s="118"/>
      <c r="C3128" s="118"/>
      <c r="D3128" s="118"/>
      <c r="E3128" s="118"/>
      <c r="F3128" s="118"/>
      <c r="G3128" s="118"/>
      <c r="H3128" s="118"/>
      <c r="I3128" s="118"/>
      <c r="J3128" s="118"/>
      <c r="K3128" s="118"/>
      <c r="L3128" s="118"/>
      <c r="M3128" s="118"/>
      <c r="N3128" s="153"/>
    </row>
    <row r="3129" spans="2:14">
      <c r="B3129" s="118"/>
      <c r="C3129" s="118"/>
      <c r="D3129" s="118"/>
      <c r="E3129" s="118"/>
      <c r="F3129" s="118"/>
      <c r="G3129" s="118"/>
      <c r="H3129" s="118"/>
      <c r="I3129" s="118"/>
      <c r="J3129" s="118"/>
      <c r="K3129" s="118"/>
      <c r="L3129" s="118"/>
      <c r="M3129" s="118"/>
      <c r="N3129" s="153"/>
    </row>
    <row r="3130" spans="2:14">
      <c r="B3130" s="118"/>
      <c r="C3130" s="118"/>
      <c r="D3130" s="118"/>
      <c r="E3130" s="118"/>
      <c r="F3130" s="118"/>
      <c r="G3130" s="118"/>
      <c r="H3130" s="118"/>
      <c r="I3130" s="118"/>
      <c r="J3130" s="118"/>
      <c r="K3130" s="118"/>
      <c r="L3130" s="118"/>
      <c r="M3130" s="118"/>
      <c r="N3130" s="153"/>
    </row>
    <row r="3131" spans="2:14">
      <c r="B3131" s="118"/>
      <c r="C3131" s="118"/>
      <c r="D3131" s="118"/>
      <c r="E3131" s="118"/>
      <c r="F3131" s="118"/>
      <c r="G3131" s="118"/>
      <c r="H3131" s="118"/>
      <c r="I3131" s="118"/>
      <c r="J3131" s="118"/>
      <c r="K3131" s="118"/>
      <c r="L3131" s="118"/>
      <c r="M3131" s="118"/>
      <c r="N3131" s="153"/>
    </row>
    <row r="3132" spans="2:14">
      <c r="B3132" s="118"/>
      <c r="C3132" s="118"/>
      <c r="D3132" s="118"/>
      <c r="E3132" s="118"/>
      <c r="F3132" s="118"/>
      <c r="G3132" s="118"/>
      <c r="H3132" s="118"/>
      <c r="I3132" s="118"/>
      <c r="J3132" s="118"/>
      <c r="K3132" s="118"/>
      <c r="L3132" s="118"/>
      <c r="M3132" s="118"/>
      <c r="N3132" s="153"/>
    </row>
    <row r="3133" spans="2:14">
      <c r="B3133" s="118"/>
      <c r="C3133" s="118"/>
      <c r="D3133" s="118"/>
      <c r="E3133" s="118"/>
      <c r="F3133" s="118"/>
      <c r="G3133" s="118"/>
      <c r="H3133" s="118"/>
      <c r="I3133" s="118"/>
      <c r="J3133" s="118"/>
      <c r="K3133" s="118"/>
      <c r="L3133" s="118"/>
      <c r="M3133" s="118"/>
      <c r="N3133" s="153"/>
    </row>
    <row r="3134" spans="2:14">
      <c r="B3134" s="118"/>
      <c r="C3134" s="118"/>
      <c r="D3134" s="118"/>
      <c r="E3134" s="118"/>
      <c r="F3134" s="118"/>
      <c r="G3134" s="118"/>
      <c r="H3134" s="118"/>
      <c r="I3134" s="118"/>
      <c r="J3134" s="118"/>
      <c r="K3134" s="118"/>
      <c r="L3134" s="118"/>
      <c r="M3134" s="118"/>
      <c r="N3134" s="153"/>
    </row>
    <row r="3135" spans="2:14">
      <c r="B3135" s="118"/>
      <c r="C3135" s="118"/>
      <c r="D3135" s="118"/>
      <c r="E3135" s="118"/>
      <c r="F3135" s="118"/>
      <c r="G3135" s="118"/>
      <c r="H3135" s="118"/>
      <c r="I3135" s="118"/>
      <c r="J3135" s="118"/>
      <c r="K3135" s="118"/>
      <c r="L3135" s="118"/>
      <c r="M3135" s="118"/>
      <c r="N3135" s="153"/>
    </row>
    <row r="3136" spans="2:14">
      <c r="B3136" s="118"/>
      <c r="C3136" s="118"/>
      <c r="D3136" s="118"/>
      <c r="E3136" s="118"/>
      <c r="F3136" s="118"/>
      <c r="G3136" s="118"/>
      <c r="H3136" s="118"/>
      <c r="I3136" s="118"/>
      <c r="J3136" s="118"/>
      <c r="K3136" s="118"/>
      <c r="L3136" s="118"/>
      <c r="M3136" s="118"/>
      <c r="N3136" s="153"/>
    </row>
    <row r="3137" spans="2:14">
      <c r="B3137" s="118"/>
      <c r="C3137" s="118"/>
      <c r="D3137" s="118"/>
      <c r="E3137" s="118"/>
      <c r="F3137" s="118"/>
      <c r="G3137" s="118"/>
      <c r="H3137" s="118"/>
      <c r="I3137" s="118"/>
      <c r="J3137" s="118"/>
      <c r="K3137" s="118"/>
      <c r="L3137" s="118"/>
      <c r="M3137" s="118"/>
      <c r="N3137" s="153"/>
    </row>
    <row r="3138" spans="2:14">
      <c r="B3138" s="118"/>
      <c r="C3138" s="118"/>
      <c r="D3138" s="118"/>
      <c r="E3138" s="118"/>
      <c r="F3138" s="118"/>
      <c r="G3138" s="118"/>
      <c r="H3138" s="118"/>
      <c r="I3138" s="118"/>
      <c r="J3138" s="118"/>
      <c r="K3138" s="118"/>
      <c r="L3138" s="118"/>
      <c r="M3138" s="118"/>
      <c r="N3138" s="153"/>
    </row>
    <row r="3139" spans="2:14">
      <c r="B3139" s="118"/>
      <c r="C3139" s="118"/>
      <c r="D3139" s="118"/>
      <c r="E3139" s="118"/>
      <c r="F3139" s="118"/>
      <c r="G3139" s="118"/>
      <c r="H3139" s="118"/>
      <c r="I3139" s="118"/>
      <c r="J3139" s="118"/>
      <c r="K3139" s="118"/>
      <c r="L3139" s="118"/>
      <c r="M3139" s="118"/>
      <c r="N3139" s="153"/>
    </row>
    <row r="3140" spans="2:14">
      <c r="B3140" s="118"/>
      <c r="C3140" s="118"/>
      <c r="D3140" s="118"/>
      <c r="E3140" s="118"/>
      <c r="F3140" s="118"/>
      <c r="G3140" s="118"/>
      <c r="H3140" s="118"/>
      <c r="I3140" s="118"/>
      <c r="J3140" s="118"/>
      <c r="K3140" s="118"/>
      <c r="L3140" s="118"/>
      <c r="M3140" s="118"/>
      <c r="N3140" s="153"/>
    </row>
    <row r="3141" spans="2:14">
      <c r="B3141" s="118"/>
      <c r="C3141" s="118"/>
      <c r="D3141" s="118"/>
      <c r="E3141" s="118"/>
      <c r="F3141" s="118"/>
      <c r="G3141" s="118"/>
      <c r="H3141" s="118"/>
      <c r="I3141" s="118"/>
      <c r="J3141" s="118"/>
      <c r="K3141" s="118"/>
      <c r="L3141" s="118"/>
      <c r="M3141" s="118"/>
      <c r="N3141" s="153"/>
    </row>
    <row r="3142" spans="2:14">
      <c r="B3142" s="118"/>
      <c r="C3142" s="118"/>
      <c r="D3142" s="118"/>
      <c r="E3142" s="118"/>
      <c r="F3142" s="118"/>
      <c r="G3142" s="118"/>
      <c r="H3142" s="118"/>
      <c r="I3142" s="118"/>
      <c r="J3142" s="118"/>
      <c r="K3142" s="118"/>
      <c r="L3142" s="118"/>
      <c r="M3142" s="118"/>
      <c r="N3142" s="153"/>
    </row>
    <row r="3143" spans="2:14">
      <c r="B3143" s="118"/>
      <c r="C3143" s="118"/>
      <c r="D3143" s="118"/>
      <c r="E3143" s="118"/>
      <c r="F3143" s="118"/>
      <c r="G3143" s="118"/>
      <c r="H3143" s="118"/>
      <c r="I3143" s="118"/>
      <c r="J3143" s="118"/>
      <c r="K3143" s="118"/>
      <c r="L3143" s="118"/>
      <c r="M3143" s="118"/>
      <c r="N3143" s="153"/>
    </row>
    <row r="3144" spans="2:14">
      <c r="B3144" s="118"/>
      <c r="C3144" s="118"/>
      <c r="D3144" s="118"/>
      <c r="E3144" s="118"/>
      <c r="F3144" s="118"/>
      <c r="G3144" s="118"/>
      <c r="H3144" s="118"/>
      <c r="I3144" s="118"/>
      <c r="J3144" s="118"/>
      <c r="K3144" s="118"/>
      <c r="L3144" s="118"/>
      <c r="M3144" s="118"/>
      <c r="N3144" s="153"/>
    </row>
    <row r="3145" spans="2:14">
      <c r="B3145" s="118"/>
      <c r="C3145" s="118"/>
      <c r="D3145" s="118"/>
      <c r="E3145" s="118"/>
      <c r="F3145" s="118"/>
      <c r="G3145" s="118"/>
      <c r="H3145" s="118"/>
      <c r="I3145" s="118"/>
      <c r="J3145" s="118"/>
      <c r="K3145" s="118"/>
      <c r="L3145" s="118"/>
      <c r="M3145" s="118"/>
      <c r="N3145" s="153"/>
    </row>
    <row r="3146" spans="2:14">
      <c r="B3146" s="118"/>
      <c r="C3146" s="118"/>
      <c r="D3146" s="118"/>
      <c r="E3146" s="118"/>
      <c r="F3146" s="118"/>
      <c r="G3146" s="118"/>
      <c r="H3146" s="118"/>
      <c r="I3146" s="118"/>
      <c r="J3146" s="118"/>
      <c r="K3146" s="118"/>
      <c r="L3146" s="118"/>
      <c r="M3146" s="118"/>
      <c r="N3146" s="153"/>
    </row>
    <row r="3147" spans="2:14">
      <c r="B3147" s="118"/>
      <c r="C3147" s="118"/>
      <c r="D3147" s="118"/>
      <c r="E3147" s="118"/>
      <c r="F3147" s="118"/>
      <c r="G3147" s="118"/>
      <c r="H3147" s="118"/>
      <c r="I3147" s="118"/>
      <c r="J3147" s="118"/>
      <c r="K3147" s="118"/>
      <c r="L3147" s="118"/>
      <c r="M3147" s="118"/>
      <c r="N3147" s="153"/>
    </row>
    <row r="3148" spans="2:14">
      <c r="B3148" s="118"/>
      <c r="C3148" s="118"/>
      <c r="D3148" s="118"/>
      <c r="E3148" s="118"/>
      <c r="F3148" s="118"/>
      <c r="G3148" s="118"/>
      <c r="H3148" s="118"/>
      <c r="I3148" s="118"/>
      <c r="J3148" s="118"/>
      <c r="K3148" s="118"/>
      <c r="L3148" s="118"/>
      <c r="M3148" s="118"/>
      <c r="N3148" s="153"/>
    </row>
    <row r="3149" spans="2:14">
      <c r="B3149" s="118"/>
      <c r="C3149" s="118"/>
      <c r="D3149" s="118"/>
      <c r="E3149" s="118"/>
      <c r="F3149" s="118"/>
      <c r="G3149" s="118"/>
      <c r="H3149" s="118"/>
      <c r="I3149" s="118"/>
      <c r="J3149" s="118"/>
      <c r="K3149" s="118"/>
      <c r="L3149" s="118"/>
      <c r="M3149" s="118"/>
      <c r="N3149" s="153"/>
    </row>
    <row r="3150" spans="2:14">
      <c r="B3150" s="118"/>
      <c r="C3150" s="118"/>
      <c r="D3150" s="118"/>
      <c r="E3150" s="118"/>
      <c r="F3150" s="118"/>
      <c r="G3150" s="118"/>
      <c r="H3150" s="118"/>
      <c r="I3150" s="118"/>
      <c r="J3150" s="118"/>
      <c r="K3150" s="118"/>
      <c r="L3150" s="118"/>
      <c r="M3150" s="118"/>
      <c r="N3150" s="153"/>
    </row>
    <row r="3151" spans="2:14">
      <c r="B3151" s="118"/>
      <c r="C3151" s="118"/>
      <c r="D3151" s="118"/>
      <c r="E3151" s="118"/>
      <c r="F3151" s="118"/>
      <c r="G3151" s="118"/>
      <c r="H3151" s="118"/>
      <c r="I3151" s="118"/>
      <c r="J3151" s="118"/>
      <c r="K3151" s="118"/>
      <c r="L3151" s="118"/>
      <c r="M3151" s="118"/>
      <c r="N3151" s="153"/>
    </row>
    <row r="3152" spans="2:14">
      <c r="B3152" s="118"/>
      <c r="C3152" s="118"/>
      <c r="D3152" s="118"/>
      <c r="E3152" s="118"/>
      <c r="F3152" s="118"/>
      <c r="G3152" s="118"/>
      <c r="H3152" s="118"/>
      <c r="I3152" s="118"/>
      <c r="J3152" s="118"/>
      <c r="K3152" s="118"/>
      <c r="L3152" s="118"/>
      <c r="M3152" s="118"/>
      <c r="N3152" s="153"/>
    </row>
    <row r="3153" spans="2:14">
      <c r="B3153" s="118"/>
      <c r="C3153" s="118"/>
      <c r="D3153" s="118"/>
      <c r="E3153" s="118"/>
      <c r="F3153" s="118"/>
      <c r="G3153" s="118"/>
      <c r="H3153" s="118"/>
      <c r="I3153" s="118"/>
      <c r="J3153" s="118"/>
      <c r="K3153" s="118"/>
      <c r="L3153" s="118"/>
      <c r="M3153" s="118"/>
      <c r="N3153" s="153"/>
    </row>
    <row r="3154" spans="2:14">
      <c r="B3154" s="118"/>
      <c r="C3154" s="118"/>
      <c r="D3154" s="118"/>
      <c r="E3154" s="118"/>
      <c r="F3154" s="118"/>
      <c r="G3154" s="118"/>
      <c r="H3154" s="118"/>
      <c r="I3154" s="118"/>
      <c r="J3154" s="118"/>
      <c r="K3154" s="118"/>
      <c r="L3154" s="118"/>
      <c r="M3154" s="118"/>
      <c r="N3154" s="153"/>
    </row>
    <row r="3155" spans="2:14">
      <c r="B3155" s="118"/>
      <c r="C3155" s="118"/>
      <c r="D3155" s="118"/>
      <c r="E3155" s="118"/>
      <c r="F3155" s="118"/>
      <c r="G3155" s="118"/>
      <c r="H3155" s="118"/>
      <c r="I3155" s="118"/>
      <c r="J3155" s="118"/>
      <c r="K3155" s="118"/>
      <c r="L3155" s="118"/>
      <c r="M3155" s="118"/>
      <c r="N3155" s="153"/>
    </row>
    <row r="3156" spans="2:14">
      <c r="B3156" s="118"/>
      <c r="C3156" s="118"/>
      <c r="D3156" s="118"/>
      <c r="E3156" s="118"/>
      <c r="F3156" s="118"/>
      <c r="G3156" s="118"/>
      <c r="H3156" s="118"/>
      <c r="I3156" s="118"/>
      <c r="J3156" s="118"/>
      <c r="K3156" s="118"/>
      <c r="L3156" s="118"/>
      <c r="M3156" s="118"/>
      <c r="N3156" s="153"/>
    </row>
    <row r="3157" spans="2:14">
      <c r="B3157" s="118"/>
      <c r="C3157" s="118"/>
      <c r="D3157" s="118"/>
      <c r="E3157" s="118"/>
      <c r="F3157" s="118"/>
      <c r="G3157" s="118"/>
      <c r="H3157" s="118"/>
      <c r="I3157" s="118"/>
      <c r="J3157" s="118"/>
      <c r="K3157" s="118"/>
      <c r="L3157" s="118"/>
      <c r="M3157" s="118"/>
      <c r="N3157" s="153"/>
    </row>
    <row r="3158" spans="2:14">
      <c r="B3158" s="118"/>
      <c r="C3158" s="118"/>
      <c r="D3158" s="118"/>
      <c r="E3158" s="118"/>
      <c r="F3158" s="118"/>
      <c r="G3158" s="118"/>
      <c r="H3158" s="118"/>
      <c r="I3158" s="118"/>
      <c r="J3158" s="118"/>
      <c r="K3158" s="118"/>
      <c r="L3158" s="118"/>
      <c r="M3158" s="118"/>
      <c r="N3158" s="153"/>
    </row>
    <row r="3159" spans="2:14">
      <c r="B3159" s="118"/>
      <c r="C3159" s="118"/>
      <c r="D3159" s="118"/>
      <c r="E3159" s="118"/>
      <c r="F3159" s="118"/>
      <c r="G3159" s="118"/>
      <c r="H3159" s="118"/>
      <c r="I3159" s="118"/>
      <c r="J3159" s="118"/>
      <c r="K3159" s="118"/>
      <c r="L3159" s="118"/>
      <c r="M3159" s="118"/>
      <c r="N3159" s="153"/>
    </row>
    <row r="3160" spans="2:14">
      <c r="B3160" s="118"/>
      <c r="C3160" s="118"/>
      <c r="D3160" s="118"/>
      <c r="E3160" s="118"/>
      <c r="F3160" s="118"/>
      <c r="G3160" s="118"/>
      <c r="H3160" s="118"/>
      <c r="I3160" s="118"/>
      <c r="J3160" s="118"/>
      <c r="K3160" s="118"/>
      <c r="L3160" s="118"/>
      <c r="M3160" s="118"/>
      <c r="N3160" s="153"/>
    </row>
    <row r="3161" spans="2:14">
      <c r="B3161" s="118"/>
      <c r="C3161" s="118"/>
      <c r="D3161" s="118"/>
      <c r="E3161" s="118"/>
      <c r="F3161" s="118"/>
      <c r="G3161" s="118"/>
      <c r="H3161" s="118"/>
      <c r="I3161" s="118"/>
      <c r="J3161" s="118"/>
      <c r="K3161" s="118"/>
      <c r="L3161" s="118"/>
      <c r="M3161" s="118"/>
      <c r="N3161" s="153"/>
    </row>
    <row r="3162" spans="2:14">
      <c r="B3162" s="118"/>
      <c r="C3162" s="118"/>
      <c r="D3162" s="118"/>
      <c r="E3162" s="118"/>
      <c r="F3162" s="118"/>
      <c r="G3162" s="118"/>
      <c r="H3162" s="118"/>
      <c r="I3162" s="118"/>
      <c r="J3162" s="118"/>
      <c r="K3162" s="118"/>
      <c r="L3162" s="118"/>
      <c r="M3162" s="118"/>
      <c r="N3162" s="153"/>
    </row>
    <row r="3163" spans="2:14">
      <c r="B3163" s="118"/>
      <c r="C3163" s="118"/>
      <c r="D3163" s="118"/>
      <c r="E3163" s="118"/>
      <c r="F3163" s="118"/>
      <c r="G3163" s="118"/>
      <c r="H3163" s="118"/>
      <c r="I3163" s="118"/>
      <c r="J3163" s="118"/>
      <c r="K3163" s="118"/>
      <c r="L3163" s="118"/>
      <c r="M3163" s="118"/>
      <c r="N3163" s="153"/>
    </row>
    <row r="3164" spans="2:14">
      <c r="B3164" s="118"/>
      <c r="C3164" s="118"/>
      <c r="D3164" s="118"/>
      <c r="E3164" s="118"/>
      <c r="F3164" s="118"/>
      <c r="G3164" s="118"/>
      <c r="H3164" s="118"/>
      <c r="I3164" s="118"/>
      <c r="J3164" s="118"/>
      <c r="K3164" s="118"/>
      <c r="L3164" s="118"/>
      <c r="M3164" s="118"/>
      <c r="N3164" s="153"/>
    </row>
    <row r="3165" spans="2:14">
      <c r="B3165" s="118"/>
      <c r="C3165" s="118"/>
      <c r="D3165" s="118"/>
      <c r="E3165" s="118"/>
      <c r="F3165" s="118"/>
      <c r="G3165" s="118"/>
      <c r="H3165" s="118"/>
      <c r="I3165" s="118"/>
      <c r="J3165" s="118"/>
      <c r="K3165" s="118"/>
      <c r="L3165" s="118"/>
      <c r="M3165" s="118"/>
      <c r="N3165" s="153"/>
    </row>
    <row r="3166" spans="2:14">
      <c r="B3166" s="118"/>
      <c r="C3166" s="118"/>
      <c r="D3166" s="118"/>
      <c r="E3166" s="118"/>
      <c r="F3166" s="118"/>
      <c r="G3166" s="118"/>
      <c r="H3166" s="118"/>
      <c r="I3166" s="118"/>
      <c r="J3166" s="118"/>
      <c r="K3166" s="118"/>
      <c r="L3166" s="118"/>
      <c r="M3166" s="118"/>
      <c r="N3166" s="153"/>
    </row>
    <row r="3167" spans="2:14">
      <c r="B3167" s="118"/>
      <c r="C3167" s="118"/>
      <c r="D3167" s="118"/>
      <c r="E3167" s="118"/>
      <c r="F3167" s="118"/>
      <c r="G3167" s="118"/>
      <c r="H3167" s="118"/>
      <c r="I3167" s="118"/>
      <c r="J3167" s="118"/>
      <c r="K3167" s="118"/>
      <c r="L3167" s="118"/>
      <c r="M3167" s="118"/>
      <c r="N3167" s="153"/>
    </row>
    <row r="3168" spans="2:14">
      <c r="B3168" s="118"/>
      <c r="C3168" s="118"/>
      <c r="D3168" s="118"/>
      <c r="E3168" s="118"/>
      <c r="F3168" s="118"/>
      <c r="G3168" s="118"/>
      <c r="H3168" s="118"/>
      <c r="I3168" s="118"/>
      <c r="J3168" s="118"/>
      <c r="K3168" s="118"/>
      <c r="L3168" s="118"/>
      <c r="M3168" s="118"/>
      <c r="N3168" s="153"/>
    </row>
    <row r="3169" spans="2:14">
      <c r="B3169" s="118"/>
      <c r="C3169" s="118"/>
      <c r="D3169" s="118"/>
      <c r="E3169" s="118"/>
      <c r="F3169" s="118"/>
      <c r="G3169" s="118"/>
      <c r="H3169" s="118"/>
      <c r="I3169" s="118"/>
      <c r="J3169" s="118"/>
      <c r="K3169" s="118"/>
      <c r="L3169" s="118"/>
      <c r="M3169" s="118"/>
      <c r="N3169" s="153"/>
    </row>
    <row r="3170" spans="2:14">
      <c r="B3170" s="118"/>
      <c r="C3170" s="118"/>
      <c r="D3170" s="118"/>
      <c r="E3170" s="118"/>
      <c r="F3170" s="118"/>
      <c r="G3170" s="118"/>
      <c r="H3170" s="118"/>
      <c r="I3170" s="118"/>
      <c r="J3170" s="118"/>
      <c r="K3170" s="118"/>
      <c r="L3170" s="118"/>
      <c r="M3170" s="118"/>
      <c r="N3170" s="153"/>
    </row>
    <row r="3171" spans="2:14">
      <c r="B3171" s="118"/>
      <c r="C3171" s="118"/>
      <c r="D3171" s="118"/>
      <c r="E3171" s="118"/>
      <c r="F3171" s="118"/>
      <c r="G3171" s="118"/>
      <c r="H3171" s="118"/>
      <c r="I3171" s="118"/>
      <c r="J3171" s="118"/>
      <c r="K3171" s="118"/>
      <c r="L3171" s="118"/>
      <c r="M3171" s="118"/>
      <c r="N3171" s="153"/>
    </row>
    <row r="3172" spans="2:14">
      <c r="B3172" s="118"/>
      <c r="C3172" s="118"/>
      <c r="D3172" s="118"/>
      <c r="E3172" s="118"/>
      <c r="F3172" s="118"/>
      <c r="G3172" s="118"/>
      <c r="H3172" s="118"/>
      <c r="I3172" s="118"/>
      <c r="J3172" s="118"/>
      <c r="K3172" s="118"/>
      <c r="L3172" s="118"/>
      <c r="M3172" s="118"/>
      <c r="N3172" s="153"/>
    </row>
    <row r="3173" spans="2:14">
      <c r="B3173" s="118"/>
      <c r="C3173" s="118"/>
      <c r="D3173" s="118"/>
      <c r="E3173" s="118"/>
      <c r="F3173" s="118"/>
      <c r="G3173" s="118"/>
      <c r="H3173" s="118"/>
      <c r="I3173" s="118"/>
      <c r="J3173" s="118"/>
      <c r="K3173" s="118"/>
      <c r="L3173" s="118"/>
      <c r="M3173" s="118"/>
      <c r="N3173" s="153"/>
    </row>
    <row r="3174" spans="2:14">
      <c r="B3174" s="118"/>
      <c r="C3174" s="118"/>
      <c r="D3174" s="118"/>
      <c r="E3174" s="118"/>
      <c r="F3174" s="118"/>
      <c r="G3174" s="118"/>
      <c r="H3174" s="118"/>
      <c r="I3174" s="118"/>
      <c r="J3174" s="118"/>
      <c r="K3174" s="118"/>
      <c r="L3174" s="118"/>
      <c r="M3174" s="118"/>
      <c r="N3174" s="153"/>
    </row>
    <row r="3175" spans="2:14">
      <c r="B3175" s="118"/>
      <c r="C3175" s="118"/>
      <c r="D3175" s="118"/>
      <c r="E3175" s="118"/>
      <c r="F3175" s="118"/>
      <c r="G3175" s="118"/>
      <c r="H3175" s="118"/>
      <c r="I3175" s="118"/>
      <c r="J3175" s="118"/>
      <c r="K3175" s="118"/>
      <c r="L3175" s="118"/>
      <c r="M3175" s="118"/>
      <c r="N3175" s="153"/>
    </row>
    <row r="3176" spans="2:14">
      <c r="B3176" s="118"/>
      <c r="C3176" s="118"/>
      <c r="D3176" s="118"/>
      <c r="E3176" s="118"/>
      <c r="F3176" s="118"/>
      <c r="G3176" s="118"/>
      <c r="H3176" s="118"/>
      <c r="I3176" s="118"/>
      <c r="J3176" s="118"/>
      <c r="K3176" s="118"/>
      <c r="L3176" s="118"/>
      <c r="M3176" s="118"/>
      <c r="N3176" s="153"/>
    </row>
    <row r="3177" spans="2:14">
      <c r="B3177" s="118"/>
      <c r="C3177" s="118"/>
      <c r="D3177" s="118"/>
      <c r="E3177" s="118"/>
      <c r="F3177" s="118"/>
      <c r="G3177" s="118"/>
      <c r="H3177" s="118"/>
      <c r="I3177" s="118"/>
      <c r="J3177" s="118"/>
      <c r="K3177" s="118"/>
      <c r="L3177" s="118"/>
      <c r="M3177" s="118"/>
      <c r="N3177" s="153"/>
    </row>
    <row r="3178" spans="2:14">
      <c r="B3178" s="118"/>
      <c r="C3178" s="118"/>
      <c r="D3178" s="118"/>
      <c r="E3178" s="118"/>
      <c r="F3178" s="118"/>
      <c r="G3178" s="118"/>
      <c r="H3178" s="118"/>
      <c r="I3178" s="118"/>
      <c r="J3178" s="118"/>
      <c r="K3178" s="118"/>
      <c r="L3178" s="118"/>
      <c r="M3178" s="118"/>
      <c r="N3178" s="153"/>
    </row>
    <row r="3179" spans="2:14">
      <c r="B3179" s="118"/>
      <c r="C3179" s="118"/>
      <c r="D3179" s="118"/>
      <c r="E3179" s="118"/>
      <c r="F3179" s="118"/>
      <c r="G3179" s="118"/>
      <c r="H3179" s="118"/>
      <c r="I3179" s="118"/>
      <c r="J3179" s="118"/>
      <c r="K3179" s="118"/>
      <c r="L3179" s="118"/>
      <c r="M3179" s="118"/>
      <c r="N3179" s="153"/>
    </row>
    <row r="3180" spans="2:14">
      <c r="B3180" s="118"/>
      <c r="C3180" s="118"/>
      <c r="D3180" s="118"/>
      <c r="E3180" s="118"/>
      <c r="F3180" s="118"/>
      <c r="G3180" s="118"/>
      <c r="H3180" s="118"/>
      <c r="I3180" s="118"/>
      <c r="J3180" s="118"/>
      <c r="K3180" s="118"/>
      <c r="L3180" s="118"/>
      <c r="M3180" s="118"/>
      <c r="N3180" s="153"/>
    </row>
    <row r="3181" spans="2:14">
      <c r="B3181" s="118"/>
      <c r="C3181" s="118"/>
      <c r="D3181" s="118"/>
      <c r="E3181" s="118"/>
      <c r="F3181" s="118"/>
      <c r="G3181" s="118"/>
      <c r="H3181" s="118"/>
      <c r="I3181" s="118"/>
      <c r="J3181" s="118"/>
      <c r="K3181" s="118"/>
      <c r="L3181" s="118"/>
      <c r="M3181" s="118"/>
      <c r="N3181" s="153"/>
    </row>
    <row r="3182" spans="2:14">
      <c r="B3182" s="118"/>
      <c r="C3182" s="118"/>
      <c r="D3182" s="118"/>
      <c r="E3182" s="118"/>
      <c r="F3182" s="118"/>
      <c r="G3182" s="118"/>
      <c r="H3182" s="118"/>
      <c r="I3182" s="118"/>
      <c r="J3182" s="118"/>
      <c r="K3182" s="118"/>
      <c r="L3182" s="118"/>
      <c r="M3182" s="118"/>
      <c r="N3182" s="153"/>
    </row>
    <row r="3183" spans="2:14">
      <c r="B3183" s="118"/>
      <c r="C3183" s="118"/>
      <c r="D3183" s="118"/>
      <c r="E3183" s="118"/>
      <c r="F3183" s="118"/>
      <c r="G3183" s="118"/>
      <c r="H3183" s="118"/>
      <c r="I3183" s="118"/>
      <c r="J3183" s="118"/>
      <c r="K3183" s="118"/>
      <c r="L3183" s="118"/>
      <c r="M3183" s="118"/>
      <c r="N3183" s="153"/>
    </row>
    <row r="3184" spans="2:14">
      <c r="B3184" s="118"/>
      <c r="C3184" s="118"/>
      <c r="D3184" s="118"/>
      <c r="E3184" s="118"/>
      <c r="F3184" s="118"/>
      <c r="G3184" s="118"/>
      <c r="H3184" s="118"/>
      <c r="I3184" s="118"/>
      <c r="J3184" s="118"/>
      <c r="K3184" s="118"/>
      <c r="L3184" s="118"/>
      <c r="M3184" s="118"/>
      <c r="N3184" s="153"/>
    </row>
    <row r="3185" spans="2:14">
      <c r="B3185" s="118"/>
      <c r="C3185" s="118"/>
      <c r="D3185" s="118"/>
      <c r="E3185" s="118"/>
      <c r="F3185" s="118"/>
      <c r="G3185" s="118"/>
      <c r="H3185" s="118"/>
      <c r="I3185" s="118"/>
      <c r="J3185" s="118"/>
      <c r="K3185" s="118"/>
      <c r="L3185" s="118"/>
      <c r="M3185" s="118"/>
      <c r="N3185" s="153"/>
    </row>
    <row r="3186" spans="2:14">
      <c r="B3186" s="118"/>
      <c r="C3186" s="118"/>
      <c r="D3186" s="118"/>
      <c r="E3186" s="118"/>
      <c r="F3186" s="118"/>
      <c r="G3186" s="118"/>
      <c r="H3186" s="118"/>
      <c r="I3186" s="118"/>
      <c r="J3186" s="118"/>
      <c r="K3186" s="118"/>
      <c r="L3186" s="118"/>
      <c r="M3186" s="118"/>
      <c r="N3186" s="153"/>
    </row>
    <row r="3187" spans="2:14">
      <c r="B3187" s="118"/>
      <c r="C3187" s="118"/>
      <c r="D3187" s="118"/>
      <c r="E3187" s="118"/>
      <c r="F3187" s="118"/>
      <c r="G3187" s="118"/>
      <c r="H3187" s="118"/>
      <c r="I3187" s="118"/>
      <c r="J3187" s="118"/>
      <c r="K3187" s="118"/>
      <c r="L3187" s="118"/>
      <c r="M3187" s="118"/>
      <c r="N3187" s="153"/>
    </row>
    <row r="3188" spans="2:14">
      <c r="B3188" s="118"/>
      <c r="C3188" s="118"/>
      <c r="D3188" s="118"/>
      <c r="E3188" s="118"/>
      <c r="F3188" s="118"/>
      <c r="G3188" s="118"/>
      <c r="H3188" s="118"/>
      <c r="I3188" s="118"/>
      <c r="J3188" s="118"/>
      <c r="K3188" s="118"/>
      <c r="L3188" s="118"/>
      <c r="M3188" s="118"/>
      <c r="N3188" s="153"/>
    </row>
    <row r="3189" spans="2:14">
      <c r="B3189" s="118"/>
      <c r="C3189" s="118"/>
      <c r="D3189" s="118"/>
      <c r="E3189" s="118"/>
      <c r="F3189" s="118"/>
      <c r="G3189" s="118"/>
      <c r="H3189" s="118"/>
      <c r="I3189" s="118"/>
      <c r="J3189" s="118"/>
      <c r="K3189" s="118"/>
      <c r="L3189" s="118"/>
      <c r="M3189" s="118"/>
      <c r="N3189" s="153"/>
    </row>
    <row r="3190" spans="2:14">
      <c r="B3190" s="118"/>
      <c r="C3190" s="118"/>
      <c r="D3190" s="118"/>
      <c r="E3190" s="118"/>
      <c r="F3190" s="118"/>
      <c r="G3190" s="118"/>
      <c r="H3190" s="118"/>
      <c r="I3190" s="118"/>
      <c r="J3190" s="118"/>
      <c r="K3190" s="118"/>
      <c r="L3190" s="118"/>
      <c r="M3190" s="118"/>
      <c r="N3190" s="153"/>
    </row>
    <row r="3191" spans="2:14">
      <c r="B3191" s="118"/>
      <c r="C3191" s="118"/>
      <c r="D3191" s="118"/>
      <c r="E3191" s="118"/>
      <c r="F3191" s="118"/>
      <c r="G3191" s="118"/>
      <c r="H3191" s="118"/>
      <c r="I3191" s="118"/>
      <c r="J3191" s="118"/>
      <c r="K3191" s="118"/>
      <c r="L3191" s="118"/>
      <c r="M3191" s="118"/>
      <c r="N3191" s="153"/>
    </row>
    <row r="3192" spans="2:14">
      <c r="B3192" s="118"/>
      <c r="C3192" s="118"/>
      <c r="D3192" s="118"/>
      <c r="E3192" s="118"/>
      <c r="F3192" s="118"/>
      <c r="G3192" s="118"/>
      <c r="H3192" s="118"/>
      <c r="I3192" s="118"/>
      <c r="J3192" s="118"/>
      <c r="K3192" s="118"/>
      <c r="L3192" s="118"/>
      <c r="M3192" s="118"/>
      <c r="N3192" s="153"/>
    </row>
    <row r="3193" spans="2:14">
      <c r="B3193" s="118"/>
      <c r="C3193" s="118"/>
      <c r="D3193" s="118"/>
      <c r="E3193" s="118"/>
      <c r="F3193" s="118"/>
      <c r="G3193" s="118"/>
      <c r="H3193" s="118"/>
      <c r="I3193" s="118"/>
      <c r="J3193" s="118"/>
      <c r="K3193" s="118"/>
      <c r="L3193" s="118"/>
      <c r="M3193" s="118"/>
      <c r="N3193" s="153"/>
    </row>
    <row r="3194" spans="2:14">
      <c r="B3194" s="118"/>
      <c r="C3194" s="118"/>
      <c r="D3194" s="118"/>
      <c r="E3194" s="118"/>
      <c r="F3194" s="118"/>
      <c r="G3194" s="118"/>
      <c r="H3194" s="118"/>
      <c r="I3194" s="118"/>
      <c r="J3194" s="118"/>
      <c r="K3194" s="118"/>
      <c r="L3194" s="118"/>
      <c r="M3194" s="118"/>
      <c r="N3194" s="153"/>
    </row>
    <row r="3195" spans="2:14">
      <c r="B3195" s="118"/>
      <c r="C3195" s="118"/>
      <c r="D3195" s="118"/>
      <c r="E3195" s="118"/>
      <c r="F3195" s="118"/>
      <c r="G3195" s="118"/>
      <c r="H3195" s="118"/>
      <c r="I3195" s="118"/>
      <c r="J3195" s="118"/>
      <c r="K3195" s="118"/>
      <c r="L3195" s="118"/>
      <c r="M3195" s="118"/>
      <c r="N3195" s="153"/>
    </row>
    <row r="3196" spans="2:14">
      <c r="B3196" s="118"/>
      <c r="C3196" s="118"/>
      <c r="D3196" s="118"/>
      <c r="E3196" s="118"/>
      <c r="F3196" s="118"/>
      <c r="G3196" s="118"/>
      <c r="H3196" s="118"/>
      <c r="I3196" s="118"/>
      <c r="J3196" s="118"/>
      <c r="K3196" s="118"/>
      <c r="L3196" s="118"/>
      <c r="M3196" s="118"/>
      <c r="N3196" s="153"/>
    </row>
    <row r="3197" spans="2:14">
      <c r="B3197" s="118"/>
      <c r="C3197" s="118"/>
      <c r="D3197" s="118"/>
      <c r="E3197" s="118"/>
      <c r="F3197" s="118"/>
      <c r="G3197" s="118"/>
      <c r="H3197" s="118"/>
      <c r="I3197" s="118"/>
      <c r="J3197" s="118"/>
      <c r="K3197" s="118"/>
      <c r="L3197" s="118"/>
      <c r="M3197" s="118"/>
      <c r="N3197" s="153"/>
    </row>
    <row r="3198" spans="2:14">
      <c r="B3198" s="118"/>
      <c r="C3198" s="118"/>
      <c r="D3198" s="118"/>
      <c r="E3198" s="118"/>
      <c r="F3198" s="118"/>
      <c r="G3198" s="118"/>
      <c r="H3198" s="118"/>
      <c r="I3198" s="118"/>
      <c r="J3198" s="118"/>
      <c r="K3198" s="118"/>
      <c r="L3198" s="118"/>
      <c r="M3198" s="118"/>
      <c r="N3198" s="153"/>
    </row>
    <row r="3199" spans="2:14">
      <c r="B3199" s="118"/>
      <c r="C3199" s="118"/>
      <c r="D3199" s="118"/>
      <c r="E3199" s="118"/>
      <c r="F3199" s="118"/>
      <c r="G3199" s="118"/>
      <c r="H3199" s="118"/>
      <c r="I3199" s="118"/>
      <c r="J3199" s="118"/>
      <c r="K3199" s="118"/>
      <c r="L3199" s="118"/>
      <c r="M3199" s="118"/>
      <c r="N3199" s="153"/>
    </row>
    <row r="3200" spans="2:14">
      <c r="B3200" s="118"/>
      <c r="C3200" s="118"/>
      <c r="D3200" s="118"/>
      <c r="E3200" s="118"/>
      <c r="F3200" s="118"/>
      <c r="G3200" s="118"/>
      <c r="H3200" s="118"/>
      <c r="I3200" s="118"/>
      <c r="J3200" s="118"/>
      <c r="K3200" s="118"/>
      <c r="L3200" s="118"/>
      <c r="M3200" s="118"/>
      <c r="N3200" s="153"/>
    </row>
    <row r="3201" spans="2:14">
      <c r="B3201" s="118"/>
      <c r="C3201" s="118"/>
      <c r="D3201" s="118"/>
      <c r="E3201" s="118"/>
      <c r="F3201" s="118"/>
      <c r="G3201" s="118"/>
      <c r="H3201" s="118"/>
      <c r="I3201" s="118"/>
      <c r="J3201" s="118"/>
      <c r="K3201" s="118"/>
      <c r="L3201" s="118"/>
      <c r="M3201" s="118"/>
      <c r="N3201" s="153"/>
    </row>
    <row r="3202" spans="2:14">
      <c r="B3202" s="118"/>
      <c r="C3202" s="118"/>
      <c r="D3202" s="118"/>
      <c r="E3202" s="118"/>
      <c r="F3202" s="118"/>
      <c r="G3202" s="118"/>
      <c r="H3202" s="118"/>
      <c r="I3202" s="118"/>
      <c r="J3202" s="118"/>
      <c r="K3202" s="118"/>
      <c r="L3202" s="118"/>
      <c r="M3202" s="118"/>
      <c r="N3202" s="153"/>
    </row>
    <row r="3203" spans="2:14">
      <c r="B3203" s="118"/>
      <c r="C3203" s="118"/>
      <c r="D3203" s="118"/>
      <c r="E3203" s="118"/>
      <c r="F3203" s="118"/>
      <c r="G3203" s="118"/>
      <c r="H3203" s="118"/>
      <c r="I3203" s="118"/>
      <c r="J3203" s="118"/>
      <c r="K3203" s="118"/>
      <c r="L3203" s="118"/>
      <c r="M3203" s="118"/>
      <c r="N3203" s="153"/>
    </row>
    <row r="3204" spans="2:14">
      <c r="B3204" s="118"/>
      <c r="C3204" s="118"/>
      <c r="D3204" s="118"/>
      <c r="E3204" s="118"/>
      <c r="F3204" s="118"/>
      <c r="G3204" s="118"/>
      <c r="H3204" s="118"/>
      <c r="I3204" s="118"/>
      <c r="J3204" s="118"/>
      <c r="K3204" s="118"/>
      <c r="L3204" s="118"/>
      <c r="M3204" s="118"/>
      <c r="N3204" s="153"/>
    </row>
    <row r="3205" spans="2:14">
      <c r="B3205" s="118"/>
      <c r="C3205" s="118"/>
      <c r="D3205" s="118"/>
      <c r="E3205" s="118"/>
      <c r="F3205" s="118"/>
      <c r="G3205" s="118"/>
      <c r="H3205" s="118"/>
      <c r="I3205" s="118"/>
      <c r="J3205" s="118"/>
      <c r="K3205" s="118"/>
      <c r="L3205" s="118"/>
      <c r="M3205" s="118"/>
      <c r="N3205" s="153"/>
    </row>
    <row r="3206" spans="2:14">
      <c r="B3206" s="118"/>
      <c r="C3206" s="118"/>
      <c r="D3206" s="118"/>
      <c r="E3206" s="118"/>
      <c r="F3206" s="118"/>
      <c r="G3206" s="118"/>
      <c r="H3206" s="118"/>
      <c r="I3206" s="118"/>
      <c r="J3206" s="118"/>
      <c r="K3206" s="118"/>
      <c r="L3206" s="118"/>
      <c r="M3206" s="118"/>
      <c r="N3206" s="153"/>
    </row>
    <row r="3207" spans="2:14">
      <c r="B3207" s="118"/>
      <c r="C3207" s="118"/>
      <c r="D3207" s="118"/>
      <c r="E3207" s="118"/>
      <c r="F3207" s="118"/>
      <c r="G3207" s="118"/>
      <c r="H3207" s="118"/>
      <c r="I3207" s="118"/>
      <c r="J3207" s="118"/>
      <c r="K3207" s="118"/>
      <c r="L3207" s="118"/>
      <c r="M3207" s="118"/>
      <c r="N3207" s="153"/>
    </row>
    <row r="3208" spans="2:14">
      <c r="B3208" s="118"/>
      <c r="C3208" s="118"/>
      <c r="D3208" s="118"/>
      <c r="E3208" s="118"/>
      <c r="F3208" s="118"/>
      <c r="G3208" s="118"/>
      <c r="H3208" s="118"/>
      <c r="I3208" s="118"/>
      <c r="J3208" s="118"/>
      <c r="K3208" s="118"/>
      <c r="L3208" s="118"/>
      <c r="M3208" s="118"/>
      <c r="N3208" s="153"/>
    </row>
    <row r="3209" spans="2:14">
      <c r="B3209" s="118"/>
      <c r="C3209" s="118"/>
      <c r="D3209" s="118"/>
      <c r="E3209" s="118"/>
      <c r="F3209" s="118"/>
      <c r="G3209" s="118"/>
      <c r="H3209" s="118"/>
      <c r="I3209" s="118"/>
      <c r="J3209" s="118"/>
      <c r="K3209" s="118"/>
      <c r="L3209" s="118"/>
      <c r="M3209" s="118"/>
      <c r="N3209" s="153"/>
    </row>
    <row r="3210" spans="2:14">
      <c r="B3210" s="118"/>
      <c r="C3210" s="118"/>
      <c r="D3210" s="118"/>
      <c r="E3210" s="118"/>
      <c r="F3210" s="118"/>
      <c r="G3210" s="118"/>
      <c r="H3210" s="118"/>
      <c r="I3210" s="118"/>
      <c r="J3210" s="118"/>
      <c r="K3210" s="118"/>
      <c r="L3210" s="118"/>
      <c r="M3210" s="118"/>
      <c r="N3210" s="153"/>
    </row>
    <row r="3211" spans="2:14">
      <c r="B3211" s="118"/>
      <c r="C3211" s="118"/>
      <c r="D3211" s="118"/>
      <c r="E3211" s="118"/>
      <c r="F3211" s="118"/>
      <c r="G3211" s="118"/>
      <c r="H3211" s="118"/>
      <c r="I3211" s="118"/>
      <c r="J3211" s="118"/>
      <c r="K3211" s="118"/>
      <c r="L3211" s="118"/>
      <c r="M3211" s="118"/>
      <c r="N3211" s="153"/>
    </row>
    <row r="3212" spans="2:14">
      <c r="B3212" s="118"/>
      <c r="C3212" s="118"/>
      <c r="D3212" s="118"/>
      <c r="E3212" s="118"/>
      <c r="F3212" s="118"/>
      <c r="G3212" s="118"/>
      <c r="H3212" s="118"/>
      <c r="I3212" s="118"/>
      <c r="J3212" s="118"/>
      <c r="K3212" s="118"/>
      <c r="L3212" s="118"/>
      <c r="M3212" s="118"/>
      <c r="N3212" s="153"/>
    </row>
    <row r="3213" spans="2:14">
      <c r="B3213" s="118"/>
      <c r="C3213" s="118"/>
      <c r="D3213" s="118"/>
      <c r="E3213" s="118"/>
      <c r="F3213" s="118"/>
      <c r="G3213" s="118"/>
      <c r="H3213" s="118"/>
      <c r="I3213" s="118"/>
      <c r="J3213" s="118"/>
      <c r="K3213" s="118"/>
      <c r="L3213" s="118"/>
      <c r="M3213" s="118"/>
      <c r="N3213" s="153"/>
    </row>
    <row r="3214" spans="2:14">
      <c r="B3214" s="118"/>
      <c r="C3214" s="118"/>
      <c r="D3214" s="118"/>
      <c r="E3214" s="118"/>
      <c r="F3214" s="118"/>
      <c r="G3214" s="118"/>
      <c r="H3214" s="118"/>
      <c r="I3214" s="118"/>
      <c r="J3214" s="118"/>
      <c r="K3214" s="118"/>
      <c r="L3214" s="118"/>
      <c r="M3214" s="118"/>
      <c r="N3214" s="153"/>
    </row>
    <row r="3215" spans="2:14">
      <c r="B3215" s="118"/>
      <c r="C3215" s="118"/>
      <c r="D3215" s="118"/>
      <c r="E3215" s="118"/>
      <c r="F3215" s="118"/>
      <c r="G3215" s="118"/>
      <c r="H3215" s="118"/>
      <c r="I3215" s="118"/>
      <c r="J3215" s="118"/>
      <c r="K3215" s="118"/>
      <c r="L3215" s="118"/>
      <c r="M3215" s="118"/>
      <c r="N3215" s="153"/>
    </row>
    <row r="3216" spans="2:14">
      <c r="B3216" s="118"/>
      <c r="C3216" s="118"/>
      <c r="D3216" s="118"/>
      <c r="E3216" s="118"/>
      <c r="F3216" s="118"/>
      <c r="G3216" s="118"/>
      <c r="H3216" s="118"/>
      <c r="I3216" s="118"/>
      <c r="J3216" s="118"/>
      <c r="K3216" s="118"/>
      <c r="L3216" s="118"/>
      <c r="M3216" s="118"/>
      <c r="N3216" s="153"/>
    </row>
    <row r="3217" spans="2:14">
      <c r="B3217" s="118"/>
      <c r="C3217" s="118"/>
      <c r="D3217" s="118"/>
      <c r="E3217" s="118"/>
      <c r="F3217" s="118"/>
      <c r="G3217" s="118"/>
      <c r="H3217" s="118"/>
      <c r="I3217" s="118"/>
      <c r="J3217" s="118"/>
      <c r="K3217" s="118"/>
      <c r="L3217" s="118"/>
      <c r="M3217" s="118"/>
      <c r="N3217" s="153"/>
    </row>
    <row r="3218" spans="2:14">
      <c r="B3218" s="118"/>
      <c r="C3218" s="118"/>
      <c r="D3218" s="118"/>
      <c r="E3218" s="118"/>
      <c r="F3218" s="118"/>
      <c r="G3218" s="118"/>
      <c r="H3218" s="118"/>
      <c r="I3218" s="118"/>
      <c r="J3218" s="118"/>
      <c r="K3218" s="118"/>
      <c r="L3218" s="118"/>
      <c r="M3218" s="118"/>
      <c r="N3218" s="153"/>
    </row>
    <row r="3219" spans="2:14">
      <c r="B3219" s="118"/>
      <c r="C3219" s="118"/>
      <c r="D3219" s="118"/>
      <c r="E3219" s="118"/>
      <c r="F3219" s="118"/>
      <c r="G3219" s="118"/>
      <c r="H3219" s="118"/>
      <c r="I3219" s="118"/>
      <c r="J3219" s="118"/>
      <c r="K3219" s="118"/>
      <c r="L3219" s="118"/>
      <c r="M3219" s="118"/>
      <c r="N3219" s="153"/>
    </row>
    <row r="3220" spans="2:14">
      <c r="B3220" s="118"/>
      <c r="C3220" s="118"/>
      <c r="D3220" s="118"/>
      <c r="E3220" s="118"/>
      <c r="F3220" s="118"/>
      <c r="G3220" s="118"/>
      <c r="H3220" s="118"/>
      <c r="I3220" s="118"/>
      <c r="J3220" s="118"/>
      <c r="K3220" s="118"/>
      <c r="L3220" s="118"/>
      <c r="M3220" s="118"/>
      <c r="N3220" s="153"/>
    </row>
    <row r="3221" spans="2:14">
      <c r="B3221" s="118"/>
      <c r="C3221" s="118"/>
      <c r="D3221" s="118"/>
      <c r="E3221" s="118"/>
      <c r="F3221" s="118"/>
      <c r="G3221" s="118"/>
      <c r="H3221" s="118"/>
      <c r="I3221" s="118"/>
      <c r="J3221" s="118"/>
      <c r="K3221" s="118"/>
      <c r="L3221" s="118"/>
      <c r="M3221" s="118"/>
      <c r="N3221" s="153"/>
    </row>
    <row r="3222" spans="2:14">
      <c r="B3222" s="118"/>
      <c r="C3222" s="118"/>
      <c r="D3222" s="118"/>
      <c r="E3222" s="118"/>
      <c r="F3222" s="118"/>
      <c r="G3222" s="118"/>
      <c r="H3222" s="118"/>
      <c r="I3222" s="118"/>
      <c r="J3222" s="118"/>
      <c r="K3222" s="118"/>
      <c r="L3222" s="118"/>
      <c r="M3222" s="118"/>
      <c r="N3222" s="153"/>
    </row>
    <row r="3223" spans="2:14">
      <c r="B3223" s="118"/>
      <c r="C3223" s="118"/>
      <c r="D3223" s="118"/>
      <c r="E3223" s="118"/>
      <c r="F3223" s="118"/>
      <c r="G3223" s="118"/>
      <c r="H3223" s="118"/>
      <c r="I3223" s="118"/>
      <c r="J3223" s="118"/>
      <c r="K3223" s="118"/>
      <c r="L3223" s="118"/>
      <c r="M3223" s="118"/>
      <c r="N3223" s="153"/>
    </row>
    <row r="3224" spans="2:14">
      <c r="B3224" s="118"/>
      <c r="C3224" s="118"/>
      <c r="D3224" s="118"/>
      <c r="E3224" s="118"/>
      <c r="F3224" s="118"/>
      <c r="G3224" s="118"/>
      <c r="H3224" s="118"/>
      <c r="I3224" s="118"/>
      <c r="J3224" s="118"/>
      <c r="K3224" s="118"/>
      <c r="L3224" s="118"/>
      <c r="M3224" s="118"/>
      <c r="N3224" s="153"/>
    </row>
    <row r="3225" spans="2:14">
      <c r="B3225" s="118"/>
      <c r="C3225" s="118"/>
      <c r="D3225" s="118"/>
      <c r="E3225" s="118"/>
      <c r="F3225" s="118"/>
      <c r="G3225" s="118"/>
      <c r="H3225" s="118"/>
      <c r="I3225" s="118"/>
      <c r="J3225" s="118"/>
      <c r="K3225" s="118"/>
      <c r="L3225" s="118"/>
      <c r="M3225" s="118"/>
      <c r="N3225" s="153"/>
    </row>
    <row r="3226" spans="2:14">
      <c r="B3226" s="118"/>
      <c r="C3226" s="118"/>
      <c r="D3226" s="118"/>
      <c r="E3226" s="118"/>
      <c r="F3226" s="118"/>
      <c r="G3226" s="118"/>
      <c r="H3226" s="118"/>
      <c r="I3226" s="118"/>
      <c r="J3226" s="118"/>
      <c r="K3226" s="118"/>
      <c r="L3226" s="118"/>
      <c r="M3226" s="118"/>
      <c r="N3226" s="153"/>
    </row>
    <row r="3227" spans="2:14">
      <c r="B3227" s="118"/>
      <c r="C3227" s="118"/>
      <c r="D3227" s="118"/>
      <c r="E3227" s="118"/>
      <c r="F3227" s="118"/>
      <c r="G3227" s="118"/>
      <c r="H3227" s="118"/>
      <c r="I3227" s="118"/>
      <c r="J3227" s="118"/>
      <c r="K3227" s="118"/>
      <c r="L3227" s="118"/>
      <c r="M3227" s="118"/>
      <c r="N3227" s="153"/>
    </row>
    <row r="3228" spans="2:14">
      <c r="B3228" s="118"/>
      <c r="C3228" s="118"/>
      <c r="D3228" s="118"/>
      <c r="E3228" s="118"/>
      <c r="F3228" s="118"/>
      <c r="G3228" s="118"/>
      <c r="H3228" s="118"/>
      <c r="I3228" s="118"/>
      <c r="J3228" s="118"/>
      <c r="K3228" s="118"/>
      <c r="L3228" s="118"/>
      <c r="M3228" s="118"/>
      <c r="N3228" s="153"/>
    </row>
    <row r="3229" spans="2:14">
      <c r="B3229" s="118"/>
      <c r="C3229" s="118"/>
      <c r="D3229" s="118"/>
      <c r="E3229" s="118"/>
      <c r="F3229" s="118"/>
      <c r="G3229" s="118"/>
      <c r="H3229" s="118"/>
      <c r="I3229" s="118"/>
      <c r="J3229" s="118"/>
      <c r="K3229" s="118"/>
      <c r="L3229" s="118"/>
      <c r="M3229" s="118"/>
      <c r="N3229" s="153"/>
    </row>
    <row r="3230" spans="2:14">
      <c r="B3230" s="118"/>
      <c r="C3230" s="118"/>
      <c r="D3230" s="118"/>
      <c r="E3230" s="118"/>
      <c r="F3230" s="118"/>
      <c r="G3230" s="118"/>
      <c r="H3230" s="118"/>
      <c r="I3230" s="118"/>
      <c r="J3230" s="118"/>
      <c r="K3230" s="118"/>
      <c r="L3230" s="118"/>
      <c r="M3230" s="118"/>
      <c r="N3230" s="153"/>
    </row>
    <row r="3231" spans="2:14">
      <c r="B3231" s="118"/>
      <c r="C3231" s="118"/>
      <c r="D3231" s="118"/>
      <c r="E3231" s="118"/>
      <c r="F3231" s="118"/>
      <c r="G3231" s="118"/>
      <c r="H3231" s="118"/>
      <c r="I3231" s="118"/>
      <c r="J3231" s="118"/>
      <c r="K3231" s="118"/>
      <c r="L3231" s="118"/>
      <c r="M3231" s="118"/>
      <c r="N3231" s="153"/>
    </row>
    <row r="3232" spans="2:14">
      <c r="B3232" s="118"/>
      <c r="C3232" s="118"/>
      <c r="D3232" s="118"/>
      <c r="E3232" s="118"/>
      <c r="F3232" s="118"/>
      <c r="G3232" s="118"/>
      <c r="H3232" s="118"/>
      <c r="I3232" s="118"/>
      <c r="J3232" s="118"/>
      <c r="K3232" s="118"/>
      <c r="L3232" s="118"/>
      <c r="M3232" s="118"/>
      <c r="N3232" s="153"/>
    </row>
    <row r="3233" spans="2:14">
      <c r="B3233" s="118"/>
      <c r="C3233" s="118"/>
      <c r="D3233" s="118"/>
      <c r="E3233" s="118"/>
      <c r="F3233" s="118"/>
      <c r="G3233" s="118"/>
      <c r="H3233" s="118"/>
      <c r="I3233" s="118"/>
      <c r="J3233" s="118"/>
      <c r="K3233" s="118"/>
      <c r="L3233" s="118"/>
      <c r="M3233" s="118"/>
      <c r="N3233" s="153"/>
    </row>
    <row r="3234" spans="2:14">
      <c r="B3234" s="118"/>
      <c r="C3234" s="118"/>
      <c r="D3234" s="118"/>
      <c r="E3234" s="118"/>
      <c r="F3234" s="118"/>
      <c r="G3234" s="118"/>
      <c r="H3234" s="118"/>
      <c r="I3234" s="118"/>
      <c r="J3234" s="118"/>
      <c r="K3234" s="118"/>
      <c r="L3234" s="118"/>
      <c r="M3234" s="118"/>
      <c r="N3234" s="153"/>
    </row>
    <row r="3235" spans="2:14">
      <c r="B3235" s="118"/>
      <c r="C3235" s="118"/>
      <c r="D3235" s="118"/>
      <c r="E3235" s="118"/>
      <c r="F3235" s="118"/>
      <c r="G3235" s="118"/>
      <c r="H3235" s="118"/>
      <c r="I3235" s="118"/>
      <c r="J3235" s="118"/>
      <c r="K3235" s="118"/>
      <c r="L3235" s="118"/>
      <c r="M3235" s="118"/>
      <c r="N3235" s="153"/>
    </row>
    <row r="3236" spans="2:14">
      <c r="B3236" s="118"/>
      <c r="C3236" s="118"/>
      <c r="D3236" s="118"/>
      <c r="E3236" s="118"/>
      <c r="F3236" s="118"/>
      <c r="G3236" s="118"/>
      <c r="H3236" s="118"/>
      <c r="I3236" s="118"/>
      <c r="J3236" s="118"/>
      <c r="K3236" s="118"/>
      <c r="L3236" s="118"/>
      <c r="M3236" s="118"/>
      <c r="N3236" s="153"/>
    </row>
    <row r="3237" spans="2:14">
      <c r="B3237" s="118"/>
      <c r="C3237" s="118"/>
      <c r="D3237" s="118"/>
      <c r="E3237" s="118"/>
      <c r="F3237" s="118"/>
      <c r="G3237" s="118"/>
      <c r="H3237" s="118"/>
      <c r="I3237" s="118"/>
      <c r="J3237" s="118"/>
      <c r="K3237" s="118"/>
      <c r="L3237" s="118"/>
      <c r="M3237" s="118"/>
      <c r="N3237" s="153"/>
    </row>
    <row r="3238" spans="2:14">
      <c r="B3238" s="118"/>
      <c r="C3238" s="118"/>
      <c r="D3238" s="118"/>
      <c r="E3238" s="118"/>
      <c r="F3238" s="118"/>
      <c r="G3238" s="118"/>
      <c r="H3238" s="118"/>
      <c r="I3238" s="118"/>
      <c r="J3238" s="118"/>
      <c r="K3238" s="118"/>
      <c r="L3238" s="118"/>
      <c r="M3238" s="118"/>
      <c r="N3238" s="153"/>
    </row>
    <row r="3239" spans="2:14">
      <c r="B3239" s="118"/>
      <c r="C3239" s="118"/>
      <c r="D3239" s="118"/>
      <c r="E3239" s="118"/>
      <c r="F3239" s="118"/>
      <c r="G3239" s="118"/>
      <c r="H3239" s="118"/>
      <c r="I3239" s="118"/>
      <c r="J3239" s="118"/>
      <c r="K3239" s="118"/>
      <c r="L3239" s="118"/>
      <c r="M3239" s="118"/>
      <c r="N3239" s="153"/>
    </row>
    <row r="3240" spans="2:14">
      <c r="B3240" s="118"/>
      <c r="C3240" s="118"/>
      <c r="D3240" s="118"/>
      <c r="E3240" s="118"/>
      <c r="F3240" s="118"/>
      <c r="G3240" s="118"/>
      <c r="H3240" s="118"/>
      <c r="I3240" s="118"/>
      <c r="J3240" s="118"/>
      <c r="K3240" s="118"/>
      <c r="L3240" s="118"/>
      <c r="M3240" s="118"/>
      <c r="N3240" s="153"/>
    </row>
    <row r="3241" spans="2:14">
      <c r="B3241" s="118"/>
      <c r="C3241" s="118"/>
      <c r="D3241" s="118"/>
      <c r="E3241" s="118"/>
      <c r="F3241" s="118"/>
      <c r="G3241" s="118"/>
      <c r="H3241" s="118"/>
      <c r="I3241" s="118"/>
      <c r="J3241" s="118"/>
      <c r="K3241" s="118"/>
      <c r="L3241" s="118"/>
      <c r="M3241" s="118"/>
      <c r="N3241" s="153"/>
    </row>
    <row r="3242" spans="2:14">
      <c r="B3242" s="118"/>
      <c r="C3242" s="118"/>
      <c r="D3242" s="118"/>
      <c r="E3242" s="118"/>
      <c r="F3242" s="118"/>
      <c r="G3242" s="118"/>
      <c r="H3242" s="118"/>
      <c r="I3242" s="118"/>
      <c r="J3242" s="118"/>
      <c r="K3242" s="118"/>
      <c r="L3242" s="118"/>
      <c r="M3242" s="118"/>
      <c r="N3242" s="153"/>
    </row>
    <row r="3243" spans="2:14">
      <c r="B3243" s="118"/>
      <c r="C3243" s="118"/>
      <c r="D3243" s="118"/>
      <c r="E3243" s="118"/>
      <c r="F3243" s="118"/>
      <c r="G3243" s="118"/>
      <c r="H3243" s="118"/>
      <c r="I3243" s="118"/>
      <c r="J3243" s="118"/>
      <c r="K3243" s="118"/>
      <c r="L3243" s="118"/>
      <c r="M3243" s="118"/>
      <c r="N3243" s="153"/>
    </row>
    <row r="3244" spans="2:14">
      <c r="B3244" s="118"/>
      <c r="C3244" s="118"/>
      <c r="D3244" s="118"/>
      <c r="E3244" s="118"/>
      <c r="F3244" s="118"/>
      <c r="G3244" s="118"/>
      <c r="H3244" s="118"/>
      <c r="I3244" s="118"/>
      <c r="J3244" s="118"/>
      <c r="K3244" s="118"/>
      <c r="L3244" s="118"/>
      <c r="M3244" s="118"/>
      <c r="N3244" s="153"/>
    </row>
    <row r="3245" spans="2:14">
      <c r="B3245" s="118"/>
      <c r="C3245" s="118"/>
      <c r="D3245" s="118"/>
      <c r="E3245" s="118"/>
      <c r="F3245" s="118"/>
      <c r="G3245" s="118"/>
      <c r="H3245" s="118"/>
      <c r="I3245" s="118"/>
      <c r="J3245" s="118"/>
      <c r="K3245" s="118"/>
      <c r="L3245" s="118"/>
      <c r="M3245" s="118"/>
      <c r="N3245" s="153"/>
    </row>
    <row r="3246" spans="2:14">
      <c r="B3246" s="118"/>
      <c r="C3246" s="118"/>
      <c r="D3246" s="118"/>
      <c r="E3246" s="118"/>
      <c r="F3246" s="118"/>
      <c r="G3246" s="118"/>
      <c r="H3246" s="118"/>
      <c r="I3246" s="118"/>
      <c r="J3246" s="118"/>
      <c r="K3246" s="118"/>
      <c r="L3246" s="118"/>
      <c r="M3246" s="118"/>
      <c r="N3246" s="153"/>
    </row>
    <row r="3247" spans="2:14">
      <c r="B3247" s="118"/>
      <c r="C3247" s="118"/>
      <c r="D3247" s="118"/>
      <c r="E3247" s="118"/>
      <c r="F3247" s="118"/>
      <c r="G3247" s="118"/>
      <c r="H3247" s="118"/>
      <c r="I3247" s="118"/>
      <c r="J3247" s="118"/>
      <c r="K3247" s="118"/>
      <c r="L3247" s="118"/>
      <c r="M3247" s="118"/>
      <c r="N3247" s="153"/>
    </row>
    <row r="3248" spans="2:14">
      <c r="B3248" s="118"/>
      <c r="C3248" s="118"/>
      <c r="D3248" s="118"/>
      <c r="E3248" s="118"/>
      <c r="F3248" s="118"/>
      <c r="G3248" s="118"/>
      <c r="H3248" s="118"/>
      <c r="I3248" s="118"/>
      <c r="J3248" s="118"/>
      <c r="K3248" s="118"/>
      <c r="L3248" s="118"/>
      <c r="M3248" s="118"/>
      <c r="N3248" s="153"/>
    </row>
    <row r="3249" spans="2:14">
      <c r="B3249" s="118"/>
      <c r="C3249" s="118"/>
      <c r="D3249" s="118"/>
      <c r="E3249" s="118"/>
      <c r="F3249" s="118"/>
      <c r="G3249" s="118"/>
      <c r="H3249" s="118"/>
      <c r="I3249" s="118"/>
      <c r="J3249" s="118"/>
      <c r="K3249" s="118"/>
      <c r="L3249" s="118"/>
      <c r="M3249" s="118"/>
      <c r="N3249" s="153"/>
    </row>
    <row r="3250" spans="2:14">
      <c r="B3250" s="118"/>
      <c r="C3250" s="118"/>
      <c r="D3250" s="118"/>
      <c r="E3250" s="118"/>
      <c r="F3250" s="118"/>
      <c r="G3250" s="118"/>
      <c r="H3250" s="118"/>
      <c r="I3250" s="118"/>
      <c r="J3250" s="118"/>
      <c r="K3250" s="118"/>
      <c r="L3250" s="118"/>
      <c r="M3250" s="118"/>
      <c r="N3250" s="153"/>
    </row>
    <row r="3251" spans="2:14">
      <c r="B3251" s="118"/>
      <c r="C3251" s="118"/>
      <c r="D3251" s="118"/>
      <c r="E3251" s="118"/>
      <c r="F3251" s="118"/>
      <c r="G3251" s="118"/>
      <c r="H3251" s="118"/>
      <c r="I3251" s="118"/>
      <c r="J3251" s="118"/>
      <c r="K3251" s="118"/>
      <c r="L3251" s="118"/>
      <c r="M3251" s="118"/>
      <c r="N3251" s="153"/>
    </row>
    <row r="3252" spans="2:14">
      <c r="B3252" s="118"/>
      <c r="C3252" s="118"/>
      <c r="D3252" s="118"/>
      <c r="E3252" s="118"/>
      <c r="F3252" s="118"/>
      <c r="G3252" s="118"/>
      <c r="H3252" s="118"/>
      <c r="I3252" s="118"/>
      <c r="J3252" s="118"/>
      <c r="K3252" s="118"/>
      <c r="L3252" s="118"/>
      <c r="M3252" s="118"/>
      <c r="N3252" s="153"/>
    </row>
    <row r="3253" spans="2:14">
      <c r="B3253" s="118"/>
      <c r="C3253" s="118"/>
      <c r="D3253" s="118"/>
      <c r="E3253" s="118"/>
      <c r="F3253" s="118"/>
      <c r="G3253" s="118"/>
      <c r="H3253" s="118"/>
      <c r="I3253" s="118"/>
      <c r="J3253" s="118"/>
      <c r="K3253" s="118"/>
      <c r="L3253" s="118"/>
      <c r="M3253" s="118"/>
      <c r="N3253" s="153"/>
    </row>
    <row r="3254" spans="2:14">
      <c r="B3254" s="118"/>
      <c r="C3254" s="118"/>
      <c r="D3254" s="118"/>
      <c r="E3254" s="118"/>
      <c r="F3254" s="118"/>
      <c r="G3254" s="118"/>
      <c r="H3254" s="118"/>
      <c r="I3254" s="118"/>
      <c r="J3254" s="118"/>
      <c r="K3254" s="118"/>
      <c r="L3254" s="118"/>
      <c r="M3254" s="118"/>
      <c r="N3254" s="153"/>
    </row>
    <row r="3255" spans="2:14">
      <c r="B3255" s="118"/>
      <c r="C3255" s="118"/>
      <c r="D3255" s="118"/>
      <c r="E3255" s="118"/>
      <c r="F3255" s="118"/>
      <c r="G3255" s="118"/>
      <c r="H3255" s="118"/>
      <c r="I3255" s="118"/>
      <c r="J3255" s="118"/>
      <c r="K3255" s="118"/>
      <c r="L3255" s="118"/>
      <c r="M3255" s="118"/>
      <c r="N3255" s="153"/>
    </row>
    <row r="3256" spans="2:14">
      <c r="B3256" s="118"/>
      <c r="C3256" s="118"/>
      <c r="D3256" s="118"/>
      <c r="E3256" s="118"/>
      <c r="F3256" s="118"/>
      <c r="G3256" s="118"/>
      <c r="H3256" s="118"/>
      <c r="I3256" s="118"/>
      <c r="J3256" s="118"/>
      <c r="K3256" s="118"/>
      <c r="L3256" s="118"/>
      <c r="M3256" s="118"/>
      <c r="N3256" s="153"/>
    </row>
    <row r="3257" spans="2:14">
      <c r="B3257" s="118"/>
      <c r="C3257" s="118"/>
      <c r="D3257" s="118"/>
      <c r="E3257" s="118"/>
      <c r="F3257" s="118"/>
      <c r="G3257" s="118"/>
      <c r="H3257" s="118"/>
      <c r="I3257" s="118"/>
      <c r="J3257" s="118"/>
      <c r="K3257" s="118"/>
      <c r="L3257" s="118"/>
      <c r="M3257" s="118"/>
      <c r="N3257" s="153"/>
    </row>
    <row r="3258" spans="2:14">
      <c r="B3258" s="118"/>
      <c r="C3258" s="118"/>
      <c r="D3258" s="118"/>
      <c r="E3258" s="118"/>
      <c r="F3258" s="118"/>
      <c r="G3258" s="118"/>
      <c r="H3258" s="118"/>
      <c r="I3258" s="118"/>
      <c r="J3258" s="118"/>
      <c r="K3258" s="118"/>
      <c r="L3258" s="118"/>
      <c r="M3258" s="118"/>
      <c r="N3258" s="153"/>
    </row>
    <row r="3259" spans="2:14">
      <c r="B3259" s="118"/>
      <c r="C3259" s="118"/>
      <c r="D3259" s="118"/>
      <c r="E3259" s="118"/>
      <c r="F3259" s="118"/>
      <c r="G3259" s="118"/>
      <c r="H3259" s="118"/>
      <c r="I3259" s="118"/>
      <c r="J3259" s="118"/>
      <c r="K3259" s="118"/>
      <c r="L3259" s="118"/>
      <c r="M3259" s="118"/>
      <c r="N3259" s="153"/>
    </row>
    <row r="3260" spans="2:14">
      <c r="B3260" s="118"/>
      <c r="C3260" s="118"/>
      <c r="D3260" s="118"/>
      <c r="E3260" s="118"/>
      <c r="F3260" s="118"/>
      <c r="G3260" s="118"/>
      <c r="H3260" s="118"/>
      <c r="I3260" s="118"/>
      <c r="J3260" s="118"/>
      <c r="K3260" s="118"/>
      <c r="L3260" s="118"/>
      <c r="M3260" s="118"/>
      <c r="N3260" s="153"/>
    </row>
    <row r="3261" spans="2:14">
      <c r="B3261" s="118"/>
      <c r="C3261" s="118"/>
      <c r="D3261" s="118"/>
      <c r="E3261" s="118"/>
      <c r="F3261" s="118"/>
      <c r="G3261" s="118"/>
      <c r="H3261" s="118"/>
      <c r="I3261" s="118"/>
      <c r="J3261" s="118"/>
      <c r="K3261" s="118"/>
      <c r="L3261" s="118"/>
      <c r="M3261" s="118"/>
      <c r="N3261" s="153"/>
    </row>
    <row r="3262" spans="2:14">
      <c r="B3262" s="118"/>
      <c r="C3262" s="118"/>
      <c r="D3262" s="118"/>
      <c r="E3262" s="118"/>
      <c r="F3262" s="118"/>
      <c r="G3262" s="118"/>
      <c r="H3262" s="118"/>
      <c r="I3262" s="118"/>
      <c r="J3262" s="118"/>
      <c r="K3262" s="118"/>
      <c r="L3262" s="118"/>
      <c r="M3262" s="118"/>
      <c r="N3262" s="153"/>
    </row>
    <row r="3263" spans="2:14">
      <c r="B3263" s="118"/>
      <c r="C3263" s="118"/>
      <c r="D3263" s="118"/>
      <c r="E3263" s="118"/>
      <c r="F3263" s="118"/>
      <c r="G3263" s="118"/>
      <c r="H3263" s="118"/>
      <c r="I3263" s="118"/>
      <c r="J3263" s="118"/>
      <c r="K3263" s="118"/>
      <c r="L3263" s="118"/>
      <c r="M3263" s="118"/>
      <c r="N3263" s="153"/>
    </row>
    <row r="3264" spans="2:14">
      <c r="B3264" s="118"/>
      <c r="C3264" s="118"/>
      <c r="D3264" s="118"/>
      <c r="E3264" s="118"/>
      <c r="F3264" s="118"/>
      <c r="G3264" s="118"/>
      <c r="H3264" s="118"/>
      <c r="I3264" s="118"/>
      <c r="J3264" s="118"/>
      <c r="K3264" s="118"/>
      <c r="L3264" s="118"/>
      <c r="M3264" s="118"/>
      <c r="N3264" s="153"/>
    </row>
    <row r="3265" spans="2:14">
      <c r="B3265" s="118"/>
      <c r="C3265" s="118"/>
      <c r="D3265" s="118"/>
      <c r="E3265" s="118"/>
      <c r="F3265" s="118"/>
      <c r="G3265" s="118"/>
      <c r="H3265" s="118"/>
      <c r="I3265" s="118"/>
      <c r="J3265" s="118"/>
      <c r="K3265" s="118"/>
      <c r="L3265" s="118"/>
      <c r="M3265" s="118"/>
      <c r="N3265" s="153"/>
    </row>
    <row r="3266" spans="2:14">
      <c r="B3266" s="118"/>
      <c r="C3266" s="118"/>
      <c r="D3266" s="118"/>
      <c r="E3266" s="118"/>
      <c r="F3266" s="118"/>
      <c r="G3266" s="118"/>
      <c r="H3266" s="118"/>
      <c r="I3266" s="118"/>
      <c r="J3266" s="118"/>
      <c r="K3266" s="118"/>
      <c r="L3266" s="118"/>
      <c r="M3266" s="118"/>
      <c r="N3266" s="153"/>
    </row>
    <row r="3267" spans="2:14">
      <c r="B3267" s="118"/>
      <c r="C3267" s="118"/>
      <c r="D3267" s="118"/>
      <c r="E3267" s="118"/>
      <c r="F3267" s="118"/>
      <c r="G3267" s="118"/>
      <c r="H3267" s="118"/>
      <c r="I3267" s="118"/>
      <c r="J3267" s="118"/>
      <c r="K3267" s="118"/>
      <c r="L3267" s="118"/>
      <c r="M3267" s="118"/>
      <c r="N3267" s="153"/>
    </row>
    <row r="3268" spans="2:14">
      <c r="B3268" s="118"/>
      <c r="C3268" s="118"/>
      <c r="D3268" s="118"/>
      <c r="E3268" s="118"/>
      <c r="F3268" s="118"/>
      <c r="G3268" s="118"/>
      <c r="H3268" s="118"/>
      <c r="I3268" s="118"/>
      <c r="J3268" s="118"/>
      <c r="K3268" s="118"/>
      <c r="L3268" s="118"/>
      <c r="M3268" s="118"/>
      <c r="N3268" s="153"/>
    </row>
    <row r="3269" spans="2:14">
      <c r="B3269" s="118"/>
      <c r="C3269" s="118"/>
      <c r="D3269" s="118"/>
      <c r="E3269" s="118"/>
      <c r="F3269" s="118"/>
      <c r="G3269" s="118"/>
      <c r="H3269" s="118"/>
      <c r="I3269" s="118"/>
      <c r="J3269" s="118"/>
      <c r="K3269" s="118"/>
      <c r="L3269" s="118"/>
      <c r="M3269" s="118"/>
      <c r="N3269" s="153"/>
    </row>
    <row r="3270" spans="2:14">
      <c r="B3270" s="118"/>
      <c r="C3270" s="118"/>
      <c r="D3270" s="118"/>
      <c r="E3270" s="118"/>
      <c r="F3270" s="118"/>
      <c r="G3270" s="118"/>
      <c r="H3270" s="118"/>
      <c r="I3270" s="118"/>
      <c r="J3270" s="118"/>
      <c r="K3270" s="118"/>
      <c r="L3270" s="118"/>
      <c r="M3270" s="118"/>
      <c r="N3270" s="153"/>
    </row>
    <row r="3271" spans="2:14">
      <c r="B3271" s="118"/>
      <c r="C3271" s="118"/>
      <c r="D3271" s="118"/>
      <c r="E3271" s="118"/>
      <c r="F3271" s="118"/>
      <c r="G3271" s="118"/>
      <c r="H3271" s="118"/>
      <c r="I3271" s="118"/>
      <c r="J3271" s="118"/>
      <c r="K3271" s="118"/>
      <c r="L3271" s="118"/>
      <c r="M3271" s="118"/>
      <c r="N3271" s="153"/>
    </row>
    <row r="3272" spans="2:14">
      <c r="B3272" s="118"/>
      <c r="C3272" s="118"/>
      <c r="D3272" s="118"/>
      <c r="E3272" s="118"/>
      <c r="F3272" s="118"/>
      <c r="G3272" s="118"/>
      <c r="H3272" s="118"/>
      <c r="I3272" s="118"/>
      <c r="J3272" s="118"/>
      <c r="K3272" s="118"/>
      <c r="L3272" s="118"/>
      <c r="M3272" s="118"/>
      <c r="N3272" s="153"/>
    </row>
    <row r="3273" spans="2:14">
      <c r="B3273" s="118"/>
      <c r="C3273" s="118"/>
      <c r="D3273" s="118"/>
      <c r="E3273" s="118"/>
      <c r="F3273" s="118"/>
      <c r="G3273" s="118"/>
      <c r="H3273" s="118"/>
      <c r="I3273" s="118"/>
      <c r="J3273" s="118"/>
      <c r="K3273" s="118"/>
      <c r="L3273" s="118"/>
      <c r="M3273" s="118"/>
      <c r="N3273" s="153"/>
    </row>
    <row r="3274" spans="2:14">
      <c r="B3274" s="118"/>
      <c r="C3274" s="118"/>
      <c r="D3274" s="118"/>
      <c r="E3274" s="118"/>
      <c r="F3274" s="118"/>
      <c r="G3274" s="118"/>
      <c r="H3274" s="118"/>
      <c r="I3274" s="118"/>
      <c r="J3274" s="118"/>
      <c r="K3274" s="118"/>
      <c r="L3274" s="118"/>
      <c r="M3274" s="118"/>
      <c r="N3274" s="153"/>
    </row>
    <row r="3275" spans="2:14">
      <c r="B3275" s="118"/>
      <c r="C3275" s="118"/>
      <c r="D3275" s="118"/>
      <c r="E3275" s="118"/>
      <c r="F3275" s="118"/>
      <c r="G3275" s="118"/>
      <c r="H3275" s="118"/>
      <c r="I3275" s="118"/>
      <c r="J3275" s="118"/>
      <c r="K3275" s="118"/>
      <c r="L3275" s="118"/>
      <c r="M3275" s="118"/>
      <c r="N3275" s="153"/>
    </row>
    <row r="3276" spans="2:14">
      <c r="B3276" s="118"/>
      <c r="C3276" s="118"/>
      <c r="D3276" s="118"/>
      <c r="E3276" s="118"/>
      <c r="F3276" s="118"/>
      <c r="G3276" s="118"/>
      <c r="H3276" s="118"/>
      <c r="I3276" s="118"/>
      <c r="J3276" s="118"/>
      <c r="K3276" s="118"/>
      <c r="L3276" s="118"/>
      <c r="M3276" s="118"/>
      <c r="N3276" s="153"/>
    </row>
    <row r="3277" spans="2:14">
      <c r="B3277" s="118"/>
      <c r="C3277" s="118"/>
      <c r="D3277" s="118"/>
      <c r="E3277" s="118"/>
      <c r="F3277" s="118"/>
      <c r="G3277" s="118"/>
      <c r="H3277" s="118"/>
      <c r="I3277" s="118"/>
      <c r="J3277" s="118"/>
      <c r="K3277" s="118"/>
      <c r="L3277" s="118"/>
      <c r="M3277" s="118"/>
      <c r="N3277" s="153"/>
    </row>
    <row r="3278" spans="2:14">
      <c r="B3278" s="118"/>
      <c r="C3278" s="118"/>
      <c r="D3278" s="118"/>
      <c r="E3278" s="118"/>
      <c r="F3278" s="118"/>
      <c r="G3278" s="118"/>
      <c r="H3278" s="118"/>
      <c r="I3278" s="118"/>
      <c r="J3278" s="118"/>
      <c r="K3278" s="118"/>
      <c r="L3278" s="118"/>
      <c r="M3278" s="118"/>
      <c r="N3278" s="153"/>
    </row>
    <row r="3279" spans="2:14">
      <c r="B3279" s="118"/>
      <c r="C3279" s="118"/>
      <c r="D3279" s="118"/>
      <c r="E3279" s="118"/>
      <c r="F3279" s="118"/>
      <c r="G3279" s="118"/>
      <c r="H3279" s="118"/>
      <c r="I3279" s="118"/>
      <c r="J3279" s="118"/>
      <c r="K3279" s="118"/>
      <c r="L3279" s="118"/>
      <c r="M3279" s="118"/>
      <c r="N3279" s="153"/>
    </row>
    <row r="3280" spans="2:14">
      <c r="B3280" s="118"/>
      <c r="C3280" s="118"/>
      <c r="D3280" s="118"/>
      <c r="E3280" s="118"/>
      <c r="F3280" s="118"/>
      <c r="G3280" s="118"/>
      <c r="H3280" s="118"/>
      <c r="I3280" s="118"/>
      <c r="J3280" s="118"/>
      <c r="K3280" s="118"/>
      <c r="L3280" s="118"/>
      <c r="M3280" s="118"/>
      <c r="N3280" s="153"/>
    </row>
    <row r="3281" spans="2:14">
      <c r="B3281" s="118"/>
      <c r="C3281" s="118"/>
      <c r="D3281" s="118"/>
      <c r="E3281" s="118"/>
      <c r="F3281" s="118"/>
      <c r="G3281" s="118"/>
      <c r="H3281" s="118"/>
      <c r="I3281" s="118"/>
      <c r="J3281" s="118"/>
      <c r="K3281" s="118"/>
      <c r="L3281" s="118"/>
      <c r="M3281" s="118"/>
      <c r="N3281" s="153"/>
    </row>
    <row r="3282" spans="2:14">
      <c r="B3282" s="118"/>
      <c r="C3282" s="118"/>
      <c r="D3282" s="118"/>
      <c r="E3282" s="118"/>
      <c r="F3282" s="118"/>
      <c r="G3282" s="118"/>
      <c r="H3282" s="118"/>
      <c r="I3282" s="118"/>
      <c r="J3282" s="118"/>
      <c r="K3282" s="118"/>
      <c r="L3282" s="118"/>
      <c r="M3282" s="118"/>
      <c r="N3282" s="153"/>
    </row>
    <row r="3283" spans="2:14">
      <c r="B3283" s="118"/>
      <c r="C3283" s="118"/>
      <c r="D3283" s="118"/>
      <c r="E3283" s="118"/>
      <c r="F3283" s="118"/>
      <c r="G3283" s="118"/>
      <c r="H3283" s="118"/>
      <c r="I3283" s="118"/>
      <c r="J3283" s="118"/>
      <c r="K3283" s="118"/>
      <c r="L3283" s="118"/>
      <c r="M3283" s="118"/>
      <c r="N3283" s="153"/>
    </row>
    <row r="3284" spans="2:14">
      <c r="B3284" s="118"/>
      <c r="C3284" s="118"/>
      <c r="D3284" s="118"/>
      <c r="E3284" s="118"/>
      <c r="F3284" s="118"/>
      <c r="G3284" s="118"/>
      <c r="H3284" s="118"/>
      <c r="I3284" s="118"/>
      <c r="J3284" s="118"/>
      <c r="K3284" s="118"/>
      <c r="L3284" s="118"/>
      <c r="M3284" s="118"/>
      <c r="N3284" s="153"/>
    </row>
    <row r="3285" spans="2:14">
      <c r="B3285" s="118"/>
      <c r="C3285" s="118"/>
      <c r="D3285" s="118"/>
      <c r="E3285" s="118"/>
      <c r="F3285" s="118"/>
      <c r="G3285" s="118"/>
      <c r="H3285" s="118"/>
      <c r="I3285" s="118"/>
      <c r="J3285" s="118"/>
      <c r="K3285" s="118"/>
      <c r="L3285" s="118"/>
      <c r="M3285" s="118"/>
      <c r="N3285" s="153"/>
    </row>
    <row r="3286" spans="2:14">
      <c r="B3286" s="118"/>
      <c r="C3286" s="118"/>
      <c r="D3286" s="118"/>
      <c r="E3286" s="118"/>
      <c r="F3286" s="118"/>
      <c r="G3286" s="118"/>
      <c r="H3286" s="118"/>
      <c r="I3286" s="118"/>
      <c r="J3286" s="118"/>
      <c r="K3286" s="118"/>
      <c r="L3286" s="118"/>
      <c r="M3286" s="118"/>
      <c r="N3286" s="153"/>
    </row>
    <row r="3287" spans="2:14">
      <c r="B3287" s="118"/>
      <c r="C3287" s="118"/>
      <c r="D3287" s="118"/>
      <c r="E3287" s="118"/>
      <c r="F3287" s="118"/>
      <c r="G3287" s="118"/>
      <c r="H3287" s="118"/>
      <c r="I3287" s="118"/>
      <c r="J3287" s="118"/>
      <c r="K3287" s="118"/>
      <c r="L3287" s="118"/>
      <c r="M3287" s="118"/>
      <c r="N3287" s="153"/>
    </row>
    <row r="3288" spans="2:14">
      <c r="B3288" s="118"/>
      <c r="C3288" s="118"/>
      <c r="D3288" s="118"/>
      <c r="E3288" s="118"/>
      <c r="F3288" s="118"/>
      <c r="G3288" s="118"/>
      <c r="H3288" s="118"/>
      <c r="I3288" s="118"/>
      <c r="J3288" s="118"/>
      <c r="K3288" s="118"/>
      <c r="L3288" s="118"/>
      <c r="M3288" s="118"/>
      <c r="N3288" s="153"/>
    </row>
    <row r="3289" spans="2:14">
      <c r="B3289" s="118"/>
      <c r="C3289" s="118"/>
      <c r="D3289" s="118"/>
      <c r="E3289" s="118"/>
      <c r="F3289" s="118"/>
      <c r="G3289" s="118"/>
      <c r="H3289" s="118"/>
      <c r="I3289" s="118"/>
      <c r="J3289" s="118"/>
      <c r="K3289" s="118"/>
      <c r="L3289" s="118"/>
      <c r="M3289" s="118"/>
      <c r="N3289" s="153"/>
    </row>
    <row r="3290" spans="2:14">
      <c r="B3290" s="118"/>
      <c r="C3290" s="118"/>
      <c r="D3290" s="118"/>
      <c r="E3290" s="118"/>
      <c r="F3290" s="118"/>
      <c r="G3290" s="118"/>
      <c r="H3290" s="118"/>
      <c r="I3290" s="118"/>
      <c r="J3290" s="118"/>
      <c r="K3290" s="118"/>
      <c r="L3290" s="118"/>
      <c r="M3290" s="118"/>
      <c r="N3290" s="153"/>
    </row>
    <row r="3291" spans="2:14">
      <c r="B3291" s="118"/>
      <c r="C3291" s="118"/>
      <c r="D3291" s="118"/>
      <c r="E3291" s="118"/>
      <c r="F3291" s="118"/>
      <c r="G3291" s="118"/>
      <c r="H3291" s="118"/>
      <c r="I3291" s="118"/>
      <c r="J3291" s="118"/>
      <c r="K3291" s="118"/>
      <c r="L3291" s="118"/>
      <c r="M3291" s="118"/>
      <c r="N3291" s="153"/>
    </row>
    <row r="3292" spans="2:14">
      <c r="B3292" s="118"/>
      <c r="C3292" s="118"/>
      <c r="D3292" s="118"/>
      <c r="E3292" s="118"/>
      <c r="F3292" s="118"/>
      <c r="G3292" s="118"/>
      <c r="H3292" s="118"/>
      <c r="I3292" s="118"/>
      <c r="J3292" s="118"/>
      <c r="K3292" s="118"/>
      <c r="L3292" s="118"/>
      <c r="M3292" s="118"/>
      <c r="N3292" s="153"/>
    </row>
    <row r="3293" spans="2:14">
      <c r="B3293" s="118"/>
      <c r="C3293" s="118"/>
      <c r="D3293" s="118"/>
      <c r="E3293" s="118"/>
      <c r="F3293" s="118"/>
      <c r="G3293" s="118"/>
      <c r="H3293" s="118"/>
      <c r="I3293" s="118"/>
      <c r="J3293" s="118"/>
      <c r="K3293" s="118"/>
      <c r="L3293" s="118"/>
      <c r="M3293" s="118"/>
      <c r="N3293" s="153"/>
    </row>
    <row r="3294" spans="2:14">
      <c r="B3294" s="118"/>
      <c r="C3294" s="118"/>
      <c r="D3294" s="118"/>
      <c r="E3294" s="118"/>
      <c r="F3294" s="118"/>
      <c r="G3294" s="118"/>
      <c r="H3294" s="118"/>
      <c r="I3294" s="118"/>
      <c r="J3294" s="118"/>
      <c r="K3294" s="118"/>
      <c r="L3294" s="118"/>
      <c r="M3294" s="118"/>
      <c r="N3294" s="153"/>
    </row>
    <row r="3295" spans="2:14">
      <c r="B3295" s="118"/>
      <c r="C3295" s="118"/>
      <c r="D3295" s="118"/>
      <c r="E3295" s="118"/>
      <c r="F3295" s="118"/>
      <c r="G3295" s="118"/>
      <c r="H3295" s="118"/>
      <c r="I3295" s="118"/>
      <c r="J3295" s="118"/>
      <c r="K3295" s="118"/>
      <c r="L3295" s="118"/>
      <c r="M3295" s="118"/>
      <c r="N3295" s="153"/>
    </row>
    <row r="3296" spans="2:14">
      <c r="B3296" s="118"/>
      <c r="C3296" s="118"/>
      <c r="D3296" s="118"/>
      <c r="E3296" s="118"/>
      <c r="F3296" s="118"/>
      <c r="G3296" s="118"/>
      <c r="H3296" s="118"/>
      <c r="I3296" s="118"/>
      <c r="J3296" s="118"/>
      <c r="K3296" s="118"/>
      <c r="L3296" s="118"/>
      <c r="M3296" s="118"/>
      <c r="N3296" s="153"/>
    </row>
    <row r="3297" spans="2:14">
      <c r="B3297" s="118"/>
      <c r="C3297" s="118"/>
      <c r="D3297" s="118"/>
      <c r="E3297" s="118"/>
      <c r="F3297" s="118"/>
      <c r="G3297" s="118"/>
      <c r="H3297" s="118"/>
      <c r="I3297" s="118"/>
      <c r="J3297" s="118"/>
      <c r="K3297" s="118"/>
      <c r="L3297" s="118"/>
      <c r="M3297" s="118"/>
      <c r="N3297" s="153"/>
    </row>
    <row r="3298" spans="2:14">
      <c r="B3298" s="118"/>
      <c r="C3298" s="118"/>
      <c r="D3298" s="118"/>
      <c r="E3298" s="118"/>
      <c r="F3298" s="118"/>
      <c r="G3298" s="118"/>
      <c r="H3298" s="118"/>
      <c r="I3298" s="118"/>
      <c r="J3298" s="118"/>
      <c r="K3298" s="118"/>
      <c r="L3298" s="118"/>
      <c r="M3298" s="118"/>
      <c r="N3298" s="153"/>
    </row>
    <row r="3299" spans="2:14">
      <c r="B3299" s="118"/>
      <c r="C3299" s="118"/>
      <c r="D3299" s="118"/>
      <c r="E3299" s="118"/>
      <c r="F3299" s="118"/>
      <c r="G3299" s="118"/>
      <c r="H3299" s="118"/>
      <c r="I3299" s="118"/>
      <c r="J3299" s="118"/>
      <c r="K3299" s="118"/>
      <c r="L3299" s="118"/>
      <c r="M3299" s="118"/>
      <c r="N3299" s="153"/>
    </row>
    <row r="3300" spans="2:14">
      <c r="B3300" s="118"/>
      <c r="C3300" s="118"/>
      <c r="D3300" s="118"/>
      <c r="E3300" s="118"/>
      <c r="F3300" s="118"/>
      <c r="G3300" s="118"/>
      <c r="H3300" s="118"/>
      <c r="I3300" s="118"/>
      <c r="J3300" s="118"/>
      <c r="K3300" s="118"/>
      <c r="L3300" s="118"/>
      <c r="M3300" s="118"/>
      <c r="N3300" s="153"/>
    </row>
    <row r="3301" spans="2:14">
      <c r="B3301" s="118"/>
      <c r="C3301" s="118"/>
      <c r="D3301" s="118"/>
      <c r="E3301" s="118"/>
      <c r="F3301" s="118"/>
      <c r="G3301" s="118"/>
      <c r="H3301" s="118"/>
      <c r="I3301" s="118"/>
      <c r="J3301" s="118"/>
      <c r="K3301" s="118"/>
      <c r="L3301" s="118"/>
      <c r="M3301" s="118"/>
      <c r="N3301" s="153"/>
    </row>
    <row r="3302" spans="2:14">
      <c r="B3302" s="118"/>
      <c r="C3302" s="118"/>
      <c r="D3302" s="118"/>
      <c r="E3302" s="118"/>
      <c r="F3302" s="118"/>
      <c r="G3302" s="118"/>
      <c r="H3302" s="118"/>
      <c r="I3302" s="118"/>
      <c r="J3302" s="118"/>
      <c r="K3302" s="118"/>
      <c r="L3302" s="118"/>
      <c r="M3302" s="118"/>
      <c r="N3302" s="153"/>
    </row>
    <row r="3303" spans="2:14">
      <c r="B3303" s="118"/>
      <c r="C3303" s="118"/>
      <c r="D3303" s="118"/>
      <c r="E3303" s="118"/>
      <c r="F3303" s="118"/>
      <c r="G3303" s="118"/>
      <c r="H3303" s="118"/>
      <c r="I3303" s="118"/>
      <c r="J3303" s="118"/>
      <c r="K3303" s="118"/>
      <c r="L3303" s="118"/>
      <c r="M3303" s="118"/>
      <c r="N3303" s="153"/>
    </row>
    <row r="3304" spans="2:14">
      <c r="B3304" s="118"/>
      <c r="C3304" s="118"/>
      <c r="D3304" s="118"/>
      <c r="E3304" s="118"/>
      <c r="F3304" s="118"/>
      <c r="G3304" s="118"/>
      <c r="H3304" s="118"/>
      <c r="I3304" s="118"/>
      <c r="J3304" s="118"/>
      <c r="K3304" s="118"/>
      <c r="L3304" s="118"/>
      <c r="M3304" s="118"/>
      <c r="N3304" s="153"/>
    </row>
    <row r="3305" spans="2:14">
      <c r="B3305" s="118"/>
      <c r="C3305" s="118"/>
      <c r="D3305" s="118"/>
      <c r="E3305" s="118"/>
      <c r="F3305" s="118"/>
      <c r="G3305" s="118"/>
      <c r="H3305" s="118"/>
      <c r="I3305" s="118"/>
      <c r="J3305" s="118"/>
      <c r="K3305" s="118"/>
      <c r="L3305" s="118"/>
      <c r="M3305" s="118"/>
      <c r="N3305" s="153"/>
    </row>
    <row r="3306" spans="2:14">
      <c r="B3306" s="118"/>
      <c r="C3306" s="118"/>
      <c r="D3306" s="118"/>
      <c r="E3306" s="118"/>
      <c r="F3306" s="118"/>
      <c r="G3306" s="118"/>
      <c r="H3306" s="118"/>
      <c r="I3306" s="118"/>
      <c r="J3306" s="118"/>
      <c r="K3306" s="118"/>
      <c r="L3306" s="118"/>
      <c r="M3306" s="118"/>
      <c r="N3306" s="153"/>
    </row>
    <row r="3307" spans="2:14">
      <c r="B3307" s="118"/>
      <c r="C3307" s="118"/>
      <c r="D3307" s="118"/>
      <c r="E3307" s="118"/>
      <c r="F3307" s="118"/>
      <c r="G3307" s="118"/>
      <c r="H3307" s="118"/>
      <c r="I3307" s="118"/>
      <c r="J3307" s="118"/>
      <c r="K3307" s="118"/>
      <c r="L3307" s="118"/>
      <c r="M3307" s="118"/>
      <c r="N3307" s="153"/>
    </row>
    <row r="3308" spans="2:14">
      <c r="B3308" s="118"/>
      <c r="C3308" s="118"/>
      <c r="D3308" s="118"/>
      <c r="E3308" s="118"/>
      <c r="F3308" s="118"/>
      <c r="G3308" s="118"/>
      <c r="H3308" s="118"/>
      <c r="I3308" s="118"/>
      <c r="J3308" s="118"/>
      <c r="K3308" s="118"/>
      <c r="L3308" s="118"/>
      <c r="M3308" s="118"/>
      <c r="N3308" s="153"/>
    </row>
    <row r="3309" spans="2:14">
      <c r="B3309" s="118"/>
      <c r="C3309" s="118"/>
      <c r="D3309" s="118"/>
      <c r="E3309" s="118"/>
      <c r="F3309" s="118"/>
      <c r="G3309" s="118"/>
      <c r="H3309" s="118"/>
      <c r="I3309" s="118"/>
      <c r="J3309" s="118"/>
      <c r="K3309" s="118"/>
      <c r="L3309" s="118"/>
      <c r="M3309" s="118"/>
      <c r="N3309" s="153"/>
    </row>
    <row r="3310" spans="2:14">
      <c r="B3310" s="118"/>
      <c r="C3310" s="118"/>
      <c r="D3310" s="118"/>
      <c r="E3310" s="118"/>
      <c r="F3310" s="118"/>
      <c r="G3310" s="118"/>
      <c r="H3310" s="118"/>
      <c r="I3310" s="118"/>
      <c r="J3310" s="118"/>
      <c r="K3310" s="118"/>
      <c r="L3310" s="118"/>
      <c r="M3310" s="118"/>
      <c r="N3310" s="153"/>
    </row>
    <row r="3311" spans="2:14">
      <c r="B3311" s="118"/>
      <c r="C3311" s="118"/>
      <c r="D3311" s="118"/>
      <c r="E3311" s="118"/>
      <c r="F3311" s="118"/>
      <c r="G3311" s="118"/>
      <c r="H3311" s="118"/>
      <c r="I3311" s="118"/>
      <c r="J3311" s="118"/>
      <c r="K3311" s="118"/>
      <c r="L3311" s="118"/>
      <c r="M3311" s="118"/>
      <c r="N3311" s="153"/>
    </row>
    <row r="3312" spans="2:14">
      <c r="B3312" s="118"/>
      <c r="C3312" s="118"/>
      <c r="D3312" s="118"/>
      <c r="E3312" s="118"/>
      <c r="F3312" s="118"/>
      <c r="G3312" s="118"/>
      <c r="H3312" s="118"/>
      <c r="I3312" s="118"/>
      <c r="J3312" s="118"/>
      <c r="K3312" s="118"/>
      <c r="L3312" s="118"/>
      <c r="M3312" s="118"/>
      <c r="N3312" s="153"/>
    </row>
    <row r="3313" spans="2:14">
      <c r="B3313" s="118"/>
      <c r="C3313" s="118"/>
      <c r="D3313" s="118"/>
      <c r="E3313" s="118"/>
      <c r="F3313" s="118"/>
      <c r="G3313" s="118"/>
      <c r="H3313" s="118"/>
      <c r="I3313" s="118"/>
      <c r="J3313" s="118"/>
      <c r="K3313" s="118"/>
      <c r="L3313" s="118"/>
      <c r="M3313" s="118"/>
      <c r="N3313" s="153"/>
    </row>
    <row r="3314" spans="2:14">
      <c r="B3314" s="118"/>
      <c r="C3314" s="118"/>
      <c r="D3314" s="118"/>
      <c r="E3314" s="118"/>
      <c r="F3314" s="118"/>
      <c r="G3314" s="118"/>
      <c r="H3314" s="118"/>
      <c r="I3314" s="118"/>
      <c r="J3314" s="118"/>
      <c r="K3314" s="118"/>
      <c r="L3314" s="118"/>
      <c r="M3314" s="118"/>
      <c r="N3314" s="153"/>
    </row>
    <row r="3315" spans="2:14">
      <c r="B3315" s="118"/>
      <c r="C3315" s="118"/>
      <c r="D3315" s="118"/>
      <c r="E3315" s="118"/>
      <c r="F3315" s="118"/>
      <c r="G3315" s="118"/>
      <c r="H3315" s="118"/>
      <c r="I3315" s="118"/>
      <c r="J3315" s="118"/>
      <c r="K3315" s="118"/>
      <c r="L3315" s="118"/>
      <c r="M3315" s="118"/>
      <c r="N3315" s="153"/>
    </row>
    <row r="3316" spans="2:14">
      <c r="B3316" s="118"/>
      <c r="C3316" s="118"/>
      <c r="D3316" s="118"/>
      <c r="E3316" s="118"/>
      <c r="F3316" s="118"/>
      <c r="G3316" s="118"/>
      <c r="H3316" s="118"/>
      <c r="I3316" s="118"/>
      <c r="J3316" s="118"/>
      <c r="K3316" s="118"/>
      <c r="L3316" s="118"/>
      <c r="M3316" s="118"/>
      <c r="N3316" s="153"/>
    </row>
    <row r="3317" spans="2:14">
      <c r="B3317" s="118"/>
      <c r="C3317" s="118"/>
      <c r="D3317" s="118"/>
      <c r="E3317" s="118"/>
      <c r="F3317" s="118"/>
      <c r="G3317" s="118"/>
      <c r="H3317" s="118"/>
      <c r="I3317" s="118"/>
      <c r="J3317" s="118"/>
      <c r="K3317" s="118"/>
      <c r="L3317" s="118"/>
      <c r="M3317" s="118"/>
      <c r="N3317" s="153"/>
    </row>
    <row r="3318" spans="2:14">
      <c r="B3318" s="118"/>
      <c r="C3318" s="118"/>
      <c r="D3318" s="118"/>
      <c r="E3318" s="118"/>
      <c r="F3318" s="118"/>
      <c r="G3318" s="118"/>
      <c r="H3318" s="118"/>
      <c r="I3318" s="118"/>
      <c r="J3318" s="118"/>
      <c r="K3318" s="118"/>
      <c r="L3318" s="118"/>
      <c r="M3318" s="118"/>
      <c r="N3318" s="153"/>
    </row>
    <row r="3319" spans="2:14">
      <c r="B3319" s="118"/>
      <c r="C3319" s="118"/>
      <c r="D3319" s="118"/>
      <c r="E3319" s="118"/>
      <c r="F3319" s="118"/>
      <c r="G3319" s="118"/>
      <c r="H3319" s="118"/>
      <c r="I3319" s="118"/>
      <c r="J3319" s="118"/>
      <c r="K3319" s="118"/>
      <c r="L3319" s="118"/>
      <c r="M3319" s="118"/>
      <c r="N3319" s="153"/>
    </row>
    <row r="3320" spans="2:14">
      <c r="B3320" s="118"/>
      <c r="C3320" s="118"/>
      <c r="D3320" s="118"/>
      <c r="E3320" s="118"/>
      <c r="F3320" s="118"/>
      <c r="G3320" s="118"/>
      <c r="H3320" s="118"/>
      <c r="I3320" s="118"/>
      <c r="J3320" s="118"/>
      <c r="K3320" s="118"/>
      <c r="L3320" s="118"/>
      <c r="M3320" s="118"/>
      <c r="N3320" s="153"/>
    </row>
    <row r="3321" spans="2:14">
      <c r="B3321" s="118"/>
      <c r="C3321" s="118"/>
      <c r="D3321" s="118"/>
      <c r="E3321" s="118"/>
      <c r="F3321" s="118"/>
      <c r="G3321" s="118"/>
      <c r="H3321" s="118"/>
      <c r="I3321" s="118"/>
      <c r="J3321" s="118"/>
      <c r="K3321" s="118"/>
      <c r="L3321" s="118"/>
      <c r="M3321" s="118"/>
      <c r="N3321" s="153"/>
    </row>
    <row r="3322" spans="2:14">
      <c r="B3322" s="118"/>
      <c r="C3322" s="118"/>
      <c r="D3322" s="118"/>
      <c r="E3322" s="118"/>
      <c r="F3322" s="118"/>
      <c r="G3322" s="118"/>
      <c r="H3322" s="118"/>
      <c r="I3322" s="118"/>
      <c r="J3322" s="118"/>
      <c r="K3322" s="118"/>
      <c r="L3322" s="118"/>
      <c r="M3322" s="118"/>
      <c r="N3322" s="153"/>
    </row>
    <row r="3323" spans="2:14">
      <c r="B3323" s="118"/>
      <c r="C3323" s="118"/>
      <c r="D3323" s="118"/>
      <c r="E3323" s="118"/>
      <c r="F3323" s="118"/>
      <c r="G3323" s="118"/>
      <c r="H3323" s="118"/>
      <c r="I3323" s="118"/>
      <c r="J3323" s="118"/>
      <c r="K3323" s="118"/>
      <c r="L3323" s="118"/>
      <c r="M3323" s="118"/>
      <c r="N3323" s="153"/>
    </row>
    <row r="3324" spans="2:14">
      <c r="B3324" s="118"/>
      <c r="C3324" s="118"/>
      <c r="D3324" s="118"/>
      <c r="E3324" s="118"/>
      <c r="F3324" s="118"/>
      <c r="G3324" s="118"/>
      <c r="H3324" s="118"/>
      <c r="I3324" s="118"/>
      <c r="J3324" s="118"/>
      <c r="K3324" s="118"/>
      <c r="L3324" s="118"/>
      <c r="M3324" s="118"/>
      <c r="N3324" s="153"/>
    </row>
    <row r="3325" spans="2:14">
      <c r="B3325" s="118"/>
      <c r="C3325" s="118"/>
      <c r="D3325" s="118"/>
      <c r="E3325" s="118"/>
      <c r="F3325" s="118"/>
      <c r="G3325" s="118"/>
      <c r="H3325" s="118"/>
      <c r="I3325" s="118"/>
      <c r="J3325" s="118"/>
      <c r="K3325" s="118"/>
      <c r="L3325" s="118"/>
      <c r="M3325" s="118"/>
      <c r="N3325" s="153"/>
    </row>
    <row r="3326" spans="2:14">
      <c r="B3326" s="118"/>
      <c r="C3326" s="118"/>
      <c r="D3326" s="118"/>
      <c r="E3326" s="118"/>
      <c r="F3326" s="118"/>
      <c r="G3326" s="118"/>
      <c r="H3326" s="118"/>
      <c r="I3326" s="118"/>
      <c r="J3326" s="118"/>
      <c r="K3326" s="118"/>
      <c r="L3326" s="118"/>
      <c r="M3326" s="118"/>
      <c r="N3326" s="153"/>
    </row>
    <row r="3327" spans="2:14">
      <c r="B3327" s="118"/>
      <c r="C3327" s="118"/>
      <c r="D3327" s="118"/>
      <c r="E3327" s="118"/>
      <c r="F3327" s="118"/>
      <c r="G3327" s="118"/>
      <c r="H3327" s="118"/>
      <c r="I3327" s="118"/>
      <c r="J3327" s="118"/>
      <c r="K3327" s="118"/>
      <c r="L3327" s="118"/>
      <c r="M3327" s="118"/>
      <c r="N3327" s="153"/>
    </row>
    <row r="3328" spans="2:14">
      <c r="B3328" s="118"/>
      <c r="C3328" s="118"/>
      <c r="D3328" s="118"/>
      <c r="E3328" s="118"/>
      <c r="F3328" s="118"/>
      <c r="G3328" s="118"/>
      <c r="H3328" s="118"/>
      <c r="I3328" s="118"/>
      <c r="J3328" s="118"/>
      <c r="K3328" s="118"/>
      <c r="L3328" s="118"/>
      <c r="M3328" s="118"/>
      <c r="N3328" s="153"/>
    </row>
    <row r="3329" spans="2:14">
      <c r="B3329" s="118"/>
      <c r="C3329" s="118"/>
      <c r="D3329" s="118"/>
      <c r="E3329" s="118"/>
      <c r="F3329" s="118"/>
      <c r="G3329" s="118"/>
      <c r="H3329" s="118"/>
      <c r="I3329" s="118"/>
      <c r="J3329" s="118"/>
      <c r="K3329" s="118"/>
      <c r="L3329" s="118"/>
      <c r="M3329" s="118"/>
      <c r="N3329" s="153"/>
    </row>
    <row r="3330" spans="2:14">
      <c r="B3330" s="118"/>
      <c r="C3330" s="118"/>
      <c r="D3330" s="118"/>
      <c r="E3330" s="118"/>
      <c r="F3330" s="118"/>
      <c r="G3330" s="118"/>
      <c r="H3330" s="118"/>
      <c r="I3330" s="118"/>
      <c r="J3330" s="118"/>
      <c r="K3330" s="118"/>
      <c r="L3330" s="118"/>
      <c r="M3330" s="118"/>
      <c r="N3330" s="153"/>
    </row>
    <row r="3331" spans="2:14">
      <c r="B3331" s="118"/>
      <c r="C3331" s="118"/>
      <c r="D3331" s="118"/>
      <c r="E3331" s="118"/>
      <c r="F3331" s="118"/>
      <c r="G3331" s="118"/>
      <c r="H3331" s="118"/>
      <c r="I3331" s="118"/>
      <c r="J3331" s="118"/>
      <c r="K3331" s="118"/>
      <c r="L3331" s="118"/>
      <c r="M3331" s="118"/>
      <c r="N3331" s="153"/>
    </row>
    <row r="3332" spans="2:14">
      <c r="B3332" s="118"/>
      <c r="C3332" s="118"/>
      <c r="D3332" s="118"/>
      <c r="E3332" s="118"/>
      <c r="F3332" s="118"/>
      <c r="G3332" s="118"/>
      <c r="H3332" s="118"/>
      <c r="I3332" s="118"/>
      <c r="J3332" s="118"/>
      <c r="K3332" s="118"/>
      <c r="L3332" s="118"/>
      <c r="M3332" s="118"/>
      <c r="N3332" s="153"/>
    </row>
    <row r="3333" spans="2:14">
      <c r="B3333" s="118"/>
      <c r="C3333" s="118"/>
      <c r="D3333" s="118"/>
      <c r="E3333" s="118"/>
      <c r="F3333" s="118"/>
      <c r="G3333" s="118"/>
      <c r="H3333" s="118"/>
      <c r="I3333" s="118"/>
      <c r="J3333" s="118"/>
      <c r="K3333" s="118"/>
      <c r="L3333" s="118"/>
      <c r="M3333" s="118"/>
      <c r="N3333" s="153"/>
    </row>
    <row r="3334" spans="2:14">
      <c r="B3334" s="118"/>
      <c r="C3334" s="118"/>
      <c r="D3334" s="118"/>
      <c r="E3334" s="118"/>
      <c r="F3334" s="118"/>
      <c r="G3334" s="118"/>
      <c r="H3334" s="118"/>
      <c r="I3334" s="118"/>
      <c r="J3334" s="118"/>
      <c r="K3334" s="118"/>
      <c r="L3334" s="118"/>
      <c r="M3334" s="118"/>
      <c r="N3334" s="153"/>
    </row>
    <row r="3335" spans="2:14">
      <c r="B3335" s="118"/>
      <c r="C3335" s="118"/>
      <c r="D3335" s="118"/>
      <c r="E3335" s="118"/>
      <c r="F3335" s="118"/>
      <c r="G3335" s="118"/>
      <c r="H3335" s="118"/>
      <c r="I3335" s="118"/>
      <c r="J3335" s="118"/>
      <c r="K3335" s="118"/>
      <c r="L3335" s="118"/>
      <c r="M3335" s="118"/>
      <c r="N3335" s="153"/>
    </row>
    <row r="3336" spans="2:14">
      <c r="B3336" s="118"/>
      <c r="C3336" s="118"/>
      <c r="D3336" s="118"/>
      <c r="E3336" s="118"/>
      <c r="F3336" s="118"/>
      <c r="G3336" s="118"/>
      <c r="H3336" s="118"/>
      <c r="I3336" s="118"/>
      <c r="J3336" s="118"/>
      <c r="K3336" s="118"/>
      <c r="L3336" s="118"/>
      <c r="M3336" s="118"/>
      <c r="N3336" s="153"/>
    </row>
    <row r="3337" spans="2:14">
      <c r="B3337" s="118"/>
      <c r="C3337" s="118"/>
      <c r="D3337" s="118"/>
      <c r="E3337" s="118"/>
      <c r="F3337" s="118"/>
      <c r="G3337" s="118"/>
      <c r="H3337" s="118"/>
      <c r="I3337" s="118"/>
      <c r="J3337" s="118"/>
      <c r="K3337" s="118"/>
      <c r="L3337" s="118"/>
      <c r="M3337" s="118"/>
      <c r="N3337" s="153"/>
    </row>
    <row r="3338" spans="2:14">
      <c r="B3338" s="118"/>
      <c r="C3338" s="118"/>
      <c r="D3338" s="118"/>
      <c r="E3338" s="118"/>
      <c r="F3338" s="118"/>
      <c r="G3338" s="118"/>
      <c r="H3338" s="118"/>
      <c r="I3338" s="118"/>
      <c r="J3338" s="118"/>
      <c r="K3338" s="118"/>
      <c r="L3338" s="118"/>
      <c r="M3338" s="118"/>
      <c r="N3338" s="153"/>
    </row>
    <row r="3339" spans="2:14">
      <c r="B3339" s="118"/>
      <c r="C3339" s="118"/>
      <c r="D3339" s="118"/>
      <c r="E3339" s="118"/>
      <c r="F3339" s="118"/>
      <c r="G3339" s="118"/>
      <c r="H3339" s="118"/>
      <c r="I3339" s="118"/>
      <c r="J3339" s="118"/>
      <c r="K3339" s="118"/>
      <c r="L3339" s="118"/>
      <c r="M3339" s="118"/>
      <c r="N3339" s="153"/>
    </row>
    <row r="3340" spans="2:14">
      <c r="B3340" s="118"/>
      <c r="C3340" s="118"/>
      <c r="D3340" s="118"/>
      <c r="E3340" s="118"/>
      <c r="F3340" s="118"/>
      <c r="G3340" s="118"/>
      <c r="H3340" s="118"/>
      <c r="I3340" s="118"/>
      <c r="J3340" s="118"/>
      <c r="K3340" s="118"/>
      <c r="L3340" s="118"/>
      <c r="M3340" s="118"/>
      <c r="N3340" s="153"/>
    </row>
    <row r="3341" spans="2:14">
      <c r="B3341" s="118"/>
      <c r="C3341" s="118"/>
      <c r="D3341" s="118"/>
      <c r="E3341" s="118"/>
      <c r="F3341" s="118"/>
      <c r="G3341" s="118"/>
      <c r="H3341" s="118"/>
      <c r="I3341" s="118"/>
      <c r="J3341" s="118"/>
      <c r="K3341" s="118"/>
      <c r="L3341" s="118"/>
      <c r="M3341" s="118"/>
      <c r="N3341" s="153"/>
    </row>
    <row r="3342" spans="2:14">
      <c r="B3342" s="118"/>
      <c r="C3342" s="118"/>
      <c r="D3342" s="118"/>
      <c r="E3342" s="118"/>
      <c r="F3342" s="118"/>
      <c r="G3342" s="118"/>
      <c r="H3342" s="118"/>
      <c r="I3342" s="118"/>
      <c r="J3342" s="118"/>
      <c r="K3342" s="118"/>
      <c r="L3342" s="118"/>
      <c r="M3342" s="118"/>
      <c r="N3342" s="153"/>
    </row>
    <row r="3343" spans="2:14">
      <c r="B3343" s="118"/>
      <c r="C3343" s="118"/>
      <c r="D3343" s="118"/>
      <c r="E3343" s="118"/>
      <c r="F3343" s="118"/>
      <c r="G3343" s="118"/>
      <c r="H3343" s="118"/>
      <c r="I3343" s="118"/>
      <c r="J3343" s="118"/>
      <c r="K3343" s="118"/>
      <c r="L3343" s="118"/>
      <c r="M3343" s="118"/>
      <c r="N3343" s="153"/>
    </row>
    <row r="3344" spans="2:14">
      <c r="B3344" s="118"/>
      <c r="C3344" s="118"/>
      <c r="D3344" s="118"/>
      <c r="E3344" s="118"/>
      <c r="F3344" s="118"/>
      <c r="G3344" s="118"/>
      <c r="H3344" s="118"/>
      <c r="I3344" s="118"/>
      <c r="J3344" s="118"/>
      <c r="K3344" s="118"/>
      <c r="L3344" s="118"/>
      <c r="M3344" s="118"/>
      <c r="N3344" s="153"/>
    </row>
    <row r="3345" spans="2:14">
      <c r="B3345" s="118"/>
      <c r="C3345" s="118"/>
      <c r="D3345" s="118"/>
      <c r="E3345" s="118"/>
      <c r="F3345" s="118"/>
      <c r="G3345" s="118"/>
      <c r="H3345" s="118"/>
      <c r="I3345" s="118"/>
      <c r="J3345" s="118"/>
      <c r="K3345" s="118"/>
      <c r="L3345" s="118"/>
      <c r="M3345" s="118"/>
      <c r="N3345" s="153"/>
    </row>
    <row r="3346" spans="2:14">
      <c r="B3346" s="118"/>
      <c r="C3346" s="118"/>
      <c r="D3346" s="118"/>
      <c r="E3346" s="118"/>
      <c r="F3346" s="118"/>
      <c r="G3346" s="118"/>
      <c r="H3346" s="118"/>
      <c r="I3346" s="118"/>
      <c r="J3346" s="118"/>
      <c r="K3346" s="118"/>
      <c r="L3346" s="118"/>
      <c r="M3346" s="118"/>
      <c r="N3346" s="153"/>
    </row>
    <row r="3347" spans="2:14">
      <c r="B3347" s="118"/>
      <c r="C3347" s="118"/>
      <c r="D3347" s="118"/>
      <c r="E3347" s="118"/>
      <c r="F3347" s="118"/>
      <c r="G3347" s="118"/>
      <c r="H3347" s="118"/>
      <c r="I3347" s="118"/>
      <c r="J3347" s="118"/>
      <c r="K3347" s="118"/>
      <c r="L3347" s="118"/>
      <c r="M3347" s="118"/>
      <c r="N3347" s="153"/>
    </row>
    <row r="3348" spans="2:14">
      <c r="B3348" s="118"/>
      <c r="C3348" s="118"/>
      <c r="D3348" s="118"/>
      <c r="E3348" s="118"/>
      <c r="F3348" s="118"/>
      <c r="G3348" s="118"/>
      <c r="H3348" s="118"/>
      <c r="I3348" s="118"/>
      <c r="J3348" s="118"/>
      <c r="K3348" s="118"/>
      <c r="L3348" s="118"/>
      <c r="M3348" s="118"/>
      <c r="N3348" s="153"/>
    </row>
    <row r="3349" spans="2:14">
      <c r="B3349" s="118"/>
      <c r="C3349" s="118"/>
      <c r="D3349" s="118"/>
      <c r="E3349" s="118"/>
      <c r="F3349" s="118"/>
      <c r="G3349" s="118"/>
      <c r="H3349" s="118"/>
      <c r="I3349" s="118"/>
      <c r="J3349" s="118"/>
      <c r="K3349" s="118"/>
      <c r="L3349" s="118"/>
      <c r="M3349" s="118"/>
      <c r="N3349" s="153"/>
    </row>
    <row r="3350" spans="2:14">
      <c r="B3350" s="118"/>
      <c r="C3350" s="118"/>
      <c r="D3350" s="118"/>
      <c r="E3350" s="118"/>
      <c r="F3350" s="118"/>
      <c r="G3350" s="118"/>
      <c r="H3350" s="118"/>
      <c r="I3350" s="118"/>
      <c r="J3350" s="118"/>
      <c r="K3350" s="118"/>
      <c r="L3350" s="118"/>
      <c r="M3350" s="118"/>
      <c r="N3350" s="153"/>
    </row>
    <row r="3351" spans="2:14">
      <c r="B3351" s="118"/>
      <c r="C3351" s="118"/>
      <c r="D3351" s="118"/>
      <c r="E3351" s="118"/>
      <c r="F3351" s="118"/>
      <c r="G3351" s="118"/>
      <c r="H3351" s="118"/>
      <c r="I3351" s="118"/>
      <c r="J3351" s="118"/>
      <c r="K3351" s="118"/>
      <c r="L3351" s="118"/>
      <c r="M3351" s="118"/>
      <c r="N3351" s="153"/>
    </row>
    <row r="3352" spans="2:14">
      <c r="B3352" s="118"/>
      <c r="C3352" s="118"/>
      <c r="D3352" s="118"/>
      <c r="E3352" s="118"/>
      <c r="F3352" s="118"/>
      <c r="G3352" s="118"/>
      <c r="H3352" s="118"/>
      <c r="I3352" s="118"/>
      <c r="J3352" s="118"/>
      <c r="K3352" s="118"/>
      <c r="L3352" s="118"/>
      <c r="M3352" s="118"/>
      <c r="N3352" s="153"/>
    </row>
    <row r="3353" spans="2:14">
      <c r="B3353" s="118"/>
      <c r="C3353" s="118"/>
      <c r="D3353" s="118"/>
      <c r="E3353" s="118"/>
      <c r="F3353" s="118"/>
      <c r="G3353" s="118"/>
      <c r="H3353" s="118"/>
      <c r="I3353" s="118"/>
      <c r="J3353" s="118"/>
      <c r="K3353" s="118"/>
      <c r="L3353" s="118"/>
      <c r="M3353" s="118"/>
      <c r="N3353" s="153"/>
    </row>
    <row r="3354" spans="2:14">
      <c r="B3354" s="118"/>
      <c r="C3354" s="118"/>
      <c r="D3354" s="118"/>
      <c r="E3354" s="118"/>
      <c r="F3354" s="118"/>
      <c r="G3354" s="118"/>
      <c r="H3354" s="118"/>
      <c r="I3354" s="118"/>
      <c r="J3354" s="118"/>
      <c r="K3354" s="118"/>
      <c r="L3354" s="118"/>
      <c r="M3354" s="118"/>
      <c r="N3354" s="153"/>
    </row>
    <row r="3355" spans="2:14">
      <c r="B3355" s="118"/>
      <c r="C3355" s="118"/>
      <c r="D3355" s="118"/>
      <c r="E3355" s="118"/>
      <c r="F3355" s="118"/>
      <c r="G3355" s="118"/>
      <c r="H3355" s="118"/>
      <c r="I3355" s="118"/>
      <c r="J3355" s="118"/>
      <c r="K3355" s="118"/>
      <c r="L3355" s="118"/>
      <c r="M3355" s="118"/>
      <c r="N3355" s="153"/>
    </row>
    <row r="3356" spans="2:14">
      <c r="B3356" s="118"/>
      <c r="C3356" s="118"/>
      <c r="D3356" s="118"/>
      <c r="E3356" s="118"/>
      <c r="F3356" s="118"/>
      <c r="G3356" s="118"/>
      <c r="H3356" s="118"/>
      <c r="I3356" s="118"/>
      <c r="J3356" s="118"/>
      <c r="K3356" s="118"/>
      <c r="L3356" s="118"/>
      <c r="M3356" s="118"/>
      <c r="N3356" s="153"/>
    </row>
    <row r="3357" spans="2:14">
      <c r="B3357" s="118"/>
      <c r="C3357" s="118"/>
      <c r="D3357" s="118"/>
      <c r="E3357" s="118"/>
      <c r="F3357" s="118"/>
      <c r="G3357" s="118"/>
      <c r="H3357" s="118"/>
      <c r="I3357" s="118"/>
      <c r="J3357" s="118"/>
      <c r="K3357" s="118"/>
      <c r="L3357" s="118"/>
      <c r="M3357" s="118"/>
      <c r="N3357" s="153"/>
    </row>
    <row r="3358" spans="2:14">
      <c r="B3358" s="118"/>
      <c r="C3358" s="118"/>
      <c r="D3358" s="118"/>
      <c r="E3358" s="118"/>
      <c r="F3358" s="118"/>
      <c r="G3358" s="118"/>
      <c r="H3358" s="118"/>
      <c r="I3358" s="118"/>
      <c r="J3358" s="118"/>
      <c r="K3358" s="118"/>
      <c r="L3358" s="118"/>
      <c r="M3358" s="118"/>
      <c r="N3358" s="153"/>
    </row>
    <row r="3359" spans="2:14">
      <c r="B3359" s="118"/>
      <c r="C3359" s="118"/>
      <c r="D3359" s="118"/>
      <c r="E3359" s="118"/>
      <c r="F3359" s="118"/>
      <c r="G3359" s="118"/>
      <c r="H3359" s="118"/>
      <c r="I3359" s="118"/>
      <c r="J3359" s="118"/>
      <c r="K3359" s="118"/>
      <c r="L3359" s="118"/>
      <c r="M3359" s="118"/>
      <c r="N3359" s="153"/>
    </row>
    <row r="3360" spans="2:14">
      <c r="B3360" s="118"/>
      <c r="C3360" s="118"/>
      <c r="D3360" s="118"/>
      <c r="E3360" s="118"/>
      <c r="F3360" s="118"/>
      <c r="G3360" s="118"/>
      <c r="H3360" s="118"/>
      <c r="I3360" s="118"/>
      <c r="J3360" s="118"/>
      <c r="K3360" s="118"/>
      <c r="L3360" s="118"/>
      <c r="M3360" s="118"/>
      <c r="N3360" s="153"/>
    </row>
    <row r="3361" spans="2:14">
      <c r="B3361" s="118"/>
      <c r="C3361" s="118"/>
      <c r="D3361" s="118"/>
      <c r="E3361" s="118"/>
      <c r="F3361" s="118"/>
      <c r="G3361" s="118"/>
      <c r="H3361" s="118"/>
      <c r="I3361" s="118"/>
      <c r="J3361" s="118"/>
      <c r="K3361" s="118"/>
      <c r="L3361" s="118"/>
      <c r="M3361" s="118"/>
      <c r="N3361" s="153"/>
    </row>
    <row r="3362" spans="2:14">
      <c r="B3362" s="118"/>
      <c r="C3362" s="118"/>
      <c r="D3362" s="118"/>
      <c r="E3362" s="118"/>
      <c r="F3362" s="118"/>
      <c r="G3362" s="118"/>
      <c r="H3362" s="118"/>
      <c r="I3362" s="118"/>
      <c r="J3362" s="118"/>
      <c r="K3362" s="118"/>
      <c r="L3362" s="118"/>
      <c r="M3362" s="118"/>
      <c r="N3362" s="153"/>
    </row>
    <row r="3363" spans="2:14">
      <c r="B3363" s="118"/>
      <c r="C3363" s="118"/>
      <c r="D3363" s="118"/>
      <c r="E3363" s="118"/>
      <c r="F3363" s="118"/>
      <c r="G3363" s="118"/>
      <c r="H3363" s="118"/>
      <c r="I3363" s="118"/>
      <c r="J3363" s="118"/>
      <c r="K3363" s="118"/>
      <c r="L3363" s="118"/>
      <c r="M3363" s="118"/>
      <c r="N3363" s="153"/>
    </row>
    <row r="3364" spans="2:14">
      <c r="B3364" s="118"/>
      <c r="C3364" s="118"/>
      <c r="D3364" s="118"/>
      <c r="E3364" s="118"/>
      <c r="F3364" s="118"/>
      <c r="G3364" s="118"/>
      <c r="H3364" s="118"/>
      <c r="I3364" s="118"/>
      <c r="J3364" s="118"/>
      <c r="K3364" s="118"/>
      <c r="L3364" s="118"/>
      <c r="M3364" s="118"/>
      <c r="N3364" s="153"/>
    </row>
    <row r="3365" spans="2:14">
      <c r="B3365" s="118"/>
      <c r="C3365" s="118"/>
      <c r="D3365" s="118"/>
      <c r="E3365" s="118"/>
      <c r="F3365" s="118"/>
      <c r="G3365" s="118"/>
      <c r="H3365" s="118"/>
      <c r="I3365" s="118"/>
      <c r="J3365" s="118"/>
      <c r="K3365" s="118"/>
      <c r="L3365" s="118"/>
      <c r="M3365" s="118"/>
      <c r="N3365" s="153"/>
    </row>
    <row r="3366" spans="2:14">
      <c r="B3366" s="118"/>
      <c r="C3366" s="118"/>
      <c r="D3366" s="118"/>
      <c r="E3366" s="118"/>
      <c r="F3366" s="118"/>
      <c r="G3366" s="118"/>
      <c r="H3366" s="118"/>
      <c r="I3366" s="118"/>
      <c r="J3366" s="118"/>
      <c r="K3366" s="118"/>
      <c r="L3366" s="118"/>
      <c r="M3366" s="118"/>
      <c r="N3366" s="153"/>
    </row>
    <row r="3367" spans="2:14">
      <c r="B3367" s="118"/>
      <c r="C3367" s="118"/>
      <c r="D3367" s="118"/>
      <c r="E3367" s="118"/>
      <c r="F3367" s="118"/>
      <c r="G3367" s="118"/>
      <c r="H3367" s="118"/>
      <c r="I3367" s="118"/>
      <c r="J3367" s="118"/>
      <c r="K3367" s="118"/>
      <c r="L3367" s="118"/>
      <c r="M3367" s="118"/>
      <c r="N3367" s="153"/>
    </row>
    <row r="3368" spans="2:14">
      <c r="B3368" s="118"/>
      <c r="C3368" s="118"/>
      <c r="D3368" s="118"/>
      <c r="E3368" s="118"/>
      <c r="F3368" s="118"/>
      <c r="G3368" s="118"/>
      <c r="H3368" s="118"/>
      <c r="I3368" s="118"/>
      <c r="J3368" s="118"/>
      <c r="K3368" s="118"/>
      <c r="L3368" s="118"/>
      <c r="M3368" s="118"/>
      <c r="N3368" s="153"/>
    </row>
    <row r="3369" spans="2:14">
      <c r="B3369" s="118"/>
      <c r="C3369" s="118"/>
      <c r="D3369" s="118"/>
      <c r="E3369" s="118"/>
      <c r="F3369" s="118"/>
      <c r="G3369" s="118"/>
      <c r="H3369" s="118"/>
      <c r="I3369" s="118"/>
      <c r="J3369" s="118"/>
      <c r="K3369" s="118"/>
      <c r="L3369" s="118"/>
      <c r="M3369" s="118"/>
      <c r="N3369" s="153"/>
    </row>
    <row r="3370" spans="2:14">
      <c r="B3370" s="118"/>
      <c r="C3370" s="118"/>
      <c r="D3370" s="118"/>
      <c r="E3370" s="118"/>
      <c r="F3370" s="118"/>
      <c r="G3370" s="118"/>
      <c r="H3370" s="118"/>
      <c r="I3370" s="118"/>
      <c r="J3370" s="118"/>
      <c r="K3370" s="118"/>
      <c r="L3370" s="118"/>
      <c r="M3370" s="118"/>
      <c r="N3370" s="153"/>
    </row>
    <row r="3371" spans="2:14">
      <c r="B3371" s="118"/>
      <c r="C3371" s="118"/>
      <c r="D3371" s="118"/>
      <c r="E3371" s="118"/>
      <c r="F3371" s="118"/>
      <c r="G3371" s="118"/>
      <c r="H3371" s="118"/>
      <c r="I3371" s="118"/>
      <c r="J3371" s="118"/>
      <c r="K3371" s="118"/>
      <c r="L3371" s="118"/>
      <c r="M3371" s="118"/>
      <c r="N3371" s="153"/>
    </row>
    <row r="3372" spans="2:14">
      <c r="B3372" s="118"/>
      <c r="C3372" s="118"/>
      <c r="D3372" s="118"/>
      <c r="E3372" s="118"/>
      <c r="F3372" s="118"/>
      <c r="G3372" s="118"/>
      <c r="H3372" s="118"/>
      <c r="I3372" s="118"/>
      <c r="J3372" s="118"/>
      <c r="K3372" s="118"/>
      <c r="L3372" s="118"/>
      <c r="M3372" s="118"/>
      <c r="N3372" s="153"/>
    </row>
    <row r="3373" spans="2:14">
      <c r="B3373" s="118"/>
      <c r="C3373" s="118"/>
      <c r="D3373" s="118"/>
      <c r="E3373" s="118"/>
      <c r="F3373" s="118"/>
      <c r="G3373" s="118"/>
      <c r="H3373" s="118"/>
      <c r="I3373" s="118"/>
      <c r="J3373" s="118"/>
      <c r="K3373" s="118"/>
      <c r="L3373" s="118"/>
      <c r="M3373" s="118"/>
      <c r="N3373" s="153"/>
    </row>
    <row r="3374" spans="2:14">
      <c r="B3374" s="118"/>
      <c r="C3374" s="118"/>
      <c r="D3374" s="118"/>
      <c r="E3374" s="118"/>
      <c r="F3374" s="118"/>
      <c r="G3374" s="118"/>
      <c r="H3374" s="118"/>
      <c r="I3374" s="118"/>
      <c r="J3374" s="118"/>
      <c r="K3374" s="118"/>
      <c r="L3374" s="118"/>
      <c r="M3374" s="118"/>
      <c r="N3374" s="153"/>
    </row>
    <row r="3375" spans="2:14">
      <c r="B3375" s="118"/>
      <c r="C3375" s="118"/>
      <c r="D3375" s="118"/>
      <c r="E3375" s="118"/>
      <c r="F3375" s="118"/>
      <c r="G3375" s="118"/>
      <c r="H3375" s="118"/>
      <c r="I3375" s="118"/>
      <c r="J3375" s="118"/>
      <c r="K3375" s="118"/>
      <c r="L3375" s="118"/>
      <c r="M3375" s="118"/>
      <c r="N3375" s="153"/>
    </row>
    <row r="3376" spans="2:14">
      <c r="B3376" s="118"/>
      <c r="C3376" s="118"/>
      <c r="D3376" s="118"/>
      <c r="E3376" s="118"/>
      <c r="F3376" s="118"/>
      <c r="G3376" s="118"/>
      <c r="H3376" s="118"/>
      <c r="I3376" s="118"/>
      <c r="J3376" s="118"/>
      <c r="K3376" s="118"/>
      <c r="L3376" s="118"/>
      <c r="M3376" s="118"/>
      <c r="N3376" s="153"/>
    </row>
    <row r="3377" spans="2:14">
      <c r="B3377" s="118"/>
      <c r="C3377" s="118"/>
      <c r="D3377" s="118"/>
      <c r="E3377" s="118"/>
      <c r="F3377" s="118"/>
      <c r="G3377" s="118"/>
      <c r="H3377" s="118"/>
      <c r="I3377" s="118"/>
      <c r="J3377" s="118"/>
      <c r="K3377" s="118"/>
      <c r="L3377" s="118"/>
      <c r="M3377" s="118"/>
      <c r="N3377" s="153"/>
    </row>
    <row r="3378" spans="2:14">
      <c r="B3378" s="118"/>
      <c r="C3378" s="118"/>
      <c r="D3378" s="118"/>
      <c r="E3378" s="118"/>
      <c r="F3378" s="118"/>
      <c r="G3378" s="118"/>
      <c r="H3378" s="118"/>
      <c r="I3378" s="118"/>
      <c r="J3378" s="118"/>
      <c r="K3378" s="118"/>
      <c r="L3378" s="118"/>
      <c r="M3378" s="118"/>
      <c r="N3378" s="153"/>
    </row>
    <row r="3379" spans="2:14">
      <c r="B3379" s="118"/>
      <c r="C3379" s="118"/>
      <c r="D3379" s="118"/>
      <c r="E3379" s="118"/>
      <c r="F3379" s="118"/>
      <c r="G3379" s="118"/>
      <c r="H3379" s="118"/>
      <c r="I3379" s="118"/>
      <c r="J3379" s="118"/>
      <c r="K3379" s="118"/>
      <c r="L3379" s="118"/>
      <c r="M3379" s="118"/>
      <c r="N3379" s="153"/>
    </row>
    <row r="3380" spans="2:14">
      <c r="B3380" s="118"/>
      <c r="C3380" s="118"/>
      <c r="D3380" s="118"/>
      <c r="E3380" s="118"/>
      <c r="F3380" s="118"/>
      <c r="G3380" s="118"/>
      <c r="H3380" s="118"/>
      <c r="I3380" s="118"/>
      <c r="J3380" s="118"/>
      <c r="K3380" s="118"/>
      <c r="L3380" s="118"/>
      <c r="M3380" s="118"/>
      <c r="N3380" s="153"/>
    </row>
    <row r="3381" spans="2:14">
      <c r="B3381" s="118"/>
      <c r="C3381" s="118"/>
      <c r="D3381" s="118"/>
      <c r="E3381" s="118"/>
      <c r="F3381" s="118"/>
      <c r="G3381" s="118"/>
      <c r="H3381" s="118"/>
      <c r="I3381" s="118"/>
      <c r="J3381" s="118"/>
      <c r="K3381" s="118"/>
      <c r="L3381" s="118"/>
      <c r="M3381" s="118"/>
      <c r="N3381" s="153"/>
    </row>
    <row r="3382" spans="2:14">
      <c r="B3382" s="118"/>
      <c r="C3382" s="118"/>
      <c r="D3382" s="118"/>
      <c r="E3382" s="118"/>
      <c r="F3382" s="118"/>
      <c r="G3382" s="118"/>
      <c r="H3382" s="118"/>
      <c r="I3382" s="118"/>
      <c r="J3382" s="118"/>
      <c r="K3382" s="118"/>
      <c r="L3382" s="118"/>
      <c r="M3382" s="118"/>
      <c r="N3382" s="153"/>
    </row>
    <row r="3383" spans="2:14">
      <c r="B3383" s="118"/>
      <c r="C3383" s="118"/>
      <c r="D3383" s="118"/>
      <c r="E3383" s="118"/>
      <c r="F3383" s="118"/>
      <c r="G3383" s="118"/>
      <c r="H3383" s="118"/>
      <c r="I3383" s="118"/>
      <c r="J3383" s="118"/>
      <c r="K3383" s="118"/>
      <c r="L3383" s="118"/>
      <c r="M3383" s="118"/>
      <c r="N3383" s="153"/>
    </row>
    <row r="3384" spans="2:14">
      <c r="B3384" s="118"/>
      <c r="C3384" s="118"/>
      <c r="D3384" s="118"/>
      <c r="E3384" s="118"/>
      <c r="F3384" s="118"/>
      <c r="G3384" s="118"/>
      <c r="H3384" s="118"/>
      <c r="I3384" s="118"/>
      <c r="J3384" s="118"/>
      <c r="K3384" s="118"/>
      <c r="L3384" s="118"/>
      <c r="M3384" s="118"/>
      <c r="N3384" s="153"/>
    </row>
    <row r="3385" spans="2:14">
      <c r="B3385" s="118"/>
      <c r="C3385" s="118"/>
      <c r="D3385" s="118"/>
      <c r="E3385" s="118"/>
      <c r="F3385" s="118"/>
      <c r="G3385" s="118"/>
      <c r="H3385" s="118"/>
      <c r="I3385" s="118"/>
      <c r="J3385" s="118"/>
      <c r="K3385" s="118"/>
      <c r="L3385" s="118"/>
      <c r="M3385" s="118"/>
      <c r="N3385" s="153"/>
    </row>
    <row r="3386" spans="2:14">
      <c r="B3386" s="118"/>
      <c r="C3386" s="118"/>
      <c r="D3386" s="118"/>
      <c r="E3386" s="118"/>
      <c r="F3386" s="118"/>
      <c r="G3386" s="118"/>
      <c r="H3386" s="118"/>
      <c r="I3386" s="118"/>
      <c r="J3386" s="118"/>
      <c r="K3386" s="118"/>
      <c r="L3386" s="118"/>
      <c r="M3386" s="118"/>
      <c r="N3386" s="153"/>
    </row>
    <row r="3387" spans="2:14">
      <c r="B3387" s="118"/>
      <c r="C3387" s="118"/>
      <c r="D3387" s="118"/>
      <c r="E3387" s="118"/>
      <c r="F3387" s="118"/>
      <c r="G3387" s="118"/>
      <c r="H3387" s="118"/>
      <c r="I3387" s="118"/>
      <c r="J3387" s="118"/>
      <c r="K3387" s="118"/>
      <c r="L3387" s="118"/>
      <c r="M3387" s="118"/>
      <c r="N3387" s="153"/>
    </row>
    <row r="3388" spans="2:14">
      <c r="B3388" s="118"/>
      <c r="C3388" s="118"/>
      <c r="D3388" s="118"/>
      <c r="E3388" s="118"/>
      <c r="F3388" s="118"/>
      <c r="G3388" s="118"/>
      <c r="H3388" s="118"/>
      <c r="I3388" s="118"/>
      <c r="J3388" s="118"/>
      <c r="K3388" s="118"/>
      <c r="L3388" s="118"/>
      <c r="M3388" s="118"/>
      <c r="N3388" s="153"/>
    </row>
    <row r="3389" spans="2:14">
      <c r="B3389" s="118"/>
      <c r="C3389" s="118"/>
      <c r="D3389" s="118"/>
      <c r="E3389" s="118"/>
      <c r="F3389" s="118"/>
      <c r="G3389" s="118"/>
      <c r="H3389" s="118"/>
      <c r="I3389" s="118"/>
      <c r="J3389" s="118"/>
      <c r="K3389" s="118"/>
      <c r="L3389" s="118"/>
      <c r="M3389" s="118"/>
      <c r="N3389" s="153"/>
    </row>
    <row r="3390" spans="2:14">
      <c r="B3390" s="118"/>
      <c r="C3390" s="118"/>
      <c r="D3390" s="118"/>
      <c r="E3390" s="118"/>
      <c r="F3390" s="118"/>
      <c r="G3390" s="118"/>
      <c r="H3390" s="118"/>
      <c r="I3390" s="118"/>
      <c r="J3390" s="118"/>
      <c r="K3390" s="118"/>
      <c r="L3390" s="118"/>
      <c r="M3390" s="118"/>
      <c r="N3390" s="153"/>
    </row>
    <row r="3391" spans="2:14">
      <c r="B3391" s="118"/>
      <c r="C3391" s="118"/>
      <c r="D3391" s="118"/>
      <c r="E3391" s="118"/>
      <c r="F3391" s="118"/>
      <c r="G3391" s="118"/>
      <c r="H3391" s="118"/>
      <c r="I3391" s="118"/>
      <c r="J3391" s="118"/>
      <c r="K3391" s="118"/>
      <c r="L3391" s="118"/>
      <c r="M3391" s="118"/>
      <c r="N3391" s="153"/>
    </row>
    <row r="3392" spans="2:14">
      <c r="B3392" s="118"/>
      <c r="C3392" s="118"/>
      <c r="D3392" s="118"/>
      <c r="E3392" s="118"/>
      <c r="F3392" s="118"/>
      <c r="G3392" s="118"/>
      <c r="H3392" s="118"/>
      <c r="I3392" s="118"/>
      <c r="J3392" s="118"/>
      <c r="K3392" s="118"/>
      <c r="L3392" s="118"/>
      <c r="M3392" s="118"/>
      <c r="N3392" s="153"/>
    </row>
    <row r="3393" spans="2:14">
      <c r="B3393" s="118"/>
      <c r="C3393" s="118"/>
      <c r="D3393" s="118"/>
      <c r="E3393" s="118"/>
      <c r="F3393" s="118"/>
      <c r="G3393" s="118"/>
      <c r="H3393" s="118"/>
      <c r="I3393" s="118"/>
      <c r="J3393" s="118"/>
      <c r="K3393" s="118"/>
      <c r="L3393" s="118"/>
      <c r="M3393" s="118"/>
      <c r="N3393" s="153"/>
    </row>
    <row r="3394" spans="2:14">
      <c r="B3394" s="118"/>
      <c r="C3394" s="118"/>
      <c r="D3394" s="118"/>
      <c r="E3394" s="118"/>
      <c r="F3394" s="118"/>
      <c r="G3394" s="118"/>
      <c r="H3394" s="118"/>
      <c r="I3394" s="118"/>
      <c r="J3394" s="118"/>
      <c r="K3394" s="118"/>
      <c r="L3394" s="118"/>
      <c r="M3394" s="118"/>
      <c r="N3394" s="153"/>
    </row>
    <row r="3395" spans="2:14">
      <c r="B3395" s="118"/>
      <c r="C3395" s="118"/>
      <c r="D3395" s="118"/>
      <c r="E3395" s="118"/>
      <c r="F3395" s="118"/>
      <c r="G3395" s="118"/>
      <c r="H3395" s="118"/>
      <c r="I3395" s="118"/>
      <c r="J3395" s="118"/>
      <c r="K3395" s="118"/>
      <c r="L3395" s="118"/>
      <c r="M3395" s="118"/>
      <c r="N3395" s="153"/>
    </row>
    <row r="3396" spans="2:14">
      <c r="B3396" s="118"/>
      <c r="C3396" s="118"/>
      <c r="D3396" s="118"/>
      <c r="E3396" s="118"/>
      <c r="F3396" s="118"/>
      <c r="G3396" s="118"/>
      <c r="H3396" s="118"/>
      <c r="I3396" s="118"/>
      <c r="J3396" s="118"/>
      <c r="K3396" s="118"/>
      <c r="L3396" s="118"/>
      <c r="M3396" s="118"/>
      <c r="N3396" s="153"/>
    </row>
    <row r="3397" spans="2:14">
      <c r="B3397" s="118"/>
      <c r="C3397" s="118"/>
      <c r="D3397" s="118"/>
      <c r="E3397" s="118"/>
      <c r="F3397" s="118"/>
      <c r="G3397" s="118"/>
      <c r="H3397" s="118"/>
      <c r="I3397" s="118"/>
      <c r="J3397" s="118"/>
      <c r="K3397" s="118"/>
      <c r="L3397" s="118"/>
      <c r="M3397" s="118"/>
      <c r="N3397" s="153"/>
    </row>
    <row r="3398" spans="2:14">
      <c r="B3398" s="118"/>
      <c r="C3398" s="118"/>
      <c r="D3398" s="118"/>
      <c r="E3398" s="118"/>
      <c r="F3398" s="118"/>
      <c r="G3398" s="118"/>
      <c r="H3398" s="118"/>
      <c r="I3398" s="118"/>
      <c r="J3398" s="118"/>
      <c r="K3398" s="118"/>
      <c r="L3398" s="118"/>
      <c r="M3398" s="118"/>
      <c r="N3398" s="153"/>
    </row>
    <row r="3399" spans="2:14">
      <c r="B3399" s="118"/>
      <c r="C3399" s="118"/>
      <c r="D3399" s="118"/>
      <c r="E3399" s="118"/>
      <c r="F3399" s="118"/>
      <c r="G3399" s="118"/>
      <c r="H3399" s="118"/>
      <c r="I3399" s="118"/>
      <c r="J3399" s="118"/>
      <c r="K3399" s="118"/>
      <c r="L3399" s="118"/>
      <c r="M3399" s="118"/>
      <c r="N3399" s="153"/>
    </row>
    <row r="3400" spans="2:14">
      <c r="B3400" s="118"/>
      <c r="C3400" s="118"/>
      <c r="D3400" s="118"/>
      <c r="E3400" s="118"/>
      <c r="F3400" s="118"/>
      <c r="G3400" s="118"/>
      <c r="H3400" s="118"/>
      <c r="I3400" s="118"/>
      <c r="J3400" s="118"/>
      <c r="K3400" s="118"/>
      <c r="L3400" s="118"/>
      <c r="M3400" s="118"/>
      <c r="N3400" s="153"/>
    </row>
    <row r="3401" spans="2:14">
      <c r="B3401" s="118"/>
      <c r="C3401" s="118"/>
      <c r="D3401" s="118"/>
      <c r="E3401" s="118"/>
      <c r="F3401" s="118"/>
      <c r="G3401" s="118"/>
      <c r="H3401" s="118"/>
      <c r="I3401" s="118"/>
      <c r="J3401" s="118"/>
      <c r="K3401" s="118"/>
      <c r="L3401" s="118"/>
      <c r="M3401" s="118"/>
      <c r="N3401" s="153"/>
    </row>
    <row r="3402" spans="2:14">
      <c r="B3402" s="118"/>
      <c r="C3402" s="118"/>
      <c r="D3402" s="118"/>
      <c r="E3402" s="118"/>
      <c r="F3402" s="118"/>
      <c r="G3402" s="118"/>
      <c r="H3402" s="118"/>
      <c r="I3402" s="118"/>
      <c r="J3402" s="118"/>
      <c r="K3402" s="118"/>
      <c r="L3402" s="118"/>
      <c r="M3402" s="118"/>
      <c r="N3402" s="153"/>
    </row>
    <row r="3403" spans="2:14">
      <c r="B3403" s="118"/>
      <c r="C3403" s="118"/>
      <c r="D3403" s="118"/>
      <c r="E3403" s="118"/>
      <c r="F3403" s="118"/>
      <c r="G3403" s="118"/>
      <c r="H3403" s="118"/>
      <c r="I3403" s="118"/>
      <c r="J3403" s="118"/>
      <c r="K3403" s="118"/>
      <c r="L3403" s="118"/>
      <c r="M3403" s="118"/>
      <c r="N3403" s="153"/>
    </row>
    <row r="3404" spans="2:14">
      <c r="B3404" s="118"/>
      <c r="C3404" s="118"/>
      <c r="D3404" s="118"/>
      <c r="E3404" s="118"/>
      <c r="F3404" s="118"/>
      <c r="G3404" s="118"/>
      <c r="H3404" s="118"/>
      <c r="I3404" s="118"/>
      <c r="J3404" s="118"/>
      <c r="K3404" s="118"/>
      <c r="L3404" s="118"/>
      <c r="M3404" s="118"/>
      <c r="N3404" s="153"/>
    </row>
    <row r="3405" spans="2:14">
      <c r="B3405" s="118"/>
      <c r="C3405" s="118"/>
      <c r="D3405" s="118"/>
      <c r="E3405" s="118"/>
      <c r="F3405" s="118"/>
      <c r="G3405" s="118"/>
      <c r="H3405" s="118"/>
      <c r="I3405" s="118"/>
      <c r="J3405" s="118"/>
      <c r="K3405" s="118"/>
      <c r="L3405" s="118"/>
      <c r="M3405" s="118"/>
      <c r="N3405" s="153"/>
    </row>
    <row r="3406" spans="2:14">
      <c r="B3406" s="118"/>
      <c r="C3406" s="118"/>
      <c r="D3406" s="118"/>
      <c r="E3406" s="118"/>
      <c r="F3406" s="118"/>
      <c r="G3406" s="118"/>
      <c r="H3406" s="118"/>
      <c r="I3406" s="118"/>
      <c r="J3406" s="118"/>
      <c r="K3406" s="118"/>
      <c r="L3406" s="118"/>
      <c r="M3406" s="118"/>
      <c r="N3406" s="153"/>
    </row>
    <row r="3407" spans="2:14">
      <c r="B3407" s="118"/>
      <c r="C3407" s="118"/>
      <c r="D3407" s="118"/>
      <c r="E3407" s="118"/>
      <c r="F3407" s="118"/>
      <c r="G3407" s="118"/>
      <c r="H3407" s="118"/>
      <c r="I3407" s="118"/>
      <c r="J3407" s="118"/>
      <c r="K3407" s="118"/>
      <c r="L3407" s="118"/>
      <c r="M3407" s="118"/>
      <c r="N3407" s="153"/>
    </row>
    <row r="3408" spans="2:14">
      <c r="B3408" s="118"/>
      <c r="C3408" s="118"/>
      <c r="D3408" s="118"/>
      <c r="E3408" s="118"/>
      <c r="F3408" s="118"/>
      <c r="G3408" s="118"/>
      <c r="H3408" s="118"/>
      <c r="I3408" s="118"/>
      <c r="J3408" s="118"/>
      <c r="K3408" s="118"/>
      <c r="L3408" s="118"/>
      <c r="M3408" s="118"/>
      <c r="N3408" s="153"/>
    </row>
    <row r="3409" spans="2:14">
      <c r="B3409" s="118"/>
      <c r="C3409" s="118"/>
      <c r="D3409" s="118"/>
      <c r="E3409" s="118"/>
      <c r="F3409" s="118"/>
      <c r="G3409" s="118"/>
      <c r="H3409" s="118"/>
      <c r="I3409" s="118"/>
      <c r="J3409" s="118"/>
      <c r="K3409" s="118"/>
      <c r="L3409" s="118"/>
      <c r="M3409" s="118"/>
      <c r="N3409" s="153"/>
    </row>
    <row r="3410" spans="2:14">
      <c r="B3410" s="118"/>
      <c r="C3410" s="118"/>
      <c r="D3410" s="118"/>
      <c r="E3410" s="118"/>
      <c r="F3410" s="118"/>
      <c r="G3410" s="118"/>
      <c r="H3410" s="118"/>
      <c r="I3410" s="118"/>
      <c r="J3410" s="118"/>
      <c r="K3410" s="118"/>
      <c r="L3410" s="118"/>
      <c r="M3410" s="118"/>
      <c r="N3410" s="153"/>
    </row>
    <row r="3411" spans="2:14">
      <c r="B3411" s="118"/>
      <c r="C3411" s="118"/>
      <c r="D3411" s="118"/>
      <c r="E3411" s="118"/>
      <c r="F3411" s="118"/>
      <c r="G3411" s="118"/>
      <c r="H3411" s="118"/>
      <c r="I3411" s="118"/>
      <c r="J3411" s="118"/>
      <c r="K3411" s="118"/>
      <c r="L3411" s="118"/>
      <c r="M3411" s="118"/>
      <c r="N3411" s="153"/>
    </row>
    <row r="3412" spans="2:14">
      <c r="B3412" s="118"/>
      <c r="C3412" s="118"/>
      <c r="D3412" s="118"/>
      <c r="E3412" s="118"/>
      <c r="F3412" s="118"/>
      <c r="G3412" s="118"/>
      <c r="H3412" s="118"/>
      <c r="I3412" s="118"/>
      <c r="J3412" s="118"/>
      <c r="K3412" s="118"/>
      <c r="L3412" s="118"/>
      <c r="M3412" s="118"/>
      <c r="N3412" s="153"/>
    </row>
    <row r="3413" spans="2:14">
      <c r="B3413" s="118"/>
      <c r="C3413" s="118"/>
      <c r="D3413" s="118"/>
      <c r="E3413" s="118"/>
      <c r="F3413" s="118"/>
      <c r="G3413" s="118"/>
      <c r="H3413" s="118"/>
      <c r="I3413" s="118"/>
      <c r="J3413" s="118"/>
      <c r="K3413" s="118"/>
      <c r="L3413" s="118"/>
      <c r="M3413" s="118"/>
      <c r="N3413" s="153"/>
    </row>
    <row r="3414" spans="2:14">
      <c r="B3414" s="118"/>
      <c r="C3414" s="118"/>
      <c r="D3414" s="118"/>
      <c r="E3414" s="118"/>
      <c r="F3414" s="118"/>
      <c r="G3414" s="118"/>
      <c r="H3414" s="118"/>
      <c r="I3414" s="118"/>
      <c r="J3414" s="118"/>
      <c r="K3414" s="118"/>
      <c r="L3414" s="118"/>
      <c r="M3414" s="118"/>
      <c r="N3414" s="153"/>
    </row>
    <row r="3415" spans="2:14">
      <c r="B3415" s="118"/>
      <c r="C3415" s="118"/>
      <c r="D3415" s="118"/>
      <c r="E3415" s="118"/>
      <c r="F3415" s="118"/>
      <c r="G3415" s="118"/>
      <c r="H3415" s="118"/>
      <c r="I3415" s="118"/>
      <c r="J3415" s="118"/>
      <c r="K3415" s="118"/>
      <c r="L3415" s="118"/>
      <c r="M3415" s="118"/>
      <c r="N3415" s="153"/>
    </row>
    <row r="3416" spans="2:14">
      <c r="B3416" s="118"/>
      <c r="C3416" s="118"/>
      <c r="D3416" s="118"/>
      <c r="E3416" s="118"/>
      <c r="F3416" s="118"/>
      <c r="G3416" s="118"/>
      <c r="H3416" s="118"/>
      <c r="I3416" s="118"/>
      <c r="J3416" s="118"/>
      <c r="K3416" s="118"/>
      <c r="L3416" s="118"/>
      <c r="M3416" s="118"/>
      <c r="N3416" s="153"/>
    </row>
    <row r="3417" spans="2:14">
      <c r="B3417" s="118"/>
      <c r="C3417" s="118"/>
      <c r="D3417" s="118"/>
      <c r="E3417" s="118"/>
      <c r="F3417" s="118"/>
      <c r="G3417" s="118"/>
      <c r="H3417" s="118"/>
      <c r="I3417" s="118"/>
      <c r="J3417" s="118"/>
      <c r="K3417" s="118"/>
      <c r="L3417" s="118"/>
      <c r="M3417" s="118"/>
      <c r="N3417" s="153"/>
    </row>
    <row r="3418" spans="2:14">
      <c r="B3418" s="118"/>
      <c r="C3418" s="118"/>
      <c r="D3418" s="118"/>
      <c r="E3418" s="118"/>
      <c r="F3418" s="118"/>
      <c r="G3418" s="118"/>
      <c r="H3418" s="118"/>
      <c r="I3418" s="118"/>
      <c r="J3418" s="118"/>
      <c r="K3418" s="118"/>
      <c r="L3418" s="118"/>
      <c r="M3418" s="118"/>
      <c r="N3418" s="153"/>
    </row>
    <row r="3419" spans="2:14">
      <c r="B3419" s="118"/>
      <c r="C3419" s="118"/>
      <c r="D3419" s="118"/>
      <c r="E3419" s="118"/>
      <c r="F3419" s="118"/>
      <c r="G3419" s="118"/>
      <c r="H3419" s="118"/>
      <c r="I3419" s="118"/>
      <c r="J3419" s="118"/>
      <c r="K3419" s="118"/>
      <c r="L3419" s="118"/>
      <c r="M3419" s="118"/>
      <c r="N3419" s="153"/>
    </row>
    <row r="3420" spans="2:14">
      <c r="B3420" s="118"/>
      <c r="C3420" s="118"/>
      <c r="D3420" s="118"/>
      <c r="E3420" s="118"/>
      <c r="F3420" s="118"/>
      <c r="G3420" s="118"/>
      <c r="H3420" s="118"/>
      <c r="I3420" s="118"/>
      <c r="J3420" s="118"/>
      <c r="K3420" s="118"/>
      <c r="L3420" s="118"/>
      <c r="M3420" s="118"/>
      <c r="N3420" s="153"/>
    </row>
    <row r="3421" spans="2:14">
      <c r="B3421" s="118"/>
      <c r="C3421" s="118"/>
      <c r="D3421" s="118"/>
      <c r="E3421" s="118"/>
      <c r="F3421" s="118"/>
      <c r="G3421" s="118"/>
      <c r="H3421" s="118"/>
      <c r="I3421" s="118"/>
      <c r="J3421" s="118"/>
      <c r="K3421" s="118"/>
      <c r="L3421" s="118"/>
      <c r="M3421" s="118"/>
      <c r="N3421" s="153"/>
    </row>
    <row r="3422" spans="2:14">
      <c r="B3422" s="118"/>
      <c r="C3422" s="118"/>
      <c r="D3422" s="118"/>
      <c r="E3422" s="118"/>
      <c r="F3422" s="118"/>
      <c r="G3422" s="118"/>
      <c r="H3422" s="118"/>
      <c r="I3422" s="118"/>
      <c r="J3422" s="118"/>
      <c r="K3422" s="118"/>
      <c r="L3422" s="118"/>
      <c r="M3422" s="118"/>
      <c r="N3422" s="153"/>
    </row>
    <row r="3423" spans="2:14">
      <c r="B3423" s="118"/>
      <c r="C3423" s="118"/>
      <c r="D3423" s="118"/>
      <c r="E3423" s="118"/>
      <c r="F3423" s="118"/>
      <c r="G3423" s="118"/>
      <c r="H3423" s="118"/>
      <c r="I3423" s="118"/>
      <c r="J3423" s="118"/>
      <c r="K3423" s="118"/>
      <c r="L3423" s="118"/>
      <c r="M3423" s="118"/>
      <c r="N3423" s="153"/>
    </row>
    <row r="3424" spans="2:14">
      <c r="B3424" s="118"/>
      <c r="C3424" s="118"/>
      <c r="D3424" s="118"/>
      <c r="E3424" s="118"/>
      <c r="F3424" s="118"/>
      <c r="G3424" s="118"/>
      <c r="H3424" s="118"/>
      <c r="I3424" s="118"/>
      <c r="J3424" s="118"/>
      <c r="K3424" s="118"/>
      <c r="L3424" s="118"/>
      <c r="M3424" s="118"/>
      <c r="N3424" s="153"/>
    </row>
    <row r="3425" spans="2:14">
      <c r="B3425" s="118"/>
      <c r="C3425" s="118"/>
      <c r="D3425" s="118"/>
      <c r="E3425" s="118"/>
      <c r="F3425" s="118"/>
      <c r="G3425" s="118"/>
      <c r="H3425" s="118"/>
      <c r="I3425" s="118"/>
      <c r="J3425" s="118"/>
      <c r="K3425" s="118"/>
      <c r="L3425" s="118"/>
      <c r="M3425" s="118"/>
      <c r="N3425" s="153"/>
    </row>
    <row r="3426" spans="2:14">
      <c r="B3426" s="118"/>
      <c r="C3426" s="118"/>
      <c r="D3426" s="118"/>
      <c r="E3426" s="118"/>
      <c r="F3426" s="118"/>
      <c r="G3426" s="118"/>
      <c r="H3426" s="118"/>
      <c r="I3426" s="118"/>
      <c r="J3426" s="118"/>
      <c r="K3426" s="118"/>
      <c r="L3426" s="118"/>
      <c r="M3426" s="118"/>
      <c r="N3426" s="153"/>
    </row>
    <row r="3427" spans="2:14">
      <c r="B3427" s="118"/>
      <c r="C3427" s="118"/>
      <c r="D3427" s="118"/>
      <c r="E3427" s="118"/>
      <c r="F3427" s="118"/>
      <c r="G3427" s="118"/>
      <c r="H3427" s="118"/>
      <c r="I3427" s="118"/>
      <c r="J3427" s="118"/>
      <c r="K3427" s="118"/>
      <c r="L3427" s="118"/>
      <c r="M3427" s="118"/>
      <c r="N3427" s="153"/>
    </row>
    <row r="3428" spans="2:14">
      <c r="B3428" s="118"/>
      <c r="C3428" s="118"/>
      <c r="D3428" s="118"/>
      <c r="E3428" s="118"/>
      <c r="F3428" s="118"/>
      <c r="G3428" s="118"/>
      <c r="H3428" s="118"/>
      <c r="I3428" s="118"/>
      <c r="J3428" s="118"/>
      <c r="K3428" s="118"/>
      <c r="L3428" s="118"/>
      <c r="M3428" s="118"/>
      <c r="N3428" s="153"/>
    </row>
    <row r="3429" spans="2:14">
      <c r="B3429" s="118"/>
      <c r="C3429" s="118"/>
      <c r="D3429" s="118"/>
      <c r="E3429" s="118"/>
      <c r="F3429" s="118"/>
      <c r="G3429" s="118"/>
      <c r="H3429" s="118"/>
      <c r="I3429" s="118"/>
      <c r="J3429" s="118"/>
      <c r="K3429" s="118"/>
      <c r="L3429" s="118"/>
      <c r="M3429" s="118"/>
      <c r="N3429" s="153"/>
    </row>
    <row r="3430" spans="2:14">
      <c r="B3430" s="118"/>
      <c r="C3430" s="118"/>
      <c r="D3430" s="118"/>
      <c r="E3430" s="118"/>
      <c r="F3430" s="118"/>
      <c r="G3430" s="118"/>
      <c r="H3430" s="118"/>
      <c r="I3430" s="118"/>
      <c r="J3430" s="118"/>
      <c r="K3430" s="118"/>
      <c r="L3430" s="118"/>
      <c r="M3430" s="118"/>
      <c r="N3430" s="153"/>
    </row>
    <row r="3431" spans="2:14">
      <c r="B3431" s="118"/>
      <c r="C3431" s="118"/>
      <c r="D3431" s="118"/>
      <c r="E3431" s="118"/>
      <c r="F3431" s="118"/>
      <c r="G3431" s="118"/>
      <c r="H3431" s="118"/>
      <c r="I3431" s="118"/>
      <c r="J3431" s="118"/>
      <c r="K3431" s="118"/>
      <c r="L3431" s="118"/>
      <c r="M3431" s="118"/>
      <c r="N3431" s="153"/>
    </row>
    <row r="3432" spans="2:14">
      <c r="B3432" s="118"/>
      <c r="C3432" s="118"/>
      <c r="D3432" s="118"/>
      <c r="E3432" s="118"/>
      <c r="F3432" s="118"/>
      <c r="G3432" s="118"/>
      <c r="H3432" s="118"/>
      <c r="I3432" s="118"/>
      <c r="J3432" s="118"/>
      <c r="K3432" s="118"/>
      <c r="L3432" s="118"/>
      <c r="M3432" s="118"/>
      <c r="N3432" s="153"/>
    </row>
    <row r="3433" spans="2:14">
      <c r="B3433" s="118"/>
      <c r="C3433" s="118"/>
      <c r="D3433" s="118"/>
      <c r="E3433" s="118"/>
      <c r="F3433" s="118"/>
      <c r="G3433" s="118"/>
      <c r="H3433" s="118"/>
      <c r="I3433" s="118"/>
      <c r="J3433" s="118"/>
      <c r="K3433" s="118"/>
      <c r="L3433" s="118"/>
      <c r="M3433" s="118"/>
      <c r="N3433" s="153"/>
    </row>
    <row r="3434" spans="2:14">
      <c r="B3434" s="118"/>
      <c r="C3434" s="118"/>
      <c r="D3434" s="118"/>
      <c r="E3434" s="118"/>
      <c r="F3434" s="118"/>
      <c r="G3434" s="118"/>
      <c r="H3434" s="118"/>
      <c r="I3434" s="118"/>
      <c r="J3434" s="118"/>
      <c r="K3434" s="118"/>
      <c r="L3434" s="118"/>
      <c r="M3434" s="118"/>
      <c r="N3434" s="153"/>
    </row>
    <row r="3435" spans="2:14">
      <c r="B3435" s="118"/>
      <c r="C3435" s="118"/>
      <c r="D3435" s="118"/>
      <c r="E3435" s="118"/>
      <c r="F3435" s="118"/>
      <c r="G3435" s="118"/>
      <c r="H3435" s="118"/>
      <c r="I3435" s="118"/>
      <c r="J3435" s="118"/>
      <c r="K3435" s="118"/>
      <c r="L3435" s="118"/>
      <c r="M3435" s="118"/>
      <c r="N3435" s="153"/>
    </row>
    <row r="3436" spans="2:14">
      <c r="B3436" s="118"/>
      <c r="C3436" s="118"/>
      <c r="D3436" s="118"/>
      <c r="E3436" s="118"/>
      <c r="F3436" s="118"/>
      <c r="G3436" s="118"/>
      <c r="H3436" s="118"/>
      <c r="I3436" s="118"/>
      <c r="J3436" s="118"/>
      <c r="K3436" s="118"/>
      <c r="L3436" s="118"/>
      <c r="M3436" s="118"/>
      <c r="N3436" s="153"/>
    </row>
    <row r="3437" spans="2:14">
      <c r="B3437" s="118"/>
      <c r="C3437" s="118"/>
      <c r="D3437" s="118"/>
      <c r="E3437" s="118"/>
      <c r="F3437" s="118"/>
      <c r="G3437" s="118"/>
      <c r="H3437" s="118"/>
      <c r="I3437" s="118"/>
      <c r="J3437" s="118"/>
      <c r="K3437" s="118"/>
      <c r="L3437" s="118"/>
      <c r="M3437" s="118"/>
      <c r="N3437" s="153"/>
    </row>
    <row r="3438" spans="2:14">
      <c r="B3438" s="118"/>
      <c r="C3438" s="118"/>
      <c r="D3438" s="118"/>
      <c r="E3438" s="118"/>
      <c r="F3438" s="118"/>
      <c r="G3438" s="118"/>
      <c r="H3438" s="118"/>
      <c r="I3438" s="118"/>
      <c r="J3438" s="118"/>
      <c r="K3438" s="118"/>
      <c r="L3438" s="118"/>
      <c r="M3438" s="118"/>
      <c r="N3438" s="153"/>
    </row>
    <row r="3439" spans="2:14">
      <c r="B3439" s="118"/>
      <c r="C3439" s="118"/>
      <c r="D3439" s="118"/>
      <c r="E3439" s="118"/>
      <c r="F3439" s="118"/>
      <c r="G3439" s="118"/>
      <c r="H3439" s="118"/>
      <c r="I3439" s="118"/>
      <c r="J3439" s="118"/>
      <c r="K3439" s="118"/>
      <c r="L3439" s="118"/>
      <c r="M3439" s="118"/>
      <c r="N3439" s="153"/>
    </row>
    <row r="3440" spans="2:14">
      <c r="B3440" s="118"/>
      <c r="C3440" s="118"/>
      <c r="D3440" s="118"/>
      <c r="E3440" s="118"/>
      <c r="F3440" s="118"/>
      <c r="G3440" s="118"/>
      <c r="H3440" s="118"/>
      <c r="I3440" s="118"/>
      <c r="J3440" s="118"/>
      <c r="K3440" s="118"/>
      <c r="L3440" s="118"/>
      <c r="M3440" s="118"/>
      <c r="N3440" s="153"/>
    </row>
    <row r="3441" spans="2:14">
      <c r="B3441" s="118"/>
      <c r="C3441" s="118"/>
      <c r="D3441" s="118"/>
      <c r="E3441" s="118"/>
      <c r="F3441" s="118"/>
      <c r="G3441" s="118"/>
      <c r="H3441" s="118"/>
      <c r="I3441" s="118"/>
      <c r="J3441" s="118"/>
      <c r="K3441" s="118"/>
      <c r="L3441" s="118"/>
      <c r="M3441" s="118"/>
      <c r="N3441" s="153"/>
    </row>
    <row r="3442" spans="2:14">
      <c r="B3442" s="118"/>
      <c r="C3442" s="118"/>
      <c r="D3442" s="118"/>
      <c r="E3442" s="118"/>
      <c r="F3442" s="118"/>
      <c r="G3442" s="118"/>
      <c r="H3442" s="118"/>
      <c r="I3442" s="118"/>
      <c r="J3442" s="118"/>
      <c r="K3442" s="118"/>
      <c r="L3442" s="118"/>
      <c r="M3442" s="118"/>
      <c r="N3442" s="153"/>
    </row>
    <row r="3443" spans="2:14">
      <c r="B3443" s="118"/>
      <c r="C3443" s="118"/>
      <c r="D3443" s="118"/>
      <c r="E3443" s="118"/>
      <c r="F3443" s="118"/>
      <c r="G3443" s="118"/>
      <c r="H3443" s="118"/>
      <c r="I3443" s="118"/>
      <c r="J3443" s="118"/>
      <c r="K3443" s="118"/>
      <c r="L3443" s="118"/>
      <c r="M3443" s="118"/>
      <c r="N3443" s="153"/>
    </row>
    <row r="3444" spans="2:14">
      <c r="B3444" s="118"/>
      <c r="C3444" s="118"/>
      <c r="D3444" s="118"/>
      <c r="E3444" s="118"/>
      <c r="F3444" s="118"/>
      <c r="G3444" s="118"/>
      <c r="H3444" s="118"/>
      <c r="I3444" s="118"/>
      <c r="J3444" s="118"/>
      <c r="K3444" s="118"/>
      <c r="L3444" s="118"/>
      <c r="M3444" s="118"/>
      <c r="N3444" s="153"/>
    </row>
    <row r="3445" spans="2:14">
      <c r="B3445" s="118"/>
      <c r="C3445" s="118"/>
      <c r="D3445" s="118"/>
      <c r="E3445" s="118"/>
      <c r="F3445" s="118"/>
      <c r="G3445" s="118"/>
      <c r="H3445" s="118"/>
      <c r="I3445" s="118"/>
      <c r="J3445" s="118"/>
      <c r="K3445" s="118"/>
      <c r="L3445" s="118"/>
      <c r="M3445" s="118"/>
      <c r="N3445" s="153"/>
    </row>
    <row r="3446" spans="2:14">
      <c r="B3446" s="118"/>
      <c r="C3446" s="118"/>
      <c r="D3446" s="118"/>
      <c r="E3446" s="118"/>
      <c r="F3446" s="118"/>
      <c r="G3446" s="118"/>
      <c r="H3446" s="118"/>
      <c r="I3446" s="118"/>
      <c r="J3446" s="118"/>
      <c r="K3446" s="118"/>
      <c r="L3446" s="118"/>
      <c r="M3446" s="118"/>
      <c r="N3446" s="153"/>
    </row>
    <row r="3447" spans="2:14">
      <c r="B3447" s="118"/>
      <c r="C3447" s="118"/>
      <c r="D3447" s="118"/>
      <c r="E3447" s="118"/>
      <c r="F3447" s="118"/>
      <c r="G3447" s="118"/>
      <c r="H3447" s="118"/>
      <c r="I3447" s="118"/>
      <c r="J3447" s="118"/>
      <c r="K3447" s="118"/>
      <c r="L3447" s="118"/>
      <c r="M3447" s="118"/>
      <c r="N3447" s="153"/>
    </row>
    <row r="3448" spans="2:14">
      <c r="B3448" s="118"/>
      <c r="C3448" s="118"/>
      <c r="D3448" s="118"/>
      <c r="E3448" s="118"/>
      <c r="F3448" s="118"/>
      <c r="G3448" s="118"/>
      <c r="H3448" s="118"/>
      <c r="I3448" s="118"/>
      <c r="J3448" s="118"/>
      <c r="K3448" s="118"/>
      <c r="L3448" s="118"/>
      <c r="M3448" s="118"/>
      <c r="N3448" s="153"/>
    </row>
    <row r="3449" spans="2:14">
      <c r="B3449" s="118"/>
      <c r="C3449" s="118"/>
      <c r="D3449" s="118"/>
      <c r="E3449" s="118"/>
      <c r="F3449" s="118"/>
      <c r="G3449" s="118"/>
      <c r="H3449" s="118"/>
      <c r="I3449" s="118"/>
      <c r="J3449" s="118"/>
      <c r="K3449" s="118"/>
      <c r="L3449" s="118"/>
      <c r="M3449" s="118"/>
      <c r="N3449" s="153"/>
    </row>
    <row r="3450" spans="2:14">
      <c r="B3450" s="118"/>
      <c r="C3450" s="118"/>
      <c r="D3450" s="118"/>
      <c r="E3450" s="118"/>
      <c r="F3450" s="118"/>
      <c r="G3450" s="118"/>
      <c r="H3450" s="118"/>
      <c r="I3450" s="118"/>
      <c r="J3450" s="118"/>
      <c r="K3450" s="118"/>
      <c r="L3450" s="118"/>
      <c r="M3450" s="118"/>
      <c r="N3450" s="153"/>
    </row>
    <row r="3451" spans="2:14">
      <c r="B3451" s="118"/>
      <c r="C3451" s="118"/>
      <c r="D3451" s="118"/>
      <c r="E3451" s="118"/>
      <c r="F3451" s="118"/>
      <c r="G3451" s="118"/>
      <c r="H3451" s="118"/>
      <c r="I3451" s="118"/>
      <c r="J3451" s="118"/>
      <c r="K3451" s="118"/>
      <c r="L3451" s="118"/>
      <c r="M3451" s="118"/>
      <c r="N3451" s="153"/>
    </row>
    <row r="3452" spans="2:14">
      <c r="B3452" s="118"/>
      <c r="C3452" s="118"/>
      <c r="D3452" s="118"/>
      <c r="E3452" s="118"/>
      <c r="F3452" s="118"/>
      <c r="G3452" s="118"/>
      <c r="H3452" s="118"/>
      <c r="I3452" s="118"/>
      <c r="J3452" s="118"/>
      <c r="K3452" s="118"/>
      <c r="L3452" s="118"/>
      <c r="M3452" s="118"/>
      <c r="N3452" s="153"/>
    </row>
    <row r="3453" spans="2:14">
      <c r="B3453" s="118"/>
      <c r="C3453" s="118"/>
      <c r="D3453" s="118"/>
      <c r="E3453" s="118"/>
      <c r="F3453" s="118"/>
      <c r="G3453" s="118"/>
      <c r="H3453" s="118"/>
      <c r="I3453" s="118"/>
      <c r="J3453" s="118"/>
      <c r="K3453" s="118"/>
      <c r="L3453" s="118"/>
      <c r="M3453" s="118"/>
      <c r="N3453" s="153"/>
    </row>
    <row r="3454" spans="2:14">
      <c r="B3454" s="118"/>
      <c r="C3454" s="118"/>
      <c r="D3454" s="118"/>
      <c r="E3454" s="118"/>
      <c r="F3454" s="118"/>
      <c r="G3454" s="118"/>
      <c r="H3454" s="118"/>
      <c r="I3454" s="118"/>
      <c r="J3454" s="118"/>
      <c r="K3454" s="118"/>
      <c r="L3454" s="118"/>
      <c r="M3454" s="118"/>
      <c r="N3454" s="153"/>
    </row>
    <row r="3455" spans="2:14">
      <c r="B3455" s="118"/>
      <c r="C3455" s="118"/>
      <c r="D3455" s="118"/>
      <c r="E3455" s="118"/>
      <c r="F3455" s="118"/>
      <c r="G3455" s="118"/>
      <c r="H3455" s="118"/>
      <c r="I3455" s="118"/>
      <c r="J3455" s="118"/>
      <c r="K3455" s="118"/>
      <c r="L3455" s="118"/>
      <c r="M3455" s="118"/>
      <c r="N3455" s="153"/>
    </row>
    <row r="3456" spans="2:14">
      <c r="B3456" s="118"/>
      <c r="C3456" s="118"/>
      <c r="D3456" s="118"/>
      <c r="E3456" s="118"/>
      <c r="F3456" s="118"/>
      <c r="G3456" s="118"/>
      <c r="H3456" s="118"/>
      <c r="I3456" s="118"/>
      <c r="J3456" s="118"/>
      <c r="K3456" s="118"/>
      <c r="L3456" s="118"/>
      <c r="M3456" s="118"/>
      <c r="N3456" s="153"/>
    </row>
    <row r="3457" spans="2:14">
      <c r="B3457" s="118"/>
      <c r="C3457" s="118"/>
      <c r="D3457" s="118"/>
      <c r="E3457" s="118"/>
      <c r="F3457" s="118"/>
      <c r="G3457" s="118"/>
      <c r="H3457" s="118"/>
      <c r="I3457" s="118"/>
      <c r="J3457" s="118"/>
      <c r="K3457" s="118"/>
      <c r="L3457" s="118"/>
      <c r="M3457" s="118"/>
      <c r="N3457" s="153"/>
    </row>
    <row r="3458" spans="2:14">
      <c r="B3458" s="118"/>
      <c r="C3458" s="118"/>
      <c r="D3458" s="118"/>
      <c r="E3458" s="118"/>
      <c r="F3458" s="118"/>
      <c r="G3458" s="118"/>
      <c r="H3458" s="118"/>
      <c r="I3458" s="118"/>
      <c r="J3458" s="118"/>
      <c r="K3458" s="118"/>
      <c r="L3458" s="118"/>
      <c r="M3458" s="118"/>
      <c r="N3458" s="153"/>
    </row>
    <row r="3459" spans="2:14">
      <c r="B3459" s="118"/>
      <c r="C3459" s="118"/>
      <c r="D3459" s="118"/>
      <c r="E3459" s="118"/>
      <c r="F3459" s="118"/>
      <c r="G3459" s="118"/>
      <c r="H3459" s="118"/>
      <c r="I3459" s="118"/>
      <c r="J3459" s="118"/>
      <c r="K3459" s="118"/>
      <c r="L3459" s="118"/>
      <c r="M3459" s="118"/>
      <c r="N3459" s="153"/>
    </row>
    <row r="3460" spans="2:14">
      <c r="B3460" s="118"/>
      <c r="C3460" s="118"/>
      <c r="D3460" s="118"/>
      <c r="E3460" s="118"/>
      <c r="F3460" s="118"/>
      <c r="G3460" s="118"/>
      <c r="H3460" s="118"/>
      <c r="I3460" s="118"/>
      <c r="J3460" s="118"/>
      <c r="K3460" s="118"/>
      <c r="L3460" s="118"/>
      <c r="M3460" s="118"/>
      <c r="N3460" s="153"/>
    </row>
    <row r="3461" spans="2:14">
      <c r="B3461" s="118"/>
      <c r="C3461" s="118"/>
      <c r="D3461" s="118"/>
      <c r="E3461" s="118"/>
      <c r="F3461" s="118"/>
      <c r="G3461" s="118"/>
      <c r="H3461" s="118"/>
      <c r="I3461" s="118"/>
      <c r="J3461" s="118"/>
      <c r="K3461" s="118"/>
      <c r="L3461" s="118"/>
      <c r="M3461" s="118"/>
      <c r="N3461" s="153"/>
    </row>
    <row r="3462" spans="2:14">
      <c r="B3462" s="118"/>
      <c r="C3462" s="118"/>
      <c r="D3462" s="118"/>
      <c r="E3462" s="118"/>
      <c r="F3462" s="118"/>
      <c r="G3462" s="118"/>
      <c r="H3462" s="118"/>
      <c r="I3462" s="118"/>
      <c r="J3462" s="118"/>
      <c r="K3462" s="118"/>
      <c r="L3462" s="118"/>
      <c r="M3462" s="118"/>
      <c r="N3462" s="153"/>
    </row>
    <row r="3463" spans="2:14">
      <c r="B3463" s="118"/>
      <c r="C3463" s="118"/>
      <c r="D3463" s="118"/>
      <c r="E3463" s="118"/>
      <c r="F3463" s="118"/>
      <c r="G3463" s="118"/>
      <c r="H3463" s="118"/>
      <c r="I3463" s="118"/>
      <c r="J3463" s="118"/>
      <c r="K3463" s="118"/>
      <c r="L3463" s="118"/>
      <c r="M3463" s="118"/>
      <c r="N3463" s="153"/>
    </row>
    <row r="3464" spans="2:14">
      <c r="B3464" s="118"/>
      <c r="C3464" s="118"/>
      <c r="D3464" s="118"/>
      <c r="E3464" s="118"/>
      <c r="F3464" s="118"/>
      <c r="G3464" s="118"/>
      <c r="H3464" s="118"/>
      <c r="I3464" s="118"/>
      <c r="J3464" s="118"/>
      <c r="K3464" s="118"/>
      <c r="L3464" s="118"/>
      <c r="M3464" s="118"/>
      <c r="N3464" s="153"/>
    </row>
    <row r="3465" spans="2:14">
      <c r="B3465" s="118"/>
      <c r="C3465" s="118"/>
      <c r="D3465" s="118"/>
      <c r="E3465" s="118"/>
      <c r="F3465" s="118"/>
      <c r="G3465" s="118"/>
      <c r="H3465" s="118"/>
      <c r="I3465" s="118"/>
      <c r="J3465" s="118"/>
      <c r="K3465" s="118"/>
      <c r="L3465" s="118"/>
      <c r="M3465" s="118"/>
      <c r="N3465" s="153"/>
    </row>
    <row r="3466" spans="2:14">
      <c r="B3466" s="118"/>
      <c r="C3466" s="118"/>
      <c r="D3466" s="118"/>
      <c r="E3466" s="118"/>
      <c r="F3466" s="118"/>
      <c r="G3466" s="118"/>
      <c r="H3466" s="118"/>
      <c r="I3466" s="118"/>
      <c r="J3466" s="118"/>
      <c r="K3466" s="118"/>
      <c r="L3466" s="118"/>
      <c r="M3466" s="118"/>
      <c r="N3466" s="153"/>
    </row>
    <row r="3467" spans="2:14">
      <c r="B3467" s="118"/>
      <c r="C3467" s="118"/>
      <c r="D3467" s="118"/>
      <c r="E3467" s="118"/>
      <c r="F3467" s="118"/>
      <c r="G3467" s="118"/>
      <c r="H3467" s="118"/>
      <c r="I3467" s="118"/>
      <c r="J3467" s="118"/>
      <c r="K3467" s="118"/>
      <c r="L3467" s="118"/>
      <c r="M3467" s="118"/>
      <c r="N3467" s="153"/>
    </row>
    <row r="3468" spans="2:14">
      <c r="B3468" s="118"/>
      <c r="C3468" s="118"/>
      <c r="D3468" s="118"/>
      <c r="E3468" s="118"/>
      <c r="F3468" s="118"/>
      <c r="G3468" s="118"/>
      <c r="H3468" s="118"/>
      <c r="I3468" s="118"/>
      <c r="J3468" s="118"/>
      <c r="K3468" s="118"/>
      <c r="L3468" s="118"/>
      <c r="M3468" s="118"/>
      <c r="N3468" s="153"/>
    </row>
    <row r="3469" spans="2:14">
      <c r="B3469" s="118"/>
      <c r="C3469" s="118"/>
      <c r="D3469" s="118"/>
      <c r="E3469" s="118"/>
      <c r="F3469" s="118"/>
      <c r="G3469" s="118"/>
      <c r="H3469" s="118"/>
      <c r="I3469" s="118"/>
      <c r="J3469" s="118"/>
      <c r="K3469" s="118"/>
      <c r="L3469" s="118"/>
      <c r="M3469" s="118"/>
      <c r="N3469" s="153"/>
    </row>
    <row r="3470" spans="2:14">
      <c r="B3470" s="118"/>
      <c r="C3470" s="118"/>
      <c r="D3470" s="118"/>
      <c r="E3470" s="118"/>
      <c r="F3470" s="118"/>
      <c r="G3470" s="118"/>
      <c r="H3470" s="118"/>
      <c r="I3470" s="118"/>
      <c r="J3470" s="118"/>
      <c r="K3470" s="118"/>
      <c r="L3470" s="118"/>
      <c r="M3470" s="118"/>
      <c r="N3470" s="153"/>
    </row>
    <row r="3471" spans="2:14">
      <c r="B3471" s="118"/>
      <c r="C3471" s="118"/>
      <c r="D3471" s="118"/>
      <c r="E3471" s="118"/>
      <c r="F3471" s="118"/>
      <c r="G3471" s="118"/>
      <c r="H3471" s="118"/>
      <c r="I3471" s="118"/>
      <c r="J3471" s="118"/>
      <c r="K3471" s="118"/>
      <c r="L3471" s="118"/>
      <c r="M3471" s="118"/>
      <c r="N3471" s="153"/>
    </row>
    <row r="3472" spans="2:14">
      <c r="B3472" s="118"/>
      <c r="C3472" s="118"/>
      <c r="D3472" s="118"/>
      <c r="E3472" s="118"/>
      <c r="F3472" s="118"/>
      <c r="G3472" s="118"/>
      <c r="H3472" s="118"/>
      <c r="I3472" s="118"/>
      <c r="J3472" s="118"/>
      <c r="K3472" s="118"/>
      <c r="L3472" s="118"/>
      <c r="M3472" s="118"/>
      <c r="N3472" s="153"/>
    </row>
    <row r="3473" spans="2:14">
      <c r="B3473" s="118"/>
      <c r="C3473" s="118"/>
      <c r="D3473" s="118"/>
      <c r="E3473" s="118"/>
      <c r="F3473" s="118"/>
      <c r="G3473" s="118"/>
      <c r="H3473" s="118"/>
      <c r="I3473" s="118"/>
      <c r="J3473" s="118"/>
      <c r="K3473" s="118"/>
      <c r="L3473" s="118"/>
      <c r="M3473" s="118"/>
      <c r="N3473" s="153"/>
    </row>
    <row r="3474" spans="2:14">
      <c r="B3474" s="118"/>
      <c r="C3474" s="118"/>
      <c r="D3474" s="118"/>
      <c r="E3474" s="118"/>
      <c r="F3474" s="118"/>
      <c r="G3474" s="118"/>
      <c r="H3474" s="118"/>
      <c r="I3474" s="118"/>
      <c r="J3474" s="118"/>
      <c r="K3474" s="118"/>
      <c r="L3474" s="118"/>
      <c r="M3474" s="118"/>
      <c r="N3474" s="153"/>
    </row>
    <row r="3475" spans="2:14">
      <c r="B3475" s="118"/>
      <c r="C3475" s="118"/>
      <c r="D3475" s="118"/>
      <c r="E3475" s="118"/>
      <c r="F3475" s="118"/>
      <c r="G3475" s="118"/>
      <c r="H3475" s="118"/>
      <c r="I3475" s="118"/>
      <c r="J3475" s="118"/>
      <c r="K3475" s="118"/>
      <c r="L3475" s="118"/>
      <c r="M3475" s="118"/>
      <c r="N3475" s="153"/>
    </row>
    <row r="3476" spans="2:14">
      <c r="B3476" s="118"/>
      <c r="C3476" s="118"/>
      <c r="D3476" s="118"/>
      <c r="E3476" s="118"/>
      <c r="F3476" s="118"/>
      <c r="G3476" s="118"/>
      <c r="H3476" s="118"/>
      <c r="I3476" s="118"/>
      <c r="J3476" s="118"/>
      <c r="K3476" s="118"/>
      <c r="L3476" s="118"/>
      <c r="M3476" s="118"/>
      <c r="N3476" s="153"/>
    </row>
    <row r="3477" spans="2:14">
      <c r="B3477" s="118"/>
      <c r="C3477" s="118"/>
      <c r="D3477" s="118"/>
      <c r="E3477" s="118"/>
      <c r="F3477" s="118"/>
      <c r="G3477" s="118"/>
      <c r="H3477" s="118"/>
      <c r="I3477" s="118"/>
      <c r="J3477" s="118"/>
      <c r="K3477" s="118"/>
      <c r="L3477" s="118"/>
      <c r="M3477" s="118"/>
      <c r="N3477" s="153"/>
    </row>
    <row r="3478" spans="2:14">
      <c r="B3478" s="118"/>
      <c r="C3478" s="118"/>
      <c r="D3478" s="118"/>
      <c r="E3478" s="118"/>
      <c r="F3478" s="118"/>
      <c r="G3478" s="118"/>
      <c r="H3478" s="118"/>
      <c r="I3478" s="118"/>
      <c r="J3478" s="118"/>
      <c r="K3478" s="118"/>
      <c r="L3478" s="118"/>
      <c r="M3478" s="118"/>
      <c r="N3478" s="153"/>
    </row>
    <row r="3479" spans="2:14">
      <c r="B3479" s="118"/>
      <c r="C3479" s="118"/>
      <c r="D3479" s="118"/>
      <c r="E3479" s="118"/>
      <c r="F3479" s="118"/>
      <c r="G3479" s="118"/>
      <c r="H3479" s="118"/>
      <c r="I3479" s="118"/>
      <c r="J3479" s="118"/>
      <c r="K3479" s="118"/>
      <c r="L3479" s="118"/>
      <c r="M3479" s="118"/>
      <c r="N3479" s="153"/>
    </row>
    <row r="3480" spans="2:14">
      <c r="B3480" s="118"/>
      <c r="C3480" s="118"/>
      <c r="D3480" s="118"/>
      <c r="E3480" s="118"/>
      <c r="F3480" s="118"/>
      <c r="G3480" s="118"/>
      <c r="H3480" s="118"/>
      <c r="I3480" s="118"/>
      <c r="J3480" s="118"/>
      <c r="K3480" s="118"/>
      <c r="L3480" s="118"/>
      <c r="M3480" s="118"/>
      <c r="N3480" s="153"/>
    </row>
    <row r="3481" spans="2:14">
      <c r="B3481" s="118"/>
      <c r="C3481" s="118"/>
      <c r="D3481" s="118"/>
      <c r="E3481" s="118"/>
      <c r="F3481" s="118"/>
      <c r="G3481" s="118"/>
      <c r="H3481" s="118"/>
      <c r="I3481" s="118"/>
      <c r="J3481" s="118"/>
      <c r="K3481" s="118"/>
      <c r="L3481" s="118"/>
      <c r="M3481" s="118"/>
      <c r="N3481" s="153"/>
    </row>
    <row r="3482" spans="2:14">
      <c r="B3482" s="118"/>
      <c r="C3482" s="118"/>
      <c r="D3482" s="118"/>
      <c r="E3482" s="118"/>
      <c r="F3482" s="118"/>
      <c r="G3482" s="118"/>
      <c r="H3482" s="118"/>
      <c r="I3482" s="118"/>
      <c r="J3482" s="118"/>
      <c r="K3482" s="118"/>
      <c r="L3482" s="118"/>
      <c r="M3482" s="118"/>
      <c r="N3482" s="153"/>
    </row>
    <row r="3483" spans="2:14">
      <c r="B3483" s="118"/>
      <c r="C3483" s="118"/>
      <c r="D3483" s="118"/>
      <c r="E3483" s="118"/>
      <c r="F3483" s="118"/>
      <c r="G3483" s="118"/>
      <c r="H3483" s="118"/>
      <c r="I3483" s="118"/>
      <c r="J3483" s="118"/>
      <c r="K3483" s="118"/>
      <c r="L3483" s="118"/>
      <c r="M3483" s="118"/>
      <c r="N3483" s="153"/>
    </row>
    <row r="3484" spans="2:14">
      <c r="B3484" s="118"/>
      <c r="C3484" s="118"/>
      <c r="D3484" s="118"/>
      <c r="E3484" s="118"/>
      <c r="F3484" s="118"/>
      <c r="G3484" s="118"/>
      <c r="H3484" s="118"/>
      <c r="I3484" s="118"/>
      <c r="J3484" s="118"/>
      <c r="K3484" s="118"/>
      <c r="L3484" s="118"/>
      <c r="M3484" s="118"/>
      <c r="N3484" s="153"/>
    </row>
    <row r="3485" spans="2:14">
      <c r="B3485" s="118"/>
      <c r="C3485" s="118"/>
      <c r="D3485" s="118"/>
      <c r="E3485" s="118"/>
      <c r="F3485" s="118"/>
      <c r="G3485" s="118"/>
      <c r="H3485" s="118"/>
      <c r="I3485" s="118"/>
      <c r="J3485" s="118"/>
      <c r="K3485" s="118"/>
      <c r="L3485" s="118"/>
      <c r="M3485" s="118"/>
      <c r="N3485" s="153"/>
    </row>
    <row r="3486" spans="2:14">
      <c r="B3486" s="118"/>
      <c r="C3486" s="118"/>
      <c r="D3486" s="118"/>
      <c r="E3486" s="118"/>
      <c r="F3486" s="118"/>
      <c r="G3486" s="118"/>
      <c r="H3486" s="118"/>
      <c r="I3486" s="118"/>
      <c r="J3486" s="118"/>
      <c r="K3486" s="118"/>
      <c r="L3486" s="118"/>
      <c r="M3486" s="118"/>
      <c r="N3486" s="153"/>
    </row>
    <row r="3487" spans="2:14">
      <c r="B3487" s="118"/>
      <c r="C3487" s="118"/>
      <c r="D3487" s="118"/>
      <c r="E3487" s="118"/>
      <c r="F3487" s="118"/>
      <c r="G3487" s="118"/>
      <c r="H3487" s="118"/>
      <c r="I3487" s="118"/>
      <c r="J3487" s="118"/>
      <c r="K3487" s="118"/>
      <c r="L3487" s="118"/>
      <c r="M3487" s="118"/>
      <c r="N3487" s="153"/>
    </row>
    <row r="3488" spans="2:14">
      <c r="B3488" s="118"/>
      <c r="C3488" s="118"/>
      <c r="D3488" s="118"/>
      <c r="E3488" s="118"/>
      <c r="F3488" s="118"/>
      <c r="G3488" s="118"/>
      <c r="H3488" s="118"/>
      <c r="I3488" s="118"/>
      <c r="J3488" s="118"/>
      <c r="K3488" s="118"/>
      <c r="L3488" s="118"/>
      <c r="M3488" s="118"/>
      <c r="N3488" s="153"/>
    </row>
    <row r="3489" spans="2:14">
      <c r="B3489" s="118"/>
      <c r="C3489" s="118"/>
      <c r="D3489" s="118"/>
      <c r="E3489" s="118"/>
      <c r="F3489" s="118"/>
      <c r="G3489" s="118"/>
      <c r="H3489" s="118"/>
      <c r="I3489" s="118"/>
      <c r="J3489" s="118"/>
      <c r="K3489" s="118"/>
      <c r="L3489" s="118"/>
      <c r="M3489" s="118"/>
      <c r="N3489" s="153"/>
    </row>
    <row r="3490" spans="2:14">
      <c r="B3490" s="118"/>
      <c r="C3490" s="118"/>
      <c r="D3490" s="118"/>
      <c r="E3490" s="118"/>
      <c r="F3490" s="118"/>
      <c r="G3490" s="118"/>
      <c r="H3490" s="118"/>
      <c r="I3490" s="118"/>
      <c r="J3490" s="118"/>
      <c r="K3490" s="118"/>
      <c r="L3490" s="118"/>
      <c r="M3490" s="118"/>
      <c r="N3490" s="153"/>
    </row>
    <row r="3491" spans="2:14">
      <c r="B3491" s="118"/>
      <c r="C3491" s="118"/>
      <c r="D3491" s="118"/>
      <c r="E3491" s="118"/>
      <c r="F3491" s="118"/>
      <c r="G3491" s="118"/>
      <c r="H3491" s="118"/>
      <c r="I3491" s="118"/>
      <c r="J3491" s="118"/>
      <c r="K3491" s="118"/>
      <c r="L3491" s="118"/>
      <c r="M3491" s="118"/>
      <c r="N3491" s="153"/>
    </row>
    <row r="3492" spans="2:14">
      <c r="B3492" s="118"/>
      <c r="C3492" s="118"/>
      <c r="D3492" s="118"/>
      <c r="E3492" s="118"/>
      <c r="F3492" s="118"/>
      <c r="G3492" s="118"/>
      <c r="H3492" s="118"/>
      <c r="I3492" s="118"/>
      <c r="J3492" s="118"/>
      <c r="K3492" s="118"/>
      <c r="L3492" s="118"/>
      <c r="M3492" s="118"/>
      <c r="N3492" s="153"/>
    </row>
    <row r="3493" spans="2:14">
      <c r="B3493" s="118"/>
      <c r="C3493" s="118"/>
      <c r="D3493" s="118"/>
      <c r="E3493" s="118"/>
      <c r="F3493" s="118"/>
      <c r="G3493" s="118"/>
      <c r="H3493" s="118"/>
      <c r="I3493" s="118"/>
      <c r="J3493" s="118"/>
      <c r="K3493" s="118"/>
      <c r="L3493" s="118"/>
      <c r="M3493" s="118"/>
      <c r="N3493" s="153"/>
    </row>
    <row r="3494" spans="2:14">
      <c r="B3494" s="118"/>
      <c r="C3494" s="118"/>
      <c r="D3494" s="118"/>
      <c r="E3494" s="118"/>
      <c r="F3494" s="118"/>
      <c r="G3494" s="118"/>
      <c r="H3494" s="118"/>
      <c r="I3494" s="118"/>
      <c r="J3494" s="118"/>
      <c r="K3494" s="118"/>
      <c r="L3494" s="118"/>
      <c r="M3494" s="118"/>
      <c r="N3494" s="153"/>
    </row>
    <row r="3495" spans="2:14">
      <c r="B3495" s="118"/>
      <c r="C3495" s="118"/>
      <c r="D3495" s="118"/>
      <c r="E3495" s="118"/>
      <c r="F3495" s="118"/>
      <c r="G3495" s="118"/>
      <c r="H3495" s="118"/>
      <c r="I3495" s="118"/>
      <c r="J3495" s="118"/>
      <c r="K3495" s="118"/>
      <c r="L3495" s="118"/>
      <c r="M3495" s="118"/>
      <c r="N3495" s="153"/>
    </row>
    <row r="3496" spans="2:14">
      <c r="B3496" s="118"/>
      <c r="C3496" s="118"/>
      <c r="D3496" s="118"/>
      <c r="E3496" s="118"/>
      <c r="F3496" s="118"/>
      <c r="G3496" s="118"/>
      <c r="H3496" s="118"/>
      <c r="I3496" s="118"/>
      <c r="J3496" s="118"/>
      <c r="K3496" s="118"/>
      <c r="L3496" s="118"/>
      <c r="M3496" s="118"/>
      <c r="N3496" s="153"/>
    </row>
    <row r="3497" spans="2:14">
      <c r="B3497" s="118"/>
      <c r="C3497" s="118"/>
      <c r="D3497" s="118"/>
      <c r="E3497" s="118"/>
      <c r="F3497" s="118"/>
      <c r="G3497" s="118"/>
      <c r="H3497" s="118"/>
      <c r="I3497" s="118"/>
      <c r="J3497" s="118"/>
      <c r="K3497" s="118"/>
      <c r="L3497" s="118"/>
      <c r="M3497" s="118"/>
      <c r="N3497" s="153"/>
    </row>
    <row r="3498" spans="2:14">
      <c r="B3498" s="118"/>
      <c r="C3498" s="118"/>
      <c r="D3498" s="118"/>
      <c r="E3498" s="118"/>
      <c r="F3498" s="118"/>
      <c r="G3498" s="118"/>
      <c r="H3498" s="118"/>
      <c r="I3498" s="118"/>
      <c r="J3498" s="118"/>
      <c r="K3498" s="118"/>
      <c r="L3498" s="118"/>
      <c r="M3498" s="118"/>
      <c r="N3498" s="153"/>
    </row>
    <row r="3499" spans="2:14">
      <c r="B3499" s="118"/>
      <c r="C3499" s="118"/>
      <c r="D3499" s="118"/>
      <c r="E3499" s="118"/>
      <c r="F3499" s="118"/>
      <c r="G3499" s="118"/>
      <c r="H3499" s="118"/>
      <c r="I3499" s="118"/>
      <c r="J3499" s="118"/>
      <c r="K3499" s="118"/>
      <c r="L3499" s="118"/>
      <c r="M3499" s="118"/>
      <c r="N3499" s="153"/>
    </row>
    <row r="3500" spans="2:14">
      <c r="B3500" s="118"/>
      <c r="C3500" s="118"/>
      <c r="D3500" s="118"/>
      <c r="E3500" s="118"/>
      <c r="F3500" s="118"/>
      <c r="G3500" s="118"/>
      <c r="H3500" s="118"/>
      <c r="I3500" s="118"/>
      <c r="J3500" s="118"/>
      <c r="K3500" s="118"/>
      <c r="L3500" s="118"/>
      <c r="M3500" s="118"/>
      <c r="N3500" s="153"/>
    </row>
    <row r="3501" spans="2:14">
      <c r="B3501" s="118"/>
      <c r="C3501" s="118"/>
      <c r="D3501" s="118"/>
      <c r="E3501" s="118"/>
      <c r="F3501" s="118"/>
      <c r="G3501" s="118"/>
      <c r="H3501" s="118"/>
      <c r="I3501" s="118"/>
      <c r="J3501" s="118"/>
      <c r="K3501" s="118"/>
      <c r="L3501" s="118"/>
      <c r="M3501" s="118"/>
      <c r="N3501" s="153"/>
    </row>
    <row r="3502" spans="2:14">
      <c r="B3502" s="118"/>
      <c r="C3502" s="118"/>
      <c r="D3502" s="118"/>
      <c r="E3502" s="118"/>
      <c r="F3502" s="118"/>
      <c r="G3502" s="118"/>
      <c r="H3502" s="118"/>
      <c r="I3502" s="118"/>
      <c r="J3502" s="118"/>
      <c r="K3502" s="118"/>
      <c r="L3502" s="118"/>
      <c r="M3502" s="118"/>
      <c r="N3502" s="153"/>
    </row>
    <row r="3503" spans="2:14">
      <c r="B3503" s="118"/>
      <c r="C3503" s="118"/>
      <c r="D3503" s="118"/>
      <c r="E3503" s="118"/>
      <c r="F3503" s="118"/>
      <c r="G3503" s="118"/>
      <c r="H3503" s="118"/>
      <c r="I3503" s="118"/>
      <c r="J3503" s="118"/>
      <c r="K3503" s="118"/>
      <c r="L3503" s="118"/>
      <c r="M3503" s="118"/>
      <c r="N3503" s="153"/>
    </row>
    <row r="3504" spans="2:14">
      <c r="B3504" s="118"/>
      <c r="C3504" s="118"/>
      <c r="D3504" s="118"/>
      <c r="E3504" s="118"/>
      <c r="F3504" s="118"/>
      <c r="G3504" s="118"/>
      <c r="H3504" s="118"/>
      <c r="I3504" s="118"/>
      <c r="J3504" s="118"/>
      <c r="K3504" s="118"/>
      <c r="L3504" s="118"/>
      <c r="M3504" s="118"/>
      <c r="N3504" s="153"/>
    </row>
    <row r="3505" spans="2:14">
      <c r="B3505" s="118"/>
      <c r="C3505" s="118"/>
      <c r="D3505" s="118"/>
      <c r="E3505" s="118"/>
      <c r="F3505" s="118"/>
      <c r="G3505" s="118"/>
      <c r="H3505" s="118"/>
      <c r="I3505" s="118"/>
      <c r="J3505" s="118"/>
      <c r="K3505" s="118"/>
      <c r="L3505" s="118"/>
      <c r="M3505" s="118"/>
      <c r="N3505" s="153"/>
    </row>
    <row r="3506" spans="2:14">
      <c r="B3506" s="118"/>
      <c r="C3506" s="118"/>
      <c r="D3506" s="118"/>
      <c r="E3506" s="118"/>
      <c r="F3506" s="118"/>
      <c r="G3506" s="118"/>
      <c r="H3506" s="118"/>
      <c r="I3506" s="118"/>
      <c r="J3506" s="118"/>
      <c r="K3506" s="118"/>
      <c r="L3506" s="118"/>
      <c r="M3506" s="118"/>
      <c r="N3506" s="153"/>
    </row>
    <row r="3507" spans="2:14">
      <c r="B3507" s="118"/>
      <c r="C3507" s="118"/>
      <c r="D3507" s="118"/>
      <c r="E3507" s="118"/>
      <c r="F3507" s="118"/>
      <c r="G3507" s="118"/>
      <c r="H3507" s="118"/>
      <c r="I3507" s="118"/>
      <c r="J3507" s="118"/>
      <c r="K3507" s="118"/>
      <c r="L3507" s="118"/>
      <c r="M3507" s="118"/>
      <c r="N3507" s="153"/>
    </row>
    <row r="3508" spans="2:14">
      <c r="B3508" s="118"/>
      <c r="C3508" s="118"/>
      <c r="D3508" s="118"/>
      <c r="E3508" s="118"/>
      <c r="F3508" s="118"/>
      <c r="G3508" s="118"/>
      <c r="H3508" s="118"/>
      <c r="I3508" s="118"/>
      <c r="J3508" s="118"/>
      <c r="K3508" s="118"/>
      <c r="L3508" s="118"/>
      <c r="M3508" s="118"/>
      <c r="N3508" s="153"/>
    </row>
    <row r="3509" spans="2:14">
      <c r="B3509" s="118"/>
      <c r="C3509" s="118"/>
      <c r="D3509" s="118"/>
      <c r="E3509" s="118"/>
      <c r="F3509" s="118"/>
      <c r="G3509" s="118"/>
      <c r="H3509" s="118"/>
      <c r="I3509" s="118"/>
      <c r="J3509" s="118"/>
      <c r="K3509" s="118"/>
      <c r="L3509" s="118"/>
      <c r="M3509" s="118"/>
      <c r="N3509" s="153"/>
    </row>
    <row r="3510" spans="2:14">
      <c r="B3510" s="118"/>
      <c r="C3510" s="118"/>
      <c r="D3510" s="118"/>
      <c r="E3510" s="118"/>
      <c r="F3510" s="118"/>
      <c r="G3510" s="118"/>
      <c r="H3510" s="118"/>
      <c r="I3510" s="118"/>
      <c r="J3510" s="118"/>
      <c r="K3510" s="118"/>
      <c r="L3510" s="118"/>
      <c r="M3510" s="118"/>
      <c r="N3510" s="153"/>
    </row>
    <row r="3511" spans="2:14">
      <c r="B3511" s="118"/>
      <c r="C3511" s="118"/>
      <c r="D3511" s="118"/>
      <c r="E3511" s="118"/>
      <c r="F3511" s="118"/>
      <c r="G3511" s="118"/>
      <c r="H3511" s="118"/>
      <c r="I3511" s="118"/>
      <c r="J3511" s="118"/>
      <c r="K3511" s="118"/>
      <c r="L3511" s="118"/>
      <c r="M3511" s="118"/>
      <c r="N3511" s="153"/>
    </row>
    <row r="3512" spans="2:14">
      <c r="B3512" s="118"/>
      <c r="C3512" s="118"/>
      <c r="D3512" s="118"/>
      <c r="E3512" s="118"/>
      <c r="F3512" s="118"/>
      <c r="G3512" s="118"/>
      <c r="H3512" s="118"/>
      <c r="I3512" s="118"/>
      <c r="J3512" s="118"/>
      <c r="K3512" s="118"/>
      <c r="L3512" s="118"/>
      <c r="M3512" s="118"/>
      <c r="N3512" s="153"/>
    </row>
    <row r="3513" spans="2:14">
      <c r="B3513" s="118"/>
      <c r="C3513" s="118"/>
      <c r="D3513" s="118"/>
      <c r="E3513" s="118"/>
      <c r="F3513" s="118"/>
      <c r="G3513" s="118"/>
      <c r="H3513" s="118"/>
      <c r="I3513" s="118"/>
      <c r="J3513" s="118"/>
      <c r="K3513" s="118"/>
      <c r="L3513" s="118"/>
      <c r="M3513" s="118"/>
      <c r="N3513" s="153"/>
    </row>
    <row r="3514" spans="2:14">
      <c r="B3514" s="118"/>
      <c r="C3514" s="118"/>
      <c r="D3514" s="118"/>
      <c r="E3514" s="118"/>
      <c r="F3514" s="118"/>
      <c r="G3514" s="118"/>
      <c r="H3514" s="118"/>
      <c r="I3514" s="118"/>
      <c r="J3514" s="118"/>
      <c r="K3514" s="118"/>
      <c r="L3514" s="118"/>
      <c r="M3514" s="118"/>
      <c r="N3514" s="153"/>
    </row>
    <row r="3515" spans="2:14">
      <c r="B3515" s="118"/>
      <c r="C3515" s="118"/>
      <c r="D3515" s="118"/>
      <c r="E3515" s="118"/>
      <c r="F3515" s="118"/>
      <c r="G3515" s="118"/>
      <c r="H3515" s="118"/>
      <c r="I3515" s="118"/>
      <c r="J3515" s="118"/>
      <c r="K3515" s="118"/>
      <c r="L3515" s="118"/>
      <c r="M3515" s="118"/>
      <c r="N3515" s="153"/>
    </row>
    <row r="3516" spans="2:14">
      <c r="B3516" s="118"/>
      <c r="C3516" s="118"/>
      <c r="D3516" s="118"/>
      <c r="E3516" s="118"/>
      <c r="F3516" s="118"/>
      <c r="G3516" s="118"/>
      <c r="H3516" s="118"/>
      <c r="I3516" s="118"/>
      <c r="J3516" s="118"/>
      <c r="K3516" s="118"/>
      <c r="L3516" s="118"/>
      <c r="M3516" s="118"/>
      <c r="N3516" s="153"/>
    </row>
    <row r="3517" spans="2:14">
      <c r="B3517" s="118"/>
      <c r="C3517" s="118"/>
      <c r="D3517" s="118"/>
      <c r="E3517" s="118"/>
      <c r="F3517" s="118"/>
      <c r="G3517" s="118"/>
      <c r="H3517" s="118"/>
      <c r="I3517" s="118"/>
      <c r="J3517" s="118"/>
      <c r="K3517" s="118"/>
      <c r="L3517" s="118"/>
      <c r="M3517" s="118"/>
      <c r="N3517" s="153"/>
    </row>
    <row r="3518" spans="2:14">
      <c r="B3518" s="118"/>
      <c r="C3518" s="118"/>
      <c r="D3518" s="118"/>
      <c r="E3518" s="118"/>
      <c r="F3518" s="118"/>
      <c r="G3518" s="118"/>
      <c r="H3518" s="118"/>
      <c r="I3518" s="118"/>
      <c r="J3518" s="118"/>
      <c r="K3518" s="118"/>
      <c r="L3518" s="118"/>
      <c r="M3518" s="118"/>
      <c r="N3518" s="153"/>
    </row>
    <row r="3519" spans="2:14">
      <c r="B3519" s="118"/>
      <c r="C3519" s="118"/>
      <c r="D3519" s="118"/>
      <c r="E3519" s="118"/>
      <c r="F3519" s="118"/>
      <c r="G3519" s="118"/>
      <c r="H3519" s="118"/>
      <c r="I3519" s="118"/>
      <c r="J3519" s="118"/>
      <c r="K3519" s="118"/>
      <c r="L3519" s="118"/>
      <c r="M3519" s="118"/>
      <c r="N3519" s="153"/>
    </row>
    <row r="3520" spans="2:14">
      <c r="B3520" s="118"/>
      <c r="C3520" s="118"/>
      <c r="D3520" s="118"/>
      <c r="E3520" s="118"/>
      <c r="F3520" s="118"/>
      <c r="G3520" s="118"/>
      <c r="H3520" s="118"/>
      <c r="I3520" s="118"/>
      <c r="J3520" s="118"/>
      <c r="K3520" s="118"/>
      <c r="L3520" s="118"/>
      <c r="M3520" s="118"/>
      <c r="N3520" s="153"/>
    </row>
    <row r="3521" spans="2:14">
      <c r="B3521" s="118"/>
      <c r="C3521" s="118"/>
      <c r="D3521" s="118"/>
      <c r="E3521" s="118"/>
      <c r="F3521" s="118"/>
      <c r="G3521" s="118"/>
      <c r="H3521" s="118"/>
      <c r="I3521" s="118"/>
      <c r="J3521" s="118"/>
      <c r="K3521" s="118"/>
      <c r="L3521" s="118"/>
      <c r="M3521" s="118"/>
      <c r="N3521" s="153"/>
    </row>
    <row r="3522" spans="2:14">
      <c r="B3522" s="118"/>
      <c r="C3522" s="118"/>
      <c r="D3522" s="118"/>
      <c r="E3522" s="118"/>
      <c r="F3522" s="118"/>
      <c r="G3522" s="118"/>
      <c r="H3522" s="118"/>
      <c r="I3522" s="118"/>
      <c r="J3522" s="118"/>
      <c r="K3522" s="118"/>
      <c r="L3522" s="118"/>
      <c r="M3522" s="118"/>
      <c r="N3522" s="153"/>
    </row>
    <row r="3523" spans="2:14">
      <c r="B3523" s="118"/>
      <c r="C3523" s="118"/>
      <c r="D3523" s="118"/>
      <c r="E3523" s="118"/>
      <c r="F3523" s="118"/>
      <c r="G3523" s="118"/>
      <c r="H3523" s="118"/>
      <c r="I3523" s="118"/>
      <c r="J3523" s="118"/>
      <c r="K3523" s="118"/>
      <c r="L3523" s="118"/>
      <c r="M3523" s="118"/>
      <c r="N3523" s="153"/>
    </row>
    <row r="3524" spans="2:14">
      <c r="B3524" s="118"/>
      <c r="C3524" s="118"/>
      <c r="D3524" s="118"/>
      <c r="E3524" s="118"/>
      <c r="F3524" s="118"/>
      <c r="G3524" s="118"/>
      <c r="H3524" s="118"/>
      <c r="I3524" s="118"/>
      <c r="J3524" s="118"/>
      <c r="K3524" s="118"/>
      <c r="L3524" s="118"/>
      <c r="M3524" s="118"/>
      <c r="N3524" s="153"/>
    </row>
    <row r="3525" spans="2:14">
      <c r="B3525" s="118"/>
      <c r="C3525" s="118"/>
      <c r="D3525" s="118"/>
      <c r="E3525" s="118"/>
      <c r="F3525" s="118"/>
      <c r="G3525" s="118"/>
      <c r="H3525" s="118"/>
      <c r="I3525" s="118"/>
      <c r="J3525" s="118"/>
      <c r="K3525" s="118"/>
      <c r="L3525" s="118"/>
      <c r="M3525" s="118"/>
      <c r="N3525" s="153"/>
    </row>
    <row r="3526" spans="2:14">
      <c r="B3526" s="118"/>
      <c r="C3526" s="118"/>
      <c r="D3526" s="118"/>
      <c r="E3526" s="118"/>
      <c r="F3526" s="118"/>
      <c r="G3526" s="118"/>
      <c r="H3526" s="118"/>
      <c r="I3526" s="118"/>
      <c r="J3526" s="118"/>
      <c r="K3526" s="118"/>
      <c r="L3526" s="118"/>
      <c r="M3526" s="118"/>
      <c r="N3526" s="153"/>
    </row>
    <row r="3527" spans="2:14">
      <c r="B3527" s="118"/>
      <c r="C3527" s="118"/>
      <c r="D3527" s="118"/>
      <c r="E3527" s="118"/>
      <c r="F3527" s="118"/>
      <c r="G3527" s="118"/>
      <c r="H3527" s="118"/>
      <c r="I3527" s="118"/>
      <c r="J3527" s="118"/>
      <c r="K3527" s="118"/>
      <c r="L3527" s="118"/>
      <c r="M3527" s="118"/>
      <c r="N3527" s="153"/>
    </row>
    <row r="3528" spans="2:14">
      <c r="B3528" s="118"/>
      <c r="C3528" s="118"/>
      <c r="D3528" s="118"/>
      <c r="E3528" s="118"/>
      <c r="F3528" s="118"/>
      <c r="G3528" s="118"/>
      <c r="H3528" s="118"/>
      <c r="I3528" s="118"/>
      <c r="J3528" s="118"/>
      <c r="K3528" s="118"/>
      <c r="L3528" s="118"/>
      <c r="M3528" s="118"/>
      <c r="N3528" s="153"/>
    </row>
    <row r="3529" spans="2:14">
      <c r="B3529" s="118"/>
      <c r="C3529" s="118"/>
      <c r="D3529" s="118"/>
      <c r="E3529" s="118"/>
      <c r="F3529" s="118"/>
      <c r="G3529" s="118"/>
      <c r="H3529" s="118"/>
      <c r="I3529" s="118"/>
      <c r="J3529" s="118"/>
      <c r="K3529" s="118"/>
      <c r="L3529" s="118"/>
      <c r="M3529" s="118"/>
      <c r="N3529" s="153"/>
    </row>
    <row r="3530" spans="2:14">
      <c r="B3530" s="118"/>
      <c r="C3530" s="118"/>
      <c r="D3530" s="118"/>
      <c r="E3530" s="118"/>
      <c r="F3530" s="118"/>
      <c r="G3530" s="118"/>
      <c r="H3530" s="118"/>
      <c r="I3530" s="118"/>
      <c r="J3530" s="118"/>
      <c r="K3530" s="118"/>
      <c r="L3530" s="118"/>
      <c r="M3530" s="118"/>
      <c r="N3530" s="153"/>
    </row>
    <row r="3531" spans="2:14">
      <c r="B3531" s="118"/>
      <c r="C3531" s="118"/>
      <c r="D3531" s="118"/>
      <c r="E3531" s="118"/>
      <c r="F3531" s="118"/>
      <c r="G3531" s="118"/>
      <c r="H3531" s="118"/>
      <c r="I3531" s="118"/>
      <c r="J3531" s="118"/>
      <c r="K3531" s="118"/>
      <c r="L3531" s="118"/>
      <c r="M3531" s="118"/>
      <c r="N3531" s="153"/>
    </row>
    <row r="3532" spans="2:14">
      <c r="B3532" s="118"/>
      <c r="C3532" s="118"/>
      <c r="D3532" s="118"/>
      <c r="E3532" s="118"/>
      <c r="F3532" s="118"/>
      <c r="G3532" s="118"/>
      <c r="H3532" s="118"/>
      <c r="I3532" s="118"/>
      <c r="J3532" s="118"/>
      <c r="K3532" s="118"/>
      <c r="L3532" s="118"/>
      <c r="M3532" s="118"/>
      <c r="N3532" s="153"/>
    </row>
    <row r="3533" spans="2:14">
      <c r="B3533" s="118"/>
      <c r="C3533" s="118"/>
      <c r="D3533" s="118"/>
      <c r="E3533" s="118"/>
      <c r="F3533" s="118"/>
      <c r="G3533" s="118"/>
      <c r="H3533" s="118"/>
      <c r="I3533" s="118"/>
      <c r="J3533" s="118"/>
      <c r="K3533" s="118"/>
      <c r="L3533" s="118"/>
      <c r="M3533" s="118"/>
      <c r="N3533" s="153"/>
    </row>
    <row r="3534" spans="2:14">
      <c r="B3534" s="118"/>
      <c r="C3534" s="118"/>
      <c r="D3534" s="118"/>
      <c r="E3534" s="118"/>
      <c r="F3534" s="118"/>
      <c r="G3534" s="118"/>
      <c r="H3534" s="118"/>
      <c r="I3534" s="118"/>
      <c r="J3534" s="118"/>
      <c r="K3534" s="118"/>
      <c r="L3534" s="118"/>
      <c r="M3534" s="118"/>
      <c r="N3534" s="153"/>
    </row>
    <row r="3535" spans="2:14">
      <c r="B3535" s="118"/>
      <c r="C3535" s="118"/>
      <c r="D3535" s="118"/>
      <c r="E3535" s="118"/>
      <c r="F3535" s="118"/>
      <c r="G3535" s="118"/>
      <c r="H3535" s="118"/>
      <c r="I3535" s="118"/>
      <c r="J3535" s="118"/>
      <c r="K3535" s="118"/>
      <c r="L3535" s="118"/>
      <c r="M3535" s="118"/>
      <c r="N3535" s="153"/>
    </row>
    <row r="3536" spans="2:14">
      <c r="B3536" s="118"/>
      <c r="C3536" s="118"/>
      <c r="D3536" s="118"/>
      <c r="E3536" s="118"/>
      <c r="F3536" s="118"/>
      <c r="G3536" s="118"/>
      <c r="H3536" s="118"/>
      <c r="I3536" s="118"/>
      <c r="J3536" s="118"/>
      <c r="K3536" s="118"/>
      <c r="L3536" s="118"/>
      <c r="M3536" s="118"/>
      <c r="N3536" s="153"/>
    </row>
    <row r="3537" spans="2:14">
      <c r="B3537" s="118"/>
      <c r="C3537" s="118"/>
      <c r="D3537" s="118"/>
      <c r="E3537" s="118"/>
      <c r="F3537" s="118"/>
      <c r="G3537" s="118"/>
      <c r="H3537" s="118"/>
      <c r="I3537" s="118"/>
      <c r="J3537" s="118"/>
      <c r="K3537" s="118"/>
      <c r="L3537" s="118"/>
      <c r="M3537" s="118"/>
      <c r="N3537" s="153"/>
    </row>
    <row r="3538" spans="2:14">
      <c r="B3538" s="118"/>
      <c r="C3538" s="118"/>
      <c r="D3538" s="118"/>
      <c r="E3538" s="118"/>
      <c r="F3538" s="118"/>
      <c r="G3538" s="118"/>
      <c r="H3538" s="118"/>
      <c r="I3538" s="118"/>
      <c r="J3538" s="118"/>
      <c r="K3538" s="118"/>
      <c r="L3538" s="118"/>
      <c r="M3538" s="118"/>
      <c r="N3538" s="153"/>
    </row>
    <row r="3539" spans="2:14">
      <c r="B3539" s="118"/>
      <c r="C3539" s="118"/>
      <c r="D3539" s="118"/>
      <c r="E3539" s="118"/>
      <c r="F3539" s="118"/>
      <c r="G3539" s="118"/>
      <c r="H3539" s="118"/>
      <c r="I3539" s="118"/>
      <c r="J3539" s="118"/>
      <c r="K3539" s="118"/>
      <c r="L3539" s="118"/>
      <c r="M3539" s="118"/>
      <c r="N3539" s="153"/>
    </row>
    <row r="3540" spans="2:14">
      <c r="B3540" s="118"/>
      <c r="C3540" s="118"/>
      <c r="D3540" s="118"/>
      <c r="E3540" s="118"/>
      <c r="F3540" s="118"/>
      <c r="G3540" s="118"/>
      <c r="H3540" s="118"/>
      <c r="I3540" s="118"/>
      <c r="J3540" s="118"/>
      <c r="K3540" s="118"/>
      <c r="L3540" s="118"/>
      <c r="M3540" s="118"/>
      <c r="N3540" s="153"/>
    </row>
    <row r="3541" spans="2:14">
      <c r="B3541" s="118"/>
      <c r="C3541" s="118"/>
      <c r="D3541" s="118"/>
      <c r="E3541" s="118"/>
      <c r="F3541" s="118"/>
      <c r="G3541" s="118"/>
      <c r="H3541" s="118"/>
      <c r="I3541" s="118"/>
      <c r="J3541" s="118"/>
      <c r="K3541" s="118"/>
      <c r="L3541" s="118"/>
      <c r="M3541" s="118"/>
      <c r="N3541" s="153"/>
    </row>
    <row r="3542" spans="2:14">
      <c r="B3542" s="118"/>
      <c r="C3542" s="118"/>
      <c r="D3542" s="118"/>
      <c r="E3542" s="118"/>
      <c r="F3542" s="118"/>
      <c r="G3542" s="118"/>
      <c r="H3542" s="118"/>
      <c r="I3542" s="118"/>
      <c r="J3542" s="118"/>
      <c r="K3542" s="118"/>
      <c r="L3542" s="118"/>
      <c r="M3542" s="118"/>
      <c r="N3542" s="153"/>
    </row>
    <row r="3543" spans="2:14">
      <c r="B3543" s="118"/>
      <c r="C3543" s="118"/>
      <c r="D3543" s="118"/>
      <c r="E3543" s="118"/>
      <c r="F3543" s="118"/>
      <c r="G3543" s="118"/>
      <c r="H3543" s="118"/>
      <c r="I3543" s="118"/>
      <c r="J3543" s="118"/>
      <c r="K3543" s="118"/>
      <c r="L3543" s="118"/>
      <c r="M3543" s="118"/>
      <c r="N3543" s="153"/>
    </row>
    <row r="3544" spans="2:14">
      <c r="B3544" s="118"/>
      <c r="C3544" s="118"/>
      <c r="D3544" s="118"/>
      <c r="E3544" s="118"/>
      <c r="F3544" s="118"/>
      <c r="G3544" s="118"/>
      <c r="H3544" s="118"/>
      <c r="I3544" s="118"/>
      <c r="J3544" s="118"/>
      <c r="K3544" s="118"/>
      <c r="L3544" s="118"/>
      <c r="M3544" s="118"/>
      <c r="N3544" s="153"/>
    </row>
    <row r="3545" spans="2:14">
      <c r="B3545" s="118"/>
      <c r="C3545" s="118"/>
      <c r="D3545" s="118"/>
      <c r="E3545" s="118"/>
      <c r="F3545" s="118"/>
      <c r="G3545" s="118"/>
      <c r="H3545" s="118"/>
      <c r="I3545" s="118"/>
      <c r="J3545" s="118"/>
      <c r="K3545" s="118"/>
      <c r="L3545" s="118"/>
      <c r="M3545" s="118"/>
      <c r="N3545" s="153"/>
    </row>
    <row r="3546" spans="2:14">
      <c r="B3546" s="118"/>
      <c r="C3546" s="118"/>
      <c r="D3546" s="118"/>
      <c r="E3546" s="118"/>
      <c r="F3546" s="118"/>
      <c r="G3546" s="118"/>
      <c r="H3546" s="118"/>
      <c r="I3546" s="118"/>
      <c r="J3546" s="118"/>
      <c r="K3546" s="118"/>
      <c r="L3546" s="118"/>
      <c r="M3546" s="118"/>
      <c r="N3546" s="153"/>
    </row>
    <row r="3547" spans="2:14">
      <c r="B3547" s="118"/>
      <c r="C3547" s="118"/>
      <c r="D3547" s="118"/>
      <c r="E3547" s="118"/>
      <c r="F3547" s="118"/>
      <c r="G3547" s="118"/>
      <c r="H3547" s="118"/>
      <c r="I3547" s="118"/>
      <c r="J3547" s="118"/>
      <c r="K3547" s="118"/>
      <c r="L3547" s="118"/>
      <c r="M3547" s="118"/>
      <c r="N3547" s="153"/>
    </row>
    <row r="3548" spans="2:14">
      <c r="B3548" s="118"/>
      <c r="C3548" s="118"/>
      <c r="D3548" s="118"/>
      <c r="E3548" s="118"/>
      <c r="F3548" s="118"/>
      <c r="G3548" s="118"/>
      <c r="H3548" s="118"/>
      <c r="I3548" s="118"/>
      <c r="J3548" s="118"/>
      <c r="K3548" s="118"/>
      <c r="L3548" s="118"/>
      <c r="M3548" s="118"/>
      <c r="N3548" s="153"/>
    </row>
    <row r="3549" spans="2:14">
      <c r="B3549" s="118"/>
      <c r="C3549" s="118"/>
      <c r="D3549" s="118"/>
      <c r="E3549" s="118"/>
      <c r="F3549" s="118"/>
      <c r="G3549" s="118"/>
      <c r="H3549" s="118"/>
      <c r="I3549" s="118"/>
      <c r="J3549" s="118"/>
      <c r="K3549" s="118"/>
      <c r="L3549" s="118"/>
      <c r="M3549" s="118"/>
      <c r="N3549" s="153"/>
    </row>
    <row r="3550" spans="2:14">
      <c r="B3550" s="118"/>
      <c r="C3550" s="118"/>
      <c r="D3550" s="118"/>
      <c r="E3550" s="118"/>
      <c r="F3550" s="118"/>
      <c r="G3550" s="118"/>
      <c r="H3550" s="118"/>
      <c r="I3550" s="118"/>
      <c r="J3550" s="118"/>
      <c r="K3550" s="118"/>
      <c r="L3550" s="118"/>
      <c r="M3550" s="118"/>
      <c r="N3550" s="153"/>
    </row>
    <row r="3551" spans="2:14">
      <c r="B3551" s="118"/>
      <c r="C3551" s="118"/>
      <c r="D3551" s="118"/>
      <c r="E3551" s="118"/>
      <c r="F3551" s="118"/>
      <c r="G3551" s="118"/>
      <c r="H3551" s="118"/>
      <c r="I3551" s="118"/>
      <c r="J3551" s="118"/>
      <c r="K3551" s="118"/>
      <c r="L3551" s="118"/>
      <c r="M3551" s="118"/>
      <c r="N3551" s="153"/>
    </row>
    <row r="3552" spans="2:14">
      <c r="B3552" s="118"/>
      <c r="C3552" s="118"/>
      <c r="D3552" s="118"/>
      <c r="E3552" s="118"/>
      <c r="F3552" s="118"/>
      <c r="G3552" s="118"/>
      <c r="H3552" s="118"/>
      <c r="I3552" s="118"/>
      <c r="J3552" s="118"/>
      <c r="K3552" s="118"/>
      <c r="L3552" s="118"/>
      <c r="M3552" s="118"/>
      <c r="N3552" s="153"/>
    </row>
    <row r="3553" spans="2:14">
      <c r="B3553" s="118"/>
      <c r="C3553" s="118"/>
      <c r="D3553" s="118"/>
      <c r="E3553" s="118"/>
      <c r="F3553" s="118"/>
      <c r="G3553" s="118"/>
      <c r="H3553" s="118"/>
      <c r="I3553" s="118"/>
      <c r="J3553" s="118"/>
      <c r="K3553" s="118"/>
      <c r="L3553" s="118"/>
      <c r="M3553" s="118"/>
      <c r="N3553" s="153"/>
    </row>
    <row r="3554" spans="2:14">
      <c r="B3554" s="118"/>
      <c r="C3554" s="118"/>
      <c r="D3554" s="118"/>
      <c r="E3554" s="118"/>
      <c r="F3554" s="118"/>
      <c r="G3554" s="118"/>
      <c r="H3554" s="118"/>
      <c r="I3554" s="118"/>
      <c r="J3554" s="118"/>
      <c r="K3554" s="118"/>
      <c r="L3554" s="118"/>
      <c r="M3554" s="118"/>
      <c r="N3554" s="153"/>
    </row>
    <row r="3555" spans="2:14">
      <c r="B3555" s="118"/>
      <c r="C3555" s="118"/>
      <c r="D3555" s="118"/>
      <c r="E3555" s="118"/>
      <c r="F3555" s="118"/>
      <c r="G3555" s="118"/>
      <c r="H3555" s="118"/>
      <c r="I3555" s="118"/>
      <c r="J3555" s="118"/>
      <c r="K3555" s="118"/>
      <c r="L3555" s="118"/>
      <c r="M3555" s="118"/>
      <c r="N3555" s="153"/>
    </row>
    <row r="3556" spans="2:14">
      <c r="B3556" s="118"/>
      <c r="C3556" s="118"/>
      <c r="D3556" s="118"/>
      <c r="E3556" s="118"/>
      <c r="F3556" s="118"/>
      <c r="G3556" s="118"/>
      <c r="H3556" s="118"/>
      <c r="I3556" s="118"/>
      <c r="J3556" s="118"/>
      <c r="K3556" s="118"/>
      <c r="L3556" s="118"/>
      <c r="M3556" s="118"/>
      <c r="N3556" s="153"/>
    </row>
    <row r="3557" spans="2:14">
      <c r="B3557" s="118"/>
      <c r="C3557" s="118"/>
      <c r="D3557" s="118"/>
      <c r="E3557" s="118"/>
      <c r="F3557" s="118"/>
      <c r="G3557" s="118"/>
      <c r="H3557" s="118"/>
      <c r="I3557" s="118"/>
      <c r="J3557" s="118"/>
      <c r="K3557" s="118"/>
      <c r="L3557" s="118"/>
      <c r="M3557" s="118"/>
      <c r="N3557" s="153"/>
    </row>
    <row r="3558" spans="2:14">
      <c r="B3558" s="118"/>
      <c r="C3558" s="118"/>
      <c r="D3558" s="118"/>
      <c r="E3558" s="118"/>
      <c r="F3558" s="118"/>
      <c r="G3558" s="118"/>
      <c r="H3558" s="118"/>
      <c r="I3558" s="118"/>
      <c r="J3558" s="118"/>
      <c r="K3558" s="118"/>
      <c r="L3558" s="118"/>
      <c r="M3558" s="118"/>
      <c r="N3558" s="153"/>
    </row>
    <row r="3559" spans="2:14">
      <c r="B3559" s="118"/>
      <c r="C3559" s="118"/>
      <c r="D3559" s="118"/>
      <c r="E3559" s="118"/>
      <c r="F3559" s="118"/>
      <c r="G3559" s="118"/>
      <c r="H3559" s="118"/>
      <c r="I3559" s="118"/>
      <c r="J3559" s="118"/>
      <c r="K3559" s="118"/>
      <c r="L3559" s="118"/>
      <c r="M3559" s="118"/>
      <c r="N3559" s="153"/>
    </row>
    <row r="3560" spans="2:14">
      <c r="B3560" s="118"/>
      <c r="C3560" s="118"/>
      <c r="D3560" s="118"/>
      <c r="E3560" s="118"/>
      <c r="F3560" s="118"/>
      <c r="G3560" s="118"/>
      <c r="H3560" s="118"/>
      <c r="I3560" s="118"/>
      <c r="J3560" s="118"/>
      <c r="K3560" s="118"/>
      <c r="L3560" s="118"/>
      <c r="M3560" s="118"/>
      <c r="N3560" s="153"/>
    </row>
    <row r="3561" spans="2:14">
      <c r="B3561" s="118"/>
      <c r="C3561" s="118"/>
      <c r="D3561" s="118"/>
      <c r="E3561" s="118"/>
      <c r="F3561" s="118"/>
      <c r="G3561" s="118"/>
      <c r="H3561" s="118"/>
      <c r="I3561" s="118"/>
      <c r="J3561" s="118"/>
      <c r="K3561" s="118"/>
      <c r="L3561" s="118"/>
      <c r="M3561" s="118"/>
      <c r="N3561" s="153"/>
    </row>
    <row r="3562" spans="2:14">
      <c r="B3562" s="118"/>
      <c r="C3562" s="118"/>
      <c r="D3562" s="118"/>
      <c r="E3562" s="118"/>
      <c r="F3562" s="118"/>
      <c r="G3562" s="118"/>
      <c r="H3562" s="118"/>
      <c r="I3562" s="118"/>
      <c r="J3562" s="118"/>
      <c r="K3562" s="118"/>
      <c r="L3562" s="118"/>
      <c r="M3562" s="118"/>
      <c r="N3562" s="153"/>
    </row>
    <row r="3563" spans="2:14">
      <c r="B3563" s="118"/>
      <c r="C3563" s="118"/>
      <c r="D3563" s="118"/>
      <c r="E3563" s="118"/>
      <c r="F3563" s="118"/>
      <c r="G3563" s="118"/>
      <c r="H3563" s="118"/>
      <c r="I3563" s="118"/>
      <c r="J3563" s="118"/>
      <c r="K3563" s="118"/>
      <c r="L3563" s="118"/>
      <c r="M3563" s="118"/>
      <c r="N3563" s="153"/>
    </row>
    <row r="3564" spans="2:14">
      <c r="B3564" s="118"/>
      <c r="C3564" s="118"/>
      <c r="D3564" s="118"/>
      <c r="E3564" s="118"/>
      <c r="F3564" s="118"/>
      <c r="G3564" s="118"/>
      <c r="H3564" s="118"/>
      <c r="I3564" s="118"/>
      <c r="J3564" s="118"/>
      <c r="K3564" s="118"/>
      <c r="L3564" s="118"/>
      <c r="M3564" s="118"/>
      <c r="N3564" s="153"/>
    </row>
    <row r="3565" spans="2:14">
      <c r="B3565" s="118"/>
      <c r="C3565" s="118"/>
      <c r="D3565" s="118"/>
      <c r="E3565" s="118"/>
      <c r="F3565" s="118"/>
      <c r="G3565" s="118"/>
      <c r="H3565" s="118"/>
      <c r="I3565" s="118"/>
      <c r="J3565" s="118"/>
      <c r="K3565" s="118"/>
      <c r="L3565" s="118"/>
      <c r="M3565" s="118"/>
      <c r="N3565" s="153"/>
    </row>
    <row r="3566" spans="2:14">
      <c r="B3566" s="118"/>
      <c r="C3566" s="118"/>
      <c r="D3566" s="118"/>
      <c r="E3566" s="118"/>
      <c r="F3566" s="118"/>
      <c r="G3566" s="118"/>
      <c r="H3566" s="118"/>
      <c r="I3566" s="118"/>
      <c r="J3566" s="118"/>
      <c r="K3566" s="118"/>
      <c r="L3566" s="118"/>
      <c r="M3566" s="118"/>
      <c r="N3566" s="153"/>
    </row>
    <row r="3567" spans="2:14">
      <c r="B3567" s="118"/>
      <c r="C3567" s="118"/>
      <c r="D3567" s="118"/>
      <c r="E3567" s="118"/>
      <c r="F3567" s="118"/>
      <c r="G3567" s="118"/>
      <c r="H3567" s="118"/>
      <c r="I3567" s="118"/>
      <c r="J3567" s="118"/>
      <c r="K3567" s="118"/>
      <c r="L3567" s="118"/>
      <c r="M3567" s="118"/>
      <c r="N3567" s="153"/>
    </row>
    <row r="3568" spans="2:14">
      <c r="B3568" s="118"/>
      <c r="C3568" s="118"/>
      <c r="D3568" s="118"/>
      <c r="E3568" s="118"/>
      <c r="F3568" s="118"/>
      <c r="G3568" s="118"/>
      <c r="H3568" s="118"/>
      <c r="I3568" s="118"/>
      <c r="J3568" s="118"/>
      <c r="K3568" s="118"/>
      <c r="L3568" s="118"/>
      <c r="M3568" s="118"/>
      <c r="N3568" s="153"/>
    </row>
    <row r="3569" spans="2:14">
      <c r="B3569" s="118"/>
      <c r="C3569" s="118"/>
      <c r="D3569" s="118"/>
      <c r="E3569" s="118"/>
      <c r="F3569" s="118"/>
      <c r="G3569" s="118"/>
      <c r="H3569" s="118"/>
      <c r="I3569" s="118"/>
      <c r="J3569" s="118"/>
      <c r="K3569" s="118"/>
      <c r="L3569" s="118"/>
      <c r="M3569" s="118"/>
      <c r="N3569" s="153"/>
    </row>
    <row r="3570" spans="2:14">
      <c r="B3570" s="118"/>
      <c r="C3570" s="118"/>
      <c r="D3570" s="118"/>
      <c r="E3570" s="118"/>
      <c r="F3570" s="118"/>
      <c r="G3570" s="118"/>
      <c r="H3570" s="118"/>
      <c r="I3570" s="118"/>
      <c r="J3570" s="118"/>
      <c r="K3570" s="118"/>
      <c r="L3570" s="118"/>
      <c r="M3570" s="118"/>
      <c r="N3570" s="153"/>
    </row>
    <row r="3571" spans="2:14">
      <c r="B3571" s="118"/>
      <c r="C3571" s="118"/>
      <c r="D3571" s="118"/>
      <c r="E3571" s="118"/>
      <c r="F3571" s="118"/>
      <c r="G3571" s="118"/>
      <c r="H3571" s="118"/>
      <c r="I3571" s="118"/>
      <c r="J3571" s="118"/>
      <c r="K3571" s="118"/>
      <c r="L3571" s="118"/>
      <c r="M3571" s="118"/>
      <c r="N3571" s="153"/>
    </row>
    <row r="3572" spans="2:14">
      <c r="B3572" s="118"/>
      <c r="C3572" s="118"/>
      <c r="D3572" s="118"/>
      <c r="E3572" s="118"/>
      <c r="F3572" s="118"/>
      <c r="G3572" s="118"/>
      <c r="H3572" s="118"/>
      <c r="I3572" s="118"/>
      <c r="J3572" s="118"/>
      <c r="K3572" s="118"/>
      <c r="L3572" s="118"/>
      <c r="M3572" s="118"/>
      <c r="N3572" s="153"/>
    </row>
    <row r="3573" spans="2:14">
      <c r="B3573" s="118"/>
      <c r="C3573" s="118"/>
      <c r="D3573" s="118"/>
      <c r="E3573" s="118"/>
      <c r="F3573" s="118"/>
      <c r="G3573" s="118"/>
      <c r="H3573" s="118"/>
      <c r="I3573" s="118"/>
      <c r="J3573" s="118"/>
      <c r="K3573" s="118"/>
      <c r="L3573" s="118"/>
      <c r="M3573" s="118"/>
      <c r="N3573" s="153"/>
    </row>
    <row r="3574" spans="2:14">
      <c r="B3574" s="118"/>
      <c r="C3574" s="118"/>
      <c r="D3574" s="118"/>
      <c r="E3574" s="118"/>
      <c r="F3574" s="118"/>
      <c r="G3574" s="118"/>
      <c r="H3574" s="118"/>
      <c r="I3574" s="118"/>
      <c r="J3574" s="118"/>
      <c r="K3574" s="118"/>
      <c r="L3574" s="118"/>
      <c r="M3574" s="118"/>
      <c r="N3574" s="153"/>
    </row>
    <row r="3575" spans="2:14">
      <c r="B3575" s="118"/>
      <c r="C3575" s="118"/>
      <c r="D3575" s="118"/>
      <c r="E3575" s="118"/>
      <c r="F3575" s="118"/>
      <c r="G3575" s="118"/>
      <c r="H3575" s="118"/>
      <c r="I3575" s="118"/>
      <c r="J3575" s="118"/>
      <c r="K3575" s="118"/>
      <c r="L3575" s="118"/>
      <c r="M3575" s="118"/>
      <c r="N3575" s="153"/>
    </row>
    <row r="3576" spans="2:14">
      <c r="B3576" s="118"/>
      <c r="C3576" s="118"/>
      <c r="D3576" s="118"/>
      <c r="E3576" s="118"/>
      <c r="F3576" s="118"/>
      <c r="G3576" s="118"/>
      <c r="H3576" s="118"/>
      <c r="I3576" s="118"/>
      <c r="J3576" s="118"/>
      <c r="K3576" s="118"/>
      <c r="L3576" s="118"/>
      <c r="M3576" s="118"/>
      <c r="N3576" s="153"/>
    </row>
    <row r="3577" spans="2:14">
      <c r="B3577" s="118"/>
      <c r="C3577" s="118"/>
      <c r="D3577" s="118"/>
      <c r="E3577" s="118"/>
      <c r="F3577" s="118"/>
      <c r="G3577" s="118"/>
      <c r="H3577" s="118"/>
      <c r="I3577" s="118"/>
      <c r="J3577" s="118"/>
      <c r="K3577" s="118"/>
      <c r="L3577" s="118"/>
      <c r="M3577" s="118"/>
      <c r="N3577" s="153"/>
    </row>
    <row r="3578" spans="2:14">
      <c r="B3578" s="118"/>
      <c r="C3578" s="118"/>
      <c r="D3578" s="118"/>
      <c r="E3578" s="118"/>
      <c r="F3578" s="118"/>
      <c r="G3578" s="118"/>
      <c r="H3578" s="118"/>
      <c r="I3578" s="118"/>
      <c r="J3578" s="118"/>
      <c r="K3578" s="118"/>
      <c r="L3578" s="118"/>
      <c r="M3578" s="118"/>
      <c r="N3578" s="153"/>
    </row>
    <row r="3579" spans="2:14">
      <c r="B3579" s="118"/>
      <c r="C3579" s="118"/>
      <c r="D3579" s="118"/>
      <c r="E3579" s="118"/>
      <c r="F3579" s="118"/>
      <c r="G3579" s="118"/>
      <c r="H3579" s="118"/>
      <c r="I3579" s="118"/>
      <c r="J3579" s="118"/>
      <c r="K3579" s="118"/>
      <c r="L3579" s="118"/>
      <c r="M3579" s="118"/>
      <c r="N3579" s="153"/>
    </row>
    <row r="3580" spans="2:14">
      <c r="B3580" s="118"/>
      <c r="C3580" s="118"/>
      <c r="D3580" s="118"/>
      <c r="E3580" s="118"/>
      <c r="F3580" s="118"/>
      <c r="G3580" s="118"/>
      <c r="H3580" s="118"/>
      <c r="I3580" s="118"/>
      <c r="J3580" s="118"/>
      <c r="K3580" s="118"/>
      <c r="L3580" s="118"/>
      <c r="M3580" s="118"/>
      <c r="N3580" s="153"/>
    </row>
    <row r="3581" spans="2:14">
      <c r="B3581" s="118"/>
      <c r="C3581" s="118"/>
      <c r="D3581" s="118"/>
      <c r="E3581" s="118"/>
      <c r="F3581" s="118"/>
      <c r="G3581" s="118"/>
      <c r="H3581" s="118"/>
      <c r="I3581" s="118"/>
      <c r="J3581" s="118"/>
      <c r="K3581" s="118"/>
      <c r="L3581" s="118"/>
      <c r="M3581" s="118"/>
      <c r="N3581" s="153"/>
    </row>
    <row r="3582" spans="2:14">
      <c r="B3582" s="118"/>
      <c r="C3582" s="118"/>
      <c r="D3582" s="118"/>
      <c r="E3582" s="118"/>
      <c r="F3582" s="118"/>
      <c r="G3582" s="118"/>
      <c r="H3582" s="118"/>
      <c r="I3582" s="118"/>
      <c r="J3582" s="118"/>
      <c r="K3582" s="118"/>
      <c r="L3582" s="118"/>
      <c r="M3582" s="118"/>
      <c r="N3582" s="153"/>
    </row>
    <row r="3583" spans="2:14">
      <c r="B3583" s="118"/>
      <c r="C3583" s="118"/>
      <c r="D3583" s="118"/>
      <c r="E3583" s="118"/>
      <c r="F3583" s="118"/>
      <c r="G3583" s="118"/>
      <c r="H3583" s="118"/>
      <c r="I3583" s="118"/>
      <c r="J3583" s="118"/>
      <c r="K3583" s="118"/>
      <c r="L3583" s="118"/>
      <c r="M3583" s="118"/>
      <c r="N3583" s="153"/>
    </row>
    <row r="3584" spans="2:14">
      <c r="B3584" s="118"/>
      <c r="C3584" s="118"/>
      <c r="D3584" s="118"/>
      <c r="E3584" s="118"/>
      <c r="F3584" s="118"/>
      <c r="G3584" s="118"/>
      <c r="H3584" s="118"/>
      <c r="I3584" s="118"/>
      <c r="J3584" s="118"/>
      <c r="K3584" s="118"/>
      <c r="L3584" s="118"/>
      <c r="M3584" s="118"/>
      <c r="N3584" s="153"/>
    </row>
    <row r="3585" spans="2:14">
      <c r="B3585" s="118"/>
      <c r="C3585" s="118"/>
      <c r="D3585" s="118"/>
      <c r="E3585" s="118"/>
      <c r="F3585" s="118"/>
      <c r="G3585" s="118"/>
      <c r="H3585" s="118"/>
      <c r="I3585" s="118"/>
      <c r="J3585" s="118"/>
      <c r="K3585" s="118"/>
      <c r="L3585" s="118"/>
      <c r="M3585" s="118"/>
      <c r="N3585" s="153"/>
    </row>
    <row r="3586" spans="2:14">
      <c r="B3586" s="118"/>
      <c r="C3586" s="118"/>
      <c r="D3586" s="118"/>
      <c r="E3586" s="118"/>
      <c r="F3586" s="118"/>
      <c r="G3586" s="118"/>
      <c r="H3586" s="118"/>
      <c r="I3586" s="118"/>
      <c r="J3586" s="118"/>
      <c r="K3586" s="118"/>
      <c r="L3586" s="118"/>
      <c r="M3586" s="118"/>
      <c r="N3586" s="153"/>
    </row>
    <row r="3587" spans="2:14">
      <c r="B3587" s="118"/>
      <c r="C3587" s="118"/>
      <c r="D3587" s="118"/>
      <c r="E3587" s="118"/>
      <c r="F3587" s="118"/>
      <c r="G3587" s="118"/>
      <c r="H3587" s="118"/>
      <c r="I3587" s="118"/>
      <c r="J3587" s="118"/>
      <c r="K3587" s="118"/>
      <c r="L3587" s="118"/>
      <c r="M3587" s="118"/>
      <c r="N3587" s="153"/>
    </row>
    <row r="3588" spans="2:14">
      <c r="B3588" s="118"/>
      <c r="C3588" s="118"/>
      <c r="D3588" s="118"/>
      <c r="E3588" s="118"/>
      <c r="F3588" s="118"/>
      <c r="G3588" s="118"/>
      <c r="H3588" s="118"/>
      <c r="I3588" s="118"/>
      <c r="J3588" s="118"/>
      <c r="K3588" s="118"/>
      <c r="L3588" s="118"/>
      <c r="M3588" s="118"/>
      <c r="N3588" s="153"/>
    </row>
    <row r="3589" spans="2:14">
      <c r="B3589" s="118"/>
      <c r="C3589" s="118"/>
      <c r="D3589" s="118"/>
      <c r="E3589" s="118"/>
      <c r="F3589" s="118"/>
      <c r="G3589" s="118"/>
      <c r="H3589" s="118"/>
      <c r="I3589" s="118"/>
      <c r="J3589" s="118"/>
      <c r="K3589" s="118"/>
      <c r="L3589" s="118"/>
      <c r="M3589" s="118"/>
      <c r="N3589" s="153"/>
    </row>
    <row r="3590" spans="2:14">
      <c r="B3590" s="118"/>
      <c r="C3590" s="118"/>
      <c r="D3590" s="118"/>
      <c r="E3590" s="118"/>
      <c r="F3590" s="118"/>
      <c r="G3590" s="118"/>
      <c r="H3590" s="118"/>
      <c r="I3590" s="118"/>
      <c r="J3590" s="118"/>
      <c r="K3590" s="118"/>
      <c r="L3590" s="118"/>
      <c r="M3590" s="118"/>
      <c r="N3590" s="153"/>
    </row>
    <row r="3591" spans="2:14">
      <c r="B3591" s="118"/>
      <c r="C3591" s="118"/>
      <c r="D3591" s="118"/>
      <c r="E3591" s="118"/>
      <c r="F3591" s="118"/>
      <c r="G3591" s="118"/>
      <c r="H3591" s="118"/>
      <c r="I3591" s="118"/>
      <c r="J3591" s="118"/>
      <c r="K3591" s="118"/>
      <c r="L3591" s="118"/>
      <c r="M3591" s="118"/>
      <c r="N3591" s="153"/>
    </row>
    <row r="3592" spans="2:14">
      <c r="B3592" s="118"/>
      <c r="C3592" s="118"/>
      <c r="D3592" s="118"/>
      <c r="E3592" s="118"/>
      <c r="F3592" s="118"/>
      <c r="G3592" s="118"/>
      <c r="H3592" s="118"/>
      <c r="I3592" s="118"/>
      <c r="J3592" s="118"/>
      <c r="K3592" s="118"/>
      <c r="L3592" s="118"/>
      <c r="M3592" s="118"/>
      <c r="N3592" s="153"/>
    </row>
    <row r="3593" spans="2:14">
      <c r="B3593" s="118"/>
      <c r="C3593" s="118"/>
      <c r="D3593" s="118"/>
      <c r="E3593" s="118"/>
      <c r="F3593" s="118"/>
      <c r="G3593" s="118"/>
      <c r="H3593" s="118"/>
      <c r="I3593" s="118"/>
      <c r="J3593" s="118"/>
      <c r="K3593" s="118"/>
      <c r="L3593" s="118"/>
      <c r="M3593" s="118"/>
      <c r="N3593" s="153"/>
    </row>
    <row r="3594" spans="2:14">
      <c r="B3594" s="118"/>
      <c r="C3594" s="118"/>
      <c r="D3594" s="118"/>
      <c r="E3594" s="118"/>
      <c r="F3594" s="118"/>
      <c r="G3594" s="118"/>
      <c r="H3594" s="118"/>
      <c r="I3594" s="118"/>
      <c r="J3594" s="118"/>
      <c r="K3594" s="118"/>
      <c r="L3594" s="118"/>
      <c r="M3594" s="118"/>
      <c r="N3594" s="153"/>
    </row>
    <row r="3595" spans="2:14">
      <c r="B3595" s="118"/>
      <c r="C3595" s="118"/>
      <c r="D3595" s="118"/>
      <c r="E3595" s="118"/>
      <c r="F3595" s="118"/>
      <c r="G3595" s="118"/>
      <c r="H3595" s="118"/>
      <c r="I3595" s="118"/>
      <c r="J3595" s="118"/>
      <c r="K3595" s="118"/>
      <c r="L3595" s="118"/>
      <c r="M3595" s="118"/>
      <c r="N3595" s="153"/>
    </row>
    <row r="3596" spans="2:14">
      <c r="B3596" s="118"/>
      <c r="C3596" s="118"/>
      <c r="D3596" s="118"/>
      <c r="E3596" s="118"/>
      <c r="F3596" s="118"/>
      <c r="G3596" s="118"/>
      <c r="H3596" s="118"/>
      <c r="I3596" s="118"/>
      <c r="J3596" s="118"/>
      <c r="K3596" s="118"/>
      <c r="L3596" s="118"/>
      <c r="M3596" s="118"/>
      <c r="N3596" s="153"/>
    </row>
    <row r="3597" spans="2:14">
      <c r="B3597" s="118"/>
      <c r="C3597" s="118"/>
      <c r="D3597" s="118"/>
      <c r="E3597" s="118"/>
      <c r="F3597" s="118"/>
      <c r="G3597" s="118"/>
      <c r="H3597" s="118"/>
      <c r="I3597" s="118"/>
      <c r="J3597" s="118"/>
      <c r="K3597" s="118"/>
      <c r="L3597" s="118"/>
      <c r="M3597" s="118"/>
      <c r="N3597" s="153"/>
    </row>
    <row r="3598" spans="2:14">
      <c r="B3598" s="118"/>
      <c r="C3598" s="118"/>
      <c r="D3598" s="118"/>
      <c r="E3598" s="118"/>
      <c r="F3598" s="118"/>
      <c r="G3598" s="118"/>
      <c r="H3598" s="118"/>
      <c r="I3598" s="118"/>
      <c r="J3598" s="118"/>
      <c r="K3598" s="118"/>
      <c r="L3598" s="118"/>
      <c r="M3598" s="118"/>
      <c r="N3598" s="153"/>
    </row>
    <row r="3599" spans="2:14">
      <c r="B3599" s="118"/>
      <c r="C3599" s="118"/>
      <c r="D3599" s="118"/>
      <c r="E3599" s="118"/>
      <c r="F3599" s="118"/>
      <c r="G3599" s="118"/>
      <c r="H3599" s="118"/>
      <c r="I3599" s="118"/>
      <c r="J3599" s="118"/>
      <c r="K3599" s="118"/>
      <c r="L3599" s="118"/>
      <c r="M3599" s="118"/>
      <c r="N3599" s="153"/>
    </row>
    <row r="3600" spans="2:14">
      <c r="B3600" s="118"/>
      <c r="C3600" s="118"/>
      <c r="D3600" s="118"/>
      <c r="E3600" s="118"/>
      <c r="F3600" s="118"/>
      <c r="G3600" s="118"/>
      <c r="H3600" s="118"/>
      <c r="I3600" s="118"/>
      <c r="J3600" s="118"/>
      <c r="K3600" s="118"/>
      <c r="L3600" s="118"/>
      <c r="M3600" s="118"/>
      <c r="N3600" s="153"/>
    </row>
    <row r="3601" spans="2:14">
      <c r="B3601" s="118"/>
      <c r="C3601" s="118"/>
      <c r="D3601" s="118"/>
      <c r="E3601" s="118"/>
      <c r="F3601" s="118"/>
      <c r="G3601" s="118"/>
      <c r="H3601" s="118"/>
      <c r="I3601" s="118"/>
      <c r="J3601" s="118"/>
      <c r="K3601" s="118"/>
      <c r="L3601" s="118"/>
      <c r="M3601" s="118"/>
      <c r="N3601" s="153"/>
    </row>
    <row r="3602" spans="2:14">
      <c r="B3602" s="118"/>
      <c r="C3602" s="118"/>
      <c r="D3602" s="118"/>
      <c r="E3602" s="118"/>
      <c r="F3602" s="118"/>
      <c r="G3602" s="118"/>
      <c r="H3602" s="118"/>
      <c r="I3602" s="118"/>
      <c r="J3602" s="118"/>
      <c r="K3602" s="118"/>
      <c r="L3602" s="118"/>
      <c r="M3602" s="118"/>
      <c r="N3602" s="153"/>
    </row>
    <row r="3603" spans="2:14">
      <c r="B3603" s="118"/>
      <c r="C3603" s="118"/>
      <c r="D3603" s="118"/>
      <c r="E3603" s="118"/>
      <c r="F3603" s="118"/>
      <c r="G3603" s="118"/>
      <c r="H3603" s="118"/>
      <c r="I3603" s="118"/>
      <c r="J3603" s="118"/>
      <c r="K3603" s="118"/>
      <c r="L3603" s="118"/>
      <c r="M3603" s="118"/>
      <c r="N3603" s="153"/>
    </row>
    <row r="3604" spans="2:14">
      <c r="B3604" s="118"/>
      <c r="C3604" s="118"/>
      <c r="D3604" s="118"/>
      <c r="E3604" s="118"/>
      <c r="F3604" s="118"/>
      <c r="G3604" s="118"/>
      <c r="H3604" s="118"/>
      <c r="I3604" s="118"/>
      <c r="J3604" s="118"/>
      <c r="K3604" s="118"/>
      <c r="L3604" s="118"/>
      <c r="M3604" s="118"/>
      <c r="N3604" s="153"/>
    </row>
    <row r="3605" spans="2:14">
      <c r="B3605" s="118"/>
      <c r="C3605" s="118"/>
      <c r="D3605" s="118"/>
      <c r="E3605" s="118"/>
      <c r="F3605" s="118"/>
      <c r="G3605" s="118"/>
      <c r="H3605" s="118"/>
      <c r="I3605" s="118"/>
      <c r="J3605" s="118"/>
      <c r="K3605" s="118"/>
      <c r="L3605" s="118"/>
      <c r="M3605" s="118"/>
      <c r="N3605" s="153"/>
    </row>
    <row r="3606" spans="2:14">
      <c r="B3606" s="118"/>
      <c r="C3606" s="118"/>
      <c r="D3606" s="118"/>
      <c r="E3606" s="118"/>
      <c r="F3606" s="118"/>
      <c r="G3606" s="118"/>
      <c r="H3606" s="118"/>
      <c r="I3606" s="118"/>
      <c r="J3606" s="118"/>
      <c r="K3606" s="118"/>
      <c r="L3606" s="118"/>
      <c r="M3606" s="118"/>
      <c r="N3606" s="153"/>
    </row>
    <row r="3607" spans="2:14">
      <c r="B3607" s="118"/>
      <c r="C3607" s="118"/>
      <c r="D3607" s="118"/>
      <c r="E3607" s="118"/>
      <c r="F3607" s="118"/>
      <c r="G3607" s="118"/>
      <c r="H3607" s="118"/>
      <c r="I3607" s="118"/>
      <c r="J3607" s="118"/>
      <c r="K3607" s="118"/>
      <c r="L3607" s="118"/>
      <c r="M3607" s="118"/>
      <c r="N3607" s="153"/>
    </row>
    <row r="3608" spans="2:14">
      <c r="B3608" s="118"/>
      <c r="C3608" s="118"/>
      <c r="D3608" s="118"/>
      <c r="E3608" s="118"/>
      <c r="F3608" s="118"/>
      <c r="G3608" s="118"/>
      <c r="H3608" s="118"/>
      <c r="I3608" s="118"/>
      <c r="J3608" s="118"/>
      <c r="K3608" s="118"/>
      <c r="L3608" s="118"/>
      <c r="M3608" s="118"/>
      <c r="N3608" s="153"/>
    </row>
    <row r="3609" spans="2:14">
      <c r="B3609" s="118"/>
      <c r="C3609" s="118"/>
      <c r="D3609" s="118"/>
      <c r="E3609" s="118"/>
      <c r="F3609" s="118"/>
      <c r="G3609" s="118"/>
      <c r="H3609" s="118"/>
      <c r="I3609" s="118"/>
      <c r="J3609" s="118"/>
      <c r="K3609" s="118"/>
      <c r="L3609" s="118"/>
      <c r="M3609" s="118"/>
      <c r="N3609" s="153"/>
    </row>
    <row r="3610" spans="2:14">
      <c r="B3610" s="118"/>
      <c r="C3610" s="118"/>
      <c r="D3610" s="118"/>
      <c r="E3610" s="118"/>
      <c r="F3610" s="118"/>
      <c r="G3610" s="118"/>
      <c r="H3610" s="118"/>
      <c r="I3610" s="118"/>
      <c r="J3610" s="118"/>
      <c r="K3610" s="118"/>
      <c r="L3610" s="118"/>
      <c r="M3610" s="118"/>
      <c r="N3610" s="153"/>
    </row>
    <row r="3611" spans="2:14">
      <c r="B3611" s="118"/>
      <c r="C3611" s="118"/>
      <c r="D3611" s="118"/>
      <c r="E3611" s="118"/>
      <c r="F3611" s="118"/>
      <c r="G3611" s="118"/>
      <c r="H3611" s="118"/>
      <c r="I3611" s="118"/>
      <c r="J3611" s="118"/>
      <c r="K3611" s="118"/>
      <c r="L3611" s="118"/>
      <c r="M3611" s="118"/>
      <c r="N3611" s="153"/>
    </row>
    <row r="3612" spans="2:14">
      <c r="B3612" s="118"/>
      <c r="C3612" s="118"/>
      <c r="D3612" s="118"/>
      <c r="E3612" s="118"/>
      <c r="F3612" s="118"/>
      <c r="G3612" s="118"/>
      <c r="H3612" s="118"/>
      <c r="I3612" s="118"/>
      <c r="J3612" s="118"/>
      <c r="K3612" s="118"/>
      <c r="L3612" s="118"/>
      <c r="M3612" s="118"/>
      <c r="N3612" s="153"/>
    </row>
    <row r="3613" spans="2:14">
      <c r="B3613" s="118"/>
      <c r="C3613" s="118"/>
      <c r="D3613" s="118"/>
      <c r="E3613" s="118"/>
      <c r="F3613" s="118"/>
      <c r="G3613" s="118"/>
      <c r="H3613" s="118"/>
      <c r="I3613" s="118"/>
      <c r="J3613" s="118"/>
      <c r="K3613" s="118"/>
      <c r="L3613" s="118"/>
      <c r="M3613" s="118"/>
      <c r="N3613" s="153"/>
    </row>
    <row r="3614" spans="2:14">
      <c r="B3614" s="118"/>
      <c r="C3614" s="118"/>
      <c r="D3614" s="118"/>
      <c r="E3614" s="118"/>
      <c r="F3614" s="118"/>
      <c r="G3614" s="118"/>
      <c r="H3614" s="118"/>
      <c r="I3614" s="118"/>
      <c r="J3614" s="118"/>
      <c r="K3614" s="118"/>
      <c r="L3614" s="118"/>
      <c r="M3614" s="118"/>
      <c r="N3614" s="153"/>
    </row>
    <row r="3615" spans="2:14">
      <c r="B3615" s="118"/>
      <c r="C3615" s="118"/>
      <c r="D3615" s="118"/>
      <c r="E3615" s="118"/>
      <c r="F3615" s="118"/>
      <c r="G3615" s="118"/>
      <c r="H3615" s="118"/>
      <c r="I3615" s="118"/>
      <c r="J3615" s="118"/>
      <c r="K3615" s="118"/>
      <c r="L3615" s="118"/>
      <c r="M3615" s="118"/>
      <c r="N3615" s="153"/>
    </row>
    <row r="3616" spans="2:14">
      <c r="B3616" s="118"/>
      <c r="C3616" s="118"/>
      <c r="D3616" s="118"/>
      <c r="E3616" s="118"/>
      <c r="F3616" s="118"/>
      <c r="G3616" s="118"/>
      <c r="H3616" s="118"/>
      <c r="I3616" s="118"/>
      <c r="J3616" s="118"/>
      <c r="K3616" s="118"/>
      <c r="L3616" s="118"/>
      <c r="M3616" s="118"/>
      <c r="N3616" s="153"/>
    </row>
    <row r="3617" spans="2:14">
      <c r="B3617" s="118"/>
      <c r="C3617" s="118"/>
      <c r="D3617" s="118"/>
      <c r="E3617" s="118"/>
      <c r="F3617" s="118"/>
      <c r="G3617" s="118"/>
      <c r="H3617" s="118"/>
      <c r="I3617" s="118"/>
      <c r="J3617" s="118"/>
      <c r="K3617" s="118"/>
      <c r="L3617" s="118"/>
      <c r="M3617" s="118"/>
      <c r="N3617" s="153"/>
    </row>
    <row r="3618" spans="2:14">
      <c r="B3618" s="118"/>
      <c r="C3618" s="118"/>
      <c r="D3618" s="118"/>
      <c r="E3618" s="118"/>
      <c r="F3618" s="118"/>
      <c r="G3618" s="118"/>
      <c r="H3618" s="118"/>
      <c r="I3618" s="118"/>
      <c r="J3618" s="118"/>
      <c r="K3618" s="118"/>
      <c r="L3618" s="118"/>
      <c r="M3618" s="118"/>
      <c r="N3618" s="153"/>
    </row>
    <row r="3619" spans="2:14">
      <c r="B3619" s="118"/>
      <c r="C3619" s="118"/>
      <c r="D3619" s="118"/>
      <c r="E3619" s="118"/>
      <c r="F3619" s="118"/>
      <c r="G3619" s="118"/>
      <c r="H3619" s="118"/>
      <c r="I3619" s="118"/>
      <c r="J3619" s="118"/>
      <c r="K3619" s="118"/>
      <c r="L3619" s="118"/>
      <c r="M3619" s="118"/>
      <c r="N3619" s="153"/>
    </row>
    <row r="3620" spans="2:14">
      <c r="B3620" s="118"/>
      <c r="C3620" s="118"/>
      <c r="D3620" s="118"/>
      <c r="E3620" s="118"/>
      <c r="F3620" s="118"/>
      <c r="G3620" s="118"/>
      <c r="H3620" s="118"/>
      <c r="I3620" s="118"/>
      <c r="J3620" s="118"/>
      <c r="K3620" s="118"/>
      <c r="L3620" s="118"/>
      <c r="M3620" s="118"/>
      <c r="N3620" s="153"/>
    </row>
    <row r="3621" spans="2:14">
      <c r="B3621" s="118"/>
      <c r="C3621" s="118"/>
      <c r="D3621" s="118"/>
      <c r="E3621" s="118"/>
      <c r="F3621" s="118"/>
      <c r="G3621" s="118"/>
      <c r="H3621" s="118"/>
      <c r="I3621" s="118"/>
      <c r="J3621" s="118"/>
      <c r="K3621" s="118"/>
      <c r="L3621" s="118"/>
      <c r="M3621" s="118"/>
      <c r="N3621" s="153"/>
    </row>
    <row r="3622" spans="2:14">
      <c r="B3622" s="118"/>
      <c r="C3622" s="118"/>
      <c r="D3622" s="118"/>
      <c r="E3622" s="118"/>
      <c r="F3622" s="118"/>
      <c r="G3622" s="118"/>
      <c r="H3622" s="118"/>
      <c r="I3622" s="118"/>
      <c r="J3622" s="118"/>
      <c r="K3622" s="118"/>
      <c r="L3622" s="118"/>
      <c r="M3622" s="118"/>
      <c r="N3622" s="153"/>
    </row>
    <row r="3623" spans="2:14">
      <c r="B3623" s="118"/>
      <c r="C3623" s="118"/>
      <c r="D3623" s="118"/>
      <c r="E3623" s="118"/>
      <c r="F3623" s="118"/>
      <c r="G3623" s="118"/>
      <c r="H3623" s="118"/>
      <c r="I3623" s="118"/>
      <c r="J3623" s="118"/>
      <c r="K3623" s="118"/>
      <c r="L3623" s="118"/>
      <c r="M3623" s="118"/>
      <c r="N3623" s="153"/>
    </row>
    <row r="3624" spans="2:14">
      <c r="B3624" s="118"/>
      <c r="C3624" s="118"/>
      <c r="D3624" s="118"/>
      <c r="E3624" s="118"/>
      <c r="F3624" s="118"/>
      <c r="G3624" s="118"/>
      <c r="H3624" s="118"/>
      <c r="I3624" s="118"/>
      <c r="J3624" s="118"/>
      <c r="K3624" s="118"/>
      <c r="L3624" s="118"/>
      <c r="M3624" s="118"/>
      <c r="N3624" s="153"/>
    </row>
    <row r="3625" spans="2:14">
      <c r="B3625" s="118"/>
      <c r="C3625" s="118"/>
      <c r="D3625" s="118"/>
      <c r="E3625" s="118"/>
      <c r="F3625" s="118"/>
      <c r="G3625" s="118"/>
      <c r="H3625" s="118"/>
      <c r="I3625" s="118"/>
      <c r="J3625" s="118"/>
      <c r="K3625" s="118"/>
      <c r="L3625" s="118"/>
      <c r="M3625" s="118"/>
      <c r="N3625" s="153"/>
    </row>
    <row r="3626" spans="2:14">
      <c r="B3626" s="118"/>
      <c r="C3626" s="118"/>
      <c r="D3626" s="118"/>
      <c r="E3626" s="118"/>
      <c r="F3626" s="118"/>
      <c r="G3626" s="118"/>
      <c r="H3626" s="118"/>
      <c r="I3626" s="118"/>
      <c r="J3626" s="118"/>
      <c r="K3626" s="118"/>
      <c r="L3626" s="118"/>
      <c r="M3626" s="118"/>
      <c r="N3626" s="153"/>
    </row>
    <row r="3627" spans="2:14">
      <c r="B3627" s="118"/>
      <c r="C3627" s="118"/>
      <c r="D3627" s="118"/>
      <c r="E3627" s="118"/>
      <c r="F3627" s="118"/>
      <c r="G3627" s="118"/>
      <c r="H3627" s="118"/>
      <c r="I3627" s="118"/>
      <c r="J3627" s="118"/>
      <c r="K3627" s="118"/>
      <c r="L3627" s="118"/>
      <c r="M3627" s="118"/>
      <c r="N3627" s="153"/>
    </row>
    <row r="3628" spans="2:14">
      <c r="B3628" s="118"/>
      <c r="C3628" s="118"/>
      <c r="D3628" s="118"/>
      <c r="E3628" s="118"/>
      <c r="F3628" s="118"/>
      <c r="G3628" s="118"/>
      <c r="H3628" s="118"/>
      <c r="I3628" s="118"/>
      <c r="J3628" s="118"/>
      <c r="K3628" s="118"/>
      <c r="L3628" s="118"/>
      <c r="M3628" s="118"/>
      <c r="N3628" s="153"/>
    </row>
    <row r="3629" spans="2:14">
      <c r="B3629" s="118"/>
      <c r="C3629" s="118"/>
      <c r="D3629" s="118"/>
      <c r="E3629" s="118"/>
      <c r="F3629" s="118"/>
      <c r="G3629" s="118"/>
      <c r="H3629" s="118"/>
      <c r="I3629" s="118"/>
      <c r="J3629" s="118"/>
      <c r="K3629" s="118"/>
      <c r="L3629" s="118"/>
      <c r="M3629" s="118"/>
      <c r="N3629" s="153"/>
    </row>
    <row r="3630" spans="2:14">
      <c r="B3630" s="118"/>
      <c r="C3630" s="118"/>
      <c r="D3630" s="118"/>
      <c r="E3630" s="118"/>
      <c r="F3630" s="118"/>
      <c r="G3630" s="118"/>
      <c r="H3630" s="118"/>
      <c r="I3630" s="118"/>
      <c r="J3630" s="118"/>
      <c r="K3630" s="118"/>
      <c r="L3630" s="118"/>
      <c r="M3630" s="118"/>
      <c r="N3630" s="153"/>
    </row>
    <row r="3631" spans="2:14">
      <c r="B3631" s="118"/>
      <c r="C3631" s="118"/>
      <c r="D3631" s="118"/>
      <c r="E3631" s="118"/>
      <c r="F3631" s="118"/>
      <c r="G3631" s="118"/>
      <c r="H3631" s="118"/>
      <c r="I3631" s="118"/>
      <c r="J3631" s="118"/>
      <c r="K3631" s="118"/>
      <c r="L3631" s="118"/>
      <c r="M3631" s="118"/>
      <c r="N3631" s="153"/>
    </row>
    <row r="3632" spans="2:14">
      <c r="B3632" s="118"/>
      <c r="C3632" s="118"/>
      <c r="D3632" s="118"/>
      <c r="E3632" s="118"/>
      <c r="F3632" s="118"/>
      <c r="G3632" s="118"/>
      <c r="H3632" s="118"/>
      <c r="I3632" s="118"/>
      <c r="J3632" s="118"/>
      <c r="K3632" s="118"/>
      <c r="L3632" s="118"/>
      <c r="M3632" s="118"/>
      <c r="N3632" s="153"/>
    </row>
    <row r="3633" spans="2:14">
      <c r="B3633" s="118"/>
      <c r="C3633" s="118"/>
      <c r="D3633" s="118"/>
      <c r="E3633" s="118"/>
      <c r="F3633" s="118"/>
      <c r="G3633" s="118"/>
      <c r="H3633" s="118"/>
      <c r="I3633" s="118"/>
      <c r="J3633" s="118"/>
      <c r="K3633" s="118"/>
      <c r="L3633" s="118"/>
      <c r="M3633" s="118"/>
      <c r="N3633" s="153"/>
    </row>
    <row r="3634" spans="2:14">
      <c r="B3634" s="118"/>
      <c r="C3634" s="118"/>
      <c r="D3634" s="118"/>
      <c r="E3634" s="118"/>
      <c r="F3634" s="118"/>
      <c r="G3634" s="118"/>
      <c r="H3634" s="118"/>
      <c r="I3634" s="118"/>
      <c r="J3634" s="118"/>
      <c r="K3634" s="118"/>
      <c r="L3634" s="118"/>
      <c r="M3634" s="118"/>
      <c r="N3634" s="153"/>
    </row>
    <row r="3635" spans="2:14">
      <c r="B3635" s="118"/>
      <c r="C3635" s="118"/>
      <c r="D3635" s="118"/>
      <c r="E3635" s="118"/>
      <c r="F3635" s="118"/>
      <c r="G3635" s="118"/>
      <c r="H3635" s="118"/>
      <c r="I3635" s="118"/>
      <c r="J3635" s="118"/>
      <c r="K3635" s="118"/>
      <c r="L3635" s="118"/>
      <c r="M3635" s="118"/>
      <c r="N3635" s="153"/>
    </row>
    <row r="3636" spans="2:14">
      <c r="B3636" s="118"/>
      <c r="C3636" s="118"/>
      <c r="D3636" s="118"/>
      <c r="E3636" s="118"/>
      <c r="F3636" s="118"/>
      <c r="G3636" s="118"/>
      <c r="H3636" s="118"/>
      <c r="I3636" s="118"/>
      <c r="J3636" s="118"/>
      <c r="K3636" s="118"/>
      <c r="L3636" s="118"/>
      <c r="M3636" s="118"/>
      <c r="N3636" s="153"/>
    </row>
    <row r="3637" spans="2:14">
      <c r="B3637" s="118"/>
      <c r="C3637" s="118"/>
      <c r="D3637" s="118"/>
      <c r="E3637" s="118"/>
      <c r="F3637" s="118"/>
      <c r="G3637" s="118"/>
      <c r="H3637" s="118"/>
      <c r="I3637" s="118"/>
      <c r="J3637" s="118"/>
      <c r="K3637" s="118"/>
      <c r="L3637" s="118"/>
      <c r="M3637" s="118"/>
      <c r="N3637" s="153"/>
    </row>
    <row r="3638" spans="2:14">
      <c r="B3638" s="118"/>
      <c r="C3638" s="118"/>
      <c r="D3638" s="118"/>
      <c r="E3638" s="118"/>
      <c r="F3638" s="118"/>
      <c r="G3638" s="118"/>
      <c r="H3638" s="118"/>
      <c r="I3638" s="118"/>
      <c r="J3638" s="118"/>
      <c r="K3638" s="118"/>
      <c r="L3638" s="118"/>
      <c r="M3638" s="118"/>
      <c r="N3638" s="153"/>
    </row>
    <row r="3639" spans="2:14">
      <c r="B3639" s="118"/>
      <c r="C3639" s="118"/>
      <c r="D3639" s="118"/>
      <c r="E3639" s="118"/>
      <c r="F3639" s="118"/>
      <c r="G3639" s="118"/>
      <c r="H3639" s="118"/>
      <c r="I3639" s="118"/>
      <c r="J3639" s="118"/>
      <c r="K3639" s="118"/>
      <c r="L3639" s="118"/>
      <c r="M3639" s="118"/>
      <c r="N3639" s="153"/>
    </row>
    <row r="3640" spans="2:14">
      <c r="B3640" s="118"/>
      <c r="C3640" s="118"/>
      <c r="D3640" s="118"/>
      <c r="E3640" s="118"/>
      <c r="F3640" s="118"/>
      <c r="G3640" s="118"/>
      <c r="H3640" s="118"/>
      <c r="I3640" s="118"/>
      <c r="J3640" s="118"/>
      <c r="K3640" s="118"/>
      <c r="L3640" s="118"/>
      <c r="M3640" s="118"/>
      <c r="N3640" s="153"/>
    </row>
    <row r="3641" spans="2:14">
      <c r="B3641" s="118"/>
      <c r="C3641" s="118"/>
      <c r="D3641" s="118"/>
      <c r="E3641" s="118"/>
      <c r="F3641" s="118"/>
      <c r="G3641" s="118"/>
      <c r="H3641" s="118"/>
      <c r="I3641" s="118"/>
      <c r="J3641" s="118"/>
      <c r="K3641" s="118"/>
      <c r="L3641" s="118"/>
      <c r="M3641" s="118"/>
      <c r="N3641" s="153"/>
    </row>
    <row r="3642" spans="2:14">
      <c r="B3642" s="118"/>
      <c r="C3642" s="118"/>
      <c r="D3642" s="118"/>
      <c r="E3642" s="118"/>
      <c r="F3642" s="118"/>
      <c r="G3642" s="118"/>
      <c r="H3642" s="118"/>
      <c r="I3642" s="118"/>
      <c r="J3642" s="118"/>
      <c r="K3642" s="118"/>
      <c r="L3642" s="118"/>
      <c r="M3642" s="118"/>
      <c r="N3642" s="153"/>
    </row>
    <row r="3643" spans="2:14">
      <c r="B3643" s="118"/>
      <c r="C3643" s="118"/>
      <c r="D3643" s="118"/>
      <c r="E3643" s="118"/>
      <c r="F3643" s="118"/>
      <c r="G3643" s="118"/>
      <c r="H3643" s="118"/>
      <c r="I3643" s="118"/>
      <c r="J3643" s="118"/>
      <c r="K3643" s="118"/>
      <c r="L3643" s="118"/>
      <c r="M3643" s="118"/>
      <c r="N3643" s="153"/>
    </row>
    <row r="3644" spans="2:14">
      <c r="B3644" s="118"/>
      <c r="C3644" s="118"/>
      <c r="D3644" s="118"/>
      <c r="E3644" s="118"/>
      <c r="F3644" s="118"/>
      <c r="G3644" s="118"/>
      <c r="H3644" s="118"/>
      <c r="I3644" s="118"/>
      <c r="J3644" s="118"/>
      <c r="K3644" s="118"/>
      <c r="L3644" s="118"/>
      <c r="M3644" s="118"/>
      <c r="N3644" s="153"/>
    </row>
    <row r="3645" spans="2:14">
      <c r="B3645" s="118"/>
      <c r="C3645" s="118"/>
      <c r="D3645" s="118"/>
      <c r="E3645" s="118"/>
      <c r="F3645" s="118"/>
      <c r="G3645" s="118"/>
      <c r="H3645" s="118"/>
      <c r="I3645" s="118"/>
      <c r="J3645" s="118"/>
      <c r="K3645" s="118"/>
      <c r="L3645" s="118"/>
      <c r="M3645" s="118"/>
      <c r="N3645" s="153"/>
    </row>
    <row r="3646" spans="2:14">
      <c r="B3646" s="118"/>
      <c r="C3646" s="118"/>
      <c r="D3646" s="118"/>
      <c r="E3646" s="118"/>
      <c r="F3646" s="118"/>
      <c r="G3646" s="118"/>
      <c r="H3646" s="118"/>
      <c r="I3646" s="118"/>
      <c r="J3646" s="118"/>
      <c r="K3646" s="118"/>
      <c r="L3646" s="118"/>
      <c r="M3646" s="118"/>
      <c r="N3646" s="153"/>
    </row>
    <row r="3647" spans="2:14">
      <c r="B3647" s="118"/>
      <c r="C3647" s="118"/>
      <c r="D3647" s="118"/>
      <c r="E3647" s="118"/>
      <c r="F3647" s="118"/>
      <c r="G3647" s="118"/>
      <c r="H3647" s="118"/>
      <c r="I3647" s="118"/>
      <c r="J3647" s="118"/>
      <c r="K3647" s="118"/>
      <c r="L3647" s="118"/>
      <c r="M3647" s="118"/>
      <c r="N3647" s="153"/>
    </row>
    <row r="3648" spans="2:14">
      <c r="B3648" s="118"/>
      <c r="C3648" s="118"/>
      <c r="D3648" s="118"/>
      <c r="E3648" s="118"/>
      <c r="F3648" s="118"/>
      <c r="G3648" s="118"/>
      <c r="H3648" s="118"/>
      <c r="I3648" s="118"/>
      <c r="J3648" s="118"/>
      <c r="K3648" s="118"/>
      <c r="L3648" s="118"/>
      <c r="M3648" s="118"/>
      <c r="N3648" s="153"/>
    </row>
    <row r="3649" spans="2:14">
      <c r="B3649" s="118"/>
      <c r="C3649" s="118"/>
      <c r="D3649" s="118"/>
      <c r="E3649" s="118"/>
      <c r="F3649" s="118"/>
      <c r="G3649" s="118"/>
      <c r="H3649" s="118"/>
      <c r="I3649" s="118"/>
      <c r="J3649" s="118"/>
      <c r="K3649" s="118"/>
      <c r="L3649" s="118"/>
      <c r="M3649" s="118"/>
      <c r="N3649" s="153"/>
    </row>
    <row r="3650" spans="2:14">
      <c r="B3650" s="118"/>
      <c r="C3650" s="118"/>
      <c r="D3650" s="118"/>
      <c r="E3650" s="118"/>
      <c r="F3650" s="118"/>
      <c r="G3650" s="118"/>
      <c r="H3650" s="118"/>
      <c r="I3650" s="118"/>
      <c r="J3650" s="118"/>
      <c r="K3650" s="118"/>
      <c r="L3650" s="118"/>
      <c r="M3650" s="118"/>
      <c r="N3650" s="153"/>
    </row>
    <row r="3651" spans="2:14">
      <c r="B3651" s="118"/>
      <c r="C3651" s="118"/>
      <c r="D3651" s="118"/>
      <c r="E3651" s="118"/>
      <c r="F3651" s="118"/>
      <c r="G3651" s="118"/>
      <c r="H3651" s="118"/>
      <c r="I3651" s="118"/>
      <c r="J3651" s="118"/>
      <c r="K3651" s="118"/>
      <c r="L3651" s="118"/>
      <c r="M3651" s="118"/>
      <c r="N3651" s="153"/>
    </row>
    <row r="3652" spans="2:14">
      <c r="B3652" s="118"/>
      <c r="C3652" s="118"/>
      <c r="D3652" s="118"/>
      <c r="E3652" s="118"/>
      <c r="F3652" s="118"/>
      <c r="G3652" s="118"/>
      <c r="H3652" s="118"/>
      <c r="I3652" s="118"/>
      <c r="J3652" s="118"/>
      <c r="K3652" s="118"/>
      <c r="L3652" s="118"/>
      <c r="M3652" s="118"/>
      <c r="N3652" s="153"/>
    </row>
    <row r="3653" spans="2:14">
      <c r="B3653" s="118"/>
      <c r="C3653" s="118"/>
      <c r="D3653" s="118"/>
      <c r="E3653" s="118"/>
      <c r="F3653" s="118"/>
      <c r="G3653" s="118"/>
      <c r="H3653" s="118"/>
      <c r="I3653" s="118"/>
      <c r="J3653" s="118"/>
      <c r="K3653" s="118"/>
      <c r="L3653" s="118"/>
      <c r="M3653" s="118"/>
      <c r="N3653" s="153"/>
    </row>
    <row r="3654" spans="2:14">
      <c r="B3654" s="118"/>
      <c r="C3654" s="118"/>
      <c r="D3654" s="118"/>
      <c r="E3654" s="118"/>
      <c r="F3654" s="118"/>
      <c r="G3654" s="118"/>
      <c r="H3654" s="118"/>
      <c r="I3654" s="118"/>
      <c r="J3654" s="118"/>
      <c r="K3654" s="118"/>
      <c r="L3654" s="118"/>
      <c r="M3654" s="118"/>
      <c r="N3654" s="153"/>
    </row>
    <row r="3655" spans="2:14">
      <c r="B3655" s="118"/>
      <c r="C3655" s="118"/>
      <c r="D3655" s="118"/>
      <c r="E3655" s="118"/>
      <c r="F3655" s="118"/>
      <c r="G3655" s="118"/>
      <c r="H3655" s="118"/>
      <c r="I3655" s="118"/>
      <c r="J3655" s="118"/>
      <c r="K3655" s="118"/>
      <c r="L3655" s="118"/>
      <c r="M3655" s="118"/>
      <c r="N3655" s="153"/>
    </row>
    <row r="3656" spans="2:14">
      <c r="B3656" s="118"/>
      <c r="C3656" s="118"/>
      <c r="D3656" s="118"/>
      <c r="E3656" s="118"/>
      <c r="F3656" s="118"/>
      <c r="G3656" s="118"/>
      <c r="H3656" s="118"/>
      <c r="I3656" s="118"/>
      <c r="J3656" s="118"/>
      <c r="K3656" s="118"/>
      <c r="L3656" s="118"/>
      <c r="M3656" s="118"/>
      <c r="N3656" s="153"/>
    </row>
    <row r="3657" spans="2:14">
      <c r="B3657" s="118"/>
      <c r="C3657" s="118"/>
      <c r="D3657" s="118"/>
      <c r="E3657" s="118"/>
      <c r="F3657" s="118"/>
      <c r="G3657" s="118"/>
      <c r="H3657" s="118"/>
      <c r="I3657" s="118"/>
      <c r="J3657" s="118"/>
      <c r="K3657" s="118"/>
      <c r="L3657" s="118"/>
      <c r="M3657" s="118"/>
      <c r="N3657" s="153"/>
    </row>
    <row r="3658" spans="2:14">
      <c r="B3658" s="118"/>
      <c r="C3658" s="118"/>
      <c r="D3658" s="118"/>
      <c r="E3658" s="118"/>
      <c r="F3658" s="118"/>
      <c r="G3658" s="118"/>
      <c r="H3658" s="118"/>
      <c r="I3658" s="118"/>
      <c r="J3658" s="118"/>
      <c r="K3658" s="118"/>
      <c r="L3658" s="118"/>
      <c r="M3658" s="118"/>
      <c r="N3658" s="153"/>
    </row>
    <row r="3659" spans="2:14">
      <c r="B3659" s="118"/>
      <c r="C3659" s="118"/>
      <c r="D3659" s="118"/>
      <c r="E3659" s="118"/>
      <c r="F3659" s="118"/>
      <c r="G3659" s="118"/>
      <c r="H3659" s="118"/>
      <c r="I3659" s="118"/>
      <c r="J3659" s="118"/>
      <c r="K3659" s="118"/>
      <c r="L3659" s="118"/>
      <c r="M3659" s="118"/>
      <c r="N3659" s="153"/>
    </row>
    <row r="3660" spans="2:14">
      <c r="B3660" s="118"/>
      <c r="C3660" s="118"/>
      <c r="D3660" s="118"/>
      <c r="E3660" s="118"/>
      <c r="F3660" s="118"/>
      <c r="G3660" s="118"/>
      <c r="H3660" s="118"/>
      <c r="I3660" s="118"/>
      <c r="J3660" s="118"/>
      <c r="K3660" s="118"/>
      <c r="L3660" s="118"/>
      <c r="M3660" s="118"/>
      <c r="N3660" s="153"/>
    </row>
    <row r="3661" spans="2:14">
      <c r="B3661" s="118"/>
      <c r="C3661" s="118"/>
      <c r="D3661" s="118"/>
      <c r="E3661" s="118"/>
      <c r="F3661" s="118"/>
      <c r="G3661" s="118"/>
      <c r="H3661" s="118"/>
      <c r="I3661" s="118"/>
      <c r="J3661" s="118"/>
      <c r="K3661" s="118"/>
      <c r="L3661" s="118"/>
      <c r="M3661" s="118"/>
      <c r="N3661" s="153"/>
    </row>
    <row r="3662" spans="2:14">
      <c r="B3662" s="118"/>
      <c r="C3662" s="118"/>
      <c r="D3662" s="118"/>
      <c r="E3662" s="118"/>
      <c r="F3662" s="118"/>
      <c r="G3662" s="118"/>
      <c r="H3662" s="118"/>
      <c r="I3662" s="118"/>
      <c r="J3662" s="118"/>
      <c r="K3662" s="118"/>
      <c r="L3662" s="118"/>
      <c r="M3662" s="118"/>
      <c r="N3662" s="153"/>
    </row>
    <row r="3663" spans="2:14">
      <c r="B3663" s="118"/>
      <c r="C3663" s="118"/>
      <c r="D3663" s="118"/>
      <c r="E3663" s="118"/>
      <c r="F3663" s="118"/>
      <c r="G3663" s="118"/>
      <c r="H3663" s="118"/>
      <c r="I3663" s="118"/>
      <c r="J3663" s="118"/>
      <c r="K3663" s="118"/>
      <c r="L3663" s="118"/>
      <c r="M3663" s="118"/>
      <c r="N3663" s="153"/>
    </row>
    <row r="3664" spans="2:14">
      <c r="B3664" s="118"/>
      <c r="C3664" s="118"/>
      <c r="D3664" s="118"/>
      <c r="E3664" s="118"/>
      <c r="F3664" s="118"/>
      <c r="G3664" s="118"/>
      <c r="H3664" s="118"/>
      <c r="I3664" s="118"/>
      <c r="J3664" s="118"/>
      <c r="K3664" s="118"/>
      <c r="L3664" s="118"/>
      <c r="M3664" s="118"/>
      <c r="N3664" s="153"/>
    </row>
    <row r="3665" spans="2:14">
      <c r="B3665" s="118"/>
      <c r="C3665" s="118"/>
      <c r="D3665" s="118"/>
      <c r="E3665" s="118"/>
      <c r="F3665" s="118"/>
      <c r="G3665" s="118"/>
      <c r="H3665" s="118"/>
      <c r="I3665" s="118"/>
      <c r="J3665" s="118"/>
      <c r="K3665" s="118"/>
      <c r="L3665" s="118"/>
      <c r="M3665" s="118"/>
      <c r="N3665" s="153"/>
    </row>
    <row r="3666" spans="2:14">
      <c r="B3666" s="118"/>
      <c r="C3666" s="118"/>
      <c r="D3666" s="118"/>
      <c r="E3666" s="118"/>
      <c r="F3666" s="118"/>
      <c r="G3666" s="118"/>
      <c r="H3666" s="118"/>
      <c r="I3666" s="118"/>
      <c r="J3666" s="118"/>
      <c r="K3666" s="118"/>
      <c r="L3666" s="118"/>
      <c r="M3666" s="118"/>
      <c r="N3666" s="153"/>
    </row>
    <row r="3667" spans="2:14">
      <c r="B3667" s="118"/>
      <c r="C3667" s="118"/>
      <c r="D3667" s="118"/>
      <c r="E3667" s="118"/>
      <c r="F3667" s="118"/>
      <c r="G3667" s="118"/>
      <c r="H3667" s="118"/>
      <c r="I3667" s="118"/>
      <c r="J3667" s="118"/>
      <c r="K3667" s="118"/>
      <c r="L3667" s="118"/>
      <c r="M3667" s="118"/>
      <c r="N3667" s="153"/>
    </row>
    <row r="3668" spans="2:14">
      <c r="B3668" s="118"/>
      <c r="C3668" s="118"/>
      <c r="D3668" s="118"/>
      <c r="E3668" s="118"/>
      <c r="F3668" s="118"/>
      <c r="G3668" s="118"/>
      <c r="H3668" s="118"/>
      <c r="I3668" s="118"/>
      <c r="J3668" s="118"/>
      <c r="K3668" s="118"/>
      <c r="L3668" s="118"/>
      <c r="M3668" s="118"/>
      <c r="N3668" s="153"/>
    </row>
    <row r="3669" spans="2:14">
      <c r="B3669" s="118"/>
      <c r="C3669" s="118"/>
      <c r="D3669" s="118"/>
      <c r="E3669" s="118"/>
      <c r="F3669" s="118"/>
      <c r="G3669" s="118"/>
      <c r="H3669" s="118"/>
      <c r="I3669" s="118"/>
      <c r="J3669" s="118"/>
      <c r="K3669" s="118"/>
      <c r="L3669" s="118"/>
      <c r="M3669" s="118"/>
      <c r="N3669" s="153"/>
    </row>
    <row r="3670" spans="2:14">
      <c r="B3670" s="118"/>
      <c r="C3670" s="118"/>
      <c r="D3670" s="118"/>
      <c r="E3670" s="118"/>
      <c r="F3670" s="118"/>
      <c r="G3670" s="118"/>
      <c r="H3670" s="118"/>
      <c r="I3670" s="118"/>
      <c r="J3670" s="118"/>
      <c r="K3670" s="118"/>
      <c r="L3670" s="118"/>
      <c r="M3670" s="118"/>
      <c r="N3670" s="153"/>
    </row>
    <row r="3671" spans="2:14">
      <c r="B3671" s="118"/>
      <c r="C3671" s="118"/>
      <c r="D3671" s="118"/>
      <c r="E3671" s="118"/>
      <c r="F3671" s="118"/>
      <c r="G3671" s="118"/>
      <c r="H3671" s="118"/>
      <c r="I3671" s="118"/>
      <c r="J3671" s="118"/>
      <c r="K3671" s="118"/>
      <c r="L3671" s="118"/>
      <c r="M3671" s="118"/>
      <c r="N3671" s="153"/>
    </row>
    <row r="3672" spans="2:14">
      <c r="B3672" s="118"/>
      <c r="C3672" s="118"/>
      <c r="D3672" s="118"/>
      <c r="E3672" s="118"/>
      <c r="F3672" s="118"/>
      <c r="G3672" s="118"/>
      <c r="H3672" s="118"/>
      <c r="I3672" s="118"/>
      <c r="J3672" s="118"/>
      <c r="K3672" s="118"/>
      <c r="L3672" s="118"/>
      <c r="M3672" s="118"/>
      <c r="N3672" s="153"/>
    </row>
    <row r="3673" spans="2:14">
      <c r="B3673" s="118"/>
      <c r="C3673" s="118"/>
      <c r="D3673" s="118"/>
      <c r="E3673" s="118"/>
      <c r="F3673" s="118"/>
      <c r="G3673" s="118"/>
      <c r="H3673" s="118"/>
      <c r="I3673" s="118"/>
      <c r="J3673" s="118"/>
      <c r="K3673" s="118"/>
      <c r="L3673" s="118"/>
      <c r="M3673" s="118"/>
      <c r="N3673" s="153"/>
    </row>
    <row r="3674" spans="2:14">
      <c r="B3674" s="118"/>
      <c r="C3674" s="118"/>
      <c r="D3674" s="118"/>
      <c r="E3674" s="118"/>
      <c r="F3674" s="118"/>
      <c r="G3674" s="118"/>
      <c r="H3674" s="118"/>
      <c r="I3674" s="118"/>
      <c r="J3674" s="118"/>
      <c r="K3674" s="118"/>
      <c r="L3674" s="118"/>
      <c r="M3674" s="118"/>
      <c r="N3674" s="153"/>
    </row>
    <row r="3675" spans="2:14">
      <c r="B3675" s="118"/>
      <c r="C3675" s="118"/>
      <c r="D3675" s="118"/>
      <c r="E3675" s="118"/>
      <c r="F3675" s="118"/>
      <c r="G3675" s="118"/>
      <c r="H3675" s="118"/>
      <c r="I3675" s="118"/>
      <c r="J3675" s="118"/>
      <c r="K3675" s="118"/>
      <c r="L3675" s="118"/>
      <c r="M3675" s="118"/>
      <c r="N3675" s="153"/>
    </row>
    <row r="3676" spans="2:14">
      <c r="B3676" s="118"/>
      <c r="C3676" s="118"/>
      <c r="D3676" s="118"/>
      <c r="E3676" s="118"/>
      <c r="F3676" s="118"/>
      <c r="G3676" s="118"/>
      <c r="H3676" s="118"/>
      <c r="I3676" s="118"/>
      <c r="J3676" s="118"/>
      <c r="K3676" s="118"/>
      <c r="L3676" s="118"/>
      <c r="M3676" s="118"/>
      <c r="N3676" s="153"/>
    </row>
    <row r="3677" spans="2:14">
      <c r="B3677" s="118"/>
      <c r="C3677" s="118"/>
      <c r="D3677" s="118"/>
      <c r="E3677" s="118"/>
      <c r="F3677" s="118"/>
      <c r="G3677" s="118"/>
      <c r="H3677" s="118"/>
      <c r="I3677" s="118"/>
      <c r="J3677" s="118"/>
      <c r="K3677" s="118"/>
      <c r="L3677" s="118"/>
      <c r="M3677" s="118"/>
      <c r="N3677" s="153"/>
    </row>
    <row r="3678" spans="2:14">
      <c r="B3678" s="118"/>
      <c r="C3678" s="118"/>
      <c r="D3678" s="118"/>
      <c r="E3678" s="118"/>
      <c r="F3678" s="118"/>
      <c r="G3678" s="118"/>
      <c r="H3678" s="118"/>
      <c r="I3678" s="118"/>
      <c r="J3678" s="118"/>
      <c r="K3678" s="118"/>
      <c r="L3678" s="118"/>
      <c r="M3678" s="118"/>
      <c r="N3678" s="153"/>
    </row>
    <row r="3679" spans="2:14">
      <c r="B3679" s="118"/>
      <c r="C3679" s="118"/>
      <c r="D3679" s="118"/>
      <c r="E3679" s="118"/>
      <c r="F3679" s="118"/>
      <c r="G3679" s="118"/>
      <c r="H3679" s="118"/>
      <c r="I3679" s="118"/>
      <c r="J3679" s="118"/>
      <c r="K3679" s="118"/>
      <c r="L3679" s="118"/>
      <c r="M3679" s="118"/>
      <c r="N3679" s="153"/>
    </row>
    <row r="3680" spans="2:14">
      <c r="B3680" s="118"/>
      <c r="C3680" s="118"/>
      <c r="D3680" s="118"/>
      <c r="E3680" s="118"/>
      <c r="F3680" s="118"/>
      <c r="G3680" s="118"/>
      <c r="H3680" s="118"/>
      <c r="I3680" s="118"/>
      <c r="J3680" s="118"/>
      <c r="K3680" s="118"/>
      <c r="L3680" s="118"/>
      <c r="M3680" s="118"/>
      <c r="N3680" s="153"/>
    </row>
    <row r="3681" spans="2:14">
      <c r="B3681" s="118"/>
      <c r="C3681" s="118"/>
      <c r="D3681" s="118"/>
      <c r="E3681" s="118"/>
      <c r="F3681" s="118"/>
      <c r="G3681" s="118"/>
      <c r="H3681" s="118"/>
      <c r="I3681" s="118"/>
      <c r="J3681" s="118"/>
      <c r="K3681" s="118"/>
      <c r="L3681" s="118"/>
      <c r="M3681" s="118"/>
      <c r="N3681" s="153"/>
    </row>
    <row r="3682" spans="2:14">
      <c r="B3682" s="118"/>
      <c r="C3682" s="118"/>
      <c r="D3682" s="118"/>
      <c r="E3682" s="118"/>
      <c r="F3682" s="118"/>
      <c r="G3682" s="118"/>
      <c r="H3682" s="118"/>
      <c r="I3682" s="118"/>
      <c r="J3682" s="118"/>
      <c r="K3682" s="118"/>
      <c r="L3682" s="118"/>
      <c r="M3682" s="118"/>
      <c r="N3682" s="153"/>
    </row>
    <row r="3683" spans="2:14">
      <c r="B3683" s="118"/>
      <c r="C3683" s="118"/>
      <c r="D3683" s="118"/>
      <c r="E3683" s="118"/>
      <c r="F3683" s="118"/>
      <c r="G3683" s="118"/>
      <c r="H3683" s="118"/>
      <c r="I3683" s="118"/>
      <c r="J3683" s="118"/>
      <c r="K3683" s="118"/>
      <c r="L3683" s="118"/>
      <c r="M3683" s="118"/>
      <c r="N3683" s="153"/>
    </row>
    <row r="3684" spans="2:14">
      <c r="B3684" s="118"/>
      <c r="C3684" s="118"/>
      <c r="D3684" s="118"/>
      <c r="E3684" s="118"/>
      <c r="F3684" s="118"/>
      <c r="G3684" s="118"/>
      <c r="H3684" s="118"/>
      <c r="I3684" s="118"/>
      <c r="J3684" s="118"/>
      <c r="K3684" s="118"/>
      <c r="L3684" s="118"/>
      <c r="M3684" s="118"/>
      <c r="N3684" s="153"/>
    </row>
    <row r="3685" spans="2:14">
      <c r="B3685" s="118"/>
      <c r="C3685" s="118"/>
      <c r="D3685" s="118"/>
      <c r="E3685" s="118"/>
      <c r="F3685" s="118"/>
      <c r="G3685" s="118"/>
      <c r="H3685" s="118"/>
      <c r="I3685" s="118"/>
      <c r="J3685" s="118"/>
      <c r="K3685" s="118"/>
      <c r="L3685" s="118"/>
      <c r="M3685" s="118"/>
      <c r="N3685" s="153"/>
    </row>
    <row r="3686" spans="2:14">
      <c r="B3686" s="118"/>
      <c r="C3686" s="118"/>
      <c r="D3686" s="118"/>
      <c r="E3686" s="118"/>
      <c r="F3686" s="118"/>
      <c r="G3686" s="118"/>
      <c r="H3686" s="118"/>
      <c r="I3686" s="118"/>
      <c r="J3686" s="118"/>
      <c r="K3686" s="118"/>
      <c r="L3686" s="118"/>
      <c r="M3686" s="118"/>
      <c r="N3686" s="153"/>
    </row>
    <row r="3687" spans="2:14">
      <c r="B3687" s="118"/>
      <c r="C3687" s="118"/>
      <c r="D3687" s="118"/>
      <c r="E3687" s="118"/>
      <c r="F3687" s="118"/>
      <c r="G3687" s="118"/>
      <c r="H3687" s="118"/>
      <c r="I3687" s="118"/>
      <c r="J3687" s="118"/>
      <c r="K3687" s="118"/>
      <c r="L3687" s="118"/>
      <c r="M3687" s="118"/>
      <c r="N3687" s="153"/>
    </row>
    <row r="3688" spans="2:14">
      <c r="B3688" s="118"/>
      <c r="C3688" s="118"/>
      <c r="D3688" s="118"/>
      <c r="E3688" s="118"/>
      <c r="F3688" s="118"/>
      <c r="G3688" s="118"/>
      <c r="H3688" s="118"/>
      <c r="I3688" s="118"/>
      <c r="J3688" s="118"/>
      <c r="K3688" s="118"/>
      <c r="L3688" s="118"/>
      <c r="M3688" s="118"/>
      <c r="N3688" s="153"/>
    </row>
    <row r="3689" spans="2:14">
      <c r="B3689" s="118"/>
      <c r="C3689" s="118"/>
      <c r="D3689" s="118"/>
      <c r="E3689" s="118"/>
      <c r="F3689" s="118"/>
      <c r="G3689" s="118"/>
      <c r="H3689" s="118"/>
      <c r="I3689" s="118"/>
      <c r="J3689" s="118"/>
      <c r="K3689" s="118"/>
      <c r="L3689" s="118"/>
      <c r="M3689" s="118"/>
      <c r="N3689" s="153"/>
    </row>
    <row r="3690" spans="2:14">
      <c r="B3690" s="118"/>
      <c r="C3690" s="118"/>
      <c r="D3690" s="118"/>
      <c r="E3690" s="118"/>
      <c r="F3690" s="118"/>
      <c r="G3690" s="118"/>
      <c r="H3690" s="118"/>
      <c r="I3690" s="118"/>
      <c r="J3690" s="118"/>
      <c r="K3690" s="118"/>
      <c r="L3690" s="118"/>
      <c r="M3690" s="118"/>
      <c r="N3690" s="153"/>
    </row>
    <row r="3691" spans="2:14">
      <c r="B3691" s="118"/>
      <c r="C3691" s="118"/>
      <c r="D3691" s="118"/>
      <c r="E3691" s="118"/>
      <c r="F3691" s="118"/>
      <c r="G3691" s="118"/>
      <c r="H3691" s="118"/>
      <c r="I3691" s="118"/>
      <c r="J3691" s="118"/>
      <c r="K3691" s="118"/>
      <c r="L3691" s="118"/>
      <c r="M3691" s="118"/>
      <c r="N3691" s="153"/>
    </row>
    <row r="3692" spans="2:14">
      <c r="B3692" s="118"/>
      <c r="C3692" s="118"/>
      <c r="D3692" s="118"/>
      <c r="E3692" s="118"/>
      <c r="F3692" s="118"/>
      <c r="G3692" s="118"/>
      <c r="H3692" s="118"/>
      <c r="I3692" s="118"/>
      <c r="J3692" s="118"/>
      <c r="K3692" s="118"/>
      <c r="L3692" s="118"/>
      <c r="M3692" s="118"/>
      <c r="N3692" s="153"/>
    </row>
    <row r="3693" spans="2:14">
      <c r="B3693" s="118"/>
      <c r="C3693" s="118"/>
      <c r="D3693" s="118"/>
      <c r="E3693" s="118"/>
      <c r="F3693" s="118"/>
      <c r="G3693" s="118"/>
      <c r="H3693" s="118"/>
      <c r="I3693" s="118"/>
      <c r="J3693" s="118"/>
      <c r="K3693" s="118"/>
      <c r="L3693" s="118"/>
      <c r="M3693" s="118"/>
      <c r="N3693" s="153"/>
    </row>
    <row r="3694" spans="2:14">
      <c r="B3694" s="118"/>
      <c r="C3694" s="118"/>
      <c r="D3694" s="118"/>
      <c r="E3694" s="118"/>
      <c r="F3694" s="118"/>
      <c r="G3694" s="118"/>
      <c r="H3694" s="118"/>
      <c r="I3694" s="118"/>
      <c r="J3694" s="118"/>
      <c r="K3694" s="118"/>
      <c r="L3694" s="118"/>
      <c r="M3694" s="118"/>
      <c r="N3694" s="153"/>
    </row>
    <row r="3695" spans="2:14">
      <c r="B3695" s="118"/>
      <c r="C3695" s="118"/>
      <c r="D3695" s="118"/>
      <c r="E3695" s="118"/>
      <c r="F3695" s="118"/>
      <c r="G3695" s="118"/>
      <c r="H3695" s="118"/>
      <c r="I3695" s="118"/>
      <c r="J3695" s="118"/>
      <c r="K3695" s="118"/>
      <c r="L3695" s="118"/>
      <c r="M3695" s="118"/>
      <c r="N3695" s="153"/>
    </row>
    <row r="3696" spans="2:14">
      <c r="B3696" s="118"/>
      <c r="C3696" s="118"/>
      <c r="D3696" s="118"/>
      <c r="E3696" s="118"/>
      <c r="F3696" s="118"/>
      <c r="G3696" s="118"/>
      <c r="H3696" s="118"/>
      <c r="I3696" s="118"/>
      <c r="J3696" s="118"/>
      <c r="K3696" s="118"/>
      <c r="L3696" s="118"/>
      <c r="M3696" s="118"/>
      <c r="N3696" s="153"/>
    </row>
    <row r="3697" spans="2:14">
      <c r="B3697" s="118"/>
      <c r="C3697" s="118"/>
      <c r="D3697" s="118"/>
      <c r="E3697" s="118"/>
      <c r="F3697" s="118"/>
      <c r="G3697" s="118"/>
      <c r="H3697" s="118"/>
      <c r="I3697" s="118"/>
      <c r="J3697" s="118"/>
      <c r="K3697" s="118"/>
      <c r="L3697" s="118"/>
      <c r="M3697" s="118"/>
      <c r="N3697" s="153"/>
    </row>
    <row r="3698" spans="2:14">
      <c r="B3698" s="118"/>
      <c r="C3698" s="118"/>
      <c r="D3698" s="118"/>
      <c r="E3698" s="118"/>
      <c r="F3698" s="118"/>
      <c r="G3698" s="118"/>
      <c r="H3698" s="118"/>
      <c r="I3698" s="118"/>
      <c r="J3698" s="118"/>
      <c r="K3698" s="118"/>
      <c r="L3698" s="118"/>
      <c r="M3698" s="118"/>
      <c r="N3698" s="153"/>
    </row>
    <row r="3699" spans="2:14">
      <c r="B3699" s="118"/>
      <c r="C3699" s="118"/>
      <c r="D3699" s="118"/>
      <c r="E3699" s="118"/>
      <c r="F3699" s="118"/>
      <c r="G3699" s="118"/>
      <c r="H3699" s="118"/>
      <c r="I3699" s="118"/>
      <c r="J3699" s="118"/>
      <c r="K3699" s="118"/>
      <c r="L3699" s="118"/>
      <c r="M3699" s="118"/>
      <c r="N3699" s="153"/>
    </row>
    <row r="3700" spans="2:14">
      <c r="B3700" s="118"/>
      <c r="C3700" s="118"/>
      <c r="D3700" s="118"/>
      <c r="E3700" s="118"/>
      <c r="F3700" s="118"/>
      <c r="G3700" s="118"/>
      <c r="H3700" s="118"/>
      <c r="I3700" s="118"/>
      <c r="J3700" s="118"/>
      <c r="K3700" s="118"/>
      <c r="L3700" s="118"/>
      <c r="M3700" s="118"/>
      <c r="N3700" s="153"/>
    </row>
    <row r="3701" spans="2:14">
      <c r="B3701" s="118"/>
      <c r="C3701" s="118"/>
      <c r="D3701" s="118"/>
      <c r="E3701" s="118"/>
      <c r="F3701" s="118"/>
      <c r="G3701" s="118"/>
      <c r="H3701" s="118"/>
      <c r="I3701" s="118"/>
      <c r="J3701" s="118"/>
      <c r="K3701" s="118"/>
      <c r="L3701" s="118"/>
      <c r="M3701" s="118"/>
      <c r="N3701" s="153"/>
    </row>
    <row r="3702" spans="2:14">
      <c r="B3702" s="118"/>
      <c r="C3702" s="118"/>
      <c r="D3702" s="118"/>
      <c r="E3702" s="118"/>
      <c r="F3702" s="118"/>
      <c r="G3702" s="118"/>
      <c r="H3702" s="118"/>
      <c r="I3702" s="118"/>
      <c r="J3702" s="118"/>
      <c r="K3702" s="118"/>
      <c r="L3702" s="118"/>
      <c r="M3702" s="118"/>
      <c r="N3702" s="153"/>
    </row>
    <row r="3703" spans="2:14">
      <c r="B3703" s="118"/>
      <c r="C3703" s="118"/>
      <c r="D3703" s="118"/>
      <c r="E3703" s="118"/>
      <c r="F3703" s="118"/>
      <c r="G3703" s="118"/>
      <c r="H3703" s="118"/>
      <c r="I3703" s="118"/>
      <c r="J3703" s="118"/>
      <c r="K3703" s="118"/>
      <c r="L3703" s="118"/>
      <c r="M3703" s="118"/>
      <c r="N3703" s="153"/>
    </row>
    <row r="3704" spans="2:14">
      <c r="B3704" s="118"/>
      <c r="C3704" s="118"/>
      <c r="D3704" s="118"/>
      <c r="E3704" s="118"/>
      <c r="F3704" s="118"/>
      <c r="G3704" s="118"/>
      <c r="H3704" s="118"/>
      <c r="I3704" s="118"/>
      <c r="J3704" s="118"/>
      <c r="K3704" s="118"/>
      <c r="L3704" s="118"/>
      <c r="M3704" s="118"/>
      <c r="N3704" s="153"/>
    </row>
    <row r="3705" spans="2:14">
      <c r="B3705" s="118"/>
      <c r="C3705" s="118"/>
      <c r="D3705" s="118"/>
      <c r="E3705" s="118"/>
      <c r="F3705" s="118"/>
      <c r="G3705" s="118"/>
      <c r="H3705" s="118"/>
      <c r="I3705" s="118"/>
      <c r="J3705" s="118"/>
      <c r="K3705" s="118"/>
      <c r="L3705" s="118"/>
      <c r="M3705" s="118"/>
      <c r="N3705" s="153"/>
    </row>
    <row r="3706" spans="2:14">
      <c r="B3706" s="118"/>
      <c r="C3706" s="118"/>
      <c r="D3706" s="118"/>
      <c r="E3706" s="118"/>
      <c r="F3706" s="118"/>
      <c r="G3706" s="118"/>
      <c r="H3706" s="118"/>
      <c r="I3706" s="118"/>
      <c r="J3706" s="118"/>
      <c r="K3706" s="118"/>
      <c r="L3706" s="118"/>
      <c r="M3706" s="118"/>
      <c r="N3706" s="153"/>
    </row>
    <row r="3707" spans="2:14">
      <c r="B3707" s="118"/>
      <c r="C3707" s="118"/>
      <c r="D3707" s="118"/>
      <c r="E3707" s="118"/>
      <c r="F3707" s="118"/>
      <c r="G3707" s="118"/>
      <c r="H3707" s="118"/>
      <c r="I3707" s="118"/>
      <c r="J3707" s="118"/>
      <c r="K3707" s="118"/>
      <c r="L3707" s="118"/>
      <c r="M3707" s="118"/>
      <c r="N3707" s="153"/>
    </row>
    <row r="3708" spans="2:14">
      <c r="B3708" s="118"/>
      <c r="C3708" s="118"/>
      <c r="D3708" s="118"/>
      <c r="E3708" s="118"/>
      <c r="F3708" s="118"/>
      <c r="G3708" s="118"/>
      <c r="H3708" s="118"/>
      <c r="I3708" s="118"/>
      <c r="J3708" s="118"/>
      <c r="K3708" s="118"/>
      <c r="L3708" s="118"/>
      <c r="M3708" s="118"/>
      <c r="N3708" s="153"/>
    </row>
    <row r="3709" spans="2:14">
      <c r="B3709" s="118"/>
      <c r="C3709" s="118"/>
      <c r="D3709" s="118"/>
      <c r="E3709" s="118"/>
      <c r="F3709" s="118"/>
      <c r="G3709" s="118"/>
      <c r="H3709" s="118"/>
      <c r="I3709" s="118"/>
      <c r="J3709" s="118"/>
      <c r="K3709" s="118"/>
      <c r="L3709" s="118"/>
      <c r="M3709" s="118"/>
      <c r="N3709" s="153"/>
    </row>
    <row r="3710" spans="2:14">
      <c r="B3710" s="118"/>
      <c r="C3710" s="118"/>
      <c r="D3710" s="118"/>
      <c r="E3710" s="118"/>
      <c r="F3710" s="118"/>
      <c r="G3710" s="118"/>
      <c r="H3710" s="118"/>
      <c r="I3710" s="118"/>
      <c r="J3710" s="118"/>
      <c r="K3710" s="118"/>
      <c r="L3710" s="118"/>
      <c r="M3710" s="118"/>
      <c r="N3710" s="153"/>
    </row>
    <row r="3711" spans="2:14">
      <c r="B3711" s="118"/>
      <c r="C3711" s="118"/>
      <c r="D3711" s="118"/>
      <c r="E3711" s="118"/>
      <c r="F3711" s="118"/>
      <c r="G3711" s="118"/>
      <c r="H3711" s="118"/>
      <c r="I3711" s="118"/>
      <c r="J3711" s="118"/>
      <c r="K3711" s="118"/>
      <c r="L3711" s="118"/>
      <c r="M3711" s="118"/>
      <c r="N3711" s="153"/>
    </row>
    <row r="3712" spans="2:14">
      <c r="B3712" s="118"/>
      <c r="C3712" s="118"/>
      <c r="D3712" s="118"/>
      <c r="E3712" s="118"/>
      <c r="F3712" s="118"/>
      <c r="G3712" s="118"/>
      <c r="H3712" s="118"/>
      <c r="I3712" s="118"/>
      <c r="J3712" s="118"/>
      <c r="K3712" s="118"/>
      <c r="L3712" s="118"/>
      <c r="M3712" s="118"/>
      <c r="N3712" s="153"/>
    </row>
    <row r="3713" spans="2:14">
      <c r="B3713" s="118"/>
      <c r="C3713" s="118"/>
      <c r="D3713" s="118"/>
      <c r="E3713" s="118"/>
      <c r="F3713" s="118"/>
      <c r="G3713" s="118"/>
      <c r="H3713" s="118"/>
      <c r="I3713" s="118"/>
      <c r="J3713" s="118"/>
      <c r="K3713" s="118"/>
      <c r="L3713" s="118"/>
      <c r="M3713" s="118"/>
      <c r="N3713" s="153"/>
    </row>
    <row r="3714" spans="2:14">
      <c r="B3714" s="118"/>
      <c r="C3714" s="118"/>
      <c r="D3714" s="118"/>
      <c r="E3714" s="118"/>
      <c r="F3714" s="118"/>
      <c r="G3714" s="118"/>
      <c r="H3714" s="118"/>
      <c r="I3714" s="118"/>
      <c r="J3714" s="118"/>
      <c r="K3714" s="118"/>
      <c r="L3714" s="118"/>
      <c r="M3714" s="118"/>
      <c r="N3714" s="153"/>
    </row>
    <row r="3715" spans="2:14">
      <c r="B3715" s="118"/>
      <c r="C3715" s="118"/>
      <c r="D3715" s="118"/>
      <c r="E3715" s="118"/>
      <c r="F3715" s="118"/>
      <c r="G3715" s="118"/>
      <c r="H3715" s="118"/>
      <c r="I3715" s="118"/>
      <c r="J3715" s="118"/>
      <c r="K3715" s="118"/>
      <c r="L3715" s="118"/>
      <c r="M3715" s="118"/>
      <c r="N3715" s="153"/>
    </row>
    <row r="3716" spans="2:14">
      <c r="B3716" s="118"/>
      <c r="C3716" s="118"/>
      <c r="D3716" s="118"/>
      <c r="E3716" s="118"/>
      <c r="F3716" s="118"/>
      <c r="G3716" s="118"/>
      <c r="H3716" s="118"/>
      <c r="I3716" s="118"/>
      <c r="J3716" s="118"/>
      <c r="K3716" s="118"/>
      <c r="L3716" s="118"/>
      <c r="M3716" s="118"/>
      <c r="N3716" s="153"/>
    </row>
    <row r="3717" spans="2:14">
      <c r="B3717" s="118"/>
      <c r="C3717" s="118"/>
      <c r="D3717" s="118"/>
      <c r="E3717" s="118"/>
      <c r="F3717" s="118"/>
      <c r="G3717" s="118"/>
      <c r="H3717" s="118"/>
      <c r="I3717" s="118"/>
      <c r="J3717" s="118"/>
      <c r="K3717" s="118"/>
      <c r="L3717" s="118"/>
      <c r="M3717" s="118"/>
      <c r="N3717" s="153"/>
    </row>
    <row r="3718" spans="2:14">
      <c r="B3718" s="118"/>
      <c r="C3718" s="118"/>
      <c r="D3718" s="118"/>
      <c r="E3718" s="118"/>
      <c r="F3718" s="118"/>
      <c r="G3718" s="118"/>
      <c r="H3718" s="118"/>
      <c r="I3718" s="118"/>
      <c r="J3718" s="118"/>
      <c r="K3718" s="118"/>
      <c r="L3718" s="118"/>
      <c r="M3718" s="118"/>
      <c r="N3718" s="153"/>
    </row>
    <row r="3719" spans="2:14">
      <c r="B3719" s="118"/>
      <c r="C3719" s="118"/>
      <c r="D3719" s="118"/>
      <c r="E3719" s="118"/>
      <c r="F3719" s="118"/>
      <c r="G3719" s="118"/>
      <c r="H3719" s="118"/>
      <c r="I3719" s="118"/>
      <c r="J3719" s="118"/>
      <c r="K3719" s="118"/>
      <c r="L3719" s="118"/>
      <c r="M3719" s="118"/>
      <c r="N3719" s="153"/>
    </row>
    <row r="3720" spans="2:14">
      <c r="B3720" s="118"/>
      <c r="C3720" s="118"/>
      <c r="D3720" s="118"/>
      <c r="E3720" s="118"/>
      <c r="F3720" s="118"/>
      <c r="G3720" s="118"/>
      <c r="H3720" s="118"/>
      <c r="I3720" s="118"/>
      <c r="J3720" s="118"/>
      <c r="K3720" s="118"/>
      <c r="L3720" s="118"/>
      <c r="M3720" s="118"/>
      <c r="N3720" s="153"/>
    </row>
    <row r="3721" spans="2:14">
      <c r="B3721" s="118"/>
      <c r="C3721" s="118"/>
      <c r="D3721" s="118"/>
      <c r="E3721" s="118"/>
      <c r="F3721" s="118"/>
      <c r="G3721" s="118"/>
      <c r="H3721" s="118"/>
      <c r="I3721" s="118"/>
      <c r="J3721" s="118"/>
      <c r="K3721" s="118"/>
      <c r="L3721" s="118"/>
      <c r="M3721" s="118"/>
      <c r="N3721" s="153"/>
    </row>
    <row r="3722" spans="2:14">
      <c r="B3722" s="118"/>
      <c r="C3722" s="118"/>
      <c r="D3722" s="118"/>
      <c r="E3722" s="118"/>
      <c r="F3722" s="118"/>
      <c r="G3722" s="118"/>
      <c r="H3722" s="118"/>
      <c r="I3722" s="118"/>
      <c r="J3722" s="118"/>
      <c r="K3722" s="118"/>
      <c r="L3722" s="118"/>
      <c r="M3722" s="118"/>
      <c r="N3722" s="153"/>
    </row>
    <row r="3723" spans="2:14">
      <c r="B3723" s="118"/>
      <c r="C3723" s="118"/>
      <c r="D3723" s="118"/>
      <c r="E3723" s="118"/>
      <c r="F3723" s="118"/>
      <c r="G3723" s="118"/>
      <c r="H3723" s="118"/>
      <c r="I3723" s="118"/>
      <c r="J3723" s="118"/>
      <c r="K3723" s="118"/>
      <c r="L3723" s="118"/>
      <c r="M3723" s="118"/>
      <c r="N3723" s="153"/>
    </row>
    <row r="3724" spans="2:14">
      <c r="B3724" s="118"/>
      <c r="C3724" s="118"/>
      <c r="D3724" s="118"/>
      <c r="E3724" s="118"/>
      <c r="F3724" s="118"/>
      <c r="G3724" s="118"/>
      <c r="H3724" s="118"/>
      <c r="I3724" s="118"/>
      <c r="J3724" s="118"/>
      <c r="K3724" s="118"/>
      <c r="L3724" s="118"/>
      <c r="M3724" s="118"/>
      <c r="N3724" s="153"/>
    </row>
    <row r="3725" spans="2:14">
      <c r="B3725" s="118"/>
      <c r="C3725" s="118"/>
      <c r="D3725" s="118"/>
      <c r="E3725" s="118"/>
      <c r="F3725" s="118"/>
      <c r="G3725" s="118"/>
      <c r="H3725" s="118"/>
      <c r="I3725" s="118"/>
      <c r="J3725" s="118"/>
      <c r="K3725" s="118"/>
      <c r="L3725" s="118"/>
      <c r="M3725" s="118"/>
      <c r="N3725" s="153"/>
    </row>
    <row r="3726" spans="2:14">
      <c r="B3726" s="118"/>
      <c r="C3726" s="118"/>
      <c r="D3726" s="118"/>
      <c r="E3726" s="118"/>
      <c r="F3726" s="118"/>
      <c r="G3726" s="118"/>
      <c r="H3726" s="118"/>
      <c r="I3726" s="118"/>
      <c r="J3726" s="118"/>
      <c r="K3726" s="118"/>
      <c r="L3726" s="118"/>
      <c r="M3726" s="118"/>
      <c r="N3726" s="153"/>
    </row>
    <row r="3727" spans="2:14">
      <c r="B3727" s="118"/>
      <c r="C3727" s="118"/>
      <c r="D3727" s="118"/>
      <c r="E3727" s="118"/>
      <c r="F3727" s="118"/>
      <c r="G3727" s="118"/>
      <c r="H3727" s="118"/>
      <c r="I3727" s="118"/>
      <c r="J3727" s="118"/>
      <c r="K3727" s="118"/>
      <c r="L3727" s="118"/>
      <c r="M3727" s="118"/>
      <c r="N3727" s="153"/>
    </row>
    <row r="3728" spans="2:14">
      <c r="B3728" s="118"/>
      <c r="C3728" s="118"/>
      <c r="D3728" s="118"/>
      <c r="E3728" s="118"/>
      <c r="F3728" s="118"/>
      <c r="G3728" s="118"/>
      <c r="H3728" s="118"/>
      <c r="I3728" s="118"/>
      <c r="J3728" s="118"/>
      <c r="K3728" s="118"/>
      <c r="L3728" s="118"/>
      <c r="M3728" s="118"/>
      <c r="N3728" s="153"/>
    </row>
    <row r="3729" spans="2:14">
      <c r="B3729" s="118"/>
      <c r="C3729" s="118"/>
      <c r="D3729" s="118"/>
      <c r="E3729" s="118"/>
      <c r="F3729" s="118"/>
      <c r="G3729" s="118"/>
      <c r="H3729" s="118"/>
      <c r="I3729" s="118"/>
      <c r="J3729" s="118"/>
      <c r="K3729" s="118"/>
      <c r="L3729" s="118"/>
      <c r="M3729" s="118"/>
      <c r="N3729" s="153"/>
    </row>
    <row r="3730" spans="2:14">
      <c r="B3730" s="118"/>
      <c r="C3730" s="118"/>
      <c r="D3730" s="118"/>
      <c r="E3730" s="118"/>
      <c r="F3730" s="118"/>
      <c r="G3730" s="118"/>
      <c r="H3730" s="118"/>
      <c r="I3730" s="118"/>
      <c r="J3730" s="118"/>
      <c r="K3730" s="118"/>
      <c r="L3730" s="118"/>
      <c r="M3730" s="118"/>
      <c r="N3730" s="153"/>
    </row>
    <row r="3731" spans="2:14">
      <c r="B3731" s="118"/>
      <c r="C3731" s="118"/>
      <c r="D3731" s="118"/>
      <c r="E3731" s="118"/>
      <c r="F3731" s="118"/>
      <c r="G3731" s="118"/>
      <c r="H3731" s="118"/>
      <c r="I3731" s="118"/>
      <c r="J3731" s="118"/>
      <c r="K3731" s="118"/>
      <c r="L3731" s="118"/>
      <c r="M3731" s="118"/>
      <c r="N3731" s="153"/>
    </row>
    <row r="3732" spans="2:14">
      <c r="B3732" s="118"/>
      <c r="C3732" s="118"/>
      <c r="D3732" s="118"/>
      <c r="E3732" s="118"/>
      <c r="F3732" s="118"/>
      <c r="G3732" s="118"/>
      <c r="H3732" s="118"/>
      <c r="I3732" s="118"/>
      <c r="J3732" s="118"/>
      <c r="K3732" s="118"/>
      <c r="L3732" s="118"/>
      <c r="M3732" s="118"/>
      <c r="N3732" s="153"/>
    </row>
    <row r="3733" spans="2:14">
      <c r="B3733" s="118"/>
      <c r="C3733" s="118"/>
      <c r="D3733" s="118"/>
      <c r="E3733" s="118"/>
      <c r="F3733" s="118"/>
      <c r="G3733" s="118"/>
      <c r="H3733" s="118"/>
      <c r="I3733" s="118"/>
      <c r="J3733" s="118"/>
      <c r="K3733" s="118"/>
      <c r="L3733" s="118"/>
      <c r="M3733" s="118"/>
      <c r="N3733" s="153"/>
    </row>
    <row r="3734" spans="2:14">
      <c r="B3734" s="118"/>
      <c r="C3734" s="118"/>
      <c r="D3734" s="118"/>
      <c r="E3734" s="118"/>
      <c r="F3734" s="118"/>
      <c r="G3734" s="118"/>
      <c r="H3734" s="118"/>
      <c r="I3734" s="118"/>
      <c r="J3734" s="118"/>
      <c r="K3734" s="118"/>
      <c r="L3734" s="118"/>
      <c r="M3734" s="118"/>
      <c r="N3734" s="153"/>
    </row>
    <row r="3735" spans="2:14">
      <c r="B3735" s="118"/>
      <c r="C3735" s="118"/>
      <c r="D3735" s="118"/>
      <c r="E3735" s="118"/>
      <c r="F3735" s="118"/>
      <c r="G3735" s="118"/>
      <c r="H3735" s="118"/>
      <c r="I3735" s="118"/>
      <c r="J3735" s="118"/>
      <c r="K3735" s="118"/>
      <c r="L3735" s="118"/>
      <c r="M3735" s="118"/>
      <c r="N3735" s="153"/>
    </row>
    <row r="3736" spans="2:14">
      <c r="B3736" s="118"/>
      <c r="C3736" s="118"/>
      <c r="D3736" s="118"/>
      <c r="E3736" s="118"/>
      <c r="F3736" s="118"/>
      <c r="G3736" s="118"/>
      <c r="H3736" s="118"/>
      <c r="I3736" s="118"/>
      <c r="J3736" s="118"/>
      <c r="K3736" s="118"/>
      <c r="L3736" s="118"/>
      <c r="M3736" s="118"/>
      <c r="N3736" s="153"/>
    </row>
    <row r="3737" spans="2:14">
      <c r="B3737" s="118"/>
      <c r="C3737" s="118"/>
      <c r="D3737" s="118"/>
      <c r="E3737" s="118"/>
      <c r="F3737" s="118"/>
      <c r="G3737" s="118"/>
      <c r="H3737" s="118"/>
      <c r="I3737" s="118"/>
      <c r="J3737" s="118"/>
      <c r="K3737" s="118"/>
      <c r="L3737" s="118"/>
      <c r="M3737" s="118"/>
      <c r="N3737" s="153"/>
    </row>
    <row r="3738" spans="2:14">
      <c r="B3738" s="118"/>
      <c r="C3738" s="118"/>
      <c r="D3738" s="118"/>
      <c r="E3738" s="118"/>
      <c r="F3738" s="118"/>
      <c r="G3738" s="118"/>
      <c r="H3738" s="118"/>
      <c r="I3738" s="118"/>
      <c r="J3738" s="118"/>
      <c r="K3738" s="118"/>
      <c r="L3738" s="118"/>
      <c r="M3738" s="118"/>
      <c r="N3738" s="153"/>
    </row>
    <row r="3739" spans="2:14">
      <c r="B3739" s="118"/>
      <c r="C3739" s="118"/>
      <c r="D3739" s="118"/>
      <c r="E3739" s="118"/>
      <c r="F3739" s="118"/>
      <c r="G3739" s="118"/>
      <c r="H3739" s="118"/>
      <c r="I3739" s="118"/>
      <c r="J3739" s="118"/>
      <c r="K3739" s="118"/>
      <c r="L3739" s="118"/>
      <c r="M3739" s="118"/>
      <c r="N3739" s="153"/>
    </row>
    <row r="3740" spans="2:14">
      <c r="B3740" s="118"/>
      <c r="C3740" s="118"/>
      <c r="D3740" s="118"/>
      <c r="E3740" s="118"/>
      <c r="F3740" s="118"/>
      <c r="G3740" s="118"/>
      <c r="H3740" s="118"/>
      <c r="I3740" s="118"/>
      <c r="J3740" s="118"/>
      <c r="K3740" s="118"/>
      <c r="L3740" s="118"/>
      <c r="M3740" s="118"/>
      <c r="N3740" s="153"/>
    </row>
    <row r="3741" spans="2:14">
      <c r="B3741" s="118"/>
      <c r="C3741" s="118"/>
      <c r="D3741" s="118"/>
      <c r="E3741" s="118"/>
      <c r="F3741" s="118"/>
      <c r="G3741" s="118"/>
      <c r="H3741" s="118"/>
      <c r="I3741" s="118"/>
      <c r="J3741" s="118"/>
      <c r="K3741" s="118"/>
      <c r="L3741" s="118"/>
      <c r="M3741" s="118"/>
      <c r="N3741" s="153"/>
    </row>
    <row r="3742" spans="2:14">
      <c r="B3742" s="118"/>
      <c r="C3742" s="118"/>
      <c r="D3742" s="118"/>
      <c r="E3742" s="118"/>
      <c r="F3742" s="118"/>
      <c r="G3742" s="118"/>
      <c r="H3742" s="118"/>
      <c r="I3742" s="118"/>
      <c r="J3742" s="118"/>
      <c r="K3742" s="118"/>
      <c r="L3742" s="118"/>
      <c r="M3742" s="118"/>
      <c r="N3742" s="153"/>
    </row>
    <row r="3743" spans="2:14">
      <c r="B3743" s="118"/>
      <c r="C3743" s="118"/>
      <c r="D3743" s="118"/>
      <c r="E3743" s="118"/>
      <c r="F3743" s="118"/>
      <c r="G3743" s="118"/>
      <c r="H3743" s="118"/>
      <c r="I3743" s="118"/>
      <c r="J3743" s="118"/>
      <c r="K3743" s="118"/>
      <c r="L3743" s="118"/>
      <c r="M3743" s="118"/>
      <c r="N3743" s="153"/>
    </row>
    <row r="3744" spans="2:14">
      <c r="B3744" s="118"/>
      <c r="C3744" s="118"/>
      <c r="D3744" s="118"/>
      <c r="E3744" s="118"/>
      <c r="F3744" s="118"/>
      <c r="G3744" s="118"/>
      <c r="H3744" s="118"/>
      <c r="I3744" s="118"/>
      <c r="J3744" s="118"/>
      <c r="K3744" s="118"/>
      <c r="L3744" s="118"/>
      <c r="M3744" s="118"/>
      <c r="N3744" s="153"/>
    </row>
    <row r="3745" spans="2:14">
      <c r="B3745" s="118"/>
      <c r="C3745" s="118"/>
      <c r="D3745" s="118"/>
      <c r="E3745" s="118"/>
      <c r="F3745" s="118"/>
      <c r="G3745" s="118"/>
      <c r="H3745" s="118"/>
      <c r="I3745" s="118"/>
      <c r="J3745" s="118"/>
      <c r="K3745" s="118"/>
      <c r="L3745" s="118"/>
      <c r="M3745" s="118"/>
      <c r="N3745" s="153"/>
    </row>
    <row r="3746" spans="2:14">
      <c r="B3746" s="118"/>
      <c r="C3746" s="118"/>
      <c r="D3746" s="118"/>
      <c r="E3746" s="118"/>
      <c r="F3746" s="118"/>
      <c r="G3746" s="118"/>
      <c r="H3746" s="118"/>
      <c r="I3746" s="118"/>
      <c r="J3746" s="118"/>
      <c r="K3746" s="118"/>
      <c r="L3746" s="118"/>
      <c r="M3746" s="118"/>
      <c r="N3746" s="153"/>
    </row>
    <row r="3747" spans="2:14">
      <c r="B3747" s="118"/>
      <c r="C3747" s="118"/>
      <c r="D3747" s="118"/>
      <c r="E3747" s="118"/>
      <c r="F3747" s="118"/>
      <c r="G3747" s="118"/>
      <c r="H3747" s="118"/>
      <c r="I3747" s="118"/>
      <c r="J3747" s="118"/>
      <c r="K3747" s="118"/>
      <c r="L3747" s="118"/>
      <c r="M3747" s="118"/>
      <c r="N3747" s="153"/>
    </row>
    <row r="3748" spans="2:14">
      <c r="B3748" s="118"/>
      <c r="C3748" s="118"/>
      <c r="D3748" s="118"/>
      <c r="E3748" s="118"/>
      <c r="F3748" s="118"/>
      <c r="G3748" s="118"/>
      <c r="H3748" s="118"/>
      <c r="I3748" s="118"/>
      <c r="J3748" s="118"/>
      <c r="K3748" s="118"/>
      <c r="L3748" s="118"/>
      <c r="M3748" s="118"/>
      <c r="N3748" s="153"/>
    </row>
    <row r="3749" spans="2:14">
      <c r="B3749" s="118"/>
      <c r="C3749" s="118"/>
      <c r="D3749" s="118"/>
      <c r="E3749" s="118"/>
      <c r="F3749" s="118"/>
      <c r="G3749" s="118"/>
      <c r="H3749" s="118"/>
      <c r="I3749" s="118"/>
      <c r="J3749" s="118"/>
      <c r="K3749" s="118"/>
      <c r="L3749" s="118"/>
      <c r="M3749" s="118"/>
      <c r="N3749" s="153"/>
    </row>
    <row r="3750" spans="2:14">
      <c r="B3750" s="118"/>
      <c r="C3750" s="118"/>
      <c r="D3750" s="118"/>
      <c r="E3750" s="118"/>
      <c r="F3750" s="118"/>
      <c r="G3750" s="118"/>
      <c r="H3750" s="118"/>
      <c r="I3750" s="118"/>
      <c r="J3750" s="118"/>
      <c r="K3750" s="118"/>
      <c r="L3750" s="118"/>
      <c r="M3750" s="118"/>
      <c r="N3750" s="153"/>
    </row>
    <row r="3751" spans="2:14">
      <c r="B3751" s="118"/>
      <c r="C3751" s="118"/>
      <c r="D3751" s="118"/>
      <c r="E3751" s="118"/>
      <c r="F3751" s="118"/>
      <c r="G3751" s="118"/>
      <c r="H3751" s="118"/>
      <c r="I3751" s="118"/>
      <c r="J3751" s="118"/>
      <c r="K3751" s="118"/>
      <c r="L3751" s="118"/>
      <c r="M3751" s="118"/>
      <c r="N3751" s="153"/>
    </row>
    <row r="3752" spans="2:14">
      <c r="B3752" s="118"/>
      <c r="C3752" s="118"/>
      <c r="D3752" s="118"/>
      <c r="E3752" s="118"/>
      <c r="F3752" s="118"/>
      <c r="G3752" s="118"/>
      <c r="H3752" s="118"/>
      <c r="I3752" s="118"/>
      <c r="J3752" s="118"/>
      <c r="K3752" s="118"/>
      <c r="L3752" s="118"/>
      <c r="M3752" s="118"/>
      <c r="N3752" s="153"/>
    </row>
    <row r="3753" spans="2:14">
      <c r="B3753" s="118"/>
      <c r="C3753" s="118"/>
      <c r="D3753" s="118"/>
      <c r="E3753" s="118"/>
      <c r="F3753" s="118"/>
      <c r="G3753" s="118"/>
      <c r="H3753" s="118"/>
      <c r="I3753" s="118"/>
      <c r="J3753" s="118"/>
      <c r="K3753" s="118"/>
      <c r="L3753" s="118"/>
      <c r="M3753" s="118"/>
      <c r="N3753" s="153"/>
    </row>
    <row r="3754" spans="2:14">
      <c r="B3754" s="118"/>
      <c r="C3754" s="118"/>
      <c r="D3754" s="118"/>
      <c r="E3754" s="118"/>
      <c r="F3754" s="118"/>
      <c r="G3754" s="118"/>
      <c r="H3754" s="118"/>
      <c r="I3754" s="118"/>
      <c r="J3754" s="118"/>
      <c r="K3754" s="118"/>
      <c r="L3754" s="118"/>
      <c r="M3754" s="118"/>
      <c r="N3754" s="153"/>
    </row>
    <row r="3755" spans="2:14">
      <c r="B3755" s="118"/>
      <c r="C3755" s="118"/>
      <c r="D3755" s="118"/>
      <c r="E3755" s="118"/>
      <c r="F3755" s="118"/>
      <c r="G3755" s="118"/>
      <c r="H3755" s="118"/>
      <c r="I3755" s="118"/>
      <c r="J3755" s="118"/>
      <c r="K3755" s="118"/>
      <c r="L3755" s="118"/>
      <c r="M3755" s="118"/>
      <c r="N3755" s="153"/>
    </row>
    <row r="3756" spans="2:14">
      <c r="B3756" s="118"/>
      <c r="C3756" s="118"/>
      <c r="D3756" s="118"/>
      <c r="E3756" s="118"/>
      <c r="F3756" s="118"/>
      <c r="G3756" s="118"/>
      <c r="H3756" s="118"/>
      <c r="I3756" s="118"/>
      <c r="J3756" s="118"/>
      <c r="K3756" s="118"/>
      <c r="L3756" s="118"/>
      <c r="M3756" s="118"/>
      <c r="N3756" s="153"/>
    </row>
    <row r="3757" spans="2:14">
      <c r="B3757" s="118"/>
      <c r="C3757" s="118"/>
      <c r="D3757" s="118"/>
      <c r="E3757" s="118"/>
      <c r="F3757" s="118"/>
      <c r="G3757" s="118"/>
      <c r="H3757" s="118"/>
      <c r="I3757" s="118"/>
      <c r="J3757" s="118"/>
      <c r="K3757" s="118"/>
      <c r="L3757" s="118"/>
      <c r="M3757" s="118"/>
      <c r="N3757" s="153"/>
    </row>
    <row r="3758" spans="2:14">
      <c r="B3758" s="118"/>
      <c r="C3758" s="118"/>
      <c r="D3758" s="118"/>
      <c r="E3758" s="118"/>
      <c r="F3758" s="118"/>
      <c r="G3758" s="118"/>
      <c r="H3758" s="118"/>
      <c r="I3758" s="118"/>
      <c r="J3758" s="118"/>
      <c r="K3758" s="118"/>
      <c r="L3758" s="118"/>
      <c r="M3758" s="118"/>
      <c r="N3758" s="153"/>
    </row>
    <row r="3759" spans="2:14">
      <c r="B3759" s="118"/>
      <c r="C3759" s="118"/>
      <c r="D3759" s="118"/>
      <c r="E3759" s="118"/>
      <c r="F3759" s="118"/>
      <c r="G3759" s="118"/>
      <c r="H3759" s="118"/>
      <c r="I3759" s="118"/>
      <c r="J3759" s="118"/>
      <c r="K3759" s="118"/>
      <c r="L3759" s="118"/>
      <c r="M3759" s="118"/>
      <c r="N3759" s="153"/>
    </row>
    <row r="3760" spans="2:14">
      <c r="B3760" s="118"/>
      <c r="C3760" s="118"/>
      <c r="D3760" s="118"/>
      <c r="E3760" s="118"/>
      <c r="F3760" s="118"/>
      <c r="G3760" s="118"/>
      <c r="H3760" s="118"/>
      <c r="I3760" s="118"/>
      <c r="J3760" s="118"/>
      <c r="K3760" s="118"/>
      <c r="L3760" s="118"/>
      <c r="M3760" s="118"/>
      <c r="N3760" s="153"/>
    </row>
    <row r="3761" spans="2:14">
      <c r="B3761" s="118"/>
      <c r="C3761" s="118"/>
      <c r="D3761" s="118"/>
      <c r="E3761" s="118"/>
      <c r="F3761" s="118"/>
      <c r="G3761" s="118"/>
      <c r="H3761" s="118"/>
      <c r="I3761" s="118"/>
      <c r="J3761" s="118"/>
      <c r="K3761" s="118"/>
      <c r="L3761" s="118"/>
      <c r="M3761" s="118"/>
      <c r="N3761" s="153"/>
    </row>
    <row r="3762" spans="2:14">
      <c r="B3762" s="118"/>
      <c r="C3762" s="118"/>
      <c r="D3762" s="118"/>
      <c r="E3762" s="118"/>
      <c r="F3762" s="118"/>
      <c r="G3762" s="118"/>
      <c r="H3762" s="118"/>
      <c r="I3762" s="118"/>
      <c r="J3762" s="118"/>
      <c r="K3762" s="118"/>
      <c r="L3762" s="118"/>
      <c r="M3762" s="118"/>
      <c r="N3762" s="153"/>
    </row>
    <row r="3763" spans="2:14">
      <c r="B3763" s="118"/>
      <c r="C3763" s="118"/>
      <c r="D3763" s="118"/>
      <c r="E3763" s="118"/>
      <c r="F3763" s="118"/>
      <c r="G3763" s="118"/>
      <c r="H3763" s="118"/>
      <c r="I3763" s="118"/>
      <c r="J3763" s="118"/>
      <c r="K3763" s="118"/>
      <c r="L3763" s="118"/>
      <c r="M3763" s="118"/>
      <c r="N3763" s="153"/>
    </row>
    <row r="3764" spans="2:14">
      <c r="B3764" s="118"/>
      <c r="C3764" s="118"/>
      <c r="D3764" s="118"/>
      <c r="E3764" s="118"/>
      <c r="F3764" s="118"/>
      <c r="G3764" s="118"/>
      <c r="H3764" s="118"/>
      <c r="I3764" s="118"/>
      <c r="J3764" s="118"/>
      <c r="K3764" s="118"/>
      <c r="L3764" s="118"/>
      <c r="M3764" s="118"/>
      <c r="N3764" s="153"/>
    </row>
    <row r="3765" spans="2:14">
      <c r="B3765" s="118"/>
      <c r="C3765" s="118"/>
      <c r="D3765" s="118"/>
      <c r="E3765" s="118"/>
      <c r="F3765" s="118"/>
      <c r="G3765" s="118"/>
      <c r="H3765" s="118"/>
      <c r="I3765" s="118"/>
      <c r="J3765" s="118"/>
      <c r="K3765" s="118"/>
      <c r="L3765" s="118"/>
      <c r="M3765" s="118"/>
      <c r="N3765" s="153"/>
    </row>
    <row r="3766" spans="2:14">
      <c r="B3766" s="118"/>
      <c r="C3766" s="118"/>
      <c r="D3766" s="118"/>
      <c r="E3766" s="118"/>
      <c r="F3766" s="118"/>
      <c r="G3766" s="118"/>
      <c r="H3766" s="118"/>
      <c r="I3766" s="118"/>
      <c r="J3766" s="118"/>
      <c r="K3766" s="118"/>
      <c r="L3766" s="118"/>
      <c r="M3766" s="118"/>
      <c r="N3766" s="153"/>
    </row>
    <row r="3767" spans="2:14">
      <c r="B3767" s="118"/>
      <c r="C3767" s="118"/>
      <c r="D3767" s="118"/>
      <c r="E3767" s="118"/>
      <c r="F3767" s="118"/>
      <c r="G3767" s="118"/>
      <c r="H3767" s="118"/>
      <c r="I3767" s="118"/>
      <c r="J3767" s="118"/>
      <c r="K3767" s="118"/>
      <c r="L3767" s="118"/>
      <c r="M3767" s="118"/>
      <c r="N3767" s="153"/>
    </row>
    <row r="3768" spans="2:14">
      <c r="B3768" s="118"/>
      <c r="C3768" s="118"/>
      <c r="D3768" s="118"/>
      <c r="E3768" s="118"/>
      <c r="F3768" s="118"/>
      <c r="G3768" s="118"/>
      <c r="H3768" s="118"/>
      <c r="I3768" s="118"/>
      <c r="J3768" s="118"/>
      <c r="K3768" s="118"/>
      <c r="L3768" s="118"/>
      <c r="M3768" s="118"/>
      <c r="N3768" s="153"/>
    </row>
    <row r="3769" spans="2:14">
      <c r="B3769" s="118"/>
      <c r="C3769" s="118"/>
      <c r="D3769" s="118"/>
      <c r="E3769" s="118"/>
      <c r="F3769" s="118"/>
      <c r="G3769" s="118"/>
      <c r="H3769" s="118"/>
      <c r="I3769" s="118"/>
      <c r="J3769" s="118"/>
      <c r="K3769" s="118"/>
      <c r="L3769" s="118"/>
      <c r="M3769" s="118"/>
      <c r="N3769" s="153"/>
    </row>
    <row r="3770" spans="2:14">
      <c r="B3770" s="118"/>
      <c r="C3770" s="118"/>
      <c r="D3770" s="118"/>
      <c r="E3770" s="118"/>
      <c r="F3770" s="118"/>
      <c r="G3770" s="118"/>
      <c r="H3770" s="118"/>
      <c r="I3770" s="118"/>
      <c r="J3770" s="118"/>
      <c r="K3770" s="118"/>
      <c r="L3770" s="118"/>
      <c r="M3770" s="118"/>
      <c r="N3770" s="153"/>
    </row>
    <row r="3771" spans="2:14">
      <c r="B3771" s="118"/>
      <c r="C3771" s="118"/>
      <c r="D3771" s="118"/>
      <c r="E3771" s="118"/>
      <c r="F3771" s="118"/>
      <c r="G3771" s="118"/>
      <c r="H3771" s="118"/>
      <c r="I3771" s="118"/>
      <c r="J3771" s="118"/>
      <c r="K3771" s="118"/>
      <c r="L3771" s="118"/>
      <c r="M3771" s="118"/>
      <c r="N3771" s="153"/>
    </row>
    <row r="3772" spans="2:14">
      <c r="B3772" s="118"/>
      <c r="C3772" s="118"/>
      <c r="D3772" s="118"/>
      <c r="E3772" s="118"/>
      <c r="F3772" s="118"/>
      <c r="G3772" s="118"/>
      <c r="H3772" s="118"/>
      <c r="I3772" s="118"/>
      <c r="J3772" s="118"/>
      <c r="K3772" s="118"/>
      <c r="L3772" s="118"/>
      <c r="M3772" s="118"/>
      <c r="N3772" s="153"/>
    </row>
    <row r="3773" spans="2:14">
      <c r="B3773" s="118"/>
      <c r="C3773" s="118"/>
      <c r="D3773" s="118"/>
      <c r="E3773" s="118"/>
      <c r="F3773" s="118"/>
      <c r="G3773" s="118"/>
      <c r="H3773" s="118"/>
      <c r="I3773" s="118"/>
      <c r="J3773" s="118"/>
      <c r="K3773" s="118"/>
      <c r="L3773" s="118"/>
      <c r="M3773" s="118"/>
      <c r="N3773" s="153"/>
    </row>
    <row r="3774" spans="2:14">
      <c r="B3774" s="118"/>
      <c r="C3774" s="118"/>
      <c r="D3774" s="118"/>
      <c r="E3774" s="118"/>
      <c r="F3774" s="118"/>
      <c r="G3774" s="118"/>
      <c r="H3774" s="118"/>
      <c r="I3774" s="118"/>
      <c r="J3774" s="118"/>
      <c r="K3774" s="118"/>
      <c r="L3774" s="118"/>
      <c r="M3774" s="118"/>
      <c r="N3774" s="153"/>
    </row>
    <row r="3775" spans="2:14">
      <c r="B3775" s="118"/>
      <c r="C3775" s="118"/>
      <c r="D3775" s="118"/>
      <c r="E3775" s="118"/>
      <c r="F3775" s="118"/>
      <c r="G3775" s="118"/>
      <c r="H3775" s="118"/>
      <c r="I3775" s="118"/>
      <c r="J3775" s="118"/>
      <c r="K3775" s="118"/>
      <c r="L3775" s="118"/>
      <c r="M3775" s="118"/>
      <c r="N3775" s="153"/>
    </row>
    <row r="3776" spans="2:14">
      <c r="B3776" s="118"/>
      <c r="C3776" s="118"/>
      <c r="D3776" s="118"/>
      <c r="E3776" s="118"/>
      <c r="F3776" s="118"/>
      <c r="G3776" s="118"/>
      <c r="H3776" s="118"/>
      <c r="I3776" s="118"/>
      <c r="J3776" s="118"/>
      <c r="K3776" s="118"/>
      <c r="L3776" s="118"/>
      <c r="M3776" s="118"/>
      <c r="N3776" s="153"/>
    </row>
    <row r="3777" spans="2:14">
      <c r="B3777" s="118"/>
      <c r="C3777" s="118"/>
      <c r="D3777" s="118"/>
      <c r="E3777" s="118"/>
      <c r="F3777" s="118"/>
      <c r="G3777" s="118"/>
      <c r="H3777" s="118"/>
      <c r="I3777" s="118"/>
      <c r="J3777" s="118"/>
      <c r="K3777" s="118"/>
      <c r="L3777" s="118"/>
      <c r="M3777" s="118"/>
      <c r="N3777" s="153"/>
    </row>
    <row r="3778" spans="2:14">
      <c r="B3778" s="118"/>
      <c r="C3778" s="118"/>
      <c r="D3778" s="118"/>
      <c r="E3778" s="118"/>
      <c r="F3778" s="118"/>
      <c r="G3778" s="118"/>
      <c r="H3778" s="118"/>
      <c r="I3778" s="118"/>
      <c r="J3778" s="118"/>
      <c r="K3778" s="118"/>
      <c r="L3778" s="118"/>
      <c r="M3778" s="118"/>
      <c r="N3778" s="153"/>
    </row>
    <row r="3779" spans="2:14">
      <c r="B3779" s="118"/>
      <c r="C3779" s="118"/>
      <c r="D3779" s="118"/>
      <c r="E3779" s="118"/>
      <c r="F3779" s="118"/>
      <c r="G3779" s="118"/>
      <c r="H3779" s="118"/>
      <c r="I3779" s="118"/>
      <c r="J3779" s="118"/>
      <c r="K3779" s="118"/>
      <c r="L3779" s="118"/>
      <c r="M3779" s="118"/>
      <c r="N3779" s="153"/>
    </row>
    <row r="3780" spans="2:14">
      <c r="B3780" s="118"/>
      <c r="C3780" s="118"/>
      <c r="D3780" s="118"/>
      <c r="E3780" s="118"/>
      <c r="F3780" s="118"/>
      <c r="G3780" s="118"/>
      <c r="H3780" s="118"/>
      <c r="I3780" s="118"/>
      <c r="J3780" s="118"/>
      <c r="K3780" s="118"/>
      <c r="L3780" s="118"/>
      <c r="M3780" s="118"/>
      <c r="N3780" s="153"/>
    </row>
    <row r="3781" spans="2:14">
      <c r="B3781" s="118"/>
      <c r="C3781" s="118"/>
      <c r="D3781" s="118"/>
      <c r="E3781" s="118"/>
      <c r="F3781" s="118"/>
      <c r="G3781" s="118"/>
      <c r="H3781" s="118"/>
      <c r="I3781" s="118"/>
      <c r="J3781" s="118"/>
      <c r="K3781" s="118"/>
      <c r="L3781" s="118"/>
      <c r="M3781" s="118"/>
      <c r="N3781" s="153"/>
    </row>
    <row r="3782" spans="2:14">
      <c r="B3782" s="118"/>
      <c r="C3782" s="118"/>
      <c r="D3782" s="118"/>
      <c r="E3782" s="118"/>
      <c r="F3782" s="118"/>
      <c r="G3782" s="118"/>
      <c r="H3782" s="118"/>
      <c r="I3782" s="118"/>
      <c r="J3782" s="118"/>
      <c r="K3782" s="118"/>
      <c r="L3782" s="118"/>
      <c r="M3782" s="118"/>
      <c r="N3782" s="153"/>
    </row>
    <row r="3783" spans="2:14">
      <c r="B3783" s="118"/>
      <c r="C3783" s="118"/>
      <c r="D3783" s="118"/>
      <c r="E3783" s="118"/>
      <c r="F3783" s="118"/>
      <c r="G3783" s="118"/>
      <c r="H3783" s="118"/>
      <c r="I3783" s="118"/>
      <c r="J3783" s="118"/>
      <c r="K3783" s="118"/>
      <c r="L3783" s="118"/>
      <c r="M3783" s="118"/>
      <c r="N3783" s="153"/>
    </row>
    <row r="3784" spans="2:14">
      <c r="B3784" s="118"/>
      <c r="C3784" s="118"/>
      <c r="D3784" s="118"/>
      <c r="E3784" s="118"/>
      <c r="F3784" s="118"/>
      <c r="G3784" s="118"/>
      <c r="H3784" s="118"/>
      <c r="I3784" s="118"/>
      <c r="J3784" s="118"/>
      <c r="K3784" s="118"/>
      <c r="L3784" s="118"/>
      <c r="M3784" s="118"/>
      <c r="N3784" s="153"/>
    </row>
    <row r="3785" spans="2:14">
      <c r="B3785" s="118"/>
      <c r="C3785" s="118"/>
      <c r="D3785" s="118"/>
      <c r="E3785" s="118"/>
      <c r="F3785" s="118"/>
      <c r="G3785" s="118"/>
      <c r="H3785" s="118"/>
      <c r="I3785" s="118"/>
      <c r="J3785" s="118"/>
      <c r="K3785" s="118"/>
      <c r="L3785" s="118"/>
      <c r="M3785" s="118"/>
      <c r="N3785" s="153"/>
    </row>
    <row r="3786" spans="2:14">
      <c r="B3786" s="118"/>
      <c r="C3786" s="118"/>
      <c r="D3786" s="118"/>
      <c r="E3786" s="118"/>
      <c r="F3786" s="118"/>
      <c r="G3786" s="118"/>
      <c r="H3786" s="118"/>
      <c r="I3786" s="118"/>
      <c r="J3786" s="118"/>
      <c r="K3786" s="118"/>
      <c r="L3786" s="118"/>
      <c r="M3786" s="118"/>
      <c r="N3786" s="153"/>
    </row>
    <row r="3787" spans="2:14">
      <c r="B3787" s="118"/>
      <c r="C3787" s="118"/>
      <c r="D3787" s="118"/>
      <c r="E3787" s="118"/>
      <c r="F3787" s="118"/>
      <c r="G3787" s="118"/>
      <c r="H3787" s="118"/>
      <c r="I3787" s="118"/>
      <c r="J3787" s="118"/>
      <c r="K3787" s="118"/>
      <c r="L3787" s="118"/>
      <c r="M3787" s="118"/>
      <c r="N3787" s="153"/>
    </row>
    <row r="3788" spans="2:14">
      <c r="B3788" s="118"/>
      <c r="C3788" s="118"/>
      <c r="D3788" s="118"/>
      <c r="E3788" s="118"/>
      <c r="F3788" s="118"/>
      <c r="G3788" s="118"/>
      <c r="H3788" s="118"/>
      <c r="I3788" s="118"/>
      <c r="J3788" s="118"/>
      <c r="K3788" s="118"/>
      <c r="L3788" s="118"/>
      <c r="M3788" s="118"/>
      <c r="N3788" s="153"/>
    </row>
    <row r="3789" spans="2:14">
      <c r="B3789" s="118"/>
      <c r="C3789" s="118"/>
      <c r="D3789" s="118"/>
      <c r="E3789" s="118"/>
      <c r="F3789" s="118"/>
      <c r="G3789" s="118"/>
      <c r="H3789" s="118"/>
      <c r="I3789" s="118"/>
      <c r="J3789" s="118"/>
      <c r="K3789" s="118"/>
      <c r="L3789" s="118"/>
      <c r="M3789" s="118"/>
      <c r="N3789" s="153"/>
    </row>
    <row r="3790" spans="2:14">
      <c r="B3790" s="118"/>
      <c r="C3790" s="118"/>
      <c r="D3790" s="118"/>
      <c r="E3790" s="118"/>
      <c r="F3790" s="118"/>
      <c r="G3790" s="118"/>
      <c r="H3790" s="118"/>
      <c r="I3790" s="118"/>
      <c r="J3790" s="118"/>
      <c r="K3790" s="118"/>
      <c r="L3790" s="118"/>
      <c r="M3790" s="118"/>
      <c r="N3790" s="153"/>
    </row>
    <row r="3791" spans="2:14">
      <c r="B3791" s="118"/>
      <c r="C3791" s="118"/>
      <c r="D3791" s="118"/>
      <c r="E3791" s="118"/>
      <c r="F3791" s="118"/>
      <c r="G3791" s="118"/>
      <c r="H3791" s="118"/>
      <c r="I3791" s="118"/>
      <c r="J3791" s="118"/>
      <c r="K3791" s="118"/>
      <c r="L3791" s="118"/>
      <c r="M3791" s="118"/>
      <c r="N3791" s="153"/>
    </row>
    <row r="3792" spans="2:14">
      <c r="B3792" s="118"/>
      <c r="C3792" s="118"/>
      <c r="D3792" s="118"/>
      <c r="E3792" s="118"/>
      <c r="F3792" s="118"/>
      <c r="G3792" s="118"/>
      <c r="H3792" s="118"/>
      <c r="I3792" s="118"/>
      <c r="J3792" s="118"/>
      <c r="K3792" s="118"/>
      <c r="L3792" s="118"/>
      <c r="M3792" s="118"/>
      <c r="N3792" s="153"/>
    </row>
    <row r="3793" spans="2:14">
      <c r="B3793" s="118"/>
      <c r="C3793" s="118"/>
      <c r="D3793" s="118"/>
      <c r="E3793" s="118"/>
      <c r="F3793" s="118"/>
      <c r="G3793" s="118"/>
      <c r="H3793" s="118"/>
      <c r="I3793" s="118"/>
      <c r="J3793" s="118"/>
      <c r="K3793" s="118"/>
      <c r="L3793" s="118"/>
      <c r="M3793" s="118"/>
      <c r="N3793" s="153"/>
    </row>
    <row r="3794" spans="2:14">
      <c r="B3794" s="118"/>
      <c r="C3794" s="118"/>
      <c r="D3794" s="118"/>
      <c r="E3794" s="118"/>
      <c r="F3794" s="118"/>
      <c r="G3794" s="118"/>
      <c r="H3794" s="118"/>
      <c r="I3794" s="118"/>
      <c r="J3794" s="118"/>
      <c r="K3794" s="118"/>
      <c r="L3794" s="118"/>
      <c r="M3794" s="118"/>
      <c r="N3794" s="153"/>
    </row>
    <row r="3795" spans="2:14">
      <c r="B3795" s="118"/>
      <c r="C3795" s="118"/>
      <c r="D3795" s="118"/>
      <c r="E3795" s="118"/>
      <c r="F3795" s="118"/>
      <c r="G3795" s="118"/>
      <c r="H3795" s="118"/>
      <c r="I3795" s="118"/>
      <c r="J3795" s="118"/>
      <c r="K3795" s="118"/>
      <c r="L3795" s="118"/>
      <c r="M3795" s="118"/>
      <c r="N3795" s="153"/>
    </row>
    <row r="3796" spans="2:14">
      <c r="B3796" s="118"/>
      <c r="C3796" s="118"/>
      <c r="D3796" s="118"/>
      <c r="E3796" s="118"/>
      <c r="F3796" s="118"/>
      <c r="G3796" s="118"/>
      <c r="H3796" s="118"/>
      <c r="I3796" s="118"/>
      <c r="J3796" s="118"/>
      <c r="K3796" s="118"/>
      <c r="L3796" s="118"/>
      <c r="M3796" s="118"/>
      <c r="N3796" s="153"/>
    </row>
    <row r="3797" spans="2:14">
      <c r="B3797" s="118"/>
      <c r="C3797" s="118"/>
      <c r="D3797" s="118"/>
      <c r="E3797" s="118"/>
      <c r="F3797" s="118"/>
      <c r="G3797" s="118"/>
      <c r="H3797" s="118"/>
      <c r="I3797" s="118"/>
      <c r="J3797" s="118"/>
      <c r="K3797" s="118"/>
      <c r="L3797" s="118"/>
      <c r="M3797" s="118"/>
      <c r="N3797" s="153"/>
    </row>
    <row r="3798" spans="2:14">
      <c r="B3798" s="118"/>
      <c r="C3798" s="118"/>
      <c r="D3798" s="118"/>
      <c r="E3798" s="118"/>
      <c r="F3798" s="118"/>
      <c r="G3798" s="118"/>
      <c r="H3798" s="118"/>
      <c r="I3798" s="118"/>
      <c r="J3798" s="118"/>
      <c r="K3798" s="118"/>
      <c r="L3798" s="118"/>
      <c r="M3798" s="118"/>
      <c r="N3798" s="153"/>
    </row>
    <row r="3799" spans="2:14">
      <c r="B3799" s="118"/>
      <c r="C3799" s="118"/>
      <c r="D3799" s="118"/>
      <c r="E3799" s="118"/>
      <c r="F3799" s="118"/>
      <c r="G3799" s="118"/>
      <c r="H3799" s="118"/>
      <c r="I3799" s="118"/>
      <c r="J3799" s="118"/>
      <c r="K3799" s="118"/>
      <c r="L3799" s="118"/>
      <c r="M3799" s="118"/>
      <c r="N3799" s="153"/>
    </row>
    <row r="3800" spans="2:14">
      <c r="B3800" s="118"/>
      <c r="C3800" s="118"/>
      <c r="D3800" s="118"/>
      <c r="E3800" s="118"/>
      <c r="F3800" s="118"/>
      <c r="G3800" s="118"/>
      <c r="H3800" s="118"/>
      <c r="I3800" s="118"/>
      <c r="J3800" s="118"/>
      <c r="K3800" s="118"/>
      <c r="L3800" s="118"/>
      <c r="M3800" s="118"/>
      <c r="N3800" s="153"/>
    </row>
    <row r="3801" spans="2:14">
      <c r="B3801" s="118"/>
      <c r="C3801" s="118"/>
      <c r="D3801" s="118"/>
      <c r="E3801" s="118"/>
      <c r="F3801" s="118"/>
      <c r="G3801" s="118"/>
      <c r="H3801" s="118"/>
      <c r="I3801" s="118"/>
      <c r="J3801" s="118"/>
      <c r="K3801" s="118"/>
      <c r="L3801" s="118"/>
      <c r="M3801" s="118"/>
      <c r="N3801" s="153"/>
    </row>
    <row r="3802" spans="2:14">
      <c r="B3802" s="118"/>
      <c r="C3802" s="118"/>
      <c r="D3802" s="118"/>
      <c r="E3802" s="118"/>
      <c r="F3802" s="118"/>
      <c r="G3802" s="118"/>
      <c r="H3802" s="118"/>
      <c r="I3802" s="118"/>
      <c r="J3802" s="118"/>
      <c r="K3802" s="118"/>
      <c r="L3802" s="118"/>
      <c r="M3802" s="118"/>
      <c r="N3802" s="153"/>
    </row>
    <row r="3803" spans="2:14">
      <c r="B3803" s="118"/>
      <c r="C3803" s="118"/>
      <c r="D3803" s="118"/>
      <c r="E3803" s="118"/>
      <c r="F3803" s="118"/>
      <c r="G3803" s="118"/>
      <c r="H3803" s="118"/>
      <c r="I3803" s="118"/>
      <c r="J3803" s="118"/>
      <c r="K3803" s="118"/>
      <c r="L3803" s="118"/>
      <c r="M3803" s="118"/>
      <c r="N3803" s="153"/>
    </row>
    <row r="3804" spans="2:14">
      <c r="B3804" s="118"/>
      <c r="C3804" s="118"/>
      <c r="D3804" s="118"/>
      <c r="E3804" s="118"/>
      <c r="F3804" s="118"/>
      <c r="G3804" s="118"/>
      <c r="H3804" s="118"/>
      <c r="I3804" s="118"/>
      <c r="J3804" s="118"/>
      <c r="K3804" s="118"/>
      <c r="L3804" s="118"/>
      <c r="M3804" s="118"/>
      <c r="N3804" s="153"/>
    </row>
    <row r="3805" spans="2:14">
      <c r="B3805" s="118"/>
      <c r="C3805" s="118"/>
      <c r="D3805" s="118"/>
      <c r="E3805" s="118"/>
      <c r="F3805" s="118"/>
      <c r="G3805" s="118"/>
      <c r="H3805" s="118"/>
      <c r="I3805" s="118"/>
      <c r="J3805" s="118"/>
      <c r="K3805" s="118"/>
      <c r="L3805" s="118"/>
      <c r="M3805" s="118"/>
      <c r="N3805" s="153"/>
    </row>
    <row r="3806" spans="2:14">
      <c r="B3806" s="118"/>
      <c r="C3806" s="118"/>
      <c r="D3806" s="118"/>
      <c r="E3806" s="118"/>
      <c r="F3806" s="118"/>
      <c r="G3806" s="118"/>
      <c r="H3806" s="118"/>
      <c r="I3806" s="118"/>
      <c r="J3806" s="118"/>
      <c r="K3806" s="118"/>
      <c r="L3806" s="118"/>
      <c r="M3806" s="118"/>
      <c r="N3806" s="153"/>
    </row>
    <row r="3807" spans="2:14">
      <c r="B3807" s="118"/>
      <c r="C3807" s="118"/>
      <c r="D3807" s="118"/>
      <c r="E3807" s="118"/>
      <c r="F3807" s="118"/>
      <c r="G3807" s="118"/>
      <c r="H3807" s="118"/>
      <c r="I3807" s="118"/>
      <c r="J3807" s="118"/>
      <c r="K3807" s="118"/>
      <c r="L3807" s="118"/>
      <c r="M3807" s="118"/>
      <c r="N3807" s="153"/>
    </row>
    <row r="3808" spans="2:14">
      <c r="B3808" s="118"/>
      <c r="C3808" s="118"/>
      <c r="D3808" s="118"/>
      <c r="E3808" s="118"/>
      <c r="F3808" s="118"/>
      <c r="G3808" s="118"/>
      <c r="H3808" s="118"/>
      <c r="I3808" s="118"/>
      <c r="J3808" s="118"/>
      <c r="K3808" s="118"/>
      <c r="L3808" s="118"/>
      <c r="M3808" s="118"/>
      <c r="N3808" s="153"/>
    </row>
    <row r="3809" spans="2:14">
      <c r="B3809" s="118"/>
      <c r="C3809" s="118"/>
      <c r="D3809" s="118"/>
      <c r="E3809" s="118"/>
      <c r="F3809" s="118"/>
      <c r="G3809" s="118"/>
      <c r="H3809" s="118"/>
      <c r="I3809" s="118"/>
      <c r="J3809" s="118"/>
      <c r="K3809" s="118"/>
      <c r="L3809" s="118"/>
      <c r="M3809" s="118"/>
      <c r="N3809" s="153"/>
    </row>
    <row r="3810" spans="2:14">
      <c r="B3810" s="118"/>
      <c r="C3810" s="118"/>
      <c r="D3810" s="118"/>
      <c r="E3810" s="118"/>
      <c r="F3810" s="118"/>
      <c r="G3810" s="118"/>
      <c r="H3810" s="118"/>
      <c r="I3810" s="118"/>
      <c r="J3810" s="118"/>
      <c r="K3810" s="118"/>
      <c r="L3810" s="118"/>
      <c r="M3810" s="118"/>
      <c r="N3810" s="153"/>
    </row>
    <row r="3811" spans="2:14">
      <c r="B3811" s="118"/>
      <c r="C3811" s="118"/>
      <c r="D3811" s="118"/>
      <c r="E3811" s="118"/>
      <c r="F3811" s="118"/>
      <c r="G3811" s="118"/>
      <c r="H3811" s="118"/>
      <c r="I3811" s="118"/>
      <c r="J3811" s="118"/>
      <c r="K3811" s="118"/>
      <c r="L3811" s="118"/>
      <c r="M3811" s="118"/>
      <c r="N3811" s="153"/>
    </row>
    <row r="3812" spans="2:14">
      <c r="B3812" s="118"/>
      <c r="C3812" s="118"/>
      <c r="D3812" s="118"/>
      <c r="E3812" s="118"/>
      <c r="F3812" s="118"/>
      <c r="G3812" s="118"/>
      <c r="H3812" s="118"/>
      <c r="I3812" s="118"/>
      <c r="J3812" s="118"/>
      <c r="K3812" s="118"/>
      <c r="L3812" s="118"/>
      <c r="M3812" s="118"/>
      <c r="N3812" s="153"/>
    </row>
    <row r="3813" spans="2:14">
      <c r="B3813" s="118"/>
      <c r="C3813" s="118"/>
      <c r="D3813" s="118"/>
      <c r="E3813" s="118"/>
      <c r="F3813" s="118"/>
      <c r="G3813" s="118"/>
      <c r="H3813" s="118"/>
      <c r="I3813" s="118"/>
      <c r="J3813" s="118"/>
      <c r="K3813" s="118"/>
      <c r="L3813" s="118"/>
      <c r="M3813" s="118"/>
      <c r="N3813" s="153"/>
    </row>
    <row r="3814" spans="2:14">
      <c r="B3814" s="118"/>
      <c r="C3814" s="118"/>
      <c r="D3814" s="118"/>
      <c r="E3814" s="118"/>
      <c r="F3814" s="118"/>
      <c r="G3814" s="118"/>
      <c r="H3814" s="118"/>
      <c r="I3814" s="118"/>
      <c r="J3814" s="118"/>
      <c r="K3814" s="118"/>
      <c r="L3814" s="118"/>
      <c r="M3814" s="118"/>
      <c r="N3814" s="153"/>
    </row>
    <row r="3815" spans="2:14">
      <c r="B3815" s="118"/>
      <c r="C3815" s="118"/>
      <c r="D3815" s="118"/>
      <c r="E3815" s="118"/>
      <c r="F3815" s="118"/>
      <c r="G3815" s="118"/>
      <c r="H3815" s="118"/>
      <c r="I3815" s="118"/>
      <c r="J3815" s="118"/>
      <c r="K3815" s="118"/>
      <c r="L3815" s="118"/>
      <c r="M3815" s="118"/>
      <c r="N3815" s="153"/>
    </row>
    <row r="3816" spans="2:14">
      <c r="B3816" s="118"/>
      <c r="C3816" s="118"/>
      <c r="D3816" s="118"/>
      <c r="E3816" s="118"/>
      <c r="F3816" s="118"/>
      <c r="G3816" s="118"/>
      <c r="H3816" s="118"/>
      <c r="I3816" s="118"/>
      <c r="J3816" s="118"/>
      <c r="K3816" s="118"/>
      <c r="L3816" s="118"/>
      <c r="M3816" s="118"/>
      <c r="N3816" s="153"/>
    </row>
    <row r="3817" spans="2:14">
      <c r="B3817" s="118"/>
      <c r="C3817" s="118"/>
      <c r="D3817" s="118"/>
      <c r="E3817" s="118"/>
      <c r="F3817" s="118"/>
      <c r="G3817" s="118"/>
      <c r="H3817" s="118"/>
      <c r="I3817" s="118"/>
      <c r="J3817" s="118"/>
      <c r="K3817" s="118"/>
      <c r="L3817" s="118"/>
      <c r="M3817" s="118"/>
      <c r="N3817" s="153"/>
    </row>
    <row r="3818" spans="2:14">
      <c r="B3818" s="118"/>
      <c r="C3818" s="118"/>
      <c r="D3818" s="118"/>
      <c r="E3818" s="118"/>
      <c r="F3818" s="118"/>
      <c r="G3818" s="118"/>
      <c r="H3818" s="118"/>
      <c r="I3818" s="118"/>
      <c r="J3818" s="118"/>
      <c r="K3818" s="118"/>
      <c r="L3818" s="118"/>
      <c r="M3818" s="118"/>
      <c r="N3818" s="153"/>
    </row>
    <row r="3819" spans="2:14">
      <c r="B3819" s="118"/>
      <c r="C3819" s="118"/>
      <c r="D3819" s="118"/>
      <c r="E3819" s="118"/>
      <c r="F3819" s="118"/>
      <c r="G3819" s="118"/>
      <c r="H3819" s="118"/>
      <c r="I3819" s="118"/>
      <c r="J3819" s="118"/>
      <c r="K3819" s="118"/>
      <c r="L3819" s="118"/>
      <c r="M3819" s="118"/>
      <c r="N3819" s="153"/>
    </row>
    <row r="3820" spans="2:14">
      <c r="B3820" s="118"/>
      <c r="C3820" s="118"/>
      <c r="D3820" s="118"/>
      <c r="E3820" s="118"/>
      <c r="F3820" s="118"/>
      <c r="G3820" s="118"/>
      <c r="H3820" s="118"/>
      <c r="I3820" s="118"/>
      <c r="J3820" s="118"/>
      <c r="K3820" s="118"/>
      <c r="L3820" s="118"/>
      <c r="M3820" s="118"/>
      <c r="N3820" s="153"/>
    </row>
    <row r="3821" spans="2:14">
      <c r="B3821" s="118"/>
      <c r="C3821" s="118"/>
      <c r="D3821" s="118"/>
      <c r="E3821" s="118"/>
      <c r="F3821" s="118"/>
      <c r="G3821" s="118"/>
      <c r="H3821" s="118"/>
      <c r="I3821" s="118"/>
      <c r="J3821" s="118"/>
      <c r="K3821" s="118"/>
      <c r="L3821" s="118"/>
      <c r="M3821" s="118"/>
      <c r="N3821" s="153"/>
    </row>
    <row r="3822" spans="2:14">
      <c r="B3822" s="118"/>
      <c r="C3822" s="118"/>
      <c r="D3822" s="118"/>
      <c r="E3822" s="118"/>
      <c r="F3822" s="118"/>
      <c r="G3822" s="118"/>
      <c r="H3822" s="118"/>
      <c r="I3822" s="118"/>
      <c r="J3822" s="118"/>
      <c r="K3822" s="118"/>
      <c r="L3822" s="118"/>
      <c r="M3822" s="118"/>
      <c r="N3822" s="153"/>
    </row>
    <row r="3823" spans="2:14">
      <c r="B3823" s="118"/>
      <c r="C3823" s="118"/>
      <c r="D3823" s="118"/>
      <c r="E3823" s="118"/>
      <c r="F3823" s="118"/>
      <c r="G3823" s="118"/>
      <c r="H3823" s="118"/>
      <c r="I3823" s="118"/>
      <c r="J3823" s="118"/>
      <c r="K3823" s="118"/>
      <c r="L3823" s="118"/>
      <c r="M3823" s="118"/>
      <c r="N3823" s="153"/>
    </row>
    <row r="3824" spans="2:14">
      <c r="B3824" s="118"/>
      <c r="C3824" s="118"/>
      <c r="D3824" s="118"/>
      <c r="E3824" s="118"/>
      <c r="F3824" s="118"/>
      <c r="G3824" s="118"/>
      <c r="H3824" s="118"/>
      <c r="I3824" s="118"/>
      <c r="J3824" s="118"/>
      <c r="K3824" s="118"/>
      <c r="L3824" s="118"/>
      <c r="M3824" s="118"/>
      <c r="N3824" s="153"/>
    </row>
    <row r="3825" spans="2:14">
      <c r="B3825" s="118"/>
      <c r="C3825" s="118"/>
      <c r="D3825" s="118"/>
      <c r="E3825" s="118"/>
      <c r="F3825" s="118"/>
      <c r="G3825" s="118"/>
      <c r="H3825" s="118"/>
      <c r="I3825" s="118"/>
      <c r="J3825" s="118"/>
      <c r="K3825" s="118"/>
      <c r="L3825" s="118"/>
      <c r="M3825" s="118"/>
      <c r="N3825" s="153"/>
    </row>
    <row r="3826" spans="2:14">
      <c r="B3826" s="118"/>
      <c r="C3826" s="118"/>
      <c r="D3826" s="118"/>
      <c r="E3826" s="118"/>
      <c r="F3826" s="118"/>
      <c r="G3826" s="118"/>
      <c r="H3826" s="118"/>
      <c r="I3826" s="118"/>
      <c r="J3826" s="118"/>
      <c r="K3826" s="118"/>
      <c r="L3826" s="118"/>
      <c r="M3826" s="118"/>
      <c r="N3826" s="153"/>
    </row>
    <row r="3827" spans="2:14">
      <c r="B3827" s="118"/>
      <c r="C3827" s="118"/>
      <c r="D3827" s="118"/>
      <c r="E3827" s="118"/>
      <c r="F3827" s="118"/>
      <c r="G3827" s="118"/>
      <c r="H3827" s="118"/>
      <c r="I3827" s="118"/>
      <c r="J3827" s="118"/>
      <c r="K3827" s="118"/>
      <c r="L3827" s="118"/>
      <c r="M3827" s="118"/>
      <c r="N3827" s="153"/>
    </row>
    <row r="3828" spans="2:14">
      <c r="B3828" s="118"/>
      <c r="C3828" s="118"/>
      <c r="D3828" s="118"/>
      <c r="E3828" s="118"/>
      <c r="F3828" s="118"/>
      <c r="G3828" s="118"/>
      <c r="H3828" s="118"/>
      <c r="I3828" s="118"/>
      <c r="J3828" s="118"/>
      <c r="K3828" s="118"/>
      <c r="L3828" s="118"/>
      <c r="M3828" s="118"/>
      <c r="N3828" s="153"/>
    </row>
    <row r="3829" spans="2:14">
      <c r="B3829" s="118"/>
      <c r="C3829" s="118"/>
      <c r="D3829" s="118"/>
      <c r="E3829" s="118"/>
      <c r="F3829" s="118"/>
      <c r="G3829" s="118"/>
      <c r="H3829" s="118"/>
      <c r="I3829" s="118"/>
      <c r="J3829" s="118"/>
      <c r="K3829" s="118"/>
      <c r="L3829" s="118"/>
      <c r="M3829" s="118"/>
      <c r="N3829" s="153"/>
    </row>
    <row r="3830" spans="2:14">
      <c r="B3830" s="118"/>
      <c r="C3830" s="118"/>
      <c r="D3830" s="118"/>
      <c r="E3830" s="118"/>
      <c r="F3830" s="118"/>
      <c r="G3830" s="118"/>
      <c r="H3830" s="118"/>
      <c r="I3830" s="118"/>
      <c r="J3830" s="118"/>
      <c r="K3830" s="118"/>
      <c r="L3830" s="118"/>
      <c r="M3830" s="118"/>
      <c r="N3830" s="153"/>
    </row>
    <row r="3831" spans="2:14">
      <c r="B3831" s="118"/>
      <c r="C3831" s="118"/>
      <c r="D3831" s="118"/>
      <c r="E3831" s="118"/>
      <c r="F3831" s="118"/>
      <c r="G3831" s="118"/>
      <c r="H3831" s="118"/>
      <c r="I3831" s="118"/>
      <c r="J3831" s="118"/>
      <c r="K3831" s="118"/>
      <c r="L3831" s="118"/>
      <c r="M3831" s="118"/>
      <c r="N3831" s="153"/>
    </row>
    <row r="3832" spans="2:14">
      <c r="B3832" s="118"/>
      <c r="C3832" s="118"/>
      <c r="D3832" s="118"/>
      <c r="E3832" s="118"/>
      <c r="F3832" s="118"/>
      <c r="G3832" s="118"/>
      <c r="H3832" s="118"/>
      <c r="I3832" s="118"/>
      <c r="J3832" s="118"/>
      <c r="K3832" s="118"/>
      <c r="L3832" s="118"/>
      <c r="M3832" s="118"/>
      <c r="N3832" s="153"/>
    </row>
    <row r="3833" spans="2:14">
      <c r="B3833" s="118"/>
      <c r="C3833" s="118"/>
      <c r="D3833" s="118"/>
      <c r="E3833" s="118"/>
      <c r="F3833" s="118"/>
      <c r="G3833" s="118"/>
      <c r="H3833" s="118"/>
      <c r="I3833" s="118"/>
      <c r="J3833" s="118"/>
      <c r="K3833" s="118"/>
      <c r="L3833" s="118"/>
      <c r="M3833" s="118"/>
      <c r="N3833" s="153"/>
    </row>
    <row r="3834" spans="2:14">
      <c r="B3834" s="118"/>
      <c r="C3834" s="118"/>
      <c r="D3834" s="118"/>
      <c r="E3834" s="118"/>
      <c r="F3834" s="118"/>
      <c r="G3834" s="118"/>
      <c r="H3834" s="118"/>
      <c r="I3834" s="118"/>
      <c r="J3834" s="118"/>
      <c r="K3834" s="118"/>
      <c r="L3834" s="118"/>
      <c r="M3834" s="118"/>
      <c r="N3834" s="153"/>
    </row>
    <row r="3835" spans="2:14">
      <c r="B3835" s="118"/>
      <c r="C3835" s="118"/>
      <c r="D3835" s="118"/>
      <c r="E3835" s="118"/>
      <c r="F3835" s="118"/>
      <c r="G3835" s="118"/>
      <c r="H3835" s="118"/>
      <c r="I3835" s="118"/>
      <c r="J3835" s="118"/>
      <c r="K3835" s="118"/>
      <c r="L3835" s="118"/>
      <c r="M3835" s="118"/>
      <c r="N3835" s="153"/>
    </row>
    <row r="3836" spans="2:14">
      <c r="B3836" s="118"/>
      <c r="C3836" s="118"/>
      <c r="D3836" s="118"/>
      <c r="E3836" s="118"/>
      <c r="F3836" s="118"/>
      <c r="G3836" s="118"/>
      <c r="H3836" s="118"/>
      <c r="I3836" s="118"/>
      <c r="J3836" s="118"/>
      <c r="K3836" s="118"/>
      <c r="L3836" s="118"/>
      <c r="M3836" s="118"/>
      <c r="N3836" s="153"/>
    </row>
    <row r="3837" spans="2:14">
      <c r="B3837" s="118"/>
      <c r="C3837" s="118"/>
      <c r="D3837" s="118"/>
      <c r="E3837" s="118"/>
      <c r="F3837" s="118"/>
      <c r="G3837" s="118"/>
      <c r="H3837" s="118"/>
      <c r="I3837" s="118"/>
      <c r="J3837" s="118"/>
      <c r="K3837" s="118"/>
      <c r="L3837" s="118"/>
      <c r="M3837" s="118"/>
      <c r="N3837" s="153"/>
    </row>
    <row r="3838" spans="2:14">
      <c r="B3838" s="118"/>
      <c r="C3838" s="118"/>
      <c r="D3838" s="118"/>
      <c r="E3838" s="118"/>
      <c r="F3838" s="118"/>
      <c r="G3838" s="118"/>
      <c r="H3838" s="118"/>
      <c r="I3838" s="118"/>
      <c r="J3838" s="118"/>
      <c r="K3838" s="118"/>
      <c r="L3838" s="118"/>
      <c r="M3838" s="118"/>
      <c r="N3838" s="153"/>
    </row>
    <row r="3839" spans="2:14">
      <c r="B3839" s="118"/>
      <c r="C3839" s="118"/>
      <c r="D3839" s="118"/>
      <c r="E3839" s="118"/>
      <c r="F3839" s="118"/>
      <c r="G3839" s="118"/>
      <c r="H3839" s="118"/>
      <c r="I3839" s="118"/>
      <c r="J3839" s="118"/>
      <c r="K3839" s="118"/>
      <c r="L3839" s="118"/>
      <c r="M3839" s="118"/>
      <c r="N3839" s="153"/>
    </row>
    <row r="3840" spans="2:14">
      <c r="B3840" s="118"/>
      <c r="C3840" s="118"/>
      <c r="D3840" s="118"/>
      <c r="E3840" s="118"/>
      <c r="F3840" s="118"/>
      <c r="G3840" s="118"/>
      <c r="H3840" s="118"/>
      <c r="I3840" s="118"/>
      <c r="J3840" s="118"/>
      <c r="K3840" s="118"/>
      <c r="L3840" s="118"/>
      <c r="M3840" s="118"/>
      <c r="N3840" s="153"/>
    </row>
    <row r="3841" spans="2:14">
      <c r="B3841" s="118"/>
      <c r="C3841" s="118"/>
      <c r="D3841" s="118"/>
      <c r="E3841" s="118"/>
      <c r="F3841" s="118"/>
      <c r="G3841" s="118"/>
      <c r="H3841" s="118"/>
      <c r="I3841" s="118"/>
      <c r="J3841" s="118"/>
      <c r="K3841" s="118"/>
      <c r="L3841" s="118"/>
      <c r="M3841" s="118"/>
      <c r="N3841" s="153"/>
    </row>
    <row r="3842" spans="2:14">
      <c r="B3842" s="118"/>
      <c r="C3842" s="118"/>
      <c r="D3842" s="118"/>
      <c r="E3842" s="118"/>
      <c r="F3842" s="118"/>
      <c r="G3842" s="118"/>
      <c r="H3842" s="118"/>
      <c r="I3842" s="118"/>
      <c r="J3842" s="118"/>
      <c r="K3842" s="118"/>
      <c r="L3842" s="118"/>
      <c r="M3842" s="118"/>
      <c r="N3842" s="153"/>
    </row>
    <row r="3843" spans="2:14">
      <c r="B3843" s="118"/>
      <c r="C3843" s="118"/>
      <c r="D3843" s="118"/>
      <c r="E3843" s="118"/>
      <c r="F3843" s="118"/>
      <c r="G3843" s="118"/>
      <c r="H3843" s="118"/>
      <c r="I3843" s="118"/>
      <c r="J3843" s="118"/>
      <c r="K3843" s="118"/>
      <c r="L3843" s="118"/>
      <c r="M3843" s="118"/>
      <c r="N3843" s="153"/>
    </row>
    <row r="3844" spans="2:14">
      <c r="B3844" s="118"/>
      <c r="C3844" s="118"/>
      <c r="D3844" s="118"/>
      <c r="E3844" s="118"/>
      <c r="F3844" s="118"/>
      <c r="G3844" s="118"/>
      <c r="H3844" s="118"/>
      <c r="I3844" s="118"/>
      <c r="J3844" s="118"/>
      <c r="K3844" s="118"/>
      <c r="L3844" s="118"/>
      <c r="M3844" s="118"/>
      <c r="N3844" s="153"/>
    </row>
    <row r="3845" spans="2:14">
      <c r="B3845" s="118"/>
      <c r="C3845" s="118"/>
      <c r="D3845" s="118"/>
      <c r="E3845" s="118"/>
      <c r="F3845" s="118"/>
      <c r="G3845" s="118"/>
      <c r="H3845" s="118"/>
      <c r="I3845" s="118"/>
      <c r="J3845" s="118"/>
      <c r="K3845" s="118"/>
      <c r="L3845" s="118"/>
      <c r="M3845" s="118"/>
      <c r="N3845" s="153"/>
    </row>
    <row r="3846" spans="2:14">
      <c r="B3846" s="118"/>
      <c r="C3846" s="118"/>
      <c r="D3846" s="118"/>
      <c r="E3846" s="118"/>
      <c r="F3846" s="118"/>
      <c r="G3846" s="118"/>
      <c r="H3846" s="118"/>
      <c r="I3846" s="118"/>
      <c r="J3846" s="118"/>
      <c r="K3846" s="118"/>
      <c r="L3846" s="118"/>
      <c r="M3846" s="118"/>
      <c r="N3846" s="153"/>
    </row>
    <row r="3847" spans="2:14">
      <c r="B3847" s="118"/>
      <c r="C3847" s="118"/>
      <c r="D3847" s="118"/>
      <c r="E3847" s="118"/>
      <c r="F3847" s="118"/>
      <c r="G3847" s="118"/>
      <c r="H3847" s="118"/>
      <c r="I3847" s="118"/>
      <c r="J3847" s="118"/>
      <c r="K3847" s="118"/>
      <c r="L3847" s="118"/>
      <c r="M3847" s="118"/>
      <c r="N3847" s="153"/>
    </row>
    <row r="3848" spans="2:14">
      <c r="B3848" s="118"/>
      <c r="C3848" s="118"/>
      <c r="D3848" s="118"/>
      <c r="E3848" s="118"/>
      <c r="F3848" s="118"/>
      <c r="G3848" s="118"/>
      <c r="H3848" s="118"/>
      <c r="I3848" s="118"/>
      <c r="J3848" s="118"/>
      <c r="K3848" s="118"/>
      <c r="L3848" s="118"/>
      <c r="M3848" s="118"/>
      <c r="N3848" s="153"/>
    </row>
    <row r="3849" spans="2:14">
      <c r="B3849" s="118"/>
      <c r="C3849" s="118"/>
      <c r="D3849" s="118"/>
      <c r="E3849" s="118"/>
      <c r="F3849" s="118"/>
      <c r="G3849" s="118"/>
      <c r="H3849" s="118"/>
      <c r="I3849" s="118"/>
      <c r="J3849" s="118"/>
      <c r="K3849" s="118"/>
      <c r="L3849" s="118"/>
      <c r="M3849" s="118"/>
      <c r="N3849" s="153"/>
    </row>
    <row r="3850" spans="2:14">
      <c r="B3850" s="118"/>
      <c r="C3850" s="118"/>
      <c r="D3850" s="118"/>
      <c r="E3850" s="118"/>
      <c r="F3850" s="118"/>
      <c r="G3850" s="118"/>
      <c r="H3850" s="118"/>
      <c r="I3850" s="118"/>
      <c r="J3850" s="118"/>
      <c r="K3850" s="118"/>
      <c r="L3850" s="118"/>
      <c r="M3850" s="118"/>
      <c r="N3850" s="153"/>
    </row>
    <row r="3851" spans="2:14">
      <c r="B3851" s="118"/>
      <c r="C3851" s="118"/>
      <c r="D3851" s="118"/>
      <c r="E3851" s="118"/>
      <c r="F3851" s="118"/>
      <c r="G3851" s="118"/>
      <c r="H3851" s="118"/>
      <c r="I3851" s="118"/>
      <c r="J3851" s="118"/>
      <c r="K3851" s="118"/>
      <c r="L3851" s="118"/>
      <c r="M3851" s="118"/>
      <c r="N3851" s="153"/>
    </row>
    <row r="3852" spans="2:14">
      <c r="B3852" s="118"/>
      <c r="C3852" s="118"/>
      <c r="D3852" s="118"/>
      <c r="E3852" s="118"/>
      <c r="F3852" s="118"/>
      <c r="G3852" s="118"/>
      <c r="H3852" s="118"/>
      <c r="I3852" s="118"/>
      <c r="J3852" s="118"/>
      <c r="K3852" s="118"/>
      <c r="L3852" s="118"/>
      <c r="M3852" s="118"/>
      <c r="N3852" s="153"/>
    </row>
    <row r="3853" spans="2:14">
      <c r="B3853" s="118"/>
      <c r="C3853" s="118"/>
      <c r="D3853" s="118"/>
      <c r="E3853" s="118"/>
      <c r="F3853" s="118"/>
      <c r="G3853" s="118"/>
      <c r="H3853" s="118"/>
      <c r="I3853" s="118"/>
      <c r="J3853" s="118"/>
      <c r="K3853" s="118"/>
      <c r="L3853" s="118"/>
      <c r="M3853" s="118"/>
      <c r="N3853" s="153"/>
    </row>
    <row r="3854" spans="2:14">
      <c r="B3854" s="118"/>
      <c r="C3854" s="118"/>
      <c r="D3854" s="118"/>
      <c r="E3854" s="118"/>
      <c r="F3854" s="118"/>
      <c r="G3854" s="118"/>
      <c r="H3854" s="118"/>
      <c r="I3854" s="118"/>
      <c r="J3854" s="118"/>
      <c r="K3854" s="118"/>
      <c r="L3854" s="118"/>
      <c r="M3854" s="118"/>
      <c r="N3854" s="153"/>
    </row>
    <row r="3855" spans="2:14">
      <c r="B3855" s="118"/>
      <c r="C3855" s="118"/>
      <c r="D3855" s="118"/>
      <c r="E3855" s="118"/>
      <c r="F3855" s="118"/>
      <c r="G3855" s="118"/>
      <c r="H3855" s="118"/>
      <c r="I3855" s="118"/>
      <c r="J3855" s="118"/>
      <c r="K3855" s="118"/>
      <c r="L3855" s="118"/>
      <c r="M3855" s="118"/>
      <c r="N3855" s="153"/>
    </row>
    <row r="3856" spans="2:14">
      <c r="B3856" s="118"/>
      <c r="C3856" s="118"/>
      <c r="D3856" s="118"/>
      <c r="E3856" s="118"/>
      <c r="F3856" s="118"/>
      <c r="G3856" s="118"/>
      <c r="H3856" s="118"/>
      <c r="I3856" s="118"/>
      <c r="J3856" s="118"/>
      <c r="K3856" s="118"/>
      <c r="L3856" s="118"/>
      <c r="M3856" s="118"/>
      <c r="N3856" s="153"/>
    </row>
    <row r="3857" spans="2:14">
      <c r="B3857" s="118"/>
      <c r="C3857" s="118"/>
      <c r="D3857" s="118"/>
      <c r="E3857" s="118"/>
      <c r="F3857" s="118"/>
      <c r="G3857" s="118"/>
      <c r="H3857" s="118"/>
      <c r="I3857" s="118"/>
      <c r="J3857" s="118"/>
      <c r="K3857" s="118"/>
      <c r="L3857" s="118"/>
      <c r="M3857" s="118"/>
      <c r="N3857" s="153"/>
    </row>
    <row r="3858" spans="2:14">
      <c r="B3858" s="118"/>
      <c r="C3858" s="118"/>
      <c r="D3858" s="118"/>
      <c r="E3858" s="118"/>
      <c r="F3858" s="118"/>
      <c r="G3858" s="118"/>
      <c r="H3858" s="118"/>
      <c r="I3858" s="118"/>
      <c r="J3858" s="118"/>
      <c r="K3858" s="118"/>
      <c r="L3858" s="118"/>
      <c r="M3858" s="118"/>
      <c r="N3858" s="153"/>
    </row>
    <row r="3859" spans="2:14">
      <c r="B3859" s="118"/>
      <c r="C3859" s="118"/>
      <c r="D3859" s="118"/>
      <c r="E3859" s="118"/>
      <c r="F3859" s="118"/>
      <c r="G3859" s="118"/>
      <c r="H3859" s="118"/>
      <c r="I3859" s="118"/>
      <c r="J3859" s="118"/>
      <c r="K3859" s="118"/>
      <c r="L3859" s="118"/>
      <c r="M3859" s="118"/>
      <c r="N3859" s="153"/>
    </row>
    <row r="3860" spans="2:14">
      <c r="B3860" s="118"/>
      <c r="C3860" s="118"/>
      <c r="D3860" s="118"/>
      <c r="E3860" s="118"/>
      <c r="F3860" s="118"/>
      <c r="G3860" s="118"/>
      <c r="H3860" s="118"/>
      <c r="I3860" s="118"/>
      <c r="J3860" s="118"/>
      <c r="K3860" s="118"/>
      <c r="L3860" s="118"/>
      <c r="M3860" s="118"/>
      <c r="N3860" s="153"/>
    </row>
    <row r="3861" spans="2:14">
      <c r="B3861" s="118"/>
      <c r="C3861" s="118"/>
      <c r="D3861" s="118"/>
      <c r="E3861" s="118"/>
      <c r="F3861" s="118"/>
      <c r="G3861" s="118"/>
      <c r="H3861" s="118"/>
      <c r="I3861" s="118"/>
      <c r="J3861" s="118"/>
      <c r="K3861" s="118"/>
      <c r="L3861" s="118"/>
      <c r="M3861" s="118"/>
      <c r="N3861" s="153"/>
    </row>
    <row r="3862" spans="2:14">
      <c r="B3862" s="118"/>
      <c r="C3862" s="118"/>
      <c r="D3862" s="118"/>
      <c r="E3862" s="118"/>
      <c r="F3862" s="118"/>
      <c r="G3862" s="118"/>
      <c r="H3862" s="118"/>
      <c r="I3862" s="118"/>
      <c r="J3862" s="118"/>
      <c r="K3862" s="118"/>
      <c r="L3862" s="118"/>
      <c r="M3862" s="118"/>
      <c r="N3862" s="153"/>
    </row>
    <row r="3863" spans="2:14">
      <c r="B3863" s="118"/>
      <c r="C3863" s="118"/>
      <c r="D3863" s="118"/>
      <c r="E3863" s="118"/>
      <c r="F3863" s="118"/>
      <c r="G3863" s="118"/>
      <c r="H3863" s="118"/>
      <c r="I3863" s="118"/>
      <c r="J3863" s="118"/>
      <c r="K3863" s="118"/>
      <c r="L3863" s="118"/>
      <c r="M3863" s="118"/>
      <c r="N3863" s="153"/>
    </row>
    <row r="3864" spans="2:14">
      <c r="B3864" s="118"/>
      <c r="C3864" s="118"/>
      <c r="D3864" s="118"/>
      <c r="E3864" s="118"/>
      <c r="F3864" s="118"/>
      <c r="G3864" s="118"/>
      <c r="H3864" s="118"/>
      <c r="I3864" s="118"/>
      <c r="J3864" s="118"/>
      <c r="K3864" s="118"/>
      <c r="L3864" s="118"/>
      <c r="M3864" s="118"/>
      <c r="N3864" s="153"/>
    </row>
    <row r="3865" spans="2:14">
      <c r="B3865" s="118"/>
      <c r="C3865" s="118"/>
      <c r="D3865" s="118"/>
      <c r="E3865" s="118"/>
      <c r="F3865" s="118"/>
      <c r="G3865" s="118"/>
      <c r="H3865" s="118"/>
      <c r="I3865" s="118"/>
      <c r="J3865" s="118"/>
      <c r="K3865" s="118"/>
      <c r="L3865" s="118"/>
      <c r="M3865" s="118"/>
      <c r="N3865" s="153"/>
    </row>
    <row r="3866" spans="2:14">
      <c r="B3866" s="118"/>
      <c r="C3866" s="118"/>
      <c r="D3866" s="118"/>
      <c r="E3866" s="118"/>
      <c r="F3866" s="118"/>
      <c r="G3866" s="118"/>
      <c r="H3866" s="118"/>
      <c r="I3866" s="118"/>
      <c r="J3866" s="118"/>
      <c r="K3866" s="118"/>
      <c r="L3866" s="118"/>
      <c r="M3866" s="118"/>
      <c r="N3866" s="153"/>
    </row>
    <row r="3867" spans="2:14">
      <c r="B3867" s="118"/>
      <c r="C3867" s="118"/>
      <c r="D3867" s="118"/>
      <c r="E3867" s="118"/>
      <c r="F3867" s="118"/>
      <c r="G3867" s="118"/>
      <c r="H3867" s="118"/>
      <c r="I3867" s="118"/>
      <c r="J3867" s="118"/>
      <c r="K3867" s="118"/>
      <c r="L3867" s="118"/>
      <c r="M3867" s="118"/>
      <c r="N3867" s="153"/>
    </row>
    <row r="3868" spans="2:14">
      <c r="B3868" s="118"/>
      <c r="C3868" s="118"/>
      <c r="D3868" s="118"/>
      <c r="E3868" s="118"/>
      <c r="F3868" s="118"/>
      <c r="G3868" s="118"/>
      <c r="H3868" s="118"/>
      <c r="I3868" s="118"/>
      <c r="J3868" s="118"/>
      <c r="K3868" s="118"/>
      <c r="L3868" s="118"/>
      <c r="M3868" s="118"/>
      <c r="N3868" s="153"/>
    </row>
    <row r="3869" spans="2:14">
      <c r="B3869" s="118"/>
      <c r="C3869" s="118"/>
      <c r="D3869" s="118"/>
      <c r="E3869" s="118"/>
      <c r="F3869" s="118"/>
      <c r="G3869" s="118"/>
      <c r="H3869" s="118"/>
      <c r="I3869" s="118"/>
      <c r="J3869" s="118"/>
      <c r="K3869" s="118"/>
      <c r="L3869" s="118"/>
      <c r="M3869" s="118"/>
      <c r="N3869" s="153"/>
    </row>
    <row r="3870" spans="2:14">
      <c r="B3870" s="118"/>
      <c r="C3870" s="118"/>
      <c r="D3870" s="118"/>
      <c r="E3870" s="118"/>
      <c r="F3870" s="118"/>
      <c r="G3870" s="118"/>
      <c r="H3870" s="118"/>
      <c r="I3870" s="118"/>
      <c r="J3870" s="118"/>
      <c r="K3870" s="118"/>
      <c r="L3870" s="118"/>
      <c r="M3870" s="118"/>
      <c r="N3870" s="153"/>
    </row>
    <row r="3871" spans="2:14">
      <c r="B3871" s="118"/>
      <c r="C3871" s="118"/>
      <c r="D3871" s="118"/>
      <c r="E3871" s="118"/>
      <c r="F3871" s="118"/>
      <c r="G3871" s="118"/>
      <c r="H3871" s="118"/>
      <c r="I3871" s="118"/>
      <c r="J3871" s="118"/>
      <c r="K3871" s="118"/>
      <c r="L3871" s="118"/>
      <c r="M3871" s="118"/>
      <c r="N3871" s="153"/>
    </row>
    <row r="3872" spans="2:14">
      <c r="B3872" s="118"/>
      <c r="C3872" s="118"/>
      <c r="D3872" s="118"/>
      <c r="E3872" s="118"/>
      <c r="F3872" s="118"/>
      <c r="G3872" s="118"/>
      <c r="H3872" s="118"/>
      <c r="I3872" s="118"/>
      <c r="J3872" s="118"/>
      <c r="K3872" s="118"/>
      <c r="L3872" s="118"/>
      <c r="M3872" s="118"/>
      <c r="N3872" s="153"/>
    </row>
    <row r="3873" spans="2:14">
      <c r="B3873" s="118"/>
      <c r="C3873" s="118"/>
      <c r="D3873" s="118"/>
      <c r="E3873" s="118"/>
      <c r="F3873" s="118"/>
      <c r="G3873" s="118"/>
      <c r="H3873" s="118"/>
      <c r="I3873" s="118"/>
      <c r="J3873" s="118"/>
      <c r="K3873" s="118"/>
      <c r="L3873" s="118"/>
      <c r="M3873" s="118"/>
      <c r="N3873" s="153"/>
    </row>
    <row r="3874" spans="2:14">
      <c r="B3874" s="118"/>
      <c r="C3874" s="118"/>
      <c r="D3874" s="118"/>
      <c r="E3874" s="118"/>
      <c r="F3874" s="118"/>
      <c r="G3874" s="118"/>
      <c r="H3874" s="118"/>
      <c r="I3874" s="118"/>
      <c r="J3874" s="118"/>
      <c r="K3874" s="118"/>
      <c r="L3874" s="118"/>
      <c r="M3874" s="118"/>
      <c r="N3874" s="153"/>
    </row>
    <row r="3875" spans="2:14">
      <c r="B3875" s="118"/>
      <c r="C3875" s="118"/>
      <c r="D3875" s="118"/>
      <c r="E3875" s="118"/>
      <c r="F3875" s="118"/>
      <c r="G3875" s="118"/>
      <c r="H3875" s="118"/>
      <c r="I3875" s="118"/>
      <c r="J3875" s="118"/>
      <c r="K3875" s="118"/>
      <c r="L3875" s="118"/>
      <c r="M3875" s="118"/>
      <c r="N3875" s="153"/>
    </row>
    <row r="3876" spans="2:14">
      <c r="B3876" s="118"/>
      <c r="C3876" s="118"/>
      <c r="D3876" s="118"/>
      <c r="E3876" s="118"/>
      <c r="F3876" s="118"/>
      <c r="G3876" s="118"/>
      <c r="H3876" s="118"/>
      <c r="I3876" s="118"/>
      <c r="J3876" s="118"/>
      <c r="K3876" s="118"/>
      <c r="L3876" s="118"/>
      <c r="M3876" s="118"/>
      <c r="N3876" s="153"/>
    </row>
    <row r="3877" spans="2:14">
      <c r="B3877" s="118"/>
      <c r="C3877" s="118"/>
      <c r="D3877" s="118"/>
      <c r="E3877" s="118"/>
      <c r="F3877" s="118"/>
      <c r="G3877" s="118"/>
      <c r="H3877" s="118"/>
      <c r="I3877" s="118"/>
      <c r="J3877" s="118"/>
      <c r="K3877" s="118"/>
      <c r="L3877" s="118"/>
      <c r="M3877" s="118"/>
      <c r="N3877" s="153"/>
    </row>
    <row r="3878" spans="2:14">
      <c r="B3878" s="118"/>
      <c r="C3878" s="118"/>
      <c r="D3878" s="118"/>
      <c r="E3878" s="118"/>
      <c r="F3878" s="118"/>
      <c r="G3878" s="118"/>
      <c r="H3878" s="118"/>
      <c r="I3878" s="118"/>
      <c r="J3878" s="118"/>
      <c r="K3878" s="118"/>
      <c r="L3878" s="118"/>
      <c r="M3878" s="118"/>
      <c r="N3878" s="153"/>
    </row>
    <row r="3879" spans="2:14">
      <c r="B3879" s="118"/>
      <c r="C3879" s="118"/>
      <c r="D3879" s="118"/>
      <c r="E3879" s="118"/>
      <c r="F3879" s="118"/>
      <c r="G3879" s="118"/>
      <c r="H3879" s="118"/>
      <c r="I3879" s="118"/>
      <c r="J3879" s="118"/>
      <c r="K3879" s="118"/>
      <c r="L3879" s="118"/>
      <c r="M3879" s="118"/>
      <c r="N3879" s="153"/>
    </row>
    <row r="3880" spans="2:14">
      <c r="B3880" s="118"/>
      <c r="C3880" s="118"/>
      <c r="D3880" s="118"/>
      <c r="E3880" s="118"/>
      <c r="F3880" s="118"/>
      <c r="G3880" s="118"/>
      <c r="H3880" s="118"/>
      <c r="I3880" s="118"/>
      <c r="J3880" s="118"/>
      <c r="K3880" s="118"/>
      <c r="L3880" s="118"/>
      <c r="M3880" s="118"/>
      <c r="N3880" s="153"/>
    </row>
    <row r="3881" spans="2:14">
      <c r="B3881" s="118"/>
      <c r="C3881" s="118"/>
      <c r="D3881" s="118"/>
      <c r="E3881" s="118"/>
      <c r="F3881" s="118"/>
      <c r="G3881" s="118"/>
      <c r="H3881" s="118"/>
      <c r="I3881" s="118"/>
      <c r="J3881" s="118"/>
      <c r="K3881" s="118"/>
      <c r="L3881" s="118"/>
      <c r="M3881" s="118"/>
      <c r="N3881" s="153"/>
    </row>
    <row r="3882" spans="2:14">
      <c r="B3882" s="118"/>
      <c r="C3882" s="118"/>
      <c r="D3882" s="118"/>
      <c r="E3882" s="118"/>
      <c r="F3882" s="118"/>
      <c r="G3882" s="118"/>
      <c r="H3882" s="118"/>
      <c r="I3882" s="118"/>
      <c r="J3882" s="118"/>
      <c r="K3882" s="118"/>
      <c r="L3882" s="118"/>
      <c r="M3882" s="118"/>
      <c r="N3882" s="153"/>
    </row>
    <row r="3883" spans="2:14">
      <c r="B3883" s="118"/>
      <c r="C3883" s="118"/>
      <c r="D3883" s="118"/>
      <c r="E3883" s="118"/>
      <c r="F3883" s="118"/>
      <c r="G3883" s="118"/>
      <c r="H3883" s="118"/>
      <c r="I3883" s="118"/>
      <c r="J3883" s="118"/>
      <c r="K3883" s="118"/>
      <c r="L3883" s="118"/>
      <c r="M3883" s="118"/>
      <c r="N3883" s="153"/>
    </row>
    <row r="3884" spans="2:14">
      <c r="B3884" s="118"/>
      <c r="C3884" s="118"/>
      <c r="D3884" s="118"/>
      <c r="E3884" s="118"/>
      <c r="F3884" s="118"/>
      <c r="G3884" s="118"/>
      <c r="H3884" s="118"/>
      <c r="I3884" s="118"/>
      <c r="J3884" s="118"/>
      <c r="K3884" s="118"/>
      <c r="L3884" s="118"/>
      <c r="M3884" s="118"/>
      <c r="N3884" s="153"/>
    </row>
    <row r="3885" spans="2:14">
      <c r="B3885" s="118"/>
      <c r="C3885" s="118"/>
      <c r="D3885" s="118"/>
      <c r="E3885" s="118"/>
      <c r="F3885" s="118"/>
      <c r="G3885" s="118"/>
      <c r="H3885" s="118"/>
      <c r="I3885" s="118"/>
      <c r="J3885" s="118"/>
      <c r="K3885" s="118"/>
      <c r="L3885" s="118"/>
      <c r="M3885" s="118"/>
      <c r="N3885" s="153"/>
    </row>
    <row r="3886" spans="2:14">
      <c r="B3886" s="118"/>
      <c r="C3886" s="118"/>
      <c r="D3886" s="118"/>
      <c r="E3886" s="118"/>
      <c r="F3886" s="118"/>
      <c r="G3886" s="118"/>
      <c r="H3886" s="118"/>
      <c r="I3886" s="118"/>
      <c r="J3886" s="118"/>
      <c r="K3886" s="118"/>
      <c r="L3886" s="118"/>
      <c r="M3886" s="118"/>
      <c r="N3886" s="153"/>
    </row>
    <row r="3887" spans="2:14">
      <c r="B3887" s="118"/>
      <c r="C3887" s="118"/>
      <c r="D3887" s="118"/>
      <c r="E3887" s="118"/>
      <c r="F3887" s="118"/>
      <c r="G3887" s="118"/>
      <c r="H3887" s="118"/>
      <c r="I3887" s="118"/>
      <c r="J3887" s="118"/>
      <c r="K3887" s="118"/>
      <c r="L3887" s="118"/>
      <c r="M3887" s="118"/>
      <c r="N3887" s="153"/>
    </row>
    <row r="3888" spans="2:14">
      <c r="B3888" s="118"/>
      <c r="C3888" s="118"/>
      <c r="D3888" s="118"/>
      <c r="E3888" s="118"/>
      <c r="F3888" s="118"/>
      <c r="G3888" s="118"/>
      <c r="H3888" s="118"/>
      <c r="I3888" s="118"/>
      <c r="J3888" s="118"/>
      <c r="K3888" s="118"/>
      <c r="L3888" s="118"/>
      <c r="M3888" s="118"/>
      <c r="N3888" s="153"/>
    </row>
    <row r="3889" spans="2:14">
      <c r="B3889" s="118"/>
      <c r="C3889" s="118"/>
      <c r="D3889" s="118"/>
      <c r="E3889" s="118"/>
      <c r="F3889" s="118"/>
      <c r="G3889" s="118"/>
      <c r="H3889" s="118"/>
      <c r="I3889" s="118"/>
      <c r="J3889" s="118"/>
      <c r="K3889" s="118"/>
      <c r="L3889" s="118"/>
      <c r="M3889" s="118"/>
      <c r="N3889" s="153"/>
    </row>
    <row r="3890" spans="2:14">
      <c r="B3890" s="118"/>
      <c r="C3890" s="118"/>
      <c r="D3890" s="118"/>
      <c r="E3890" s="118"/>
      <c r="F3890" s="118"/>
      <c r="G3890" s="118"/>
      <c r="H3890" s="118"/>
      <c r="I3890" s="118"/>
      <c r="J3890" s="118"/>
      <c r="K3890" s="118"/>
      <c r="L3890" s="118"/>
      <c r="M3890" s="118"/>
      <c r="N3890" s="153"/>
    </row>
    <row r="3891" spans="2:14">
      <c r="B3891" s="118"/>
      <c r="C3891" s="118"/>
      <c r="D3891" s="118"/>
      <c r="E3891" s="118"/>
      <c r="F3891" s="118"/>
      <c r="G3891" s="118"/>
      <c r="H3891" s="118"/>
      <c r="I3891" s="118"/>
      <c r="J3891" s="118"/>
      <c r="K3891" s="118"/>
      <c r="L3891" s="118"/>
      <c r="M3891" s="118"/>
      <c r="N3891" s="153"/>
    </row>
    <row r="3892" spans="2:14">
      <c r="B3892" s="118"/>
      <c r="C3892" s="118"/>
      <c r="D3892" s="118"/>
      <c r="E3892" s="118"/>
      <c r="F3892" s="118"/>
      <c r="G3892" s="118"/>
      <c r="H3892" s="118"/>
      <c r="I3892" s="118"/>
      <c r="J3892" s="118"/>
      <c r="K3892" s="118"/>
      <c r="L3892" s="118"/>
      <c r="M3892" s="118"/>
      <c r="N3892" s="153"/>
    </row>
    <row r="3893" spans="2:14">
      <c r="B3893" s="118"/>
      <c r="C3893" s="118"/>
      <c r="D3893" s="118"/>
      <c r="E3893" s="118"/>
      <c r="F3893" s="118"/>
      <c r="G3893" s="118"/>
      <c r="H3893" s="118"/>
      <c r="I3893" s="118"/>
      <c r="J3893" s="118"/>
      <c r="K3893" s="118"/>
      <c r="L3893" s="118"/>
      <c r="M3893" s="118"/>
      <c r="N3893" s="153"/>
    </row>
    <row r="3894" spans="2:14">
      <c r="B3894" s="118"/>
      <c r="C3894" s="118"/>
      <c r="D3894" s="118"/>
      <c r="E3894" s="118"/>
      <c r="F3894" s="118"/>
      <c r="G3894" s="118"/>
      <c r="H3894" s="118"/>
      <c r="I3894" s="118"/>
      <c r="J3894" s="118"/>
      <c r="K3894" s="118"/>
      <c r="L3894" s="118"/>
      <c r="M3894" s="118"/>
      <c r="N3894" s="153"/>
    </row>
    <row r="3895" spans="2:14">
      <c r="B3895" s="118"/>
      <c r="C3895" s="118"/>
      <c r="D3895" s="118"/>
      <c r="E3895" s="118"/>
      <c r="F3895" s="118"/>
      <c r="G3895" s="118"/>
      <c r="H3895" s="118"/>
      <c r="I3895" s="118"/>
      <c r="J3895" s="118"/>
      <c r="K3895" s="118"/>
      <c r="L3895" s="118"/>
      <c r="M3895" s="118"/>
      <c r="N3895" s="153"/>
    </row>
    <row r="3896" spans="2:14">
      <c r="B3896" s="118"/>
      <c r="C3896" s="118"/>
      <c r="D3896" s="118"/>
      <c r="E3896" s="118"/>
      <c r="F3896" s="118"/>
      <c r="G3896" s="118"/>
      <c r="H3896" s="118"/>
      <c r="I3896" s="118"/>
      <c r="J3896" s="118"/>
      <c r="K3896" s="118"/>
      <c r="L3896" s="118"/>
      <c r="M3896" s="118"/>
      <c r="N3896" s="153"/>
    </row>
    <row r="3897" spans="2:14">
      <c r="B3897" s="118"/>
      <c r="C3897" s="118"/>
      <c r="D3897" s="118"/>
      <c r="E3897" s="118"/>
      <c r="F3897" s="118"/>
      <c r="G3897" s="118"/>
      <c r="H3897" s="118"/>
      <c r="I3897" s="118"/>
      <c r="J3897" s="118"/>
      <c r="K3897" s="118"/>
      <c r="L3897" s="118"/>
      <c r="M3897" s="118"/>
      <c r="N3897" s="153"/>
    </row>
    <row r="3898" spans="2:14">
      <c r="B3898" s="118"/>
      <c r="C3898" s="118"/>
      <c r="D3898" s="118"/>
      <c r="E3898" s="118"/>
      <c r="F3898" s="118"/>
      <c r="G3898" s="118"/>
      <c r="H3898" s="118"/>
      <c r="I3898" s="118"/>
      <c r="J3898" s="118"/>
      <c r="K3898" s="118"/>
      <c r="L3898" s="118"/>
      <c r="M3898" s="118"/>
      <c r="N3898" s="153"/>
    </row>
    <row r="3899" spans="2:14">
      <c r="B3899" s="118"/>
      <c r="C3899" s="118"/>
      <c r="D3899" s="118"/>
      <c r="E3899" s="118"/>
      <c r="F3899" s="118"/>
      <c r="G3899" s="118"/>
      <c r="H3899" s="118"/>
      <c r="I3899" s="118"/>
      <c r="J3899" s="118"/>
      <c r="K3899" s="118"/>
      <c r="L3899" s="118"/>
      <c r="M3899" s="118"/>
      <c r="N3899" s="153"/>
    </row>
    <row r="3900" spans="2:14">
      <c r="B3900" s="118"/>
      <c r="C3900" s="118"/>
      <c r="D3900" s="118"/>
      <c r="E3900" s="118"/>
      <c r="F3900" s="118"/>
      <c r="G3900" s="118"/>
      <c r="H3900" s="118"/>
      <c r="I3900" s="118"/>
      <c r="J3900" s="118"/>
      <c r="K3900" s="118"/>
      <c r="L3900" s="118"/>
      <c r="M3900" s="118"/>
      <c r="N3900" s="153"/>
    </row>
    <row r="3901" spans="2:14">
      <c r="B3901" s="118"/>
      <c r="C3901" s="118"/>
      <c r="D3901" s="118"/>
      <c r="E3901" s="118"/>
      <c r="F3901" s="118"/>
      <c r="G3901" s="118"/>
      <c r="H3901" s="118"/>
      <c r="I3901" s="118"/>
      <c r="J3901" s="118"/>
      <c r="K3901" s="118"/>
      <c r="L3901" s="118"/>
      <c r="M3901" s="118"/>
      <c r="N3901" s="153"/>
    </row>
    <row r="3902" spans="2:14">
      <c r="B3902" s="118"/>
      <c r="C3902" s="118"/>
      <c r="D3902" s="118"/>
      <c r="E3902" s="118"/>
      <c r="F3902" s="118"/>
      <c r="G3902" s="118"/>
      <c r="H3902" s="118"/>
      <c r="I3902" s="118"/>
      <c r="J3902" s="118"/>
      <c r="K3902" s="118"/>
      <c r="L3902" s="118"/>
      <c r="M3902" s="118"/>
      <c r="N3902" s="153"/>
    </row>
    <row r="3903" spans="2:14">
      <c r="B3903" s="118"/>
      <c r="C3903" s="118"/>
      <c r="D3903" s="118"/>
      <c r="E3903" s="118"/>
      <c r="F3903" s="118"/>
      <c r="G3903" s="118"/>
      <c r="H3903" s="118"/>
      <c r="I3903" s="118"/>
      <c r="J3903" s="118"/>
      <c r="K3903" s="118"/>
      <c r="L3903" s="118"/>
      <c r="M3903" s="118"/>
      <c r="N3903" s="153"/>
    </row>
    <row r="3904" spans="2:14">
      <c r="B3904" s="118"/>
      <c r="C3904" s="118"/>
      <c r="D3904" s="118"/>
      <c r="E3904" s="118"/>
      <c r="F3904" s="118"/>
      <c r="G3904" s="118"/>
      <c r="H3904" s="118"/>
      <c r="I3904" s="118"/>
      <c r="J3904" s="118"/>
      <c r="K3904" s="118"/>
      <c r="L3904" s="118"/>
      <c r="M3904" s="118"/>
      <c r="N3904" s="153"/>
    </row>
    <row r="3905" spans="2:14">
      <c r="B3905" s="118"/>
      <c r="C3905" s="118"/>
      <c r="D3905" s="118"/>
      <c r="E3905" s="118"/>
      <c r="F3905" s="118"/>
      <c r="G3905" s="118"/>
      <c r="H3905" s="118"/>
      <c r="I3905" s="118"/>
      <c r="J3905" s="118"/>
      <c r="K3905" s="118"/>
      <c r="L3905" s="118"/>
      <c r="M3905" s="118"/>
      <c r="N3905" s="153"/>
    </row>
    <row r="3906" spans="2:14">
      <c r="B3906" s="118"/>
      <c r="C3906" s="118"/>
      <c r="D3906" s="118"/>
      <c r="E3906" s="118"/>
      <c r="F3906" s="118"/>
      <c r="G3906" s="118"/>
      <c r="H3906" s="118"/>
      <c r="I3906" s="118"/>
      <c r="J3906" s="118"/>
      <c r="K3906" s="118"/>
      <c r="L3906" s="118"/>
      <c r="M3906" s="118"/>
      <c r="N3906" s="153"/>
    </row>
    <row r="3907" spans="2:14">
      <c r="B3907" s="118"/>
      <c r="C3907" s="118"/>
      <c r="D3907" s="118"/>
      <c r="E3907" s="118"/>
      <c r="F3907" s="118"/>
      <c r="G3907" s="118"/>
      <c r="H3907" s="118"/>
      <c r="I3907" s="118"/>
      <c r="J3907" s="118"/>
      <c r="K3907" s="118"/>
      <c r="L3907" s="118"/>
      <c r="M3907" s="118"/>
      <c r="N3907" s="153"/>
    </row>
    <row r="3908" spans="2:14">
      <c r="B3908" s="118"/>
      <c r="C3908" s="118"/>
      <c r="D3908" s="118"/>
      <c r="E3908" s="118"/>
      <c r="F3908" s="118"/>
      <c r="G3908" s="118"/>
      <c r="H3908" s="118"/>
      <c r="I3908" s="118"/>
      <c r="J3908" s="118"/>
      <c r="K3908" s="118"/>
      <c r="L3908" s="118"/>
      <c r="M3908" s="118"/>
      <c r="N3908" s="153"/>
    </row>
    <row r="3909" spans="2:14">
      <c r="B3909" s="118"/>
      <c r="C3909" s="118"/>
      <c r="D3909" s="118"/>
      <c r="E3909" s="118"/>
      <c r="F3909" s="118"/>
      <c r="G3909" s="118"/>
      <c r="H3909" s="118"/>
      <c r="I3909" s="118"/>
      <c r="J3909" s="118"/>
      <c r="K3909" s="118"/>
      <c r="L3909" s="118"/>
      <c r="M3909" s="118"/>
      <c r="N3909" s="153"/>
    </row>
    <row r="3910" spans="2:14">
      <c r="B3910" s="118"/>
      <c r="C3910" s="118"/>
      <c r="D3910" s="118"/>
      <c r="E3910" s="118"/>
      <c r="F3910" s="118"/>
      <c r="G3910" s="118"/>
      <c r="H3910" s="118"/>
      <c r="I3910" s="118"/>
      <c r="J3910" s="118"/>
      <c r="K3910" s="118"/>
      <c r="L3910" s="118"/>
      <c r="M3910" s="118"/>
      <c r="N3910" s="153"/>
    </row>
    <row r="3911" spans="2:14">
      <c r="B3911" s="118"/>
      <c r="C3911" s="118"/>
      <c r="D3911" s="118"/>
      <c r="E3911" s="118"/>
      <c r="F3911" s="118"/>
      <c r="G3911" s="118"/>
      <c r="H3911" s="118"/>
      <c r="I3911" s="118"/>
      <c r="J3911" s="118"/>
      <c r="K3911" s="118"/>
      <c r="L3911" s="118"/>
      <c r="M3911" s="118"/>
      <c r="N3911" s="153"/>
    </row>
    <row r="3912" spans="2:14">
      <c r="B3912" s="118"/>
      <c r="C3912" s="118"/>
      <c r="D3912" s="118"/>
      <c r="E3912" s="118"/>
      <c r="F3912" s="118"/>
      <c r="G3912" s="118"/>
      <c r="H3912" s="118"/>
      <c r="I3912" s="118"/>
      <c r="J3912" s="118"/>
      <c r="K3912" s="118"/>
      <c r="L3912" s="118"/>
      <c r="M3912" s="118"/>
      <c r="N3912" s="153"/>
    </row>
    <row r="3913" spans="2:14">
      <c r="B3913" s="118"/>
      <c r="C3913" s="118"/>
      <c r="D3913" s="118"/>
      <c r="E3913" s="118"/>
      <c r="F3913" s="118"/>
      <c r="G3913" s="118"/>
      <c r="H3913" s="118"/>
      <c r="I3913" s="118"/>
      <c r="J3913" s="118"/>
      <c r="K3913" s="118"/>
      <c r="L3913" s="118"/>
      <c r="M3913" s="118"/>
      <c r="N3913" s="153"/>
    </row>
    <row r="3914" spans="2:14">
      <c r="B3914" s="118"/>
      <c r="C3914" s="118"/>
      <c r="D3914" s="118"/>
      <c r="E3914" s="118"/>
      <c r="F3914" s="118"/>
      <c r="G3914" s="118"/>
      <c r="H3914" s="118"/>
      <c r="I3914" s="118"/>
      <c r="J3914" s="118"/>
      <c r="K3914" s="118"/>
      <c r="L3914" s="118"/>
      <c r="M3914" s="118"/>
      <c r="N3914" s="153"/>
    </row>
    <row r="3915" spans="2:14">
      <c r="B3915" s="118"/>
      <c r="C3915" s="118"/>
      <c r="D3915" s="118"/>
      <c r="E3915" s="118"/>
      <c r="F3915" s="118"/>
      <c r="G3915" s="118"/>
      <c r="H3915" s="118"/>
      <c r="I3915" s="118"/>
      <c r="J3915" s="118"/>
      <c r="K3915" s="118"/>
      <c r="L3915" s="118"/>
      <c r="M3915" s="118"/>
      <c r="N3915" s="153"/>
    </row>
    <row r="3916" spans="2:14">
      <c r="B3916" s="118"/>
      <c r="C3916" s="118"/>
      <c r="D3916" s="118"/>
      <c r="E3916" s="118"/>
      <c r="F3916" s="118"/>
      <c r="G3916" s="118"/>
      <c r="H3916" s="118"/>
      <c r="I3916" s="118"/>
      <c r="J3916" s="118"/>
      <c r="K3916" s="118"/>
      <c r="L3916" s="118"/>
      <c r="M3916" s="118"/>
      <c r="N3916" s="153"/>
    </row>
    <row r="3917" spans="2:14">
      <c r="B3917" s="118"/>
      <c r="C3917" s="118"/>
      <c r="D3917" s="118"/>
      <c r="E3917" s="118"/>
      <c r="F3917" s="118"/>
      <c r="G3917" s="118"/>
      <c r="H3917" s="118"/>
      <c r="I3917" s="118"/>
      <c r="J3917" s="118"/>
      <c r="K3917" s="118"/>
      <c r="L3917" s="118"/>
      <c r="M3917" s="118"/>
      <c r="N3917" s="153"/>
    </row>
    <row r="3918" spans="2:14">
      <c r="B3918" s="118"/>
      <c r="C3918" s="118"/>
      <c r="D3918" s="118"/>
      <c r="E3918" s="118"/>
      <c r="F3918" s="118"/>
      <c r="G3918" s="118"/>
      <c r="H3918" s="118"/>
      <c r="I3918" s="118"/>
      <c r="J3918" s="118"/>
      <c r="K3918" s="118"/>
      <c r="L3918" s="118"/>
      <c r="M3918" s="118"/>
      <c r="N3918" s="153"/>
    </row>
    <row r="3919" spans="2:14">
      <c r="B3919" s="118"/>
      <c r="C3919" s="118"/>
      <c r="D3919" s="118"/>
      <c r="E3919" s="118"/>
      <c r="F3919" s="118"/>
      <c r="G3919" s="118"/>
      <c r="H3919" s="118"/>
      <c r="I3919" s="118"/>
      <c r="J3919" s="118"/>
      <c r="K3919" s="118"/>
      <c r="L3919" s="118"/>
      <c r="M3919" s="118"/>
      <c r="N3919" s="153"/>
    </row>
    <row r="3920" spans="2:14">
      <c r="B3920" s="118"/>
      <c r="C3920" s="118"/>
      <c r="D3920" s="118"/>
      <c r="E3920" s="118"/>
      <c r="F3920" s="118"/>
      <c r="G3920" s="118"/>
      <c r="H3920" s="118"/>
      <c r="I3920" s="118"/>
      <c r="J3920" s="118"/>
      <c r="K3920" s="118"/>
      <c r="L3920" s="118"/>
      <c r="M3920" s="118"/>
      <c r="N3920" s="153"/>
    </row>
    <row r="3921" spans="2:14">
      <c r="B3921" s="118"/>
      <c r="C3921" s="118"/>
      <c r="D3921" s="118"/>
      <c r="E3921" s="118"/>
      <c r="F3921" s="118"/>
      <c r="G3921" s="118"/>
      <c r="H3921" s="118"/>
      <c r="I3921" s="118"/>
      <c r="J3921" s="118"/>
      <c r="K3921" s="118"/>
      <c r="L3921" s="118"/>
      <c r="M3921" s="118"/>
      <c r="N3921" s="153"/>
    </row>
    <row r="3922" spans="2:14">
      <c r="B3922" s="118"/>
      <c r="C3922" s="118"/>
      <c r="D3922" s="118"/>
      <c r="E3922" s="118"/>
      <c r="F3922" s="118"/>
      <c r="G3922" s="118"/>
      <c r="H3922" s="118"/>
      <c r="I3922" s="118"/>
      <c r="J3922" s="118"/>
      <c r="K3922" s="118"/>
      <c r="L3922" s="118"/>
      <c r="M3922" s="118"/>
      <c r="N3922" s="153"/>
    </row>
    <row r="3923" spans="2:14">
      <c r="B3923" s="118"/>
      <c r="C3923" s="118"/>
      <c r="D3923" s="118"/>
      <c r="E3923" s="118"/>
      <c r="F3923" s="118"/>
      <c r="G3923" s="118"/>
      <c r="H3923" s="118"/>
      <c r="I3923" s="118"/>
      <c r="J3923" s="118"/>
      <c r="K3923" s="118"/>
      <c r="L3923" s="118"/>
      <c r="M3923" s="118"/>
      <c r="N3923" s="153"/>
    </row>
    <row r="3924" spans="2:14">
      <c r="B3924" s="118"/>
      <c r="C3924" s="118"/>
      <c r="D3924" s="118"/>
      <c r="E3924" s="118"/>
      <c r="F3924" s="118"/>
      <c r="G3924" s="118"/>
      <c r="H3924" s="118"/>
      <c r="I3924" s="118"/>
      <c r="J3924" s="118"/>
      <c r="K3924" s="118"/>
      <c r="L3924" s="118"/>
      <c r="M3924" s="118"/>
      <c r="N3924" s="153"/>
    </row>
    <row r="3925" spans="2:14">
      <c r="B3925" s="118"/>
      <c r="C3925" s="118"/>
      <c r="D3925" s="118"/>
      <c r="E3925" s="118"/>
      <c r="F3925" s="118"/>
      <c r="G3925" s="118"/>
      <c r="H3925" s="118"/>
      <c r="I3925" s="118"/>
      <c r="J3925" s="118"/>
      <c r="K3925" s="118"/>
      <c r="L3925" s="118"/>
      <c r="M3925" s="118"/>
      <c r="N3925" s="153"/>
    </row>
    <row r="3926" spans="2:14">
      <c r="B3926" s="118"/>
      <c r="C3926" s="118"/>
      <c r="D3926" s="118"/>
      <c r="E3926" s="118"/>
      <c r="F3926" s="118"/>
      <c r="G3926" s="118"/>
      <c r="H3926" s="118"/>
      <c r="I3926" s="118"/>
      <c r="J3926" s="118"/>
      <c r="K3926" s="118"/>
      <c r="L3926" s="118"/>
      <c r="M3926" s="118"/>
      <c r="N3926" s="153"/>
    </row>
    <row r="3927" spans="2:14">
      <c r="B3927" s="118"/>
      <c r="C3927" s="118"/>
      <c r="D3927" s="118"/>
      <c r="E3927" s="118"/>
      <c r="F3927" s="118"/>
      <c r="G3927" s="118"/>
      <c r="H3927" s="118"/>
      <c r="I3927" s="118"/>
      <c r="J3927" s="118"/>
      <c r="K3927" s="118"/>
      <c r="L3927" s="118"/>
      <c r="M3927" s="118"/>
      <c r="N3927" s="153"/>
    </row>
    <row r="3928" spans="2:14">
      <c r="B3928" s="118"/>
      <c r="C3928" s="118"/>
      <c r="D3928" s="118"/>
      <c r="E3928" s="118"/>
      <c r="F3928" s="118"/>
      <c r="G3928" s="118"/>
      <c r="H3928" s="118"/>
      <c r="I3928" s="118"/>
      <c r="J3928" s="118"/>
      <c r="K3928" s="118"/>
      <c r="L3928" s="118"/>
      <c r="M3928" s="118"/>
      <c r="N3928" s="153"/>
    </row>
    <row r="3929" spans="2:14">
      <c r="B3929" s="118"/>
      <c r="C3929" s="118"/>
      <c r="D3929" s="118"/>
      <c r="E3929" s="118"/>
      <c r="F3929" s="118"/>
      <c r="G3929" s="118"/>
      <c r="H3929" s="118"/>
      <c r="I3929" s="118"/>
      <c r="J3929" s="118"/>
      <c r="K3929" s="118"/>
      <c r="L3929" s="118"/>
      <c r="M3929" s="118"/>
      <c r="N3929" s="153"/>
    </row>
    <row r="3930" spans="2:14">
      <c r="B3930" s="118"/>
      <c r="C3930" s="118"/>
      <c r="D3930" s="118"/>
      <c r="E3930" s="118"/>
      <c r="F3930" s="118"/>
      <c r="G3930" s="118"/>
      <c r="H3930" s="118"/>
      <c r="I3930" s="118"/>
      <c r="J3930" s="118"/>
      <c r="K3930" s="118"/>
      <c r="L3930" s="118"/>
      <c r="M3930" s="118"/>
      <c r="N3930" s="153"/>
    </row>
    <row r="3931" spans="2:14">
      <c r="B3931" s="118"/>
      <c r="C3931" s="118"/>
      <c r="D3931" s="118"/>
      <c r="E3931" s="118"/>
      <c r="F3931" s="118"/>
      <c r="G3931" s="118"/>
      <c r="H3931" s="118"/>
      <c r="I3931" s="118"/>
      <c r="J3931" s="118"/>
      <c r="K3931" s="118"/>
      <c r="L3931" s="118"/>
      <c r="M3931" s="118"/>
      <c r="N3931" s="153"/>
    </row>
    <row r="3932" spans="2:14">
      <c r="B3932" s="118"/>
      <c r="C3932" s="118"/>
      <c r="D3932" s="118"/>
      <c r="E3932" s="118"/>
      <c r="F3932" s="118"/>
      <c r="G3932" s="118"/>
      <c r="H3932" s="118"/>
      <c r="I3932" s="118"/>
      <c r="J3932" s="118"/>
      <c r="K3932" s="118"/>
      <c r="L3932" s="118"/>
      <c r="M3932" s="118"/>
      <c r="N3932" s="153"/>
    </row>
    <row r="3933" spans="2:14">
      <c r="B3933" s="118"/>
      <c r="C3933" s="118"/>
      <c r="D3933" s="118"/>
      <c r="E3933" s="118"/>
      <c r="F3933" s="118"/>
      <c r="G3933" s="118"/>
      <c r="H3933" s="118"/>
      <c r="I3933" s="118"/>
      <c r="J3933" s="118"/>
      <c r="K3933" s="118"/>
      <c r="L3933" s="118"/>
      <c r="M3933" s="118"/>
      <c r="N3933" s="153"/>
    </row>
    <row r="3934" spans="2:14">
      <c r="B3934" s="118"/>
      <c r="C3934" s="118"/>
      <c r="D3934" s="118"/>
      <c r="E3934" s="118"/>
      <c r="F3934" s="118"/>
      <c r="G3934" s="118"/>
      <c r="H3934" s="118"/>
      <c r="I3934" s="118"/>
      <c r="J3934" s="118"/>
      <c r="K3934" s="118"/>
      <c r="L3934" s="118"/>
      <c r="M3934" s="118"/>
      <c r="N3934" s="153"/>
    </row>
    <row r="3935" spans="2:14">
      <c r="B3935" s="118"/>
      <c r="C3935" s="118"/>
      <c r="D3935" s="118"/>
      <c r="E3935" s="118"/>
      <c r="F3935" s="118"/>
      <c r="G3935" s="118"/>
      <c r="H3935" s="118"/>
      <c r="I3935" s="118"/>
      <c r="J3935" s="118"/>
      <c r="K3935" s="118"/>
      <c r="L3935" s="118"/>
      <c r="M3935" s="118"/>
      <c r="N3935" s="153"/>
    </row>
    <row r="3936" spans="2:14">
      <c r="B3936" s="118"/>
      <c r="C3936" s="118"/>
      <c r="D3936" s="118"/>
      <c r="E3936" s="118"/>
      <c r="F3936" s="118"/>
      <c r="G3936" s="118"/>
      <c r="H3936" s="118"/>
      <c r="I3936" s="118"/>
      <c r="J3936" s="118"/>
      <c r="K3936" s="118"/>
      <c r="L3936" s="118"/>
      <c r="M3936" s="118"/>
      <c r="N3936" s="153"/>
    </row>
    <row r="3937" spans="2:14">
      <c r="B3937" s="118"/>
      <c r="C3937" s="118"/>
      <c r="D3937" s="118"/>
      <c r="E3937" s="118"/>
      <c r="F3937" s="118"/>
      <c r="G3937" s="118"/>
      <c r="H3937" s="118"/>
      <c r="I3937" s="118"/>
      <c r="J3937" s="118"/>
      <c r="K3937" s="118"/>
      <c r="L3937" s="118"/>
      <c r="M3937" s="118"/>
      <c r="N3937" s="153"/>
    </row>
    <row r="3938" spans="2:14">
      <c r="B3938" s="118"/>
      <c r="C3938" s="118"/>
      <c r="D3938" s="118"/>
      <c r="E3938" s="118"/>
      <c r="F3938" s="118"/>
      <c r="G3938" s="118"/>
      <c r="H3938" s="118"/>
      <c r="I3938" s="118"/>
      <c r="J3938" s="118"/>
      <c r="K3938" s="118"/>
      <c r="L3938" s="118"/>
      <c r="M3938" s="118"/>
      <c r="N3938" s="153"/>
    </row>
    <row r="3939" spans="2:14">
      <c r="B3939" s="118"/>
      <c r="C3939" s="118"/>
      <c r="D3939" s="118"/>
      <c r="E3939" s="118"/>
      <c r="F3939" s="118"/>
      <c r="G3939" s="118"/>
      <c r="H3939" s="118"/>
      <c r="I3939" s="118"/>
      <c r="J3939" s="118"/>
      <c r="K3939" s="118"/>
      <c r="L3939" s="118"/>
      <c r="M3939" s="118"/>
      <c r="N3939" s="153"/>
    </row>
    <row r="3940" spans="2:14">
      <c r="B3940" s="118"/>
      <c r="C3940" s="118"/>
      <c r="D3940" s="118"/>
      <c r="E3940" s="118"/>
      <c r="F3940" s="118"/>
      <c r="G3940" s="118"/>
      <c r="H3940" s="118"/>
      <c r="I3940" s="118"/>
      <c r="J3940" s="118"/>
      <c r="K3940" s="118"/>
      <c r="L3940" s="118"/>
      <c r="M3940" s="118"/>
      <c r="N3940" s="153"/>
    </row>
    <row r="3941" spans="2:14">
      <c r="B3941" s="118"/>
      <c r="C3941" s="118"/>
      <c r="D3941" s="118"/>
      <c r="E3941" s="118"/>
      <c r="F3941" s="118"/>
      <c r="G3941" s="118"/>
      <c r="H3941" s="118"/>
      <c r="I3941" s="118"/>
      <c r="J3941" s="118"/>
      <c r="K3941" s="118"/>
      <c r="L3941" s="118"/>
      <c r="M3941" s="118"/>
      <c r="N3941" s="153"/>
    </row>
    <row r="3942" spans="2:14">
      <c r="B3942" s="118"/>
      <c r="C3942" s="118"/>
      <c r="D3942" s="118"/>
      <c r="E3942" s="118"/>
      <c r="F3942" s="118"/>
      <c r="G3942" s="118"/>
      <c r="H3942" s="118"/>
      <c r="I3942" s="118"/>
      <c r="J3942" s="118"/>
      <c r="K3942" s="118"/>
      <c r="L3942" s="118"/>
      <c r="M3942" s="118"/>
      <c r="N3942" s="153"/>
    </row>
    <row r="3943" spans="2:14">
      <c r="B3943" s="118"/>
      <c r="C3943" s="118"/>
      <c r="D3943" s="118"/>
      <c r="E3943" s="118"/>
      <c r="F3943" s="118"/>
      <c r="G3943" s="118"/>
      <c r="H3943" s="118"/>
      <c r="I3943" s="118"/>
      <c r="J3943" s="118"/>
      <c r="K3943" s="118"/>
      <c r="L3943" s="118"/>
      <c r="M3943" s="118"/>
      <c r="N3943" s="153"/>
    </row>
    <row r="3944" spans="2:14">
      <c r="B3944" s="118"/>
      <c r="C3944" s="118"/>
      <c r="D3944" s="118"/>
      <c r="E3944" s="118"/>
      <c r="F3944" s="118"/>
      <c r="G3944" s="118"/>
      <c r="H3944" s="118"/>
      <c r="I3944" s="118"/>
      <c r="J3944" s="118"/>
      <c r="K3944" s="118"/>
      <c r="L3944" s="118"/>
      <c r="M3944" s="118"/>
      <c r="N3944" s="153"/>
    </row>
    <row r="3945" spans="2:14">
      <c r="B3945" s="118"/>
      <c r="C3945" s="118"/>
      <c r="D3945" s="118"/>
      <c r="E3945" s="118"/>
      <c r="F3945" s="118"/>
      <c r="G3945" s="118"/>
      <c r="H3945" s="118"/>
      <c r="I3945" s="118"/>
      <c r="J3945" s="118"/>
      <c r="K3945" s="118"/>
      <c r="L3945" s="118"/>
      <c r="M3945" s="118"/>
      <c r="N3945" s="153"/>
    </row>
    <row r="3946" spans="2:14">
      <c r="B3946" s="118"/>
      <c r="C3946" s="118"/>
      <c r="D3946" s="118"/>
      <c r="E3946" s="118"/>
      <c r="F3946" s="118"/>
      <c r="G3946" s="118"/>
      <c r="H3946" s="118"/>
      <c r="I3946" s="118"/>
      <c r="J3946" s="118"/>
      <c r="K3946" s="118"/>
      <c r="L3946" s="118"/>
      <c r="M3946" s="118"/>
      <c r="N3946" s="153"/>
    </row>
    <row r="3947" spans="2:14">
      <c r="B3947" s="118"/>
      <c r="C3947" s="118"/>
      <c r="D3947" s="118"/>
      <c r="E3947" s="118"/>
      <c r="F3947" s="118"/>
      <c r="G3947" s="118"/>
      <c r="H3947" s="118"/>
      <c r="I3947" s="118"/>
      <c r="J3947" s="118"/>
      <c r="K3947" s="118"/>
      <c r="L3947" s="118"/>
      <c r="M3947" s="118"/>
      <c r="N3947" s="153"/>
    </row>
    <row r="3948" spans="2:14">
      <c r="B3948" s="118"/>
      <c r="C3948" s="118"/>
      <c r="D3948" s="118"/>
      <c r="E3948" s="118"/>
      <c r="F3948" s="118"/>
      <c r="G3948" s="118"/>
      <c r="H3948" s="118"/>
      <c r="I3948" s="118"/>
      <c r="J3948" s="118"/>
      <c r="K3948" s="118"/>
      <c r="L3948" s="118"/>
      <c r="M3948" s="118"/>
      <c r="N3948" s="153"/>
    </row>
    <row r="3949" spans="2:14">
      <c r="B3949" s="118"/>
      <c r="C3949" s="118"/>
      <c r="D3949" s="118"/>
      <c r="E3949" s="118"/>
      <c r="F3949" s="118"/>
      <c r="G3949" s="118"/>
      <c r="H3949" s="118"/>
      <c r="I3949" s="118"/>
      <c r="J3949" s="118"/>
      <c r="K3949" s="118"/>
      <c r="L3949" s="118"/>
      <c r="M3949" s="118"/>
      <c r="N3949" s="153"/>
    </row>
    <row r="3950" spans="2:14">
      <c r="B3950" s="118"/>
      <c r="C3950" s="118"/>
      <c r="D3950" s="118"/>
      <c r="E3950" s="118"/>
      <c r="F3950" s="118"/>
      <c r="G3950" s="118"/>
      <c r="H3950" s="118"/>
      <c r="I3950" s="118"/>
      <c r="J3950" s="118"/>
      <c r="K3950" s="118"/>
      <c r="L3950" s="118"/>
      <c r="M3950" s="118"/>
      <c r="N3950" s="153"/>
    </row>
    <row r="3951" spans="2:14">
      <c r="B3951" s="118"/>
      <c r="C3951" s="118"/>
      <c r="D3951" s="118"/>
      <c r="E3951" s="118"/>
      <c r="F3951" s="118"/>
      <c r="G3951" s="118"/>
      <c r="H3951" s="118"/>
      <c r="I3951" s="118"/>
      <c r="J3951" s="118"/>
      <c r="K3951" s="118"/>
      <c r="L3951" s="118"/>
      <c r="M3951" s="118"/>
      <c r="N3951" s="153"/>
    </row>
    <row r="3952" spans="2:14">
      <c r="B3952" s="118"/>
      <c r="C3952" s="118"/>
      <c r="D3952" s="118"/>
      <c r="E3952" s="118"/>
      <c r="F3952" s="118"/>
      <c r="G3952" s="118"/>
      <c r="H3952" s="118"/>
      <c r="I3952" s="118"/>
      <c r="J3952" s="118"/>
      <c r="K3952" s="118"/>
      <c r="L3952" s="118"/>
      <c r="M3952" s="118"/>
      <c r="N3952" s="153"/>
    </row>
    <row r="3953" spans="2:14">
      <c r="B3953" s="118"/>
      <c r="C3953" s="118"/>
      <c r="D3953" s="118"/>
      <c r="E3953" s="118"/>
      <c r="F3953" s="118"/>
      <c r="G3953" s="118"/>
      <c r="H3953" s="118"/>
      <c r="I3953" s="118"/>
      <c r="J3953" s="118"/>
      <c r="K3953" s="118"/>
      <c r="L3953" s="118"/>
      <c r="M3953" s="118"/>
      <c r="N3953" s="153"/>
    </row>
    <row r="3954" spans="2:14">
      <c r="B3954" s="118"/>
      <c r="C3954" s="118"/>
      <c r="D3954" s="118"/>
      <c r="E3954" s="118"/>
      <c r="F3954" s="118"/>
      <c r="G3954" s="118"/>
      <c r="H3954" s="118"/>
      <c r="I3954" s="118"/>
      <c r="J3954" s="118"/>
      <c r="K3954" s="118"/>
      <c r="L3954" s="118"/>
      <c r="M3954" s="118"/>
      <c r="N3954" s="153"/>
    </row>
    <row r="3955" spans="2:14">
      <c r="B3955" s="118"/>
      <c r="C3955" s="118"/>
      <c r="D3955" s="118"/>
      <c r="E3955" s="118"/>
      <c r="F3955" s="118"/>
      <c r="G3955" s="118"/>
      <c r="H3955" s="118"/>
      <c r="I3955" s="118"/>
      <c r="J3955" s="118"/>
      <c r="K3955" s="118"/>
      <c r="L3955" s="118"/>
      <c r="M3955" s="118"/>
      <c r="N3955" s="153"/>
    </row>
    <row r="3956" spans="2:14">
      <c r="B3956" s="118"/>
      <c r="C3956" s="118"/>
      <c r="D3956" s="118"/>
      <c r="E3956" s="118"/>
      <c r="F3956" s="118"/>
      <c r="G3956" s="118"/>
      <c r="H3956" s="118"/>
      <c r="I3956" s="118"/>
      <c r="J3956" s="118"/>
      <c r="K3956" s="118"/>
      <c r="L3956" s="118"/>
      <c r="M3956" s="118"/>
      <c r="N3956" s="153"/>
    </row>
    <row r="3957" spans="2:14">
      <c r="B3957" s="118"/>
      <c r="C3957" s="118"/>
      <c r="D3957" s="118"/>
      <c r="E3957" s="118"/>
      <c r="F3957" s="118"/>
      <c r="G3957" s="118"/>
      <c r="H3957" s="118"/>
      <c r="I3957" s="118"/>
      <c r="J3957" s="118"/>
      <c r="K3957" s="118"/>
      <c r="L3957" s="118"/>
      <c r="M3957" s="118"/>
      <c r="N3957" s="153"/>
    </row>
    <row r="3958" spans="2:14">
      <c r="B3958" s="118"/>
      <c r="C3958" s="118"/>
      <c r="D3958" s="118"/>
      <c r="E3958" s="118"/>
      <c r="F3958" s="118"/>
      <c r="G3958" s="118"/>
      <c r="H3958" s="118"/>
      <c r="I3958" s="118"/>
      <c r="J3958" s="118"/>
      <c r="K3958" s="118"/>
      <c r="L3958" s="118"/>
      <c r="M3958" s="118"/>
      <c r="N3958" s="153"/>
    </row>
    <row r="3959" spans="2:14">
      <c r="B3959" s="118"/>
      <c r="C3959" s="118"/>
      <c r="D3959" s="118"/>
      <c r="E3959" s="118"/>
      <c r="F3959" s="118"/>
      <c r="G3959" s="118"/>
      <c r="H3959" s="118"/>
      <c r="I3959" s="118"/>
      <c r="J3959" s="118"/>
      <c r="K3959" s="118"/>
      <c r="L3959" s="118"/>
      <c r="M3959" s="118"/>
      <c r="N3959" s="153"/>
    </row>
    <row r="3960" spans="2:14">
      <c r="B3960" s="118"/>
      <c r="C3960" s="118"/>
      <c r="D3960" s="118"/>
      <c r="E3960" s="118"/>
      <c r="F3960" s="118"/>
      <c r="G3960" s="118"/>
      <c r="H3960" s="118"/>
      <c r="I3960" s="118"/>
      <c r="J3960" s="118"/>
      <c r="K3960" s="118"/>
      <c r="L3960" s="118"/>
      <c r="M3960" s="118"/>
      <c r="N3960" s="153"/>
    </row>
    <row r="3961" spans="2:14">
      <c r="B3961" s="118"/>
      <c r="C3961" s="118"/>
      <c r="D3961" s="118"/>
      <c r="E3961" s="118"/>
      <c r="F3961" s="118"/>
      <c r="G3961" s="118"/>
      <c r="H3961" s="118"/>
      <c r="I3961" s="118"/>
      <c r="J3961" s="118"/>
      <c r="K3961" s="118"/>
      <c r="L3961" s="118"/>
      <c r="M3961" s="118"/>
      <c r="N3961" s="153"/>
    </row>
    <row r="3962" spans="2:14">
      <c r="B3962" s="118"/>
      <c r="C3962" s="118"/>
      <c r="D3962" s="118"/>
      <c r="E3962" s="118"/>
      <c r="F3962" s="118"/>
      <c r="G3962" s="118"/>
      <c r="H3962" s="118"/>
      <c r="I3962" s="118"/>
      <c r="J3962" s="118"/>
      <c r="K3962" s="118"/>
      <c r="L3962" s="118"/>
      <c r="M3962" s="118"/>
      <c r="N3962" s="153"/>
    </row>
    <row r="3963" spans="2:14">
      <c r="B3963" s="118"/>
      <c r="C3963" s="118"/>
      <c r="D3963" s="118"/>
      <c r="E3963" s="118"/>
      <c r="F3963" s="118"/>
      <c r="G3963" s="118"/>
      <c r="H3963" s="118"/>
      <c r="I3963" s="118"/>
      <c r="J3963" s="118"/>
      <c r="K3963" s="118"/>
      <c r="L3963" s="118"/>
      <c r="M3963" s="118"/>
      <c r="N3963" s="153"/>
    </row>
    <row r="3964" spans="2:14">
      <c r="B3964" s="118"/>
      <c r="C3964" s="118"/>
      <c r="D3964" s="118"/>
      <c r="E3964" s="118"/>
      <c r="F3964" s="118"/>
      <c r="G3964" s="118"/>
      <c r="H3964" s="118"/>
      <c r="I3964" s="118"/>
      <c r="J3964" s="118"/>
      <c r="K3964" s="118"/>
      <c r="L3964" s="118"/>
      <c r="M3964" s="118"/>
      <c r="N3964" s="153"/>
    </row>
    <row r="3965" spans="2:14">
      <c r="B3965" s="118"/>
      <c r="C3965" s="118"/>
      <c r="D3965" s="118"/>
      <c r="E3965" s="118"/>
      <c r="F3965" s="118"/>
      <c r="G3965" s="118"/>
      <c r="H3965" s="118"/>
      <c r="I3965" s="118"/>
      <c r="J3965" s="118"/>
      <c r="K3965" s="118"/>
      <c r="L3965" s="118"/>
      <c r="M3965" s="118"/>
      <c r="N3965" s="153"/>
    </row>
    <row r="3966" spans="2:14">
      <c r="B3966" s="118"/>
      <c r="C3966" s="118"/>
      <c r="D3966" s="118"/>
      <c r="E3966" s="118"/>
      <c r="F3966" s="118"/>
      <c r="G3966" s="118"/>
      <c r="H3966" s="118"/>
      <c r="I3966" s="118"/>
      <c r="J3966" s="118"/>
      <c r="K3966" s="118"/>
      <c r="L3966" s="118"/>
      <c r="M3966" s="118"/>
      <c r="N3966" s="153"/>
    </row>
    <row r="3967" spans="2:14">
      <c r="B3967" s="118"/>
      <c r="C3967" s="118"/>
      <c r="D3967" s="118"/>
      <c r="E3967" s="118"/>
      <c r="F3967" s="118"/>
      <c r="G3967" s="118"/>
      <c r="H3967" s="118"/>
      <c r="I3967" s="118"/>
      <c r="J3967" s="118"/>
      <c r="K3967" s="118"/>
      <c r="L3967" s="118"/>
      <c r="M3967" s="118"/>
      <c r="N3967" s="153"/>
    </row>
    <row r="3968" spans="2:14">
      <c r="B3968" s="118"/>
      <c r="C3968" s="118"/>
      <c r="D3968" s="118"/>
      <c r="E3968" s="118"/>
      <c r="F3968" s="118"/>
      <c r="G3968" s="118"/>
      <c r="H3968" s="118"/>
      <c r="I3968" s="118"/>
      <c r="J3968" s="118"/>
      <c r="K3968" s="118"/>
      <c r="L3968" s="118"/>
      <c r="M3968" s="118"/>
      <c r="N3968" s="153"/>
    </row>
    <row r="3969" spans="2:14">
      <c r="B3969" s="118"/>
      <c r="C3969" s="118"/>
      <c r="D3969" s="118"/>
      <c r="E3969" s="118"/>
      <c r="F3969" s="118"/>
      <c r="G3969" s="118"/>
      <c r="H3969" s="118"/>
      <c r="I3969" s="118"/>
      <c r="J3969" s="118"/>
      <c r="K3969" s="118"/>
      <c r="L3969" s="118"/>
      <c r="M3969" s="118"/>
      <c r="N3969" s="153"/>
    </row>
    <row r="3970" spans="2:14">
      <c r="B3970" s="118"/>
      <c r="C3970" s="118"/>
      <c r="D3970" s="118"/>
      <c r="E3970" s="118"/>
      <c r="F3970" s="118"/>
      <c r="G3970" s="118"/>
      <c r="H3970" s="118"/>
      <c r="I3970" s="118"/>
      <c r="J3970" s="118"/>
      <c r="K3970" s="118"/>
      <c r="L3970" s="118"/>
      <c r="M3970" s="118"/>
      <c r="N3970" s="153"/>
    </row>
    <row r="3971" spans="2:14">
      <c r="B3971" s="118"/>
      <c r="C3971" s="118"/>
      <c r="D3971" s="118"/>
      <c r="E3971" s="118"/>
      <c r="F3971" s="118"/>
      <c r="G3971" s="118"/>
      <c r="H3971" s="118"/>
      <c r="I3971" s="118"/>
      <c r="J3971" s="118"/>
      <c r="K3971" s="118"/>
      <c r="L3971" s="118"/>
      <c r="M3971" s="118"/>
      <c r="N3971" s="153"/>
    </row>
    <row r="3972" spans="2:14">
      <c r="B3972" s="118"/>
      <c r="C3972" s="118"/>
      <c r="D3972" s="118"/>
      <c r="E3972" s="118"/>
      <c r="F3972" s="118"/>
      <c r="G3972" s="118"/>
      <c r="H3972" s="118"/>
      <c r="I3972" s="118"/>
      <c r="J3972" s="118"/>
      <c r="K3972" s="118"/>
      <c r="L3972" s="118"/>
      <c r="M3972" s="118"/>
      <c r="N3972" s="153"/>
    </row>
    <row r="3973" spans="2:14">
      <c r="B3973" s="118"/>
      <c r="C3973" s="118"/>
      <c r="D3973" s="118"/>
      <c r="E3973" s="118"/>
      <c r="F3973" s="118"/>
      <c r="G3973" s="118"/>
      <c r="H3973" s="118"/>
      <c r="I3973" s="118"/>
      <c r="J3973" s="118"/>
      <c r="K3973" s="118"/>
      <c r="L3973" s="118"/>
      <c r="M3973" s="118"/>
      <c r="N3973" s="153"/>
    </row>
    <row r="3974" spans="2:14">
      <c r="B3974" s="118"/>
      <c r="C3974" s="118"/>
      <c r="D3974" s="118"/>
      <c r="E3974" s="118"/>
      <c r="F3974" s="118"/>
      <c r="G3974" s="118"/>
      <c r="H3974" s="118"/>
      <c r="I3974" s="118"/>
      <c r="J3974" s="118"/>
      <c r="K3974" s="118"/>
      <c r="L3974" s="118"/>
      <c r="M3974" s="118"/>
      <c r="N3974" s="153"/>
    </row>
    <row r="3975" spans="2:14">
      <c r="B3975" s="118"/>
      <c r="C3975" s="118"/>
      <c r="D3975" s="118"/>
      <c r="E3975" s="118"/>
      <c r="F3975" s="118"/>
      <c r="G3975" s="118"/>
      <c r="H3975" s="118"/>
      <c r="I3975" s="118"/>
      <c r="J3975" s="118"/>
      <c r="K3975" s="118"/>
      <c r="L3975" s="118"/>
      <c r="M3975" s="118"/>
      <c r="N3975" s="153"/>
    </row>
    <row r="3976" spans="2:14">
      <c r="B3976" s="118"/>
      <c r="C3976" s="118"/>
      <c r="D3976" s="118"/>
      <c r="E3976" s="118"/>
      <c r="F3976" s="118"/>
      <c r="G3976" s="118"/>
      <c r="H3976" s="118"/>
      <c r="I3976" s="118"/>
      <c r="J3976" s="118"/>
      <c r="K3976" s="118"/>
      <c r="L3976" s="118"/>
      <c r="M3976" s="118"/>
      <c r="N3976" s="153"/>
    </row>
    <row r="3977" spans="2:14">
      <c r="B3977" s="118"/>
      <c r="C3977" s="118"/>
      <c r="D3977" s="118"/>
      <c r="E3977" s="118"/>
      <c r="F3977" s="118"/>
      <c r="G3977" s="118"/>
      <c r="H3977" s="118"/>
      <c r="I3977" s="118"/>
      <c r="J3977" s="118"/>
      <c r="K3977" s="118"/>
      <c r="L3977" s="118"/>
      <c r="M3977" s="118"/>
      <c r="N3977" s="153"/>
    </row>
    <row r="3978" spans="2:14">
      <c r="B3978" s="118"/>
      <c r="C3978" s="118"/>
      <c r="D3978" s="118"/>
      <c r="E3978" s="118"/>
      <c r="F3978" s="118"/>
      <c r="G3978" s="118"/>
      <c r="H3978" s="118"/>
      <c r="I3978" s="118"/>
      <c r="J3978" s="118"/>
      <c r="K3978" s="118"/>
      <c r="L3978" s="118"/>
      <c r="M3978" s="118"/>
      <c r="N3978" s="153"/>
    </row>
    <row r="3979" spans="2:14">
      <c r="B3979" s="118"/>
      <c r="C3979" s="118"/>
      <c r="D3979" s="118"/>
      <c r="E3979" s="118"/>
      <c r="F3979" s="118"/>
      <c r="G3979" s="118"/>
      <c r="H3979" s="118"/>
      <c r="I3979" s="118"/>
      <c r="J3979" s="118"/>
      <c r="K3979" s="118"/>
      <c r="L3979" s="118"/>
      <c r="M3979" s="118"/>
      <c r="N3979" s="153"/>
    </row>
    <row r="3980" spans="2:14">
      <c r="B3980" s="118"/>
      <c r="C3980" s="118"/>
      <c r="D3980" s="118"/>
      <c r="E3980" s="118"/>
      <c r="F3980" s="118"/>
      <c r="G3980" s="118"/>
      <c r="H3980" s="118"/>
      <c r="I3980" s="118"/>
      <c r="J3980" s="118"/>
      <c r="K3980" s="118"/>
      <c r="L3980" s="118"/>
      <c r="M3980" s="118"/>
      <c r="N3980" s="153"/>
    </row>
    <row r="3981" spans="2:14">
      <c r="B3981" s="118"/>
      <c r="C3981" s="118"/>
      <c r="D3981" s="118"/>
      <c r="E3981" s="118"/>
      <c r="F3981" s="118"/>
      <c r="G3981" s="118"/>
      <c r="H3981" s="118"/>
      <c r="I3981" s="118"/>
      <c r="J3981" s="118"/>
      <c r="K3981" s="118"/>
      <c r="L3981" s="118"/>
      <c r="M3981" s="118"/>
      <c r="N3981" s="153"/>
    </row>
    <row r="3982" spans="2:14">
      <c r="B3982" s="118"/>
      <c r="C3982" s="118"/>
      <c r="D3982" s="118"/>
      <c r="E3982" s="118"/>
      <c r="F3982" s="118"/>
      <c r="G3982" s="118"/>
      <c r="H3982" s="118"/>
      <c r="I3982" s="118"/>
      <c r="J3982" s="118"/>
      <c r="K3982" s="118"/>
      <c r="L3982" s="118"/>
      <c r="M3982" s="118"/>
      <c r="N3982" s="153"/>
    </row>
    <row r="3983" spans="2:14">
      <c r="B3983" s="118"/>
      <c r="C3983" s="118"/>
      <c r="D3983" s="118"/>
      <c r="E3983" s="118"/>
      <c r="F3983" s="118"/>
      <c r="G3983" s="118"/>
      <c r="H3983" s="118"/>
      <c r="I3983" s="118"/>
      <c r="J3983" s="118"/>
      <c r="K3983" s="118"/>
      <c r="L3983" s="118"/>
      <c r="M3983" s="118"/>
      <c r="N3983" s="153"/>
    </row>
    <row r="3984" spans="2:14">
      <c r="B3984" s="118"/>
      <c r="C3984" s="118"/>
      <c r="D3984" s="118"/>
      <c r="E3984" s="118"/>
      <c r="F3984" s="118"/>
      <c r="G3984" s="118"/>
      <c r="H3984" s="118"/>
      <c r="I3984" s="118"/>
      <c r="J3984" s="118"/>
      <c r="K3984" s="118"/>
      <c r="L3984" s="118"/>
      <c r="M3984" s="118"/>
      <c r="N3984" s="153"/>
    </row>
    <row r="3985" spans="2:14">
      <c r="B3985" s="118"/>
      <c r="C3985" s="118"/>
      <c r="D3985" s="118"/>
      <c r="E3985" s="118"/>
      <c r="F3985" s="118"/>
      <c r="G3985" s="118"/>
      <c r="H3985" s="118"/>
      <c r="I3985" s="118"/>
      <c r="J3985" s="118"/>
      <c r="K3985" s="118"/>
      <c r="L3985" s="118"/>
      <c r="M3985" s="118"/>
      <c r="N3985" s="153"/>
    </row>
    <row r="3986" spans="2:14">
      <c r="B3986" s="118"/>
      <c r="C3986" s="118"/>
      <c r="D3986" s="118"/>
      <c r="E3986" s="118"/>
      <c r="F3986" s="118"/>
      <c r="G3986" s="118"/>
      <c r="H3986" s="118"/>
      <c r="I3986" s="118"/>
      <c r="J3986" s="118"/>
      <c r="K3986" s="118"/>
      <c r="L3986" s="118"/>
      <c r="M3986" s="118"/>
      <c r="N3986" s="153"/>
    </row>
    <row r="3987" spans="2:14">
      <c r="B3987" s="118"/>
      <c r="C3987" s="118"/>
      <c r="D3987" s="118"/>
      <c r="E3987" s="118"/>
      <c r="F3987" s="118"/>
      <c r="G3987" s="118"/>
      <c r="H3987" s="118"/>
      <c r="I3987" s="118"/>
      <c r="J3987" s="118"/>
      <c r="K3987" s="118"/>
      <c r="L3987" s="118"/>
      <c r="M3987" s="118"/>
      <c r="N3987" s="153"/>
    </row>
    <row r="3988" spans="2:14">
      <c r="B3988" s="118"/>
      <c r="C3988" s="118"/>
      <c r="D3988" s="118"/>
      <c r="E3988" s="118"/>
      <c r="F3988" s="118"/>
      <c r="G3988" s="118"/>
      <c r="H3988" s="118"/>
      <c r="I3988" s="118"/>
      <c r="J3988" s="118"/>
      <c r="K3988" s="118"/>
      <c r="L3988" s="118"/>
      <c r="M3988" s="118"/>
      <c r="N3988" s="153"/>
    </row>
    <row r="3989" spans="2:14">
      <c r="B3989" s="118"/>
      <c r="C3989" s="118"/>
      <c r="D3989" s="118"/>
      <c r="E3989" s="118"/>
      <c r="F3989" s="118"/>
      <c r="G3989" s="118"/>
      <c r="H3989" s="118"/>
      <c r="I3989" s="118"/>
      <c r="J3989" s="118"/>
      <c r="K3989" s="118"/>
      <c r="L3989" s="118"/>
      <c r="M3989" s="118"/>
      <c r="N3989" s="153"/>
    </row>
    <row r="3990" spans="2:14">
      <c r="B3990" s="118"/>
      <c r="C3990" s="118"/>
      <c r="D3990" s="118"/>
      <c r="E3990" s="118"/>
      <c r="F3990" s="118"/>
      <c r="G3990" s="118"/>
      <c r="H3990" s="118"/>
      <c r="I3990" s="118"/>
      <c r="J3990" s="118"/>
      <c r="K3990" s="118"/>
      <c r="L3990" s="118"/>
      <c r="M3990" s="118"/>
      <c r="N3990" s="153"/>
    </row>
    <row r="3991" spans="2:14">
      <c r="B3991" s="118"/>
      <c r="C3991" s="118"/>
      <c r="D3991" s="118"/>
      <c r="E3991" s="118"/>
      <c r="F3991" s="118"/>
      <c r="G3991" s="118"/>
      <c r="H3991" s="118"/>
      <c r="I3991" s="118"/>
      <c r="J3991" s="118"/>
      <c r="K3991" s="118"/>
      <c r="L3991" s="118"/>
      <c r="M3991" s="118"/>
      <c r="N3991" s="153"/>
    </row>
    <row r="3992" spans="2:14">
      <c r="B3992" s="118"/>
      <c r="C3992" s="118"/>
      <c r="D3992" s="118"/>
      <c r="E3992" s="118"/>
      <c r="F3992" s="118"/>
      <c r="G3992" s="118"/>
      <c r="H3992" s="118"/>
      <c r="I3992" s="118"/>
      <c r="J3992" s="118"/>
      <c r="K3992" s="118"/>
      <c r="L3992" s="118"/>
      <c r="M3992" s="118"/>
      <c r="N3992" s="153"/>
    </row>
    <row r="3993" spans="2:14">
      <c r="B3993" s="118"/>
      <c r="C3993" s="118"/>
      <c r="D3993" s="118"/>
      <c r="E3993" s="118"/>
      <c r="F3993" s="118"/>
      <c r="G3993" s="118"/>
      <c r="H3993" s="118"/>
      <c r="I3993" s="118"/>
      <c r="J3993" s="118"/>
      <c r="K3993" s="118"/>
      <c r="L3993" s="118"/>
      <c r="M3993" s="118"/>
      <c r="N3993" s="153"/>
    </row>
    <row r="3994" spans="2:14">
      <c r="B3994" s="118"/>
      <c r="C3994" s="118"/>
      <c r="D3994" s="118"/>
      <c r="E3994" s="118"/>
      <c r="F3994" s="118"/>
      <c r="G3994" s="118"/>
      <c r="H3994" s="118"/>
      <c r="I3994" s="118"/>
      <c r="J3994" s="118"/>
      <c r="K3994" s="118"/>
      <c r="L3994" s="118"/>
      <c r="M3994" s="118"/>
      <c r="N3994" s="153"/>
    </row>
    <row r="3995" spans="2:14">
      <c r="B3995" s="118"/>
      <c r="C3995" s="118"/>
      <c r="D3995" s="118"/>
      <c r="E3995" s="118"/>
      <c r="F3995" s="118"/>
      <c r="G3995" s="118"/>
      <c r="H3995" s="118"/>
      <c r="I3995" s="118"/>
      <c r="J3995" s="118"/>
      <c r="K3995" s="118"/>
      <c r="L3995" s="118"/>
      <c r="M3995" s="118"/>
      <c r="N3995" s="153"/>
    </row>
    <row r="3996" spans="2:14">
      <c r="B3996" s="118"/>
      <c r="C3996" s="118"/>
      <c r="D3996" s="118"/>
      <c r="E3996" s="118"/>
      <c r="F3996" s="118"/>
      <c r="G3996" s="118"/>
      <c r="H3996" s="118"/>
      <c r="I3996" s="118"/>
      <c r="J3996" s="118"/>
      <c r="K3996" s="118"/>
      <c r="L3996" s="118"/>
      <c r="M3996" s="118"/>
      <c r="N3996" s="153"/>
    </row>
    <row r="3997" spans="2:14">
      <c r="B3997" s="118"/>
      <c r="C3997" s="118"/>
      <c r="D3997" s="118"/>
      <c r="E3997" s="118"/>
      <c r="F3997" s="118"/>
      <c r="G3997" s="118"/>
      <c r="H3997" s="118"/>
      <c r="I3997" s="118"/>
      <c r="J3997" s="118"/>
      <c r="K3997" s="118"/>
      <c r="L3997" s="118"/>
      <c r="M3997" s="118"/>
      <c r="N3997" s="153"/>
    </row>
    <row r="3998" spans="2:14">
      <c r="B3998" s="118"/>
      <c r="C3998" s="118"/>
      <c r="D3998" s="118"/>
      <c r="E3998" s="118"/>
      <c r="F3998" s="118"/>
      <c r="G3998" s="118"/>
      <c r="H3998" s="118"/>
      <c r="I3998" s="118"/>
      <c r="J3998" s="118"/>
      <c r="K3998" s="118"/>
      <c r="L3998" s="118"/>
      <c r="M3998" s="118"/>
      <c r="N3998" s="153"/>
    </row>
    <row r="3999" spans="2:14">
      <c r="B3999" s="118"/>
      <c r="C3999" s="118"/>
      <c r="D3999" s="118"/>
      <c r="E3999" s="118"/>
      <c r="F3999" s="118"/>
      <c r="G3999" s="118"/>
      <c r="H3999" s="118"/>
      <c r="I3999" s="118"/>
      <c r="J3999" s="118"/>
      <c r="K3999" s="118"/>
      <c r="L3999" s="118"/>
      <c r="M3999" s="118"/>
      <c r="N3999" s="153"/>
    </row>
    <row r="4000" spans="2:14">
      <c r="B4000" s="118"/>
      <c r="C4000" s="118"/>
      <c r="D4000" s="118"/>
      <c r="E4000" s="118"/>
      <c r="F4000" s="118"/>
      <c r="G4000" s="118"/>
      <c r="H4000" s="118"/>
      <c r="I4000" s="118"/>
      <c r="J4000" s="118"/>
      <c r="K4000" s="118"/>
      <c r="L4000" s="118"/>
      <c r="M4000" s="118"/>
      <c r="N4000" s="153"/>
    </row>
    <row r="4001" spans="2:14">
      <c r="B4001" s="118"/>
      <c r="C4001" s="118"/>
      <c r="D4001" s="118"/>
      <c r="E4001" s="118"/>
      <c r="F4001" s="118"/>
      <c r="G4001" s="118"/>
      <c r="H4001" s="118"/>
      <c r="I4001" s="118"/>
      <c r="J4001" s="118"/>
      <c r="K4001" s="118"/>
      <c r="L4001" s="118"/>
      <c r="M4001" s="118"/>
      <c r="N4001" s="153"/>
    </row>
    <row r="4002" spans="2:14">
      <c r="B4002" s="118"/>
      <c r="C4002" s="118"/>
      <c r="D4002" s="118"/>
      <c r="E4002" s="118"/>
      <c r="F4002" s="118"/>
      <c r="G4002" s="118"/>
      <c r="H4002" s="118"/>
      <c r="I4002" s="118"/>
      <c r="J4002" s="118"/>
      <c r="K4002" s="118"/>
      <c r="L4002" s="118"/>
      <c r="M4002" s="118"/>
      <c r="N4002" s="153"/>
    </row>
    <row r="4003" spans="2:14">
      <c r="B4003" s="118"/>
      <c r="C4003" s="118"/>
      <c r="D4003" s="118"/>
      <c r="E4003" s="118"/>
      <c r="F4003" s="118"/>
      <c r="G4003" s="118"/>
      <c r="H4003" s="118"/>
      <c r="I4003" s="118"/>
      <c r="J4003" s="118"/>
      <c r="K4003" s="118"/>
      <c r="L4003" s="118"/>
      <c r="M4003" s="118"/>
      <c r="N4003" s="153"/>
    </row>
    <row r="4004" spans="2:14">
      <c r="B4004" s="118"/>
      <c r="C4004" s="118"/>
      <c r="D4004" s="118"/>
      <c r="E4004" s="118"/>
      <c r="F4004" s="118"/>
      <c r="G4004" s="118"/>
      <c r="H4004" s="118"/>
      <c r="I4004" s="118"/>
      <c r="J4004" s="118"/>
      <c r="K4004" s="118"/>
      <c r="L4004" s="118"/>
      <c r="M4004" s="118"/>
      <c r="N4004" s="153"/>
    </row>
    <row r="4005" spans="2:14">
      <c r="B4005" s="118"/>
      <c r="C4005" s="118"/>
      <c r="D4005" s="118"/>
      <c r="E4005" s="118"/>
      <c r="F4005" s="118"/>
      <c r="G4005" s="118"/>
      <c r="H4005" s="118"/>
      <c r="I4005" s="118"/>
      <c r="J4005" s="118"/>
      <c r="K4005" s="118"/>
      <c r="L4005" s="118"/>
      <c r="M4005" s="118"/>
      <c r="N4005" s="153"/>
    </row>
    <row r="4006" spans="2:14">
      <c r="B4006" s="118"/>
      <c r="C4006" s="118"/>
      <c r="D4006" s="118"/>
      <c r="E4006" s="118"/>
      <c r="F4006" s="118"/>
      <c r="G4006" s="118"/>
      <c r="H4006" s="118"/>
      <c r="I4006" s="118"/>
      <c r="J4006" s="118"/>
      <c r="K4006" s="118"/>
      <c r="L4006" s="118"/>
      <c r="M4006" s="118"/>
      <c r="N4006" s="153"/>
    </row>
    <row r="4007" spans="2:14">
      <c r="B4007" s="118"/>
      <c r="C4007" s="118"/>
      <c r="D4007" s="118"/>
      <c r="E4007" s="118"/>
      <c r="F4007" s="118"/>
      <c r="G4007" s="118"/>
      <c r="H4007" s="118"/>
      <c r="I4007" s="118"/>
      <c r="J4007" s="118"/>
      <c r="K4007" s="118"/>
      <c r="L4007" s="118"/>
      <c r="M4007" s="118"/>
      <c r="N4007" s="153"/>
    </row>
    <row r="4008" spans="2:14">
      <c r="B4008" s="118"/>
      <c r="C4008" s="118"/>
      <c r="D4008" s="118"/>
      <c r="E4008" s="118"/>
      <c r="F4008" s="118"/>
      <c r="G4008" s="118"/>
      <c r="H4008" s="118"/>
      <c r="I4008" s="118"/>
      <c r="J4008" s="118"/>
      <c r="K4008" s="118"/>
      <c r="L4008" s="118"/>
      <c r="M4008" s="118"/>
      <c r="N4008" s="153"/>
    </row>
    <row r="4009" spans="2:14">
      <c r="B4009" s="118"/>
      <c r="C4009" s="118"/>
      <c r="D4009" s="118"/>
      <c r="E4009" s="118"/>
      <c r="F4009" s="118"/>
      <c r="G4009" s="118"/>
      <c r="H4009" s="118"/>
      <c r="I4009" s="118"/>
      <c r="J4009" s="118"/>
      <c r="K4009" s="118"/>
      <c r="L4009" s="118"/>
      <c r="M4009" s="118"/>
      <c r="N4009" s="153"/>
    </row>
    <row r="4010" spans="2:14">
      <c r="B4010" s="118"/>
      <c r="C4010" s="118"/>
      <c r="D4010" s="118"/>
      <c r="E4010" s="118"/>
      <c r="F4010" s="118"/>
      <c r="G4010" s="118"/>
      <c r="H4010" s="118"/>
      <c r="I4010" s="118"/>
      <c r="J4010" s="118"/>
      <c r="K4010" s="118"/>
      <c r="L4010" s="118"/>
      <c r="M4010" s="118"/>
      <c r="N4010" s="153"/>
    </row>
    <row r="4011" spans="2:14">
      <c r="B4011" s="118"/>
      <c r="C4011" s="118"/>
      <c r="D4011" s="118"/>
      <c r="E4011" s="118"/>
      <c r="F4011" s="118"/>
      <c r="G4011" s="118"/>
      <c r="H4011" s="118"/>
      <c r="I4011" s="118"/>
      <c r="J4011" s="118"/>
      <c r="K4011" s="118"/>
      <c r="L4011" s="118"/>
      <c r="M4011" s="118"/>
      <c r="N4011" s="153"/>
    </row>
    <row r="4012" spans="2:14">
      <c r="B4012" s="118"/>
      <c r="C4012" s="118"/>
      <c r="D4012" s="118"/>
      <c r="E4012" s="118"/>
      <c r="F4012" s="118"/>
      <c r="G4012" s="118"/>
      <c r="H4012" s="118"/>
      <c r="I4012" s="118"/>
      <c r="J4012" s="118"/>
      <c r="K4012" s="118"/>
      <c r="L4012" s="118"/>
      <c r="M4012" s="118"/>
      <c r="N4012" s="153"/>
    </row>
    <row r="4013" spans="2:14">
      <c r="B4013" s="118"/>
      <c r="C4013" s="118"/>
      <c r="D4013" s="118"/>
      <c r="E4013" s="118"/>
      <c r="F4013" s="118"/>
      <c r="G4013" s="118"/>
      <c r="H4013" s="118"/>
      <c r="I4013" s="118"/>
      <c r="J4013" s="118"/>
      <c r="K4013" s="118"/>
      <c r="L4013" s="118"/>
      <c r="M4013" s="118"/>
      <c r="N4013" s="153"/>
    </row>
    <row r="4014" spans="2:14">
      <c r="B4014" s="118"/>
      <c r="C4014" s="118"/>
      <c r="D4014" s="118"/>
      <c r="E4014" s="118"/>
      <c r="F4014" s="118"/>
      <c r="G4014" s="118"/>
      <c r="H4014" s="118"/>
      <c r="I4014" s="118"/>
      <c r="J4014" s="118"/>
      <c r="K4014" s="118"/>
      <c r="L4014" s="118"/>
      <c r="M4014" s="118"/>
      <c r="N4014" s="153"/>
    </row>
    <row r="4015" spans="2:14">
      <c r="B4015" s="118"/>
      <c r="C4015" s="118"/>
      <c r="D4015" s="118"/>
      <c r="E4015" s="118"/>
      <c r="F4015" s="118"/>
      <c r="G4015" s="118"/>
      <c r="H4015" s="118"/>
      <c r="I4015" s="118"/>
      <c r="J4015" s="118"/>
      <c r="K4015" s="118"/>
      <c r="L4015" s="118"/>
      <c r="M4015" s="118"/>
      <c r="N4015" s="153"/>
    </row>
    <row r="4016" spans="2:14">
      <c r="B4016" s="118"/>
      <c r="C4016" s="118"/>
      <c r="D4016" s="118"/>
      <c r="E4016" s="118"/>
      <c r="F4016" s="118"/>
      <c r="G4016" s="118"/>
      <c r="H4016" s="118"/>
      <c r="I4016" s="118"/>
      <c r="J4016" s="118"/>
      <c r="K4016" s="118"/>
      <c r="L4016" s="118"/>
      <c r="M4016" s="118"/>
      <c r="N4016" s="153"/>
    </row>
    <row r="4017" spans="2:14">
      <c r="B4017" s="118"/>
      <c r="C4017" s="118"/>
      <c r="D4017" s="118"/>
      <c r="E4017" s="118"/>
      <c r="F4017" s="118"/>
      <c r="G4017" s="118"/>
      <c r="H4017" s="118"/>
      <c r="I4017" s="118"/>
      <c r="J4017" s="118"/>
      <c r="K4017" s="118"/>
      <c r="L4017" s="118"/>
      <c r="M4017" s="118"/>
      <c r="N4017" s="153"/>
    </row>
    <row r="4018" spans="2:14">
      <c r="B4018" s="118"/>
      <c r="C4018" s="118"/>
      <c r="D4018" s="118"/>
      <c r="E4018" s="118"/>
      <c r="F4018" s="118"/>
      <c r="G4018" s="118"/>
      <c r="H4018" s="118"/>
      <c r="I4018" s="118"/>
      <c r="J4018" s="118"/>
      <c r="K4018" s="118"/>
      <c r="L4018" s="118"/>
      <c r="M4018" s="118"/>
      <c r="N4018" s="153"/>
    </row>
    <row r="4019" spans="2:14">
      <c r="B4019" s="118"/>
      <c r="C4019" s="118"/>
      <c r="D4019" s="118"/>
      <c r="E4019" s="118"/>
      <c r="F4019" s="118"/>
      <c r="G4019" s="118"/>
      <c r="H4019" s="118"/>
      <c r="I4019" s="118"/>
      <c r="J4019" s="118"/>
      <c r="K4019" s="118"/>
      <c r="L4019" s="118"/>
      <c r="M4019" s="118"/>
      <c r="N4019" s="153"/>
    </row>
    <row r="4020" spans="2:14">
      <c r="B4020" s="118"/>
      <c r="C4020" s="118"/>
      <c r="D4020" s="118"/>
      <c r="E4020" s="118"/>
      <c r="F4020" s="118"/>
      <c r="G4020" s="118"/>
      <c r="H4020" s="118"/>
      <c r="I4020" s="118"/>
      <c r="J4020" s="118"/>
      <c r="K4020" s="118"/>
      <c r="L4020" s="118"/>
      <c r="M4020" s="118"/>
      <c r="N4020" s="153"/>
    </row>
    <row r="4021" spans="2:14">
      <c r="B4021" s="118"/>
      <c r="C4021" s="118"/>
      <c r="D4021" s="118"/>
      <c r="E4021" s="118"/>
      <c r="F4021" s="118"/>
      <c r="G4021" s="118"/>
      <c r="H4021" s="118"/>
      <c r="I4021" s="118"/>
      <c r="J4021" s="118"/>
      <c r="K4021" s="118"/>
      <c r="L4021" s="118"/>
      <c r="M4021" s="118"/>
      <c r="N4021" s="153"/>
    </row>
    <row r="4022" spans="2:14">
      <c r="B4022" s="118"/>
      <c r="C4022" s="118"/>
      <c r="D4022" s="118"/>
      <c r="E4022" s="118"/>
      <c r="F4022" s="118"/>
      <c r="G4022" s="118"/>
      <c r="H4022" s="118"/>
      <c r="I4022" s="118"/>
      <c r="J4022" s="118"/>
      <c r="K4022" s="118"/>
      <c r="L4022" s="118"/>
      <c r="M4022" s="118"/>
      <c r="N4022" s="153"/>
    </row>
    <row r="4023" spans="2:14">
      <c r="B4023" s="118"/>
      <c r="C4023" s="118"/>
      <c r="D4023" s="118"/>
      <c r="E4023" s="118"/>
      <c r="F4023" s="118"/>
      <c r="G4023" s="118"/>
      <c r="H4023" s="118"/>
      <c r="I4023" s="118"/>
      <c r="J4023" s="118"/>
      <c r="K4023" s="118"/>
      <c r="L4023" s="118"/>
      <c r="M4023" s="118"/>
      <c r="N4023" s="153"/>
    </row>
    <row r="4024" spans="2:14">
      <c r="B4024" s="118"/>
      <c r="C4024" s="118"/>
      <c r="D4024" s="118"/>
      <c r="E4024" s="118"/>
      <c r="F4024" s="118"/>
      <c r="G4024" s="118"/>
      <c r="H4024" s="118"/>
      <c r="I4024" s="118"/>
      <c r="J4024" s="118"/>
      <c r="K4024" s="118"/>
      <c r="L4024" s="118"/>
      <c r="M4024" s="118"/>
      <c r="N4024" s="153"/>
    </row>
    <row r="4025" spans="2:14">
      <c r="B4025" s="118"/>
      <c r="C4025" s="118"/>
      <c r="D4025" s="118"/>
      <c r="E4025" s="118"/>
      <c r="F4025" s="118"/>
      <c r="G4025" s="118"/>
      <c r="H4025" s="118"/>
      <c r="I4025" s="118"/>
      <c r="J4025" s="118"/>
      <c r="K4025" s="118"/>
      <c r="L4025" s="118"/>
      <c r="M4025" s="118"/>
      <c r="N4025" s="153"/>
    </row>
    <row r="4026" spans="2:14">
      <c r="B4026" s="118"/>
      <c r="C4026" s="118"/>
      <c r="D4026" s="118"/>
      <c r="E4026" s="118"/>
      <c r="F4026" s="118"/>
      <c r="G4026" s="118"/>
      <c r="H4026" s="118"/>
      <c r="I4026" s="118"/>
      <c r="J4026" s="118"/>
      <c r="K4026" s="118"/>
      <c r="L4026" s="118"/>
      <c r="M4026" s="118"/>
      <c r="N4026" s="153"/>
    </row>
    <row r="4027" spans="2:14">
      <c r="B4027" s="118"/>
      <c r="C4027" s="118"/>
      <c r="D4027" s="118"/>
      <c r="E4027" s="118"/>
      <c r="F4027" s="118"/>
      <c r="G4027" s="118"/>
      <c r="H4027" s="118"/>
      <c r="I4027" s="118"/>
      <c r="J4027" s="118"/>
      <c r="K4027" s="118"/>
      <c r="L4027" s="118"/>
      <c r="M4027" s="118"/>
      <c r="N4027" s="153"/>
    </row>
    <row r="4028" spans="2:14">
      <c r="B4028" s="118"/>
      <c r="C4028" s="118"/>
      <c r="D4028" s="118"/>
      <c r="E4028" s="118"/>
      <c r="F4028" s="118"/>
      <c r="G4028" s="118"/>
      <c r="H4028" s="118"/>
      <c r="I4028" s="118"/>
      <c r="J4028" s="118"/>
      <c r="K4028" s="118"/>
      <c r="L4028" s="118"/>
      <c r="M4028" s="118"/>
      <c r="N4028" s="153"/>
    </row>
    <row r="4029" spans="2:14">
      <c r="B4029" s="118"/>
      <c r="C4029" s="118"/>
      <c r="D4029" s="118"/>
      <c r="E4029" s="118"/>
      <c r="F4029" s="118"/>
      <c r="G4029" s="118"/>
      <c r="H4029" s="118"/>
      <c r="I4029" s="118"/>
      <c r="J4029" s="118"/>
      <c r="K4029" s="118"/>
      <c r="L4029" s="118"/>
      <c r="M4029" s="118"/>
      <c r="N4029" s="153"/>
    </row>
    <row r="4030" spans="2:14">
      <c r="B4030" s="118"/>
      <c r="C4030" s="118"/>
      <c r="D4030" s="118"/>
      <c r="E4030" s="118"/>
      <c r="F4030" s="118"/>
      <c r="G4030" s="118"/>
      <c r="H4030" s="118"/>
      <c r="I4030" s="118"/>
      <c r="J4030" s="118"/>
      <c r="K4030" s="118"/>
      <c r="L4030" s="118"/>
      <c r="M4030" s="118"/>
      <c r="N4030" s="153"/>
    </row>
    <row r="4031" spans="2:14">
      <c r="B4031" s="118"/>
      <c r="C4031" s="118"/>
      <c r="D4031" s="118"/>
      <c r="E4031" s="118"/>
      <c r="F4031" s="118"/>
      <c r="G4031" s="118"/>
      <c r="H4031" s="118"/>
      <c r="I4031" s="118"/>
      <c r="J4031" s="118"/>
      <c r="K4031" s="118"/>
      <c r="L4031" s="118"/>
      <c r="M4031" s="118"/>
      <c r="N4031" s="153"/>
    </row>
    <row r="4032" spans="2:14">
      <c r="B4032" s="118"/>
      <c r="C4032" s="118"/>
      <c r="D4032" s="118"/>
      <c r="E4032" s="118"/>
      <c r="F4032" s="118"/>
      <c r="G4032" s="118"/>
      <c r="H4032" s="118"/>
      <c r="I4032" s="118"/>
      <c r="J4032" s="118"/>
      <c r="K4032" s="118"/>
      <c r="L4032" s="118"/>
      <c r="M4032" s="118"/>
      <c r="N4032" s="153"/>
    </row>
    <row r="4033" spans="2:14">
      <c r="B4033" s="118"/>
      <c r="C4033" s="118"/>
      <c r="D4033" s="118"/>
      <c r="E4033" s="118"/>
      <c r="F4033" s="118"/>
      <c r="G4033" s="118"/>
      <c r="H4033" s="118"/>
      <c r="I4033" s="118"/>
      <c r="J4033" s="118"/>
      <c r="K4033" s="118"/>
      <c r="L4033" s="118"/>
      <c r="M4033" s="118"/>
      <c r="N4033" s="153"/>
    </row>
    <row r="4034" spans="2:14">
      <c r="B4034" s="118"/>
      <c r="C4034" s="118"/>
      <c r="D4034" s="118"/>
      <c r="E4034" s="118"/>
      <c r="F4034" s="118"/>
      <c r="G4034" s="118"/>
      <c r="H4034" s="118"/>
      <c r="I4034" s="118"/>
      <c r="J4034" s="118"/>
      <c r="K4034" s="118"/>
      <c r="L4034" s="118"/>
      <c r="M4034" s="118"/>
      <c r="N4034" s="153"/>
    </row>
    <row r="4035" spans="2:14">
      <c r="B4035" s="118"/>
      <c r="C4035" s="118"/>
      <c r="D4035" s="118"/>
      <c r="E4035" s="118"/>
      <c r="F4035" s="118"/>
      <c r="G4035" s="118"/>
      <c r="H4035" s="118"/>
      <c r="I4035" s="118"/>
      <c r="J4035" s="118"/>
      <c r="K4035" s="118"/>
      <c r="L4035" s="118"/>
      <c r="M4035" s="118"/>
      <c r="N4035" s="153"/>
    </row>
    <row r="4036" spans="2:14">
      <c r="B4036" s="118"/>
      <c r="C4036" s="118"/>
      <c r="D4036" s="118"/>
      <c r="E4036" s="118"/>
      <c r="F4036" s="118"/>
      <c r="G4036" s="118"/>
      <c r="H4036" s="118"/>
      <c r="I4036" s="118"/>
      <c r="J4036" s="118"/>
      <c r="K4036" s="118"/>
      <c r="L4036" s="118"/>
      <c r="M4036" s="118"/>
      <c r="N4036" s="153"/>
    </row>
    <row r="4037" spans="2:14">
      <c r="B4037" s="118"/>
      <c r="C4037" s="118"/>
      <c r="D4037" s="118"/>
      <c r="E4037" s="118"/>
      <c r="F4037" s="118"/>
      <c r="G4037" s="118"/>
      <c r="H4037" s="118"/>
      <c r="I4037" s="118"/>
      <c r="J4037" s="118"/>
      <c r="K4037" s="118"/>
      <c r="L4037" s="118"/>
      <c r="M4037" s="118"/>
      <c r="N4037" s="153"/>
    </row>
    <row r="4038" spans="2:14">
      <c r="B4038" s="118"/>
      <c r="C4038" s="118"/>
      <c r="D4038" s="118"/>
      <c r="E4038" s="118"/>
      <c r="F4038" s="118"/>
      <c r="G4038" s="118"/>
      <c r="H4038" s="118"/>
      <c r="I4038" s="118"/>
      <c r="J4038" s="118"/>
      <c r="K4038" s="118"/>
      <c r="L4038" s="118"/>
      <c r="M4038" s="118"/>
      <c r="N4038" s="153"/>
    </row>
    <row r="4039" spans="2:14">
      <c r="B4039" s="118"/>
      <c r="C4039" s="118"/>
      <c r="D4039" s="118"/>
      <c r="E4039" s="118"/>
      <c r="F4039" s="118"/>
      <c r="G4039" s="118"/>
      <c r="H4039" s="118"/>
      <c r="I4039" s="118"/>
      <c r="J4039" s="118"/>
      <c r="K4039" s="118"/>
      <c r="L4039" s="118"/>
      <c r="M4039" s="118"/>
      <c r="N4039" s="153"/>
    </row>
    <row r="4040" spans="2:14">
      <c r="B4040" s="118"/>
      <c r="C4040" s="118"/>
      <c r="D4040" s="118"/>
      <c r="E4040" s="118"/>
      <c r="F4040" s="118"/>
      <c r="G4040" s="118"/>
      <c r="H4040" s="118"/>
      <c r="I4040" s="118"/>
      <c r="J4040" s="118"/>
      <c r="K4040" s="118"/>
      <c r="L4040" s="118"/>
      <c r="M4040" s="118"/>
      <c r="N4040" s="153"/>
    </row>
    <row r="4041" spans="2:14">
      <c r="B4041" s="118"/>
      <c r="C4041" s="118"/>
      <c r="D4041" s="118"/>
      <c r="E4041" s="118"/>
      <c r="F4041" s="118"/>
      <c r="G4041" s="118"/>
      <c r="H4041" s="118"/>
      <c r="I4041" s="118"/>
      <c r="J4041" s="118"/>
      <c r="K4041" s="118"/>
      <c r="L4041" s="118"/>
      <c r="M4041" s="118"/>
      <c r="N4041" s="153"/>
    </row>
    <row r="4042" spans="2:14">
      <c r="B4042" s="118"/>
      <c r="C4042" s="118"/>
      <c r="D4042" s="118"/>
      <c r="E4042" s="118"/>
      <c r="F4042" s="118"/>
      <c r="G4042" s="118"/>
      <c r="H4042" s="118"/>
      <c r="I4042" s="118"/>
      <c r="J4042" s="118"/>
      <c r="K4042" s="118"/>
      <c r="L4042" s="118"/>
      <c r="M4042" s="118"/>
      <c r="N4042" s="153"/>
    </row>
    <row r="4043" spans="2:14">
      <c r="B4043" s="118"/>
      <c r="C4043" s="118"/>
      <c r="D4043" s="118"/>
      <c r="E4043" s="118"/>
      <c r="F4043" s="118"/>
      <c r="G4043" s="118"/>
      <c r="H4043" s="118"/>
      <c r="I4043" s="118"/>
      <c r="J4043" s="118"/>
      <c r="K4043" s="118"/>
      <c r="L4043" s="118"/>
      <c r="M4043" s="118"/>
      <c r="N4043" s="153"/>
    </row>
    <row r="4044" spans="2:14">
      <c r="B4044" s="118"/>
      <c r="C4044" s="118"/>
      <c r="D4044" s="118"/>
      <c r="E4044" s="118"/>
      <c r="F4044" s="118"/>
      <c r="G4044" s="118"/>
      <c r="H4044" s="118"/>
      <c r="I4044" s="118"/>
      <c r="J4044" s="118"/>
      <c r="K4044" s="118"/>
      <c r="L4044" s="118"/>
      <c r="M4044" s="118"/>
      <c r="N4044" s="153"/>
    </row>
    <row r="4045" spans="2:14">
      <c r="B4045" s="118"/>
      <c r="C4045" s="118"/>
      <c r="D4045" s="118"/>
      <c r="E4045" s="118"/>
      <c r="F4045" s="118"/>
      <c r="G4045" s="118"/>
      <c r="H4045" s="118"/>
      <c r="I4045" s="118"/>
      <c r="J4045" s="118"/>
      <c r="K4045" s="118"/>
      <c r="L4045" s="118"/>
      <c r="M4045" s="118"/>
      <c r="N4045" s="153"/>
    </row>
    <row r="4046" spans="2:14">
      <c r="B4046" s="118"/>
      <c r="C4046" s="118"/>
      <c r="D4046" s="118"/>
      <c r="E4046" s="118"/>
      <c r="F4046" s="118"/>
      <c r="G4046" s="118"/>
      <c r="H4046" s="118"/>
      <c r="I4046" s="118"/>
      <c r="J4046" s="118"/>
      <c r="K4046" s="118"/>
      <c r="L4046" s="118"/>
      <c r="M4046" s="118"/>
      <c r="N4046" s="153"/>
    </row>
    <row r="4047" spans="2:14">
      <c r="B4047" s="118"/>
      <c r="C4047" s="118"/>
      <c r="D4047" s="118"/>
      <c r="E4047" s="118"/>
      <c r="F4047" s="118"/>
      <c r="G4047" s="118"/>
      <c r="H4047" s="118"/>
      <c r="I4047" s="118"/>
      <c r="J4047" s="118"/>
      <c r="K4047" s="118"/>
      <c r="L4047" s="118"/>
      <c r="M4047" s="118"/>
      <c r="N4047" s="153"/>
    </row>
    <row r="4048" spans="2:14">
      <c r="B4048" s="118"/>
      <c r="C4048" s="118"/>
      <c r="D4048" s="118"/>
      <c r="E4048" s="118"/>
      <c r="F4048" s="118"/>
      <c r="G4048" s="118"/>
      <c r="H4048" s="118"/>
      <c r="I4048" s="118"/>
      <c r="J4048" s="118"/>
      <c r="K4048" s="118"/>
      <c r="L4048" s="118"/>
      <c r="M4048" s="118"/>
      <c r="N4048" s="153"/>
    </row>
    <row r="4049" spans="2:14">
      <c r="B4049" s="118"/>
      <c r="C4049" s="118"/>
      <c r="D4049" s="118"/>
      <c r="E4049" s="118"/>
      <c r="F4049" s="118"/>
      <c r="G4049" s="118"/>
      <c r="H4049" s="118"/>
      <c r="I4049" s="118"/>
      <c r="J4049" s="118"/>
      <c r="K4049" s="118"/>
      <c r="L4049" s="118"/>
      <c r="M4049" s="118"/>
      <c r="N4049" s="153"/>
    </row>
    <row r="4050" spans="2:14">
      <c r="B4050" s="118"/>
      <c r="C4050" s="118"/>
      <c r="D4050" s="118"/>
      <c r="E4050" s="118"/>
      <c r="F4050" s="118"/>
      <c r="G4050" s="118"/>
      <c r="H4050" s="118"/>
      <c r="I4050" s="118"/>
      <c r="J4050" s="118"/>
      <c r="K4050" s="118"/>
      <c r="L4050" s="118"/>
      <c r="M4050" s="118"/>
      <c r="N4050" s="153"/>
    </row>
    <row r="4051" spans="2:14">
      <c r="B4051" s="118"/>
      <c r="C4051" s="118"/>
      <c r="D4051" s="118"/>
      <c r="E4051" s="118"/>
      <c r="F4051" s="118"/>
      <c r="G4051" s="118"/>
      <c r="H4051" s="118"/>
      <c r="I4051" s="118"/>
      <c r="J4051" s="118"/>
      <c r="K4051" s="118"/>
      <c r="L4051" s="118"/>
      <c r="M4051" s="118"/>
      <c r="N4051" s="153"/>
    </row>
    <row r="4052" spans="2:14">
      <c r="B4052" s="118"/>
      <c r="C4052" s="118"/>
      <c r="D4052" s="118"/>
      <c r="E4052" s="118"/>
      <c r="F4052" s="118"/>
      <c r="G4052" s="118"/>
      <c r="H4052" s="118"/>
      <c r="I4052" s="118"/>
      <c r="J4052" s="118"/>
      <c r="K4052" s="118"/>
      <c r="L4052" s="118"/>
      <c r="M4052" s="118"/>
      <c r="N4052" s="153"/>
    </row>
    <row r="4053" spans="2:14">
      <c r="B4053" s="118"/>
      <c r="C4053" s="118"/>
      <c r="D4053" s="118"/>
      <c r="E4053" s="118"/>
      <c r="F4053" s="118"/>
      <c r="G4053" s="118"/>
      <c r="H4053" s="118"/>
      <c r="I4053" s="118"/>
      <c r="J4053" s="118"/>
      <c r="K4053" s="118"/>
      <c r="L4053" s="118"/>
      <c r="M4053" s="118"/>
      <c r="N4053" s="153"/>
    </row>
    <row r="4054" spans="2:14">
      <c r="B4054" s="118"/>
      <c r="C4054" s="118"/>
      <c r="D4054" s="118"/>
      <c r="E4054" s="118"/>
      <c r="F4054" s="118"/>
      <c r="G4054" s="118"/>
      <c r="H4054" s="118"/>
      <c r="I4054" s="118"/>
      <c r="J4054" s="118"/>
      <c r="K4054" s="118"/>
      <c r="L4054" s="118"/>
      <c r="M4054" s="118"/>
      <c r="N4054" s="153"/>
    </row>
    <row r="4055" spans="2:14">
      <c r="B4055" s="118"/>
      <c r="C4055" s="118"/>
      <c r="D4055" s="118"/>
      <c r="E4055" s="118"/>
      <c r="F4055" s="118"/>
      <c r="G4055" s="118"/>
      <c r="H4055" s="118"/>
      <c r="I4055" s="118"/>
      <c r="J4055" s="118"/>
      <c r="K4055" s="118"/>
      <c r="L4055" s="118"/>
      <c r="M4055" s="118"/>
      <c r="N4055" s="153"/>
    </row>
    <row r="4056" spans="2:14">
      <c r="B4056" s="118"/>
      <c r="C4056" s="118"/>
      <c r="D4056" s="118"/>
      <c r="E4056" s="118"/>
      <c r="F4056" s="118"/>
      <c r="G4056" s="118"/>
      <c r="H4056" s="118"/>
      <c r="I4056" s="118"/>
      <c r="J4056" s="118"/>
      <c r="K4056" s="118"/>
      <c r="L4056" s="118"/>
      <c r="M4056" s="118"/>
      <c r="N4056" s="153"/>
    </row>
    <row r="4057" spans="2:14">
      <c r="B4057" s="118"/>
      <c r="C4057" s="118"/>
      <c r="D4057" s="118"/>
      <c r="E4057" s="118"/>
      <c r="F4057" s="118"/>
      <c r="G4057" s="118"/>
      <c r="H4057" s="118"/>
      <c r="I4057" s="118"/>
      <c r="J4057" s="118"/>
      <c r="K4057" s="118"/>
      <c r="L4057" s="118"/>
      <c r="M4057" s="118"/>
      <c r="N4057" s="153"/>
    </row>
    <row r="4058" spans="2:14">
      <c r="B4058" s="118"/>
      <c r="C4058" s="118"/>
      <c r="D4058" s="118"/>
      <c r="E4058" s="118"/>
      <c r="F4058" s="118"/>
      <c r="G4058" s="118"/>
      <c r="H4058" s="118"/>
      <c r="I4058" s="118"/>
      <c r="J4058" s="118"/>
      <c r="K4058" s="118"/>
      <c r="L4058" s="118"/>
      <c r="M4058" s="118"/>
      <c r="N4058" s="153"/>
    </row>
    <row r="4059" spans="2:14">
      <c r="B4059" s="118"/>
      <c r="C4059" s="118"/>
      <c r="D4059" s="118"/>
      <c r="E4059" s="118"/>
      <c r="F4059" s="118"/>
      <c r="G4059" s="118"/>
      <c r="H4059" s="118"/>
      <c r="I4059" s="118"/>
      <c r="J4059" s="118"/>
      <c r="K4059" s="118"/>
      <c r="L4059" s="118"/>
      <c r="M4059" s="118"/>
      <c r="N4059" s="153"/>
    </row>
    <row r="4060" spans="2:14">
      <c r="B4060" s="118"/>
      <c r="C4060" s="118"/>
      <c r="D4060" s="118"/>
      <c r="E4060" s="118"/>
      <c r="F4060" s="118"/>
      <c r="G4060" s="118"/>
      <c r="H4060" s="118"/>
      <c r="I4060" s="118"/>
      <c r="J4060" s="118"/>
      <c r="K4060" s="118"/>
      <c r="L4060" s="118"/>
      <c r="M4060" s="118"/>
      <c r="N4060" s="153"/>
    </row>
    <row r="4061" spans="2:14">
      <c r="B4061" s="118"/>
      <c r="C4061" s="118"/>
      <c r="D4061" s="118"/>
      <c r="E4061" s="118"/>
      <c r="F4061" s="118"/>
      <c r="G4061" s="118"/>
      <c r="H4061" s="118"/>
      <c r="I4061" s="118"/>
      <c r="J4061" s="118"/>
      <c r="K4061" s="118"/>
      <c r="L4061" s="118"/>
      <c r="M4061" s="118"/>
      <c r="N4061" s="153"/>
    </row>
    <row r="4062" spans="2:14">
      <c r="B4062" s="118"/>
      <c r="C4062" s="118"/>
      <c r="D4062" s="118"/>
      <c r="E4062" s="118"/>
      <c r="F4062" s="118"/>
      <c r="G4062" s="118"/>
      <c r="H4062" s="118"/>
      <c r="I4062" s="118"/>
      <c r="J4062" s="118"/>
      <c r="K4062" s="118"/>
      <c r="L4062" s="118"/>
      <c r="M4062" s="118"/>
      <c r="N4062" s="153"/>
    </row>
    <row r="4063" spans="2:14">
      <c r="B4063" s="118"/>
      <c r="C4063" s="118"/>
      <c r="D4063" s="118"/>
      <c r="E4063" s="118"/>
      <c r="F4063" s="118"/>
      <c r="G4063" s="118"/>
      <c r="H4063" s="118"/>
      <c r="I4063" s="118"/>
      <c r="J4063" s="118"/>
      <c r="K4063" s="118"/>
      <c r="L4063" s="118"/>
      <c r="M4063" s="118"/>
      <c r="N4063" s="153"/>
    </row>
    <row r="4064" spans="2:14">
      <c r="B4064" s="118"/>
      <c r="C4064" s="118"/>
      <c r="D4064" s="118"/>
      <c r="E4064" s="118"/>
      <c r="F4064" s="118"/>
      <c r="G4064" s="118"/>
      <c r="H4064" s="118"/>
      <c r="I4064" s="118"/>
      <c r="J4064" s="118"/>
      <c r="K4064" s="118"/>
      <c r="L4064" s="118"/>
      <c r="M4064" s="118"/>
      <c r="N4064" s="153"/>
    </row>
    <row r="4065" spans="2:14">
      <c r="B4065" s="118"/>
      <c r="C4065" s="118"/>
      <c r="D4065" s="118"/>
      <c r="E4065" s="118"/>
      <c r="F4065" s="118"/>
      <c r="G4065" s="118"/>
      <c r="H4065" s="118"/>
      <c r="I4065" s="118"/>
      <c r="J4065" s="118"/>
      <c r="K4065" s="118"/>
      <c r="L4065" s="118"/>
      <c r="M4065" s="118"/>
      <c r="N4065" s="153"/>
    </row>
    <row r="4066" spans="2:14">
      <c r="B4066" s="118"/>
      <c r="C4066" s="118"/>
      <c r="D4066" s="118"/>
      <c r="E4066" s="118"/>
      <c r="F4066" s="118"/>
      <c r="G4066" s="118"/>
      <c r="H4066" s="118"/>
      <c r="I4066" s="118"/>
      <c r="J4066" s="118"/>
      <c r="K4066" s="118"/>
      <c r="L4066" s="118"/>
      <c r="M4066" s="118"/>
      <c r="N4066" s="153"/>
    </row>
    <row r="4067" spans="2:14">
      <c r="B4067" s="118"/>
      <c r="C4067" s="118"/>
      <c r="D4067" s="118"/>
      <c r="E4067" s="118"/>
      <c r="F4067" s="118"/>
      <c r="G4067" s="118"/>
      <c r="H4067" s="118"/>
      <c r="I4067" s="118"/>
      <c r="J4067" s="118"/>
      <c r="K4067" s="118"/>
      <c r="L4067" s="118"/>
      <c r="M4067" s="118"/>
      <c r="N4067" s="153"/>
    </row>
    <row r="4068" spans="2:14">
      <c r="B4068" s="118"/>
      <c r="C4068" s="118"/>
      <c r="D4068" s="118"/>
      <c r="E4068" s="118"/>
      <c r="F4068" s="118"/>
      <c r="G4068" s="118"/>
      <c r="H4068" s="118"/>
      <c r="I4068" s="118"/>
      <c r="J4068" s="118"/>
      <c r="K4068" s="118"/>
      <c r="L4068" s="118"/>
      <c r="M4068" s="118"/>
      <c r="N4068" s="153"/>
    </row>
    <row r="4069" spans="2:14">
      <c r="B4069" s="118"/>
      <c r="C4069" s="118"/>
      <c r="D4069" s="118"/>
      <c r="E4069" s="118"/>
      <c r="F4069" s="118"/>
      <c r="G4069" s="118"/>
      <c r="H4069" s="118"/>
      <c r="I4069" s="118"/>
      <c r="J4069" s="118"/>
      <c r="K4069" s="118"/>
      <c r="L4069" s="118"/>
      <c r="M4069" s="118"/>
      <c r="N4069" s="153"/>
    </row>
    <row r="4070" spans="2:14">
      <c r="B4070" s="118"/>
      <c r="C4070" s="118"/>
      <c r="D4070" s="118"/>
      <c r="E4070" s="118"/>
      <c r="F4070" s="118"/>
      <c r="G4070" s="118"/>
      <c r="H4070" s="118"/>
      <c r="I4070" s="118"/>
      <c r="J4070" s="118"/>
      <c r="K4070" s="118"/>
      <c r="L4070" s="118"/>
      <c r="M4070" s="118"/>
      <c r="N4070" s="153"/>
    </row>
    <row r="4071" spans="2:14">
      <c r="B4071" s="118"/>
      <c r="C4071" s="118"/>
      <c r="D4071" s="118"/>
      <c r="E4071" s="118"/>
      <c r="F4071" s="118"/>
      <c r="G4071" s="118"/>
      <c r="H4071" s="118"/>
      <c r="I4071" s="118"/>
      <c r="J4071" s="118"/>
      <c r="K4071" s="118"/>
      <c r="L4071" s="118"/>
      <c r="M4071" s="118"/>
      <c r="N4071" s="153"/>
    </row>
    <row r="4072" spans="2:14">
      <c r="B4072" s="118"/>
      <c r="C4072" s="118"/>
      <c r="D4072" s="118"/>
      <c r="E4072" s="118"/>
      <c r="F4072" s="118"/>
      <c r="G4072" s="118"/>
      <c r="H4072" s="118"/>
      <c r="I4072" s="118"/>
      <c r="J4072" s="118"/>
      <c r="K4072" s="118"/>
      <c r="L4072" s="118"/>
      <c r="M4072" s="118"/>
      <c r="N4072" s="153"/>
    </row>
    <row r="4073" spans="2:14">
      <c r="B4073" s="118"/>
      <c r="C4073" s="118"/>
      <c r="D4073" s="118"/>
      <c r="E4073" s="118"/>
      <c r="F4073" s="118"/>
      <c r="G4073" s="118"/>
      <c r="H4073" s="118"/>
      <c r="I4073" s="118"/>
      <c r="J4073" s="118"/>
      <c r="K4073" s="118"/>
      <c r="L4073" s="118"/>
      <c r="M4073" s="118"/>
      <c r="N4073" s="153"/>
    </row>
    <row r="4074" spans="2:14">
      <c r="B4074" s="118"/>
      <c r="C4074" s="118"/>
      <c r="D4074" s="118"/>
      <c r="E4074" s="118"/>
      <c r="F4074" s="118"/>
      <c r="G4074" s="118"/>
      <c r="H4074" s="118"/>
      <c r="I4074" s="118"/>
      <c r="J4074" s="118"/>
      <c r="K4074" s="118"/>
      <c r="L4074" s="118"/>
      <c r="M4074" s="118"/>
      <c r="N4074" s="153"/>
    </row>
    <row r="4075" spans="2:14">
      <c r="B4075" s="118"/>
      <c r="C4075" s="118"/>
      <c r="D4075" s="118"/>
      <c r="E4075" s="118"/>
      <c r="F4075" s="118"/>
      <c r="G4075" s="118"/>
      <c r="H4075" s="118"/>
      <c r="I4075" s="118"/>
      <c r="J4075" s="118"/>
      <c r="K4075" s="118"/>
      <c r="L4075" s="118"/>
      <c r="M4075" s="118"/>
      <c r="N4075" s="153"/>
    </row>
    <row r="4076" spans="2:14">
      <c r="B4076" s="118"/>
      <c r="C4076" s="118"/>
      <c r="D4076" s="118"/>
      <c r="E4076" s="118"/>
      <c r="F4076" s="118"/>
      <c r="G4076" s="118"/>
      <c r="H4076" s="118"/>
      <c r="I4076" s="118"/>
      <c r="J4076" s="118"/>
      <c r="K4076" s="118"/>
      <c r="L4076" s="118"/>
      <c r="M4076" s="118"/>
      <c r="N4076" s="153"/>
    </row>
    <row r="4077" spans="2:14">
      <c r="B4077" s="118"/>
      <c r="C4077" s="118"/>
      <c r="D4077" s="118"/>
      <c r="E4077" s="118"/>
      <c r="F4077" s="118"/>
      <c r="G4077" s="118"/>
      <c r="H4077" s="118"/>
      <c r="I4077" s="118"/>
      <c r="J4077" s="118"/>
      <c r="K4077" s="118"/>
      <c r="L4077" s="118"/>
      <c r="M4077" s="118"/>
      <c r="N4077" s="153"/>
    </row>
    <row r="4078" spans="2:14">
      <c r="B4078" s="118"/>
      <c r="C4078" s="118"/>
      <c r="D4078" s="118"/>
      <c r="E4078" s="118"/>
      <c r="F4078" s="118"/>
      <c r="G4078" s="118"/>
      <c r="H4078" s="118"/>
      <c r="I4078" s="118"/>
      <c r="J4078" s="118"/>
      <c r="K4078" s="118"/>
      <c r="L4078" s="118"/>
      <c r="M4078" s="118"/>
      <c r="N4078" s="153"/>
    </row>
    <row r="4079" spans="2:14">
      <c r="B4079" s="118"/>
      <c r="C4079" s="118"/>
      <c r="D4079" s="118"/>
      <c r="E4079" s="118"/>
      <c r="F4079" s="118"/>
      <c r="G4079" s="118"/>
      <c r="H4079" s="118"/>
      <c r="I4079" s="118"/>
      <c r="J4079" s="118"/>
      <c r="K4079" s="118"/>
      <c r="L4079" s="118"/>
      <c r="M4079" s="118"/>
      <c r="N4079" s="153"/>
    </row>
    <row r="4080" spans="2:14">
      <c r="B4080" s="118"/>
      <c r="C4080" s="118"/>
      <c r="D4080" s="118"/>
      <c r="E4080" s="118"/>
      <c r="F4080" s="118"/>
      <c r="G4080" s="118"/>
      <c r="H4080" s="118"/>
      <c r="I4080" s="118"/>
      <c r="J4080" s="118"/>
      <c r="K4080" s="118"/>
      <c r="L4080" s="118"/>
      <c r="M4080" s="118"/>
      <c r="N4080" s="153"/>
    </row>
    <row r="4081" spans="2:14">
      <c r="B4081" s="118"/>
      <c r="C4081" s="118"/>
      <c r="D4081" s="118"/>
      <c r="E4081" s="118"/>
      <c r="F4081" s="118"/>
      <c r="G4081" s="118"/>
      <c r="H4081" s="118"/>
      <c r="I4081" s="118"/>
      <c r="J4081" s="118"/>
      <c r="K4081" s="118"/>
      <c r="L4081" s="118"/>
      <c r="M4081" s="118"/>
      <c r="N4081" s="153"/>
    </row>
    <row r="4082" spans="2:14">
      <c r="B4082" s="118"/>
      <c r="C4082" s="118"/>
      <c r="D4082" s="118"/>
      <c r="E4082" s="118"/>
      <c r="F4082" s="118"/>
      <c r="G4082" s="118"/>
      <c r="H4082" s="118"/>
      <c r="I4082" s="118"/>
      <c r="J4082" s="118"/>
      <c r="K4082" s="118"/>
      <c r="L4082" s="118"/>
      <c r="M4082" s="118"/>
      <c r="N4082" s="153"/>
    </row>
    <row r="4083" spans="2:14">
      <c r="B4083" s="118"/>
      <c r="C4083" s="118"/>
      <c r="D4083" s="118"/>
      <c r="E4083" s="118"/>
      <c r="F4083" s="118"/>
      <c r="G4083" s="118"/>
      <c r="H4083" s="118"/>
      <c r="I4083" s="118"/>
      <c r="J4083" s="118"/>
      <c r="K4083" s="118"/>
      <c r="L4083" s="118"/>
      <c r="M4083" s="118"/>
      <c r="N4083" s="153"/>
    </row>
    <row r="4084" spans="2:14">
      <c r="B4084" s="118"/>
      <c r="C4084" s="118"/>
      <c r="D4084" s="118"/>
      <c r="E4084" s="118"/>
      <c r="F4084" s="118"/>
      <c r="G4084" s="118"/>
      <c r="H4084" s="118"/>
      <c r="I4084" s="118"/>
      <c r="J4084" s="118"/>
      <c r="K4084" s="118"/>
      <c r="L4084" s="118"/>
      <c r="M4084" s="118"/>
      <c r="N4084" s="153"/>
    </row>
    <row r="4085" spans="2:14">
      <c r="B4085" s="118"/>
      <c r="C4085" s="118"/>
      <c r="D4085" s="118"/>
      <c r="E4085" s="118"/>
      <c r="F4085" s="118"/>
      <c r="G4085" s="118"/>
      <c r="H4085" s="118"/>
      <c r="I4085" s="118"/>
      <c r="J4085" s="118"/>
      <c r="K4085" s="118"/>
      <c r="L4085" s="118"/>
      <c r="M4085" s="118"/>
      <c r="N4085" s="153"/>
    </row>
    <row r="4086" spans="2:14">
      <c r="B4086" s="118"/>
      <c r="C4086" s="118"/>
      <c r="D4086" s="118"/>
      <c r="E4086" s="118"/>
      <c r="F4086" s="118"/>
      <c r="G4086" s="118"/>
      <c r="H4086" s="118"/>
      <c r="I4086" s="118"/>
      <c r="J4086" s="118"/>
      <c r="K4086" s="118"/>
      <c r="L4086" s="118"/>
      <c r="M4086" s="118"/>
      <c r="N4086" s="153"/>
    </row>
    <row r="4087" spans="2:14">
      <c r="B4087" s="118"/>
      <c r="C4087" s="118"/>
      <c r="D4087" s="118"/>
      <c r="E4087" s="118"/>
      <c r="F4087" s="118"/>
      <c r="G4087" s="118"/>
      <c r="H4087" s="118"/>
      <c r="I4087" s="118"/>
      <c r="J4087" s="118"/>
      <c r="K4087" s="118"/>
      <c r="L4087" s="118"/>
      <c r="M4087" s="118"/>
      <c r="N4087" s="153"/>
    </row>
    <row r="4088" spans="2:14">
      <c r="B4088" s="118"/>
      <c r="C4088" s="118"/>
      <c r="D4088" s="118"/>
      <c r="E4088" s="118"/>
      <c r="F4088" s="118"/>
      <c r="G4088" s="118"/>
      <c r="H4088" s="118"/>
      <c r="I4088" s="118"/>
      <c r="J4088" s="118"/>
      <c r="K4088" s="118"/>
      <c r="L4088" s="118"/>
      <c r="M4088" s="118"/>
      <c r="N4088" s="153"/>
    </row>
    <row r="4089" spans="2:14">
      <c r="B4089" s="118"/>
      <c r="C4089" s="118"/>
      <c r="D4089" s="118"/>
      <c r="E4089" s="118"/>
      <c r="F4089" s="118"/>
      <c r="G4089" s="118"/>
      <c r="H4089" s="118"/>
      <c r="I4089" s="118"/>
      <c r="J4089" s="118"/>
      <c r="K4089" s="118"/>
      <c r="L4089" s="118"/>
      <c r="M4089" s="118"/>
      <c r="N4089" s="153"/>
    </row>
    <row r="4090" spans="2:14">
      <c r="B4090" s="118"/>
      <c r="C4090" s="118"/>
      <c r="D4090" s="118"/>
      <c r="E4090" s="118"/>
      <c r="F4090" s="118"/>
      <c r="G4090" s="118"/>
      <c r="H4090" s="118"/>
      <c r="I4090" s="118"/>
      <c r="J4090" s="118"/>
      <c r="K4090" s="118"/>
      <c r="L4090" s="118"/>
      <c r="M4090" s="118"/>
      <c r="N4090" s="153"/>
    </row>
    <row r="4091" spans="2:14">
      <c r="B4091" s="118"/>
      <c r="C4091" s="118"/>
      <c r="D4091" s="118"/>
      <c r="E4091" s="118"/>
      <c r="F4091" s="118"/>
      <c r="G4091" s="118"/>
      <c r="H4091" s="118"/>
      <c r="I4091" s="118"/>
      <c r="J4091" s="118"/>
      <c r="K4091" s="118"/>
      <c r="L4091" s="118"/>
      <c r="M4091" s="118"/>
      <c r="N4091" s="153"/>
    </row>
    <row r="4092" spans="2:14">
      <c r="B4092" s="118"/>
      <c r="C4092" s="118"/>
      <c r="D4092" s="118"/>
      <c r="E4092" s="118"/>
      <c r="F4092" s="118"/>
      <c r="G4092" s="118"/>
      <c r="H4092" s="118"/>
      <c r="I4092" s="118"/>
      <c r="J4092" s="118"/>
      <c r="K4092" s="118"/>
      <c r="L4092" s="118"/>
      <c r="M4092" s="118"/>
      <c r="N4092" s="153"/>
    </row>
    <row r="4093" spans="2:14">
      <c r="B4093" s="118"/>
      <c r="C4093" s="118"/>
      <c r="D4093" s="118"/>
      <c r="E4093" s="118"/>
      <c r="F4093" s="118"/>
      <c r="G4093" s="118"/>
      <c r="H4093" s="118"/>
      <c r="I4093" s="118"/>
      <c r="J4093" s="118"/>
      <c r="K4093" s="118"/>
      <c r="L4093" s="118"/>
      <c r="M4093" s="118"/>
      <c r="N4093" s="153"/>
    </row>
    <row r="4094" spans="2:14">
      <c r="B4094" s="118"/>
      <c r="C4094" s="118"/>
      <c r="D4094" s="118"/>
      <c r="E4094" s="118"/>
      <c r="F4094" s="118"/>
      <c r="G4094" s="118"/>
      <c r="H4094" s="118"/>
      <c r="I4094" s="118"/>
      <c r="J4094" s="118"/>
      <c r="K4094" s="118"/>
      <c r="L4094" s="118"/>
      <c r="M4094" s="118"/>
      <c r="N4094" s="153"/>
    </row>
    <row r="4095" spans="2:14">
      <c r="B4095" s="118"/>
      <c r="C4095" s="118"/>
      <c r="D4095" s="118"/>
      <c r="E4095" s="118"/>
      <c r="F4095" s="118"/>
      <c r="G4095" s="118"/>
      <c r="H4095" s="118"/>
      <c r="I4095" s="118"/>
      <c r="J4095" s="118"/>
      <c r="K4095" s="118"/>
      <c r="L4095" s="118"/>
      <c r="M4095" s="118"/>
      <c r="N4095" s="153"/>
    </row>
    <row r="4096" spans="2:14">
      <c r="B4096" s="118"/>
      <c r="C4096" s="118"/>
      <c r="D4096" s="118"/>
      <c r="E4096" s="118"/>
      <c r="F4096" s="118"/>
      <c r="G4096" s="118"/>
      <c r="H4096" s="118"/>
      <c r="I4096" s="118"/>
      <c r="J4096" s="118"/>
      <c r="K4096" s="118"/>
      <c r="L4096" s="118"/>
      <c r="M4096" s="118"/>
      <c r="N4096" s="153"/>
    </row>
    <row r="4097" spans="2:14">
      <c r="B4097" s="118"/>
      <c r="C4097" s="118"/>
      <c r="D4097" s="118"/>
      <c r="E4097" s="118"/>
      <c r="F4097" s="118"/>
      <c r="G4097" s="118"/>
      <c r="H4097" s="118"/>
      <c r="I4097" s="118"/>
      <c r="J4097" s="118"/>
      <c r="K4097" s="118"/>
      <c r="L4097" s="118"/>
      <c r="M4097" s="118"/>
      <c r="N4097" s="153"/>
    </row>
    <row r="4098" spans="2:14">
      <c r="B4098" s="118"/>
      <c r="C4098" s="118"/>
      <c r="D4098" s="118"/>
      <c r="E4098" s="118"/>
      <c r="F4098" s="118"/>
      <c r="G4098" s="118"/>
      <c r="H4098" s="118"/>
      <c r="I4098" s="118"/>
      <c r="J4098" s="118"/>
      <c r="K4098" s="118"/>
      <c r="L4098" s="118"/>
      <c r="M4098" s="118"/>
      <c r="N4098" s="153"/>
    </row>
    <row r="4099" spans="2:14">
      <c r="B4099" s="118"/>
      <c r="C4099" s="118"/>
      <c r="D4099" s="118"/>
      <c r="E4099" s="118"/>
      <c r="F4099" s="118"/>
      <c r="G4099" s="118"/>
      <c r="H4099" s="118"/>
      <c r="I4099" s="118"/>
      <c r="J4099" s="118"/>
      <c r="K4099" s="118"/>
      <c r="L4099" s="118"/>
      <c r="M4099" s="118"/>
      <c r="N4099" s="153"/>
    </row>
    <row r="4100" spans="2:14">
      <c r="B4100" s="118"/>
      <c r="C4100" s="118"/>
      <c r="D4100" s="118"/>
      <c r="E4100" s="118"/>
      <c r="F4100" s="118"/>
      <c r="G4100" s="118"/>
      <c r="H4100" s="118"/>
      <c r="I4100" s="118"/>
      <c r="J4100" s="118"/>
      <c r="K4100" s="118"/>
      <c r="L4100" s="118"/>
      <c r="M4100" s="118"/>
      <c r="N4100" s="153"/>
    </row>
    <row r="4101" spans="2:14">
      <c r="B4101" s="118"/>
      <c r="C4101" s="118"/>
      <c r="D4101" s="118"/>
      <c r="E4101" s="118"/>
      <c r="F4101" s="118"/>
      <c r="G4101" s="118"/>
      <c r="H4101" s="118"/>
      <c r="I4101" s="118"/>
      <c r="J4101" s="118"/>
      <c r="K4101" s="118"/>
      <c r="L4101" s="118"/>
      <c r="M4101" s="118"/>
      <c r="N4101" s="153"/>
    </row>
    <row r="4102" spans="2:14">
      <c r="B4102" s="118"/>
      <c r="C4102" s="118"/>
      <c r="D4102" s="118"/>
      <c r="E4102" s="118"/>
      <c r="F4102" s="118"/>
      <c r="G4102" s="118"/>
      <c r="H4102" s="118"/>
      <c r="I4102" s="118"/>
      <c r="J4102" s="118"/>
      <c r="K4102" s="118"/>
      <c r="L4102" s="118"/>
      <c r="M4102" s="118"/>
      <c r="N4102" s="153"/>
    </row>
    <row r="4103" spans="2:14">
      <c r="B4103" s="118"/>
      <c r="C4103" s="118"/>
      <c r="D4103" s="118"/>
      <c r="E4103" s="118"/>
      <c r="F4103" s="118"/>
      <c r="G4103" s="118"/>
      <c r="H4103" s="118"/>
      <c r="I4103" s="118"/>
      <c r="J4103" s="118"/>
      <c r="K4103" s="118"/>
      <c r="L4103" s="118"/>
      <c r="M4103" s="118"/>
      <c r="N4103" s="153"/>
    </row>
    <row r="4104" spans="2:14">
      <c r="B4104" s="118"/>
      <c r="C4104" s="118"/>
      <c r="D4104" s="118"/>
      <c r="E4104" s="118"/>
      <c r="F4104" s="118"/>
      <c r="G4104" s="118"/>
      <c r="H4104" s="118"/>
      <c r="I4104" s="118"/>
      <c r="J4104" s="118"/>
      <c r="K4104" s="118"/>
      <c r="L4104" s="118"/>
      <c r="M4104" s="118"/>
      <c r="N4104" s="153"/>
    </row>
    <row r="4105" spans="2:14">
      <c r="B4105" s="118"/>
      <c r="C4105" s="118"/>
      <c r="D4105" s="118"/>
      <c r="E4105" s="118"/>
      <c r="F4105" s="118"/>
      <c r="G4105" s="118"/>
      <c r="H4105" s="118"/>
      <c r="I4105" s="118"/>
      <c r="J4105" s="118"/>
      <c r="K4105" s="118"/>
      <c r="L4105" s="118"/>
      <c r="M4105" s="118"/>
      <c r="N4105" s="153"/>
    </row>
    <row r="4106" spans="2:14">
      <c r="B4106" s="118"/>
      <c r="C4106" s="118"/>
      <c r="D4106" s="118"/>
      <c r="E4106" s="118"/>
      <c r="F4106" s="118"/>
      <c r="G4106" s="118"/>
      <c r="H4106" s="118"/>
      <c r="I4106" s="118"/>
      <c r="J4106" s="118"/>
      <c r="K4106" s="118"/>
      <c r="L4106" s="118"/>
      <c r="M4106" s="118"/>
      <c r="N4106" s="153"/>
    </row>
    <row r="4107" spans="2:14">
      <c r="B4107" s="118"/>
      <c r="C4107" s="118"/>
      <c r="D4107" s="118"/>
      <c r="E4107" s="118"/>
      <c r="F4107" s="118"/>
      <c r="G4107" s="118"/>
      <c r="H4107" s="118"/>
      <c r="I4107" s="118"/>
      <c r="J4107" s="118"/>
      <c r="K4107" s="118"/>
      <c r="L4107" s="118"/>
      <c r="M4107" s="118"/>
      <c r="N4107" s="153"/>
    </row>
    <row r="4108" spans="2:14">
      <c r="B4108" s="118"/>
      <c r="C4108" s="118"/>
      <c r="D4108" s="118"/>
      <c r="E4108" s="118"/>
      <c r="F4108" s="118"/>
      <c r="G4108" s="118"/>
      <c r="H4108" s="118"/>
      <c r="I4108" s="118"/>
      <c r="J4108" s="118"/>
      <c r="K4108" s="118"/>
      <c r="L4108" s="118"/>
      <c r="M4108" s="118"/>
      <c r="N4108" s="153"/>
    </row>
    <row r="4109" spans="2:14">
      <c r="B4109" s="118"/>
      <c r="C4109" s="118"/>
      <c r="D4109" s="118"/>
      <c r="E4109" s="118"/>
      <c r="F4109" s="118"/>
      <c r="G4109" s="118"/>
      <c r="H4109" s="118"/>
      <c r="I4109" s="118"/>
      <c r="J4109" s="118"/>
      <c r="K4109" s="118"/>
      <c r="L4109" s="118"/>
      <c r="M4109" s="118"/>
      <c r="N4109" s="153"/>
    </row>
    <row r="4110" spans="2:14">
      <c r="B4110" s="118"/>
      <c r="C4110" s="118"/>
      <c r="D4110" s="118"/>
      <c r="E4110" s="118"/>
      <c r="F4110" s="118"/>
      <c r="G4110" s="118"/>
      <c r="H4110" s="118"/>
      <c r="I4110" s="118"/>
      <c r="J4110" s="118"/>
      <c r="K4110" s="118"/>
      <c r="L4110" s="118"/>
      <c r="M4110" s="118"/>
      <c r="N4110" s="153"/>
    </row>
    <row r="4111" spans="2:14">
      <c r="B4111" s="118"/>
      <c r="C4111" s="118"/>
      <c r="D4111" s="118"/>
      <c r="E4111" s="118"/>
      <c r="F4111" s="118"/>
      <c r="G4111" s="118"/>
      <c r="H4111" s="118"/>
      <c r="I4111" s="118"/>
      <c r="J4111" s="118"/>
      <c r="K4111" s="118"/>
      <c r="L4111" s="118"/>
      <c r="M4111" s="118"/>
      <c r="N4111" s="153"/>
    </row>
    <row r="4112" spans="2:14">
      <c r="B4112" s="118"/>
      <c r="C4112" s="118"/>
      <c r="D4112" s="118"/>
      <c r="E4112" s="118"/>
      <c r="F4112" s="118"/>
      <c r="G4112" s="118"/>
      <c r="H4112" s="118"/>
      <c r="I4112" s="118"/>
      <c r="J4112" s="118"/>
      <c r="K4112" s="118"/>
      <c r="L4112" s="118"/>
      <c r="M4112" s="118"/>
      <c r="N4112" s="153"/>
    </row>
    <row r="4113" spans="2:14">
      <c r="B4113" s="118"/>
      <c r="C4113" s="118"/>
      <c r="D4113" s="118"/>
      <c r="E4113" s="118"/>
      <c r="F4113" s="118"/>
      <c r="G4113" s="118"/>
      <c r="H4113" s="118"/>
      <c r="I4113" s="118"/>
      <c r="J4113" s="118"/>
      <c r="K4113" s="118"/>
      <c r="L4113" s="118"/>
      <c r="M4113" s="118"/>
      <c r="N4113" s="153"/>
    </row>
    <row r="4114" spans="2:14">
      <c r="B4114" s="118"/>
      <c r="C4114" s="118"/>
      <c r="D4114" s="118"/>
      <c r="E4114" s="118"/>
      <c r="F4114" s="118"/>
      <c r="G4114" s="118"/>
      <c r="H4114" s="118"/>
      <c r="I4114" s="118"/>
      <c r="J4114" s="118"/>
      <c r="K4114" s="118"/>
      <c r="L4114" s="118"/>
      <c r="M4114" s="118"/>
      <c r="N4114" s="153"/>
    </row>
    <row r="4115" spans="2:14">
      <c r="B4115" s="118"/>
      <c r="C4115" s="118"/>
      <c r="D4115" s="118"/>
      <c r="E4115" s="118"/>
      <c r="F4115" s="118"/>
      <c r="G4115" s="118"/>
      <c r="H4115" s="118"/>
      <c r="I4115" s="118"/>
      <c r="J4115" s="118"/>
      <c r="K4115" s="118"/>
      <c r="L4115" s="118"/>
      <c r="M4115" s="118"/>
      <c r="N4115" s="153"/>
    </row>
    <row r="4116" spans="2:14">
      <c r="B4116" s="118"/>
      <c r="C4116" s="118"/>
      <c r="D4116" s="118"/>
      <c r="E4116" s="118"/>
      <c r="F4116" s="118"/>
      <c r="G4116" s="118"/>
      <c r="H4116" s="118"/>
      <c r="I4116" s="118"/>
      <c r="J4116" s="118"/>
      <c r="K4116" s="118"/>
      <c r="L4116" s="118"/>
      <c r="M4116" s="118"/>
      <c r="N4116" s="153"/>
    </row>
    <row r="4117" spans="2:14">
      <c r="B4117" s="118"/>
      <c r="C4117" s="118"/>
      <c r="D4117" s="118"/>
      <c r="E4117" s="118"/>
      <c r="F4117" s="118"/>
      <c r="G4117" s="118"/>
      <c r="H4117" s="118"/>
      <c r="I4117" s="118"/>
      <c r="J4117" s="118"/>
      <c r="K4117" s="118"/>
      <c r="L4117" s="118"/>
      <c r="M4117" s="118"/>
      <c r="N4117" s="153"/>
    </row>
    <row r="4118" spans="2:14">
      <c r="B4118" s="118"/>
      <c r="C4118" s="118"/>
      <c r="D4118" s="118"/>
      <c r="E4118" s="118"/>
      <c r="F4118" s="118"/>
      <c r="G4118" s="118"/>
      <c r="H4118" s="118"/>
      <c r="I4118" s="118"/>
      <c r="J4118" s="118"/>
      <c r="K4118" s="118"/>
      <c r="L4118" s="118"/>
      <c r="M4118" s="118"/>
      <c r="N4118" s="153"/>
    </row>
    <row r="4119" spans="2:14">
      <c r="B4119" s="118"/>
      <c r="C4119" s="118"/>
      <c r="D4119" s="118"/>
      <c r="E4119" s="118"/>
      <c r="F4119" s="118"/>
      <c r="G4119" s="118"/>
      <c r="H4119" s="118"/>
      <c r="I4119" s="118"/>
      <c r="J4119" s="118"/>
      <c r="K4119" s="118"/>
      <c r="L4119" s="118"/>
      <c r="M4119" s="118"/>
      <c r="N4119" s="153"/>
    </row>
    <row r="4120" spans="2:14">
      <c r="B4120" s="118"/>
      <c r="C4120" s="118"/>
      <c r="D4120" s="118"/>
      <c r="E4120" s="118"/>
      <c r="F4120" s="118"/>
      <c r="G4120" s="118"/>
      <c r="H4120" s="118"/>
      <c r="I4120" s="118"/>
      <c r="J4120" s="118"/>
      <c r="K4120" s="118"/>
      <c r="L4120" s="118"/>
      <c r="M4120" s="118"/>
      <c r="N4120" s="153"/>
    </row>
    <row r="4121" spans="2:14">
      <c r="B4121" s="118"/>
      <c r="C4121" s="118"/>
      <c r="D4121" s="118"/>
      <c r="E4121" s="118"/>
      <c r="F4121" s="118"/>
      <c r="G4121" s="118"/>
      <c r="H4121" s="118"/>
      <c r="I4121" s="118"/>
      <c r="J4121" s="118"/>
      <c r="K4121" s="118"/>
      <c r="L4121" s="118"/>
      <c r="M4121" s="118"/>
      <c r="N4121" s="153"/>
    </row>
    <row r="4122" spans="2:14">
      <c r="B4122" s="118"/>
      <c r="C4122" s="118"/>
      <c r="D4122" s="118"/>
      <c r="E4122" s="118"/>
      <c r="F4122" s="118"/>
      <c r="G4122" s="118"/>
      <c r="H4122" s="118"/>
      <c r="I4122" s="118"/>
      <c r="J4122" s="118"/>
      <c r="K4122" s="118"/>
      <c r="L4122" s="118"/>
      <c r="M4122" s="118"/>
      <c r="N4122" s="153"/>
    </row>
    <row r="4123" spans="2:14">
      <c r="B4123" s="118"/>
      <c r="C4123" s="118"/>
      <c r="D4123" s="118"/>
      <c r="E4123" s="118"/>
      <c r="F4123" s="118"/>
      <c r="G4123" s="118"/>
      <c r="H4123" s="118"/>
      <c r="I4123" s="118"/>
      <c r="J4123" s="118"/>
      <c r="K4123" s="118"/>
      <c r="L4123" s="118"/>
      <c r="M4123" s="118"/>
      <c r="N4123" s="153"/>
    </row>
    <row r="4124" spans="2:14">
      <c r="B4124" s="118"/>
      <c r="C4124" s="118"/>
      <c r="D4124" s="118"/>
      <c r="E4124" s="118"/>
      <c r="F4124" s="118"/>
      <c r="G4124" s="118"/>
      <c r="H4124" s="118"/>
      <c r="I4124" s="118"/>
      <c r="J4124" s="118"/>
      <c r="K4124" s="118"/>
      <c r="L4124" s="118"/>
      <c r="M4124" s="118"/>
      <c r="N4124" s="153"/>
    </row>
    <row r="4125" spans="2:14">
      <c r="B4125" s="118"/>
      <c r="C4125" s="118"/>
      <c r="D4125" s="118"/>
      <c r="E4125" s="118"/>
      <c r="F4125" s="118"/>
      <c r="G4125" s="118"/>
      <c r="H4125" s="118"/>
      <c r="I4125" s="118"/>
      <c r="J4125" s="118"/>
      <c r="K4125" s="118"/>
      <c r="L4125" s="118"/>
      <c r="M4125" s="118"/>
      <c r="N4125" s="153"/>
    </row>
    <row r="4126" spans="2:14">
      <c r="B4126" s="118"/>
      <c r="C4126" s="118"/>
      <c r="D4126" s="118"/>
      <c r="E4126" s="118"/>
      <c r="F4126" s="118"/>
      <c r="G4126" s="118"/>
      <c r="H4126" s="118"/>
      <c r="I4126" s="118"/>
      <c r="J4126" s="118"/>
      <c r="K4126" s="118"/>
      <c r="L4126" s="118"/>
      <c r="M4126" s="118"/>
      <c r="N4126" s="153"/>
    </row>
    <row r="4127" spans="2:14">
      <c r="B4127" s="118"/>
      <c r="C4127" s="118"/>
      <c r="D4127" s="118"/>
      <c r="E4127" s="118"/>
      <c r="F4127" s="118"/>
      <c r="G4127" s="118"/>
      <c r="H4127" s="118"/>
      <c r="I4127" s="118"/>
      <c r="J4127" s="118"/>
      <c r="K4127" s="118"/>
      <c r="L4127" s="118"/>
      <c r="M4127" s="118"/>
      <c r="N4127" s="153"/>
    </row>
    <row r="4128" spans="2:14">
      <c r="B4128" s="118"/>
      <c r="C4128" s="118"/>
      <c r="D4128" s="118"/>
      <c r="E4128" s="118"/>
      <c r="F4128" s="118"/>
      <c r="G4128" s="118"/>
      <c r="H4128" s="118"/>
      <c r="I4128" s="118"/>
      <c r="J4128" s="118"/>
      <c r="K4128" s="118"/>
      <c r="L4128" s="118"/>
      <c r="M4128" s="118"/>
      <c r="N4128" s="153"/>
    </row>
    <row r="4129" spans="2:14">
      <c r="B4129" s="118"/>
      <c r="C4129" s="118"/>
      <c r="D4129" s="118"/>
      <c r="E4129" s="118"/>
      <c r="F4129" s="118"/>
      <c r="G4129" s="118"/>
      <c r="H4129" s="118"/>
      <c r="I4129" s="118"/>
      <c r="J4129" s="118"/>
      <c r="K4129" s="118"/>
      <c r="L4129" s="118"/>
      <c r="M4129" s="118"/>
      <c r="N4129" s="153"/>
    </row>
    <row r="4130" spans="2:14">
      <c r="B4130" s="118"/>
      <c r="C4130" s="118"/>
      <c r="D4130" s="118"/>
      <c r="E4130" s="118"/>
      <c r="F4130" s="118"/>
      <c r="G4130" s="118"/>
      <c r="H4130" s="118"/>
      <c r="I4130" s="118"/>
      <c r="J4130" s="118"/>
      <c r="K4130" s="118"/>
      <c r="L4130" s="118"/>
      <c r="M4130" s="118"/>
      <c r="N4130" s="153"/>
    </row>
    <row r="4131" spans="2:14">
      <c r="B4131" s="118"/>
      <c r="C4131" s="118"/>
      <c r="D4131" s="118"/>
      <c r="E4131" s="118"/>
      <c r="F4131" s="118"/>
      <c r="G4131" s="118"/>
      <c r="H4131" s="118"/>
      <c r="I4131" s="118"/>
      <c r="J4131" s="118"/>
      <c r="K4131" s="118"/>
      <c r="L4131" s="118"/>
      <c r="M4131" s="118"/>
      <c r="N4131" s="153"/>
    </row>
    <row r="4132" spans="2:14">
      <c r="B4132" s="118"/>
      <c r="C4132" s="118"/>
      <c r="D4132" s="118"/>
      <c r="E4132" s="118"/>
      <c r="F4132" s="118"/>
      <c r="G4132" s="118"/>
      <c r="H4132" s="118"/>
      <c r="I4132" s="118"/>
      <c r="J4132" s="118"/>
      <c r="K4132" s="118"/>
      <c r="L4132" s="118"/>
      <c r="M4132" s="118"/>
      <c r="N4132" s="153"/>
    </row>
    <row r="4133" spans="2:14">
      <c r="B4133" s="118"/>
      <c r="C4133" s="118"/>
      <c r="D4133" s="118"/>
      <c r="E4133" s="118"/>
      <c r="F4133" s="118"/>
      <c r="G4133" s="118"/>
      <c r="H4133" s="118"/>
      <c r="I4133" s="118"/>
      <c r="J4133" s="118"/>
      <c r="K4133" s="118"/>
      <c r="L4133" s="118"/>
      <c r="M4133" s="118"/>
      <c r="N4133" s="153"/>
    </row>
    <row r="4134" spans="2:14">
      <c r="B4134" s="118"/>
      <c r="C4134" s="118"/>
      <c r="D4134" s="118"/>
      <c r="E4134" s="118"/>
      <c r="F4134" s="118"/>
      <c r="G4134" s="118"/>
      <c r="H4134" s="118"/>
      <c r="I4134" s="118"/>
      <c r="J4134" s="118"/>
      <c r="K4134" s="118"/>
      <c r="L4134" s="118"/>
      <c r="M4134" s="118"/>
      <c r="N4134" s="153"/>
    </row>
    <row r="4135" spans="2:14">
      <c r="B4135" s="118"/>
      <c r="C4135" s="118"/>
      <c r="D4135" s="118"/>
      <c r="E4135" s="118"/>
      <c r="F4135" s="118"/>
      <c r="G4135" s="118"/>
      <c r="H4135" s="118"/>
      <c r="I4135" s="118"/>
      <c r="J4135" s="118"/>
      <c r="K4135" s="118"/>
      <c r="L4135" s="118"/>
      <c r="M4135" s="118"/>
      <c r="N4135" s="153"/>
    </row>
    <row r="4136" spans="2:14">
      <c r="B4136" s="118"/>
      <c r="C4136" s="118"/>
      <c r="D4136" s="118"/>
      <c r="E4136" s="118"/>
      <c r="F4136" s="118"/>
      <c r="G4136" s="118"/>
      <c r="H4136" s="118"/>
      <c r="I4136" s="118"/>
      <c r="J4136" s="118"/>
      <c r="K4136" s="118"/>
      <c r="L4136" s="118"/>
      <c r="M4136" s="118"/>
      <c r="N4136" s="153"/>
    </row>
    <row r="4137" spans="2:14">
      <c r="B4137" s="118"/>
      <c r="C4137" s="118"/>
      <c r="D4137" s="118"/>
      <c r="E4137" s="118"/>
      <c r="F4137" s="118"/>
      <c r="G4137" s="118"/>
      <c r="H4137" s="118"/>
      <c r="I4137" s="118"/>
      <c r="J4137" s="118"/>
      <c r="K4137" s="118"/>
      <c r="L4137" s="118"/>
      <c r="M4137" s="118"/>
      <c r="N4137" s="153"/>
    </row>
    <row r="4138" spans="2:14">
      <c r="B4138" s="118"/>
      <c r="C4138" s="118"/>
      <c r="D4138" s="118"/>
      <c r="E4138" s="118"/>
      <c r="F4138" s="118"/>
      <c r="G4138" s="118"/>
      <c r="H4138" s="118"/>
      <c r="I4138" s="118"/>
      <c r="J4138" s="118"/>
      <c r="K4138" s="118"/>
      <c r="L4138" s="118"/>
      <c r="M4138" s="118"/>
      <c r="N4138" s="153"/>
    </row>
    <row r="4139" spans="2:14">
      <c r="B4139" s="118"/>
      <c r="C4139" s="118"/>
      <c r="D4139" s="118"/>
      <c r="E4139" s="118"/>
      <c r="F4139" s="118"/>
      <c r="G4139" s="118"/>
      <c r="H4139" s="118"/>
      <c r="I4139" s="118"/>
      <c r="J4139" s="118"/>
      <c r="K4139" s="118"/>
      <c r="L4139" s="118"/>
      <c r="M4139" s="118"/>
      <c r="N4139" s="153"/>
    </row>
    <row r="4140" spans="2:14">
      <c r="B4140" s="118"/>
      <c r="C4140" s="118"/>
      <c r="D4140" s="118"/>
      <c r="E4140" s="118"/>
      <c r="F4140" s="118"/>
      <c r="G4140" s="118"/>
      <c r="H4140" s="118"/>
      <c r="I4140" s="118"/>
      <c r="J4140" s="118"/>
      <c r="K4140" s="118"/>
      <c r="L4140" s="118"/>
      <c r="M4140" s="118"/>
      <c r="N4140" s="153"/>
    </row>
    <row r="4141" spans="2:14">
      <c r="B4141" s="118"/>
      <c r="C4141" s="118"/>
      <c r="D4141" s="118"/>
      <c r="E4141" s="118"/>
      <c r="F4141" s="118"/>
      <c r="G4141" s="118"/>
      <c r="H4141" s="118"/>
      <c r="I4141" s="118"/>
      <c r="J4141" s="118"/>
      <c r="K4141" s="118"/>
      <c r="L4141" s="118"/>
      <c r="M4141" s="118"/>
      <c r="N4141" s="153"/>
    </row>
    <row r="4142" spans="2:14">
      <c r="B4142" s="118"/>
      <c r="C4142" s="118"/>
      <c r="D4142" s="118"/>
      <c r="E4142" s="118"/>
      <c r="F4142" s="118"/>
      <c r="G4142" s="118"/>
      <c r="H4142" s="118"/>
      <c r="I4142" s="118"/>
      <c r="J4142" s="118"/>
      <c r="K4142" s="118"/>
      <c r="L4142" s="118"/>
      <c r="M4142" s="118"/>
      <c r="N4142" s="153"/>
    </row>
    <row r="4143" spans="2:14">
      <c r="B4143" s="118"/>
      <c r="C4143" s="118"/>
      <c r="D4143" s="118"/>
      <c r="E4143" s="118"/>
      <c r="F4143" s="118"/>
      <c r="G4143" s="118"/>
      <c r="H4143" s="118"/>
      <c r="I4143" s="118"/>
      <c r="J4143" s="118"/>
      <c r="K4143" s="118"/>
      <c r="L4143" s="118"/>
      <c r="M4143" s="118"/>
      <c r="N4143" s="153"/>
    </row>
    <row r="4144" spans="2:14">
      <c r="B4144" s="118"/>
      <c r="C4144" s="118"/>
      <c r="D4144" s="118"/>
      <c r="E4144" s="118"/>
      <c r="F4144" s="118"/>
      <c r="G4144" s="118"/>
      <c r="H4144" s="118"/>
      <c r="I4144" s="118"/>
      <c r="J4144" s="118"/>
      <c r="K4144" s="118"/>
      <c r="L4144" s="118"/>
      <c r="M4144" s="118"/>
      <c r="N4144" s="153"/>
    </row>
    <row r="4145" spans="2:14">
      <c r="B4145" s="118"/>
      <c r="C4145" s="118"/>
      <c r="D4145" s="118"/>
      <c r="E4145" s="118"/>
      <c r="F4145" s="118"/>
      <c r="G4145" s="118"/>
      <c r="H4145" s="118"/>
      <c r="I4145" s="118"/>
      <c r="J4145" s="118"/>
      <c r="K4145" s="118"/>
      <c r="L4145" s="118"/>
      <c r="M4145" s="118"/>
      <c r="N4145" s="153"/>
    </row>
    <row r="4146" spans="2:14">
      <c r="B4146" s="118"/>
      <c r="C4146" s="118"/>
      <c r="D4146" s="118"/>
      <c r="E4146" s="118"/>
      <c r="F4146" s="118"/>
      <c r="G4146" s="118"/>
      <c r="H4146" s="118"/>
      <c r="I4146" s="118"/>
      <c r="J4146" s="118"/>
      <c r="K4146" s="118"/>
      <c r="L4146" s="118"/>
      <c r="M4146" s="118"/>
      <c r="N4146" s="153"/>
    </row>
    <row r="4147" spans="2:14">
      <c r="B4147" s="118"/>
      <c r="C4147" s="118"/>
      <c r="D4147" s="118"/>
      <c r="E4147" s="118"/>
      <c r="F4147" s="118"/>
      <c r="G4147" s="118"/>
      <c r="H4147" s="118"/>
      <c r="I4147" s="118"/>
      <c r="J4147" s="118"/>
      <c r="K4147" s="118"/>
      <c r="L4147" s="118"/>
      <c r="M4147" s="118"/>
      <c r="N4147" s="153"/>
    </row>
    <row r="4148" spans="2:14">
      <c r="B4148" s="118"/>
      <c r="C4148" s="118"/>
      <c r="D4148" s="118"/>
      <c r="E4148" s="118"/>
      <c r="F4148" s="118"/>
      <c r="G4148" s="118"/>
      <c r="H4148" s="118"/>
      <c r="I4148" s="118"/>
      <c r="J4148" s="118"/>
      <c r="K4148" s="118"/>
      <c r="L4148" s="118"/>
      <c r="M4148" s="118"/>
      <c r="N4148" s="153"/>
    </row>
    <row r="4149" spans="2:14">
      <c r="B4149" s="118"/>
      <c r="C4149" s="118"/>
      <c r="D4149" s="118"/>
      <c r="E4149" s="118"/>
      <c r="F4149" s="118"/>
      <c r="G4149" s="118"/>
      <c r="H4149" s="118"/>
      <c r="I4149" s="118"/>
      <c r="J4149" s="118"/>
      <c r="K4149" s="118"/>
      <c r="L4149" s="118"/>
      <c r="M4149" s="118"/>
      <c r="N4149" s="153"/>
    </row>
    <row r="4150" spans="2:14">
      <c r="B4150" s="118"/>
      <c r="C4150" s="118"/>
      <c r="D4150" s="118"/>
      <c r="E4150" s="118"/>
      <c r="F4150" s="118"/>
      <c r="G4150" s="118"/>
      <c r="H4150" s="118"/>
      <c r="I4150" s="118"/>
      <c r="J4150" s="118"/>
      <c r="K4150" s="118"/>
      <c r="L4150" s="118"/>
      <c r="M4150" s="118"/>
      <c r="N4150" s="153"/>
    </row>
    <row r="4151" spans="2:14">
      <c r="B4151" s="118"/>
      <c r="C4151" s="118"/>
      <c r="D4151" s="118"/>
      <c r="E4151" s="118"/>
      <c r="F4151" s="118"/>
      <c r="G4151" s="118"/>
      <c r="H4151" s="118"/>
      <c r="I4151" s="118"/>
      <c r="J4151" s="118"/>
      <c r="K4151" s="118"/>
      <c r="L4151" s="118"/>
      <c r="M4151" s="118"/>
      <c r="N4151" s="153"/>
    </row>
    <row r="4152" spans="2:14">
      <c r="B4152" s="118"/>
      <c r="C4152" s="118"/>
      <c r="D4152" s="118"/>
      <c r="E4152" s="118"/>
      <c r="F4152" s="118"/>
      <c r="G4152" s="118"/>
      <c r="H4152" s="118"/>
      <c r="I4152" s="118"/>
      <c r="J4152" s="118"/>
      <c r="K4152" s="118"/>
      <c r="L4152" s="118"/>
      <c r="M4152" s="118"/>
      <c r="N4152" s="153"/>
    </row>
    <row r="4153" spans="2:14">
      <c r="B4153" s="118"/>
      <c r="C4153" s="118"/>
      <c r="D4153" s="118"/>
      <c r="E4153" s="118"/>
      <c r="F4153" s="118"/>
      <c r="G4153" s="118"/>
      <c r="H4153" s="118"/>
      <c r="I4153" s="118"/>
      <c r="J4153" s="118"/>
      <c r="K4153" s="118"/>
      <c r="L4153" s="118"/>
      <c r="M4153" s="118"/>
      <c r="N4153" s="153"/>
    </row>
    <row r="4154" spans="2:14">
      <c r="B4154" s="118"/>
      <c r="C4154" s="118"/>
      <c r="D4154" s="118"/>
      <c r="E4154" s="118"/>
      <c r="F4154" s="118"/>
      <c r="G4154" s="118"/>
      <c r="H4154" s="118"/>
      <c r="I4154" s="118"/>
      <c r="J4154" s="118"/>
      <c r="K4154" s="118"/>
      <c r="L4154" s="118"/>
      <c r="M4154" s="118"/>
      <c r="N4154" s="153"/>
    </row>
    <row r="4155" spans="2:14">
      <c r="B4155" s="118"/>
      <c r="C4155" s="118"/>
      <c r="D4155" s="118"/>
      <c r="E4155" s="118"/>
      <c r="F4155" s="118"/>
      <c r="G4155" s="118"/>
      <c r="H4155" s="118"/>
      <c r="I4155" s="118"/>
      <c r="J4155" s="118"/>
      <c r="K4155" s="118"/>
      <c r="L4155" s="118"/>
      <c r="M4155" s="118"/>
      <c r="N4155" s="153"/>
    </row>
    <row r="4156" spans="2:14">
      <c r="B4156" s="118"/>
      <c r="C4156" s="118"/>
      <c r="D4156" s="118"/>
      <c r="E4156" s="118"/>
      <c r="F4156" s="118"/>
      <c r="G4156" s="118"/>
      <c r="H4156" s="118"/>
      <c r="I4156" s="118"/>
      <c r="J4156" s="118"/>
      <c r="K4156" s="118"/>
      <c r="L4156" s="118"/>
      <c r="M4156" s="118"/>
      <c r="N4156" s="153"/>
    </row>
    <row r="4157" spans="2:14">
      <c r="B4157" s="118"/>
      <c r="C4157" s="118"/>
      <c r="D4157" s="118"/>
      <c r="E4157" s="118"/>
      <c r="F4157" s="118"/>
      <c r="G4157" s="118"/>
      <c r="H4157" s="118"/>
      <c r="I4157" s="118"/>
      <c r="J4157" s="118"/>
      <c r="K4157" s="118"/>
      <c r="L4157" s="118"/>
      <c r="M4157" s="118"/>
      <c r="N4157" s="153"/>
    </row>
    <row r="4158" spans="2:14">
      <c r="B4158" s="118"/>
      <c r="C4158" s="118"/>
      <c r="D4158" s="118"/>
      <c r="E4158" s="118"/>
      <c r="F4158" s="118"/>
      <c r="G4158" s="118"/>
      <c r="H4158" s="118"/>
      <c r="I4158" s="118"/>
      <c r="J4158" s="118"/>
      <c r="K4158" s="118"/>
      <c r="L4158" s="118"/>
      <c r="M4158" s="118"/>
      <c r="N4158" s="153"/>
    </row>
    <row r="4159" spans="2:14">
      <c r="B4159" s="118"/>
      <c r="C4159" s="118"/>
      <c r="D4159" s="118"/>
      <c r="E4159" s="118"/>
      <c r="F4159" s="118"/>
      <c r="G4159" s="118"/>
      <c r="H4159" s="118"/>
      <c r="I4159" s="118"/>
      <c r="J4159" s="118"/>
      <c r="K4159" s="118"/>
      <c r="L4159" s="118"/>
      <c r="M4159" s="118"/>
      <c r="N4159" s="153"/>
    </row>
    <row r="4160" spans="2:14">
      <c r="B4160" s="118"/>
      <c r="C4160" s="118"/>
      <c r="D4160" s="118"/>
      <c r="E4160" s="118"/>
      <c r="F4160" s="118"/>
      <c r="G4160" s="118"/>
      <c r="H4160" s="118"/>
      <c r="I4160" s="118"/>
      <c r="J4160" s="118"/>
      <c r="K4160" s="118"/>
      <c r="L4160" s="118"/>
      <c r="M4160" s="118"/>
      <c r="N4160" s="153"/>
    </row>
    <row r="4161" spans="2:14">
      <c r="B4161" s="118"/>
      <c r="C4161" s="118"/>
      <c r="D4161" s="118"/>
      <c r="E4161" s="118"/>
      <c r="F4161" s="118"/>
      <c r="G4161" s="118"/>
      <c r="H4161" s="118"/>
      <c r="I4161" s="118"/>
      <c r="J4161" s="118"/>
      <c r="K4161" s="118"/>
      <c r="L4161" s="118"/>
      <c r="M4161" s="118"/>
      <c r="N4161" s="153"/>
    </row>
    <row r="4162" spans="2:14">
      <c r="B4162" s="118"/>
      <c r="C4162" s="118"/>
      <c r="D4162" s="118"/>
      <c r="E4162" s="118"/>
      <c r="F4162" s="118"/>
      <c r="G4162" s="118"/>
      <c r="H4162" s="118"/>
      <c r="I4162" s="118"/>
      <c r="J4162" s="118"/>
      <c r="K4162" s="118"/>
      <c r="L4162" s="118"/>
      <c r="M4162" s="118"/>
      <c r="N4162" s="153"/>
    </row>
    <row r="4163" spans="2:14">
      <c r="B4163" s="118"/>
      <c r="C4163" s="118"/>
      <c r="D4163" s="118"/>
      <c r="E4163" s="118"/>
      <c r="F4163" s="118"/>
      <c r="G4163" s="118"/>
      <c r="H4163" s="118"/>
      <c r="I4163" s="118"/>
      <c r="J4163" s="118"/>
      <c r="K4163" s="118"/>
      <c r="L4163" s="118"/>
      <c r="M4163" s="118"/>
      <c r="N4163" s="153"/>
    </row>
    <row r="4164" spans="2:14">
      <c r="B4164" s="118"/>
      <c r="C4164" s="118"/>
      <c r="D4164" s="118"/>
      <c r="E4164" s="118"/>
      <c r="F4164" s="118"/>
      <c r="G4164" s="118"/>
      <c r="H4164" s="118"/>
      <c r="I4164" s="118"/>
      <c r="J4164" s="118"/>
      <c r="K4164" s="118"/>
      <c r="L4164" s="118"/>
      <c r="M4164" s="118"/>
      <c r="N4164" s="153"/>
    </row>
    <row r="4165" spans="2:14">
      <c r="B4165" s="118"/>
      <c r="C4165" s="118"/>
      <c r="D4165" s="118"/>
      <c r="E4165" s="118"/>
      <c r="F4165" s="118"/>
      <c r="G4165" s="118"/>
      <c r="H4165" s="118"/>
      <c r="I4165" s="118"/>
      <c r="J4165" s="118"/>
      <c r="K4165" s="118"/>
      <c r="L4165" s="118"/>
      <c r="M4165" s="118"/>
      <c r="N4165" s="153"/>
    </row>
    <row r="4166" spans="2:14">
      <c r="B4166" s="118"/>
      <c r="C4166" s="118"/>
      <c r="D4166" s="118"/>
      <c r="E4166" s="118"/>
      <c r="F4166" s="118"/>
      <c r="G4166" s="118"/>
      <c r="H4166" s="118"/>
      <c r="I4166" s="118"/>
      <c r="J4166" s="118"/>
      <c r="K4166" s="118"/>
      <c r="L4166" s="118"/>
      <c r="M4166" s="118"/>
      <c r="N4166" s="153"/>
    </row>
    <row r="4167" spans="2:14">
      <c r="B4167" s="118"/>
      <c r="C4167" s="118"/>
      <c r="D4167" s="118"/>
      <c r="E4167" s="118"/>
      <c r="F4167" s="118"/>
      <c r="G4167" s="118"/>
      <c r="H4167" s="118"/>
      <c r="I4167" s="118"/>
      <c r="J4167" s="118"/>
      <c r="K4167" s="118"/>
      <c r="L4167" s="118"/>
      <c r="M4167" s="118"/>
      <c r="N4167" s="153"/>
    </row>
    <row r="4168" spans="2:14">
      <c r="B4168" s="118"/>
      <c r="C4168" s="118"/>
      <c r="D4168" s="118"/>
      <c r="E4168" s="118"/>
      <c r="F4168" s="118"/>
      <c r="G4168" s="118"/>
      <c r="H4168" s="118"/>
      <c r="I4168" s="118"/>
      <c r="J4168" s="118"/>
      <c r="K4168" s="118"/>
      <c r="L4168" s="118"/>
      <c r="M4168" s="118"/>
      <c r="N4168" s="153"/>
    </row>
    <row r="4169" spans="2:14">
      <c r="B4169" s="118"/>
      <c r="C4169" s="118"/>
      <c r="D4169" s="118"/>
      <c r="E4169" s="118"/>
      <c r="F4169" s="118"/>
      <c r="G4169" s="118"/>
      <c r="H4169" s="118"/>
      <c r="I4169" s="118"/>
      <c r="J4169" s="118"/>
      <c r="K4169" s="118"/>
      <c r="L4169" s="118"/>
      <c r="M4169" s="118"/>
      <c r="N4169" s="153"/>
    </row>
    <row r="4170" spans="2:14">
      <c r="B4170" s="118"/>
      <c r="C4170" s="118"/>
      <c r="D4170" s="118"/>
      <c r="E4170" s="118"/>
      <c r="F4170" s="118"/>
      <c r="G4170" s="118"/>
      <c r="H4170" s="118"/>
      <c r="I4170" s="118"/>
      <c r="J4170" s="118"/>
      <c r="K4170" s="118"/>
      <c r="L4170" s="118"/>
      <c r="M4170" s="118"/>
      <c r="N4170" s="153"/>
    </row>
    <row r="4171" spans="2:14">
      <c r="B4171" s="118"/>
      <c r="C4171" s="118"/>
      <c r="D4171" s="118"/>
      <c r="E4171" s="118"/>
      <c r="F4171" s="118"/>
      <c r="G4171" s="118"/>
      <c r="H4171" s="118"/>
      <c r="I4171" s="118"/>
      <c r="J4171" s="118"/>
      <c r="K4171" s="118"/>
      <c r="L4171" s="118"/>
      <c r="M4171" s="118"/>
      <c r="N4171" s="153"/>
    </row>
    <row r="4172" spans="2:14">
      <c r="B4172" s="118"/>
      <c r="C4172" s="118"/>
      <c r="D4172" s="118"/>
      <c r="E4172" s="118"/>
      <c r="F4172" s="118"/>
      <c r="G4172" s="118"/>
      <c r="H4172" s="118"/>
      <c r="I4172" s="118"/>
      <c r="J4172" s="118"/>
      <c r="K4172" s="118"/>
      <c r="L4172" s="118"/>
      <c r="M4172" s="118"/>
      <c r="N4172" s="153"/>
    </row>
    <row r="4173" spans="2:14">
      <c r="B4173" s="118"/>
      <c r="C4173" s="118"/>
      <c r="D4173" s="118"/>
      <c r="E4173" s="118"/>
      <c r="F4173" s="118"/>
      <c r="G4173" s="118"/>
      <c r="H4173" s="118"/>
      <c r="I4173" s="118"/>
      <c r="J4173" s="118"/>
      <c r="K4173" s="118"/>
      <c r="L4173" s="118"/>
      <c r="M4173" s="118"/>
      <c r="N4173" s="153"/>
    </row>
    <row r="4174" spans="2:14">
      <c r="B4174" s="118"/>
      <c r="C4174" s="118"/>
      <c r="D4174" s="118"/>
      <c r="E4174" s="118"/>
      <c r="F4174" s="118"/>
      <c r="G4174" s="118"/>
      <c r="H4174" s="118"/>
      <c r="I4174" s="118"/>
      <c r="J4174" s="118"/>
      <c r="K4174" s="118"/>
      <c r="L4174" s="118"/>
      <c r="M4174" s="118"/>
      <c r="N4174" s="153"/>
    </row>
    <row r="4175" spans="2:14">
      <c r="B4175" s="118"/>
      <c r="C4175" s="118"/>
      <c r="D4175" s="118"/>
      <c r="E4175" s="118"/>
      <c r="F4175" s="118"/>
      <c r="G4175" s="118"/>
      <c r="H4175" s="118"/>
      <c r="I4175" s="118"/>
      <c r="J4175" s="118"/>
      <c r="K4175" s="118"/>
      <c r="L4175" s="118"/>
      <c r="M4175" s="118"/>
      <c r="N4175" s="153"/>
    </row>
    <row r="4176" spans="2:14">
      <c r="B4176" s="118"/>
      <c r="C4176" s="118"/>
      <c r="D4176" s="118"/>
      <c r="E4176" s="118"/>
      <c r="F4176" s="118"/>
      <c r="G4176" s="118"/>
      <c r="H4176" s="118"/>
      <c r="I4176" s="118"/>
      <c r="J4176" s="118"/>
      <c r="K4176" s="118"/>
      <c r="L4176" s="118"/>
      <c r="M4176" s="118"/>
      <c r="N4176" s="153"/>
    </row>
    <row r="4177" spans="2:14">
      <c r="B4177" s="118"/>
      <c r="C4177" s="118"/>
      <c r="D4177" s="118"/>
      <c r="E4177" s="118"/>
      <c r="F4177" s="118"/>
      <c r="G4177" s="118"/>
      <c r="H4177" s="118"/>
      <c r="I4177" s="118"/>
      <c r="J4177" s="118"/>
      <c r="K4177" s="118"/>
      <c r="L4177" s="118"/>
      <c r="M4177" s="118"/>
      <c r="N4177" s="153"/>
    </row>
    <row r="4178" spans="2:14">
      <c r="B4178" s="118"/>
      <c r="C4178" s="118"/>
      <c r="D4178" s="118"/>
      <c r="E4178" s="118"/>
      <c r="F4178" s="118"/>
      <c r="G4178" s="118"/>
      <c r="H4178" s="118"/>
      <c r="I4178" s="118"/>
      <c r="J4178" s="118"/>
      <c r="K4178" s="118"/>
      <c r="L4178" s="118"/>
      <c r="M4178" s="118"/>
      <c r="N4178" s="153"/>
    </row>
    <row r="4179" spans="2:14">
      <c r="B4179" s="118"/>
      <c r="C4179" s="118"/>
      <c r="D4179" s="118"/>
      <c r="E4179" s="118"/>
      <c r="F4179" s="118"/>
      <c r="G4179" s="118"/>
      <c r="H4179" s="118"/>
      <c r="I4179" s="118"/>
      <c r="J4179" s="118"/>
      <c r="K4179" s="118"/>
      <c r="L4179" s="118"/>
      <c r="M4179" s="118"/>
      <c r="N4179" s="153"/>
    </row>
    <row r="4180" spans="2:14">
      <c r="B4180" s="118"/>
      <c r="C4180" s="118"/>
      <c r="D4180" s="118"/>
      <c r="E4180" s="118"/>
      <c r="F4180" s="118"/>
      <c r="G4180" s="118"/>
      <c r="H4180" s="118"/>
      <c r="I4180" s="118"/>
      <c r="J4180" s="118"/>
      <c r="K4180" s="118"/>
      <c r="L4180" s="118"/>
      <c r="M4180" s="118"/>
      <c r="N4180" s="153"/>
    </row>
    <row r="4181" spans="2:14">
      <c r="B4181" s="118"/>
      <c r="C4181" s="118"/>
      <c r="D4181" s="118"/>
      <c r="E4181" s="118"/>
      <c r="F4181" s="118"/>
      <c r="G4181" s="118"/>
      <c r="H4181" s="118"/>
      <c r="I4181" s="118"/>
      <c r="J4181" s="118"/>
      <c r="K4181" s="118"/>
      <c r="L4181" s="118"/>
      <c r="M4181" s="118"/>
      <c r="N4181" s="153"/>
    </row>
    <row r="4182" spans="2:14">
      <c r="B4182" s="118"/>
      <c r="C4182" s="118"/>
      <c r="D4182" s="118"/>
      <c r="E4182" s="118"/>
      <c r="F4182" s="118"/>
      <c r="G4182" s="118"/>
      <c r="H4182" s="118"/>
      <c r="I4182" s="118"/>
      <c r="J4182" s="118"/>
      <c r="K4182" s="118"/>
      <c r="L4182" s="118"/>
      <c r="M4182" s="118"/>
      <c r="N4182" s="153"/>
    </row>
    <row r="4183" spans="2:14">
      <c r="B4183" s="118"/>
      <c r="C4183" s="118"/>
      <c r="D4183" s="118"/>
      <c r="E4183" s="118"/>
      <c r="F4183" s="118"/>
      <c r="G4183" s="118"/>
      <c r="H4183" s="118"/>
      <c r="I4183" s="118"/>
      <c r="J4183" s="118"/>
      <c r="K4183" s="118"/>
      <c r="L4183" s="118"/>
      <c r="M4183" s="118"/>
      <c r="N4183" s="153"/>
    </row>
    <row r="4184" spans="2:14">
      <c r="B4184" s="118"/>
      <c r="C4184" s="118"/>
      <c r="D4184" s="118"/>
      <c r="E4184" s="118"/>
      <c r="F4184" s="118"/>
      <c r="G4184" s="118"/>
      <c r="H4184" s="118"/>
      <c r="I4184" s="118"/>
      <c r="J4184" s="118"/>
      <c r="K4184" s="118"/>
      <c r="L4184" s="118"/>
      <c r="M4184" s="118"/>
      <c r="N4184" s="153"/>
    </row>
    <row r="4185" spans="2:14">
      <c r="B4185" s="118"/>
      <c r="C4185" s="118"/>
      <c r="D4185" s="118"/>
      <c r="E4185" s="118"/>
      <c r="F4185" s="118"/>
      <c r="G4185" s="118"/>
      <c r="H4185" s="118"/>
      <c r="I4185" s="118"/>
      <c r="J4185" s="118"/>
      <c r="K4185" s="118"/>
      <c r="L4185" s="118"/>
      <c r="M4185" s="118"/>
      <c r="N4185" s="153"/>
    </row>
    <row r="4186" spans="2:14">
      <c r="B4186" s="118"/>
      <c r="C4186" s="118"/>
      <c r="D4186" s="118"/>
      <c r="E4186" s="118"/>
      <c r="F4186" s="118"/>
      <c r="G4186" s="118"/>
      <c r="H4186" s="118"/>
      <c r="I4186" s="118"/>
      <c r="J4186" s="118"/>
      <c r="K4186" s="118"/>
      <c r="L4186" s="118"/>
      <c r="M4186" s="118"/>
      <c r="N4186" s="153"/>
    </row>
    <row r="4187" spans="2:14">
      <c r="B4187" s="118"/>
      <c r="C4187" s="118"/>
      <c r="D4187" s="118"/>
      <c r="E4187" s="118"/>
      <c r="F4187" s="118"/>
      <c r="G4187" s="118"/>
      <c r="H4187" s="118"/>
      <c r="I4187" s="118"/>
      <c r="J4187" s="118"/>
      <c r="K4187" s="118"/>
      <c r="L4187" s="118"/>
      <c r="M4187" s="118"/>
      <c r="N4187" s="153"/>
    </row>
    <row r="4188" spans="2:14">
      <c r="B4188" s="118"/>
      <c r="C4188" s="118"/>
      <c r="D4188" s="118"/>
      <c r="E4188" s="118"/>
      <c r="F4188" s="118"/>
      <c r="G4188" s="118"/>
      <c r="H4188" s="118"/>
      <c r="I4188" s="118"/>
      <c r="J4188" s="118"/>
      <c r="K4188" s="118"/>
      <c r="L4188" s="118"/>
      <c r="M4188" s="118"/>
      <c r="N4188" s="153"/>
    </row>
    <row r="4189" spans="2:14">
      <c r="B4189" s="118"/>
      <c r="C4189" s="118"/>
      <c r="D4189" s="118"/>
      <c r="E4189" s="118"/>
      <c r="F4189" s="118"/>
      <c r="G4189" s="118"/>
      <c r="H4189" s="118"/>
      <c r="I4189" s="118"/>
      <c r="J4189" s="118"/>
      <c r="K4189" s="118"/>
      <c r="L4189" s="118"/>
      <c r="M4189" s="118"/>
      <c r="N4189" s="153"/>
    </row>
    <row r="4190" spans="2:14">
      <c r="B4190" s="118"/>
      <c r="C4190" s="118"/>
      <c r="D4190" s="118"/>
      <c r="E4190" s="118"/>
      <c r="F4190" s="118"/>
      <c r="G4190" s="118"/>
      <c r="H4190" s="118"/>
      <c r="I4190" s="118"/>
      <c r="J4190" s="118"/>
      <c r="K4190" s="118"/>
      <c r="L4190" s="118"/>
      <c r="M4190" s="118"/>
      <c r="N4190" s="153"/>
    </row>
    <row r="4191" spans="2:14">
      <c r="B4191" s="118"/>
      <c r="C4191" s="118"/>
      <c r="D4191" s="118"/>
      <c r="E4191" s="118"/>
      <c r="F4191" s="118"/>
      <c r="G4191" s="118"/>
      <c r="H4191" s="118"/>
      <c r="I4191" s="118"/>
      <c r="J4191" s="118"/>
      <c r="K4191" s="118"/>
      <c r="L4191" s="118"/>
      <c r="M4191" s="118"/>
      <c r="N4191" s="153"/>
    </row>
    <row r="4192" spans="2:14">
      <c r="B4192" s="118"/>
      <c r="C4192" s="118"/>
      <c r="D4192" s="118"/>
      <c r="E4192" s="118"/>
      <c r="F4192" s="118"/>
      <c r="G4192" s="118"/>
      <c r="H4192" s="118"/>
      <c r="I4192" s="118"/>
      <c r="J4192" s="118"/>
      <c r="K4192" s="118"/>
      <c r="L4192" s="118"/>
      <c r="M4192" s="118"/>
      <c r="N4192" s="153"/>
    </row>
    <row r="4193" spans="2:14">
      <c r="B4193" s="118"/>
      <c r="C4193" s="118"/>
      <c r="D4193" s="118"/>
      <c r="E4193" s="118"/>
      <c r="F4193" s="118"/>
      <c r="G4193" s="118"/>
      <c r="H4193" s="118"/>
      <c r="I4193" s="118"/>
      <c r="J4193" s="118"/>
      <c r="K4193" s="118"/>
      <c r="L4193" s="118"/>
      <c r="M4193" s="118"/>
      <c r="N4193" s="153"/>
    </row>
    <row r="4194" spans="2:14">
      <c r="B4194" s="118"/>
      <c r="C4194" s="118"/>
      <c r="D4194" s="118"/>
      <c r="E4194" s="118"/>
      <c r="F4194" s="118"/>
      <c r="G4194" s="118"/>
      <c r="H4194" s="118"/>
      <c r="I4194" s="118"/>
      <c r="J4194" s="118"/>
      <c r="K4194" s="118"/>
      <c r="L4194" s="118"/>
      <c r="M4194" s="118"/>
      <c r="N4194" s="153"/>
    </row>
    <row r="4195" spans="2:14">
      <c r="B4195" s="118"/>
      <c r="C4195" s="118"/>
      <c r="D4195" s="118"/>
      <c r="E4195" s="118"/>
      <c r="F4195" s="118"/>
      <c r="G4195" s="118"/>
      <c r="H4195" s="118"/>
      <c r="I4195" s="118"/>
      <c r="J4195" s="118"/>
      <c r="K4195" s="118"/>
      <c r="L4195" s="118"/>
      <c r="M4195" s="118"/>
      <c r="N4195" s="153"/>
    </row>
    <row r="4196" spans="2:14">
      <c r="B4196" s="118"/>
      <c r="C4196" s="118"/>
      <c r="D4196" s="118"/>
      <c r="E4196" s="118"/>
      <c r="F4196" s="118"/>
      <c r="G4196" s="118"/>
      <c r="H4196" s="118"/>
      <c r="I4196" s="118"/>
      <c r="J4196" s="118"/>
      <c r="K4196" s="118"/>
      <c r="L4196" s="118"/>
      <c r="M4196" s="118"/>
      <c r="N4196" s="153"/>
    </row>
    <row r="4197" spans="2:14">
      <c r="B4197" s="118"/>
      <c r="C4197" s="118"/>
      <c r="D4197" s="118"/>
      <c r="E4197" s="118"/>
      <c r="F4197" s="118"/>
      <c r="G4197" s="118"/>
      <c r="H4197" s="118"/>
      <c r="I4197" s="118"/>
      <c r="J4197" s="118"/>
      <c r="K4197" s="118"/>
      <c r="L4197" s="118"/>
      <c r="M4197" s="118"/>
      <c r="N4197" s="153"/>
    </row>
    <row r="4198" spans="2:14">
      <c r="B4198" s="118"/>
      <c r="C4198" s="118"/>
      <c r="D4198" s="118"/>
      <c r="E4198" s="118"/>
      <c r="F4198" s="118"/>
      <c r="G4198" s="118"/>
      <c r="H4198" s="118"/>
      <c r="I4198" s="118"/>
      <c r="J4198" s="118"/>
      <c r="K4198" s="118"/>
      <c r="L4198" s="118"/>
      <c r="M4198" s="118"/>
      <c r="N4198" s="153"/>
    </row>
    <row r="4199" spans="2:14">
      <c r="B4199" s="118"/>
      <c r="C4199" s="118"/>
      <c r="D4199" s="118"/>
      <c r="E4199" s="118"/>
      <c r="F4199" s="118"/>
      <c r="G4199" s="118"/>
      <c r="H4199" s="118"/>
      <c r="I4199" s="118"/>
      <c r="J4199" s="118"/>
      <c r="K4199" s="118"/>
      <c r="L4199" s="118"/>
      <c r="M4199" s="118"/>
      <c r="N4199" s="153"/>
    </row>
    <row r="4200" spans="2:14">
      <c r="B4200" s="118"/>
      <c r="C4200" s="118"/>
      <c r="D4200" s="118"/>
      <c r="E4200" s="118"/>
      <c r="F4200" s="118"/>
      <c r="G4200" s="118"/>
      <c r="H4200" s="118"/>
      <c r="I4200" s="118"/>
      <c r="J4200" s="118"/>
      <c r="K4200" s="118"/>
      <c r="L4200" s="118"/>
      <c r="M4200" s="118"/>
      <c r="N4200" s="153"/>
    </row>
    <row r="4201" spans="2:14">
      <c r="B4201" s="118"/>
      <c r="C4201" s="118"/>
      <c r="D4201" s="118"/>
      <c r="E4201" s="118"/>
      <c r="F4201" s="118"/>
      <c r="G4201" s="118"/>
      <c r="H4201" s="118"/>
      <c r="I4201" s="118"/>
      <c r="J4201" s="118"/>
      <c r="K4201" s="118"/>
      <c r="L4201" s="118"/>
      <c r="M4201" s="118"/>
      <c r="N4201" s="153"/>
    </row>
    <row r="4202" spans="2:14">
      <c r="B4202" s="118"/>
      <c r="C4202" s="118"/>
      <c r="D4202" s="118"/>
      <c r="E4202" s="118"/>
      <c r="F4202" s="118"/>
      <c r="G4202" s="118"/>
      <c r="H4202" s="118"/>
      <c r="I4202" s="118"/>
      <c r="J4202" s="118"/>
      <c r="K4202" s="118"/>
      <c r="L4202" s="118"/>
      <c r="M4202" s="118"/>
      <c r="N4202" s="153"/>
    </row>
    <row r="4203" spans="2:14">
      <c r="B4203" s="118"/>
      <c r="C4203" s="118"/>
      <c r="D4203" s="118"/>
      <c r="E4203" s="118"/>
      <c r="F4203" s="118"/>
      <c r="G4203" s="118"/>
      <c r="H4203" s="118"/>
      <c r="I4203" s="118"/>
      <c r="J4203" s="118"/>
      <c r="K4203" s="118"/>
      <c r="L4203" s="118"/>
      <c r="M4203" s="118"/>
      <c r="N4203" s="153"/>
    </row>
    <row r="4204" spans="2:14">
      <c r="B4204" s="118"/>
      <c r="C4204" s="118"/>
      <c r="D4204" s="118"/>
      <c r="E4204" s="118"/>
      <c r="F4204" s="118"/>
      <c r="G4204" s="118"/>
      <c r="H4204" s="118"/>
      <c r="I4204" s="118"/>
      <c r="J4204" s="118"/>
      <c r="K4204" s="118"/>
      <c r="L4204" s="118"/>
      <c r="M4204" s="118"/>
      <c r="N4204" s="153"/>
    </row>
    <row r="4205" spans="2:14">
      <c r="B4205" s="118"/>
      <c r="C4205" s="118"/>
      <c r="D4205" s="118"/>
      <c r="E4205" s="118"/>
      <c r="F4205" s="118"/>
      <c r="G4205" s="118"/>
      <c r="H4205" s="118"/>
      <c r="I4205" s="118"/>
      <c r="J4205" s="118"/>
      <c r="K4205" s="118"/>
      <c r="L4205" s="118"/>
      <c r="M4205" s="118"/>
      <c r="N4205" s="153"/>
    </row>
    <row r="4206" spans="2:14">
      <c r="B4206" s="118"/>
      <c r="C4206" s="118"/>
      <c r="D4206" s="118"/>
      <c r="E4206" s="118"/>
      <c r="F4206" s="118"/>
      <c r="G4206" s="118"/>
      <c r="H4206" s="118"/>
      <c r="I4206" s="118"/>
      <c r="J4206" s="118"/>
      <c r="K4206" s="118"/>
      <c r="L4206" s="118"/>
      <c r="M4206" s="118"/>
      <c r="N4206" s="153"/>
    </row>
    <row r="4207" spans="2:14">
      <c r="B4207" s="118"/>
      <c r="C4207" s="118"/>
      <c r="D4207" s="118"/>
      <c r="E4207" s="118"/>
      <c r="F4207" s="118"/>
      <c r="G4207" s="118"/>
      <c r="H4207" s="118"/>
      <c r="I4207" s="118"/>
      <c r="J4207" s="118"/>
      <c r="K4207" s="118"/>
      <c r="L4207" s="118"/>
      <c r="M4207" s="118"/>
      <c r="N4207" s="153"/>
    </row>
    <row r="4208" spans="2:14">
      <c r="B4208" s="118"/>
      <c r="C4208" s="118"/>
      <c r="D4208" s="118"/>
      <c r="E4208" s="118"/>
      <c r="F4208" s="118"/>
      <c r="G4208" s="118"/>
      <c r="H4208" s="118"/>
      <c r="I4208" s="118"/>
      <c r="J4208" s="118"/>
      <c r="K4208" s="118"/>
      <c r="L4208" s="118"/>
      <c r="M4208" s="118"/>
      <c r="N4208" s="153"/>
    </row>
    <row r="4209" spans="2:14">
      <c r="B4209" s="118"/>
      <c r="C4209" s="118"/>
      <c r="D4209" s="118"/>
      <c r="E4209" s="118"/>
      <c r="F4209" s="118"/>
      <c r="G4209" s="118"/>
      <c r="H4209" s="118"/>
      <c r="I4209" s="118"/>
      <c r="J4209" s="118"/>
      <c r="K4209" s="118"/>
      <c r="L4209" s="118"/>
      <c r="M4209" s="118"/>
      <c r="N4209" s="153"/>
    </row>
    <row r="4210" spans="2:14">
      <c r="B4210" s="118"/>
      <c r="C4210" s="118"/>
      <c r="D4210" s="118"/>
      <c r="E4210" s="118"/>
      <c r="F4210" s="118"/>
      <c r="G4210" s="118"/>
      <c r="H4210" s="118"/>
      <c r="I4210" s="118"/>
      <c r="J4210" s="118"/>
      <c r="K4210" s="118"/>
      <c r="L4210" s="118"/>
      <c r="M4210" s="118"/>
      <c r="N4210" s="153"/>
    </row>
    <row r="4211" spans="2:14">
      <c r="B4211" s="118"/>
      <c r="C4211" s="118"/>
      <c r="D4211" s="118"/>
      <c r="E4211" s="118"/>
      <c r="F4211" s="118"/>
      <c r="G4211" s="118"/>
      <c r="H4211" s="118"/>
      <c r="I4211" s="118"/>
      <c r="J4211" s="118"/>
      <c r="K4211" s="118"/>
      <c r="L4211" s="118"/>
      <c r="M4211" s="118"/>
      <c r="N4211" s="153"/>
    </row>
    <row r="4212" spans="2:14">
      <c r="B4212" s="118"/>
      <c r="C4212" s="118"/>
      <c r="D4212" s="118"/>
      <c r="E4212" s="118"/>
      <c r="F4212" s="118"/>
      <c r="G4212" s="118"/>
      <c r="H4212" s="118"/>
      <c r="I4212" s="118"/>
      <c r="J4212" s="118"/>
      <c r="K4212" s="118"/>
      <c r="L4212" s="118"/>
      <c r="M4212" s="118"/>
      <c r="N4212" s="153"/>
    </row>
    <row r="4213" spans="2:14">
      <c r="B4213" s="118"/>
      <c r="C4213" s="118"/>
      <c r="D4213" s="118"/>
      <c r="E4213" s="118"/>
      <c r="F4213" s="118"/>
      <c r="G4213" s="118"/>
      <c r="H4213" s="118"/>
      <c r="I4213" s="118"/>
      <c r="J4213" s="118"/>
      <c r="K4213" s="118"/>
      <c r="L4213" s="118"/>
      <c r="M4213" s="118"/>
      <c r="N4213" s="153"/>
    </row>
    <row r="4214" spans="2:14">
      <c r="B4214" s="118"/>
      <c r="C4214" s="118"/>
      <c r="D4214" s="118"/>
      <c r="E4214" s="118"/>
      <c r="F4214" s="118"/>
      <c r="G4214" s="118"/>
      <c r="H4214" s="118"/>
      <c r="I4214" s="118"/>
      <c r="J4214" s="118"/>
      <c r="K4214" s="118"/>
      <c r="L4214" s="118"/>
      <c r="M4214" s="118"/>
      <c r="N4214" s="153"/>
    </row>
    <row r="4215" spans="2:14">
      <c r="B4215" s="118"/>
      <c r="C4215" s="118"/>
      <c r="D4215" s="118"/>
      <c r="E4215" s="118"/>
      <c r="F4215" s="118"/>
      <c r="G4215" s="118"/>
      <c r="H4215" s="118"/>
      <c r="I4215" s="118"/>
      <c r="J4215" s="118"/>
      <c r="K4215" s="118"/>
      <c r="L4215" s="118"/>
      <c r="M4215" s="118"/>
      <c r="N4215" s="153"/>
    </row>
    <row r="4216" spans="2:14">
      <c r="B4216" s="118"/>
      <c r="C4216" s="118"/>
      <c r="D4216" s="118"/>
      <c r="E4216" s="118"/>
      <c r="F4216" s="118"/>
      <c r="G4216" s="118"/>
      <c r="H4216" s="118"/>
      <c r="I4216" s="118"/>
      <c r="J4216" s="118"/>
      <c r="K4216" s="118"/>
      <c r="L4216" s="118"/>
      <c r="M4216" s="118"/>
      <c r="N4216" s="153"/>
    </row>
    <row r="4217" spans="2:14">
      <c r="B4217" s="118"/>
      <c r="C4217" s="118"/>
      <c r="D4217" s="118"/>
      <c r="E4217" s="118"/>
      <c r="F4217" s="118"/>
      <c r="G4217" s="118"/>
      <c r="H4217" s="118"/>
      <c r="I4217" s="118"/>
      <c r="J4217" s="118"/>
      <c r="K4217" s="118"/>
      <c r="L4217" s="118"/>
      <c r="M4217" s="118"/>
      <c r="N4217" s="153"/>
    </row>
    <row r="4218" spans="2:14">
      <c r="B4218" s="118"/>
      <c r="C4218" s="118"/>
      <c r="D4218" s="118"/>
      <c r="E4218" s="118"/>
      <c r="F4218" s="118"/>
      <c r="G4218" s="118"/>
      <c r="H4218" s="118"/>
      <c r="I4218" s="118"/>
      <c r="J4218" s="118"/>
      <c r="K4218" s="118"/>
      <c r="L4218" s="118"/>
      <c r="M4218" s="118"/>
      <c r="N4218" s="153"/>
    </row>
    <row r="4219" spans="2:14">
      <c r="B4219" s="118"/>
      <c r="C4219" s="118"/>
      <c r="D4219" s="118"/>
      <c r="E4219" s="118"/>
      <c r="F4219" s="118"/>
      <c r="G4219" s="118"/>
      <c r="H4219" s="118"/>
      <c r="I4219" s="118"/>
      <c r="J4219" s="118"/>
      <c r="K4219" s="118"/>
      <c r="L4219" s="118"/>
      <c r="M4219" s="118"/>
      <c r="N4219" s="153"/>
    </row>
    <row r="4220" spans="2:14">
      <c r="B4220" s="118"/>
      <c r="C4220" s="118"/>
      <c r="D4220" s="118"/>
      <c r="E4220" s="118"/>
      <c r="F4220" s="118"/>
      <c r="G4220" s="118"/>
      <c r="H4220" s="118"/>
      <c r="I4220" s="118"/>
      <c r="J4220" s="118"/>
      <c r="K4220" s="118"/>
      <c r="L4220" s="118"/>
      <c r="M4220" s="118"/>
      <c r="N4220" s="153"/>
    </row>
    <row r="4221" spans="2:14">
      <c r="B4221" s="118"/>
      <c r="C4221" s="118"/>
      <c r="D4221" s="118"/>
      <c r="E4221" s="118"/>
      <c r="F4221" s="118"/>
      <c r="G4221" s="118"/>
      <c r="H4221" s="118"/>
      <c r="I4221" s="118"/>
      <c r="J4221" s="118"/>
      <c r="K4221" s="118"/>
      <c r="L4221" s="118"/>
      <c r="M4221" s="118"/>
      <c r="N4221" s="153"/>
    </row>
    <row r="4222" spans="2:14">
      <c r="B4222" s="118"/>
      <c r="C4222" s="118"/>
      <c r="D4222" s="118"/>
      <c r="E4222" s="118"/>
      <c r="F4222" s="118"/>
      <c r="G4222" s="118"/>
      <c r="H4222" s="118"/>
      <c r="I4222" s="118"/>
      <c r="J4222" s="118"/>
      <c r="K4222" s="118"/>
      <c r="L4222" s="118"/>
      <c r="M4222" s="118"/>
      <c r="N4222" s="153"/>
    </row>
    <row r="4223" spans="2:14">
      <c r="B4223" s="118"/>
      <c r="C4223" s="118"/>
      <c r="D4223" s="118"/>
      <c r="E4223" s="118"/>
      <c r="F4223" s="118"/>
      <c r="G4223" s="118"/>
      <c r="H4223" s="118"/>
      <c r="I4223" s="118"/>
      <c r="J4223" s="118"/>
      <c r="K4223" s="118"/>
      <c r="L4223" s="118"/>
      <c r="M4223" s="118"/>
      <c r="N4223" s="153"/>
    </row>
    <row r="4224" spans="2:14">
      <c r="B4224" s="118"/>
      <c r="C4224" s="118"/>
      <c r="D4224" s="118"/>
      <c r="E4224" s="118"/>
      <c r="F4224" s="118"/>
      <c r="G4224" s="118"/>
      <c r="H4224" s="118"/>
      <c r="I4224" s="118"/>
      <c r="J4224" s="118"/>
      <c r="K4224" s="118"/>
      <c r="L4224" s="118"/>
      <c r="M4224" s="118"/>
      <c r="N4224" s="153"/>
    </row>
    <row r="4225" spans="2:14">
      <c r="B4225" s="118"/>
      <c r="C4225" s="118"/>
      <c r="D4225" s="118"/>
      <c r="E4225" s="118"/>
      <c r="F4225" s="118"/>
      <c r="G4225" s="118"/>
      <c r="H4225" s="118"/>
      <c r="I4225" s="118"/>
      <c r="J4225" s="118"/>
      <c r="K4225" s="118"/>
      <c r="L4225" s="118"/>
      <c r="M4225" s="118"/>
      <c r="N4225" s="153"/>
    </row>
    <row r="4226" spans="2:14">
      <c r="B4226" s="118"/>
      <c r="C4226" s="118"/>
      <c r="D4226" s="118"/>
      <c r="E4226" s="118"/>
      <c r="F4226" s="118"/>
      <c r="G4226" s="118"/>
      <c r="H4226" s="118"/>
      <c r="I4226" s="118"/>
      <c r="J4226" s="118"/>
      <c r="K4226" s="118"/>
      <c r="L4226" s="118"/>
      <c r="M4226" s="118"/>
      <c r="N4226" s="153"/>
    </row>
    <row r="4227" spans="2:14">
      <c r="B4227" s="118"/>
      <c r="C4227" s="118"/>
      <c r="D4227" s="118"/>
      <c r="E4227" s="118"/>
      <c r="F4227" s="118"/>
      <c r="G4227" s="118"/>
      <c r="H4227" s="118"/>
      <c r="I4227" s="118"/>
      <c r="J4227" s="118"/>
      <c r="K4227" s="118"/>
      <c r="L4227" s="118"/>
      <c r="M4227" s="118"/>
      <c r="N4227" s="153"/>
    </row>
    <row r="4228" spans="2:14">
      <c r="B4228" s="118"/>
      <c r="C4228" s="118"/>
      <c r="D4228" s="118"/>
      <c r="E4228" s="118"/>
      <c r="F4228" s="118"/>
      <c r="G4228" s="118"/>
      <c r="H4228" s="118"/>
      <c r="I4228" s="118"/>
      <c r="J4228" s="118"/>
      <c r="K4228" s="118"/>
      <c r="L4228" s="118"/>
      <c r="M4228" s="118"/>
      <c r="N4228" s="153"/>
    </row>
    <row r="4229" spans="2:14">
      <c r="B4229" s="118"/>
      <c r="C4229" s="118"/>
      <c r="D4229" s="118"/>
      <c r="E4229" s="118"/>
      <c r="F4229" s="118"/>
      <c r="G4229" s="118"/>
      <c r="H4229" s="118"/>
      <c r="I4229" s="118"/>
      <c r="J4229" s="118"/>
      <c r="K4229" s="118"/>
      <c r="L4229" s="118"/>
      <c r="M4229" s="118"/>
      <c r="N4229" s="153"/>
    </row>
    <row r="4230" spans="2:14">
      <c r="B4230" s="118"/>
      <c r="C4230" s="118"/>
      <c r="D4230" s="118"/>
      <c r="E4230" s="118"/>
      <c r="F4230" s="118"/>
      <c r="G4230" s="118"/>
      <c r="H4230" s="118"/>
      <c r="I4230" s="118"/>
      <c r="J4230" s="118"/>
      <c r="K4230" s="118"/>
      <c r="L4230" s="118"/>
      <c r="M4230" s="118"/>
      <c r="N4230" s="153"/>
    </row>
    <row r="4231" spans="2:14">
      <c r="B4231" s="118"/>
      <c r="C4231" s="118"/>
      <c r="D4231" s="118"/>
      <c r="E4231" s="118"/>
      <c r="F4231" s="118"/>
      <c r="G4231" s="118"/>
      <c r="H4231" s="118"/>
      <c r="I4231" s="118"/>
      <c r="J4231" s="118"/>
      <c r="K4231" s="118"/>
      <c r="L4231" s="118"/>
      <c r="M4231" s="118"/>
      <c r="N4231" s="153"/>
    </row>
    <row r="4232" spans="2:14">
      <c r="B4232" s="118"/>
      <c r="C4232" s="118"/>
      <c r="D4232" s="118"/>
      <c r="E4232" s="118"/>
      <c r="F4232" s="118"/>
      <c r="G4232" s="118"/>
      <c r="H4232" s="118"/>
      <c r="I4232" s="118"/>
      <c r="J4232" s="118"/>
      <c r="K4232" s="118"/>
      <c r="L4232" s="118"/>
      <c r="M4232" s="118"/>
      <c r="N4232" s="153"/>
    </row>
    <row r="4233" spans="2:14">
      <c r="B4233" s="118"/>
      <c r="C4233" s="118"/>
      <c r="D4233" s="118"/>
      <c r="E4233" s="118"/>
      <c r="F4233" s="118"/>
      <c r="G4233" s="118"/>
      <c r="H4233" s="118"/>
      <c r="I4233" s="118"/>
      <c r="J4233" s="118"/>
      <c r="K4233" s="118"/>
      <c r="L4233" s="118"/>
      <c r="M4233" s="118"/>
      <c r="N4233" s="153"/>
    </row>
    <row r="4234" spans="2:14">
      <c r="B4234" s="118"/>
      <c r="C4234" s="118"/>
      <c r="D4234" s="118"/>
      <c r="E4234" s="118"/>
      <c r="F4234" s="118"/>
      <c r="G4234" s="118"/>
      <c r="H4234" s="118"/>
      <c r="I4234" s="118"/>
      <c r="J4234" s="118"/>
      <c r="K4234" s="118"/>
      <c r="L4234" s="118"/>
      <c r="M4234" s="118"/>
      <c r="N4234" s="153"/>
    </row>
    <row r="4235" spans="2:14">
      <c r="B4235" s="118"/>
      <c r="C4235" s="118"/>
      <c r="D4235" s="118"/>
      <c r="E4235" s="118"/>
      <c r="F4235" s="118"/>
      <c r="G4235" s="118"/>
      <c r="H4235" s="118"/>
      <c r="I4235" s="118"/>
      <c r="J4235" s="118"/>
      <c r="K4235" s="118"/>
      <c r="L4235" s="118"/>
      <c r="M4235" s="118"/>
      <c r="N4235" s="153"/>
    </row>
    <row r="4236" spans="2:14">
      <c r="B4236" s="118"/>
      <c r="C4236" s="118"/>
      <c r="D4236" s="118"/>
      <c r="E4236" s="118"/>
      <c r="F4236" s="118"/>
      <c r="G4236" s="118"/>
      <c r="H4236" s="118"/>
      <c r="I4236" s="118"/>
      <c r="J4236" s="118"/>
      <c r="K4236" s="118"/>
      <c r="L4236" s="118"/>
      <c r="M4236" s="118"/>
      <c r="N4236" s="153"/>
    </row>
    <row r="4237" spans="2:14">
      <c r="B4237" s="118"/>
      <c r="C4237" s="118"/>
      <c r="D4237" s="118"/>
      <c r="E4237" s="118"/>
      <c r="F4237" s="118"/>
      <c r="G4237" s="118"/>
      <c r="H4237" s="118"/>
      <c r="I4237" s="118"/>
      <c r="J4237" s="118"/>
      <c r="K4237" s="118"/>
      <c r="L4237" s="118"/>
      <c r="M4237" s="118"/>
      <c r="N4237" s="153"/>
    </row>
    <row r="4238" spans="2:14">
      <c r="B4238" s="118"/>
      <c r="C4238" s="118"/>
      <c r="D4238" s="118"/>
      <c r="E4238" s="118"/>
      <c r="F4238" s="118"/>
      <c r="G4238" s="118"/>
      <c r="H4238" s="118"/>
      <c r="I4238" s="118"/>
      <c r="J4238" s="118"/>
      <c r="K4238" s="118"/>
      <c r="L4238" s="118"/>
      <c r="M4238" s="118"/>
      <c r="N4238" s="153"/>
    </row>
    <row r="4239" spans="2:14">
      <c r="B4239" s="118"/>
      <c r="C4239" s="118"/>
      <c r="D4239" s="118"/>
      <c r="E4239" s="118"/>
      <c r="F4239" s="118"/>
      <c r="G4239" s="118"/>
      <c r="H4239" s="118"/>
      <c r="I4239" s="118"/>
      <c r="J4239" s="118"/>
      <c r="K4239" s="118"/>
      <c r="L4239" s="118"/>
      <c r="M4239" s="118"/>
      <c r="N4239" s="153"/>
    </row>
    <row r="4240" spans="2:14">
      <c r="B4240" s="118"/>
      <c r="C4240" s="118"/>
      <c r="D4240" s="118"/>
      <c r="E4240" s="118"/>
      <c r="F4240" s="118"/>
      <c r="G4240" s="118"/>
      <c r="H4240" s="118"/>
      <c r="I4240" s="118"/>
      <c r="J4240" s="118"/>
      <c r="K4240" s="118"/>
      <c r="L4240" s="118"/>
      <c r="M4240" s="118"/>
      <c r="N4240" s="153"/>
    </row>
    <row r="4241" spans="2:14">
      <c r="B4241" s="118"/>
      <c r="C4241" s="118"/>
      <c r="D4241" s="118"/>
      <c r="E4241" s="118"/>
      <c r="F4241" s="118"/>
      <c r="G4241" s="118"/>
      <c r="H4241" s="118"/>
      <c r="I4241" s="118"/>
      <c r="J4241" s="118"/>
      <c r="K4241" s="118"/>
      <c r="L4241" s="118"/>
      <c r="M4241" s="118"/>
      <c r="N4241" s="153"/>
    </row>
    <row r="4242" spans="2:14">
      <c r="B4242" s="118"/>
      <c r="C4242" s="118"/>
      <c r="D4242" s="118"/>
      <c r="E4242" s="118"/>
      <c r="F4242" s="118"/>
      <c r="G4242" s="118"/>
      <c r="H4242" s="118"/>
      <c r="I4242" s="118"/>
      <c r="J4242" s="118"/>
      <c r="K4242" s="118"/>
      <c r="L4242" s="118"/>
      <c r="M4242" s="118"/>
      <c r="N4242" s="153"/>
    </row>
    <row r="4243" spans="2:14">
      <c r="B4243" s="118"/>
      <c r="C4243" s="118"/>
      <c r="D4243" s="118"/>
      <c r="E4243" s="118"/>
      <c r="F4243" s="118"/>
      <c r="G4243" s="118"/>
      <c r="H4243" s="118"/>
      <c r="I4243" s="118"/>
      <c r="J4243" s="118"/>
      <c r="K4243" s="118"/>
      <c r="L4243" s="118"/>
      <c r="M4243" s="118"/>
      <c r="N4243" s="153"/>
    </row>
    <row r="4244" spans="2:14">
      <c r="B4244" s="118"/>
      <c r="C4244" s="118"/>
      <c r="D4244" s="118"/>
      <c r="E4244" s="118"/>
      <c r="F4244" s="118"/>
      <c r="G4244" s="118"/>
      <c r="H4244" s="118"/>
      <c r="I4244" s="118"/>
      <c r="J4244" s="118"/>
      <c r="K4244" s="118"/>
      <c r="L4244" s="118"/>
      <c r="M4244" s="118"/>
      <c r="N4244" s="153"/>
    </row>
    <row r="4245" spans="2:14">
      <c r="B4245" s="118"/>
      <c r="C4245" s="118"/>
      <c r="D4245" s="118"/>
      <c r="E4245" s="118"/>
      <c r="F4245" s="118"/>
      <c r="G4245" s="118"/>
      <c r="H4245" s="118"/>
      <c r="I4245" s="118"/>
      <c r="J4245" s="118"/>
      <c r="K4245" s="118"/>
      <c r="L4245" s="118"/>
      <c r="M4245" s="118"/>
      <c r="N4245" s="153"/>
    </row>
    <row r="4246" spans="2:14">
      <c r="B4246" s="118"/>
      <c r="C4246" s="118"/>
      <c r="D4246" s="118"/>
      <c r="E4246" s="118"/>
      <c r="F4246" s="118"/>
      <c r="G4246" s="118"/>
      <c r="H4246" s="118"/>
      <c r="I4246" s="118"/>
      <c r="J4246" s="118"/>
      <c r="K4246" s="118"/>
      <c r="L4246" s="118"/>
      <c r="M4246" s="118"/>
      <c r="N4246" s="153"/>
    </row>
    <row r="4247" spans="2:14">
      <c r="B4247" s="118"/>
      <c r="C4247" s="118"/>
      <c r="D4247" s="118"/>
      <c r="E4247" s="118"/>
      <c r="F4247" s="118"/>
      <c r="G4247" s="118"/>
      <c r="H4247" s="118"/>
      <c r="I4247" s="118"/>
      <c r="J4247" s="118"/>
      <c r="K4247" s="118"/>
      <c r="L4247" s="118"/>
      <c r="M4247" s="118"/>
      <c r="N4247" s="153"/>
    </row>
    <row r="4248" spans="2:14">
      <c r="B4248" s="118"/>
      <c r="C4248" s="118"/>
      <c r="D4248" s="118"/>
      <c r="E4248" s="118"/>
      <c r="F4248" s="118"/>
      <c r="G4248" s="118"/>
      <c r="H4248" s="118"/>
      <c r="I4248" s="118"/>
      <c r="J4248" s="118"/>
      <c r="K4248" s="118"/>
      <c r="L4248" s="118"/>
      <c r="M4248" s="118"/>
      <c r="N4248" s="153"/>
    </row>
    <row r="4249" spans="2:14">
      <c r="B4249" s="118"/>
      <c r="C4249" s="118"/>
      <c r="D4249" s="118"/>
      <c r="E4249" s="118"/>
      <c r="F4249" s="118"/>
      <c r="G4249" s="118"/>
      <c r="H4249" s="118"/>
      <c r="I4249" s="118"/>
      <c r="J4249" s="118"/>
      <c r="K4249" s="118"/>
      <c r="L4249" s="118"/>
      <c r="M4249" s="118"/>
      <c r="N4249" s="153"/>
    </row>
    <row r="4250" spans="2:14">
      <c r="B4250" s="118"/>
      <c r="C4250" s="118"/>
      <c r="D4250" s="118"/>
      <c r="E4250" s="118"/>
      <c r="F4250" s="118"/>
      <c r="G4250" s="118"/>
      <c r="H4250" s="118"/>
      <c r="I4250" s="118"/>
      <c r="J4250" s="118"/>
      <c r="K4250" s="118"/>
      <c r="L4250" s="118"/>
      <c r="M4250" s="118"/>
      <c r="N4250" s="153"/>
    </row>
    <row r="4251" spans="2:14">
      <c r="B4251" s="118"/>
      <c r="C4251" s="118"/>
      <c r="D4251" s="118"/>
      <c r="E4251" s="118"/>
      <c r="F4251" s="118"/>
      <c r="G4251" s="118"/>
      <c r="H4251" s="118"/>
      <c r="I4251" s="118"/>
      <c r="J4251" s="118"/>
      <c r="K4251" s="118"/>
      <c r="L4251" s="118"/>
      <c r="M4251" s="118"/>
      <c r="N4251" s="153"/>
    </row>
    <row r="4252" spans="2:14">
      <c r="B4252" s="118"/>
      <c r="C4252" s="118"/>
      <c r="D4252" s="118"/>
      <c r="E4252" s="118"/>
      <c r="F4252" s="118"/>
      <c r="G4252" s="118"/>
      <c r="H4252" s="118"/>
      <c r="I4252" s="118"/>
      <c r="J4252" s="118"/>
      <c r="K4252" s="118"/>
      <c r="L4252" s="118"/>
      <c r="M4252" s="118"/>
      <c r="N4252" s="153"/>
    </row>
    <row r="4253" spans="2:14">
      <c r="B4253" s="118"/>
      <c r="C4253" s="118"/>
      <c r="D4253" s="118"/>
      <c r="E4253" s="118"/>
      <c r="F4253" s="118"/>
      <c r="G4253" s="118"/>
      <c r="H4253" s="118"/>
      <c r="I4253" s="118"/>
      <c r="J4253" s="118"/>
      <c r="K4253" s="118"/>
      <c r="L4253" s="118"/>
      <c r="M4253" s="118"/>
      <c r="N4253" s="153"/>
    </row>
    <row r="4254" spans="2:14">
      <c r="B4254" s="118"/>
      <c r="C4254" s="118"/>
      <c r="D4254" s="118"/>
      <c r="E4254" s="118"/>
      <c r="F4254" s="118"/>
      <c r="G4254" s="118"/>
      <c r="H4254" s="118"/>
      <c r="I4254" s="118"/>
      <c r="J4254" s="118"/>
      <c r="K4254" s="118"/>
      <c r="L4254" s="118"/>
      <c r="M4254" s="118"/>
      <c r="N4254" s="153"/>
    </row>
    <row r="4255" spans="2:14">
      <c r="B4255" s="118"/>
      <c r="C4255" s="118"/>
      <c r="D4255" s="118"/>
      <c r="E4255" s="118"/>
      <c r="F4255" s="118"/>
      <c r="G4255" s="118"/>
      <c r="H4255" s="118"/>
      <c r="I4255" s="118"/>
      <c r="J4255" s="118"/>
      <c r="K4255" s="118"/>
      <c r="L4255" s="118"/>
      <c r="M4255" s="118"/>
      <c r="N4255" s="153"/>
    </row>
    <row r="4256" spans="2:14">
      <c r="B4256" s="118"/>
      <c r="C4256" s="118"/>
      <c r="D4256" s="118"/>
      <c r="E4256" s="118"/>
      <c r="F4256" s="118"/>
      <c r="G4256" s="118"/>
      <c r="H4256" s="118"/>
      <c r="I4256" s="118"/>
      <c r="J4256" s="118"/>
      <c r="K4256" s="118"/>
      <c r="L4256" s="118"/>
      <c r="M4256" s="118"/>
      <c r="N4256" s="153"/>
    </row>
    <row r="4257" spans="2:14">
      <c r="B4257" s="118"/>
      <c r="C4257" s="118"/>
      <c r="D4257" s="118"/>
      <c r="E4257" s="118"/>
      <c r="F4257" s="118"/>
      <c r="G4257" s="118"/>
      <c r="H4257" s="118"/>
      <c r="I4257" s="118"/>
      <c r="J4257" s="118"/>
      <c r="K4257" s="118"/>
      <c r="L4257" s="118"/>
      <c r="M4257" s="118"/>
      <c r="N4257" s="153"/>
    </row>
    <row r="4258" spans="2:14">
      <c r="B4258" s="118"/>
      <c r="C4258" s="118"/>
      <c r="D4258" s="118"/>
      <c r="E4258" s="118"/>
      <c r="F4258" s="118"/>
      <c r="G4258" s="118"/>
      <c r="H4258" s="118"/>
      <c r="I4258" s="118"/>
      <c r="J4258" s="118"/>
      <c r="K4258" s="118"/>
      <c r="L4258" s="118"/>
      <c r="M4258" s="118"/>
      <c r="N4258" s="153"/>
    </row>
    <row r="4259" spans="2:14">
      <c r="B4259" s="118"/>
      <c r="C4259" s="118"/>
      <c r="D4259" s="118"/>
      <c r="E4259" s="118"/>
      <c r="F4259" s="118"/>
      <c r="G4259" s="118"/>
      <c r="H4259" s="118"/>
      <c r="I4259" s="118"/>
      <c r="J4259" s="118"/>
      <c r="K4259" s="118"/>
      <c r="L4259" s="118"/>
      <c r="M4259" s="118"/>
      <c r="N4259" s="153"/>
    </row>
    <row r="4260" spans="2:14">
      <c r="B4260" s="118"/>
      <c r="C4260" s="118"/>
      <c r="D4260" s="118"/>
      <c r="E4260" s="118"/>
      <c r="F4260" s="118"/>
      <c r="G4260" s="118"/>
      <c r="H4260" s="118"/>
      <c r="I4260" s="118"/>
      <c r="J4260" s="118"/>
      <c r="K4260" s="118"/>
      <c r="L4260" s="118"/>
      <c r="M4260" s="118"/>
      <c r="N4260" s="153"/>
    </row>
    <row r="4261" spans="2:14">
      <c r="B4261" s="118"/>
      <c r="C4261" s="118"/>
      <c r="D4261" s="118"/>
      <c r="E4261" s="118"/>
      <c r="F4261" s="118"/>
      <c r="G4261" s="118"/>
      <c r="H4261" s="118"/>
      <c r="I4261" s="118"/>
      <c r="J4261" s="118"/>
      <c r="K4261" s="118"/>
      <c r="L4261" s="118"/>
      <c r="M4261" s="118"/>
      <c r="N4261" s="153"/>
    </row>
    <row r="4262" spans="2:14">
      <c r="B4262" s="118"/>
      <c r="C4262" s="118"/>
      <c r="D4262" s="118"/>
      <c r="E4262" s="118"/>
      <c r="F4262" s="118"/>
      <c r="G4262" s="118"/>
      <c r="H4262" s="118"/>
      <c r="I4262" s="118"/>
      <c r="J4262" s="118"/>
      <c r="K4262" s="118"/>
      <c r="L4262" s="118"/>
      <c r="M4262" s="118"/>
      <c r="N4262" s="153"/>
    </row>
    <row r="4263" spans="2:14">
      <c r="B4263" s="118"/>
      <c r="C4263" s="118"/>
      <c r="D4263" s="118"/>
      <c r="E4263" s="118"/>
      <c r="F4263" s="118"/>
      <c r="G4263" s="118"/>
      <c r="H4263" s="118"/>
      <c r="I4263" s="118"/>
      <c r="J4263" s="118"/>
      <c r="K4263" s="118"/>
      <c r="L4263" s="118"/>
      <c r="M4263" s="118"/>
      <c r="N4263" s="153"/>
    </row>
    <row r="4264" spans="2:14">
      <c r="B4264" s="118"/>
      <c r="C4264" s="118"/>
      <c r="D4264" s="118"/>
      <c r="E4264" s="118"/>
      <c r="F4264" s="118"/>
      <c r="G4264" s="118"/>
      <c r="H4264" s="118"/>
      <c r="I4264" s="118"/>
      <c r="J4264" s="118"/>
      <c r="K4264" s="118"/>
      <c r="L4264" s="118"/>
      <c r="M4264" s="118"/>
      <c r="N4264" s="153"/>
    </row>
    <row r="4265" spans="2:14">
      <c r="B4265" s="118"/>
      <c r="C4265" s="118"/>
      <c r="D4265" s="118"/>
      <c r="E4265" s="118"/>
      <c r="F4265" s="118"/>
      <c r="G4265" s="118"/>
      <c r="H4265" s="118"/>
      <c r="I4265" s="118"/>
      <c r="J4265" s="118"/>
      <c r="K4265" s="118"/>
      <c r="L4265" s="118"/>
      <c r="M4265" s="118"/>
      <c r="N4265" s="153"/>
    </row>
    <row r="4266" spans="2:14">
      <c r="B4266" s="118"/>
      <c r="C4266" s="118"/>
      <c r="D4266" s="118"/>
      <c r="E4266" s="118"/>
      <c r="F4266" s="118"/>
      <c r="G4266" s="118"/>
      <c r="H4266" s="118"/>
      <c r="I4266" s="118"/>
      <c r="J4266" s="118"/>
      <c r="K4266" s="118"/>
      <c r="L4266" s="118"/>
      <c r="M4266" s="118"/>
      <c r="N4266" s="153"/>
    </row>
    <row r="4267" spans="2:14">
      <c r="B4267" s="118"/>
      <c r="C4267" s="118"/>
      <c r="D4267" s="118"/>
      <c r="E4267" s="118"/>
      <c r="F4267" s="118"/>
      <c r="G4267" s="118"/>
      <c r="H4267" s="118"/>
      <c r="I4267" s="118"/>
      <c r="J4267" s="118"/>
      <c r="K4267" s="118"/>
      <c r="L4267" s="118"/>
      <c r="M4267" s="118"/>
      <c r="N4267" s="153"/>
    </row>
    <row r="4268" spans="2:14">
      <c r="B4268" s="118"/>
      <c r="C4268" s="118"/>
      <c r="D4268" s="118"/>
      <c r="E4268" s="118"/>
      <c r="F4268" s="118"/>
      <c r="G4268" s="118"/>
      <c r="H4268" s="118"/>
      <c r="I4268" s="118"/>
      <c r="J4268" s="118"/>
      <c r="K4268" s="118"/>
      <c r="L4268" s="118"/>
      <c r="M4268" s="118"/>
      <c r="N4268" s="153"/>
    </row>
    <row r="4269" spans="2:14">
      <c r="B4269" s="118"/>
      <c r="C4269" s="118"/>
      <c r="D4269" s="118"/>
      <c r="E4269" s="118"/>
      <c r="F4269" s="118"/>
      <c r="G4269" s="118"/>
      <c r="H4269" s="118"/>
      <c r="I4269" s="118"/>
      <c r="J4269" s="118"/>
      <c r="K4269" s="118"/>
      <c r="L4269" s="118"/>
      <c r="M4269" s="118"/>
      <c r="N4269" s="153"/>
    </row>
    <row r="4270" spans="2:14">
      <c r="B4270" s="118"/>
      <c r="C4270" s="118"/>
      <c r="D4270" s="118"/>
      <c r="E4270" s="118"/>
      <c r="F4270" s="118"/>
      <c r="G4270" s="118"/>
      <c r="H4270" s="118"/>
      <c r="I4270" s="118"/>
      <c r="J4270" s="118"/>
      <c r="K4270" s="118"/>
      <c r="L4270" s="118"/>
      <c r="M4270" s="118"/>
      <c r="N4270" s="153"/>
    </row>
    <row r="4271" spans="2:14">
      <c r="B4271" s="118"/>
      <c r="C4271" s="118"/>
      <c r="D4271" s="118"/>
      <c r="E4271" s="118"/>
      <c r="F4271" s="118"/>
      <c r="G4271" s="118"/>
      <c r="H4271" s="118"/>
      <c r="I4271" s="118"/>
      <c r="J4271" s="118"/>
      <c r="K4271" s="118"/>
      <c r="L4271" s="118"/>
      <c r="M4271" s="118"/>
      <c r="N4271" s="153"/>
    </row>
    <row r="4272" spans="2:14">
      <c r="B4272" s="118"/>
      <c r="C4272" s="118"/>
      <c r="D4272" s="118"/>
      <c r="E4272" s="118"/>
      <c r="F4272" s="118"/>
      <c r="G4272" s="118"/>
      <c r="H4272" s="118"/>
      <c r="I4272" s="118"/>
      <c r="J4272" s="118"/>
      <c r="K4272" s="118"/>
      <c r="L4272" s="118"/>
      <c r="M4272" s="118"/>
      <c r="N4272" s="153"/>
    </row>
    <row r="4273" spans="2:14">
      <c r="B4273" s="118"/>
      <c r="C4273" s="118"/>
      <c r="D4273" s="118"/>
      <c r="E4273" s="118"/>
      <c r="F4273" s="118"/>
      <c r="G4273" s="118"/>
      <c r="H4273" s="118"/>
      <c r="I4273" s="118"/>
      <c r="J4273" s="118"/>
      <c r="K4273" s="118"/>
      <c r="L4273" s="118"/>
      <c r="M4273" s="118"/>
      <c r="N4273" s="153"/>
    </row>
    <row r="4274" spans="2:14">
      <c r="B4274" s="118"/>
      <c r="C4274" s="118"/>
      <c r="D4274" s="118"/>
      <c r="E4274" s="118"/>
      <c r="F4274" s="118"/>
      <c r="G4274" s="118"/>
      <c r="H4274" s="118"/>
      <c r="I4274" s="118"/>
      <c r="J4274" s="118"/>
      <c r="K4274" s="118"/>
      <c r="L4274" s="118"/>
      <c r="M4274" s="118"/>
      <c r="N4274" s="153"/>
    </row>
    <row r="4275" spans="2:14">
      <c r="B4275" s="118"/>
      <c r="C4275" s="118"/>
      <c r="D4275" s="118"/>
      <c r="E4275" s="118"/>
      <c r="F4275" s="118"/>
      <c r="G4275" s="118"/>
      <c r="H4275" s="118"/>
      <c r="I4275" s="118"/>
      <c r="J4275" s="118"/>
      <c r="K4275" s="118"/>
      <c r="L4275" s="118"/>
      <c r="M4275" s="118"/>
      <c r="N4275" s="153"/>
    </row>
    <row r="4276" spans="2:14">
      <c r="B4276" s="118"/>
      <c r="C4276" s="118"/>
      <c r="D4276" s="118"/>
      <c r="E4276" s="118"/>
      <c r="F4276" s="118"/>
      <c r="G4276" s="118"/>
      <c r="H4276" s="118"/>
      <c r="I4276" s="118"/>
      <c r="J4276" s="118"/>
      <c r="K4276" s="118"/>
      <c r="L4276" s="118"/>
      <c r="M4276" s="118"/>
      <c r="N4276" s="153"/>
    </row>
    <row r="4277" spans="2:14">
      <c r="B4277" s="118"/>
      <c r="C4277" s="118"/>
      <c r="D4277" s="118"/>
      <c r="E4277" s="118"/>
      <c r="F4277" s="118"/>
      <c r="G4277" s="118"/>
      <c r="H4277" s="118"/>
      <c r="I4277" s="118"/>
      <c r="J4277" s="118"/>
      <c r="K4277" s="118"/>
      <c r="L4277" s="118"/>
      <c r="M4277" s="118"/>
      <c r="N4277" s="153"/>
    </row>
    <row r="4278" spans="2:14">
      <c r="B4278" s="118"/>
      <c r="C4278" s="118"/>
      <c r="D4278" s="118"/>
      <c r="E4278" s="118"/>
      <c r="F4278" s="118"/>
      <c r="G4278" s="118"/>
      <c r="H4278" s="118"/>
      <c r="I4278" s="118"/>
      <c r="J4278" s="118"/>
      <c r="K4278" s="118"/>
      <c r="L4278" s="118"/>
      <c r="M4278" s="118"/>
      <c r="N4278" s="153"/>
    </row>
    <row r="4279" spans="2:14">
      <c r="B4279" s="118"/>
      <c r="C4279" s="118"/>
      <c r="D4279" s="118"/>
      <c r="E4279" s="118"/>
      <c r="F4279" s="118"/>
      <c r="G4279" s="118"/>
      <c r="H4279" s="118"/>
      <c r="I4279" s="118"/>
      <c r="J4279" s="118"/>
      <c r="K4279" s="118"/>
      <c r="L4279" s="118"/>
      <c r="M4279" s="118"/>
      <c r="N4279" s="153"/>
    </row>
    <row r="4280" spans="2:14">
      <c r="B4280" s="118"/>
      <c r="C4280" s="118"/>
      <c r="D4280" s="118"/>
      <c r="E4280" s="118"/>
      <c r="F4280" s="118"/>
      <c r="G4280" s="118"/>
      <c r="H4280" s="118"/>
      <c r="I4280" s="118"/>
      <c r="J4280" s="118"/>
      <c r="K4280" s="118"/>
      <c r="L4280" s="118"/>
      <c r="M4280" s="118"/>
      <c r="N4280" s="153"/>
    </row>
    <row r="4281" spans="2:14">
      <c r="B4281" s="118"/>
      <c r="C4281" s="118"/>
      <c r="D4281" s="118"/>
      <c r="E4281" s="118"/>
      <c r="F4281" s="118"/>
      <c r="G4281" s="118"/>
      <c r="H4281" s="118"/>
      <c r="I4281" s="118"/>
      <c r="J4281" s="118"/>
      <c r="K4281" s="118"/>
      <c r="L4281" s="118"/>
      <c r="M4281" s="118"/>
      <c r="N4281" s="153"/>
    </row>
    <row r="4282" spans="2:14">
      <c r="B4282" s="118"/>
      <c r="C4282" s="118"/>
      <c r="D4282" s="118"/>
      <c r="E4282" s="118"/>
      <c r="F4282" s="118"/>
      <c r="G4282" s="118"/>
      <c r="H4282" s="118"/>
      <c r="I4282" s="118"/>
      <c r="J4282" s="118"/>
      <c r="K4282" s="118"/>
      <c r="L4282" s="118"/>
      <c r="M4282" s="118"/>
      <c r="N4282" s="153"/>
    </row>
    <row r="4283" spans="2:14">
      <c r="B4283" s="118"/>
      <c r="C4283" s="118"/>
      <c r="D4283" s="118"/>
      <c r="E4283" s="118"/>
      <c r="F4283" s="118"/>
      <c r="G4283" s="118"/>
      <c r="H4283" s="118"/>
      <c r="I4283" s="118"/>
      <c r="J4283" s="118"/>
      <c r="K4283" s="118"/>
      <c r="L4283" s="118"/>
      <c r="M4283" s="118"/>
      <c r="N4283" s="153"/>
    </row>
    <row r="4284" spans="2:14">
      <c r="B4284" s="118"/>
      <c r="C4284" s="118"/>
      <c r="D4284" s="118"/>
      <c r="E4284" s="118"/>
      <c r="F4284" s="118"/>
      <c r="G4284" s="118"/>
      <c r="H4284" s="118"/>
      <c r="I4284" s="118"/>
      <c r="J4284" s="118"/>
      <c r="K4284" s="118"/>
      <c r="L4284" s="118"/>
      <c r="M4284" s="118"/>
      <c r="N4284" s="153"/>
    </row>
    <row r="4285" spans="2:14">
      <c r="B4285" s="118"/>
      <c r="C4285" s="118"/>
      <c r="D4285" s="118"/>
      <c r="E4285" s="118"/>
      <c r="F4285" s="118"/>
      <c r="G4285" s="118"/>
      <c r="H4285" s="118"/>
      <c r="I4285" s="118"/>
      <c r="J4285" s="118"/>
      <c r="K4285" s="118"/>
      <c r="L4285" s="118"/>
      <c r="M4285" s="118"/>
      <c r="N4285" s="153"/>
    </row>
    <row r="4286" spans="2:14">
      <c r="B4286" s="118"/>
      <c r="C4286" s="118"/>
      <c r="D4286" s="118"/>
      <c r="E4286" s="118"/>
      <c r="F4286" s="118"/>
      <c r="G4286" s="118"/>
      <c r="H4286" s="118"/>
      <c r="I4286" s="118"/>
      <c r="J4286" s="118"/>
      <c r="K4286" s="118"/>
      <c r="L4286" s="118"/>
      <c r="M4286" s="118"/>
      <c r="N4286" s="153"/>
    </row>
    <row r="4287" spans="2:14">
      <c r="B4287" s="118"/>
      <c r="C4287" s="118"/>
      <c r="D4287" s="118"/>
      <c r="E4287" s="118"/>
      <c r="F4287" s="118"/>
      <c r="G4287" s="118"/>
      <c r="H4287" s="118"/>
      <c r="I4287" s="118"/>
      <c r="J4287" s="118"/>
      <c r="K4287" s="118"/>
      <c r="L4287" s="118"/>
      <c r="M4287" s="118"/>
      <c r="N4287" s="153"/>
    </row>
    <row r="4288" spans="2:14">
      <c r="B4288" s="118"/>
      <c r="C4288" s="118"/>
      <c r="D4288" s="118"/>
      <c r="E4288" s="118"/>
      <c r="F4288" s="118"/>
      <c r="G4288" s="118"/>
      <c r="H4288" s="118"/>
      <c r="I4288" s="118"/>
      <c r="J4288" s="118"/>
      <c r="K4288" s="118"/>
      <c r="L4288" s="118"/>
      <c r="M4288" s="118"/>
      <c r="N4288" s="153"/>
    </row>
    <row r="4289" spans="2:14">
      <c r="B4289" s="118"/>
      <c r="C4289" s="118"/>
      <c r="D4289" s="118"/>
      <c r="E4289" s="118"/>
      <c r="F4289" s="118"/>
      <c r="G4289" s="118"/>
      <c r="H4289" s="118"/>
      <c r="I4289" s="118"/>
      <c r="J4289" s="118"/>
      <c r="K4289" s="118"/>
      <c r="L4289" s="118"/>
      <c r="M4289" s="118"/>
      <c r="N4289" s="153"/>
    </row>
    <row r="4290" spans="2:14">
      <c r="B4290" s="118"/>
      <c r="C4290" s="118"/>
      <c r="D4290" s="118"/>
      <c r="E4290" s="118"/>
      <c r="F4290" s="118"/>
      <c r="G4290" s="118"/>
      <c r="H4290" s="118"/>
      <c r="I4290" s="118"/>
      <c r="J4290" s="118"/>
      <c r="K4290" s="118"/>
      <c r="L4290" s="118"/>
      <c r="M4290" s="118"/>
      <c r="N4290" s="153"/>
    </row>
    <row r="4291" spans="2:14">
      <c r="B4291" s="118"/>
      <c r="C4291" s="118"/>
      <c r="D4291" s="118"/>
      <c r="E4291" s="118"/>
      <c r="F4291" s="118"/>
      <c r="G4291" s="118"/>
      <c r="H4291" s="118"/>
      <c r="I4291" s="118"/>
      <c r="J4291" s="118"/>
      <c r="K4291" s="118"/>
      <c r="L4291" s="118"/>
      <c r="M4291" s="118"/>
      <c r="N4291" s="153"/>
    </row>
    <row r="4292" spans="2:14">
      <c r="B4292" s="118"/>
      <c r="C4292" s="118"/>
      <c r="D4292" s="118"/>
      <c r="E4292" s="118"/>
      <c r="F4292" s="118"/>
      <c r="G4292" s="118"/>
      <c r="H4292" s="118"/>
      <c r="I4292" s="118"/>
      <c r="J4292" s="118"/>
      <c r="K4292" s="118"/>
      <c r="L4292" s="118"/>
      <c r="M4292" s="118"/>
      <c r="N4292" s="153"/>
    </row>
    <row r="4293" spans="2:14">
      <c r="B4293" s="118"/>
      <c r="C4293" s="118"/>
      <c r="D4293" s="118"/>
      <c r="E4293" s="118"/>
      <c r="F4293" s="118"/>
      <c r="G4293" s="118"/>
      <c r="H4293" s="118"/>
      <c r="I4293" s="118"/>
      <c r="J4293" s="118"/>
      <c r="K4293" s="118"/>
      <c r="L4293" s="118"/>
      <c r="M4293" s="118"/>
      <c r="N4293" s="153"/>
    </row>
    <row r="4294" spans="2:14">
      <c r="B4294" s="118"/>
      <c r="C4294" s="118"/>
      <c r="D4294" s="118"/>
      <c r="E4294" s="118"/>
      <c r="F4294" s="118"/>
      <c r="G4294" s="118"/>
      <c r="H4294" s="118"/>
      <c r="I4294" s="118"/>
      <c r="J4294" s="118"/>
      <c r="K4294" s="118"/>
      <c r="L4294" s="118"/>
      <c r="M4294" s="118"/>
      <c r="N4294" s="153"/>
    </row>
    <row r="4295" spans="2:14">
      <c r="B4295" s="118"/>
      <c r="C4295" s="118"/>
      <c r="D4295" s="118"/>
      <c r="E4295" s="118"/>
      <c r="F4295" s="118"/>
      <c r="G4295" s="118"/>
      <c r="H4295" s="118"/>
      <c r="I4295" s="118"/>
      <c r="J4295" s="118"/>
      <c r="K4295" s="118"/>
      <c r="L4295" s="118"/>
      <c r="M4295" s="118"/>
      <c r="N4295" s="153"/>
    </row>
    <row r="4296" spans="2:14">
      <c r="B4296" s="118"/>
      <c r="C4296" s="118"/>
      <c r="D4296" s="118"/>
      <c r="E4296" s="118"/>
      <c r="F4296" s="118"/>
      <c r="G4296" s="118"/>
      <c r="H4296" s="118"/>
      <c r="I4296" s="118"/>
      <c r="J4296" s="118"/>
      <c r="K4296" s="118"/>
      <c r="L4296" s="118"/>
      <c r="M4296" s="118"/>
      <c r="N4296" s="153"/>
    </row>
    <row r="4297" spans="2:14">
      <c r="B4297" s="118"/>
      <c r="C4297" s="118"/>
      <c r="D4297" s="118"/>
      <c r="E4297" s="118"/>
      <c r="F4297" s="118"/>
      <c r="G4297" s="118"/>
      <c r="H4297" s="118"/>
      <c r="I4297" s="118"/>
      <c r="J4297" s="118"/>
      <c r="K4297" s="118"/>
      <c r="L4297" s="118"/>
      <c r="M4297" s="118"/>
      <c r="N4297" s="153"/>
    </row>
    <row r="4298" spans="2:14">
      <c r="B4298" s="118"/>
      <c r="C4298" s="118"/>
      <c r="D4298" s="118"/>
      <c r="E4298" s="118"/>
      <c r="F4298" s="118"/>
      <c r="G4298" s="118"/>
      <c r="H4298" s="118"/>
      <c r="I4298" s="118"/>
      <c r="J4298" s="118"/>
      <c r="K4298" s="118"/>
      <c r="L4298" s="118"/>
      <c r="M4298" s="118"/>
      <c r="N4298" s="153"/>
    </row>
    <row r="4299" spans="2:14">
      <c r="B4299" s="118"/>
      <c r="C4299" s="118"/>
      <c r="D4299" s="118"/>
      <c r="E4299" s="118"/>
      <c r="F4299" s="118"/>
      <c r="G4299" s="118"/>
      <c r="H4299" s="118"/>
      <c r="I4299" s="118"/>
      <c r="J4299" s="118"/>
      <c r="K4299" s="118"/>
      <c r="L4299" s="118"/>
      <c r="M4299" s="118"/>
      <c r="N4299" s="153"/>
    </row>
    <row r="4300" spans="2:14">
      <c r="B4300" s="118"/>
      <c r="C4300" s="118"/>
      <c r="D4300" s="118"/>
      <c r="E4300" s="118"/>
      <c r="F4300" s="118"/>
      <c r="G4300" s="118"/>
      <c r="H4300" s="118"/>
      <c r="I4300" s="118"/>
      <c r="J4300" s="118"/>
      <c r="K4300" s="118"/>
      <c r="L4300" s="118"/>
      <c r="M4300" s="118"/>
      <c r="N4300" s="153"/>
    </row>
    <row r="4301" spans="2:14">
      <c r="B4301" s="118"/>
      <c r="C4301" s="118"/>
      <c r="D4301" s="118"/>
      <c r="E4301" s="118"/>
      <c r="F4301" s="118"/>
      <c r="G4301" s="118"/>
      <c r="H4301" s="118"/>
      <c r="I4301" s="118"/>
      <c r="J4301" s="118"/>
      <c r="K4301" s="118"/>
      <c r="L4301" s="118"/>
      <c r="M4301" s="118"/>
      <c r="N4301" s="153"/>
    </row>
    <row r="4302" spans="2:14">
      <c r="B4302" s="118"/>
      <c r="C4302" s="118"/>
      <c r="D4302" s="118"/>
      <c r="E4302" s="118"/>
      <c r="F4302" s="118"/>
      <c r="G4302" s="118"/>
      <c r="H4302" s="118"/>
      <c r="I4302" s="118"/>
      <c r="J4302" s="118"/>
      <c r="K4302" s="118"/>
      <c r="L4302" s="118"/>
      <c r="M4302" s="118"/>
      <c r="N4302" s="153"/>
    </row>
    <row r="4303" spans="2:14">
      <c r="B4303" s="118"/>
      <c r="C4303" s="118"/>
      <c r="D4303" s="118"/>
      <c r="E4303" s="118"/>
      <c r="F4303" s="118"/>
      <c r="G4303" s="118"/>
      <c r="H4303" s="118"/>
      <c r="I4303" s="118"/>
      <c r="J4303" s="118"/>
      <c r="K4303" s="118"/>
      <c r="L4303" s="118"/>
      <c r="M4303" s="118"/>
      <c r="N4303" s="153"/>
    </row>
    <row r="4304" spans="2:14">
      <c r="B4304" s="118"/>
      <c r="C4304" s="118"/>
      <c r="D4304" s="118"/>
      <c r="E4304" s="118"/>
      <c r="F4304" s="118"/>
      <c r="G4304" s="118"/>
      <c r="H4304" s="118"/>
      <c r="I4304" s="118"/>
      <c r="J4304" s="118"/>
      <c r="K4304" s="118"/>
      <c r="L4304" s="118"/>
      <c r="M4304" s="118"/>
      <c r="N4304" s="153"/>
    </row>
    <row r="4305" spans="2:14">
      <c r="B4305" s="118"/>
      <c r="C4305" s="118"/>
      <c r="D4305" s="118"/>
      <c r="E4305" s="118"/>
      <c r="F4305" s="118"/>
      <c r="G4305" s="118"/>
      <c r="H4305" s="118"/>
      <c r="I4305" s="118"/>
      <c r="J4305" s="118"/>
      <c r="K4305" s="118"/>
      <c r="L4305" s="118"/>
      <c r="M4305" s="118"/>
      <c r="N4305" s="153"/>
    </row>
    <row r="4306" spans="2:14">
      <c r="B4306" s="118"/>
      <c r="C4306" s="118"/>
      <c r="D4306" s="118"/>
      <c r="E4306" s="118"/>
      <c r="F4306" s="118"/>
      <c r="G4306" s="118"/>
      <c r="H4306" s="118"/>
      <c r="I4306" s="118"/>
      <c r="J4306" s="118"/>
      <c r="K4306" s="118"/>
      <c r="L4306" s="118"/>
      <c r="M4306" s="118"/>
      <c r="N4306" s="153"/>
    </row>
    <row r="4307" spans="2:14">
      <c r="B4307" s="118"/>
      <c r="C4307" s="118"/>
      <c r="D4307" s="118"/>
      <c r="E4307" s="118"/>
      <c r="F4307" s="118"/>
      <c r="G4307" s="118"/>
      <c r="H4307" s="118"/>
      <c r="I4307" s="118"/>
      <c r="J4307" s="118"/>
      <c r="K4307" s="118"/>
      <c r="L4307" s="118"/>
      <c r="M4307" s="118"/>
      <c r="N4307" s="153"/>
    </row>
    <row r="4308" spans="2:14">
      <c r="B4308" s="118"/>
      <c r="C4308" s="118"/>
      <c r="D4308" s="118"/>
      <c r="E4308" s="118"/>
      <c r="F4308" s="118"/>
      <c r="G4308" s="118"/>
      <c r="H4308" s="118"/>
      <c r="I4308" s="118"/>
      <c r="J4308" s="118"/>
      <c r="K4308" s="118"/>
      <c r="L4308" s="118"/>
      <c r="M4308" s="118"/>
      <c r="N4308" s="153"/>
    </row>
    <row r="4309" spans="2:14">
      <c r="B4309" s="118"/>
      <c r="C4309" s="118"/>
      <c r="D4309" s="118"/>
      <c r="E4309" s="118"/>
      <c r="F4309" s="118"/>
      <c r="G4309" s="118"/>
      <c r="H4309" s="118"/>
      <c r="I4309" s="118"/>
      <c r="J4309" s="118"/>
      <c r="K4309" s="118"/>
      <c r="L4309" s="118"/>
      <c r="M4309" s="118"/>
      <c r="N4309" s="153"/>
    </row>
    <row r="4310" spans="2:14">
      <c r="B4310" s="118"/>
      <c r="C4310" s="118"/>
      <c r="D4310" s="118"/>
      <c r="E4310" s="118"/>
      <c r="F4310" s="118"/>
      <c r="G4310" s="118"/>
      <c r="H4310" s="118"/>
      <c r="I4310" s="118"/>
      <c r="J4310" s="118"/>
      <c r="K4310" s="118"/>
      <c r="L4310" s="118"/>
      <c r="M4310" s="118"/>
      <c r="N4310" s="153"/>
    </row>
    <row r="4311" spans="2:14">
      <c r="B4311" s="118"/>
      <c r="C4311" s="118"/>
      <c r="D4311" s="118"/>
      <c r="E4311" s="118"/>
      <c r="F4311" s="118"/>
      <c r="G4311" s="118"/>
      <c r="H4311" s="118"/>
      <c r="I4311" s="118"/>
      <c r="J4311" s="118"/>
      <c r="K4311" s="118"/>
      <c r="L4311" s="118"/>
      <c r="M4311" s="118"/>
      <c r="N4311" s="153"/>
    </row>
    <row r="4312" spans="2:14">
      <c r="B4312" s="118"/>
      <c r="C4312" s="118"/>
      <c r="D4312" s="118"/>
      <c r="E4312" s="118"/>
      <c r="F4312" s="118"/>
      <c r="G4312" s="118"/>
      <c r="H4312" s="118"/>
      <c r="I4312" s="118"/>
      <c r="J4312" s="118"/>
      <c r="K4312" s="118"/>
      <c r="L4312" s="118"/>
      <c r="M4312" s="118"/>
      <c r="N4312" s="153"/>
    </row>
    <row r="4313" spans="2:14">
      <c r="B4313" s="118"/>
      <c r="C4313" s="118"/>
      <c r="D4313" s="118"/>
      <c r="E4313" s="118"/>
      <c r="F4313" s="118"/>
      <c r="G4313" s="118"/>
      <c r="H4313" s="118"/>
      <c r="I4313" s="118"/>
      <c r="J4313" s="118"/>
      <c r="K4313" s="118"/>
      <c r="L4313" s="118"/>
      <c r="M4313" s="118"/>
      <c r="N4313" s="153"/>
    </row>
    <row r="4314" spans="2:14">
      <c r="B4314" s="118"/>
      <c r="C4314" s="118"/>
      <c r="D4314" s="118"/>
      <c r="E4314" s="118"/>
      <c r="F4314" s="118"/>
      <c r="G4314" s="118"/>
      <c r="H4314" s="118"/>
      <c r="I4314" s="118"/>
      <c r="J4314" s="118"/>
      <c r="K4314" s="118"/>
      <c r="L4314" s="118"/>
      <c r="M4314" s="118"/>
      <c r="N4314" s="153"/>
    </row>
    <row r="4315" spans="2:14">
      <c r="B4315" s="118"/>
      <c r="C4315" s="118"/>
      <c r="D4315" s="118"/>
      <c r="E4315" s="118"/>
      <c r="F4315" s="118"/>
      <c r="G4315" s="118"/>
      <c r="H4315" s="118"/>
      <c r="I4315" s="118"/>
      <c r="J4315" s="118"/>
      <c r="K4315" s="118"/>
      <c r="L4315" s="118"/>
      <c r="M4315" s="118"/>
      <c r="N4315" s="153"/>
    </row>
    <row r="4316" spans="2:14">
      <c r="B4316" s="118"/>
      <c r="C4316" s="118"/>
      <c r="D4316" s="118"/>
      <c r="E4316" s="118"/>
      <c r="F4316" s="118"/>
      <c r="G4316" s="118"/>
      <c r="H4316" s="118"/>
      <c r="I4316" s="118"/>
      <c r="J4316" s="118"/>
      <c r="K4316" s="118"/>
      <c r="L4316" s="118"/>
      <c r="M4316" s="118"/>
      <c r="N4316" s="153"/>
    </row>
    <row r="4317" spans="2:14">
      <c r="B4317" s="118"/>
      <c r="C4317" s="118"/>
      <c r="D4317" s="118"/>
      <c r="E4317" s="118"/>
      <c r="F4317" s="118"/>
      <c r="G4317" s="118"/>
      <c r="H4317" s="118"/>
      <c r="I4317" s="118"/>
      <c r="J4317" s="118"/>
      <c r="K4317" s="118"/>
      <c r="L4317" s="118"/>
      <c r="M4317" s="118"/>
      <c r="N4317" s="153"/>
    </row>
    <row r="4318" spans="2:14">
      <c r="B4318" s="118"/>
      <c r="C4318" s="118"/>
      <c r="D4318" s="118"/>
      <c r="E4318" s="118"/>
      <c r="F4318" s="118"/>
      <c r="G4318" s="118"/>
      <c r="H4318" s="118"/>
      <c r="I4318" s="118"/>
      <c r="J4318" s="118"/>
      <c r="K4318" s="118"/>
      <c r="L4318" s="118"/>
      <c r="M4318" s="118"/>
      <c r="N4318" s="153"/>
    </row>
    <row r="4319" spans="2:14">
      <c r="B4319" s="118"/>
      <c r="C4319" s="118"/>
      <c r="D4319" s="118"/>
      <c r="E4319" s="118"/>
      <c r="F4319" s="118"/>
      <c r="G4319" s="118"/>
      <c r="H4319" s="118"/>
      <c r="I4319" s="118"/>
      <c r="J4319" s="118"/>
      <c r="K4319" s="118"/>
      <c r="L4319" s="118"/>
      <c r="M4319" s="118"/>
      <c r="N4319" s="153"/>
    </row>
    <row r="4320" spans="2:14">
      <c r="B4320" s="118"/>
      <c r="C4320" s="118"/>
      <c r="D4320" s="118"/>
      <c r="E4320" s="118"/>
      <c r="F4320" s="118"/>
      <c r="G4320" s="118"/>
      <c r="H4320" s="118"/>
      <c r="I4320" s="118"/>
      <c r="J4320" s="118"/>
      <c r="K4320" s="118"/>
      <c r="L4320" s="118"/>
      <c r="M4320" s="118"/>
      <c r="N4320" s="153"/>
    </row>
    <row r="4321" spans="2:14">
      <c r="B4321" s="118"/>
      <c r="C4321" s="118"/>
      <c r="D4321" s="118"/>
      <c r="E4321" s="118"/>
      <c r="F4321" s="118"/>
      <c r="G4321" s="118"/>
      <c r="H4321" s="118"/>
      <c r="I4321" s="118"/>
      <c r="J4321" s="118"/>
      <c r="K4321" s="118"/>
      <c r="L4321" s="118"/>
      <c r="M4321" s="118"/>
      <c r="N4321" s="153"/>
    </row>
    <row r="4322" spans="2:14">
      <c r="B4322" s="118"/>
      <c r="C4322" s="118"/>
      <c r="D4322" s="118"/>
      <c r="E4322" s="118"/>
      <c r="F4322" s="118"/>
      <c r="G4322" s="118"/>
      <c r="H4322" s="118"/>
      <c r="I4322" s="118"/>
      <c r="J4322" s="118"/>
      <c r="K4322" s="118"/>
      <c r="L4322" s="118"/>
      <c r="M4322" s="118"/>
      <c r="N4322" s="153"/>
    </row>
    <row r="4323" spans="2:14">
      <c r="B4323" s="118"/>
      <c r="C4323" s="118"/>
      <c r="D4323" s="118"/>
      <c r="E4323" s="118"/>
      <c r="F4323" s="118"/>
      <c r="G4323" s="118"/>
      <c r="H4323" s="118"/>
      <c r="I4323" s="118"/>
      <c r="J4323" s="118"/>
      <c r="K4323" s="118"/>
      <c r="L4323" s="118"/>
      <c r="M4323" s="118"/>
      <c r="N4323" s="153"/>
    </row>
    <row r="4324" spans="2:14">
      <c r="B4324" s="118"/>
      <c r="C4324" s="118"/>
      <c r="D4324" s="118"/>
      <c r="E4324" s="118"/>
      <c r="F4324" s="118"/>
      <c r="G4324" s="118"/>
      <c r="H4324" s="118"/>
      <c r="I4324" s="118"/>
      <c r="J4324" s="118"/>
      <c r="K4324" s="118"/>
      <c r="L4324" s="118"/>
      <c r="M4324" s="118"/>
      <c r="N4324" s="153"/>
    </row>
    <row r="4325" spans="2:14">
      <c r="B4325" s="118"/>
      <c r="C4325" s="118"/>
      <c r="D4325" s="118"/>
      <c r="E4325" s="118"/>
      <c r="F4325" s="118"/>
      <c r="G4325" s="118"/>
      <c r="H4325" s="118"/>
      <c r="I4325" s="118"/>
      <c r="J4325" s="118"/>
      <c r="K4325" s="118"/>
      <c r="L4325" s="118"/>
      <c r="M4325" s="118"/>
      <c r="N4325" s="153"/>
    </row>
    <row r="4326" spans="2:14">
      <c r="B4326" s="118"/>
      <c r="C4326" s="118"/>
      <c r="D4326" s="118"/>
      <c r="E4326" s="118"/>
      <c r="F4326" s="118"/>
      <c r="G4326" s="118"/>
      <c r="H4326" s="118"/>
      <c r="I4326" s="118"/>
      <c r="J4326" s="118"/>
      <c r="K4326" s="118"/>
      <c r="L4326" s="118"/>
      <c r="M4326" s="118"/>
      <c r="N4326" s="153"/>
    </row>
    <row r="4327" spans="2:14">
      <c r="B4327" s="118"/>
      <c r="C4327" s="118"/>
      <c r="D4327" s="118"/>
      <c r="E4327" s="118"/>
      <c r="F4327" s="118"/>
      <c r="G4327" s="118"/>
      <c r="H4327" s="118"/>
      <c r="I4327" s="118"/>
      <c r="J4327" s="118"/>
      <c r="K4327" s="118"/>
      <c r="L4327" s="118"/>
      <c r="M4327" s="118"/>
      <c r="N4327" s="153"/>
    </row>
    <row r="4328" spans="2:14">
      <c r="B4328" s="118"/>
      <c r="C4328" s="118"/>
      <c r="D4328" s="118"/>
      <c r="E4328" s="118"/>
      <c r="F4328" s="118"/>
      <c r="G4328" s="118"/>
      <c r="H4328" s="118"/>
      <c r="I4328" s="118"/>
      <c r="J4328" s="118"/>
      <c r="K4328" s="118"/>
      <c r="L4328" s="118"/>
      <c r="M4328" s="118"/>
      <c r="N4328" s="153"/>
    </row>
    <row r="4329" spans="2:14">
      <c r="B4329" s="118"/>
      <c r="C4329" s="118"/>
      <c r="D4329" s="118"/>
      <c r="E4329" s="118"/>
      <c r="F4329" s="118"/>
      <c r="G4329" s="118"/>
      <c r="H4329" s="118"/>
      <c r="I4329" s="118"/>
      <c r="J4329" s="118"/>
      <c r="K4329" s="118"/>
      <c r="L4329" s="118"/>
      <c r="M4329" s="118"/>
      <c r="N4329" s="153"/>
    </row>
    <row r="4330" spans="2:14">
      <c r="B4330" s="118"/>
      <c r="C4330" s="118"/>
      <c r="D4330" s="118"/>
      <c r="E4330" s="118"/>
      <c r="F4330" s="118"/>
      <c r="G4330" s="118"/>
      <c r="H4330" s="118"/>
      <c r="I4330" s="118"/>
      <c r="J4330" s="118"/>
      <c r="K4330" s="118"/>
      <c r="L4330" s="118"/>
      <c r="M4330" s="118"/>
      <c r="N4330" s="153"/>
    </row>
    <row r="4331" spans="2:14">
      <c r="B4331" s="118"/>
      <c r="C4331" s="118"/>
      <c r="D4331" s="118"/>
      <c r="E4331" s="118"/>
      <c r="F4331" s="118"/>
      <c r="G4331" s="118"/>
      <c r="H4331" s="118"/>
      <c r="I4331" s="118"/>
      <c r="J4331" s="118"/>
      <c r="K4331" s="118"/>
      <c r="L4331" s="118"/>
      <c r="M4331" s="118"/>
      <c r="N4331" s="153"/>
    </row>
    <row r="4332" spans="2:14">
      <c r="B4332" s="118"/>
      <c r="C4332" s="118"/>
      <c r="D4332" s="118"/>
      <c r="E4332" s="118"/>
      <c r="F4332" s="118"/>
      <c r="G4332" s="118"/>
      <c r="H4332" s="118"/>
      <c r="I4332" s="118"/>
      <c r="J4332" s="118"/>
      <c r="K4332" s="118"/>
      <c r="L4332" s="118"/>
      <c r="M4332" s="118"/>
      <c r="N4332" s="153"/>
    </row>
    <row r="4333" spans="2:14">
      <c r="B4333" s="118"/>
      <c r="C4333" s="118"/>
      <c r="D4333" s="118"/>
      <c r="E4333" s="118"/>
      <c r="F4333" s="118"/>
      <c r="G4333" s="118"/>
      <c r="H4333" s="118"/>
      <c r="I4333" s="118"/>
      <c r="J4333" s="118"/>
      <c r="K4333" s="118"/>
      <c r="L4333" s="118"/>
      <c r="M4333" s="118"/>
      <c r="N4333" s="153"/>
    </row>
    <row r="4334" spans="2:14">
      <c r="B4334" s="118"/>
      <c r="C4334" s="118"/>
      <c r="D4334" s="118"/>
      <c r="E4334" s="118"/>
      <c r="F4334" s="118"/>
      <c r="G4334" s="118"/>
      <c r="H4334" s="118"/>
      <c r="I4334" s="118"/>
      <c r="J4334" s="118"/>
      <c r="K4334" s="118"/>
      <c r="L4334" s="118"/>
      <c r="M4334" s="118"/>
      <c r="N4334" s="153"/>
    </row>
    <row r="4335" spans="2:14">
      <c r="B4335" s="118"/>
      <c r="C4335" s="118"/>
      <c r="D4335" s="118"/>
      <c r="E4335" s="118"/>
      <c r="F4335" s="118"/>
      <c r="G4335" s="118"/>
      <c r="H4335" s="118"/>
      <c r="I4335" s="118"/>
      <c r="J4335" s="118"/>
      <c r="K4335" s="118"/>
      <c r="L4335" s="118"/>
      <c r="M4335" s="118"/>
      <c r="N4335" s="153"/>
    </row>
    <row r="4336" spans="2:14">
      <c r="B4336" s="118"/>
      <c r="C4336" s="118"/>
      <c r="D4336" s="118"/>
      <c r="E4336" s="118"/>
      <c r="F4336" s="118"/>
      <c r="G4336" s="118"/>
      <c r="H4336" s="118"/>
      <c r="I4336" s="118"/>
      <c r="J4336" s="118"/>
      <c r="K4336" s="118"/>
      <c r="L4336" s="118"/>
      <c r="M4336" s="118"/>
      <c r="N4336" s="153"/>
    </row>
    <row r="4337" spans="2:14">
      <c r="B4337" s="118"/>
      <c r="C4337" s="118"/>
      <c r="D4337" s="118"/>
      <c r="E4337" s="118"/>
      <c r="F4337" s="118"/>
      <c r="G4337" s="118"/>
      <c r="H4337" s="118"/>
      <c r="I4337" s="118"/>
      <c r="J4337" s="118"/>
      <c r="K4337" s="118"/>
      <c r="L4337" s="118"/>
      <c r="M4337" s="118"/>
      <c r="N4337" s="153"/>
    </row>
    <row r="4338" spans="2:14">
      <c r="B4338" s="118"/>
      <c r="C4338" s="118"/>
      <c r="D4338" s="118"/>
      <c r="E4338" s="118"/>
      <c r="F4338" s="118"/>
      <c r="G4338" s="118"/>
      <c r="H4338" s="118"/>
      <c r="I4338" s="118"/>
      <c r="J4338" s="118"/>
      <c r="K4338" s="118"/>
      <c r="L4338" s="118"/>
      <c r="M4338" s="118"/>
      <c r="N4338" s="153"/>
    </row>
    <row r="4339" spans="2:14">
      <c r="B4339" s="118"/>
      <c r="C4339" s="118"/>
      <c r="D4339" s="118"/>
      <c r="E4339" s="118"/>
      <c r="F4339" s="118"/>
      <c r="G4339" s="118"/>
      <c r="H4339" s="118"/>
      <c r="I4339" s="118"/>
      <c r="J4339" s="118"/>
      <c r="K4339" s="118"/>
      <c r="L4339" s="118"/>
      <c r="M4339" s="118"/>
      <c r="N4339" s="153"/>
    </row>
    <row r="4340" spans="2:14">
      <c r="B4340" s="118"/>
      <c r="C4340" s="118"/>
      <c r="D4340" s="118"/>
      <c r="E4340" s="118"/>
      <c r="F4340" s="118"/>
      <c r="G4340" s="118"/>
      <c r="H4340" s="118"/>
      <c r="I4340" s="118"/>
      <c r="J4340" s="118"/>
      <c r="K4340" s="118"/>
      <c r="L4340" s="118"/>
      <c r="M4340" s="118"/>
      <c r="N4340" s="153"/>
    </row>
    <row r="4341" spans="2:14">
      <c r="B4341" s="118"/>
      <c r="C4341" s="118"/>
      <c r="D4341" s="118"/>
      <c r="E4341" s="118"/>
      <c r="F4341" s="118"/>
      <c r="G4341" s="118"/>
      <c r="H4341" s="118"/>
      <c r="I4341" s="118"/>
      <c r="J4341" s="118"/>
      <c r="K4341" s="118"/>
      <c r="L4341" s="118"/>
      <c r="M4341" s="118"/>
      <c r="N4341" s="153"/>
    </row>
    <row r="4342" spans="2:14">
      <c r="B4342" s="118"/>
      <c r="C4342" s="118"/>
      <c r="D4342" s="118"/>
      <c r="E4342" s="118"/>
      <c r="F4342" s="118"/>
      <c r="G4342" s="118"/>
      <c r="H4342" s="118"/>
      <c r="I4342" s="118"/>
      <c r="J4342" s="118"/>
      <c r="K4342" s="118"/>
      <c r="L4342" s="118"/>
      <c r="M4342" s="118"/>
      <c r="N4342" s="153"/>
    </row>
    <row r="4343" spans="2:14">
      <c r="B4343" s="118"/>
      <c r="C4343" s="118"/>
      <c r="D4343" s="118"/>
      <c r="E4343" s="118"/>
      <c r="F4343" s="118"/>
      <c r="G4343" s="118"/>
      <c r="H4343" s="118"/>
      <c r="I4343" s="118"/>
      <c r="J4343" s="118"/>
      <c r="K4343" s="118"/>
      <c r="L4343" s="118"/>
      <c r="M4343" s="118"/>
      <c r="N4343" s="153"/>
    </row>
    <row r="4344" spans="2:14">
      <c r="B4344" s="118"/>
      <c r="C4344" s="118"/>
      <c r="D4344" s="118"/>
      <c r="E4344" s="118"/>
      <c r="F4344" s="118"/>
      <c r="G4344" s="118"/>
      <c r="H4344" s="118"/>
      <c r="I4344" s="118"/>
      <c r="J4344" s="118"/>
      <c r="K4344" s="118"/>
      <c r="L4344" s="118"/>
      <c r="M4344" s="118"/>
      <c r="N4344" s="153"/>
    </row>
    <row r="4345" spans="2:14">
      <c r="B4345" s="118"/>
      <c r="C4345" s="118"/>
      <c r="D4345" s="118"/>
      <c r="E4345" s="118"/>
      <c r="F4345" s="118"/>
      <c r="G4345" s="118"/>
      <c r="H4345" s="118"/>
      <c r="I4345" s="118"/>
      <c r="J4345" s="118"/>
      <c r="K4345" s="118"/>
      <c r="L4345" s="118"/>
      <c r="M4345" s="118"/>
      <c r="N4345" s="153"/>
    </row>
    <row r="4346" spans="2:14">
      <c r="B4346" s="118"/>
      <c r="C4346" s="118"/>
      <c r="D4346" s="118"/>
      <c r="E4346" s="118"/>
      <c r="F4346" s="118"/>
      <c r="G4346" s="118"/>
      <c r="H4346" s="118"/>
      <c r="I4346" s="118"/>
      <c r="J4346" s="118"/>
      <c r="K4346" s="118"/>
      <c r="L4346" s="118"/>
      <c r="M4346" s="118"/>
      <c r="N4346" s="153"/>
    </row>
    <row r="4347" spans="2:14">
      <c r="B4347" s="118"/>
      <c r="C4347" s="118"/>
      <c r="D4347" s="118"/>
      <c r="E4347" s="118"/>
      <c r="F4347" s="118"/>
      <c r="G4347" s="118"/>
      <c r="H4347" s="118"/>
      <c r="I4347" s="118"/>
      <c r="J4347" s="118"/>
      <c r="K4347" s="118"/>
      <c r="L4347" s="118"/>
      <c r="M4347" s="118"/>
      <c r="N4347" s="153"/>
    </row>
    <row r="4348" spans="2:14">
      <c r="B4348" s="118"/>
      <c r="C4348" s="118"/>
      <c r="D4348" s="118"/>
      <c r="E4348" s="118"/>
      <c r="F4348" s="118"/>
      <c r="G4348" s="118"/>
      <c r="H4348" s="118"/>
      <c r="I4348" s="118"/>
      <c r="J4348" s="118"/>
      <c r="K4348" s="118"/>
      <c r="L4348" s="118"/>
      <c r="M4348" s="118"/>
      <c r="N4348" s="153"/>
    </row>
    <row r="4349" spans="2:14">
      <c r="B4349" s="118"/>
      <c r="C4349" s="118"/>
      <c r="D4349" s="118"/>
      <c r="E4349" s="118"/>
      <c r="F4349" s="118"/>
      <c r="G4349" s="118"/>
      <c r="H4349" s="118"/>
      <c r="I4349" s="118"/>
      <c r="J4349" s="118"/>
      <c r="K4349" s="118"/>
      <c r="L4349" s="118"/>
      <c r="M4349" s="118"/>
      <c r="N4349" s="153"/>
    </row>
    <row r="4350" spans="2:14">
      <c r="B4350" s="118"/>
      <c r="C4350" s="118"/>
      <c r="D4350" s="118"/>
      <c r="E4350" s="118"/>
      <c r="F4350" s="118"/>
      <c r="G4350" s="118"/>
      <c r="H4350" s="118"/>
      <c r="I4350" s="118"/>
      <c r="J4350" s="118"/>
      <c r="K4350" s="118"/>
      <c r="L4350" s="118"/>
      <c r="M4350" s="118"/>
      <c r="N4350" s="153"/>
    </row>
    <row r="4351" spans="2:14">
      <c r="B4351" s="118"/>
      <c r="C4351" s="118"/>
      <c r="D4351" s="118"/>
      <c r="E4351" s="118"/>
      <c r="F4351" s="118"/>
      <c r="G4351" s="118"/>
      <c r="H4351" s="118"/>
      <c r="I4351" s="118"/>
      <c r="J4351" s="118"/>
      <c r="K4351" s="118"/>
      <c r="L4351" s="118"/>
      <c r="M4351" s="118"/>
      <c r="N4351" s="153"/>
    </row>
    <row r="4352" spans="2:14">
      <c r="B4352" s="118"/>
      <c r="C4352" s="118"/>
      <c r="D4352" s="118"/>
      <c r="E4352" s="118"/>
      <c r="F4352" s="118"/>
      <c r="G4352" s="118"/>
      <c r="H4352" s="118"/>
      <c r="I4352" s="118"/>
      <c r="J4352" s="118"/>
      <c r="K4352" s="118"/>
      <c r="L4352" s="118"/>
      <c r="M4352" s="118"/>
      <c r="N4352" s="153"/>
    </row>
    <row r="4353" spans="2:14">
      <c r="B4353" s="118"/>
      <c r="C4353" s="118"/>
      <c r="D4353" s="118"/>
      <c r="E4353" s="118"/>
      <c r="F4353" s="118"/>
      <c r="G4353" s="118"/>
      <c r="H4353" s="118"/>
      <c r="I4353" s="118"/>
      <c r="J4353" s="118"/>
      <c r="K4353" s="118"/>
      <c r="L4353" s="118"/>
      <c r="M4353" s="118"/>
      <c r="N4353" s="153"/>
    </row>
    <row r="4354" spans="2:14">
      <c r="B4354" s="118"/>
      <c r="C4354" s="118"/>
      <c r="D4354" s="118"/>
      <c r="E4354" s="118"/>
      <c r="F4354" s="118"/>
      <c r="G4354" s="118"/>
      <c r="H4354" s="118"/>
      <c r="I4354" s="118"/>
      <c r="J4354" s="118"/>
      <c r="K4354" s="118"/>
      <c r="L4354" s="118"/>
      <c r="M4354" s="118"/>
      <c r="N4354" s="153"/>
    </row>
    <row r="4355" spans="2:14">
      <c r="B4355" s="118"/>
      <c r="C4355" s="118"/>
      <c r="D4355" s="118"/>
      <c r="E4355" s="118"/>
      <c r="F4355" s="118"/>
      <c r="G4355" s="118"/>
      <c r="H4355" s="118"/>
      <c r="I4355" s="118"/>
      <c r="J4355" s="118"/>
      <c r="K4355" s="118"/>
      <c r="L4355" s="118"/>
      <c r="M4355" s="118"/>
      <c r="N4355" s="153"/>
    </row>
    <row r="4356" spans="2:14">
      <c r="B4356" s="118"/>
      <c r="C4356" s="118"/>
      <c r="D4356" s="118"/>
      <c r="E4356" s="118"/>
      <c r="F4356" s="118"/>
      <c r="G4356" s="118"/>
      <c r="H4356" s="118"/>
      <c r="I4356" s="118"/>
      <c r="J4356" s="118"/>
      <c r="K4356" s="118"/>
      <c r="L4356" s="118"/>
      <c r="M4356" s="118"/>
      <c r="N4356" s="153"/>
    </row>
    <row r="4357" spans="2:14">
      <c r="B4357" s="118"/>
      <c r="C4357" s="118"/>
      <c r="D4357" s="118"/>
      <c r="E4357" s="118"/>
      <c r="F4357" s="118"/>
      <c r="G4357" s="118"/>
      <c r="H4357" s="118"/>
      <c r="I4357" s="118"/>
      <c r="J4357" s="118"/>
      <c r="K4357" s="118"/>
      <c r="L4357" s="118"/>
      <c r="M4357" s="118"/>
      <c r="N4357" s="153"/>
    </row>
    <row r="4358" spans="2:14">
      <c r="B4358" s="118"/>
      <c r="C4358" s="118"/>
      <c r="D4358" s="118"/>
      <c r="E4358" s="118"/>
      <c r="F4358" s="118"/>
      <c r="G4358" s="118"/>
      <c r="H4358" s="118"/>
      <c r="I4358" s="118"/>
      <c r="J4358" s="118"/>
      <c r="K4358" s="118"/>
      <c r="L4358" s="118"/>
      <c r="M4358" s="118"/>
      <c r="N4358" s="153"/>
    </row>
    <row r="4359" spans="2:14">
      <c r="B4359" s="118"/>
      <c r="C4359" s="118"/>
      <c r="D4359" s="118"/>
      <c r="E4359" s="118"/>
      <c r="F4359" s="118"/>
      <c r="G4359" s="118"/>
      <c r="H4359" s="118"/>
      <c r="I4359" s="118"/>
      <c r="J4359" s="118"/>
      <c r="K4359" s="118"/>
      <c r="L4359" s="118"/>
      <c r="M4359" s="118"/>
      <c r="N4359" s="153"/>
    </row>
    <row r="4360" spans="2:14">
      <c r="B4360" s="118"/>
      <c r="C4360" s="118"/>
      <c r="D4360" s="118"/>
      <c r="E4360" s="118"/>
      <c r="F4360" s="118"/>
      <c r="G4360" s="118"/>
      <c r="H4360" s="118"/>
      <c r="I4360" s="118"/>
      <c r="J4360" s="118"/>
      <c r="K4360" s="118"/>
      <c r="L4360" s="118"/>
      <c r="M4360" s="118"/>
      <c r="N4360" s="153"/>
    </row>
    <row r="4361" spans="2:14">
      <c r="B4361" s="118"/>
      <c r="C4361" s="118"/>
      <c r="D4361" s="118"/>
      <c r="E4361" s="118"/>
      <c r="F4361" s="118"/>
      <c r="G4361" s="118"/>
      <c r="H4361" s="118"/>
      <c r="I4361" s="118"/>
      <c r="J4361" s="118"/>
      <c r="K4361" s="118"/>
      <c r="L4361" s="118"/>
      <c r="M4361" s="118"/>
      <c r="N4361" s="153"/>
    </row>
    <row r="4362" spans="2:14">
      <c r="B4362" s="118"/>
      <c r="C4362" s="118"/>
      <c r="D4362" s="118"/>
      <c r="E4362" s="118"/>
      <c r="F4362" s="118"/>
      <c r="G4362" s="118"/>
      <c r="H4362" s="118"/>
      <c r="I4362" s="118"/>
      <c r="J4362" s="118"/>
      <c r="K4362" s="118"/>
      <c r="L4362" s="118"/>
      <c r="M4362" s="118"/>
      <c r="N4362" s="153"/>
    </row>
    <row r="4363" spans="2:14">
      <c r="B4363" s="118"/>
      <c r="C4363" s="118"/>
      <c r="D4363" s="118"/>
      <c r="E4363" s="118"/>
      <c r="F4363" s="118"/>
      <c r="G4363" s="118"/>
      <c r="H4363" s="118"/>
      <c r="I4363" s="118"/>
      <c r="J4363" s="118"/>
      <c r="K4363" s="118"/>
      <c r="L4363" s="118"/>
      <c r="M4363" s="118"/>
      <c r="N4363" s="153"/>
    </row>
    <row r="4364" spans="2:14">
      <c r="B4364" s="118"/>
      <c r="C4364" s="118"/>
      <c r="D4364" s="118"/>
      <c r="E4364" s="118"/>
      <c r="F4364" s="118"/>
      <c r="G4364" s="118"/>
      <c r="H4364" s="118"/>
      <c r="I4364" s="118"/>
      <c r="J4364" s="118"/>
      <c r="K4364" s="118"/>
      <c r="L4364" s="118"/>
      <c r="M4364" s="118"/>
      <c r="N4364" s="153"/>
    </row>
    <row r="4365" spans="2:14">
      <c r="B4365" s="118"/>
      <c r="C4365" s="118"/>
      <c r="D4365" s="118"/>
      <c r="E4365" s="118"/>
      <c r="F4365" s="118"/>
      <c r="G4365" s="118"/>
      <c r="H4365" s="118"/>
      <c r="I4365" s="118"/>
      <c r="J4365" s="118"/>
      <c r="K4365" s="118"/>
      <c r="L4365" s="118"/>
      <c r="M4365" s="118"/>
      <c r="N4365" s="153"/>
    </row>
    <row r="4366" spans="2:14">
      <c r="B4366" s="118"/>
      <c r="C4366" s="118"/>
      <c r="D4366" s="118"/>
      <c r="E4366" s="118"/>
      <c r="F4366" s="118"/>
      <c r="G4366" s="118"/>
      <c r="H4366" s="118"/>
      <c r="I4366" s="118"/>
      <c r="J4366" s="118"/>
      <c r="K4366" s="118"/>
      <c r="L4366" s="118"/>
      <c r="M4366" s="118"/>
      <c r="N4366" s="153"/>
    </row>
    <row r="4367" spans="2:14">
      <c r="B4367" s="118"/>
      <c r="C4367" s="118"/>
      <c r="D4367" s="118"/>
      <c r="E4367" s="118"/>
      <c r="F4367" s="118"/>
      <c r="G4367" s="118"/>
      <c r="H4367" s="118"/>
      <c r="I4367" s="118"/>
      <c r="J4367" s="118"/>
      <c r="K4367" s="118"/>
      <c r="L4367" s="118"/>
      <c r="M4367" s="118"/>
      <c r="N4367" s="153"/>
    </row>
    <row r="4368" spans="2:14">
      <c r="B4368" s="118"/>
      <c r="C4368" s="118"/>
      <c r="D4368" s="118"/>
      <c r="E4368" s="118"/>
      <c r="F4368" s="118"/>
      <c r="G4368" s="118"/>
      <c r="H4368" s="118"/>
      <c r="I4368" s="118"/>
      <c r="J4368" s="118"/>
      <c r="K4368" s="118"/>
      <c r="L4368" s="118"/>
      <c r="M4368" s="118"/>
      <c r="N4368" s="153"/>
    </row>
    <row r="4369" spans="2:14">
      <c r="B4369" s="118"/>
      <c r="C4369" s="118"/>
      <c r="D4369" s="118"/>
      <c r="E4369" s="118"/>
      <c r="F4369" s="118"/>
      <c r="G4369" s="118"/>
      <c r="H4369" s="118"/>
      <c r="I4369" s="118"/>
      <c r="J4369" s="118"/>
      <c r="K4369" s="118"/>
      <c r="L4369" s="118"/>
      <c r="M4369" s="118"/>
      <c r="N4369" s="153"/>
    </row>
    <row r="4370" spans="2:14">
      <c r="B4370" s="118"/>
      <c r="C4370" s="118"/>
      <c r="D4370" s="118"/>
      <c r="E4370" s="118"/>
      <c r="F4370" s="118"/>
      <c r="G4370" s="118"/>
      <c r="H4370" s="118"/>
      <c r="I4370" s="118"/>
      <c r="J4370" s="118"/>
      <c r="K4370" s="118"/>
      <c r="L4370" s="118"/>
      <c r="M4370" s="118"/>
      <c r="N4370" s="153"/>
    </row>
    <row r="4371" spans="2:14">
      <c r="B4371" s="118"/>
      <c r="C4371" s="118"/>
      <c r="D4371" s="118"/>
      <c r="E4371" s="118"/>
      <c r="F4371" s="118"/>
      <c r="G4371" s="118"/>
      <c r="H4371" s="118"/>
      <c r="I4371" s="118"/>
      <c r="J4371" s="118"/>
      <c r="K4371" s="118"/>
      <c r="L4371" s="118"/>
      <c r="M4371" s="118"/>
      <c r="N4371" s="153"/>
    </row>
    <row r="4372" spans="2:14">
      <c r="B4372" s="118"/>
      <c r="C4372" s="118"/>
      <c r="D4372" s="118"/>
      <c r="E4372" s="118"/>
      <c r="F4372" s="118"/>
      <c r="G4372" s="118"/>
      <c r="H4372" s="118"/>
      <c r="I4372" s="118"/>
      <c r="J4372" s="118"/>
      <c r="K4372" s="118"/>
      <c r="L4372" s="118"/>
      <c r="M4372" s="118"/>
      <c r="N4372" s="153"/>
    </row>
    <row r="4373" spans="2:14">
      <c r="B4373" s="118"/>
      <c r="C4373" s="118"/>
      <c r="D4373" s="118"/>
      <c r="E4373" s="118"/>
      <c r="F4373" s="118"/>
      <c r="G4373" s="118"/>
      <c r="H4373" s="118"/>
      <c r="I4373" s="118"/>
      <c r="J4373" s="118"/>
      <c r="K4373" s="118"/>
      <c r="L4373" s="118"/>
      <c r="M4373" s="118"/>
      <c r="N4373" s="153"/>
    </row>
    <row r="4374" spans="2:14">
      <c r="B4374" s="118"/>
      <c r="C4374" s="118"/>
      <c r="D4374" s="118"/>
      <c r="E4374" s="118"/>
      <c r="F4374" s="118"/>
      <c r="G4374" s="118"/>
      <c r="H4374" s="118"/>
      <c r="I4374" s="118"/>
      <c r="J4374" s="118"/>
      <c r="K4374" s="118"/>
      <c r="L4374" s="118"/>
      <c r="M4374" s="118"/>
      <c r="N4374" s="153"/>
    </row>
    <row r="4375" spans="2:14">
      <c r="B4375" s="118"/>
      <c r="C4375" s="118"/>
      <c r="D4375" s="118"/>
      <c r="E4375" s="118"/>
      <c r="F4375" s="118"/>
      <c r="G4375" s="118"/>
      <c r="H4375" s="118"/>
      <c r="I4375" s="118"/>
      <c r="J4375" s="118"/>
      <c r="K4375" s="118"/>
      <c r="L4375" s="118"/>
      <c r="M4375" s="118"/>
      <c r="N4375" s="153"/>
    </row>
    <row r="4376" spans="2:14">
      <c r="B4376" s="118"/>
      <c r="C4376" s="118"/>
      <c r="D4376" s="118"/>
      <c r="E4376" s="118"/>
      <c r="F4376" s="118"/>
      <c r="G4376" s="118"/>
      <c r="H4376" s="118"/>
      <c r="I4376" s="118"/>
      <c r="J4376" s="118"/>
      <c r="K4376" s="118"/>
      <c r="L4376" s="118"/>
      <c r="M4376" s="118"/>
      <c r="N4376" s="153"/>
    </row>
    <row r="4377" spans="2:14">
      <c r="B4377" s="118"/>
      <c r="C4377" s="118"/>
      <c r="D4377" s="118"/>
      <c r="E4377" s="118"/>
      <c r="F4377" s="118"/>
      <c r="G4377" s="118"/>
      <c r="H4377" s="118"/>
      <c r="I4377" s="118"/>
      <c r="J4377" s="118"/>
      <c r="K4377" s="118"/>
      <c r="L4377" s="118"/>
      <c r="M4377" s="118"/>
      <c r="N4377" s="153"/>
    </row>
    <row r="4378" spans="2:14">
      <c r="B4378" s="118"/>
      <c r="C4378" s="118"/>
      <c r="D4378" s="118"/>
      <c r="E4378" s="118"/>
      <c r="F4378" s="118"/>
      <c r="G4378" s="118"/>
      <c r="H4378" s="118"/>
      <c r="I4378" s="118"/>
      <c r="J4378" s="118"/>
      <c r="K4378" s="118"/>
      <c r="L4378" s="118"/>
      <c r="M4378" s="118"/>
      <c r="N4378" s="153"/>
    </row>
    <row r="4379" spans="2:14">
      <c r="B4379" s="118"/>
      <c r="C4379" s="118"/>
      <c r="D4379" s="118"/>
      <c r="E4379" s="118"/>
      <c r="F4379" s="118"/>
      <c r="G4379" s="118"/>
      <c r="H4379" s="118"/>
      <c r="I4379" s="118"/>
      <c r="J4379" s="118"/>
      <c r="K4379" s="118"/>
      <c r="L4379" s="118"/>
      <c r="M4379" s="118"/>
      <c r="N4379" s="153"/>
    </row>
    <row r="4380" spans="2:14">
      <c r="B4380" s="118"/>
      <c r="C4380" s="118"/>
      <c r="D4380" s="118"/>
      <c r="E4380" s="118"/>
      <c r="F4380" s="118"/>
      <c r="G4380" s="118"/>
      <c r="H4380" s="118"/>
      <c r="I4380" s="118"/>
      <c r="J4380" s="118"/>
      <c r="K4380" s="118"/>
      <c r="L4380" s="118"/>
      <c r="M4380" s="118"/>
      <c r="N4380" s="153"/>
    </row>
    <row r="4381" spans="2:14">
      <c r="B4381" s="118"/>
      <c r="C4381" s="118"/>
      <c r="D4381" s="118"/>
      <c r="E4381" s="118"/>
      <c r="F4381" s="118"/>
      <c r="G4381" s="118"/>
      <c r="H4381" s="118"/>
      <c r="I4381" s="118"/>
      <c r="J4381" s="118"/>
      <c r="K4381" s="118"/>
      <c r="L4381" s="118"/>
      <c r="M4381" s="118"/>
      <c r="N4381" s="153"/>
    </row>
    <row r="4382" spans="2:14">
      <c r="B4382" s="118"/>
      <c r="C4382" s="118"/>
      <c r="D4382" s="118"/>
      <c r="E4382" s="118"/>
      <c r="F4382" s="118"/>
      <c r="G4382" s="118"/>
      <c r="H4382" s="118"/>
      <c r="I4382" s="118"/>
      <c r="J4382" s="118"/>
      <c r="K4382" s="118"/>
      <c r="L4382" s="118"/>
      <c r="M4382" s="118"/>
      <c r="N4382" s="153"/>
    </row>
    <row r="4383" spans="2:14">
      <c r="B4383" s="118"/>
      <c r="C4383" s="118"/>
      <c r="D4383" s="118"/>
      <c r="E4383" s="118"/>
      <c r="F4383" s="118"/>
      <c r="G4383" s="118"/>
      <c r="H4383" s="118"/>
      <c r="I4383" s="118"/>
      <c r="J4383" s="118"/>
      <c r="K4383" s="118"/>
      <c r="L4383" s="118"/>
      <c r="M4383" s="118"/>
      <c r="N4383" s="153"/>
    </row>
    <row r="4384" spans="2:14">
      <c r="B4384" s="118"/>
      <c r="C4384" s="118"/>
      <c r="D4384" s="118"/>
      <c r="E4384" s="118"/>
      <c r="F4384" s="118"/>
      <c r="G4384" s="118"/>
      <c r="H4384" s="118"/>
      <c r="I4384" s="118"/>
      <c r="J4384" s="118"/>
      <c r="K4384" s="118"/>
      <c r="L4384" s="118"/>
      <c r="M4384" s="118"/>
      <c r="N4384" s="153"/>
    </row>
    <row r="4385" spans="2:14">
      <c r="B4385" s="118"/>
      <c r="C4385" s="118"/>
      <c r="D4385" s="118"/>
      <c r="E4385" s="118"/>
      <c r="F4385" s="118"/>
      <c r="G4385" s="118"/>
      <c r="H4385" s="118"/>
      <c r="I4385" s="118"/>
      <c r="J4385" s="118"/>
      <c r="K4385" s="118"/>
      <c r="L4385" s="118"/>
      <c r="M4385" s="118"/>
      <c r="N4385" s="153"/>
    </row>
    <row r="4386" spans="2:14">
      <c r="B4386" s="118"/>
      <c r="C4386" s="118"/>
      <c r="D4386" s="118"/>
      <c r="E4386" s="118"/>
      <c r="F4386" s="118"/>
      <c r="G4386" s="118"/>
      <c r="H4386" s="118"/>
      <c r="I4386" s="118"/>
      <c r="J4386" s="118"/>
      <c r="K4386" s="118"/>
      <c r="L4386" s="118"/>
      <c r="M4386" s="118"/>
      <c r="N4386" s="153"/>
    </row>
    <row r="4387" spans="2:14">
      <c r="B4387" s="118"/>
      <c r="C4387" s="118"/>
      <c r="D4387" s="118"/>
      <c r="E4387" s="118"/>
      <c r="F4387" s="118"/>
      <c r="G4387" s="118"/>
      <c r="H4387" s="118"/>
      <c r="I4387" s="118"/>
      <c r="J4387" s="118"/>
      <c r="K4387" s="118"/>
      <c r="L4387" s="118"/>
      <c r="M4387" s="118"/>
      <c r="N4387" s="153"/>
    </row>
    <row r="4388" spans="2:14">
      <c r="B4388" s="118"/>
      <c r="C4388" s="118"/>
      <c r="D4388" s="118"/>
      <c r="E4388" s="118"/>
      <c r="F4388" s="118"/>
      <c r="G4388" s="118"/>
      <c r="H4388" s="118"/>
      <c r="I4388" s="118"/>
      <c r="J4388" s="118"/>
      <c r="K4388" s="118"/>
      <c r="L4388" s="118"/>
      <c r="M4388" s="118"/>
      <c r="N4388" s="153"/>
    </row>
    <row r="4389" spans="2:14">
      <c r="B4389" s="118"/>
      <c r="C4389" s="118"/>
      <c r="D4389" s="118"/>
      <c r="E4389" s="118"/>
      <c r="F4389" s="118"/>
      <c r="G4389" s="118"/>
      <c r="H4389" s="118"/>
      <c r="I4389" s="118"/>
      <c r="J4389" s="118"/>
      <c r="K4389" s="118"/>
      <c r="L4389" s="118"/>
      <c r="M4389" s="118"/>
      <c r="N4389" s="153"/>
    </row>
    <row r="4390" spans="2:14">
      <c r="B4390" s="118"/>
      <c r="C4390" s="118"/>
      <c r="D4390" s="118"/>
      <c r="E4390" s="118"/>
      <c r="F4390" s="118"/>
      <c r="G4390" s="118"/>
      <c r="H4390" s="118"/>
      <c r="I4390" s="118"/>
      <c r="J4390" s="118"/>
      <c r="K4390" s="118"/>
      <c r="L4390" s="118"/>
      <c r="M4390" s="118"/>
      <c r="N4390" s="153"/>
    </row>
    <row r="4391" spans="2:14">
      <c r="B4391" s="118"/>
      <c r="C4391" s="118"/>
      <c r="D4391" s="118"/>
      <c r="E4391" s="118"/>
      <c r="F4391" s="118"/>
      <c r="G4391" s="118"/>
      <c r="H4391" s="118"/>
      <c r="I4391" s="118"/>
      <c r="J4391" s="118"/>
      <c r="K4391" s="118"/>
      <c r="L4391" s="118"/>
      <c r="M4391" s="118"/>
      <c r="N4391" s="153"/>
    </row>
    <row r="4392" spans="2:14">
      <c r="B4392" s="118"/>
      <c r="C4392" s="118"/>
      <c r="D4392" s="118"/>
      <c r="E4392" s="118"/>
      <c r="F4392" s="118"/>
      <c r="G4392" s="118"/>
      <c r="H4392" s="118"/>
      <c r="I4392" s="118"/>
      <c r="J4392" s="118"/>
      <c r="K4392" s="118"/>
      <c r="L4392" s="118"/>
      <c r="M4392" s="118"/>
      <c r="N4392" s="153"/>
    </row>
    <row r="4393" spans="2:14">
      <c r="B4393" s="118"/>
      <c r="C4393" s="118"/>
      <c r="D4393" s="118"/>
      <c r="E4393" s="118"/>
      <c r="F4393" s="118"/>
      <c r="G4393" s="118"/>
      <c r="H4393" s="118"/>
      <c r="I4393" s="118"/>
      <c r="J4393" s="118"/>
      <c r="K4393" s="118"/>
      <c r="L4393" s="118"/>
      <c r="M4393" s="118"/>
      <c r="N4393" s="153"/>
    </row>
    <row r="4394" spans="2:14">
      <c r="B4394" s="118"/>
      <c r="C4394" s="118"/>
      <c r="D4394" s="118"/>
      <c r="E4394" s="118"/>
      <c r="F4394" s="118"/>
      <c r="G4394" s="118"/>
      <c r="H4394" s="118"/>
      <c r="I4394" s="118"/>
      <c r="J4394" s="118"/>
      <c r="K4394" s="118"/>
      <c r="L4394" s="118"/>
      <c r="M4394" s="118"/>
      <c r="N4394" s="153"/>
    </row>
    <row r="4395" spans="2:14">
      <c r="B4395" s="118"/>
      <c r="C4395" s="118"/>
      <c r="D4395" s="118"/>
      <c r="E4395" s="118"/>
      <c r="F4395" s="118"/>
      <c r="G4395" s="118"/>
      <c r="H4395" s="118"/>
      <c r="I4395" s="118"/>
      <c r="J4395" s="118"/>
      <c r="K4395" s="118"/>
      <c r="L4395" s="118"/>
      <c r="M4395" s="118"/>
      <c r="N4395" s="153"/>
    </row>
    <row r="4396" spans="2:14">
      <c r="B4396" s="118"/>
      <c r="C4396" s="118"/>
      <c r="D4396" s="118"/>
      <c r="E4396" s="118"/>
      <c r="F4396" s="118"/>
      <c r="G4396" s="118"/>
      <c r="H4396" s="118"/>
      <c r="I4396" s="118"/>
      <c r="J4396" s="118"/>
      <c r="K4396" s="118"/>
      <c r="L4396" s="118"/>
      <c r="M4396" s="118"/>
      <c r="N4396" s="153"/>
    </row>
    <row r="4397" spans="2:14">
      <c r="B4397" s="118"/>
      <c r="C4397" s="118"/>
      <c r="D4397" s="118"/>
      <c r="E4397" s="118"/>
      <c r="F4397" s="118"/>
      <c r="G4397" s="118"/>
      <c r="H4397" s="118"/>
      <c r="I4397" s="118"/>
      <c r="J4397" s="118"/>
      <c r="K4397" s="118"/>
      <c r="L4397" s="118"/>
      <c r="M4397" s="118"/>
      <c r="N4397" s="153"/>
    </row>
    <row r="4398" spans="2:14">
      <c r="B4398" s="118"/>
      <c r="C4398" s="118"/>
      <c r="D4398" s="118"/>
      <c r="E4398" s="118"/>
      <c r="F4398" s="118"/>
      <c r="G4398" s="118"/>
      <c r="H4398" s="118"/>
      <c r="I4398" s="118"/>
      <c r="J4398" s="118"/>
      <c r="K4398" s="118"/>
      <c r="L4398" s="118"/>
      <c r="M4398" s="118"/>
      <c r="N4398" s="153"/>
    </row>
    <row r="4399" spans="2:14">
      <c r="B4399" s="118"/>
      <c r="C4399" s="118"/>
      <c r="D4399" s="118"/>
      <c r="E4399" s="118"/>
      <c r="F4399" s="118"/>
      <c r="G4399" s="118"/>
      <c r="H4399" s="118"/>
      <c r="I4399" s="118"/>
      <c r="J4399" s="118"/>
      <c r="K4399" s="118"/>
      <c r="L4399" s="118"/>
      <c r="M4399" s="118"/>
      <c r="N4399" s="153"/>
    </row>
    <row r="4400" spans="2:14">
      <c r="B4400" s="118"/>
      <c r="C4400" s="118"/>
      <c r="D4400" s="118"/>
      <c r="E4400" s="118"/>
      <c r="F4400" s="118"/>
      <c r="G4400" s="118"/>
      <c r="H4400" s="118"/>
      <c r="I4400" s="118"/>
      <c r="J4400" s="118"/>
      <c r="K4400" s="118"/>
      <c r="L4400" s="118"/>
      <c r="M4400" s="118"/>
      <c r="N4400" s="153"/>
    </row>
    <row r="4401" spans="2:14">
      <c r="B4401" s="118"/>
      <c r="C4401" s="118"/>
      <c r="D4401" s="118"/>
      <c r="E4401" s="118"/>
      <c r="F4401" s="118"/>
      <c r="G4401" s="118"/>
      <c r="H4401" s="118"/>
      <c r="I4401" s="118"/>
      <c r="J4401" s="118"/>
      <c r="K4401" s="118"/>
      <c r="L4401" s="118"/>
      <c r="M4401" s="118"/>
      <c r="N4401" s="153"/>
    </row>
    <row r="4402" spans="2:14">
      <c r="B4402" s="118"/>
      <c r="C4402" s="118"/>
      <c r="D4402" s="118"/>
      <c r="E4402" s="118"/>
      <c r="F4402" s="118"/>
      <c r="G4402" s="118"/>
      <c r="H4402" s="118"/>
      <c r="I4402" s="118"/>
      <c r="J4402" s="118"/>
      <c r="K4402" s="118"/>
      <c r="L4402" s="118"/>
      <c r="M4402" s="118"/>
      <c r="N4402" s="153"/>
    </row>
    <row r="4403" spans="2:14">
      <c r="B4403" s="118"/>
      <c r="C4403" s="118"/>
      <c r="D4403" s="118"/>
      <c r="E4403" s="118"/>
      <c r="F4403" s="118"/>
      <c r="G4403" s="118"/>
      <c r="H4403" s="118"/>
      <c r="I4403" s="118"/>
      <c r="J4403" s="118"/>
      <c r="K4403" s="118"/>
      <c r="L4403" s="118"/>
      <c r="M4403" s="118"/>
      <c r="N4403" s="153"/>
    </row>
    <row r="4404" spans="2:14">
      <c r="B4404" s="118"/>
      <c r="C4404" s="118"/>
      <c r="D4404" s="118"/>
      <c r="E4404" s="118"/>
      <c r="F4404" s="118"/>
      <c r="G4404" s="118"/>
      <c r="H4404" s="118"/>
      <c r="I4404" s="118"/>
      <c r="J4404" s="118"/>
      <c r="K4404" s="118"/>
      <c r="L4404" s="118"/>
      <c r="M4404" s="118"/>
      <c r="N4404" s="153"/>
    </row>
    <row r="4405" spans="2:14">
      <c r="B4405" s="118"/>
      <c r="C4405" s="118"/>
      <c r="D4405" s="118"/>
      <c r="E4405" s="118"/>
      <c r="F4405" s="118"/>
      <c r="G4405" s="118"/>
      <c r="H4405" s="118"/>
      <c r="I4405" s="118"/>
      <c r="J4405" s="118"/>
      <c r="K4405" s="118"/>
      <c r="L4405" s="118"/>
      <c r="M4405" s="118"/>
      <c r="N4405" s="153"/>
    </row>
    <row r="4406" spans="2:14">
      <c r="B4406" s="118"/>
      <c r="C4406" s="118"/>
      <c r="D4406" s="118"/>
      <c r="E4406" s="118"/>
      <c r="F4406" s="118"/>
      <c r="G4406" s="118"/>
      <c r="H4406" s="118"/>
      <c r="I4406" s="118"/>
      <c r="J4406" s="118"/>
      <c r="K4406" s="118"/>
      <c r="L4406" s="118"/>
      <c r="M4406" s="118"/>
      <c r="N4406" s="153"/>
    </row>
    <row r="4407" spans="2:14">
      <c r="B4407" s="118"/>
      <c r="C4407" s="118"/>
      <c r="D4407" s="118"/>
      <c r="E4407" s="118"/>
      <c r="F4407" s="118"/>
      <c r="G4407" s="118"/>
      <c r="H4407" s="118"/>
      <c r="I4407" s="118"/>
      <c r="J4407" s="118"/>
      <c r="K4407" s="118"/>
      <c r="L4407" s="118"/>
      <c r="M4407" s="118"/>
      <c r="N4407" s="153"/>
    </row>
    <row r="4408" spans="2:14">
      <c r="B4408" s="118"/>
      <c r="C4408" s="118"/>
      <c r="D4408" s="118"/>
      <c r="E4408" s="118"/>
      <c r="F4408" s="118"/>
      <c r="G4408" s="118"/>
      <c r="H4408" s="118"/>
      <c r="I4408" s="118"/>
      <c r="J4408" s="118"/>
      <c r="K4408" s="118"/>
      <c r="L4408" s="118"/>
      <c r="M4408" s="118"/>
      <c r="N4408" s="153"/>
    </row>
    <row r="4409" spans="2:14">
      <c r="B4409" s="118"/>
      <c r="C4409" s="118"/>
      <c r="D4409" s="118"/>
      <c r="E4409" s="118"/>
      <c r="F4409" s="118"/>
      <c r="G4409" s="118"/>
      <c r="H4409" s="118"/>
      <c r="I4409" s="118"/>
      <c r="J4409" s="118"/>
      <c r="K4409" s="118"/>
      <c r="L4409" s="118"/>
      <c r="M4409" s="118"/>
      <c r="N4409" s="153"/>
    </row>
    <row r="4410" spans="2:14">
      <c r="B4410" s="118"/>
      <c r="C4410" s="118"/>
      <c r="D4410" s="118"/>
      <c r="E4410" s="118"/>
      <c r="F4410" s="118"/>
      <c r="G4410" s="118"/>
      <c r="H4410" s="118"/>
      <c r="I4410" s="118"/>
      <c r="J4410" s="118"/>
      <c r="K4410" s="118"/>
      <c r="L4410" s="118"/>
      <c r="M4410" s="118"/>
      <c r="N4410" s="153"/>
    </row>
    <row r="4411" spans="2:14">
      <c r="B4411" s="118"/>
      <c r="C4411" s="118"/>
      <c r="D4411" s="118"/>
      <c r="E4411" s="118"/>
      <c r="F4411" s="118"/>
      <c r="G4411" s="118"/>
      <c r="H4411" s="118"/>
      <c r="I4411" s="118"/>
      <c r="J4411" s="118"/>
      <c r="K4411" s="118"/>
      <c r="L4411" s="118"/>
      <c r="M4411" s="118"/>
      <c r="N4411" s="153"/>
    </row>
    <row r="4412" spans="2:14">
      <c r="B4412" s="118"/>
      <c r="C4412" s="118"/>
      <c r="D4412" s="118"/>
      <c r="E4412" s="118"/>
      <c r="F4412" s="118"/>
      <c r="G4412" s="118"/>
      <c r="H4412" s="118"/>
      <c r="I4412" s="118"/>
      <c r="J4412" s="118"/>
      <c r="K4412" s="118"/>
      <c r="L4412" s="118"/>
      <c r="M4412" s="118"/>
      <c r="N4412" s="153"/>
    </row>
    <row r="4413" spans="2:14">
      <c r="B4413" s="118"/>
      <c r="C4413" s="118"/>
      <c r="D4413" s="118"/>
      <c r="E4413" s="118"/>
      <c r="F4413" s="118"/>
      <c r="G4413" s="118"/>
      <c r="H4413" s="118"/>
      <c r="I4413" s="118"/>
      <c r="J4413" s="118"/>
      <c r="K4413" s="118"/>
      <c r="L4413" s="118"/>
      <c r="M4413" s="118"/>
      <c r="N4413" s="153"/>
    </row>
    <row r="4414" spans="2:14">
      <c r="B4414" s="118"/>
      <c r="C4414" s="118"/>
      <c r="D4414" s="118"/>
      <c r="E4414" s="118"/>
      <c r="F4414" s="118"/>
      <c r="G4414" s="118"/>
      <c r="H4414" s="118"/>
      <c r="I4414" s="118"/>
      <c r="J4414" s="118"/>
      <c r="K4414" s="118"/>
      <c r="L4414" s="118"/>
      <c r="M4414" s="118"/>
      <c r="N4414" s="153"/>
    </row>
    <row r="4415" spans="2:14">
      <c r="B4415" s="118"/>
      <c r="C4415" s="118"/>
      <c r="D4415" s="118"/>
      <c r="E4415" s="118"/>
      <c r="F4415" s="118"/>
      <c r="G4415" s="118"/>
      <c r="H4415" s="118"/>
      <c r="I4415" s="118"/>
      <c r="J4415" s="118"/>
      <c r="K4415" s="118"/>
      <c r="L4415" s="118"/>
      <c r="M4415" s="118"/>
      <c r="N4415" s="153"/>
    </row>
    <row r="4416" spans="2:14">
      <c r="B4416" s="118"/>
      <c r="C4416" s="118"/>
      <c r="D4416" s="118"/>
      <c r="E4416" s="118"/>
      <c r="F4416" s="118"/>
      <c r="G4416" s="118"/>
      <c r="H4416" s="118"/>
      <c r="I4416" s="118"/>
      <c r="J4416" s="118"/>
      <c r="K4416" s="118"/>
      <c r="L4416" s="118"/>
      <c r="M4416" s="118"/>
      <c r="N4416" s="153"/>
    </row>
    <row r="4417" spans="2:14">
      <c r="B4417" s="118"/>
      <c r="C4417" s="118"/>
      <c r="D4417" s="118"/>
      <c r="E4417" s="118"/>
      <c r="F4417" s="118"/>
      <c r="G4417" s="118"/>
      <c r="H4417" s="118"/>
      <c r="I4417" s="118"/>
      <c r="J4417" s="118"/>
      <c r="K4417" s="118"/>
      <c r="L4417" s="118"/>
      <c r="M4417" s="118"/>
      <c r="N4417" s="153"/>
    </row>
    <row r="4418" spans="2:14">
      <c r="B4418" s="118"/>
      <c r="C4418" s="118"/>
      <c r="D4418" s="118"/>
      <c r="E4418" s="118"/>
      <c r="F4418" s="118"/>
      <c r="G4418" s="118"/>
      <c r="H4418" s="118"/>
      <c r="I4418" s="118"/>
      <c r="J4418" s="118"/>
      <c r="K4418" s="118"/>
      <c r="L4418" s="118"/>
      <c r="M4418" s="118"/>
      <c r="N4418" s="153"/>
    </row>
    <row r="4419" spans="2:14">
      <c r="B4419" s="118"/>
      <c r="C4419" s="118"/>
      <c r="D4419" s="118"/>
      <c r="E4419" s="118"/>
      <c r="F4419" s="118"/>
      <c r="G4419" s="118"/>
      <c r="H4419" s="118"/>
      <c r="I4419" s="118"/>
      <c r="J4419" s="118"/>
      <c r="K4419" s="118"/>
      <c r="L4419" s="118"/>
      <c r="M4419" s="118"/>
      <c r="N4419" s="153"/>
    </row>
    <row r="4420" spans="2:14">
      <c r="B4420" s="118"/>
      <c r="C4420" s="118"/>
      <c r="D4420" s="118"/>
      <c r="E4420" s="118"/>
      <c r="F4420" s="118"/>
      <c r="G4420" s="118"/>
      <c r="H4420" s="118"/>
      <c r="I4420" s="118"/>
      <c r="J4420" s="118"/>
      <c r="K4420" s="118"/>
      <c r="L4420" s="118"/>
      <c r="M4420" s="118"/>
      <c r="N4420" s="153"/>
    </row>
    <row r="4421" spans="2:14">
      <c r="B4421" s="118"/>
      <c r="C4421" s="118"/>
      <c r="D4421" s="118"/>
      <c r="E4421" s="118"/>
      <c r="F4421" s="118"/>
      <c r="G4421" s="118"/>
      <c r="H4421" s="118"/>
      <c r="I4421" s="118"/>
      <c r="J4421" s="118"/>
      <c r="K4421" s="118"/>
      <c r="L4421" s="118"/>
      <c r="M4421" s="118"/>
      <c r="N4421" s="153"/>
    </row>
    <row r="4422" spans="2:14">
      <c r="B4422" s="118"/>
      <c r="C4422" s="118"/>
      <c r="D4422" s="118"/>
      <c r="E4422" s="118"/>
      <c r="F4422" s="118"/>
      <c r="G4422" s="118"/>
      <c r="H4422" s="118"/>
      <c r="I4422" s="118"/>
      <c r="J4422" s="118"/>
      <c r="K4422" s="118"/>
      <c r="L4422" s="118"/>
      <c r="M4422" s="118"/>
      <c r="N4422" s="153"/>
    </row>
    <row r="4423" spans="2:14">
      <c r="B4423" s="118"/>
      <c r="C4423" s="118"/>
      <c r="D4423" s="118"/>
      <c r="E4423" s="118"/>
      <c r="F4423" s="118"/>
      <c r="G4423" s="118"/>
      <c r="H4423" s="118"/>
      <c r="I4423" s="118"/>
      <c r="J4423" s="118"/>
      <c r="K4423" s="118"/>
      <c r="L4423" s="118"/>
      <c r="M4423" s="118"/>
      <c r="N4423" s="153"/>
    </row>
    <row r="4424" spans="2:14">
      <c r="B4424" s="118"/>
      <c r="C4424" s="118"/>
      <c r="D4424" s="118"/>
      <c r="E4424" s="118"/>
      <c r="F4424" s="118"/>
      <c r="G4424" s="118"/>
      <c r="H4424" s="118"/>
      <c r="I4424" s="118"/>
      <c r="J4424" s="118"/>
      <c r="K4424" s="118"/>
      <c r="L4424" s="118"/>
      <c r="M4424" s="118"/>
      <c r="N4424" s="153"/>
    </row>
    <row r="4425" spans="2:14">
      <c r="B4425" s="118"/>
      <c r="C4425" s="118"/>
      <c r="D4425" s="118"/>
      <c r="E4425" s="118"/>
      <c r="F4425" s="118"/>
      <c r="G4425" s="118"/>
      <c r="H4425" s="118"/>
      <c r="I4425" s="118"/>
      <c r="J4425" s="118"/>
      <c r="K4425" s="118"/>
      <c r="L4425" s="118"/>
      <c r="M4425" s="118"/>
      <c r="N4425" s="153"/>
    </row>
    <row r="4426" spans="2:14">
      <c r="B4426" s="118"/>
      <c r="C4426" s="118"/>
      <c r="D4426" s="118"/>
      <c r="E4426" s="118"/>
      <c r="F4426" s="118"/>
      <c r="G4426" s="118"/>
      <c r="H4426" s="118"/>
      <c r="I4426" s="118"/>
      <c r="J4426" s="118"/>
      <c r="K4426" s="118"/>
      <c r="L4426" s="118"/>
      <c r="M4426" s="118"/>
      <c r="N4426" s="153"/>
    </row>
    <row r="4427" spans="2:14">
      <c r="B4427" s="118"/>
      <c r="C4427" s="118"/>
      <c r="D4427" s="118"/>
      <c r="E4427" s="118"/>
      <c r="F4427" s="118"/>
      <c r="G4427" s="118"/>
      <c r="H4427" s="118"/>
      <c r="I4427" s="118"/>
      <c r="J4427" s="118"/>
      <c r="K4427" s="118"/>
      <c r="L4427" s="118"/>
      <c r="M4427" s="118"/>
      <c r="N4427" s="153"/>
    </row>
    <row r="4428" spans="2:14">
      <c r="B4428" s="118"/>
      <c r="C4428" s="118"/>
      <c r="D4428" s="118"/>
      <c r="E4428" s="118"/>
      <c r="F4428" s="118"/>
      <c r="G4428" s="118"/>
      <c r="H4428" s="118"/>
      <c r="I4428" s="118"/>
      <c r="J4428" s="118"/>
      <c r="K4428" s="118"/>
      <c r="L4428" s="118"/>
      <c r="M4428" s="118"/>
      <c r="N4428" s="153"/>
    </row>
    <row r="4429" spans="2:14">
      <c r="B4429" s="118"/>
      <c r="C4429" s="118"/>
      <c r="D4429" s="118"/>
      <c r="E4429" s="118"/>
      <c r="F4429" s="118"/>
      <c r="G4429" s="118"/>
      <c r="H4429" s="118"/>
      <c r="I4429" s="118"/>
      <c r="J4429" s="118"/>
      <c r="K4429" s="118"/>
      <c r="L4429" s="118"/>
      <c r="M4429" s="118"/>
      <c r="N4429" s="153"/>
    </row>
    <row r="4430" spans="2:14">
      <c r="B4430" s="118"/>
      <c r="C4430" s="118"/>
      <c r="D4430" s="118"/>
      <c r="E4430" s="118"/>
      <c r="F4430" s="118"/>
      <c r="G4430" s="118"/>
      <c r="H4430" s="118"/>
      <c r="I4430" s="118"/>
      <c r="J4430" s="118"/>
      <c r="K4430" s="118"/>
      <c r="L4430" s="118"/>
      <c r="M4430" s="118"/>
      <c r="N4430" s="153"/>
    </row>
    <row r="4431" spans="2:14">
      <c r="B4431" s="118"/>
      <c r="C4431" s="118"/>
      <c r="D4431" s="118"/>
      <c r="E4431" s="118"/>
      <c r="F4431" s="118"/>
      <c r="G4431" s="118"/>
      <c r="H4431" s="118"/>
      <c r="I4431" s="118"/>
      <c r="J4431" s="118"/>
      <c r="K4431" s="118"/>
      <c r="L4431" s="118"/>
      <c r="M4431" s="118"/>
      <c r="N4431" s="153"/>
    </row>
    <row r="4432" spans="2:14">
      <c r="B4432" s="118"/>
      <c r="C4432" s="118"/>
      <c r="D4432" s="118"/>
      <c r="E4432" s="118"/>
      <c r="F4432" s="118"/>
      <c r="G4432" s="118"/>
      <c r="H4432" s="118"/>
      <c r="I4432" s="118"/>
      <c r="J4432" s="118"/>
      <c r="K4432" s="118"/>
      <c r="L4432" s="118"/>
      <c r="M4432" s="118"/>
      <c r="N4432" s="153"/>
    </row>
    <row r="4433" spans="2:14">
      <c r="B4433" s="118"/>
      <c r="C4433" s="118"/>
      <c r="D4433" s="118"/>
      <c r="E4433" s="118"/>
      <c r="F4433" s="118"/>
      <c r="G4433" s="118"/>
      <c r="H4433" s="118"/>
      <c r="I4433" s="118"/>
      <c r="J4433" s="118"/>
      <c r="K4433" s="118"/>
      <c r="L4433" s="118"/>
      <c r="M4433" s="118"/>
      <c r="N4433" s="153"/>
    </row>
    <row r="4434" spans="2:14">
      <c r="B4434" s="118"/>
      <c r="C4434" s="118"/>
      <c r="D4434" s="118"/>
      <c r="E4434" s="118"/>
      <c r="F4434" s="118"/>
      <c r="G4434" s="118"/>
      <c r="H4434" s="118"/>
      <c r="I4434" s="118"/>
      <c r="J4434" s="118"/>
      <c r="K4434" s="118"/>
      <c r="L4434" s="118"/>
      <c r="M4434" s="118"/>
      <c r="N4434" s="153"/>
    </row>
    <row r="4435" spans="2:14">
      <c r="B4435" s="118"/>
      <c r="C4435" s="118"/>
      <c r="D4435" s="118"/>
      <c r="E4435" s="118"/>
      <c r="F4435" s="118"/>
      <c r="G4435" s="118"/>
      <c r="H4435" s="118"/>
      <c r="I4435" s="118"/>
      <c r="J4435" s="118"/>
      <c r="K4435" s="118"/>
      <c r="L4435" s="118"/>
      <c r="M4435" s="118"/>
      <c r="N4435" s="153"/>
    </row>
    <row r="4436" spans="2:14">
      <c r="B4436" s="118"/>
      <c r="C4436" s="118"/>
      <c r="D4436" s="118"/>
      <c r="E4436" s="118"/>
      <c r="F4436" s="118"/>
      <c r="G4436" s="118"/>
      <c r="H4436" s="118"/>
      <c r="I4436" s="118"/>
      <c r="J4436" s="118"/>
      <c r="K4436" s="118"/>
      <c r="L4436" s="118"/>
      <c r="M4436" s="118"/>
      <c r="N4436" s="153"/>
    </row>
    <row r="4437" spans="2:14">
      <c r="B4437" s="118"/>
      <c r="C4437" s="118"/>
      <c r="D4437" s="118"/>
      <c r="E4437" s="118"/>
      <c r="F4437" s="118"/>
      <c r="G4437" s="118"/>
      <c r="H4437" s="118"/>
      <c r="I4437" s="118"/>
      <c r="J4437" s="118"/>
      <c r="K4437" s="118"/>
      <c r="L4437" s="118"/>
      <c r="M4437" s="118"/>
      <c r="N4437" s="153"/>
    </row>
    <row r="4438" spans="2:14">
      <c r="B4438" s="118"/>
      <c r="C4438" s="118"/>
      <c r="D4438" s="118"/>
      <c r="E4438" s="118"/>
      <c r="F4438" s="118"/>
      <c r="G4438" s="118"/>
      <c r="H4438" s="118"/>
      <c r="I4438" s="118"/>
      <c r="J4438" s="118"/>
      <c r="K4438" s="118"/>
      <c r="L4438" s="118"/>
      <c r="M4438" s="118"/>
      <c r="N4438" s="153"/>
    </row>
    <row r="4439" spans="2:14">
      <c r="B4439" s="118"/>
      <c r="C4439" s="118"/>
      <c r="D4439" s="118"/>
      <c r="E4439" s="118"/>
      <c r="F4439" s="118"/>
      <c r="G4439" s="118"/>
      <c r="H4439" s="118"/>
      <c r="I4439" s="118"/>
      <c r="J4439" s="118"/>
      <c r="K4439" s="118"/>
      <c r="L4439" s="118"/>
      <c r="M4439" s="118"/>
      <c r="N4439" s="153"/>
    </row>
    <row r="4440" spans="2:14">
      <c r="B4440" s="118"/>
      <c r="C4440" s="118"/>
      <c r="D4440" s="118"/>
      <c r="E4440" s="118"/>
      <c r="F4440" s="118"/>
      <c r="G4440" s="118"/>
      <c r="H4440" s="118"/>
      <c r="I4440" s="118"/>
      <c r="J4440" s="118"/>
      <c r="K4440" s="118"/>
      <c r="L4440" s="118"/>
      <c r="M4440" s="118"/>
      <c r="N4440" s="153"/>
    </row>
    <row r="4441" spans="2:14">
      <c r="B4441" s="118"/>
      <c r="C4441" s="118"/>
      <c r="D4441" s="118"/>
      <c r="E4441" s="118"/>
      <c r="F4441" s="118"/>
      <c r="G4441" s="118"/>
      <c r="H4441" s="118"/>
      <c r="I4441" s="118"/>
      <c r="J4441" s="118"/>
      <c r="K4441" s="118"/>
      <c r="L4441" s="118"/>
      <c r="M4441" s="118"/>
      <c r="N4441" s="153"/>
    </row>
    <row r="4442" spans="2:14">
      <c r="B4442" s="118"/>
      <c r="C4442" s="118"/>
      <c r="D4442" s="118"/>
      <c r="E4442" s="118"/>
      <c r="F4442" s="118"/>
      <c r="G4442" s="118"/>
      <c r="H4442" s="118"/>
      <c r="I4442" s="118"/>
      <c r="J4442" s="118"/>
      <c r="K4442" s="118"/>
      <c r="L4442" s="118"/>
      <c r="M4442" s="118"/>
      <c r="N4442" s="153"/>
    </row>
    <row r="4443" spans="2:14">
      <c r="B4443" s="118"/>
      <c r="C4443" s="118"/>
      <c r="D4443" s="118"/>
      <c r="E4443" s="118"/>
      <c r="F4443" s="118"/>
      <c r="G4443" s="118"/>
      <c r="H4443" s="118"/>
      <c r="I4443" s="118"/>
      <c r="J4443" s="118"/>
      <c r="K4443" s="118"/>
      <c r="L4443" s="118"/>
      <c r="M4443" s="118"/>
      <c r="N4443" s="153"/>
    </row>
    <row r="4444" spans="2:14">
      <c r="B4444" s="118"/>
      <c r="C4444" s="118"/>
      <c r="D4444" s="118"/>
      <c r="E4444" s="118"/>
      <c r="F4444" s="118"/>
      <c r="G4444" s="118"/>
      <c r="H4444" s="118"/>
      <c r="I4444" s="118"/>
      <c r="J4444" s="118"/>
      <c r="K4444" s="118"/>
      <c r="L4444" s="118"/>
      <c r="M4444" s="118"/>
      <c r="N4444" s="153"/>
    </row>
    <row r="4445" spans="2:14">
      <c r="B4445" s="118"/>
      <c r="C4445" s="118"/>
      <c r="D4445" s="118"/>
      <c r="E4445" s="118"/>
      <c r="F4445" s="118"/>
      <c r="G4445" s="118"/>
      <c r="H4445" s="118"/>
      <c r="I4445" s="118"/>
      <c r="J4445" s="118"/>
      <c r="K4445" s="118"/>
      <c r="L4445" s="118"/>
      <c r="M4445" s="118"/>
      <c r="N4445" s="153"/>
    </row>
    <row r="4446" spans="2:14">
      <c r="B4446" s="118"/>
      <c r="C4446" s="118"/>
      <c r="D4446" s="118"/>
      <c r="E4446" s="118"/>
      <c r="F4446" s="118"/>
      <c r="G4446" s="118"/>
      <c r="H4446" s="118"/>
      <c r="I4446" s="118"/>
      <c r="J4446" s="118"/>
      <c r="K4446" s="118"/>
      <c r="L4446" s="118"/>
      <c r="M4446" s="118"/>
      <c r="N4446" s="153"/>
    </row>
    <row r="4447" spans="2:14">
      <c r="B4447" s="118"/>
      <c r="C4447" s="118"/>
      <c r="D4447" s="118"/>
      <c r="E4447" s="118"/>
      <c r="F4447" s="118"/>
      <c r="G4447" s="118"/>
      <c r="H4447" s="118"/>
      <c r="I4447" s="118"/>
      <c r="J4447" s="118"/>
      <c r="K4447" s="118"/>
      <c r="L4447" s="118"/>
      <c r="M4447" s="118"/>
      <c r="N4447" s="153"/>
    </row>
    <row r="4448" spans="2:14">
      <c r="B4448" s="118"/>
      <c r="C4448" s="118"/>
      <c r="D4448" s="118"/>
      <c r="E4448" s="118"/>
      <c r="F4448" s="118"/>
      <c r="G4448" s="118"/>
      <c r="H4448" s="118"/>
      <c r="I4448" s="118"/>
      <c r="J4448" s="118"/>
      <c r="K4448" s="118"/>
      <c r="L4448" s="118"/>
      <c r="M4448" s="118"/>
      <c r="N4448" s="153"/>
    </row>
    <row r="4449" spans="2:14">
      <c r="B4449" s="118"/>
      <c r="C4449" s="118"/>
      <c r="D4449" s="118"/>
      <c r="E4449" s="118"/>
      <c r="F4449" s="118"/>
      <c r="G4449" s="118"/>
      <c r="H4449" s="118"/>
      <c r="I4449" s="118"/>
      <c r="J4449" s="118"/>
      <c r="K4449" s="118"/>
      <c r="L4449" s="118"/>
      <c r="M4449" s="118"/>
      <c r="N4449" s="153"/>
    </row>
    <row r="4450" spans="2:14">
      <c r="B4450" s="118"/>
      <c r="C4450" s="118"/>
      <c r="D4450" s="118"/>
      <c r="E4450" s="118"/>
      <c r="F4450" s="118"/>
      <c r="G4450" s="118"/>
      <c r="H4450" s="118"/>
      <c r="I4450" s="118"/>
      <c r="J4450" s="118"/>
      <c r="K4450" s="118"/>
      <c r="L4450" s="118"/>
      <c r="M4450" s="118"/>
      <c r="N4450" s="153"/>
    </row>
    <row r="4451" spans="2:14">
      <c r="B4451" s="118"/>
      <c r="C4451" s="118"/>
      <c r="D4451" s="118"/>
      <c r="E4451" s="118"/>
      <c r="F4451" s="118"/>
      <c r="G4451" s="118"/>
      <c r="H4451" s="118"/>
      <c r="I4451" s="118"/>
      <c r="J4451" s="118"/>
      <c r="K4451" s="118"/>
      <c r="L4451" s="118"/>
      <c r="M4451" s="118"/>
      <c r="N4451" s="153"/>
    </row>
    <row r="4452" spans="2:14">
      <c r="B4452" s="118"/>
      <c r="C4452" s="118"/>
      <c r="D4452" s="118"/>
      <c r="E4452" s="118"/>
      <c r="F4452" s="118"/>
      <c r="G4452" s="118"/>
      <c r="H4452" s="118"/>
      <c r="I4452" s="118"/>
      <c r="J4452" s="118"/>
      <c r="K4452" s="118"/>
      <c r="L4452" s="118"/>
      <c r="M4452" s="118"/>
      <c r="N4452" s="153"/>
    </row>
    <row r="4453" spans="2:14">
      <c r="B4453" s="118"/>
      <c r="C4453" s="118"/>
      <c r="D4453" s="118"/>
      <c r="E4453" s="118"/>
      <c r="F4453" s="118"/>
      <c r="G4453" s="118"/>
      <c r="H4453" s="118"/>
      <c r="I4453" s="118"/>
      <c r="J4453" s="118"/>
      <c r="K4453" s="118"/>
      <c r="L4453" s="118"/>
      <c r="M4453" s="118"/>
      <c r="N4453" s="153"/>
    </row>
    <row r="4454" spans="2:14">
      <c r="B4454" s="118"/>
      <c r="C4454" s="118"/>
      <c r="D4454" s="118"/>
      <c r="E4454" s="118"/>
      <c r="F4454" s="118"/>
      <c r="G4454" s="118"/>
      <c r="H4454" s="118"/>
      <c r="I4454" s="118"/>
      <c r="J4454" s="118"/>
      <c r="K4454" s="118"/>
      <c r="L4454" s="118"/>
      <c r="M4454" s="118"/>
      <c r="N4454" s="153"/>
    </row>
    <row r="4455" spans="2:14">
      <c r="B4455" s="118"/>
      <c r="C4455" s="118"/>
      <c r="D4455" s="118"/>
      <c r="E4455" s="118"/>
      <c r="F4455" s="118"/>
      <c r="G4455" s="118"/>
      <c r="H4455" s="118"/>
      <c r="I4455" s="118"/>
      <c r="J4455" s="118"/>
      <c r="K4455" s="118"/>
      <c r="L4455" s="118"/>
      <c r="M4455" s="118"/>
      <c r="N4455" s="153"/>
    </row>
    <row r="4456" spans="2:14">
      <c r="B4456" s="118"/>
      <c r="C4456" s="118"/>
      <c r="D4456" s="118"/>
      <c r="E4456" s="118"/>
      <c r="F4456" s="118"/>
      <c r="G4456" s="118"/>
      <c r="H4456" s="118"/>
      <c r="I4456" s="118"/>
      <c r="J4456" s="118"/>
      <c r="K4456" s="118"/>
      <c r="L4456" s="118"/>
      <c r="M4456" s="118"/>
      <c r="N4456" s="153"/>
    </row>
    <row r="4457" spans="2:14">
      <c r="B4457" s="118"/>
      <c r="C4457" s="118"/>
      <c r="D4457" s="118"/>
      <c r="E4457" s="118"/>
      <c r="F4457" s="118"/>
      <c r="G4457" s="118"/>
      <c r="H4457" s="118"/>
      <c r="I4457" s="118"/>
      <c r="J4457" s="118"/>
      <c r="K4457" s="118"/>
      <c r="L4457" s="118"/>
      <c r="M4457" s="118"/>
      <c r="N4457" s="153"/>
    </row>
    <row r="4458" spans="2:14">
      <c r="B4458" s="118"/>
      <c r="C4458" s="118"/>
      <c r="D4458" s="118"/>
      <c r="E4458" s="118"/>
      <c r="F4458" s="118"/>
      <c r="G4458" s="118"/>
      <c r="H4458" s="118"/>
      <c r="I4458" s="118"/>
      <c r="J4458" s="118"/>
      <c r="K4458" s="118"/>
      <c r="L4458" s="118"/>
      <c r="M4458" s="118"/>
      <c r="N4458" s="153"/>
    </row>
    <row r="4459" spans="2:14">
      <c r="B4459" s="118"/>
      <c r="C4459" s="118"/>
      <c r="D4459" s="118"/>
      <c r="E4459" s="118"/>
      <c r="F4459" s="118"/>
      <c r="G4459" s="118"/>
      <c r="H4459" s="118"/>
      <c r="I4459" s="118"/>
      <c r="J4459" s="118"/>
      <c r="K4459" s="118"/>
      <c r="L4459" s="118"/>
      <c r="M4459" s="118"/>
      <c r="N4459" s="153"/>
    </row>
    <row r="4460" spans="2:14">
      <c r="B4460" s="118"/>
      <c r="C4460" s="118"/>
      <c r="D4460" s="118"/>
      <c r="E4460" s="118"/>
      <c r="F4460" s="118"/>
      <c r="G4460" s="118"/>
      <c r="H4460" s="118"/>
      <c r="I4460" s="118"/>
      <c r="J4460" s="118"/>
      <c r="K4460" s="118"/>
      <c r="L4460" s="118"/>
      <c r="M4460" s="118"/>
      <c r="N4460" s="153"/>
    </row>
    <row r="4461" spans="2:14">
      <c r="B4461" s="118"/>
      <c r="C4461" s="118"/>
      <c r="D4461" s="118"/>
      <c r="E4461" s="118"/>
      <c r="F4461" s="118"/>
      <c r="G4461" s="118"/>
      <c r="H4461" s="118"/>
      <c r="I4461" s="118"/>
      <c r="J4461" s="118"/>
      <c r="K4461" s="118"/>
      <c r="L4461" s="118"/>
      <c r="M4461" s="118"/>
      <c r="N4461" s="153"/>
    </row>
    <row r="4462" spans="2:14">
      <c r="B4462" s="118"/>
      <c r="C4462" s="118"/>
      <c r="D4462" s="118"/>
      <c r="E4462" s="118"/>
      <c r="F4462" s="118"/>
      <c r="G4462" s="118"/>
      <c r="H4462" s="118"/>
      <c r="I4462" s="118"/>
      <c r="J4462" s="118"/>
      <c r="K4462" s="118"/>
      <c r="L4462" s="118"/>
      <c r="M4462" s="118"/>
      <c r="N4462" s="153"/>
    </row>
    <row r="4463" spans="2:14">
      <c r="B4463" s="118"/>
      <c r="C4463" s="118"/>
      <c r="D4463" s="118"/>
      <c r="E4463" s="118"/>
      <c r="F4463" s="118"/>
      <c r="G4463" s="118"/>
      <c r="H4463" s="118"/>
      <c r="I4463" s="118"/>
      <c r="J4463" s="118"/>
      <c r="K4463" s="118"/>
      <c r="L4463" s="118"/>
      <c r="M4463" s="118"/>
      <c r="N4463" s="153"/>
    </row>
    <row r="4464" spans="2:14">
      <c r="B4464" s="118"/>
      <c r="C4464" s="118"/>
      <c r="D4464" s="118"/>
      <c r="E4464" s="118"/>
      <c r="F4464" s="118"/>
      <c r="G4464" s="118"/>
      <c r="H4464" s="118"/>
      <c r="I4464" s="118"/>
      <c r="J4464" s="118"/>
      <c r="K4464" s="118"/>
      <c r="L4464" s="118"/>
      <c r="M4464" s="118"/>
      <c r="N4464" s="153"/>
    </row>
    <row r="4465" spans="2:14">
      <c r="B4465" s="118"/>
      <c r="C4465" s="118"/>
      <c r="D4465" s="118"/>
      <c r="E4465" s="118"/>
      <c r="F4465" s="118"/>
      <c r="G4465" s="118"/>
      <c r="H4465" s="118"/>
      <c r="I4465" s="118"/>
      <c r="J4465" s="118"/>
      <c r="K4465" s="118"/>
      <c r="L4465" s="118"/>
      <c r="M4465" s="118"/>
      <c r="N4465" s="153"/>
    </row>
    <row r="4466" spans="2:14">
      <c r="B4466" s="118"/>
      <c r="C4466" s="118"/>
      <c r="D4466" s="118"/>
      <c r="E4466" s="118"/>
      <c r="F4466" s="118"/>
      <c r="G4466" s="118"/>
      <c r="H4466" s="118"/>
      <c r="I4466" s="118"/>
      <c r="J4466" s="118"/>
      <c r="K4466" s="118"/>
      <c r="L4466" s="118"/>
      <c r="M4466" s="118"/>
      <c r="N4466" s="153"/>
    </row>
    <row r="4467" spans="2:14">
      <c r="B4467" s="118"/>
      <c r="C4467" s="118"/>
      <c r="D4467" s="118"/>
      <c r="E4467" s="118"/>
      <c r="F4467" s="118"/>
      <c r="G4467" s="118"/>
      <c r="H4467" s="118"/>
      <c r="I4467" s="118"/>
      <c r="J4467" s="118"/>
      <c r="K4467" s="118"/>
      <c r="L4467" s="118"/>
      <c r="M4467" s="118"/>
      <c r="N4467" s="153"/>
    </row>
    <row r="4468" spans="2:14">
      <c r="B4468" s="118"/>
      <c r="C4468" s="118"/>
      <c r="D4468" s="118"/>
      <c r="E4468" s="118"/>
      <c r="F4468" s="118"/>
      <c r="G4468" s="118"/>
      <c r="H4468" s="118"/>
      <c r="I4468" s="118"/>
      <c r="J4468" s="118"/>
      <c r="K4468" s="118"/>
      <c r="L4468" s="118"/>
      <c r="M4468" s="118"/>
      <c r="N4468" s="153"/>
    </row>
    <row r="4469" spans="2:14">
      <c r="B4469" s="118"/>
      <c r="C4469" s="118"/>
      <c r="D4469" s="118"/>
      <c r="E4469" s="118"/>
      <c r="F4469" s="118"/>
      <c r="G4469" s="118"/>
      <c r="H4469" s="118"/>
      <c r="I4469" s="118"/>
      <c r="J4469" s="118"/>
      <c r="K4469" s="118"/>
      <c r="L4469" s="118"/>
      <c r="M4469" s="118"/>
      <c r="N4469" s="153"/>
    </row>
    <row r="4470" spans="2:14">
      <c r="B4470" s="118"/>
      <c r="C4470" s="118"/>
      <c r="D4470" s="118"/>
      <c r="E4470" s="118"/>
      <c r="F4470" s="118"/>
      <c r="G4470" s="118"/>
      <c r="H4470" s="118"/>
      <c r="I4470" s="118"/>
      <c r="J4470" s="118"/>
      <c r="K4470" s="118"/>
      <c r="L4470" s="118"/>
      <c r="M4470" s="118"/>
      <c r="N4470" s="153"/>
    </row>
    <row r="4471" spans="2:14">
      <c r="B4471" s="118"/>
      <c r="C4471" s="118"/>
      <c r="D4471" s="118"/>
      <c r="E4471" s="118"/>
      <c r="F4471" s="118"/>
      <c r="G4471" s="118"/>
      <c r="H4471" s="118"/>
      <c r="I4471" s="118"/>
      <c r="J4471" s="118"/>
      <c r="K4471" s="118"/>
      <c r="L4471" s="118"/>
      <c r="M4471" s="118"/>
      <c r="N4471" s="153"/>
    </row>
    <row r="4472" spans="2:14">
      <c r="B4472" s="118"/>
      <c r="C4472" s="118"/>
      <c r="D4472" s="118"/>
      <c r="E4472" s="118"/>
      <c r="F4472" s="118"/>
      <c r="G4472" s="118"/>
      <c r="H4472" s="118"/>
      <c r="I4472" s="118"/>
      <c r="J4472" s="118"/>
      <c r="K4472" s="118"/>
      <c r="L4472" s="118"/>
      <c r="M4472" s="118"/>
      <c r="N4472" s="153"/>
    </row>
    <row r="4473" spans="2:14">
      <c r="B4473" s="118"/>
      <c r="C4473" s="118"/>
      <c r="D4473" s="118"/>
      <c r="E4473" s="118"/>
      <c r="F4473" s="118"/>
      <c r="G4473" s="118"/>
      <c r="H4473" s="118"/>
      <c r="I4473" s="118"/>
      <c r="J4473" s="118"/>
      <c r="K4473" s="118"/>
      <c r="L4473" s="118"/>
      <c r="M4473" s="118"/>
      <c r="N4473" s="153"/>
    </row>
    <row r="4474" spans="2:14">
      <c r="B4474" s="118"/>
      <c r="C4474" s="118"/>
      <c r="D4474" s="118"/>
      <c r="E4474" s="118"/>
      <c r="F4474" s="118"/>
      <c r="G4474" s="118"/>
      <c r="H4474" s="118"/>
      <c r="I4474" s="118"/>
      <c r="J4474" s="118"/>
      <c r="K4474" s="118"/>
      <c r="L4474" s="118"/>
      <c r="M4474" s="118"/>
      <c r="N4474" s="153"/>
    </row>
    <row r="4475" spans="2:14">
      <c r="B4475" s="118"/>
      <c r="C4475" s="118"/>
      <c r="D4475" s="118"/>
      <c r="E4475" s="118"/>
      <c r="F4475" s="118"/>
      <c r="G4475" s="118"/>
      <c r="H4475" s="118"/>
      <c r="I4475" s="118"/>
      <c r="J4475" s="118"/>
      <c r="K4475" s="118"/>
      <c r="L4475" s="118"/>
      <c r="M4475" s="118"/>
      <c r="N4475" s="153"/>
    </row>
    <row r="4476" spans="2:14">
      <c r="B4476" s="118"/>
      <c r="C4476" s="118"/>
      <c r="D4476" s="118"/>
      <c r="E4476" s="118"/>
      <c r="F4476" s="118"/>
      <c r="G4476" s="118"/>
      <c r="H4476" s="118"/>
      <c r="I4476" s="118"/>
      <c r="J4476" s="118"/>
      <c r="K4476" s="118"/>
      <c r="L4476" s="118"/>
      <c r="M4476" s="118"/>
      <c r="N4476" s="153"/>
    </row>
    <row r="4477" spans="2:14">
      <c r="B4477" s="118"/>
      <c r="C4477" s="118"/>
      <c r="D4477" s="118"/>
      <c r="E4477" s="118"/>
      <c r="F4477" s="118"/>
      <c r="G4477" s="118"/>
      <c r="H4477" s="118"/>
      <c r="I4477" s="118"/>
      <c r="J4477" s="118"/>
      <c r="K4477" s="118"/>
      <c r="L4477" s="118"/>
      <c r="M4477" s="118"/>
      <c r="N4477" s="153"/>
    </row>
    <row r="4478" spans="2:14">
      <c r="B4478" s="118"/>
      <c r="C4478" s="118"/>
      <c r="D4478" s="118"/>
      <c r="E4478" s="118"/>
      <c r="F4478" s="118"/>
      <c r="G4478" s="118"/>
      <c r="H4478" s="118"/>
      <c r="I4478" s="118"/>
      <c r="J4478" s="118"/>
      <c r="K4478" s="118"/>
      <c r="L4478" s="118"/>
      <c r="M4478" s="118"/>
      <c r="N4478" s="153"/>
    </row>
    <row r="4479" spans="2:14">
      <c r="B4479" s="118"/>
      <c r="C4479" s="118"/>
      <c r="D4479" s="118"/>
      <c r="E4479" s="118"/>
      <c r="F4479" s="118"/>
      <c r="G4479" s="118"/>
      <c r="H4479" s="118"/>
      <c r="I4479" s="118"/>
      <c r="J4479" s="118"/>
      <c r="K4479" s="118"/>
      <c r="L4479" s="118"/>
      <c r="M4479" s="118"/>
      <c r="N4479" s="153"/>
    </row>
    <row r="4480" spans="2:14">
      <c r="B4480" s="118"/>
      <c r="C4480" s="118"/>
      <c r="D4480" s="118"/>
      <c r="E4480" s="118"/>
      <c r="F4480" s="118"/>
      <c r="G4480" s="118"/>
      <c r="H4480" s="118"/>
      <c r="I4480" s="118"/>
      <c r="J4480" s="118"/>
      <c r="K4480" s="118"/>
      <c r="L4480" s="118"/>
      <c r="M4480" s="118"/>
      <c r="N4480" s="153"/>
    </row>
    <row r="4481" spans="2:14">
      <c r="B4481" s="118"/>
      <c r="C4481" s="118"/>
      <c r="D4481" s="118"/>
      <c r="E4481" s="118"/>
      <c r="F4481" s="118"/>
      <c r="G4481" s="118"/>
      <c r="H4481" s="118"/>
      <c r="I4481" s="118"/>
      <c r="J4481" s="118"/>
      <c r="K4481" s="118"/>
      <c r="L4481" s="118"/>
      <c r="M4481" s="118"/>
      <c r="N4481" s="153"/>
    </row>
    <row r="4482" spans="2:14">
      <c r="B4482" s="118"/>
      <c r="C4482" s="118"/>
      <c r="D4482" s="118"/>
      <c r="E4482" s="118"/>
      <c r="F4482" s="118"/>
      <c r="G4482" s="118"/>
      <c r="H4482" s="118"/>
      <c r="I4482" s="118"/>
      <c r="J4482" s="118"/>
      <c r="K4482" s="118"/>
      <c r="L4482" s="118"/>
      <c r="M4482" s="118"/>
      <c r="N4482" s="153"/>
    </row>
    <row r="4483" spans="2:14">
      <c r="B4483" s="118"/>
      <c r="C4483" s="118"/>
      <c r="D4483" s="118"/>
      <c r="E4483" s="118"/>
      <c r="F4483" s="118"/>
      <c r="G4483" s="118"/>
      <c r="H4483" s="118"/>
      <c r="I4483" s="118"/>
      <c r="J4483" s="118"/>
      <c r="K4483" s="118"/>
      <c r="L4483" s="118"/>
      <c r="M4483" s="118"/>
      <c r="N4483" s="153"/>
    </row>
    <row r="4484" spans="2:14">
      <c r="B4484" s="118"/>
      <c r="C4484" s="118"/>
      <c r="D4484" s="118"/>
      <c r="E4484" s="118"/>
      <c r="F4484" s="118"/>
      <c r="G4484" s="118"/>
      <c r="H4484" s="118"/>
      <c r="I4484" s="118"/>
      <c r="J4484" s="118"/>
      <c r="K4484" s="118"/>
      <c r="L4484" s="118"/>
      <c r="M4484" s="118"/>
      <c r="N4484" s="153"/>
    </row>
    <row r="4485" spans="2:14">
      <c r="B4485" s="118"/>
      <c r="C4485" s="118"/>
      <c r="D4485" s="118"/>
      <c r="E4485" s="118"/>
      <c r="F4485" s="118"/>
      <c r="G4485" s="118"/>
      <c r="H4485" s="118"/>
      <c r="I4485" s="118"/>
      <c r="J4485" s="118"/>
      <c r="K4485" s="118"/>
      <c r="L4485" s="118"/>
      <c r="M4485" s="118"/>
      <c r="N4485" s="153"/>
    </row>
    <row r="4486" spans="2:14">
      <c r="B4486" s="118"/>
      <c r="C4486" s="118"/>
      <c r="D4486" s="118"/>
      <c r="E4486" s="118"/>
      <c r="F4486" s="118"/>
      <c r="G4486" s="118"/>
      <c r="H4486" s="118"/>
      <c r="I4486" s="118"/>
      <c r="J4486" s="118"/>
      <c r="K4486" s="118"/>
      <c r="L4486" s="118"/>
      <c r="M4486" s="118"/>
      <c r="N4486" s="153"/>
    </row>
    <row r="4487" spans="2:14">
      <c r="B4487" s="118"/>
      <c r="C4487" s="118"/>
      <c r="D4487" s="118"/>
      <c r="E4487" s="118"/>
      <c r="F4487" s="118"/>
      <c r="G4487" s="118"/>
      <c r="H4487" s="118"/>
      <c r="I4487" s="118"/>
      <c r="J4487" s="118"/>
      <c r="K4487" s="118"/>
      <c r="L4487" s="118"/>
      <c r="M4487" s="118"/>
      <c r="N4487" s="153"/>
    </row>
    <row r="4488" spans="2:14">
      <c r="B4488" s="118"/>
      <c r="C4488" s="118"/>
      <c r="D4488" s="118"/>
      <c r="E4488" s="118"/>
      <c r="F4488" s="118"/>
      <c r="G4488" s="118"/>
      <c r="H4488" s="118"/>
      <c r="I4488" s="118"/>
      <c r="J4488" s="118"/>
      <c r="K4488" s="118"/>
      <c r="L4488" s="118"/>
      <c r="M4488" s="118"/>
      <c r="N4488" s="153"/>
    </row>
    <row r="4489" spans="2:14">
      <c r="B4489" s="118"/>
      <c r="C4489" s="118"/>
      <c r="D4489" s="118"/>
      <c r="E4489" s="118"/>
      <c r="F4489" s="118"/>
      <c r="G4489" s="118"/>
      <c r="H4489" s="118"/>
      <c r="I4489" s="118"/>
      <c r="J4489" s="118"/>
      <c r="K4489" s="118"/>
      <c r="L4489" s="118"/>
      <c r="M4489" s="118"/>
      <c r="N4489" s="153"/>
    </row>
    <row r="4490" spans="2:14">
      <c r="B4490" s="118"/>
      <c r="C4490" s="118"/>
      <c r="D4490" s="118"/>
      <c r="E4490" s="118"/>
      <c r="F4490" s="118"/>
      <c r="G4490" s="118"/>
      <c r="H4490" s="118"/>
      <c r="I4490" s="118"/>
      <c r="J4490" s="118"/>
      <c r="K4490" s="118"/>
      <c r="L4490" s="118"/>
      <c r="M4490" s="118"/>
      <c r="N4490" s="153"/>
    </row>
    <row r="4491" spans="2:14">
      <c r="B4491" s="118"/>
      <c r="C4491" s="118"/>
      <c r="D4491" s="118"/>
      <c r="E4491" s="118"/>
      <c r="F4491" s="118"/>
      <c r="G4491" s="118"/>
      <c r="H4491" s="118"/>
      <c r="I4491" s="118"/>
      <c r="J4491" s="118"/>
      <c r="K4491" s="118"/>
      <c r="L4491" s="118"/>
      <c r="M4491" s="118"/>
      <c r="N4491" s="153"/>
    </row>
    <row r="4492" spans="2:14">
      <c r="B4492" s="118"/>
      <c r="C4492" s="118"/>
      <c r="D4492" s="118"/>
      <c r="E4492" s="118"/>
      <c r="F4492" s="118"/>
      <c r="G4492" s="118"/>
      <c r="H4492" s="118"/>
      <c r="I4492" s="118"/>
      <c r="J4492" s="118"/>
      <c r="K4492" s="118"/>
      <c r="L4492" s="118"/>
      <c r="M4492" s="118"/>
      <c r="N4492" s="153"/>
    </row>
    <row r="4493" spans="2:14">
      <c r="B4493" s="118"/>
      <c r="C4493" s="118"/>
      <c r="D4493" s="118"/>
      <c r="E4493" s="118"/>
      <c r="F4493" s="118"/>
      <c r="G4493" s="118"/>
      <c r="H4493" s="118"/>
      <c r="I4493" s="118"/>
      <c r="J4493" s="118"/>
      <c r="K4493" s="118"/>
      <c r="L4493" s="118"/>
      <c r="M4493" s="118"/>
      <c r="N4493" s="153"/>
    </row>
    <row r="4494" spans="2:14">
      <c r="B4494" s="118"/>
      <c r="C4494" s="118"/>
      <c r="D4494" s="118"/>
      <c r="E4494" s="118"/>
      <c r="F4494" s="118"/>
      <c r="G4494" s="118"/>
      <c r="H4494" s="118"/>
      <c r="I4494" s="118"/>
      <c r="J4494" s="118"/>
      <c r="K4494" s="118"/>
      <c r="L4494" s="118"/>
      <c r="M4494" s="118"/>
      <c r="N4494" s="153"/>
    </row>
    <row r="4495" spans="2:14">
      <c r="B4495" s="118"/>
      <c r="C4495" s="118"/>
      <c r="D4495" s="118"/>
      <c r="E4495" s="118"/>
      <c r="F4495" s="118"/>
      <c r="G4495" s="118"/>
      <c r="H4495" s="118"/>
      <c r="I4495" s="118"/>
      <c r="J4495" s="118"/>
      <c r="K4495" s="118"/>
      <c r="L4495" s="118"/>
      <c r="M4495" s="118"/>
      <c r="N4495" s="153"/>
    </row>
    <row r="4496" spans="2:14">
      <c r="B4496" s="118"/>
      <c r="C4496" s="118"/>
      <c r="D4496" s="118"/>
      <c r="E4496" s="118"/>
      <c r="F4496" s="118"/>
      <c r="G4496" s="118"/>
      <c r="H4496" s="118"/>
      <c r="I4496" s="118"/>
      <c r="J4496" s="118"/>
      <c r="K4496" s="118"/>
      <c r="L4496" s="118"/>
      <c r="M4496" s="118"/>
      <c r="N4496" s="153"/>
    </row>
    <row r="4497" spans="2:14">
      <c r="B4497" s="118"/>
      <c r="C4497" s="118"/>
      <c r="D4497" s="118"/>
      <c r="E4497" s="118"/>
      <c r="F4497" s="118"/>
      <c r="G4497" s="118"/>
      <c r="H4497" s="118"/>
      <c r="I4497" s="118"/>
      <c r="J4497" s="118"/>
      <c r="K4497" s="118"/>
      <c r="L4497" s="118"/>
      <c r="M4497" s="118"/>
      <c r="N4497" s="153"/>
    </row>
    <row r="4498" spans="2:14">
      <c r="B4498" s="118"/>
      <c r="C4498" s="118"/>
      <c r="D4498" s="118"/>
      <c r="E4498" s="118"/>
      <c r="F4498" s="118"/>
      <c r="G4498" s="118"/>
      <c r="H4498" s="118"/>
      <c r="I4498" s="118"/>
      <c r="J4498" s="118"/>
      <c r="K4498" s="118"/>
      <c r="L4498" s="118"/>
      <c r="M4498" s="118"/>
      <c r="N4498" s="153"/>
    </row>
    <row r="4499" spans="2:14">
      <c r="B4499" s="118"/>
      <c r="C4499" s="118"/>
      <c r="D4499" s="118"/>
      <c r="E4499" s="118"/>
      <c r="F4499" s="118"/>
      <c r="G4499" s="118"/>
      <c r="H4499" s="118"/>
      <c r="I4499" s="118"/>
      <c r="J4499" s="118"/>
      <c r="K4499" s="118"/>
      <c r="L4499" s="118"/>
      <c r="M4499" s="118"/>
      <c r="N4499" s="153"/>
    </row>
    <row r="4500" spans="2:14">
      <c r="B4500" s="118"/>
      <c r="C4500" s="118"/>
      <c r="D4500" s="118"/>
      <c r="E4500" s="118"/>
      <c r="F4500" s="118"/>
      <c r="G4500" s="118"/>
      <c r="H4500" s="118"/>
      <c r="I4500" s="118"/>
      <c r="J4500" s="118"/>
      <c r="K4500" s="118"/>
      <c r="L4500" s="118"/>
      <c r="M4500" s="118"/>
      <c r="N4500" s="153"/>
    </row>
    <row r="4501" spans="2:14">
      <c r="B4501" s="118"/>
      <c r="C4501" s="118"/>
      <c r="D4501" s="118"/>
      <c r="E4501" s="118"/>
      <c r="F4501" s="118"/>
      <c r="G4501" s="118"/>
      <c r="H4501" s="118"/>
      <c r="I4501" s="118"/>
      <c r="J4501" s="118"/>
      <c r="K4501" s="118"/>
      <c r="L4501" s="118"/>
      <c r="M4501" s="118"/>
      <c r="N4501" s="153"/>
    </row>
    <row r="4502" spans="2:14">
      <c r="B4502" s="118"/>
      <c r="C4502" s="118"/>
      <c r="D4502" s="118"/>
      <c r="E4502" s="118"/>
      <c r="F4502" s="118"/>
      <c r="G4502" s="118"/>
      <c r="H4502" s="118"/>
      <c r="I4502" s="118"/>
      <c r="J4502" s="118"/>
      <c r="K4502" s="118"/>
      <c r="L4502" s="118"/>
      <c r="M4502" s="118"/>
      <c r="N4502" s="153"/>
    </row>
    <row r="4503" spans="2:14">
      <c r="B4503" s="118"/>
      <c r="C4503" s="118"/>
      <c r="D4503" s="118"/>
      <c r="E4503" s="118"/>
      <c r="F4503" s="118"/>
      <c r="G4503" s="118"/>
      <c r="H4503" s="118"/>
      <c r="I4503" s="118"/>
      <c r="J4503" s="118"/>
      <c r="K4503" s="118"/>
      <c r="L4503" s="118"/>
      <c r="M4503" s="118"/>
      <c r="N4503" s="153"/>
    </row>
    <row r="4504" spans="2:14">
      <c r="B4504" s="118"/>
      <c r="C4504" s="118"/>
      <c r="D4504" s="118"/>
      <c r="E4504" s="118"/>
      <c r="F4504" s="118"/>
      <c r="G4504" s="118"/>
      <c r="H4504" s="118"/>
      <c r="I4504" s="118"/>
      <c r="J4504" s="118"/>
      <c r="K4504" s="118"/>
      <c r="L4504" s="118"/>
      <c r="M4504" s="118"/>
      <c r="N4504" s="153"/>
    </row>
    <row r="4505" spans="2:14">
      <c r="B4505" s="118"/>
      <c r="C4505" s="118"/>
      <c r="D4505" s="118"/>
      <c r="E4505" s="118"/>
      <c r="F4505" s="118"/>
      <c r="G4505" s="118"/>
      <c r="H4505" s="118"/>
      <c r="I4505" s="118"/>
      <c r="J4505" s="118"/>
      <c r="K4505" s="118"/>
      <c r="L4505" s="118"/>
      <c r="M4505" s="118"/>
      <c r="N4505" s="153"/>
    </row>
    <row r="4506" spans="2:14">
      <c r="B4506" s="118"/>
      <c r="C4506" s="118"/>
      <c r="D4506" s="118"/>
      <c r="E4506" s="118"/>
      <c r="F4506" s="118"/>
      <c r="G4506" s="118"/>
      <c r="H4506" s="118"/>
      <c r="I4506" s="118"/>
      <c r="J4506" s="118"/>
      <c r="K4506" s="118"/>
      <c r="L4506" s="118"/>
      <c r="M4506" s="118"/>
      <c r="N4506" s="153"/>
    </row>
    <row r="4507" spans="2:14">
      <c r="B4507" s="118"/>
      <c r="C4507" s="118"/>
      <c r="D4507" s="118"/>
      <c r="E4507" s="118"/>
      <c r="F4507" s="118"/>
      <c r="G4507" s="118"/>
      <c r="H4507" s="118"/>
      <c r="I4507" s="118"/>
      <c r="J4507" s="118"/>
      <c r="K4507" s="118"/>
      <c r="L4507" s="118"/>
      <c r="M4507" s="118"/>
      <c r="N4507" s="153"/>
    </row>
    <row r="4508" spans="2:14">
      <c r="B4508" s="118"/>
      <c r="C4508" s="118"/>
      <c r="D4508" s="118"/>
      <c r="E4508" s="118"/>
      <c r="F4508" s="118"/>
      <c r="G4508" s="118"/>
      <c r="H4508" s="118"/>
      <c r="I4508" s="118"/>
      <c r="J4508" s="118"/>
      <c r="K4508" s="118"/>
      <c r="L4508" s="118"/>
      <c r="M4508" s="118"/>
      <c r="N4508" s="153"/>
    </row>
    <row r="4509" spans="2:14">
      <c r="B4509" s="118"/>
      <c r="C4509" s="118"/>
      <c r="D4509" s="118"/>
      <c r="E4509" s="118"/>
      <c r="F4509" s="118"/>
      <c r="G4509" s="118"/>
      <c r="H4509" s="118"/>
      <c r="I4509" s="118"/>
      <c r="J4509" s="118"/>
      <c r="K4509" s="118"/>
      <c r="L4509" s="118"/>
      <c r="M4509" s="118"/>
      <c r="N4509" s="153"/>
    </row>
    <row r="4510" spans="2:14">
      <c r="B4510" s="118"/>
      <c r="C4510" s="118"/>
      <c r="D4510" s="118"/>
      <c r="E4510" s="118"/>
      <c r="F4510" s="118"/>
      <c r="G4510" s="118"/>
      <c r="H4510" s="118"/>
      <c r="I4510" s="118"/>
      <c r="J4510" s="118"/>
      <c r="K4510" s="118"/>
      <c r="L4510" s="118"/>
      <c r="M4510" s="118"/>
      <c r="N4510" s="153"/>
    </row>
    <row r="4511" spans="2:14">
      <c r="B4511" s="118"/>
      <c r="C4511" s="118"/>
      <c r="D4511" s="118"/>
      <c r="E4511" s="118"/>
      <c r="F4511" s="118"/>
      <c r="G4511" s="118"/>
      <c r="H4511" s="118"/>
      <c r="I4511" s="118"/>
      <c r="J4511" s="118"/>
      <c r="K4511" s="118"/>
      <c r="L4511" s="118"/>
      <c r="M4511" s="118"/>
      <c r="N4511" s="153"/>
    </row>
    <row r="4512" spans="2:14">
      <c r="B4512" s="118"/>
      <c r="C4512" s="118"/>
      <c r="D4512" s="118"/>
      <c r="E4512" s="118"/>
      <c r="F4512" s="118"/>
      <c r="G4512" s="118"/>
      <c r="H4512" s="118"/>
      <c r="I4512" s="118"/>
      <c r="J4512" s="118"/>
      <c r="K4512" s="118"/>
      <c r="L4512" s="118"/>
      <c r="M4512" s="118"/>
      <c r="N4512" s="153"/>
    </row>
    <row r="4513" spans="2:14">
      <c r="B4513" s="118"/>
      <c r="C4513" s="118"/>
      <c r="D4513" s="118"/>
      <c r="E4513" s="118"/>
      <c r="F4513" s="118"/>
      <c r="G4513" s="118"/>
      <c r="H4513" s="118"/>
      <c r="I4513" s="118"/>
      <c r="J4513" s="118"/>
      <c r="K4513" s="118"/>
      <c r="L4513" s="118"/>
      <c r="M4513" s="118"/>
      <c r="N4513" s="153"/>
    </row>
    <row r="4514" spans="2:14">
      <c r="B4514" s="118"/>
      <c r="C4514" s="118"/>
      <c r="D4514" s="118"/>
      <c r="E4514" s="118"/>
      <c r="F4514" s="118"/>
      <c r="G4514" s="118"/>
      <c r="H4514" s="118"/>
      <c r="I4514" s="118"/>
      <c r="J4514" s="118"/>
      <c r="K4514" s="118"/>
      <c r="L4514" s="118"/>
      <c r="M4514" s="118"/>
      <c r="N4514" s="153"/>
    </row>
    <row r="4515" spans="2:14">
      <c r="B4515" s="118"/>
      <c r="C4515" s="118"/>
      <c r="D4515" s="118"/>
      <c r="E4515" s="118"/>
      <c r="F4515" s="118"/>
      <c r="G4515" s="118"/>
      <c r="H4515" s="118"/>
      <c r="I4515" s="118"/>
      <c r="J4515" s="118"/>
      <c r="K4515" s="118"/>
      <c r="L4515" s="118"/>
      <c r="M4515" s="118"/>
      <c r="N4515" s="153"/>
    </row>
    <row r="4516" spans="2:14">
      <c r="B4516" s="118"/>
      <c r="C4516" s="118"/>
      <c r="D4516" s="118"/>
      <c r="E4516" s="118"/>
      <c r="F4516" s="118"/>
      <c r="G4516" s="118"/>
      <c r="H4516" s="118"/>
      <c r="I4516" s="118"/>
      <c r="J4516" s="118"/>
      <c r="K4516" s="118"/>
      <c r="L4516" s="118"/>
      <c r="M4516" s="118"/>
      <c r="N4516" s="153"/>
    </row>
    <row r="4517" spans="2:14">
      <c r="B4517" s="118"/>
      <c r="C4517" s="118"/>
      <c r="D4517" s="118"/>
      <c r="E4517" s="118"/>
      <c r="F4517" s="118"/>
      <c r="G4517" s="118"/>
      <c r="H4517" s="118"/>
      <c r="I4517" s="118"/>
      <c r="J4517" s="118"/>
      <c r="K4517" s="118"/>
      <c r="L4517" s="118"/>
      <c r="M4517" s="118"/>
      <c r="N4517" s="153"/>
    </row>
    <row r="4518" spans="2:14">
      <c r="B4518" s="118"/>
      <c r="C4518" s="118"/>
      <c r="D4518" s="118"/>
      <c r="E4518" s="118"/>
      <c r="F4518" s="118"/>
      <c r="G4518" s="118"/>
      <c r="H4518" s="118"/>
      <c r="I4518" s="118"/>
      <c r="J4518" s="118"/>
      <c r="K4518" s="118"/>
      <c r="L4518" s="118"/>
      <c r="M4518" s="118"/>
      <c r="N4518" s="153"/>
    </row>
    <row r="4519" spans="2:14">
      <c r="B4519" s="118"/>
      <c r="C4519" s="118"/>
      <c r="D4519" s="118"/>
      <c r="E4519" s="118"/>
      <c r="F4519" s="118"/>
      <c r="G4519" s="118"/>
      <c r="H4519" s="118"/>
      <c r="I4519" s="118"/>
      <c r="J4519" s="118"/>
      <c r="K4519" s="118"/>
      <c r="L4519" s="118"/>
      <c r="M4519" s="118"/>
      <c r="N4519" s="153"/>
    </row>
    <row r="4520" spans="2:14">
      <c r="B4520" s="118"/>
      <c r="C4520" s="118"/>
      <c r="D4520" s="118"/>
      <c r="E4520" s="118"/>
      <c r="F4520" s="118"/>
      <c r="G4520" s="118"/>
      <c r="H4520" s="118"/>
      <c r="I4520" s="118"/>
      <c r="J4520" s="118"/>
      <c r="K4520" s="118"/>
      <c r="L4520" s="118"/>
      <c r="M4520" s="118"/>
      <c r="N4520" s="153"/>
    </row>
    <row r="4521" spans="2:14">
      <c r="B4521" s="118"/>
      <c r="C4521" s="118"/>
      <c r="D4521" s="118"/>
      <c r="E4521" s="118"/>
      <c r="F4521" s="118"/>
      <c r="G4521" s="118"/>
      <c r="H4521" s="118"/>
      <c r="I4521" s="118"/>
      <c r="J4521" s="118"/>
      <c r="K4521" s="118"/>
      <c r="L4521" s="118"/>
      <c r="M4521" s="118"/>
      <c r="N4521" s="153"/>
    </row>
    <row r="4522" spans="2:14">
      <c r="B4522" s="118"/>
      <c r="C4522" s="118"/>
      <c r="D4522" s="118"/>
      <c r="E4522" s="118"/>
      <c r="F4522" s="118"/>
      <c r="G4522" s="118"/>
      <c r="H4522" s="118"/>
      <c r="I4522" s="118"/>
      <c r="J4522" s="118"/>
      <c r="K4522" s="118"/>
      <c r="L4522" s="118"/>
      <c r="M4522" s="118"/>
      <c r="N4522" s="153"/>
    </row>
    <row r="4523" spans="2:14">
      <c r="B4523" s="118"/>
      <c r="C4523" s="118"/>
      <c r="D4523" s="118"/>
      <c r="E4523" s="118"/>
      <c r="F4523" s="118"/>
      <c r="G4523" s="118"/>
      <c r="H4523" s="118"/>
      <c r="I4523" s="118"/>
      <c r="J4523" s="118"/>
      <c r="K4523" s="118"/>
      <c r="L4523" s="118"/>
      <c r="M4523" s="118"/>
      <c r="N4523" s="153"/>
    </row>
    <row r="4524" spans="2:14">
      <c r="B4524" s="118"/>
      <c r="C4524" s="118"/>
      <c r="D4524" s="118"/>
      <c r="E4524" s="118"/>
      <c r="F4524" s="118"/>
      <c r="G4524" s="118"/>
      <c r="H4524" s="118"/>
      <c r="I4524" s="118"/>
      <c r="J4524" s="118"/>
      <c r="K4524" s="118"/>
      <c r="L4524" s="118"/>
      <c r="M4524" s="118"/>
      <c r="N4524" s="153"/>
    </row>
    <row r="4525" spans="2:14">
      <c r="B4525" s="118"/>
      <c r="C4525" s="118"/>
      <c r="D4525" s="118"/>
      <c r="E4525" s="118"/>
      <c r="F4525" s="118"/>
      <c r="G4525" s="118"/>
      <c r="H4525" s="118"/>
      <c r="I4525" s="118"/>
      <c r="J4525" s="118"/>
      <c r="K4525" s="118"/>
      <c r="L4525" s="118"/>
      <c r="M4525" s="118"/>
      <c r="N4525" s="153"/>
    </row>
    <row r="4526" spans="2:14">
      <c r="B4526" s="118"/>
      <c r="C4526" s="118"/>
      <c r="D4526" s="118"/>
      <c r="E4526" s="118"/>
      <c r="F4526" s="118"/>
      <c r="G4526" s="118"/>
      <c r="H4526" s="118"/>
      <c r="I4526" s="118"/>
      <c r="J4526" s="118"/>
      <c r="K4526" s="118"/>
      <c r="L4526" s="118"/>
      <c r="M4526" s="118"/>
      <c r="N4526" s="153"/>
    </row>
    <row r="4527" spans="2:14">
      <c r="B4527" s="118"/>
      <c r="C4527" s="118"/>
      <c r="D4527" s="118"/>
      <c r="E4527" s="118"/>
      <c r="F4527" s="118"/>
      <c r="G4527" s="118"/>
      <c r="H4527" s="118"/>
      <c r="I4527" s="118"/>
      <c r="J4527" s="118"/>
      <c r="K4527" s="118"/>
      <c r="L4527" s="118"/>
      <c r="M4527" s="118"/>
      <c r="N4527" s="153"/>
    </row>
    <row r="4528" spans="2:14">
      <c r="B4528" s="118"/>
      <c r="C4528" s="118"/>
      <c r="D4528" s="118"/>
      <c r="E4528" s="118"/>
      <c r="F4528" s="118"/>
      <c r="G4528" s="118"/>
      <c r="H4528" s="118"/>
      <c r="I4528" s="118"/>
      <c r="J4528" s="118"/>
      <c r="K4528" s="118"/>
      <c r="L4528" s="118"/>
      <c r="M4528" s="118"/>
      <c r="N4528" s="153"/>
    </row>
    <row r="4529" spans="2:14">
      <c r="B4529" s="118"/>
      <c r="C4529" s="118"/>
      <c r="D4529" s="118"/>
      <c r="E4529" s="118"/>
      <c r="F4529" s="118"/>
      <c r="G4529" s="118"/>
      <c r="H4529" s="118"/>
      <c r="I4529" s="118"/>
      <c r="J4529" s="118"/>
      <c r="K4529" s="118"/>
      <c r="L4529" s="118"/>
      <c r="M4529" s="118"/>
      <c r="N4529" s="153"/>
    </row>
    <row r="4530" spans="2:14">
      <c r="B4530" s="118"/>
      <c r="C4530" s="118"/>
      <c r="D4530" s="118"/>
      <c r="E4530" s="118"/>
      <c r="F4530" s="118"/>
      <c r="G4530" s="118"/>
      <c r="H4530" s="118"/>
      <c r="I4530" s="118"/>
      <c r="J4530" s="118"/>
      <c r="K4530" s="118"/>
      <c r="L4530" s="118"/>
      <c r="M4530" s="118"/>
      <c r="N4530" s="153"/>
    </row>
    <row r="4531" spans="2:14">
      <c r="B4531" s="118"/>
      <c r="C4531" s="118"/>
      <c r="D4531" s="118"/>
      <c r="E4531" s="118"/>
      <c r="F4531" s="118"/>
      <c r="G4531" s="118"/>
      <c r="H4531" s="118"/>
      <c r="I4531" s="118"/>
      <c r="J4531" s="118"/>
      <c r="K4531" s="118"/>
      <c r="L4531" s="118"/>
      <c r="M4531" s="118"/>
      <c r="N4531" s="153"/>
    </row>
    <row r="4532" spans="2:14">
      <c r="B4532" s="118"/>
      <c r="C4532" s="118"/>
      <c r="D4532" s="118"/>
      <c r="E4532" s="118"/>
      <c r="F4532" s="118"/>
      <c r="G4532" s="118"/>
      <c r="H4532" s="118"/>
      <c r="I4532" s="118"/>
      <c r="J4532" s="118"/>
      <c r="K4532" s="118"/>
      <c r="L4532" s="118"/>
      <c r="M4532" s="118"/>
      <c r="N4532" s="153"/>
    </row>
    <row r="4533" spans="2:14">
      <c r="B4533" s="118"/>
      <c r="C4533" s="118"/>
      <c r="D4533" s="118"/>
      <c r="E4533" s="118"/>
      <c r="F4533" s="118"/>
      <c r="G4533" s="118"/>
      <c r="H4533" s="118"/>
      <c r="I4533" s="118"/>
      <c r="J4533" s="118"/>
      <c r="K4533" s="118"/>
      <c r="L4533" s="118"/>
      <c r="M4533" s="118"/>
      <c r="N4533" s="153"/>
    </row>
    <row r="4534" spans="2:14">
      <c r="B4534" s="118"/>
      <c r="C4534" s="118"/>
      <c r="D4534" s="118"/>
      <c r="E4534" s="118"/>
      <c r="F4534" s="118"/>
      <c r="G4534" s="118"/>
      <c r="H4534" s="118"/>
      <c r="I4534" s="118"/>
      <c r="J4534" s="118"/>
      <c r="K4534" s="118"/>
      <c r="L4534" s="118"/>
      <c r="M4534" s="118"/>
      <c r="N4534" s="153"/>
    </row>
    <row r="4535" spans="2:14">
      <c r="B4535" s="118"/>
      <c r="C4535" s="118"/>
      <c r="D4535" s="118"/>
      <c r="E4535" s="118"/>
      <c r="F4535" s="118"/>
      <c r="G4535" s="118"/>
      <c r="H4535" s="118"/>
      <c r="I4535" s="118"/>
      <c r="J4535" s="118"/>
      <c r="K4535" s="118"/>
      <c r="L4535" s="118"/>
      <c r="M4535" s="118"/>
      <c r="N4535" s="153"/>
    </row>
    <row r="4536" spans="2:14">
      <c r="B4536" s="118"/>
      <c r="C4536" s="118"/>
      <c r="D4536" s="118"/>
      <c r="E4536" s="118"/>
      <c r="F4536" s="118"/>
      <c r="G4536" s="118"/>
      <c r="H4536" s="118"/>
      <c r="I4536" s="118"/>
      <c r="J4536" s="118"/>
      <c r="K4536" s="118"/>
      <c r="L4536" s="118"/>
      <c r="M4536" s="118"/>
      <c r="N4536" s="153"/>
    </row>
    <row r="4537" spans="2:14">
      <c r="B4537" s="118"/>
      <c r="C4537" s="118"/>
      <c r="D4537" s="118"/>
      <c r="E4537" s="118"/>
      <c r="F4537" s="118"/>
      <c r="G4537" s="118"/>
      <c r="H4537" s="118"/>
      <c r="I4537" s="118"/>
      <c r="J4537" s="118"/>
      <c r="K4537" s="118"/>
      <c r="L4537" s="118"/>
      <c r="M4537" s="118"/>
      <c r="N4537" s="153"/>
    </row>
    <row r="4538" spans="2:14">
      <c r="B4538" s="118"/>
      <c r="C4538" s="118"/>
      <c r="D4538" s="118"/>
      <c r="E4538" s="118"/>
      <c r="F4538" s="118"/>
      <c r="G4538" s="118"/>
      <c r="H4538" s="118"/>
      <c r="I4538" s="118"/>
      <c r="J4538" s="118"/>
      <c r="K4538" s="118"/>
      <c r="L4538" s="118"/>
      <c r="M4538" s="118"/>
      <c r="N4538" s="153"/>
    </row>
    <row r="4539" spans="2:14">
      <c r="B4539" s="118"/>
      <c r="C4539" s="118"/>
      <c r="D4539" s="118"/>
      <c r="E4539" s="118"/>
      <c r="F4539" s="118"/>
      <c r="G4539" s="118"/>
      <c r="H4539" s="118"/>
      <c r="I4539" s="118"/>
      <c r="J4539" s="118"/>
      <c r="K4539" s="118"/>
      <c r="L4539" s="118"/>
      <c r="M4539" s="118"/>
      <c r="N4539" s="153"/>
    </row>
    <row r="4540" spans="2:14">
      <c r="B4540" s="118"/>
      <c r="C4540" s="118"/>
      <c r="D4540" s="118"/>
      <c r="E4540" s="118"/>
      <c r="F4540" s="118"/>
      <c r="G4540" s="118"/>
      <c r="H4540" s="118"/>
      <c r="I4540" s="118"/>
      <c r="J4540" s="118"/>
      <c r="K4540" s="118"/>
      <c r="L4540" s="118"/>
      <c r="M4540" s="118"/>
      <c r="N4540" s="153"/>
    </row>
    <row r="4541" spans="2:14">
      <c r="B4541" s="118"/>
      <c r="C4541" s="118"/>
      <c r="D4541" s="118"/>
      <c r="E4541" s="118"/>
      <c r="F4541" s="118"/>
      <c r="G4541" s="118"/>
      <c r="H4541" s="118"/>
      <c r="I4541" s="118"/>
      <c r="J4541" s="118"/>
      <c r="K4541" s="118"/>
      <c r="L4541" s="118"/>
      <c r="M4541" s="118"/>
      <c r="N4541" s="153"/>
    </row>
    <row r="4542" spans="2:14">
      <c r="B4542" s="118"/>
      <c r="C4542" s="118"/>
      <c r="D4542" s="118"/>
      <c r="E4542" s="118"/>
      <c r="F4542" s="118"/>
      <c r="G4542" s="118"/>
      <c r="H4542" s="118"/>
      <c r="I4542" s="118"/>
      <c r="J4542" s="118"/>
      <c r="K4542" s="118"/>
      <c r="L4542" s="118"/>
      <c r="M4542" s="118"/>
      <c r="N4542" s="153"/>
    </row>
    <row r="4543" spans="2:14">
      <c r="B4543" s="118"/>
      <c r="C4543" s="118"/>
      <c r="D4543" s="118"/>
      <c r="E4543" s="118"/>
      <c r="F4543" s="118"/>
      <c r="G4543" s="118"/>
      <c r="H4543" s="118"/>
      <c r="I4543" s="118"/>
      <c r="J4543" s="118"/>
      <c r="K4543" s="118"/>
      <c r="L4543" s="118"/>
      <c r="M4543" s="118"/>
      <c r="N4543" s="153"/>
    </row>
    <row r="4544" spans="2:14">
      <c r="B4544" s="118"/>
      <c r="C4544" s="118"/>
      <c r="D4544" s="118"/>
      <c r="E4544" s="118"/>
      <c r="F4544" s="118"/>
      <c r="G4544" s="118"/>
      <c r="H4544" s="118"/>
      <c r="I4544" s="118"/>
      <c r="J4544" s="118"/>
      <c r="K4544" s="118"/>
      <c r="L4544" s="118"/>
      <c r="M4544" s="118"/>
      <c r="N4544" s="153"/>
    </row>
    <row r="4545" spans="2:14">
      <c r="B4545" s="118"/>
      <c r="C4545" s="118"/>
      <c r="D4545" s="118"/>
      <c r="E4545" s="118"/>
      <c r="F4545" s="118"/>
      <c r="G4545" s="118"/>
      <c r="H4545" s="118"/>
      <c r="I4545" s="118"/>
      <c r="J4545" s="118"/>
      <c r="K4545" s="118"/>
      <c r="L4545" s="118"/>
      <c r="M4545" s="118"/>
      <c r="N4545" s="153"/>
    </row>
    <row r="4546" spans="2:14">
      <c r="B4546" s="118"/>
      <c r="C4546" s="118"/>
      <c r="D4546" s="118"/>
      <c r="E4546" s="118"/>
      <c r="F4546" s="118"/>
      <c r="G4546" s="118"/>
      <c r="H4546" s="118"/>
      <c r="I4546" s="118"/>
      <c r="J4546" s="118"/>
      <c r="K4546" s="118"/>
      <c r="L4546" s="118"/>
      <c r="M4546" s="118"/>
      <c r="N4546" s="153"/>
    </row>
    <row r="4547" spans="2:14">
      <c r="B4547" s="118"/>
      <c r="C4547" s="118"/>
      <c r="D4547" s="118"/>
      <c r="E4547" s="118"/>
      <c r="F4547" s="118"/>
      <c r="G4547" s="118"/>
      <c r="H4547" s="118"/>
      <c r="I4547" s="118"/>
      <c r="J4547" s="118"/>
      <c r="K4547" s="118"/>
      <c r="L4547" s="118"/>
      <c r="M4547" s="118"/>
      <c r="N4547" s="153"/>
    </row>
    <row r="4548" spans="2:14">
      <c r="B4548" s="118"/>
      <c r="C4548" s="118"/>
      <c r="D4548" s="118"/>
      <c r="E4548" s="118"/>
      <c r="F4548" s="118"/>
      <c r="G4548" s="118"/>
      <c r="H4548" s="118"/>
      <c r="I4548" s="118"/>
      <c r="J4548" s="118"/>
      <c r="K4548" s="118"/>
      <c r="L4548" s="118"/>
      <c r="M4548" s="118"/>
      <c r="N4548" s="153"/>
    </row>
    <row r="4549" spans="2:14">
      <c r="B4549" s="118"/>
      <c r="C4549" s="118"/>
      <c r="D4549" s="118"/>
      <c r="E4549" s="118"/>
      <c r="F4549" s="118"/>
      <c r="G4549" s="118"/>
      <c r="H4549" s="118"/>
      <c r="I4549" s="118"/>
      <c r="J4549" s="118"/>
      <c r="K4549" s="118"/>
      <c r="L4549" s="118"/>
      <c r="M4549" s="118"/>
      <c r="N4549" s="153"/>
    </row>
    <row r="4550" spans="2:14">
      <c r="B4550" s="118"/>
      <c r="C4550" s="118"/>
      <c r="D4550" s="118"/>
      <c r="E4550" s="118"/>
      <c r="F4550" s="118"/>
      <c r="G4550" s="118"/>
      <c r="H4550" s="118"/>
      <c r="I4550" s="118"/>
      <c r="J4550" s="118"/>
      <c r="K4550" s="118"/>
      <c r="L4550" s="118"/>
      <c r="M4550" s="118"/>
      <c r="N4550" s="153"/>
    </row>
    <row r="4551" spans="2:14">
      <c r="B4551" s="118"/>
      <c r="C4551" s="118"/>
      <c r="D4551" s="118"/>
      <c r="E4551" s="118"/>
      <c r="F4551" s="118"/>
      <c r="G4551" s="118"/>
      <c r="H4551" s="118"/>
      <c r="I4551" s="118"/>
      <c r="J4551" s="118"/>
      <c r="K4551" s="118"/>
      <c r="L4551" s="118"/>
      <c r="M4551" s="118"/>
      <c r="N4551" s="153"/>
    </row>
    <row r="4552" spans="2:14">
      <c r="B4552" s="118"/>
      <c r="C4552" s="118"/>
      <c r="D4552" s="118"/>
      <c r="E4552" s="118"/>
      <c r="F4552" s="118"/>
      <c r="G4552" s="118"/>
      <c r="H4552" s="118"/>
      <c r="I4552" s="118"/>
      <c r="J4552" s="118"/>
      <c r="K4552" s="118"/>
      <c r="L4552" s="118"/>
      <c r="M4552" s="118"/>
      <c r="N4552" s="153"/>
    </row>
    <row r="4553" spans="2:14">
      <c r="B4553" s="118"/>
      <c r="C4553" s="118"/>
      <c r="D4553" s="118"/>
      <c r="E4553" s="118"/>
      <c r="F4553" s="118"/>
      <c r="G4553" s="118"/>
      <c r="H4553" s="118"/>
      <c r="I4553" s="118"/>
      <c r="J4553" s="118"/>
      <c r="K4553" s="118"/>
      <c r="L4553" s="118"/>
      <c r="M4553" s="118"/>
      <c r="N4553" s="153"/>
    </row>
    <row r="4554" spans="2:14">
      <c r="B4554" s="118"/>
      <c r="C4554" s="118"/>
      <c r="D4554" s="118"/>
      <c r="E4554" s="118"/>
      <c r="F4554" s="118"/>
      <c r="G4554" s="118"/>
      <c r="H4554" s="118"/>
      <c r="I4554" s="118"/>
      <c r="J4554" s="118"/>
      <c r="K4554" s="118"/>
      <c r="L4554" s="118"/>
      <c r="M4554" s="118"/>
      <c r="N4554" s="153"/>
    </row>
    <row r="4555" spans="2:14">
      <c r="B4555" s="118"/>
      <c r="C4555" s="118"/>
      <c r="D4555" s="118"/>
      <c r="E4555" s="118"/>
      <c r="F4555" s="118"/>
      <c r="G4555" s="118"/>
      <c r="H4555" s="118"/>
      <c r="I4555" s="118"/>
      <c r="J4555" s="118"/>
      <c r="K4555" s="118"/>
      <c r="L4555" s="118"/>
      <c r="M4555" s="118"/>
      <c r="N4555" s="153"/>
    </row>
  </sheetData>
  <autoFilter ref="A1:N778" xr:uid="{00000000-0001-0000-0800-000000000000}"/>
  <phoneticPr fontId="167" type="noConversion"/>
  <printOptions horizontalCentered="1"/>
  <pageMargins left="0.25" right="0.25" top="0.7" bottom="0.55000000000000004" header="0.4" footer="0.24000000000000002"/>
  <pageSetup scale="90" orientation="landscape" r:id="rId1"/>
  <headerFooter>
    <oddHeader>&amp;C&amp;"Arial,Bold"&amp;12FT_T_INCL - Export From AFLAC831_GC@PSG11G01</oddHeader>
    <oddFooter>&amp;L&amp;D&amp;C&amp;P of &amp;N&amp;R&amp;F</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445"/>
  <sheetViews>
    <sheetView workbookViewId="0">
      <selection activeCell="I2" sqref="I2"/>
    </sheetView>
  </sheetViews>
  <sheetFormatPr defaultColWidth="9.1796875" defaultRowHeight="13"/>
  <cols>
    <col min="1" max="1" width="12.1796875" style="89" bestFit="1" customWidth="1"/>
    <col min="2" max="2" width="6.1796875" style="89" customWidth="1"/>
    <col min="3" max="3" width="15.453125" style="89" customWidth="1"/>
    <col min="4" max="4" width="17.26953125" style="89" customWidth="1"/>
    <col min="5" max="5" width="18.26953125" style="89" customWidth="1"/>
    <col min="6" max="6" width="12.453125" style="89" customWidth="1"/>
    <col min="7" max="7" width="32.26953125" style="89" customWidth="1"/>
    <col min="8" max="8" width="9.1796875" style="89" customWidth="1"/>
    <col min="9" max="16384" width="9.1796875" style="89"/>
  </cols>
  <sheetData>
    <row r="1" spans="1:7" s="91" customFormat="1">
      <c r="A1" s="90" t="s">
        <v>36</v>
      </c>
      <c r="B1" s="90" t="s">
        <v>3804</v>
      </c>
      <c r="C1" s="90" t="s">
        <v>3805</v>
      </c>
      <c r="D1" s="90" t="s">
        <v>3806</v>
      </c>
      <c r="E1" s="90" t="s">
        <v>1</v>
      </c>
      <c r="F1" s="90" t="s">
        <v>2</v>
      </c>
      <c r="G1" s="90" t="s">
        <v>38</v>
      </c>
    </row>
    <row r="2" spans="1:7">
      <c r="A2" s="92"/>
      <c r="B2" s="92" t="s">
        <v>3867</v>
      </c>
      <c r="C2" s="92" t="s">
        <v>160</v>
      </c>
      <c r="D2" s="92" t="s">
        <v>3870</v>
      </c>
      <c r="E2" s="92" t="s">
        <v>5932</v>
      </c>
      <c r="F2" s="92" t="s">
        <v>3813</v>
      </c>
      <c r="G2" s="92" t="str">
        <f t="shared" ref="G2:G7" si="0">CONCATENATE("
INSERT INTO ft_o_mkey (tbl_id, col_nme, match_key_nme, last_chg_tms, last_chg_usr_id)  
  SELECT '", B2, "','", C2, "','", D2, "',", E2, ",'",F2, "' 
    FROM DUAL WHERE NOT EXISTS (SELECT 1 FROM ft_o_mkey WHERE tbl_id = '",B2, "' AND col_nme = '", C2, "' AND match_key_nme = '", D2, "' );")</f>
        <v xml:space="preserve">
INSERT INTO ft_o_mkey (tbl_id, col_nme, match_key_nme, last_chg_tms, last_chg_usr_id)  
  SELECT 'EINC','DATA_SRC_ID','EINC_MATCH_1_P72',SYDATE(),'GS:PSG:P72' 
    FROM DUAL WHERE NOT EXISTS (SELECT 1 FROM ft_o_mkey WHERE tbl_id = 'EINC' AND col_nme = 'DATA_SRC_ID' AND match_key_nme = 'EINC_MATCH_1_P72' );</v>
      </c>
    </row>
    <row r="3" spans="1:7">
      <c r="A3" s="92"/>
      <c r="B3" s="92" t="s">
        <v>3867</v>
      </c>
      <c r="C3" s="92" t="s">
        <v>3868</v>
      </c>
      <c r="D3" s="92" t="s">
        <v>3870</v>
      </c>
      <c r="E3" s="92" t="s">
        <v>5932</v>
      </c>
      <c r="F3" s="92" t="s">
        <v>3813</v>
      </c>
      <c r="G3" s="92" t="str">
        <f t="shared" si="0"/>
        <v xml:space="preserve">
INSERT INTO ft_o_mkey (tbl_id, col_nme, match_key_nme, last_chg_tms, last_chg_usr_id)  
  SELECT 'EINC','EXT_CL_VALUE','EINC_MATCH_1_P72',SYDATE(),'GS:PSG:P72' 
    FROM DUAL WHERE NOT EXISTS (SELECT 1 FROM ft_o_mkey WHERE tbl_id = 'EINC' AND col_nme = 'EXT_CL_VALUE' AND match_key_nme = 'EINC_MATCH_1_P72' );</v>
      </c>
    </row>
    <row r="4" spans="1:7">
      <c r="A4" s="92"/>
      <c r="B4" s="92" t="s">
        <v>3867</v>
      </c>
      <c r="C4" s="92" t="s">
        <v>3869</v>
      </c>
      <c r="D4" s="92" t="s">
        <v>3870</v>
      </c>
      <c r="E4" s="92" t="s">
        <v>5932</v>
      </c>
      <c r="F4" s="92" t="s">
        <v>3813</v>
      </c>
      <c r="G4" s="92" t="str">
        <f t="shared" si="0"/>
        <v xml:space="preserve">
INSERT INTO ft_o_mkey (tbl_id, col_nme, match_key_nme, last_chg_tms, last_chg_usr_id)  
  SELECT 'EINC','INDUS_CL_SET_ID','EINC_MATCH_1_P72',SYDATE(),'GS:PSG:P72' 
    FROM DUAL WHERE NOT EXISTS (SELECT 1 FROM ft_o_mkey WHERE tbl_id = 'EINC' AND col_nme = 'INDUS_CL_SET_ID' AND match_key_nme = 'EINC_MATCH_1_P72' );</v>
      </c>
    </row>
    <row r="5" spans="1:7">
      <c r="A5" s="92"/>
      <c r="B5" s="92" t="s">
        <v>3867</v>
      </c>
      <c r="C5" s="92" t="s">
        <v>3865</v>
      </c>
      <c r="D5" s="92" t="s">
        <v>3870</v>
      </c>
      <c r="E5" s="92" t="s">
        <v>5932</v>
      </c>
      <c r="F5" s="92" t="s">
        <v>3813</v>
      </c>
      <c r="G5" s="92" t="str">
        <f t="shared" si="0"/>
        <v xml:space="preserve">
INSERT INTO ft_o_mkey (tbl_id, col_nme, match_key_nme, last_chg_tms, last_chg_usr_id)  
  SELECT 'EINC','NLS_CDE','EINC_MATCH_1_P72',SYDATE(),'GS:PSG:P72' 
    FROM DUAL WHERE NOT EXISTS (SELECT 1 FROM ft_o_mkey WHERE tbl_id = 'EINC' AND col_nme = 'NLS_CDE' AND match_key_nme = 'EINC_MATCH_1_P72' );</v>
      </c>
    </row>
    <row r="6" spans="1:7">
      <c r="B6" s="89" t="s">
        <v>5612</v>
      </c>
      <c r="C6" s="89" t="s">
        <v>5613</v>
      </c>
      <c r="D6" s="89" t="s">
        <v>5615</v>
      </c>
      <c r="E6" s="92" t="s">
        <v>5932</v>
      </c>
      <c r="F6" s="92" t="s">
        <v>3813</v>
      </c>
      <c r="G6" s="92" t="str">
        <f t="shared" si="0"/>
        <v xml:space="preserve">
INSERT INTO ft_o_mkey (tbl_id, col_nme, match_key_nme, last_chg_tms, last_chg_usr_id)  
  SELECT 'BNPT','PRNT_BNCH_OID','BNPT_CSTM_MATCH_1',SYDATE(),'GS:PSG:P72' 
    FROM DUAL WHERE NOT EXISTS (SELECT 1 FROM ft_o_mkey WHERE tbl_id = 'BNPT' AND col_nme = 'PRNT_BNCH_OID' AND match_key_nme = 'BNPT_CSTM_MATCH_1' );</v>
      </c>
    </row>
    <row r="7" spans="1:7">
      <c r="B7" s="89" t="s">
        <v>5612</v>
      </c>
      <c r="C7" s="89" t="s">
        <v>5614</v>
      </c>
      <c r="D7" s="89" t="s">
        <v>5615</v>
      </c>
      <c r="E7" s="92" t="s">
        <v>5932</v>
      </c>
      <c r="F7" s="92" t="s">
        <v>3813</v>
      </c>
      <c r="G7" s="92" t="str">
        <f t="shared" si="0"/>
        <v xml:space="preserve">
INSERT INTO ft_o_mkey (tbl_id, col_nme, match_key_nme, last_chg_tms, last_chg_usr_id)  
  SELECT 'BNPT','INSTR_ID','BNPT_CSTM_MATCH_1',SYDATE(),'GS:PSG:P72' 
    FROM DUAL WHERE NOT EXISTS (SELECT 1 FROM ft_o_mkey WHERE tbl_id = 'BNPT' AND col_nme = 'INSTR_ID' AND match_key_nme = 'BNPT_CSTM_MATCH_1' );</v>
      </c>
    </row>
    <row r="2445" spans="3:9">
      <c r="C2445" s="89">
        <v>200481</v>
      </c>
      <c r="H2445" s="89" t="s">
        <v>3807</v>
      </c>
      <c r="I2445" s="89" t="s">
        <v>3807</v>
      </c>
    </row>
  </sheetData>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zoomScale="80" zoomScaleNormal="80" workbookViewId="0">
      <pane xSplit="1" ySplit="1" topLeftCell="B2" activePane="bottomRight" state="frozenSplit"/>
      <selection pane="topRight" activeCell="B1" sqref="B1"/>
      <selection pane="bottomLeft" activeCell="A2" sqref="A2"/>
      <selection pane="bottomRight"/>
    </sheetView>
  </sheetViews>
  <sheetFormatPr defaultColWidth="9.1796875" defaultRowHeight="14.5"/>
  <cols>
    <col min="1" max="1" width="22.54296875" style="103" bestFit="1" customWidth="1"/>
    <col min="2" max="2" width="19.1796875" style="103" customWidth="1"/>
    <col min="3" max="3" width="11.54296875" style="103" customWidth="1"/>
    <col min="4" max="4" width="14.54296875" style="107" customWidth="1"/>
    <col min="5" max="5" width="12.54296875" style="106" customWidth="1"/>
    <col min="6" max="6" width="10.54296875" style="103" customWidth="1"/>
    <col min="7" max="7" width="11.26953125" style="108" customWidth="1"/>
    <col min="8" max="8" width="16.54296875" style="108" customWidth="1"/>
    <col min="9" max="9" width="15.54296875" style="106" customWidth="1"/>
    <col min="10" max="10" width="15.54296875" style="103" customWidth="1"/>
    <col min="11" max="11" width="11.54296875" style="106" bestFit="1" customWidth="1"/>
    <col min="12" max="14" width="28.54296875" style="106" customWidth="1"/>
    <col min="15" max="16384" width="9.1796875" style="57"/>
  </cols>
  <sheetData>
    <row r="1" spans="1:14" ht="130" thickBot="1">
      <c r="A1" s="95" t="s">
        <v>36</v>
      </c>
      <c r="B1" s="96" t="s">
        <v>21</v>
      </c>
      <c r="C1" s="97" t="s">
        <v>157</v>
      </c>
      <c r="D1" s="97" t="s">
        <v>39</v>
      </c>
      <c r="E1" s="97" t="s">
        <v>22</v>
      </c>
      <c r="F1" s="97" t="s">
        <v>23</v>
      </c>
      <c r="G1" s="98" t="s">
        <v>25</v>
      </c>
      <c r="H1" s="99" t="s">
        <v>1</v>
      </c>
      <c r="I1" s="100" t="s">
        <v>2</v>
      </c>
      <c r="J1" s="100" t="s">
        <v>7</v>
      </c>
      <c r="K1" s="101" t="s">
        <v>2710</v>
      </c>
      <c r="L1" s="100" t="s">
        <v>2711</v>
      </c>
      <c r="M1" s="100" t="s">
        <v>2712</v>
      </c>
      <c r="N1" s="102" t="s">
        <v>38</v>
      </c>
    </row>
    <row r="2" spans="1:14" ht="15" thickTop="1">
      <c r="A2" s="109"/>
      <c r="B2" s="104"/>
      <c r="C2" s="105"/>
      <c r="D2" s="110"/>
      <c r="E2" s="104" t="s">
        <v>67</v>
      </c>
      <c r="F2" s="104"/>
      <c r="G2" s="104" t="s">
        <v>5931</v>
      </c>
      <c r="H2" s="104" t="s">
        <v>5931</v>
      </c>
      <c r="I2" s="104" t="s">
        <v>3813</v>
      </c>
      <c r="J2" s="104" t="s">
        <v>15</v>
      </c>
      <c r="K2" s="57"/>
      <c r="L2" s="57"/>
      <c r="M2" s="57"/>
      <c r="N2" s="57" t="str">
        <f>CONCATENATE("INSERT INTO ft_t_edmv (edmv_oid, intrnl_dmn_val_id, data_src_id, nls_cde, start_tms, last_chg_tms, last_chg_usr_id, data_stat_typ, ext_dmn_val_txt, ext_dmn_val_nme, ext_dmn_val_desc)    SELECT '", B2, "', (SELECT intrnl_dmn_val_id FROM ft_t_idmv WHERE fld_id = '", C2, "' AND intrnl_dmn_val_txt = '", D2, "' ), '", E2, "', '", F2, "',", G2, ",", H2, ", '", I2, "', '", J2, "', '", K2, "', '", L2, "', '", M2,"'      FROM DUAL WHERE NOT EXISTS (SELECT 1 FROM ft_t_edmv WHERE data_src_id = '", E2, "' AND ext_dmn_val_txt = '", K2, "' AND intrnl_dmn_val_id = (SELECT intrnl_dmn_val_id FROM ft_t_idmv WHERE fld_data_cl_id = '", C2, "' AND intrnl_dmn_val_txt = '", D2, "'));")</f>
        <v>INSERT INTO ft_t_edmv (edmv_oid, intrnl_dmn_val_id, data_src_id, nls_cde, start_tms, last_chg_tms, last_chg_usr_id, data_stat_typ, ext_dmn_val_txt, ext_dmn_val_nme, ext_dmn_val_desc)    SELECT '', (SELECT intrnl_dmn_val_id FROM ft_t_idmv WHERE fld_id = '' AND intrnl_dmn_val_txt = '' ), 'BB', '',SYSDATE(),SYSDATE(), 'GS:PSG:P72', 'ACTIVE', '', '', ''      FROM DUAL WHERE NOT EXISTS (SELECT 1 FROM ft_t_edmv WHERE data_src_id = 'BB' AND ext_dmn_val_txt = '' AND intrnl_dmn_val_id = (SELECT intrnl_dmn_val_id FROM ft_t_idmv WHERE fld_data_cl_id = '' AND intrnl_dmn_val_txt = ''));</v>
      </c>
    </row>
    <row r="31" spans="3:3">
      <c r="C31" s="103" t="s">
        <v>3796</v>
      </c>
    </row>
  </sheetData>
  <autoFilter ref="A1:N2" xr:uid="{00000000-0009-0000-0000-00000A000000}"/>
  <printOptions horizontalCentered="1"/>
  <pageMargins left="0.25" right="0.25" top="0.7" bottom="0.55000000000000004" header="0.4" footer="0.24000000000000002"/>
  <pageSetup scale="90" orientation="landscape" r:id="rId1"/>
  <headerFooter>
    <oddHeader>&amp;C&amp;"Arial,Bold"&amp;12FT_T_EDMV - Export From AFLAC831_GC@PSG11G01</oddHeader>
    <oddFooter>&amp;L&amp;D&amp;C&amp;P of &amp;N&amp;R&amp;F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
  <sheetViews>
    <sheetView zoomScale="80" zoomScaleNormal="80" workbookViewId="0">
      <pane xSplit="1" ySplit="1" topLeftCell="B2" activePane="bottomRight" state="frozenSplit"/>
      <selection pane="topRight" activeCell="B1" sqref="B1"/>
      <selection pane="bottomLeft" activeCell="A2" sqref="A2"/>
      <selection pane="bottomRight" activeCell="G13" sqref="G13"/>
    </sheetView>
  </sheetViews>
  <sheetFormatPr defaultColWidth="9.1796875" defaultRowHeight="14.5"/>
  <cols>
    <col min="1" max="1" width="24" style="103" customWidth="1"/>
    <col min="2" max="2" width="14.26953125" style="103" bestFit="1" customWidth="1"/>
    <col min="3" max="3" width="11.54296875" style="103" customWidth="1"/>
    <col min="4" max="4" width="18.26953125" style="107" bestFit="1" customWidth="1"/>
    <col min="5" max="5" width="12.54296875" style="106" customWidth="1"/>
    <col min="6" max="6" width="10.54296875" style="103" customWidth="1"/>
    <col min="7" max="8" width="16.54296875" style="108" customWidth="1"/>
    <col min="9" max="9" width="15.54296875" style="106" customWidth="1"/>
    <col min="10" max="10" width="9.54296875" style="103" customWidth="1"/>
    <col min="11" max="11" width="28.54296875" style="106" customWidth="1"/>
    <col min="12" max="12" width="33" style="106" customWidth="1"/>
    <col min="13" max="14" width="28.54296875" style="106" customWidth="1"/>
    <col min="15" max="16384" width="9.1796875" style="57"/>
  </cols>
  <sheetData>
    <row r="1" spans="1:14" ht="130" thickBot="1">
      <c r="A1" s="95" t="s">
        <v>36</v>
      </c>
      <c r="B1" s="96" t="s">
        <v>21</v>
      </c>
      <c r="C1" s="97" t="s">
        <v>37</v>
      </c>
      <c r="D1" s="97" t="s">
        <v>39</v>
      </c>
      <c r="E1" s="97" t="s">
        <v>22</v>
      </c>
      <c r="F1" s="97" t="s">
        <v>23</v>
      </c>
      <c r="G1" s="98" t="s">
        <v>25</v>
      </c>
      <c r="H1" s="99" t="s">
        <v>1</v>
      </c>
      <c r="I1" s="100" t="s">
        <v>2</v>
      </c>
      <c r="J1" s="100" t="s">
        <v>7</v>
      </c>
      <c r="K1" s="101" t="s">
        <v>24</v>
      </c>
      <c r="L1" s="100" t="s">
        <v>26</v>
      </c>
      <c r="M1" s="100" t="s">
        <v>27</v>
      </c>
      <c r="N1" s="102" t="s">
        <v>38</v>
      </c>
    </row>
    <row r="2" spans="1:14" ht="15" thickTop="1">
      <c r="B2" s="104"/>
      <c r="C2" s="105"/>
      <c r="D2" s="104"/>
      <c r="E2" s="104"/>
      <c r="F2" s="104"/>
      <c r="G2" s="104" t="s">
        <v>5931</v>
      </c>
      <c r="H2" s="104" t="s">
        <v>5931</v>
      </c>
      <c r="I2" s="104" t="s">
        <v>3813</v>
      </c>
      <c r="J2" s="104" t="s">
        <v>15</v>
      </c>
      <c r="L2" s="94"/>
      <c r="M2" s="94"/>
      <c r="N2" s="57" t="str">
        <f>CONCATENATE("INSERT INTO ft_t_edmv (edmv_oid, intrnl_dmn_val_id, data_src_id, nls_cde, start_tms, last_chg_tms, last_chg_usr_id, data_stat_typ, ext_dmn_val_txt, ext_dmn_val_nme, ext_dmn_val_desc)    SELECT '", B2, "', (SELECT intrnl_dmn_val_id FROM ft_t_idmv WHERE fld_id = '", C2, "' AND intrnl_dmn_val_txt = '", D2, "' ), '", E2, "', '", F2, "',", G2, ",", H2, ", '", I2, "', '", J2, "', '", K2, "', '", L2, "', '", M2,"'      FROM DUAL WHERE NOT EXISTS (SELECT 1 FROM ft_t_edmv WHERE data_src_id = '", E2, "' AND ext_dmn_val_txt = '", K2, "' AND intrnl_dmn_val_id = (SELECT intrnl_dmn_val_id FROM ft_t_idmv WHERE fld_id = '", C2, "' AND intrnl_dmn_val_txt = '", D2, "'));")</f>
        <v>INSERT INTO ft_t_edmv (edmv_oid, intrnl_dmn_val_id, data_src_id, nls_cde, start_tms, last_chg_tms, last_chg_usr_id, data_stat_typ, ext_dmn_val_txt, ext_dmn_val_nme, ext_dmn_val_desc)    SELECT '', (SELECT intrnl_dmn_val_id FROM ft_t_idmv WHERE fld_id = '' AND intrnl_dmn_val_txt = '' ), '', '',SYSDATE(),SYSDATE(), 'GS:PSG:P72', 'ACTIVE', '', '', ''      FROM DUAL WHERE NOT EXISTS (SELECT 1 FROM ft_t_edmv WHERE data_src_id = '' AND ext_dmn_val_txt = '' AND intrnl_dmn_val_id = (SELECT intrnl_dmn_val_id FROM ft_t_idmv WHERE fld_id = '' AND intrnl_dmn_val_txt = ''));</v>
      </c>
    </row>
  </sheetData>
  <phoneticPr fontId="167" type="noConversion"/>
  <printOptions horizontalCentered="1"/>
  <pageMargins left="0.25" right="0.25" top="0.7" bottom="0.55000000000000004" header="0.4" footer="0.24000000000000002"/>
  <pageSetup scale="90" orientation="landscape" r:id="rId1"/>
  <headerFooter>
    <oddHeader>&amp;C&amp;"Arial,Bold"&amp;12FT_T_EDMV - Export From AFLAC831_GC@PSG11G01</oddHeader>
    <oddFooter>&amp;L&amp;D&amp;C&amp;P of &amp;N&amp;R&amp;F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34"/>
  <sheetViews>
    <sheetView zoomScale="80" zoomScaleNormal="80" workbookViewId="0">
      <pane xSplit="1" ySplit="1" topLeftCell="J218" activePane="bottomRight" state="frozenSplit"/>
      <selection activeCell="N123" sqref="N123"/>
      <selection pane="topRight" activeCell="N123" sqref="N123"/>
      <selection pane="bottomLeft" activeCell="N123" sqref="N123"/>
      <selection pane="bottomRight" activeCell="L234" sqref="L234"/>
    </sheetView>
  </sheetViews>
  <sheetFormatPr defaultColWidth="9.1796875" defaultRowHeight="14.5"/>
  <cols>
    <col min="1" max="1" width="4.453125" style="112" bestFit="1" customWidth="1"/>
    <col min="2" max="2" width="13.81640625" style="112" customWidth="1"/>
    <col min="3" max="3" width="9.26953125" style="112" bestFit="1" customWidth="1"/>
    <col min="4" max="4" width="9.81640625" style="112" bestFit="1" customWidth="1"/>
    <col min="5" max="5" width="22.1796875" style="113" bestFit="1" customWidth="1"/>
    <col min="6" max="6" width="11.54296875" style="114" bestFit="1" customWidth="1"/>
    <col min="7" max="7" width="9.26953125" style="112" bestFit="1" customWidth="1"/>
    <col min="8" max="8" width="18.54296875" style="114" customWidth="1"/>
    <col min="9" max="9" width="27.81640625" style="114" bestFit="1" customWidth="1"/>
    <col min="10" max="10" width="34.81640625" style="114" bestFit="1" customWidth="1"/>
    <col min="11" max="11" width="13.26953125" style="114" bestFit="1" customWidth="1"/>
    <col min="12" max="12" width="20.1796875" style="114" customWidth="1"/>
    <col min="13" max="14" width="15.54296875" style="114" customWidth="1"/>
    <col min="15" max="16" width="14.54296875" style="112" customWidth="1"/>
    <col min="17" max="17" width="80.54296875" style="112" customWidth="1"/>
    <col min="18" max="16384" width="9.1796875" style="111"/>
  </cols>
  <sheetData>
    <row r="1" spans="1:17" ht="150" customHeight="1">
      <c r="A1" s="181" t="s">
        <v>149</v>
      </c>
      <c r="B1" s="182" t="s">
        <v>17</v>
      </c>
      <c r="C1" s="183" t="s">
        <v>18</v>
      </c>
      <c r="D1" s="183" t="s">
        <v>19</v>
      </c>
      <c r="E1" s="184" t="s">
        <v>1</v>
      </c>
      <c r="F1" s="185" t="s">
        <v>2</v>
      </c>
      <c r="G1" s="185" t="s">
        <v>20</v>
      </c>
      <c r="H1" s="185" t="s">
        <v>2707</v>
      </c>
      <c r="I1" s="185" t="s">
        <v>2708</v>
      </c>
      <c r="J1" s="185" t="s">
        <v>2709</v>
      </c>
      <c r="K1" s="185" t="s">
        <v>8</v>
      </c>
      <c r="L1" s="185" t="s">
        <v>154</v>
      </c>
      <c r="M1" s="185" t="s">
        <v>155</v>
      </c>
      <c r="N1" s="185" t="s">
        <v>6404</v>
      </c>
      <c r="O1" s="185" t="s">
        <v>7</v>
      </c>
      <c r="P1" s="185" t="s">
        <v>6203</v>
      </c>
      <c r="Q1" s="185" t="s">
        <v>38</v>
      </c>
    </row>
    <row r="2" spans="1:17">
      <c r="A2" s="186"/>
      <c r="B2" s="186" t="s">
        <v>3998</v>
      </c>
      <c r="C2" s="175"/>
      <c r="D2" s="187" t="s">
        <v>3999</v>
      </c>
      <c r="E2" s="175" t="s">
        <v>5931</v>
      </c>
      <c r="F2" s="175" t="s">
        <v>3813</v>
      </c>
      <c r="G2" s="175" t="s">
        <v>16</v>
      </c>
      <c r="H2" s="175" t="s">
        <v>3998</v>
      </c>
      <c r="I2" s="175" t="s">
        <v>4000</v>
      </c>
      <c r="J2" s="175" t="s">
        <v>4000</v>
      </c>
      <c r="K2" s="175" t="s">
        <v>4001</v>
      </c>
      <c r="L2" s="175"/>
      <c r="M2" s="175"/>
      <c r="N2" s="175"/>
      <c r="O2" s="188" t="s">
        <v>15</v>
      </c>
      <c r="P2" s="188"/>
      <c r="Q2" s="189" t="str">
        <f>CONCATENATE("INSERT INTO ft_t_idmv (intrnl_dmn_val_id, fld_data_cl_id, fld_id, last_chg_tms, last_chg_usr_id, mod_rst_ind, intrnl_dmn_val_txt, intrnl_dmn_val_nme, intrnl_dmn_desc, data_stat_typ, data_src_id,tbl_id,col_nme, qual_val_txt)  SELECT '", B2, "',", IF(C2="","NULL", "'"&amp;C2&amp;"'"), ",'", D2, "',", E2, ",'", F2, "','", G2, "','",H2, "','", I2, "','", J2, "','", O2,"','", K2, "',", IF(L2="","NULL", "'"&amp;L2&amp;"'"),", ", IF(M2="","NULL", "'"&amp;M2&amp;"'"), ", ", IF(N2="","NULL", "'"&amp;N2&amp;"'"), "    FROM DUAL WHERE NOT EXISTS (SELECT 1 FROM ft_t_idmv WHERE",IF(C2=""," fld_id = '"," fld_data_cl_id = '"), IF(C2="",D2,C2), "' AND intrnl_dmn_val_txt = '",H2, "');")</f>
        <v>INSERT INTO ft_t_idmv (intrnl_dmn_val_id, fld_data_cl_id, fld_id, last_chg_tms, last_chg_usr_id, mod_rst_ind, intrnl_dmn_val_txt, intrnl_dmn_val_nme, intrnl_dmn_desc, data_stat_typ, data_src_id,tbl_id,col_nme, qual_val_txt)  SELECT 'POINTID',NULL,'00002875',SYSDATE(),'GS:PSG:P72','N','POINTID','Point Id','Point Id','ACTIVE','P72',NULL, NULL, NULL    FROM DUAL WHERE NOT EXISTS (SELECT 1 FROM ft_t_idmv WHERE fld_id = '00002875' AND intrnl_dmn_val_txt = 'POINTID');</v>
      </c>
    </row>
    <row r="3" spans="1:17">
      <c r="A3" s="186"/>
      <c r="B3" s="186" t="s">
        <v>4002</v>
      </c>
      <c r="C3" s="186"/>
      <c r="D3" s="187" t="s">
        <v>3999</v>
      </c>
      <c r="E3" s="175" t="s">
        <v>5931</v>
      </c>
      <c r="F3" s="175" t="s">
        <v>3813</v>
      </c>
      <c r="G3" s="175" t="s">
        <v>16</v>
      </c>
      <c r="H3" s="190" t="s">
        <v>4002</v>
      </c>
      <c r="I3" s="190" t="s">
        <v>4003</v>
      </c>
      <c r="J3" s="190" t="s">
        <v>4003</v>
      </c>
      <c r="K3" s="190" t="s">
        <v>4001</v>
      </c>
      <c r="L3" s="175"/>
      <c r="M3" s="175"/>
      <c r="N3" s="175"/>
      <c r="O3" s="188" t="s">
        <v>15</v>
      </c>
      <c r="P3" s="188"/>
      <c r="Q3" s="189" t="str">
        <f t="shared" ref="Q3:Q44" si="0">CONCATENATE("INSERT INTO ft_t_idmv (intrnl_dmn_val_id, fld_data_cl_id, fld_id, last_chg_tms, last_chg_usr_id, mod_rst_ind, intrnl_dmn_val_txt, intrnl_dmn_val_nme, intrnl_dmn_desc, data_stat_typ, data_src_id,tbl_id,col_nme, qual_val_txt)  SELECT '", B3, "',", IF(C3="","NULL", "'"&amp;C3&amp;"'"), ",'", D3, "',", E3, ",'", F3, "','", G3, "','",H3, "','", I3, "','", J3, "','", O3,"','", K3, "',", IF(L3="","NULL", "'"&amp;L3&amp;"'"),", ", IF(M3="","NULL", "'"&amp;M3&amp;"'"), ", ", IF(N3="","NULL", "'"&amp;N3&amp;"'"), "    FROM DUAL WHERE NOT EXISTS (SELECT 1 FROM ft_t_idmv WHERE",IF(C3=""," fld_id = '"," fld_data_cl_id = '"), IF(C3="",D3,C3), "' AND intrnl_dmn_val_txt = '",H3, "');")</f>
        <v>INSERT INTO ft_t_idmv (intrnl_dmn_val_id, fld_data_cl_id, fld_id, last_chg_tms, last_chg_usr_id, mod_rst_ind, intrnl_dmn_val_txt, intrnl_dmn_val_nme, intrnl_dmn_desc, data_stat_typ, data_src_id,tbl_id,col_nme, qual_val_txt)  SELECT 'POSITIONID',NULL,'00002875',SYSDATE(),'GS:PSG:P72','N','POSITIONID','Position Id','Position Id','ACTIVE','P72',NULL, NULL, NULL    FROM DUAL WHERE NOT EXISTS (SELECT 1 FROM ft_t_idmv WHERE fld_id = '00002875' AND intrnl_dmn_val_txt = 'POSITIONID');</v>
      </c>
    </row>
    <row r="4" spans="1:17">
      <c r="A4" s="186"/>
      <c r="B4" s="186" t="s">
        <v>4010</v>
      </c>
      <c r="C4" s="186"/>
      <c r="D4" s="187" t="s">
        <v>3999</v>
      </c>
      <c r="E4" s="175" t="s">
        <v>5931</v>
      </c>
      <c r="F4" s="175" t="s">
        <v>3813</v>
      </c>
      <c r="G4" s="175" t="s">
        <v>16</v>
      </c>
      <c r="H4" s="190" t="s">
        <v>4009</v>
      </c>
      <c r="I4" s="190" t="s">
        <v>4004</v>
      </c>
      <c r="J4" s="190" t="s">
        <v>4004</v>
      </c>
      <c r="K4" s="190" t="s">
        <v>4001</v>
      </c>
      <c r="L4" s="175"/>
      <c r="M4" s="175"/>
      <c r="N4" s="175"/>
      <c r="O4" s="188" t="s">
        <v>15</v>
      </c>
      <c r="P4" s="188"/>
      <c r="Q4" s="189" t="str">
        <f t="shared" si="0"/>
        <v>INSERT INTO ft_t_idmv (intrnl_dmn_val_id, fld_data_cl_id, fld_id, last_chg_tms, last_chg_usr_id, mod_rst_ind, intrnl_dmn_val_txt, intrnl_dmn_val_nme, intrnl_dmn_desc, data_stat_typ, data_src_id,tbl_id,col_nme, qual_val_txt)  SELECT 'BARRAID',NULL,'00002875',SYSDATE(),'GS:PSG:P72','N','BARRA','Barra Id','Barra Id','ACTIVE','P72',NULL, NULL, NULL    FROM DUAL WHERE NOT EXISTS (SELECT 1 FROM ft_t_idmv WHERE fld_id = '00002875' AND intrnl_dmn_val_txt = 'BARRA');</v>
      </c>
    </row>
    <row r="5" spans="1:17">
      <c r="A5" s="186"/>
      <c r="B5" s="186" t="s">
        <v>4011</v>
      </c>
      <c r="C5" s="186"/>
      <c r="D5" s="187" t="s">
        <v>3999</v>
      </c>
      <c r="E5" s="175" t="s">
        <v>5931</v>
      </c>
      <c r="F5" s="175" t="s">
        <v>3813</v>
      </c>
      <c r="G5" s="175" t="s">
        <v>16</v>
      </c>
      <c r="H5" s="190" t="s">
        <v>4008</v>
      </c>
      <c r="I5" s="190" t="s">
        <v>4005</v>
      </c>
      <c r="J5" s="190" t="s">
        <v>4005</v>
      </c>
      <c r="K5" s="190" t="s">
        <v>4001</v>
      </c>
      <c r="L5" s="175"/>
      <c r="M5" s="175"/>
      <c r="N5" s="175"/>
      <c r="O5" s="188" t="s">
        <v>15</v>
      </c>
      <c r="P5" s="188"/>
      <c r="Q5" s="189" t="str">
        <f t="shared" si="0"/>
        <v>INSERT INTO ft_t_idmv (intrnl_dmn_val_id, fld_data_cl_id, fld_id, last_chg_tms, last_chg_usr_id, mod_rst_ind, intrnl_dmn_val_txt, intrnl_dmn_val_nme, intrnl_dmn_desc, data_stat_typ, data_src_id,tbl_id,col_nme, qual_val_txt)  SELECT 'IBESTicker',NULL,'00002875',SYSDATE(),'GS:PSG:P72','N','IBESTKR','IBES Ticker','IBES Ticker','ACTIVE','P72',NULL, NULL, NULL    FROM DUAL WHERE NOT EXISTS (SELECT 1 FROM ft_t_idmv WHERE fld_id = '00002875' AND intrnl_dmn_val_txt = 'IBESTKR');</v>
      </c>
    </row>
    <row r="6" spans="1:17">
      <c r="A6" s="186"/>
      <c r="B6" s="186" t="s">
        <v>4012</v>
      </c>
      <c r="C6" s="186"/>
      <c r="D6" s="187" t="s">
        <v>3999</v>
      </c>
      <c r="E6" s="175" t="s">
        <v>5931</v>
      </c>
      <c r="F6" s="175" t="s">
        <v>3813</v>
      </c>
      <c r="G6" s="175" t="s">
        <v>16</v>
      </c>
      <c r="H6" s="190" t="s">
        <v>4007</v>
      </c>
      <c r="I6" s="190" t="s">
        <v>4006</v>
      </c>
      <c r="J6" s="190" t="s">
        <v>4006</v>
      </c>
      <c r="K6" s="190" t="s">
        <v>4001</v>
      </c>
      <c r="L6" s="175"/>
      <c r="M6" s="175"/>
      <c r="N6" s="175"/>
      <c r="O6" s="188" t="s">
        <v>15</v>
      </c>
      <c r="P6" s="188"/>
      <c r="Q6" s="189" t="str">
        <f t="shared" si="0"/>
        <v>INSERT INTO ft_t_idmv (intrnl_dmn_val_id, fld_data_cl_id, fld_id, last_chg_tms, last_chg_usr_id, mod_rst_ind, intrnl_dmn_val_txt, intrnl_dmn_val_nme, intrnl_dmn_desc, data_stat_typ, data_src_id,tbl_id,col_nme, qual_val_txt)  SELECT 'SACSecCode',NULL,'00002875',SYSDATE(),'GS:PSG:P72','N','SACSECCODE','SAC Sec Code ','SAC Sec Code ','ACTIVE','P72',NULL, NULL, NULL    FROM DUAL WHERE NOT EXISTS (SELECT 1 FROM ft_t_idmv WHERE fld_id = '00002875' AND intrnl_dmn_val_txt = 'SACSECCODE');</v>
      </c>
    </row>
    <row r="7" spans="1:17">
      <c r="A7" s="186"/>
      <c r="B7" s="186" t="s">
        <v>4048</v>
      </c>
      <c r="C7" s="186"/>
      <c r="D7" s="186" t="s">
        <v>4049</v>
      </c>
      <c r="E7" s="175" t="s">
        <v>5931</v>
      </c>
      <c r="F7" s="175" t="s">
        <v>3813</v>
      </c>
      <c r="G7" s="191" t="s">
        <v>16</v>
      </c>
      <c r="H7" s="190" t="s">
        <v>4009</v>
      </c>
      <c r="I7" s="190" t="s">
        <v>4009</v>
      </c>
      <c r="J7" s="190" t="s">
        <v>4009</v>
      </c>
      <c r="K7" s="190" t="s">
        <v>4001</v>
      </c>
      <c r="L7" s="190"/>
      <c r="M7" s="175"/>
      <c r="N7" s="175"/>
      <c r="O7" s="188" t="s">
        <v>15</v>
      </c>
      <c r="P7" s="188"/>
      <c r="Q7" s="189" t="str">
        <f t="shared" si="0"/>
        <v>INSERT INTO ft_t_idmv (intrnl_dmn_val_id, fld_data_cl_id, fld_id, last_chg_tms, last_chg_usr_id, mod_rst_ind, intrnl_dmn_val_txt, intrnl_dmn_val_nme, intrnl_dmn_desc, data_stat_typ, data_src_id,tbl_id,col_nme, qual_val_txt)  SELECT 'BARRA00001',NULL,'00173405',SYSDATE(),'GS:PSG:P72','N','BARRA','BARRA','BARRA','ACTIVE','P72',NULL, NULL, NULL    FROM DUAL WHERE NOT EXISTS (SELECT 1 FROM ft_t_idmv WHERE fld_id = '00173405' AND intrnl_dmn_val_txt = 'BARRA');</v>
      </c>
    </row>
    <row r="8" spans="1:17">
      <c r="A8" s="186"/>
      <c r="B8" s="192" t="s">
        <v>4537</v>
      </c>
      <c r="C8" s="192"/>
      <c r="D8" s="192" t="s">
        <v>4049</v>
      </c>
      <c r="E8" s="175" t="s">
        <v>5931</v>
      </c>
      <c r="F8" s="193" t="s">
        <v>3813</v>
      </c>
      <c r="G8" s="194" t="s">
        <v>16</v>
      </c>
      <c r="H8" s="195" t="s">
        <v>4316</v>
      </c>
      <c r="I8" s="195" t="s">
        <v>4316</v>
      </c>
      <c r="J8" s="195" t="s">
        <v>4316</v>
      </c>
      <c r="K8" s="195" t="s">
        <v>4001</v>
      </c>
      <c r="L8" s="195"/>
      <c r="M8" s="193"/>
      <c r="N8" s="193"/>
      <c r="O8" s="196" t="s">
        <v>15</v>
      </c>
      <c r="P8" s="196"/>
      <c r="Q8" s="189" t="str">
        <f t="shared" si="0"/>
        <v>INSERT INTO ft_t_idmv (intrnl_dmn_val_id, fld_data_cl_id, fld_id, last_chg_tms, last_chg_usr_id, mod_rst_ind, intrnl_dmn_val_txt, intrnl_dmn_val_nme, intrnl_dmn_desc, data_stat_typ, data_src_id,tbl_id,col_nme, qual_val_txt)  SELECT 'WORLDSCOP1',NULL,'00173405',SYSDATE(),'GS:PSG:P72','N','WORLDSCOPE','WORLDSCOPE','WORLDSCOPE','ACTIVE','P72',NULL, NULL, NULL    FROM DUAL WHERE NOT EXISTS (SELECT 1 FROM ft_t_idmv WHERE fld_id = '00173405' AND intrnl_dmn_val_txt = 'WORLDSCOPE');</v>
      </c>
    </row>
    <row r="9" spans="1:17">
      <c r="A9" s="186"/>
      <c r="B9" s="192" t="s">
        <v>4538</v>
      </c>
      <c r="C9" s="192"/>
      <c r="D9" s="197" t="s">
        <v>3999</v>
      </c>
      <c r="E9" s="175" t="s">
        <v>5931</v>
      </c>
      <c r="F9" s="193" t="s">
        <v>3813</v>
      </c>
      <c r="G9" s="193" t="s">
        <v>16</v>
      </c>
      <c r="H9" s="195" t="s">
        <v>4539</v>
      </c>
      <c r="I9" s="195" t="s">
        <v>4539</v>
      </c>
      <c r="J9" s="195" t="s">
        <v>4540</v>
      </c>
      <c r="K9" s="195" t="s">
        <v>4001</v>
      </c>
      <c r="L9" s="193"/>
      <c r="M9" s="193"/>
      <c r="N9" s="193"/>
      <c r="O9" s="196" t="s">
        <v>15</v>
      </c>
      <c r="P9" s="196"/>
      <c r="Q9" s="189" t="str">
        <f t="shared" si="0"/>
        <v>INSERT INTO ft_t_idmv (intrnl_dmn_val_id, fld_data_cl_id, fld_id, last_chg_tms, last_chg_usr_id, mod_rst_ind, intrnl_dmn_val_txt, intrnl_dmn_val_nme, intrnl_dmn_desc, data_stat_typ, data_src_id,tbl_id,col_nme, qual_val_txt)  SELECT 'WSID======',NULL,'00002875',SYSDATE(),'GS:PSG:P72','N','WSID','WSID','WorldScope ID','ACTIVE','P72',NULL, NULL, NULL    FROM DUAL WHERE NOT EXISTS (SELECT 1 FROM ft_t_idmv WHERE fld_id = '00002875' AND intrnl_dmn_val_txt = 'WSID');</v>
      </c>
    </row>
    <row r="10" spans="1:17">
      <c r="A10" s="186"/>
      <c r="B10" s="191" t="s">
        <v>4654</v>
      </c>
      <c r="C10" s="191"/>
      <c r="D10" s="191" t="s">
        <v>3999</v>
      </c>
      <c r="E10" s="175" t="s">
        <v>5931</v>
      </c>
      <c r="F10" s="174" t="s">
        <v>3813</v>
      </c>
      <c r="G10" s="174" t="s">
        <v>16</v>
      </c>
      <c r="H10" s="191" t="s">
        <v>4655</v>
      </c>
      <c r="I10" s="191" t="s">
        <v>4656</v>
      </c>
      <c r="J10" s="191" t="s">
        <v>4656</v>
      </c>
      <c r="K10" s="190" t="s">
        <v>4001</v>
      </c>
      <c r="L10" s="174"/>
      <c r="M10" s="174"/>
      <c r="N10" s="174"/>
      <c r="O10" s="198" t="s">
        <v>15</v>
      </c>
      <c r="P10" s="198"/>
      <c r="Q10" s="189" t="str">
        <f t="shared" si="0"/>
        <v>INSERT INTO ft_t_idmv (intrnl_dmn_val_id, fld_data_cl_id, fld_id, last_chg_tms, last_chg_usr_id, mod_rst_ind, intrnl_dmn_val_txt, intrnl_dmn_val_nme, intrnl_dmn_desc, data_stat_typ, data_src_id,tbl_id,col_nme, qual_val_txt)  SELECT 'STARMINEID',NULL,'00002875',SYSDATE(),'GS:PSG:P72','N','STARMINE','Starmine Id','Starmine Id','ACTIVE','P72',NULL, NULL, NULL    FROM DUAL WHERE NOT EXISTS (SELECT 1 FROM ft_t_idmv WHERE fld_id = '00002875' AND intrnl_dmn_val_txt = 'STARMINE');</v>
      </c>
    </row>
    <row r="11" spans="1:17">
      <c r="A11" s="186"/>
      <c r="B11" s="186" t="s">
        <v>4657</v>
      </c>
      <c r="C11" s="186"/>
      <c r="D11" s="186" t="s">
        <v>4049</v>
      </c>
      <c r="E11" s="175" t="s">
        <v>5931</v>
      </c>
      <c r="F11" s="175" t="s">
        <v>3813</v>
      </c>
      <c r="G11" s="191" t="s">
        <v>16</v>
      </c>
      <c r="H11" s="190" t="s">
        <v>4990</v>
      </c>
      <c r="I11" s="190" t="s">
        <v>4990</v>
      </c>
      <c r="J11" s="190" t="s">
        <v>4990</v>
      </c>
      <c r="K11" s="190" t="s">
        <v>4001</v>
      </c>
      <c r="L11" s="190"/>
      <c r="M11" s="190"/>
      <c r="N11" s="190"/>
      <c r="O11" s="188" t="s">
        <v>15</v>
      </c>
      <c r="P11" s="188"/>
      <c r="Q11" s="189" t="str">
        <f t="shared" si="0"/>
        <v>INSERT INTO ft_t_idmv (intrnl_dmn_val_id, fld_data_cl_id, fld_id, last_chg_tms, last_chg_usr_id, mod_rst_ind, intrnl_dmn_val_txt, intrnl_dmn_val_nme, intrnl_dmn_desc, data_stat_typ, data_src_id,tbl_id,col_nme, qual_val_txt)  SELECT 'IBESTKR001',NULL,'00173405',SYSDATE(),'GS:PSG:P72','N','IBES','IBES','IBES','ACTIVE','P72',NULL, NULL, NULL    FROM DUAL WHERE NOT EXISTS (SELECT 1 FROM ft_t_idmv WHERE fld_id = '00173405' AND intrnl_dmn_val_txt = 'IBES');</v>
      </c>
    </row>
    <row r="12" spans="1:17">
      <c r="A12" s="186"/>
      <c r="B12" s="186" t="s">
        <v>4997</v>
      </c>
      <c r="C12" s="175"/>
      <c r="D12" s="187" t="s">
        <v>3999</v>
      </c>
      <c r="E12" s="175" t="s">
        <v>5931</v>
      </c>
      <c r="F12" s="175" t="s">
        <v>3813</v>
      </c>
      <c r="G12" s="175" t="s">
        <v>16</v>
      </c>
      <c r="H12" s="175" t="s">
        <v>4991</v>
      </c>
      <c r="I12" s="175" t="s">
        <v>4991</v>
      </c>
      <c r="J12" s="175" t="s">
        <v>5005</v>
      </c>
      <c r="K12" s="175" t="s">
        <v>4001</v>
      </c>
      <c r="L12" s="175"/>
      <c r="M12" s="175"/>
      <c r="N12" s="175"/>
      <c r="O12" s="188" t="s">
        <v>15</v>
      </c>
      <c r="P12" s="188"/>
      <c r="Q12" s="189" t="str">
        <f t="shared" si="0"/>
        <v>INSERT INTO ft_t_idmv (intrnl_dmn_val_id, fld_data_cl_id, fld_id, last_chg_tms, last_chg_usr_id, mod_rst_ind, intrnl_dmn_val_txt, intrnl_dmn_val_nme, intrnl_dmn_desc, data_stat_typ, data_src_id,tbl_id,col_nme, qual_val_txt)  SELECT 'IDMV001001',NULL,'00002875',SYSDATE(),'GS:PSG:P72','N','EBBUNIQUE','EBBUNIQUE','BBUNIQUE And Equity Prime Exch Short','ACTIVE','P72',NULL, NULL, NULL    FROM DUAL WHERE NOT EXISTS (SELECT 1 FROM ft_t_idmv WHERE fld_id = '00002875' AND intrnl_dmn_val_txt = 'EBBUNIQUE');</v>
      </c>
    </row>
    <row r="13" spans="1:17">
      <c r="A13" s="186"/>
      <c r="B13" s="186" t="s">
        <v>4998</v>
      </c>
      <c r="C13" s="175"/>
      <c r="D13" s="187" t="s">
        <v>4992</v>
      </c>
      <c r="E13" s="175" t="s">
        <v>5931</v>
      </c>
      <c r="F13" s="175" t="s">
        <v>3813</v>
      </c>
      <c r="G13" s="175" t="s">
        <v>16</v>
      </c>
      <c r="H13" s="175" t="s">
        <v>4991</v>
      </c>
      <c r="I13" s="175" t="s">
        <v>4991</v>
      </c>
      <c r="J13" s="175" t="s">
        <v>5005</v>
      </c>
      <c r="K13" s="175" t="s">
        <v>4001</v>
      </c>
      <c r="L13" s="175"/>
      <c r="M13" s="175"/>
      <c r="N13" s="175"/>
      <c r="O13" s="188" t="s">
        <v>15</v>
      </c>
      <c r="P13" s="188"/>
      <c r="Q13" s="189" t="str">
        <f t="shared" si="0"/>
        <v>INSERT INTO ft_t_idmv (intrnl_dmn_val_id, fld_data_cl_id, fld_id, last_chg_tms, last_chg_usr_id, mod_rst_ind, intrnl_dmn_val_txt, intrnl_dmn_val_nme, intrnl_dmn_desc, data_stat_typ, data_src_id,tbl_id,col_nme, qual_val_txt)  SELECT 'IDMV001002',NULL,'00004450',SYSDATE(),'GS:PSG:P72','N','EBBUNIQUE','EBBUNIQUE','BBUNIQUE And Equity Prime Exch Short','ACTIVE','P72',NULL, NULL, NULL    FROM DUAL WHERE NOT EXISTS (SELECT 1 FROM ft_t_idmv WHERE fld_id = '00004450' AND intrnl_dmn_val_txt = 'EBBUNIQUE');</v>
      </c>
    </row>
    <row r="14" spans="1:17">
      <c r="A14" s="186"/>
      <c r="B14" s="186" t="s">
        <v>4999</v>
      </c>
      <c r="C14" s="175"/>
      <c r="D14" s="187" t="s">
        <v>4993</v>
      </c>
      <c r="E14" s="175" t="s">
        <v>5931</v>
      </c>
      <c r="F14" s="175" t="s">
        <v>3813</v>
      </c>
      <c r="G14" s="175" t="s">
        <v>16</v>
      </c>
      <c r="H14" s="175" t="s">
        <v>4991</v>
      </c>
      <c r="I14" s="175" t="s">
        <v>4991</v>
      </c>
      <c r="J14" s="175" t="s">
        <v>5005</v>
      </c>
      <c r="K14" s="175" t="s">
        <v>4001</v>
      </c>
      <c r="L14" s="175"/>
      <c r="M14" s="175"/>
      <c r="N14" s="175"/>
      <c r="O14" s="188" t="s">
        <v>15</v>
      </c>
      <c r="P14" s="188"/>
      <c r="Q14" s="189" t="str">
        <f t="shared" si="0"/>
        <v>INSERT INTO ft_t_idmv (intrnl_dmn_val_id, fld_data_cl_id, fld_id, last_chg_tms, last_chg_usr_id, mod_rst_ind, intrnl_dmn_val_txt, intrnl_dmn_val_nme, intrnl_dmn_desc, data_stat_typ, data_src_id,tbl_id,col_nme, qual_val_txt)  SELECT 'IDMV001003',NULL,'01841284',SYSDATE(),'GS:PSG:P72','N','EBBUNIQUE','EBBUNIQUE','BBUNIQUE And Equity Prime Exch Short','ACTIVE','P72',NULL, NULL, NULL    FROM DUAL WHERE NOT EXISTS (SELECT 1 FROM ft_t_idmv WHERE fld_id = '01841284' AND intrnl_dmn_val_txt = 'EBBUNIQUE');</v>
      </c>
    </row>
    <row r="15" spans="1:17">
      <c r="A15" s="186"/>
      <c r="B15" s="186" t="s">
        <v>5000</v>
      </c>
      <c r="C15" s="175"/>
      <c r="D15" s="187" t="s">
        <v>4994</v>
      </c>
      <c r="E15" s="175" t="s">
        <v>5931</v>
      </c>
      <c r="F15" s="175" t="s">
        <v>3813</v>
      </c>
      <c r="G15" s="175" t="s">
        <v>16</v>
      </c>
      <c r="H15" s="175" t="s">
        <v>4991</v>
      </c>
      <c r="I15" s="175" t="s">
        <v>4991</v>
      </c>
      <c r="J15" s="175" t="s">
        <v>5005</v>
      </c>
      <c r="K15" s="175" t="s">
        <v>4001</v>
      </c>
      <c r="L15" s="175"/>
      <c r="M15" s="175"/>
      <c r="N15" s="175"/>
      <c r="O15" s="188" t="s">
        <v>15</v>
      </c>
      <c r="P15" s="188"/>
      <c r="Q15" s="189" t="str">
        <f t="shared" si="0"/>
        <v>INSERT INTO ft_t_idmv (intrnl_dmn_val_id, fld_data_cl_id, fld_id, last_chg_tms, last_chg_usr_id, mod_rst_ind, intrnl_dmn_val_txt, intrnl_dmn_val_nme, intrnl_dmn_desc, data_stat_typ, data_src_id,tbl_id,col_nme, qual_val_txt)  SELECT 'IDMV001004',NULL,'01841742',SYSDATE(),'GS:PSG:P72','N','EBBUNIQUE','EBBUNIQUE','BBUNIQUE And Equity Prime Exch Short','ACTIVE','P72',NULL, NULL, NULL    FROM DUAL WHERE NOT EXISTS (SELECT 1 FROM ft_t_idmv WHERE fld_id = '01841742' AND intrnl_dmn_val_txt = 'EBBUNIQUE');</v>
      </c>
    </row>
    <row r="16" spans="1:17">
      <c r="A16" s="186"/>
      <c r="B16" s="186" t="s">
        <v>5001</v>
      </c>
      <c r="C16" s="175"/>
      <c r="D16" s="187" t="s">
        <v>3999</v>
      </c>
      <c r="E16" s="175" t="s">
        <v>5931</v>
      </c>
      <c r="F16" s="175" t="s">
        <v>3813</v>
      </c>
      <c r="G16" s="175" t="s">
        <v>16</v>
      </c>
      <c r="H16" s="175" t="s">
        <v>4995</v>
      </c>
      <c r="I16" s="175" t="s">
        <v>4995</v>
      </c>
      <c r="J16" s="175" t="s">
        <v>4996</v>
      </c>
      <c r="K16" s="175" t="s">
        <v>4001</v>
      </c>
      <c r="L16" s="175"/>
      <c r="M16" s="175"/>
      <c r="N16" s="175"/>
      <c r="O16" s="188" t="s">
        <v>15</v>
      </c>
      <c r="P16" s="188"/>
      <c r="Q16" s="189" t="str">
        <f t="shared" si="0"/>
        <v>INSERT INTO ft_t_idmv (intrnl_dmn_val_id, fld_data_cl_id, fld_id, last_chg_tms, last_chg_usr_id, mod_rst_ind, intrnl_dmn_val_txt, intrnl_dmn_val_nme, intrnl_dmn_desc, data_stat_typ, data_src_id,tbl_id,col_nme, qual_val_txt)  SELECT 'IDMV001005',NULL,'00002875',SYSDATE(),'GS:PSG:P72','N','TICKEQPMSH','TICKEQPMSH','Ticker And Equity Prime Exch Short','ACTIVE','P72',NULL, NULL, NULL    FROM DUAL WHERE NOT EXISTS (SELECT 1 FROM ft_t_idmv WHERE fld_id = '00002875' AND intrnl_dmn_val_txt = 'TICKEQPMSH');</v>
      </c>
    </row>
    <row r="17" spans="1:17">
      <c r="A17" s="186"/>
      <c r="B17" s="186" t="s">
        <v>5002</v>
      </c>
      <c r="C17" s="175"/>
      <c r="D17" s="187" t="s">
        <v>4992</v>
      </c>
      <c r="E17" s="175" t="s">
        <v>5931</v>
      </c>
      <c r="F17" s="175" t="s">
        <v>3813</v>
      </c>
      <c r="G17" s="175" t="s">
        <v>16</v>
      </c>
      <c r="H17" s="175" t="s">
        <v>4995</v>
      </c>
      <c r="I17" s="175" t="s">
        <v>4995</v>
      </c>
      <c r="J17" s="175" t="s">
        <v>4996</v>
      </c>
      <c r="K17" s="175" t="s">
        <v>4001</v>
      </c>
      <c r="L17" s="175"/>
      <c r="M17" s="175"/>
      <c r="N17" s="175"/>
      <c r="O17" s="188" t="s">
        <v>15</v>
      </c>
      <c r="P17" s="188"/>
      <c r="Q17" s="189" t="str">
        <f t="shared" si="0"/>
        <v>INSERT INTO ft_t_idmv (intrnl_dmn_val_id, fld_data_cl_id, fld_id, last_chg_tms, last_chg_usr_id, mod_rst_ind, intrnl_dmn_val_txt, intrnl_dmn_val_nme, intrnl_dmn_desc, data_stat_typ, data_src_id,tbl_id,col_nme, qual_val_txt)  SELECT 'IDMV001006',NULL,'00004450',SYSDATE(),'GS:PSG:P72','N','TICKEQPMSH','TICKEQPMSH','Ticker And Equity Prime Exch Short','ACTIVE','P72',NULL, NULL, NULL    FROM DUAL WHERE NOT EXISTS (SELECT 1 FROM ft_t_idmv WHERE fld_id = '00004450' AND intrnl_dmn_val_txt = 'TICKEQPMSH');</v>
      </c>
    </row>
    <row r="18" spans="1:17">
      <c r="A18" s="186"/>
      <c r="B18" s="186" t="s">
        <v>5003</v>
      </c>
      <c r="C18" s="175"/>
      <c r="D18" s="187" t="s">
        <v>4993</v>
      </c>
      <c r="E18" s="175" t="s">
        <v>5931</v>
      </c>
      <c r="F18" s="175" t="s">
        <v>3813</v>
      </c>
      <c r="G18" s="175" t="s">
        <v>16</v>
      </c>
      <c r="H18" s="175" t="s">
        <v>4995</v>
      </c>
      <c r="I18" s="175" t="s">
        <v>4995</v>
      </c>
      <c r="J18" s="175" t="s">
        <v>4996</v>
      </c>
      <c r="K18" s="175" t="s">
        <v>4001</v>
      </c>
      <c r="L18" s="175"/>
      <c r="M18" s="175"/>
      <c r="N18" s="175"/>
      <c r="O18" s="188" t="s">
        <v>15</v>
      </c>
      <c r="P18" s="188"/>
      <c r="Q18" s="189" t="str">
        <f t="shared" si="0"/>
        <v>INSERT INTO ft_t_idmv (intrnl_dmn_val_id, fld_data_cl_id, fld_id, last_chg_tms, last_chg_usr_id, mod_rst_ind, intrnl_dmn_val_txt, intrnl_dmn_val_nme, intrnl_dmn_desc, data_stat_typ, data_src_id,tbl_id,col_nme, qual_val_txt)  SELECT 'IDMV001007',NULL,'01841284',SYSDATE(),'GS:PSG:P72','N','TICKEQPMSH','TICKEQPMSH','Ticker And Equity Prime Exch Short','ACTIVE','P72',NULL, NULL, NULL    FROM DUAL WHERE NOT EXISTS (SELECT 1 FROM ft_t_idmv WHERE fld_id = '01841284' AND intrnl_dmn_val_txt = 'TICKEQPMSH');</v>
      </c>
    </row>
    <row r="19" spans="1:17">
      <c r="A19" s="186"/>
      <c r="B19" s="186" t="s">
        <v>5004</v>
      </c>
      <c r="C19" s="175"/>
      <c r="D19" s="187" t="s">
        <v>4994</v>
      </c>
      <c r="E19" s="175" t="s">
        <v>5931</v>
      </c>
      <c r="F19" s="175" t="s">
        <v>3813</v>
      </c>
      <c r="G19" s="175" t="s">
        <v>16</v>
      </c>
      <c r="H19" s="175" t="s">
        <v>4995</v>
      </c>
      <c r="I19" s="175" t="s">
        <v>4995</v>
      </c>
      <c r="J19" s="175" t="s">
        <v>4996</v>
      </c>
      <c r="K19" s="175" t="s">
        <v>4001</v>
      </c>
      <c r="L19" s="175"/>
      <c r="M19" s="175"/>
      <c r="N19" s="175"/>
      <c r="O19" s="188" t="s">
        <v>15</v>
      </c>
      <c r="P19" s="188"/>
      <c r="Q19" s="189" t="str">
        <f t="shared" si="0"/>
        <v>INSERT INTO ft_t_idmv (intrnl_dmn_val_id, fld_data_cl_id, fld_id, last_chg_tms, last_chg_usr_id, mod_rst_ind, intrnl_dmn_val_txt, intrnl_dmn_val_nme, intrnl_dmn_desc, data_stat_typ, data_src_id,tbl_id,col_nme, qual_val_txt)  SELECT 'IDMV001008',NULL,'01841742',SYSDATE(),'GS:PSG:P72','N','TICKEQPMSH','TICKEQPMSH','Ticker And Equity Prime Exch Short','ACTIVE','P72',NULL, NULL, NULL    FROM DUAL WHERE NOT EXISTS (SELECT 1 FROM ft_t_idmv WHERE fld_id = '01841742' AND intrnl_dmn_val_txt = 'TICKEQPMSH');</v>
      </c>
    </row>
    <row r="20" spans="1:17">
      <c r="A20" s="186"/>
      <c r="B20" s="186" t="s">
        <v>5513</v>
      </c>
      <c r="C20" s="175"/>
      <c r="D20" s="187" t="s">
        <v>3999</v>
      </c>
      <c r="E20" s="175" t="s">
        <v>5931</v>
      </c>
      <c r="F20" s="175" t="s">
        <v>3813</v>
      </c>
      <c r="G20" s="175" t="s">
        <v>16</v>
      </c>
      <c r="H20" s="175" t="s">
        <v>5511</v>
      </c>
      <c r="I20" s="175" t="s">
        <v>5512</v>
      </c>
      <c r="J20" s="175" t="s">
        <v>5512</v>
      </c>
      <c r="K20" s="175" t="s">
        <v>4001</v>
      </c>
      <c r="L20" s="175"/>
      <c r="M20" s="175"/>
      <c r="N20" s="175"/>
      <c r="O20" s="188" t="s">
        <v>15</v>
      </c>
      <c r="P20" s="188"/>
      <c r="Q20" s="189" t="str">
        <f t="shared" si="0"/>
        <v>INSERT INTO ft_t_idmv (intrnl_dmn_val_id, fld_data_cl_id, fld_id, last_chg_tms, last_chg_usr_id, mod_rst_ind, intrnl_dmn_val_txt, intrnl_dmn_val_nme, intrnl_dmn_desc, data_stat_typ, data_src_id,tbl_id,col_nme, qual_val_txt)  SELECT 'IDMV001009',NULL,'00002875',SYSDATE(),'GS:PSG:P72','N','P72BBGTICK','P72 BLOOMBERG Ticker','P72 BLOOMBERG Ticker','ACTIVE','P72',NULL, NULL, NULL    FROM DUAL WHERE NOT EXISTS (SELECT 1 FROM ft_t_idmv WHERE fld_id = '00002875' AND intrnl_dmn_val_txt = 'P72BBGTICK');</v>
      </c>
    </row>
    <row r="21" spans="1:17">
      <c r="A21" s="186"/>
      <c r="B21" s="186" t="s">
        <v>5514</v>
      </c>
      <c r="C21" s="175"/>
      <c r="D21" s="187" t="s">
        <v>4992</v>
      </c>
      <c r="E21" s="175" t="s">
        <v>5931</v>
      </c>
      <c r="F21" s="175" t="s">
        <v>3813</v>
      </c>
      <c r="G21" s="175" t="s">
        <v>16</v>
      </c>
      <c r="H21" s="175" t="s">
        <v>5511</v>
      </c>
      <c r="I21" s="175" t="s">
        <v>5512</v>
      </c>
      <c r="J21" s="175" t="s">
        <v>5512</v>
      </c>
      <c r="K21" s="175" t="s">
        <v>4001</v>
      </c>
      <c r="L21" s="175"/>
      <c r="M21" s="175"/>
      <c r="N21" s="175"/>
      <c r="O21" s="188" t="s">
        <v>15</v>
      </c>
      <c r="P21" s="188"/>
      <c r="Q21" s="189" t="str">
        <f t="shared" si="0"/>
        <v>INSERT INTO ft_t_idmv (intrnl_dmn_val_id, fld_data_cl_id, fld_id, last_chg_tms, last_chg_usr_id, mod_rst_ind, intrnl_dmn_val_txt, intrnl_dmn_val_nme, intrnl_dmn_desc, data_stat_typ, data_src_id,tbl_id,col_nme, qual_val_txt)  SELECT 'IDMV001010',NULL,'00004450',SYSDATE(),'GS:PSG:P72','N','P72BBGTICK','P72 BLOOMBERG Ticker','P72 BLOOMBERG Ticker','ACTIVE','P72',NULL, NULL, NULL    FROM DUAL WHERE NOT EXISTS (SELECT 1 FROM ft_t_idmv WHERE fld_id = '00004450' AND intrnl_dmn_val_txt = 'P72BBGTICK');</v>
      </c>
    </row>
    <row r="22" spans="1:17">
      <c r="A22" s="186"/>
      <c r="B22" s="186" t="s">
        <v>5515</v>
      </c>
      <c r="C22" s="175"/>
      <c r="D22" s="187" t="s">
        <v>4993</v>
      </c>
      <c r="E22" s="175" t="s">
        <v>5931</v>
      </c>
      <c r="F22" s="175" t="s">
        <v>3813</v>
      </c>
      <c r="G22" s="175" t="s">
        <v>16</v>
      </c>
      <c r="H22" s="175" t="s">
        <v>5511</v>
      </c>
      <c r="I22" s="175" t="s">
        <v>5512</v>
      </c>
      <c r="J22" s="175" t="s">
        <v>5512</v>
      </c>
      <c r="K22" s="175" t="s">
        <v>4001</v>
      </c>
      <c r="L22" s="175"/>
      <c r="M22" s="175"/>
      <c r="N22" s="175"/>
      <c r="O22" s="188" t="s">
        <v>15</v>
      </c>
      <c r="P22" s="188"/>
      <c r="Q22" s="189" t="str">
        <f t="shared" si="0"/>
        <v>INSERT INTO ft_t_idmv (intrnl_dmn_val_id, fld_data_cl_id, fld_id, last_chg_tms, last_chg_usr_id, mod_rst_ind, intrnl_dmn_val_txt, intrnl_dmn_val_nme, intrnl_dmn_desc, data_stat_typ, data_src_id,tbl_id,col_nme, qual_val_txt)  SELECT 'IDMV001011',NULL,'01841284',SYSDATE(),'GS:PSG:P72','N','P72BBGTICK','P72 BLOOMBERG Ticker','P72 BLOOMBERG Ticker','ACTIVE','P72',NULL, NULL, NULL    FROM DUAL WHERE NOT EXISTS (SELECT 1 FROM ft_t_idmv WHERE fld_id = '01841284' AND intrnl_dmn_val_txt = 'P72BBGTICK');</v>
      </c>
    </row>
    <row r="23" spans="1:17">
      <c r="A23" s="186"/>
      <c r="B23" s="186" t="s">
        <v>5516</v>
      </c>
      <c r="C23" s="175"/>
      <c r="D23" s="187" t="s">
        <v>4994</v>
      </c>
      <c r="E23" s="175" t="s">
        <v>5931</v>
      </c>
      <c r="F23" s="175" t="s">
        <v>3813</v>
      </c>
      <c r="G23" s="175" t="s">
        <v>16</v>
      </c>
      <c r="H23" s="175" t="s">
        <v>5511</v>
      </c>
      <c r="I23" s="175" t="s">
        <v>5512</v>
      </c>
      <c r="J23" s="175" t="s">
        <v>5512</v>
      </c>
      <c r="K23" s="175" t="s">
        <v>4001</v>
      </c>
      <c r="L23" s="175"/>
      <c r="M23" s="175"/>
      <c r="N23" s="175"/>
      <c r="O23" s="188" t="s">
        <v>15</v>
      </c>
      <c r="P23" s="188"/>
      <c r="Q23" s="189" t="str">
        <f t="shared" si="0"/>
        <v>INSERT INTO ft_t_idmv (intrnl_dmn_val_id, fld_data_cl_id, fld_id, last_chg_tms, last_chg_usr_id, mod_rst_ind, intrnl_dmn_val_txt, intrnl_dmn_val_nme, intrnl_dmn_desc, data_stat_typ, data_src_id,tbl_id,col_nme, qual_val_txt)  SELECT 'IDMV001012',NULL,'01841742',SYSDATE(),'GS:PSG:P72','N','P72BBGTICK','P72 BLOOMBERG Ticker','P72 BLOOMBERG Ticker','ACTIVE','P72',NULL, NULL, NULL    FROM DUAL WHERE NOT EXISTS (SELECT 1 FROM ft_t_idmv WHERE fld_id = '01841742' AND intrnl_dmn_val_txt = 'P72BBGTICK');</v>
      </c>
    </row>
    <row r="24" spans="1:17">
      <c r="A24" s="186"/>
      <c r="B24" s="186" t="s">
        <v>5517</v>
      </c>
      <c r="C24" s="175"/>
      <c r="D24" s="187" t="s">
        <v>3999</v>
      </c>
      <c r="E24" s="175" t="s">
        <v>5931</v>
      </c>
      <c r="F24" s="175" t="s">
        <v>3813</v>
      </c>
      <c r="G24" s="175" t="s">
        <v>16</v>
      </c>
      <c r="H24" s="175" t="s">
        <v>5518</v>
      </c>
      <c r="I24" s="175" t="s">
        <v>5519</v>
      </c>
      <c r="J24" s="175" t="s">
        <v>5519</v>
      </c>
      <c r="K24" s="175" t="s">
        <v>4001</v>
      </c>
      <c r="L24" s="175"/>
      <c r="M24" s="175"/>
      <c r="N24" s="175"/>
      <c r="O24" s="188" t="s">
        <v>15</v>
      </c>
      <c r="P24" s="188"/>
      <c r="Q24" s="189" t="str">
        <f t="shared" si="0"/>
        <v>INSERT INTO ft_t_idmv (intrnl_dmn_val_id, fld_data_cl_id, fld_id, last_chg_tms, last_chg_usr_id, mod_rst_ind, intrnl_dmn_val_txt, intrnl_dmn_val_nme, intrnl_dmn_desc, data_stat_typ, data_src_id,tbl_id,col_nme, qual_val_txt)  SELECT 'IDMV001013',NULL,'00002875',SYSDATE(),'GS:PSG:P72','N','GVUNDLPOSID','GV Underlying','GV Underlying','ACTIVE','P72',NULL, NULL, NULL    FROM DUAL WHERE NOT EXISTS (SELECT 1 FROM ft_t_idmv WHERE fld_id = '00002875' AND intrnl_dmn_val_txt = 'GVUNDLPOSID');</v>
      </c>
    </row>
    <row r="25" spans="1:17">
      <c r="A25" s="186"/>
      <c r="B25" s="186" t="s">
        <v>5520</v>
      </c>
      <c r="C25" s="175"/>
      <c r="D25" s="187" t="s">
        <v>4992</v>
      </c>
      <c r="E25" s="175" t="s">
        <v>5931</v>
      </c>
      <c r="F25" s="175" t="s">
        <v>3813</v>
      </c>
      <c r="G25" s="175" t="s">
        <v>16</v>
      </c>
      <c r="H25" s="175" t="s">
        <v>5518</v>
      </c>
      <c r="I25" s="175" t="s">
        <v>5519</v>
      </c>
      <c r="J25" s="175" t="s">
        <v>5519</v>
      </c>
      <c r="K25" s="175" t="s">
        <v>4001</v>
      </c>
      <c r="L25" s="175"/>
      <c r="M25" s="175"/>
      <c r="N25" s="175"/>
      <c r="O25" s="188" t="s">
        <v>15</v>
      </c>
      <c r="P25" s="188"/>
      <c r="Q25" s="189" t="str">
        <f t="shared" si="0"/>
        <v>INSERT INTO ft_t_idmv (intrnl_dmn_val_id, fld_data_cl_id, fld_id, last_chg_tms, last_chg_usr_id, mod_rst_ind, intrnl_dmn_val_txt, intrnl_dmn_val_nme, intrnl_dmn_desc, data_stat_typ, data_src_id,tbl_id,col_nme, qual_val_txt)  SELECT 'IDMV001014',NULL,'00004450',SYSDATE(),'GS:PSG:P72','N','GVUNDLPOSID','GV Underlying','GV Underlying','ACTIVE','P72',NULL, NULL, NULL    FROM DUAL WHERE NOT EXISTS (SELECT 1 FROM ft_t_idmv WHERE fld_id = '00004450' AND intrnl_dmn_val_txt = 'GVUNDLPOSID');</v>
      </c>
    </row>
    <row r="26" spans="1:17">
      <c r="A26" s="186"/>
      <c r="B26" s="186" t="s">
        <v>5521</v>
      </c>
      <c r="C26" s="175"/>
      <c r="D26" s="187" t="s">
        <v>4993</v>
      </c>
      <c r="E26" s="175" t="s">
        <v>5931</v>
      </c>
      <c r="F26" s="175" t="s">
        <v>3813</v>
      </c>
      <c r="G26" s="175" t="s">
        <v>16</v>
      </c>
      <c r="H26" s="175" t="s">
        <v>5518</v>
      </c>
      <c r="I26" s="175" t="s">
        <v>5519</v>
      </c>
      <c r="J26" s="175" t="s">
        <v>5519</v>
      </c>
      <c r="K26" s="175" t="s">
        <v>4001</v>
      </c>
      <c r="L26" s="175"/>
      <c r="M26" s="175"/>
      <c r="N26" s="175"/>
      <c r="O26" s="188" t="s">
        <v>15</v>
      </c>
      <c r="P26" s="188"/>
      <c r="Q26" s="189" t="str">
        <f t="shared" si="0"/>
        <v>INSERT INTO ft_t_idmv (intrnl_dmn_val_id, fld_data_cl_id, fld_id, last_chg_tms, last_chg_usr_id, mod_rst_ind, intrnl_dmn_val_txt, intrnl_dmn_val_nme, intrnl_dmn_desc, data_stat_typ, data_src_id,tbl_id,col_nme, qual_val_txt)  SELECT 'IDMV001015',NULL,'01841284',SYSDATE(),'GS:PSG:P72','N','GVUNDLPOSID','GV Underlying','GV Underlying','ACTIVE','P72',NULL, NULL, NULL    FROM DUAL WHERE NOT EXISTS (SELECT 1 FROM ft_t_idmv WHERE fld_id = '01841284' AND intrnl_dmn_val_txt = 'GVUNDLPOSID');</v>
      </c>
    </row>
    <row r="27" spans="1:17">
      <c r="A27" s="186"/>
      <c r="B27" s="186" t="s">
        <v>5510</v>
      </c>
      <c r="C27" s="175"/>
      <c r="D27" s="187" t="s">
        <v>4994</v>
      </c>
      <c r="E27" s="175" t="s">
        <v>5931</v>
      </c>
      <c r="F27" s="175" t="s">
        <v>3813</v>
      </c>
      <c r="G27" s="175" t="s">
        <v>16</v>
      </c>
      <c r="H27" s="175" t="s">
        <v>5518</v>
      </c>
      <c r="I27" s="175" t="s">
        <v>5519</v>
      </c>
      <c r="J27" s="175" t="s">
        <v>5519</v>
      </c>
      <c r="K27" s="175" t="s">
        <v>4001</v>
      </c>
      <c r="L27" s="175"/>
      <c r="M27" s="175"/>
      <c r="N27" s="175"/>
      <c r="O27" s="188" t="s">
        <v>15</v>
      </c>
      <c r="P27" s="188"/>
      <c r="Q27" s="189" t="str">
        <f t="shared" si="0"/>
        <v>INSERT INTO ft_t_idmv (intrnl_dmn_val_id, fld_data_cl_id, fld_id, last_chg_tms, last_chg_usr_id, mod_rst_ind, intrnl_dmn_val_txt, intrnl_dmn_val_nme, intrnl_dmn_desc, data_stat_typ, data_src_id,tbl_id,col_nme, qual_val_txt)  SELECT 'IDMV001016',NULL,'01841742',SYSDATE(),'GS:PSG:P72','N','GVUNDLPOSID','GV Underlying','GV Underlying','ACTIVE','P72',NULL, NULL, NULL    FROM DUAL WHERE NOT EXISTS (SELECT 1 FROM ft_t_idmv WHERE fld_id = '01841742' AND intrnl_dmn_val_txt = 'GVUNDLPOSID');</v>
      </c>
    </row>
    <row r="28" spans="1:17">
      <c r="A28" s="186"/>
      <c r="B28" s="186" t="s">
        <v>5522</v>
      </c>
      <c r="C28" s="175"/>
      <c r="D28" s="187" t="s">
        <v>3999</v>
      </c>
      <c r="E28" s="175" t="s">
        <v>5931</v>
      </c>
      <c r="F28" s="175" t="s">
        <v>3813</v>
      </c>
      <c r="G28" s="175" t="s">
        <v>16</v>
      </c>
      <c r="H28" s="175" t="s">
        <v>5523</v>
      </c>
      <c r="I28" s="175" t="s">
        <v>5524</v>
      </c>
      <c r="J28" s="175" t="s">
        <v>5524</v>
      </c>
      <c r="K28" s="175" t="s">
        <v>4001</v>
      </c>
      <c r="L28" s="175"/>
      <c r="M28" s="175"/>
      <c r="N28" s="175"/>
      <c r="O28" s="188" t="s">
        <v>15</v>
      </c>
      <c r="P28" s="188"/>
      <c r="Q28" s="189" t="str">
        <f t="shared" si="0"/>
        <v>INSERT INTO ft_t_idmv (intrnl_dmn_val_id, fld_data_cl_id, fld_id, last_chg_tms, last_chg_usr_id, mod_rst_ind, intrnl_dmn_val_txt, intrnl_dmn_val_nme, intrnl_dmn_desc, data_stat_typ, data_src_id,tbl_id,col_nme, qual_val_txt)  SELECT 'IDMV001017',NULL,'00002875',SYSDATE(),'GS:PSG:P72','N','ULTUNDLPOSID','P72 Ultimate Underlying','P72 Ultimate Underlying','ACTIVE','P72',NULL, NULL, NULL    FROM DUAL WHERE NOT EXISTS (SELECT 1 FROM ft_t_idmv WHERE fld_id = '00002875' AND intrnl_dmn_val_txt = 'ULTUNDLPOSID');</v>
      </c>
    </row>
    <row r="29" spans="1:17">
      <c r="A29" s="186"/>
      <c r="B29" s="186" t="s">
        <v>5525</v>
      </c>
      <c r="C29" s="175"/>
      <c r="D29" s="187" t="s">
        <v>4992</v>
      </c>
      <c r="E29" s="175" t="s">
        <v>5931</v>
      </c>
      <c r="F29" s="175" t="s">
        <v>3813</v>
      </c>
      <c r="G29" s="175" t="s">
        <v>16</v>
      </c>
      <c r="H29" s="175" t="s">
        <v>5523</v>
      </c>
      <c r="I29" s="175" t="s">
        <v>5524</v>
      </c>
      <c r="J29" s="175" t="s">
        <v>5524</v>
      </c>
      <c r="K29" s="175" t="s">
        <v>4001</v>
      </c>
      <c r="L29" s="175"/>
      <c r="M29" s="175"/>
      <c r="N29" s="175"/>
      <c r="O29" s="188" t="s">
        <v>15</v>
      </c>
      <c r="P29" s="188"/>
      <c r="Q29" s="189" t="str">
        <f t="shared" si="0"/>
        <v>INSERT INTO ft_t_idmv (intrnl_dmn_val_id, fld_data_cl_id, fld_id, last_chg_tms, last_chg_usr_id, mod_rst_ind, intrnl_dmn_val_txt, intrnl_dmn_val_nme, intrnl_dmn_desc, data_stat_typ, data_src_id,tbl_id,col_nme, qual_val_txt)  SELECT 'IDMV001018',NULL,'00004450',SYSDATE(),'GS:PSG:P72','N','ULTUNDLPOSID','P72 Ultimate Underlying','P72 Ultimate Underlying','ACTIVE','P72',NULL, NULL, NULL    FROM DUAL WHERE NOT EXISTS (SELECT 1 FROM ft_t_idmv WHERE fld_id = '00004450' AND intrnl_dmn_val_txt = 'ULTUNDLPOSID');</v>
      </c>
    </row>
    <row r="30" spans="1:17">
      <c r="A30" s="186"/>
      <c r="B30" s="186" t="s">
        <v>5526</v>
      </c>
      <c r="C30" s="175"/>
      <c r="D30" s="187" t="s">
        <v>4993</v>
      </c>
      <c r="E30" s="175" t="s">
        <v>5931</v>
      </c>
      <c r="F30" s="175" t="s">
        <v>3813</v>
      </c>
      <c r="G30" s="175" t="s">
        <v>16</v>
      </c>
      <c r="H30" s="175" t="s">
        <v>5523</v>
      </c>
      <c r="I30" s="175" t="s">
        <v>5524</v>
      </c>
      <c r="J30" s="175" t="s">
        <v>5524</v>
      </c>
      <c r="K30" s="175" t="s">
        <v>4001</v>
      </c>
      <c r="L30" s="175"/>
      <c r="M30" s="175"/>
      <c r="N30" s="175"/>
      <c r="O30" s="188" t="s">
        <v>15</v>
      </c>
      <c r="P30" s="188"/>
      <c r="Q30" s="189" t="str">
        <f t="shared" si="0"/>
        <v>INSERT INTO ft_t_idmv (intrnl_dmn_val_id, fld_data_cl_id, fld_id, last_chg_tms, last_chg_usr_id, mod_rst_ind, intrnl_dmn_val_txt, intrnl_dmn_val_nme, intrnl_dmn_desc, data_stat_typ, data_src_id,tbl_id,col_nme, qual_val_txt)  SELECT 'IDMV001019',NULL,'01841284',SYSDATE(),'GS:PSG:P72','N','ULTUNDLPOSID','P72 Ultimate Underlying','P72 Ultimate Underlying','ACTIVE','P72',NULL, NULL, NULL    FROM DUAL WHERE NOT EXISTS (SELECT 1 FROM ft_t_idmv WHERE fld_id = '01841284' AND intrnl_dmn_val_txt = 'ULTUNDLPOSID');</v>
      </c>
    </row>
    <row r="31" spans="1:17">
      <c r="A31" s="186"/>
      <c r="B31" s="186" t="s">
        <v>5527</v>
      </c>
      <c r="C31" s="175"/>
      <c r="D31" s="187" t="s">
        <v>4994</v>
      </c>
      <c r="E31" s="175" t="s">
        <v>5931</v>
      </c>
      <c r="F31" s="175" t="s">
        <v>3813</v>
      </c>
      <c r="G31" s="175" t="s">
        <v>16</v>
      </c>
      <c r="H31" s="175" t="s">
        <v>5523</v>
      </c>
      <c r="I31" s="175" t="s">
        <v>5524</v>
      </c>
      <c r="J31" s="175" t="s">
        <v>5524</v>
      </c>
      <c r="K31" s="175" t="s">
        <v>4001</v>
      </c>
      <c r="L31" s="175"/>
      <c r="M31" s="175"/>
      <c r="N31" s="175"/>
      <c r="O31" s="188" t="s">
        <v>15</v>
      </c>
      <c r="P31" s="188"/>
      <c r="Q31" s="189" t="str">
        <f t="shared" si="0"/>
        <v>INSERT INTO ft_t_idmv (intrnl_dmn_val_id, fld_data_cl_id, fld_id, last_chg_tms, last_chg_usr_id, mod_rst_ind, intrnl_dmn_val_txt, intrnl_dmn_val_nme, intrnl_dmn_desc, data_stat_typ, data_src_id,tbl_id,col_nme, qual_val_txt)  SELECT 'IDMV001020',NULL,'01841742',SYSDATE(),'GS:PSG:P72','N','ULTUNDLPOSID','P72 Ultimate Underlying','P72 Ultimate Underlying','ACTIVE','P72',NULL, NULL, NULL    FROM DUAL WHERE NOT EXISTS (SELECT 1 FROM ft_t_idmv WHERE fld_id = '01841742' AND intrnl_dmn_val_txt = 'ULTUNDLPOSID');</v>
      </c>
    </row>
    <row r="32" spans="1:17">
      <c r="A32" s="186"/>
      <c r="B32" s="186" t="s">
        <v>5528</v>
      </c>
      <c r="C32" s="175"/>
      <c r="D32" s="187" t="s">
        <v>3999</v>
      </c>
      <c r="E32" s="175" t="s">
        <v>5931</v>
      </c>
      <c r="F32" s="175" t="s">
        <v>3813</v>
      </c>
      <c r="G32" s="175" t="s">
        <v>16</v>
      </c>
      <c r="H32" s="175" t="s">
        <v>5529</v>
      </c>
      <c r="I32" s="175" t="s">
        <v>5530</v>
      </c>
      <c r="J32" s="175" t="s">
        <v>5530</v>
      </c>
      <c r="K32" s="175" t="s">
        <v>4001</v>
      </c>
      <c r="L32" s="175"/>
      <c r="M32" s="175"/>
      <c r="N32" s="175"/>
      <c r="O32" s="188" t="s">
        <v>15</v>
      </c>
      <c r="P32" s="188"/>
      <c r="Q32" s="189" t="str">
        <f t="shared" si="0"/>
        <v>INSERT INTO ft_t_idmv (intrnl_dmn_val_id, fld_data_cl_id, fld_id, last_chg_tms, last_chg_usr_id, mod_rst_ind, intrnl_dmn_val_txt, intrnl_dmn_val_nme, intrnl_dmn_desc, data_stat_typ, data_src_id,tbl_id,col_nme, qual_val_txt)  SELECT 'IDMV001021',NULL,'00002875',SYSDATE(),'GS:PSG:P72','N','PANORISKPOSID','Pano Risk Underlying','Pano Risk Underlying','ACTIVE','P72',NULL, NULL, NULL    FROM DUAL WHERE NOT EXISTS (SELECT 1 FROM ft_t_idmv WHERE fld_id = '00002875' AND intrnl_dmn_val_txt = 'PANORISKPOSID');</v>
      </c>
    </row>
    <row r="33" spans="1:17">
      <c r="A33" s="186"/>
      <c r="B33" s="186" t="s">
        <v>5531</v>
      </c>
      <c r="C33" s="175"/>
      <c r="D33" s="187" t="s">
        <v>4992</v>
      </c>
      <c r="E33" s="175" t="s">
        <v>5931</v>
      </c>
      <c r="F33" s="175" t="s">
        <v>3813</v>
      </c>
      <c r="G33" s="175" t="s">
        <v>16</v>
      </c>
      <c r="H33" s="175" t="s">
        <v>5529</v>
      </c>
      <c r="I33" s="175" t="s">
        <v>5530</v>
      </c>
      <c r="J33" s="175" t="s">
        <v>5530</v>
      </c>
      <c r="K33" s="175" t="s">
        <v>4001</v>
      </c>
      <c r="L33" s="175"/>
      <c r="M33" s="175"/>
      <c r="N33" s="175"/>
      <c r="O33" s="188" t="s">
        <v>15</v>
      </c>
      <c r="P33" s="188"/>
      <c r="Q33" s="189" t="str">
        <f t="shared" si="0"/>
        <v>INSERT INTO ft_t_idmv (intrnl_dmn_val_id, fld_data_cl_id, fld_id, last_chg_tms, last_chg_usr_id, mod_rst_ind, intrnl_dmn_val_txt, intrnl_dmn_val_nme, intrnl_dmn_desc, data_stat_typ, data_src_id,tbl_id,col_nme, qual_val_txt)  SELECT 'IDMV001022',NULL,'00004450',SYSDATE(),'GS:PSG:P72','N','PANORISKPOSID','Pano Risk Underlying','Pano Risk Underlying','ACTIVE','P72',NULL, NULL, NULL    FROM DUAL WHERE NOT EXISTS (SELECT 1 FROM ft_t_idmv WHERE fld_id = '00004450' AND intrnl_dmn_val_txt = 'PANORISKPOSID');</v>
      </c>
    </row>
    <row r="34" spans="1:17">
      <c r="A34" s="186"/>
      <c r="B34" s="186" t="s">
        <v>5532</v>
      </c>
      <c r="C34" s="175"/>
      <c r="D34" s="187" t="s">
        <v>4993</v>
      </c>
      <c r="E34" s="175" t="s">
        <v>5931</v>
      </c>
      <c r="F34" s="175" t="s">
        <v>3813</v>
      </c>
      <c r="G34" s="175" t="s">
        <v>16</v>
      </c>
      <c r="H34" s="175" t="s">
        <v>5529</v>
      </c>
      <c r="I34" s="175" t="s">
        <v>5530</v>
      </c>
      <c r="J34" s="175" t="s">
        <v>5530</v>
      </c>
      <c r="K34" s="175" t="s">
        <v>4001</v>
      </c>
      <c r="L34" s="175"/>
      <c r="M34" s="175"/>
      <c r="N34" s="175"/>
      <c r="O34" s="188" t="s">
        <v>15</v>
      </c>
      <c r="P34" s="188"/>
      <c r="Q34" s="189" t="str">
        <f t="shared" si="0"/>
        <v>INSERT INTO ft_t_idmv (intrnl_dmn_val_id, fld_data_cl_id, fld_id, last_chg_tms, last_chg_usr_id, mod_rst_ind, intrnl_dmn_val_txt, intrnl_dmn_val_nme, intrnl_dmn_desc, data_stat_typ, data_src_id,tbl_id,col_nme, qual_val_txt)  SELECT 'IDMV001023',NULL,'01841284',SYSDATE(),'GS:PSG:P72','N','PANORISKPOSID','Pano Risk Underlying','Pano Risk Underlying','ACTIVE','P72',NULL, NULL, NULL    FROM DUAL WHERE NOT EXISTS (SELECT 1 FROM ft_t_idmv WHERE fld_id = '01841284' AND intrnl_dmn_val_txt = 'PANORISKPOSID');</v>
      </c>
    </row>
    <row r="35" spans="1:17">
      <c r="A35" s="186"/>
      <c r="B35" s="186" t="s">
        <v>5533</v>
      </c>
      <c r="C35" s="175"/>
      <c r="D35" s="187" t="s">
        <v>4994</v>
      </c>
      <c r="E35" s="175" t="s">
        <v>5931</v>
      </c>
      <c r="F35" s="175" t="s">
        <v>3813</v>
      </c>
      <c r="G35" s="175" t="s">
        <v>16</v>
      </c>
      <c r="H35" s="175" t="s">
        <v>5529</v>
      </c>
      <c r="I35" s="175" t="s">
        <v>5530</v>
      </c>
      <c r="J35" s="175" t="s">
        <v>5530</v>
      </c>
      <c r="K35" s="175" t="s">
        <v>4001</v>
      </c>
      <c r="L35" s="175"/>
      <c r="M35" s="175"/>
      <c r="N35" s="175"/>
      <c r="O35" s="188" t="s">
        <v>15</v>
      </c>
      <c r="P35" s="188"/>
      <c r="Q35" s="189" t="str">
        <f t="shared" si="0"/>
        <v>INSERT INTO ft_t_idmv (intrnl_dmn_val_id, fld_data_cl_id, fld_id, last_chg_tms, last_chg_usr_id, mod_rst_ind, intrnl_dmn_val_txt, intrnl_dmn_val_nme, intrnl_dmn_desc, data_stat_typ, data_src_id,tbl_id,col_nme, qual_val_txt)  SELECT 'IDMV001024',NULL,'01841742',SYSDATE(),'GS:PSG:P72','N','PANORISKPOSID','Pano Risk Underlying','Pano Risk Underlying','ACTIVE','P72',NULL, NULL, NULL    FROM DUAL WHERE NOT EXISTS (SELECT 1 FROM ft_t_idmv WHERE fld_id = '01841742' AND intrnl_dmn_val_txt = 'PANORISKPOSID');</v>
      </c>
    </row>
    <row r="36" spans="1:17">
      <c r="A36" s="186"/>
      <c r="B36" s="186" t="s">
        <v>5534</v>
      </c>
      <c r="C36" s="175"/>
      <c r="D36" s="187" t="s">
        <v>3999</v>
      </c>
      <c r="E36" s="175" t="s">
        <v>5931</v>
      </c>
      <c r="F36" s="175" t="s">
        <v>3813</v>
      </c>
      <c r="G36" s="175" t="s">
        <v>16</v>
      </c>
      <c r="H36" s="175" t="s">
        <v>5535</v>
      </c>
      <c r="I36" s="175" t="s">
        <v>5536</v>
      </c>
      <c r="J36" s="175" t="s">
        <v>5536</v>
      </c>
      <c r="K36" s="175" t="s">
        <v>4001</v>
      </c>
      <c r="L36" s="175"/>
      <c r="M36" s="175"/>
      <c r="N36" s="175"/>
      <c r="O36" s="188" t="s">
        <v>15</v>
      </c>
      <c r="P36" s="188"/>
      <c r="Q36" s="189" t="str">
        <f t="shared" si="0"/>
        <v>INSERT INTO ft_t_idmv (intrnl_dmn_val_id, fld_data_cl_id, fld_id, last_chg_tms, last_chg_usr_id, mod_rst_ind, intrnl_dmn_val_txt, intrnl_dmn_val_nme, intrnl_dmn_desc, data_stat_typ, data_src_id,tbl_id,col_nme, qual_val_txt)  SELECT 'IDMV001025',NULL,'00002875',SYSDATE(),'GS:PSG:P72','N','ICSMAPPING','ICS Mapping','ICS Mapping','ACTIVE','P72',NULL, NULL, NULL    FROM DUAL WHERE NOT EXISTS (SELECT 1 FROM ft_t_idmv WHERE fld_id = '00002875' AND intrnl_dmn_val_txt = 'ICSMAPPING');</v>
      </c>
    </row>
    <row r="37" spans="1:17">
      <c r="A37" s="186"/>
      <c r="B37" s="186" t="s">
        <v>5537</v>
      </c>
      <c r="C37" s="175"/>
      <c r="D37" s="187" t="s">
        <v>4992</v>
      </c>
      <c r="E37" s="175" t="s">
        <v>5931</v>
      </c>
      <c r="F37" s="175" t="s">
        <v>3813</v>
      </c>
      <c r="G37" s="175" t="s">
        <v>16</v>
      </c>
      <c r="H37" s="175" t="s">
        <v>5535</v>
      </c>
      <c r="I37" s="175" t="s">
        <v>5536</v>
      </c>
      <c r="J37" s="175" t="s">
        <v>5536</v>
      </c>
      <c r="K37" s="175" t="s">
        <v>4001</v>
      </c>
      <c r="L37" s="175"/>
      <c r="M37" s="175"/>
      <c r="N37" s="175"/>
      <c r="O37" s="188" t="s">
        <v>15</v>
      </c>
      <c r="P37" s="188"/>
      <c r="Q37" s="189" t="str">
        <f t="shared" si="0"/>
        <v>INSERT INTO ft_t_idmv (intrnl_dmn_val_id, fld_data_cl_id, fld_id, last_chg_tms, last_chg_usr_id, mod_rst_ind, intrnl_dmn_val_txt, intrnl_dmn_val_nme, intrnl_dmn_desc, data_stat_typ, data_src_id,tbl_id,col_nme, qual_val_txt)  SELECT 'IDMV001026',NULL,'00004450',SYSDATE(),'GS:PSG:P72','N','ICSMAPPING','ICS Mapping','ICS Mapping','ACTIVE','P72',NULL, NULL, NULL    FROM DUAL WHERE NOT EXISTS (SELECT 1 FROM ft_t_idmv WHERE fld_id = '00004450' AND intrnl_dmn_val_txt = 'ICSMAPPING');</v>
      </c>
    </row>
    <row r="38" spans="1:17">
      <c r="A38" s="186"/>
      <c r="B38" s="186" t="s">
        <v>5538</v>
      </c>
      <c r="C38" s="175"/>
      <c r="D38" s="187" t="s">
        <v>4993</v>
      </c>
      <c r="E38" s="175" t="s">
        <v>5931</v>
      </c>
      <c r="F38" s="175" t="s">
        <v>3813</v>
      </c>
      <c r="G38" s="175" t="s">
        <v>16</v>
      </c>
      <c r="H38" s="175" t="s">
        <v>5535</v>
      </c>
      <c r="I38" s="175" t="s">
        <v>5536</v>
      </c>
      <c r="J38" s="175" t="s">
        <v>5536</v>
      </c>
      <c r="K38" s="175" t="s">
        <v>4001</v>
      </c>
      <c r="L38" s="175"/>
      <c r="M38" s="175"/>
      <c r="N38" s="175"/>
      <c r="O38" s="188" t="s">
        <v>15</v>
      </c>
      <c r="P38" s="188"/>
      <c r="Q38" s="189" t="str">
        <f t="shared" si="0"/>
        <v>INSERT INTO ft_t_idmv (intrnl_dmn_val_id, fld_data_cl_id, fld_id, last_chg_tms, last_chg_usr_id, mod_rst_ind, intrnl_dmn_val_txt, intrnl_dmn_val_nme, intrnl_dmn_desc, data_stat_typ, data_src_id,tbl_id,col_nme, qual_val_txt)  SELECT 'IDMV001027',NULL,'01841284',SYSDATE(),'GS:PSG:P72','N','ICSMAPPING','ICS Mapping','ICS Mapping','ACTIVE','P72',NULL, NULL, NULL    FROM DUAL WHERE NOT EXISTS (SELECT 1 FROM ft_t_idmv WHERE fld_id = '01841284' AND intrnl_dmn_val_txt = 'ICSMAPPING');</v>
      </c>
    </row>
    <row r="39" spans="1:17">
      <c r="A39" s="186"/>
      <c r="B39" s="186" t="s">
        <v>5539</v>
      </c>
      <c r="C39" s="175"/>
      <c r="D39" s="187" t="s">
        <v>4994</v>
      </c>
      <c r="E39" s="175" t="s">
        <v>5931</v>
      </c>
      <c r="F39" s="175" t="s">
        <v>3813</v>
      </c>
      <c r="G39" s="175" t="s">
        <v>16</v>
      </c>
      <c r="H39" s="175" t="s">
        <v>5535</v>
      </c>
      <c r="I39" s="175" t="s">
        <v>5536</v>
      </c>
      <c r="J39" s="175" t="s">
        <v>5536</v>
      </c>
      <c r="K39" s="175" t="s">
        <v>4001</v>
      </c>
      <c r="L39" s="175"/>
      <c r="M39" s="175"/>
      <c r="N39" s="175"/>
      <c r="O39" s="188" t="s">
        <v>15</v>
      </c>
      <c r="P39" s="188"/>
      <c r="Q39" s="189" t="str">
        <f t="shared" si="0"/>
        <v>INSERT INTO ft_t_idmv (intrnl_dmn_val_id, fld_data_cl_id, fld_id, last_chg_tms, last_chg_usr_id, mod_rst_ind, intrnl_dmn_val_txt, intrnl_dmn_val_nme, intrnl_dmn_desc, data_stat_typ, data_src_id,tbl_id,col_nme, qual_val_txt)  SELECT 'IDMV001028',NULL,'01841742',SYSDATE(),'GS:PSG:P72','N','ICSMAPPING','ICS Mapping','ICS Mapping','ACTIVE','P72',NULL, NULL, NULL    FROM DUAL WHERE NOT EXISTS (SELECT 1 FROM ft_t_idmv WHERE fld_id = '01841742' AND intrnl_dmn_val_txt = 'ICSMAPPING');</v>
      </c>
    </row>
    <row r="40" spans="1:17">
      <c r="A40" s="186"/>
      <c r="B40" s="186" t="s">
        <v>5545</v>
      </c>
      <c r="C40" s="175"/>
      <c r="D40" s="187" t="s">
        <v>5546</v>
      </c>
      <c r="E40" s="175" t="s">
        <v>5931</v>
      </c>
      <c r="F40" s="175" t="s">
        <v>3813</v>
      </c>
      <c r="G40" s="175" t="s">
        <v>16</v>
      </c>
      <c r="H40" s="175" t="s">
        <v>5547</v>
      </c>
      <c r="I40" s="175" t="s">
        <v>5548</v>
      </c>
      <c r="J40" s="175" t="s">
        <v>5548</v>
      </c>
      <c r="K40" s="175" t="s">
        <v>4001</v>
      </c>
      <c r="L40" s="175"/>
      <c r="M40" s="175"/>
      <c r="N40" s="175"/>
      <c r="O40" s="188" t="s">
        <v>15</v>
      </c>
      <c r="P40" s="188"/>
      <c r="Q40" s="189" t="str">
        <f t="shared" si="0"/>
        <v>INSERT INTO ft_t_idmv (intrnl_dmn_val_id, fld_data_cl_id, fld_id, last_chg_tms, last_chg_usr_id, mod_rst_ind, intrnl_dmn_val_txt, intrnl_dmn_val_nme, intrnl_dmn_desc, data_stat_typ, data_src_id,tbl_id,col_nme, qual_val_txt)  SELECT 'IDMV001029',NULL,'00101581',SYSDATE(),'GS:PSG:P72','N','SAC','Sacramento Tech Exchange','Sacramento Tech Exchange','ACTIVE','P72',NULL, NULL, NULL    FROM DUAL WHERE NOT EXISTS (SELECT 1 FROM ft_t_idmv WHERE fld_id = '00101581' AND intrnl_dmn_val_txt = 'SAC');</v>
      </c>
    </row>
    <row r="41" spans="1:17">
      <c r="A41" s="186"/>
      <c r="B41" s="186" t="s">
        <v>5603</v>
      </c>
      <c r="C41" s="186"/>
      <c r="D41" s="186" t="s">
        <v>5602</v>
      </c>
      <c r="E41" s="175" t="s">
        <v>5931</v>
      </c>
      <c r="F41" s="175" t="s">
        <v>3813</v>
      </c>
      <c r="G41" s="175" t="s">
        <v>16</v>
      </c>
      <c r="H41" s="190" t="s">
        <v>5600</v>
      </c>
      <c r="I41" s="190" t="s">
        <v>5601</v>
      </c>
      <c r="J41" s="190" t="s">
        <v>5601</v>
      </c>
      <c r="K41" s="175" t="s">
        <v>4001</v>
      </c>
      <c r="L41" s="190"/>
      <c r="M41" s="190"/>
      <c r="N41" s="190"/>
      <c r="O41" s="188" t="s">
        <v>15</v>
      </c>
      <c r="P41" s="188"/>
      <c r="Q41" s="189" t="str">
        <f t="shared" si="0"/>
        <v>INSERT INTO ft_t_idmv (intrnl_dmn_val_id, fld_data_cl_id, fld_id, last_chg_tms, last_chg_usr_id, mod_rst_ind, intrnl_dmn_val_txt, intrnl_dmn_val_nme, intrnl_dmn_desc, data_stat_typ, data_src_id,tbl_id,col_nme, qual_val_txt)  SELECT 'IDMV001030',NULL,'00164025',SYSDATE(),'GS:PSG:P72','N','CAPCOID','CAPCO Identifier','CAPCO Identifier','ACTIVE','P72',NULL, NULL, NULL    FROM DUAL WHERE NOT EXISTS (SELECT 1 FROM ft_t_idmv WHERE fld_id = '00164025' AND intrnl_dmn_val_txt = 'CAPCOID');</v>
      </c>
    </row>
    <row r="42" spans="1:17">
      <c r="A42" s="186"/>
      <c r="B42" s="186" t="s">
        <v>5762</v>
      </c>
      <c r="C42" s="186"/>
      <c r="D42" s="186" t="s">
        <v>3999</v>
      </c>
      <c r="E42" s="175" t="s">
        <v>5931</v>
      </c>
      <c r="F42" s="175" t="s">
        <v>3813</v>
      </c>
      <c r="G42" s="175" t="s">
        <v>16</v>
      </c>
      <c r="H42" s="190" t="s">
        <v>5764</v>
      </c>
      <c r="I42" s="190" t="s">
        <v>5767</v>
      </c>
      <c r="J42" s="190" t="s">
        <v>5767</v>
      </c>
      <c r="K42" s="175" t="s">
        <v>4001</v>
      </c>
      <c r="L42" s="190"/>
      <c r="M42" s="190"/>
      <c r="N42" s="190"/>
      <c r="O42" s="188" t="s">
        <v>15</v>
      </c>
      <c r="P42" s="188"/>
      <c r="Q42" s="189" t="str">
        <f t="shared" si="0"/>
        <v>INSERT INTO ft_t_idmv (intrnl_dmn_val_id, fld_data_cl_id, fld_id, last_chg_tms, last_chg_usr_id, mod_rst_ind, intrnl_dmn_val_txt, intrnl_dmn_val_nme, intrnl_dmn_desc, data_stat_typ, data_src_id,tbl_id,col_nme, qual_val_txt)  SELECT 'IDMV001031',NULL,'00002875',SYSDATE(),'GS:PSG:P72','N','CNTRPRIMID','Country Primary Id','Country Primary Id','ACTIVE','P72',NULL, NULL, NULL    FROM DUAL WHERE NOT EXISTS (SELECT 1 FROM ft_t_idmv WHERE fld_id = '00002875' AND intrnl_dmn_val_txt = 'CNTRPRIMID');</v>
      </c>
    </row>
    <row r="43" spans="1:17">
      <c r="A43" s="186"/>
      <c r="B43" s="186" t="s">
        <v>5763</v>
      </c>
      <c r="C43" s="186"/>
      <c r="D43" s="186" t="s">
        <v>3999</v>
      </c>
      <c r="E43" s="175" t="s">
        <v>5931</v>
      </c>
      <c r="F43" s="175" t="s">
        <v>3813</v>
      </c>
      <c r="G43" s="175" t="s">
        <v>16</v>
      </c>
      <c r="H43" s="190" t="s">
        <v>5765</v>
      </c>
      <c r="I43" s="190" t="s">
        <v>5766</v>
      </c>
      <c r="J43" s="190" t="s">
        <v>5766</v>
      </c>
      <c r="K43" s="175" t="s">
        <v>4001</v>
      </c>
      <c r="L43" s="190"/>
      <c r="M43" s="190"/>
      <c r="N43" s="190"/>
      <c r="O43" s="188" t="s">
        <v>15</v>
      </c>
      <c r="P43" s="188"/>
      <c r="Q43" s="189" t="str">
        <f t="shared" si="0"/>
        <v>INSERT INTO ft_t_idmv (intrnl_dmn_val_id, fld_data_cl_id, fld_id, last_chg_tms, last_chg_usr_id, mod_rst_ind, intrnl_dmn_val_txt, intrnl_dmn_val_nme, intrnl_dmn_desc, data_stat_typ, data_src_id,tbl_id,col_nme, qual_val_txt)  SELECT 'IDMV001032',NULL,'00002875',SYSDATE(),'GS:PSG:P72','N','GSPOSITIONID','GS Position Id','GS Position Id','ACTIVE','P72',NULL, NULL, NULL    FROM DUAL WHERE NOT EXISTS (SELECT 1 FROM ft_t_idmv WHERE fld_id = '00002875' AND intrnl_dmn_val_txt = 'GSPOSITIONID');</v>
      </c>
    </row>
    <row r="44" spans="1:17">
      <c r="A44" s="186"/>
      <c r="B44" s="186" t="s">
        <v>5926</v>
      </c>
      <c r="C44" s="186"/>
      <c r="D44" s="191" t="s">
        <v>4049</v>
      </c>
      <c r="E44" s="175" t="s">
        <v>5931</v>
      </c>
      <c r="F44" s="191" t="s">
        <v>3813</v>
      </c>
      <c r="G44" s="191" t="s">
        <v>16</v>
      </c>
      <c r="H44" s="190" t="s">
        <v>4655</v>
      </c>
      <c r="I44" s="190" t="s">
        <v>4655</v>
      </c>
      <c r="J44" s="190" t="s">
        <v>4655</v>
      </c>
      <c r="K44" s="190" t="s">
        <v>4001</v>
      </c>
      <c r="L44" s="190"/>
      <c r="M44" s="190"/>
      <c r="N44" s="190"/>
      <c r="O44" s="188" t="s">
        <v>15</v>
      </c>
      <c r="P44" s="188"/>
      <c r="Q44" s="189" t="str">
        <f t="shared" si="0"/>
        <v>INSERT INTO ft_t_idmv (intrnl_dmn_val_id, fld_data_cl_id, fld_id, last_chg_tms, last_chg_usr_id, mod_rst_ind, intrnl_dmn_val_txt, intrnl_dmn_val_nme, intrnl_dmn_desc, data_stat_typ, data_src_id,tbl_id,col_nme, qual_val_txt)  SELECT 'STARMINE01',NULL,'00173405',SYSDATE(),'GS:PSG:P72','N','STARMINE','STARMINE','STARMINE','ACTIVE','P72',NULL, NULL, NULL    FROM DUAL WHERE NOT EXISTS (SELECT 1 FROM ft_t_idmv WHERE fld_id = '00173405' AND intrnl_dmn_val_txt = 'STARMINE');</v>
      </c>
    </row>
    <row r="45" spans="1:17" s="172" customFormat="1">
      <c r="A45" s="191"/>
      <c r="B45" s="191" t="s">
        <v>5962</v>
      </c>
      <c r="C45" s="191"/>
      <c r="D45" s="191" t="s">
        <v>5961</v>
      </c>
      <c r="E45" s="199" t="s">
        <v>5931</v>
      </c>
      <c r="F45" s="190" t="s">
        <v>5625</v>
      </c>
      <c r="G45" s="191" t="s">
        <v>16</v>
      </c>
      <c r="H45" s="190" t="s">
        <v>5975</v>
      </c>
      <c r="I45" s="175" t="s">
        <v>5963</v>
      </c>
      <c r="J45" s="175" t="s">
        <v>5963</v>
      </c>
      <c r="K45" s="190" t="s">
        <v>4001</v>
      </c>
      <c r="L45" s="190"/>
      <c r="M45" s="190"/>
      <c r="N45" s="190"/>
      <c r="O45" s="188" t="s">
        <v>15</v>
      </c>
      <c r="P45" s="188" t="s">
        <v>4001</v>
      </c>
      <c r="Q45" s="189" t="str">
        <f>CONCATENATE("INSERT INTO ft_t_idmv (intrnl_dmn_val_id, fld_data_cl_id, fld_id, last_chg_tms, last_chg_usr_id, mod_rst_ind, intrnl_dmn_val_txt, intrnl_dmn_val_nme, intrnl_dmn_desc, data_stat_typ, data_src_id,tbl_id,col_nme, dmn_val_purp_typ ,qual_val_txt)  SELECT ", B45, ",", IF(C45="","NULL", "'"&amp;C45&amp;"'"), ",'", D45, "',", E45, ",'", F45, "','", G45, "','",H45, "','", I45, "','", J45, "','", O45,"','", K45, "',", IF(L45="","NULL", "'"&amp;L45&amp;"'"),", ", IF(M45="","NULL", "'"&amp;M45&amp;"'"), ", ", IF(P45="","NULL", "'"&amp;P45&amp;"'"), ", ", IF(N45="","NULL", "'"&amp;N45&amp;"'"), "    FROM DUAL WHERE NOT EXISTS (SELECT 1 FROM ft_t_idmv WHERE",IF(C45=""," fld_id = '"," fld_data_cl_id = '"), IF(C45="",D45,C45), "' AND intrnl_dmn_val_txt = '",H45, "');")</f>
        <v>INSERT INTO ft_t_idmv (intrnl_dmn_val_id, fld_data_cl_id, fld_id, last_chg_tms, last_chg_usr_id, mod_rst_ind, intrnl_dmn_val_txt, intrnl_dmn_val_nme, intrnl_dmn_desc, data_stat_typ, data_src_id,tbl_id,col_nme, dmn_val_purp_typ ,qual_val_txt)  SELECT new_oid(),NULL,'00183312',SYSDATE(),'P72:CSTM','N','3RDPRTYACCT','3rd Party Managed Account','3rd Party Managed Account','ACTIVE','P72',NULL, NULL, 'P72', NULL    FROM DUAL WHERE NOT EXISTS (SELECT 1 FROM ft_t_idmv WHERE fld_id = '00183312' AND intrnl_dmn_val_txt = '3RDPRTYACCT');</v>
      </c>
    </row>
    <row r="46" spans="1:17" s="176" customFormat="1">
      <c r="A46" s="200"/>
      <c r="B46" s="200" t="s">
        <v>5962</v>
      </c>
      <c r="C46" s="200"/>
      <c r="D46" s="200" t="s">
        <v>5961</v>
      </c>
      <c r="E46" s="201" t="s">
        <v>5931</v>
      </c>
      <c r="F46" s="202" t="s">
        <v>5625</v>
      </c>
      <c r="G46" s="200" t="s">
        <v>16</v>
      </c>
      <c r="H46" s="202" t="s">
        <v>5976</v>
      </c>
      <c r="I46" s="179" t="s">
        <v>5964</v>
      </c>
      <c r="J46" s="179" t="s">
        <v>5964</v>
      </c>
      <c r="K46" s="202" t="s">
        <v>4001</v>
      </c>
      <c r="L46" s="202"/>
      <c r="M46" s="202"/>
      <c r="N46" s="202"/>
      <c r="O46" s="203" t="s">
        <v>15</v>
      </c>
      <c r="P46" s="203" t="s">
        <v>4001</v>
      </c>
      <c r="Q46" s="189" t="str">
        <f t="shared" ref="Q46:Q109" si="1">CONCATENATE("INSERT INTO ft_t_idmv (intrnl_dmn_val_id, fld_data_cl_id, fld_id, last_chg_tms, last_chg_usr_id, mod_rst_ind, intrnl_dmn_val_txt, intrnl_dmn_val_nme, intrnl_dmn_desc, data_stat_typ, data_src_id,tbl_id,col_nme, dmn_val_purp_typ ,qual_val_txt)  SELECT ", B46, ",", IF(C46="","NULL", "'"&amp;C46&amp;"'"), ",'", D46, "',", E46, ",'", F46, "','", G46, "','",H46, "','", I46, "','", J46, "','", O46,"','", K46, "',", IF(L46="","NULL", "'"&amp;L46&amp;"'"),", ", IF(M46="","NULL", "'"&amp;M46&amp;"'"), ", ", IF(P46="","NULL", "'"&amp;P46&amp;"'"), ", ", IF(N46="","NULL", "'"&amp;N46&amp;"'"), "    FROM DUAL WHERE NOT EXISTS (SELECT 1 FROM ft_t_idmv WHERE",IF(C46=""," fld_id = '"," fld_data_cl_id = '"), IF(C46="",D46,C46), "' AND intrnl_dmn_val_txt = '",H46, "');")</f>
        <v>INSERT INTO ft_t_idmv (intrnl_dmn_val_id, fld_data_cl_id, fld_id, last_chg_tms, last_chg_usr_id, mod_rst_ind, intrnl_dmn_val_txt, intrnl_dmn_val_nme, intrnl_dmn_desc, data_stat_typ, data_src_id,tbl_id,col_nme, dmn_val_purp_typ ,qual_val_txt)  SELECT new_oid(),NULL,'00183312',SYSDATE(),'P72:CSTM','N','CASHMGMT','Cash Management','Cash Management','ACTIVE','P72',NULL, NULL, 'P72', NULL    FROM DUAL WHERE NOT EXISTS (SELECT 1 FROM ft_t_idmv WHERE fld_id = '00183312' AND intrnl_dmn_val_txt = 'CASHMGMT');</v>
      </c>
    </row>
    <row r="47" spans="1:17" s="172" customFormat="1">
      <c r="A47" s="191"/>
      <c r="B47" s="191" t="s">
        <v>5962</v>
      </c>
      <c r="C47" s="191"/>
      <c r="D47" s="191" t="s">
        <v>5961</v>
      </c>
      <c r="E47" s="199" t="s">
        <v>5931</v>
      </c>
      <c r="F47" s="190" t="s">
        <v>5625</v>
      </c>
      <c r="G47" s="191" t="s">
        <v>16</v>
      </c>
      <c r="H47" s="190" t="s">
        <v>5986</v>
      </c>
      <c r="I47" s="175" t="s">
        <v>5965</v>
      </c>
      <c r="J47" s="175" t="s">
        <v>5965</v>
      </c>
      <c r="K47" s="190" t="s">
        <v>4001</v>
      </c>
      <c r="L47" s="190"/>
      <c r="M47" s="190"/>
      <c r="N47" s="190"/>
      <c r="O47" s="188" t="s">
        <v>15</v>
      </c>
      <c r="P47" s="188" t="s">
        <v>4001</v>
      </c>
      <c r="Q47"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new_oid(),NULL,'00183312',SYSDATE(),'P72:CSTM','N','CROSSBKHDGING','Cross Book Hedging','Cross Book Hedging','ACTIVE','P72',NULL, NULL, 'P72', NULL    FROM DUAL WHERE NOT EXISTS (SELECT 1 FROM ft_t_idmv WHERE fld_id = '00183312' AND intrnl_dmn_val_txt = 'CROSSBKHDGING');</v>
      </c>
    </row>
    <row r="48" spans="1:17" s="176" customFormat="1">
      <c r="A48" s="200"/>
      <c r="B48" s="200" t="s">
        <v>5962</v>
      </c>
      <c r="C48" s="200"/>
      <c r="D48" s="200" t="s">
        <v>5961</v>
      </c>
      <c r="E48" s="201" t="s">
        <v>5931</v>
      </c>
      <c r="F48" s="202" t="s">
        <v>5625</v>
      </c>
      <c r="G48" s="200" t="s">
        <v>16</v>
      </c>
      <c r="H48" s="202" t="s">
        <v>5977</v>
      </c>
      <c r="I48" s="179" t="s">
        <v>5966</v>
      </c>
      <c r="J48" s="179" t="s">
        <v>5966</v>
      </c>
      <c r="K48" s="202" t="s">
        <v>4001</v>
      </c>
      <c r="L48" s="202"/>
      <c r="M48" s="202"/>
      <c r="N48" s="202"/>
      <c r="O48" s="203" t="s">
        <v>15</v>
      </c>
      <c r="P48" s="203" t="s">
        <v>4001</v>
      </c>
      <c r="Q48"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new_oid(),NULL,'00183312',SYSDATE(),'P72:CSTM','N','WINDDOWN','Wind Down','Wind Down','ACTIVE','P72',NULL, NULL, 'P72', NULL    FROM DUAL WHERE NOT EXISTS (SELECT 1 FROM ft_t_idmv WHERE fld_id = '00183312' AND intrnl_dmn_val_txt = 'WINDDOWN');</v>
      </c>
    </row>
    <row r="49" spans="1:17" s="172" customFormat="1">
      <c r="A49" s="191"/>
      <c r="B49" s="191" t="s">
        <v>5962</v>
      </c>
      <c r="C49" s="191"/>
      <c r="D49" s="191" t="s">
        <v>5961</v>
      </c>
      <c r="E49" s="199" t="s">
        <v>5931</v>
      </c>
      <c r="F49" s="190" t="s">
        <v>5625</v>
      </c>
      <c r="G49" s="191" t="s">
        <v>16</v>
      </c>
      <c r="H49" s="190" t="s">
        <v>5978</v>
      </c>
      <c r="I49" s="175" t="s">
        <v>5967</v>
      </c>
      <c r="J49" s="175" t="s">
        <v>5967</v>
      </c>
      <c r="K49" s="190" t="s">
        <v>4001</v>
      </c>
      <c r="L49" s="190"/>
      <c r="M49" s="190"/>
      <c r="N49" s="190"/>
      <c r="O49" s="188" t="s">
        <v>15</v>
      </c>
      <c r="P49" s="188" t="s">
        <v>4001</v>
      </c>
      <c r="Q49"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new_oid(),NULL,'00183312',SYSDATE(),'P72:CSTM','N','INTACCTING','Internal Accounting','Internal Accounting','ACTIVE','P72',NULL, NULL, 'P72', NULL    FROM DUAL WHERE NOT EXISTS (SELECT 1 FROM ft_t_idmv WHERE fld_id = '00183312' AND intrnl_dmn_val_txt = 'INTACCTING');</v>
      </c>
    </row>
    <row r="50" spans="1:17" s="176" customFormat="1">
      <c r="A50" s="200"/>
      <c r="B50" s="200" t="s">
        <v>5962</v>
      </c>
      <c r="C50" s="200"/>
      <c r="D50" s="200" t="s">
        <v>5961</v>
      </c>
      <c r="E50" s="201" t="s">
        <v>5931</v>
      </c>
      <c r="F50" s="202" t="s">
        <v>5625</v>
      </c>
      <c r="G50" s="200" t="s">
        <v>16</v>
      </c>
      <c r="H50" s="202" t="s">
        <v>5979</v>
      </c>
      <c r="I50" s="179" t="s">
        <v>5968</v>
      </c>
      <c r="J50" s="179" t="s">
        <v>5968</v>
      </c>
      <c r="K50" s="202" t="s">
        <v>4001</v>
      </c>
      <c r="L50" s="202"/>
      <c r="M50" s="202"/>
      <c r="N50" s="202"/>
      <c r="O50" s="203" t="s">
        <v>15</v>
      </c>
      <c r="P50" s="203" t="s">
        <v>4001</v>
      </c>
      <c r="Q50"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new_oid(),NULL,'00183312',SYSDATE(),'P72:CSTM','N','HISTRETN','Historical Retention (e.g. illiquid positions)','Historical Retention (e.g. illiquid positions)','ACTIVE','P72',NULL, NULL, 'P72', NULL    FROM DUAL WHERE NOT EXISTS (SELECT 1 FROM ft_t_idmv WHERE fld_id = '00183312' AND intrnl_dmn_val_txt = 'HISTRETN');</v>
      </c>
    </row>
    <row r="51" spans="1:17" s="172" customFormat="1">
      <c r="A51" s="191"/>
      <c r="B51" s="191" t="s">
        <v>5962</v>
      </c>
      <c r="C51" s="191"/>
      <c r="D51" s="191" t="s">
        <v>5961</v>
      </c>
      <c r="E51" s="199" t="s">
        <v>5931</v>
      </c>
      <c r="F51" s="190" t="s">
        <v>5625</v>
      </c>
      <c r="G51" s="191" t="s">
        <v>16</v>
      </c>
      <c r="H51" s="190" t="s">
        <v>5980</v>
      </c>
      <c r="I51" s="175" t="s">
        <v>5969</v>
      </c>
      <c r="J51" s="175" t="s">
        <v>5969</v>
      </c>
      <c r="K51" s="190" t="s">
        <v>4001</v>
      </c>
      <c r="L51" s="190"/>
      <c r="M51" s="190"/>
      <c r="N51" s="190"/>
      <c r="O51" s="188" t="s">
        <v>15</v>
      </c>
      <c r="P51" s="188" t="s">
        <v>4001</v>
      </c>
      <c r="Q51"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new_oid(),NULL,'00183312',SYSDATE(),'P72:CSTM','N','LAUNCHPOINTPRAC','Launchpoint Practice','Launchpoint Practice','ACTIVE','P72',NULL, NULL, 'P72', NULL    FROM DUAL WHERE NOT EXISTS (SELECT 1 FROM ft_t_idmv WHERE fld_id = '00183312' AND intrnl_dmn_val_txt = 'LAUNCHPOINTPRAC');</v>
      </c>
    </row>
    <row r="52" spans="1:17" s="172" customFormat="1">
      <c r="A52" s="191"/>
      <c r="B52" s="191" t="s">
        <v>5962</v>
      </c>
      <c r="C52" s="191"/>
      <c r="D52" s="191" t="s">
        <v>5961</v>
      </c>
      <c r="E52" s="199" t="s">
        <v>5931</v>
      </c>
      <c r="F52" s="190" t="s">
        <v>5625</v>
      </c>
      <c r="G52" s="191" t="s">
        <v>16</v>
      </c>
      <c r="H52" s="190" t="s">
        <v>5982</v>
      </c>
      <c r="I52" s="175" t="s">
        <v>5970</v>
      </c>
      <c r="J52" s="175" t="s">
        <v>5970</v>
      </c>
      <c r="K52" s="190" t="s">
        <v>4001</v>
      </c>
      <c r="L52" s="190"/>
      <c r="M52" s="190"/>
      <c r="N52" s="190"/>
      <c r="O52" s="188" t="s">
        <v>15</v>
      </c>
      <c r="P52" s="188" t="s">
        <v>4001</v>
      </c>
      <c r="Q52"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new_oid(),NULL,'00183312',SYSDATE(),'P72:CSTM','N','LAUNCHPOINTPPR','Launchpoint Paper','Launchpoint Paper','ACTIVE','P72',NULL, NULL, 'P72', NULL    FROM DUAL WHERE NOT EXISTS (SELECT 1 FROM ft_t_idmv WHERE fld_id = '00183312' AND intrnl_dmn_val_txt = 'LAUNCHPOINTPPR');</v>
      </c>
    </row>
    <row r="53" spans="1:17" s="172" customFormat="1">
      <c r="A53" s="191"/>
      <c r="B53" s="191" t="s">
        <v>5962</v>
      </c>
      <c r="C53" s="191"/>
      <c r="D53" s="191" t="s">
        <v>5961</v>
      </c>
      <c r="E53" s="199" t="s">
        <v>5931</v>
      </c>
      <c r="F53" s="190" t="s">
        <v>5625</v>
      </c>
      <c r="G53" s="191" t="s">
        <v>16</v>
      </c>
      <c r="H53" s="190" t="s">
        <v>5981</v>
      </c>
      <c r="I53" s="175" t="s">
        <v>5971</v>
      </c>
      <c r="J53" s="175" t="s">
        <v>5971</v>
      </c>
      <c r="K53" s="190" t="s">
        <v>4001</v>
      </c>
      <c r="L53" s="190"/>
      <c r="M53" s="190"/>
      <c r="N53" s="190"/>
      <c r="O53" s="188" t="s">
        <v>15</v>
      </c>
      <c r="P53" s="188" t="s">
        <v>4001</v>
      </c>
      <c r="Q53"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new_oid(),NULL,'00183312',SYSDATE(),'P72:CSTM','N','PMPRAC','PM Practice','PM Practice','ACTIVE','P72',NULL, NULL, 'P72', NULL    FROM DUAL WHERE NOT EXISTS (SELECT 1 FROM ft_t_idmv WHERE fld_id = '00183312' AND intrnl_dmn_val_txt = 'PMPRAC');</v>
      </c>
    </row>
    <row r="54" spans="1:17" s="176" customFormat="1">
      <c r="A54" s="200"/>
      <c r="B54" s="200" t="s">
        <v>5962</v>
      </c>
      <c r="C54" s="200"/>
      <c r="D54" s="200" t="s">
        <v>5961</v>
      </c>
      <c r="E54" s="201" t="s">
        <v>5931</v>
      </c>
      <c r="F54" s="202" t="s">
        <v>5625</v>
      </c>
      <c r="G54" s="200" t="s">
        <v>16</v>
      </c>
      <c r="H54" s="202" t="s">
        <v>5983</v>
      </c>
      <c r="I54" s="179" t="s">
        <v>5972</v>
      </c>
      <c r="J54" s="179" t="s">
        <v>5972</v>
      </c>
      <c r="K54" s="202" t="s">
        <v>4001</v>
      </c>
      <c r="L54" s="202"/>
      <c r="M54" s="202"/>
      <c r="N54" s="202"/>
      <c r="O54" s="203" t="s">
        <v>15</v>
      </c>
      <c r="P54" s="203" t="s">
        <v>4001</v>
      </c>
      <c r="Q54"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new_oid(),NULL,'00183312',SYSDATE(),'P72:CSTM','N','TESTING','Testing','Testing','ACTIVE','P72',NULL, NULL, 'P72', NULL    FROM DUAL WHERE NOT EXISTS (SELECT 1 FROM ft_t_idmv WHERE fld_id = '00183312' AND intrnl_dmn_val_txt = 'TESTING');</v>
      </c>
    </row>
    <row r="55" spans="1:17" s="176" customFormat="1">
      <c r="A55" s="200"/>
      <c r="B55" s="200" t="s">
        <v>5962</v>
      </c>
      <c r="C55" s="200"/>
      <c r="D55" s="200" t="s">
        <v>5961</v>
      </c>
      <c r="E55" s="201" t="s">
        <v>5931</v>
      </c>
      <c r="F55" s="202" t="s">
        <v>5625</v>
      </c>
      <c r="G55" s="200" t="s">
        <v>16</v>
      </c>
      <c r="H55" s="202" t="s">
        <v>5984</v>
      </c>
      <c r="I55" s="179" t="s">
        <v>5973</v>
      </c>
      <c r="J55" s="179" t="s">
        <v>5973</v>
      </c>
      <c r="K55" s="202" t="s">
        <v>4001</v>
      </c>
      <c r="L55" s="202"/>
      <c r="M55" s="202"/>
      <c r="N55" s="202"/>
      <c r="O55" s="203" t="s">
        <v>15</v>
      </c>
      <c r="P55" s="203" t="s">
        <v>4001</v>
      </c>
      <c r="Q55"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new_oid(),NULL,'00183312',SYSDATE(),'P72:CSTM','N','RSKMGMT','Risk Management','Risk Management','ACTIVE','P72',NULL, NULL, 'P72', NULL    FROM DUAL WHERE NOT EXISTS (SELECT 1 FROM ft_t_idmv WHERE fld_id = '00183312' AND intrnl_dmn_val_txt = 'RSKMGMT');</v>
      </c>
    </row>
    <row r="56" spans="1:17" s="172" customFormat="1">
      <c r="A56" s="191"/>
      <c r="B56" s="191" t="s">
        <v>5962</v>
      </c>
      <c r="C56" s="191"/>
      <c r="D56" s="191" t="s">
        <v>5961</v>
      </c>
      <c r="E56" s="199" t="s">
        <v>5931</v>
      </c>
      <c r="F56" s="190" t="s">
        <v>5625</v>
      </c>
      <c r="G56" s="191" t="s">
        <v>16</v>
      </c>
      <c r="H56" s="190" t="s">
        <v>5985</v>
      </c>
      <c r="I56" s="175" t="s">
        <v>5974</v>
      </c>
      <c r="J56" s="175" t="s">
        <v>5974</v>
      </c>
      <c r="K56" s="190" t="s">
        <v>4001</v>
      </c>
      <c r="L56" s="190"/>
      <c r="M56" s="190"/>
      <c r="N56" s="190"/>
      <c r="O56" s="188" t="s">
        <v>15</v>
      </c>
      <c r="P56" s="188" t="s">
        <v>4001</v>
      </c>
      <c r="Q56" s="189" t="str">
        <f t="shared" si="1"/>
        <v>INSERT INTO ft_t_idmv (intrnl_dmn_val_id, fld_data_cl_id, fld_id, last_chg_tms, last_chg_usr_id, mod_rst_ind, intrnl_dmn_val_txt, intrnl_dmn_val_nme, intrnl_dmn_desc, data_stat_typ, data_src_id,tbl_id,col_nme, dmn_val_purp_typ ,qual_val_txt)  SELECT new_oid(),NULL,'00183312',SYSDATE(),'P72:CSTM','N','IDEARNKING','Idea Ranking','Idea Ranking','ACTIVE','P72',NULL, NULL, 'P72', NULL    FROM DUAL WHERE NOT EXISTS (SELECT 1 FROM ft_t_idmv WHERE fld_id = '00183312' AND intrnl_dmn_val_txt = 'IDEARNKING');</v>
      </c>
    </row>
    <row r="57" spans="1:17" s="172" customFormat="1">
      <c r="A57" s="191"/>
      <c r="B57" s="191" t="s">
        <v>5962</v>
      </c>
      <c r="C57" s="191"/>
      <c r="D57" s="191" t="s">
        <v>5987</v>
      </c>
      <c r="E57" s="199" t="s">
        <v>5931</v>
      </c>
      <c r="F57" s="190" t="s">
        <v>5625</v>
      </c>
      <c r="G57" s="191" t="s">
        <v>16</v>
      </c>
      <c r="H57" s="190" t="s">
        <v>6000</v>
      </c>
      <c r="I57" s="174" t="s">
        <v>5988</v>
      </c>
      <c r="J57" s="174" t="s">
        <v>5988</v>
      </c>
      <c r="K57" s="190" t="s">
        <v>4001</v>
      </c>
      <c r="L57" s="190"/>
      <c r="M57" s="190"/>
      <c r="N57" s="190"/>
      <c r="O57" s="188" t="s">
        <v>15</v>
      </c>
      <c r="P57" s="188" t="s">
        <v>4001</v>
      </c>
      <c r="Q57"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new_oid(),NULL,'01872126',SYSDATE(),'P72:CSTM','N','ENERGY','Energy','Energy','ACTIVE','P72',NULL, NULL, 'P72', NULL    FROM DUAL WHERE NOT EXISTS (SELECT 1 FROM ft_t_idmv WHERE fld_id = '01872126' AND intrnl_dmn_val_txt = 'ENERGY');</v>
      </c>
    </row>
    <row r="58" spans="1:17" s="172" customFormat="1">
      <c r="A58" s="191"/>
      <c r="B58" s="191" t="s">
        <v>5962</v>
      </c>
      <c r="C58" s="191"/>
      <c r="D58" s="191" t="s">
        <v>5987</v>
      </c>
      <c r="E58" s="199" t="s">
        <v>5931</v>
      </c>
      <c r="F58" s="190" t="s">
        <v>5625</v>
      </c>
      <c r="G58" s="191" t="s">
        <v>16</v>
      </c>
      <c r="H58" s="190" t="s">
        <v>6001</v>
      </c>
      <c r="I58" s="174" t="s">
        <v>5989</v>
      </c>
      <c r="J58" s="174" t="s">
        <v>5989</v>
      </c>
      <c r="K58" s="190" t="s">
        <v>4001</v>
      </c>
      <c r="L58" s="190"/>
      <c r="M58" s="190"/>
      <c r="N58" s="190"/>
      <c r="O58" s="188" t="s">
        <v>15</v>
      </c>
      <c r="P58" s="188" t="s">
        <v>4001</v>
      </c>
      <c r="Q58"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new_oid(),NULL,'01872126',SYSDATE(),'P72:CSTM','N','FINANCIALS','Financials','Financials','ACTIVE','P72',NULL, NULL, 'P72', NULL    FROM DUAL WHERE NOT EXISTS (SELECT 1 FROM ft_t_idmv WHERE fld_id = '01872126' AND intrnl_dmn_val_txt = 'FINANCIALS');</v>
      </c>
    </row>
    <row r="59" spans="1:17" s="172" customFormat="1">
      <c r="A59" s="191"/>
      <c r="B59" s="191" t="s">
        <v>5962</v>
      </c>
      <c r="C59" s="191"/>
      <c r="D59" s="191" t="s">
        <v>5987</v>
      </c>
      <c r="E59" s="199" t="s">
        <v>5931</v>
      </c>
      <c r="F59" s="190" t="s">
        <v>5625</v>
      </c>
      <c r="G59" s="191" t="s">
        <v>16</v>
      </c>
      <c r="H59" s="190" t="s">
        <v>6002</v>
      </c>
      <c r="I59" s="174" t="s">
        <v>5990</v>
      </c>
      <c r="J59" s="174" t="s">
        <v>5990</v>
      </c>
      <c r="K59" s="190" t="s">
        <v>4001</v>
      </c>
      <c r="L59" s="190"/>
      <c r="M59" s="190"/>
      <c r="N59" s="190"/>
      <c r="O59" s="188" t="s">
        <v>15</v>
      </c>
      <c r="P59" s="188" t="s">
        <v>4001</v>
      </c>
      <c r="Q59"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new_oid(),NULL,'01872126',SYSDATE(),'P72:CSTM','N','HEALTHCARE','HealthCare','HealthCare','ACTIVE','P72',NULL, NULL, 'P72', NULL    FROM DUAL WHERE NOT EXISTS (SELECT 1 FROM ft_t_idmv WHERE fld_id = '01872126' AND intrnl_dmn_val_txt = 'HEALTHCARE');</v>
      </c>
    </row>
    <row r="60" spans="1:17" s="172" customFormat="1">
      <c r="A60" s="191"/>
      <c r="B60" s="191" t="s">
        <v>5962</v>
      </c>
      <c r="C60" s="191"/>
      <c r="D60" s="191" t="s">
        <v>5987</v>
      </c>
      <c r="E60" s="199" t="s">
        <v>5931</v>
      </c>
      <c r="F60" s="190" t="s">
        <v>5625</v>
      </c>
      <c r="G60" s="191" t="s">
        <v>16</v>
      </c>
      <c r="H60" s="190" t="s">
        <v>6008</v>
      </c>
      <c r="I60" s="175" t="s">
        <v>5991</v>
      </c>
      <c r="J60" s="175" t="s">
        <v>5991</v>
      </c>
      <c r="K60" s="190" t="s">
        <v>4001</v>
      </c>
      <c r="L60" s="190"/>
      <c r="M60" s="190"/>
      <c r="N60" s="190"/>
      <c r="O60" s="188" t="s">
        <v>15</v>
      </c>
      <c r="P60" s="188" t="s">
        <v>4001</v>
      </c>
      <c r="Q60"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new_oid(),NULL,'01872126',SYSDATE(),'P72:CSTM','N','CONSUMERDSCRTN','Consumer Discretionary','Consumer Discretionary','ACTIVE','P72',NULL, NULL, 'P72', NULL    FROM DUAL WHERE NOT EXISTS (SELECT 1 FROM ft_t_idmv WHERE fld_id = '01872126' AND intrnl_dmn_val_txt = 'CONSUMERDSCRTN');</v>
      </c>
    </row>
    <row r="61" spans="1:17" s="172" customFormat="1">
      <c r="A61" s="191"/>
      <c r="B61" s="191" t="s">
        <v>5962</v>
      </c>
      <c r="C61" s="191"/>
      <c r="D61" s="191" t="s">
        <v>5987</v>
      </c>
      <c r="E61" s="199" t="s">
        <v>5931</v>
      </c>
      <c r="F61" s="190" t="s">
        <v>5625</v>
      </c>
      <c r="G61" s="191" t="s">
        <v>16</v>
      </c>
      <c r="H61" s="190" t="s">
        <v>6009</v>
      </c>
      <c r="I61" s="175" t="s">
        <v>5992</v>
      </c>
      <c r="J61" s="175" t="s">
        <v>5992</v>
      </c>
      <c r="K61" s="190" t="s">
        <v>4001</v>
      </c>
      <c r="L61" s="190"/>
      <c r="M61" s="190"/>
      <c r="N61" s="190"/>
      <c r="O61" s="188" t="s">
        <v>15</v>
      </c>
      <c r="P61" s="188" t="s">
        <v>4001</v>
      </c>
      <c r="Q61"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new_oid(),NULL,'01872126',SYSDATE(),'P72:CSTM','N','CONSUMERSTAPLES','Consumer Staples','Consumer Staples','ACTIVE','P72',NULL, NULL, 'P72', NULL    FROM DUAL WHERE NOT EXISTS (SELECT 1 FROM ft_t_idmv WHERE fld_id = '01872126' AND intrnl_dmn_val_txt = 'CONSUMERSTAPLES');</v>
      </c>
    </row>
    <row r="62" spans="1:17" s="172" customFormat="1">
      <c r="A62" s="191"/>
      <c r="B62" s="191" t="s">
        <v>5962</v>
      </c>
      <c r="C62" s="191"/>
      <c r="D62" s="191" t="s">
        <v>5987</v>
      </c>
      <c r="E62" s="199" t="s">
        <v>5931</v>
      </c>
      <c r="F62" s="190" t="s">
        <v>5625</v>
      </c>
      <c r="G62" s="191" t="s">
        <v>16</v>
      </c>
      <c r="H62" s="190" t="s">
        <v>6010</v>
      </c>
      <c r="I62" s="174" t="s">
        <v>5993</v>
      </c>
      <c r="J62" s="174" t="s">
        <v>5993</v>
      </c>
      <c r="K62" s="190" t="s">
        <v>4001</v>
      </c>
      <c r="L62" s="190"/>
      <c r="M62" s="190"/>
      <c r="N62" s="190"/>
      <c r="O62" s="188" t="s">
        <v>15</v>
      </c>
      <c r="P62" s="188" t="s">
        <v>4001</v>
      </c>
      <c r="Q62"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new_oid(),NULL,'01872126',SYSDATE(),'P72:CSTM','N','INFORMTECH','Information Technology','Information Technology','ACTIVE','P72',NULL, NULL, 'P72', NULL    FROM DUAL WHERE NOT EXISTS (SELECT 1 FROM ft_t_idmv WHERE fld_id = '01872126' AND intrnl_dmn_val_txt = 'INFORMTECH');</v>
      </c>
    </row>
    <row r="63" spans="1:17" s="172" customFormat="1">
      <c r="A63" s="191"/>
      <c r="B63" s="191" t="s">
        <v>5962</v>
      </c>
      <c r="C63" s="191"/>
      <c r="D63" s="191" t="s">
        <v>5987</v>
      </c>
      <c r="E63" s="199" t="s">
        <v>5931</v>
      </c>
      <c r="F63" s="190" t="s">
        <v>5625</v>
      </c>
      <c r="G63" s="191" t="s">
        <v>16</v>
      </c>
      <c r="H63" s="190" t="s">
        <v>6011</v>
      </c>
      <c r="I63" s="174" t="s">
        <v>5994</v>
      </c>
      <c r="J63" s="174" t="s">
        <v>5994</v>
      </c>
      <c r="K63" s="190" t="s">
        <v>4001</v>
      </c>
      <c r="L63" s="190"/>
      <c r="M63" s="190"/>
      <c r="N63" s="190"/>
      <c r="O63" s="188" t="s">
        <v>15</v>
      </c>
      <c r="P63" s="188" t="s">
        <v>4001</v>
      </c>
      <c r="Q63"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new_oid(),NULL,'01872126',SYSDATE(),'P72:CSTM','N','COMMSSRVCS','Communications Services','Communications Services','ACTIVE','P72',NULL, NULL, 'P72', NULL    FROM DUAL WHERE NOT EXISTS (SELECT 1 FROM ft_t_idmv WHERE fld_id = '01872126' AND intrnl_dmn_val_txt = 'COMMSSRVCS');</v>
      </c>
    </row>
    <row r="64" spans="1:17" s="172" customFormat="1">
      <c r="A64" s="191"/>
      <c r="B64" s="191" t="s">
        <v>5962</v>
      </c>
      <c r="C64" s="191"/>
      <c r="D64" s="191" t="s">
        <v>5987</v>
      </c>
      <c r="E64" s="199" t="s">
        <v>5931</v>
      </c>
      <c r="F64" s="190" t="s">
        <v>5625</v>
      </c>
      <c r="G64" s="191" t="s">
        <v>16</v>
      </c>
      <c r="H64" s="190" t="s">
        <v>6003</v>
      </c>
      <c r="I64" s="174" t="s">
        <v>5995</v>
      </c>
      <c r="J64" s="174" t="s">
        <v>5995</v>
      </c>
      <c r="K64" s="190" t="s">
        <v>4001</v>
      </c>
      <c r="L64" s="190"/>
      <c r="M64" s="190"/>
      <c r="N64" s="190"/>
      <c r="O64" s="188" t="s">
        <v>15</v>
      </c>
      <c r="P64" s="188" t="s">
        <v>4001</v>
      </c>
      <c r="Q64"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new_oid(),NULL,'01872126',SYSDATE(),'P72:CSTM','N','UTILITIES','Utilities','Utilities','ACTIVE','P72',NULL, NULL, 'P72', NULL    FROM DUAL WHERE NOT EXISTS (SELECT 1 FROM ft_t_idmv WHERE fld_id = '01872126' AND intrnl_dmn_val_txt = 'UTILITIES');</v>
      </c>
    </row>
    <row r="65" spans="1:17" s="172" customFormat="1">
      <c r="A65" s="191"/>
      <c r="B65" s="191" t="s">
        <v>5962</v>
      </c>
      <c r="C65" s="191"/>
      <c r="D65" s="191" t="s">
        <v>5987</v>
      </c>
      <c r="E65" s="199" t="s">
        <v>5931</v>
      </c>
      <c r="F65" s="190" t="s">
        <v>5625</v>
      </c>
      <c r="G65" s="191" t="s">
        <v>16</v>
      </c>
      <c r="H65" s="190" t="s">
        <v>6004</v>
      </c>
      <c r="I65" s="174" t="s">
        <v>5996</v>
      </c>
      <c r="J65" s="174" t="s">
        <v>5996</v>
      </c>
      <c r="K65" s="190" t="s">
        <v>4001</v>
      </c>
      <c r="L65" s="190"/>
      <c r="M65" s="190"/>
      <c r="N65" s="190"/>
      <c r="O65" s="188" t="s">
        <v>15</v>
      </c>
      <c r="P65" s="188" t="s">
        <v>4001</v>
      </c>
      <c r="Q65"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new_oid(),NULL,'01872126',SYSDATE(),'P72:CSTM','N','INDUSTRIALS','Industrials','Industrials','ACTIVE','P72',NULL, NULL, 'P72', NULL    FROM DUAL WHERE NOT EXISTS (SELECT 1 FROM ft_t_idmv WHERE fld_id = '01872126' AND intrnl_dmn_val_txt = 'INDUSTRIALS');</v>
      </c>
    </row>
    <row r="66" spans="1:17" s="172" customFormat="1">
      <c r="A66" s="191"/>
      <c r="B66" s="191" t="s">
        <v>5962</v>
      </c>
      <c r="C66" s="191"/>
      <c r="D66" s="191" t="s">
        <v>5987</v>
      </c>
      <c r="E66" s="199" t="s">
        <v>5931</v>
      </c>
      <c r="F66" s="190" t="s">
        <v>5625</v>
      </c>
      <c r="G66" s="191" t="s">
        <v>16</v>
      </c>
      <c r="H66" s="190" t="s">
        <v>6005</v>
      </c>
      <c r="I66" s="175" t="s">
        <v>5997</v>
      </c>
      <c r="J66" s="175" t="s">
        <v>5997</v>
      </c>
      <c r="K66" s="190" t="s">
        <v>4001</v>
      </c>
      <c r="L66" s="190"/>
      <c r="M66" s="190"/>
      <c r="N66" s="190"/>
      <c r="O66" s="188" t="s">
        <v>15</v>
      </c>
      <c r="P66" s="188" t="s">
        <v>4001</v>
      </c>
      <c r="Q66"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new_oid(),NULL,'01872126',SYSDATE(),'P72:CSTM','N','MATERIALS','Materials','Materials','ACTIVE','P72',NULL, NULL, 'P72', NULL    FROM DUAL WHERE NOT EXISTS (SELECT 1 FROM ft_t_idmv WHERE fld_id = '01872126' AND intrnl_dmn_val_txt = 'MATERIALS');</v>
      </c>
    </row>
    <row r="67" spans="1:17" s="172" customFormat="1">
      <c r="A67" s="191"/>
      <c r="B67" s="191" t="s">
        <v>5962</v>
      </c>
      <c r="C67" s="191"/>
      <c r="D67" s="191" t="s">
        <v>5987</v>
      </c>
      <c r="E67" s="199" t="s">
        <v>5931</v>
      </c>
      <c r="F67" s="190" t="s">
        <v>5625</v>
      </c>
      <c r="G67" s="191" t="s">
        <v>16</v>
      </c>
      <c r="H67" s="190" t="s">
        <v>6012</v>
      </c>
      <c r="I67" s="175" t="s">
        <v>4018</v>
      </c>
      <c r="J67" s="175" t="s">
        <v>4018</v>
      </c>
      <c r="K67" s="190" t="s">
        <v>4001</v>
      </c>
      <c r="L67" s="190"/>
      <c r="M67" s="190"/>
      <c r="N67" s="190"/>
      <c r="O67" s="188" t="s">
        <v>15</v>
      </c>
      <c r="P67" s="188" t="s">
        <v>4001</v>
      </c>
      <c r="Q67"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new_oid(),NULL,'01872126',SYSDATE(),'P72:CSTM','N','REALESTATE','Real Estate','Real Estate','ACTIVE','P72',NULL, NULL, 'P72', NULL    FROM DUAL WHERE NOT EXISTS (SELECT 1 FROM ft_t_idmv WHERE fld_id = '01872126' AND intrnl_dmn_val_txt = 'REALESTATE');</v>
      </c>
    </row>
    <row r="68" spans="1:17" s="172" customFormat="1">
      <c r="A68" s="191"/>
      <c r="B68" s="191" t="s">
        <v>5962</v>
      </c>
      <c r="C68" s="191"/>
      <c r="D68" s="191" t="s">
        <v>5987</v>
      </c>
      <c r="E68" s="199" t="s">
        <v>5931</v>
      </c>
      <c r="F68" s="190" t="s">
        <v>5625</v>
      </c>
      <c r="G68" s="191" t="s">
        <v>16</v>
      </c>
      <c r="H68" s="190" t="s">
        <v>6006</v>
      </c>
      <c r="I68" s="175" t="s">
        <v>5998</v>
      </c>
      <c r="J68" s="175" t="s">
        <v>5998</v>
      </c>
      <c r="K68" s="190" t="s">
        <v>4001</v>
      </c>
      <c r="L68" s="190"/>
      <c r="M68" s="190"/>
      <c r="N68" s="190"/>
      <c r="O68" s="188" t="s">
        <v>15</v>
      </c>
      <c r="P68" s="188" t="s">
        <v>4001</v>
      </c>
      <c r="Q68"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new_oid(),NULL,'01872126',SYSDATE(),'P72:CSTM','N','OTHER','Other','Other','ACTIVE','P72',NULL, NULL, 'P72', NULL    FROM DUAL WHERE NOT EXISTS (SELECT 1 FROM ft_t_idmv WHERE fld_id = '01872126' AND intrnl_dmn_val_txt = 'OTHER');</v>
      </c>
    </row>
    <row r="69" spans="1:17" s="172" customFormat="1">
      <c r="A69" s="191"/>
      <c r="B69" s="191" t="s">
        <v>5962</v>
      </c>
      <c r="C69" s="191"/>
      <c r="D69" s="191" t="s">
        <v>5987</v>
      </c>
      <c r="E69" s="199" t="s">
        <v>5931</v>
      </c>
      <c r="F69" s="190" t="s">
        <v>5625</v>
      </c>
      <c r="G69" s="191" t="s">
        <v>16</v>
      </c>
      <c r="H69" s="190" t="s">
        <v>6007</v>
      </c>
      <c r="I69" s="174" t="s">
        <v>5999</v>
      </c>
      <c r="J69" s="174" t="s">
        <v>5999</v>
      </c>
      <c r="K69" s="190" t="s">
        <v>4001</v>
      </c>
      <c r="L69" s="190"/>
      <c r="M69" s="190"/>
      <c r="N69" s="190"/>
      <c r="O69" s="188" t="s">
        <v>15</v>
      </c>
      <c r="P69" s="188" t="s">
        <v>4001</v>
      </c>
      <c r="Q69" s="189" t="str">
        <f t="shared" si="1"/>
        <v>INSERT INTO ft_t_idmv (intrnl_dmn_val_id, fld_data_cl_id, fld_id, last_chg_tms, last_chg_usr_id, mod_rst_ind, intrnl_dmn_val_txt, intrnl_dmn_val_nme, intrnl_dmn_desc, data_stat_typ, data_src_id,tbl_id,col_nme, dmn_val_purp_typ ,qual_val_txt)  SELECT new_oid(),NULL,'01872126',SYSDATE(),'P72:CSTM','N','GENERALIST','Generalist','Generalist','ACTIVE','P72',NULL, NULL, 'P72', NULL    FROM DUAL WHERE NOT EXISTS (SELECT 1 FROM ft_t_idmv WHERE fld_id = '01872126' AND intrnl_dmn_val_txt = 'GENERALIST');</v>
      </c>
    </row>
    <row r="70" spans="1:17" s="172" customFormat="1">
      <c r="A70" s="191"/>
      <c r="B70" s="191" t="s">
        <v>5962</v>
      </c>
      <c r="C70" s="191"/>
      <c r="D70" s="191" t="s">
        <v>6109</v>
      </c>
      <c r="E70" s="199" t="s">
        <v>5931</v>
      </c>
      <c r="F70" s="190" t="s">
        <v>5625</v>
      </c>
      <c r="G70" s="191" t="s">
        <v>16</v>
      </c>
      <c r="H70" s="190" t="s">
        <v>6056</v>
      </c>
      <c r="I70" s="175" t="s">
        <v>6014</v>
      </c>
      <c r="J70" s="175" t="s">
        <v>6014</v>
      </c>
      <c r="K70" s="190" t="s">
        <v>4001</v>
      </c>
      <c r="L70" s="190"/>
      <c r="M70" s="190"/>
      <c r="N70" s="190"/>
      <c r="O70" s="188" t="s">
        <v>15</v>
      </c>
      <c r="P70" s="188" t="s">
        <v>4001</v>
      </c>
      <c r="Q70"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new_oid(),NULL,'01872133',SYSDATE(),'P72:CSTM','N','ASIA','Asia','Asia','ACTIVE','P72',NULL, NULL, 'P72', NULL    FROM DUAL WHERE NOT EXISTS (SELECT 1 FROM ft_t_idmv WHERE fld_id = '01872133' AND intrnl_dmn_val_txt = 'ASIA');</v>
      </c>
    </row>
    <row r="71" spans="1:17" s="172" customFormat="1">
      <c r="A71" s="191"/>
      <c r="B71" s="191" t="s">
        <v>5962</v>
      </c>
      <c r="C71" s="191"/>
      <c r="D71" s="191" t="s">
        <v>6109</v>
      </c>
      <c r="E71" s="199" t="s">
        <v>5931</v>
      </c>
      <c r="F71" s="190" t="s">
        <v>5625</v>
      </c>
      <c r="G71" s="191" t="s">
        <v>16</v>
      </c>
      <c r="H71" s="190" t="s">
        <v>6057</v>
      </c>
      <c r="I71" s="175" t="s">
        <v>6015</v>
      </c>
      <c r="J71" s="175" t="s">
        <v>6015</v>
      </c>
      <c r="K71" s="190" t="s">
        <v>4001</v>
      </c>
      <c r="L71" s="190"/>
      <c r="M71" s="190"/>
      <c r="N71" s="190"/>
      <c r="O71" s="188" t="s">
        <v>15</v>
      </c>
      <c r="P71" s="188" t="s">
        <v>4001</v>
      </c>
      <c r="Q71"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new_oid(),NULL,'01872133',SYSDATE(),'P72:CSTM','N','AXIS','Axis','Axis','ACTIVE','P72',NULL, NULL, 'P72', NULL    FROM DUAL WHERE NOT EXISTS (SELECT 1 FROM ft_t_idmv WHERE fld_id = '01872133' AND intrnl_dmn_val_txt = 'AXIS');</v>
      </c>
    </row>
    <row r="72" spans="1:17" s="172" customFormat="1">
      <c r="A72" s="191"/>
      <c r="B72" s="191" t="s">
        <v>5962</v>
      </c>
      <c r="C72" s="191"/>
      <c r="D72" s="191" t="s">
        <v>6109</v>
      </c>
      <c r="E72" s="199" t="s">
        <v>5931</v>
      </c>
      <c r="F72" s="190" t="s">
        <v>5625</v>
      </c>
      <c r="G72" s="191" t="s">
        <v>16</v>
      </c>
      <c r="H72" s="190" t="s">
        <v>6065</v>
      </c>
      <c r="I72" s="175" t="s">
        <v>6016</v>
      </c>
      <c r="J72" s="175" t="s">
        <v>6016</v>
      </c>
      <c r="K72" s="190" t="s">
        <v>4001</v>
      </c>
      <c r="L72" s="190"/>
      <c r="M72" s="190"/>
      <c r="N72" s="190"/>
      <c r="O72" s="188" t="s">
        <v>15</v>
      </c>
      <c r="P72" s="188" t="s">
        <v>4001</v>
      </c>
      <c r="Q72"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new_oid(),NULL,'01872133',SYSDATE(),'P72:CSTM','N','BASICMATERIALS','Basic Materials','Basic Materials','ACTIVE','P72',NULL, NULL, 'P72', NULL    FROM DUAL WHERE NOT EXISTS (SELECT 1 FROM ft_t_idmv WHERE fld_id = '01872133' AND intrnl_dmn_val_txt = 'BASICMATERIALS');</v>
      </c>
    </row>
    <row r="73" spans="1:17" s="172" customFormat="1">
      <c r="A73" s="191"/>
      <c r="B73" s="191" t="s">
        <v>5962</v>
      </c>
      <c r="C73" s="191"/>
      <c r="D73" s="191" t="s">
        <v>6109</v>
      </c>
      <c r="E73" s="199" t="s">
        <v>5931</v>
      </c>
      <c r="F73" s="190" t="s">
        <v>5625</v>
      </c>
      <c r="G73" s="191" t="s">
        <v>16</v>
      </c>
      <c r="H73" s="190" t="s">
        <v>6066</v>
      </c>
      <c r="I73" s="175" t="s">
        <v>6017</v>
      </c>
      <c r="J73" s="175" t="s">
        <v>6017</v>
      </c>
      <c r="K73" s="190" t="s">
        <v>4001</v>
      </c>
      <c r="L73" s="190"/>
      <c r="M73" s="190"/>
      <c r="N73" s="190"/>
      <c r="O73" s="188" t="s">
        <v>15</v>
      </c>
      <c r="P73" s="188" t="s">
        <v>4001</v>
      </c>
      <c r="Q73"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new_oid(),NULL,'01872133',SYSDATE(),'P72:CSTM','N','BIGDATA','Big Data','Big Data','ACTIVE','P72',NULL, NULL, 'P72', NULL    FROM DUAL WHERE NOT EXISTS (SELECT 1 FROM ft_t_idmv WHERE fld_id = '01872133' AND intrnl_dmn_val_txt = 'BIGDATA');</v>
      </c>
    </row>
    <row r="74" spans="1:17" s="172" customFormat="1">
      <c r="A74" s="191"/>
      <c r="B74" s="191" t="s">
        <v>5962</v>
      </c>
      <c r="C74" s="191"/>
      <c r="D74" s="191" t="s">
        <v>6109</v>
      </c>
      <c r="E74" s="199" t="s">
        <v>5931</v>
      </c>
      <c r="F74" s="190" t="s">
        <v>5625</v>
      </c>
      <c r="G74" s="191" t="s">
        <v>16</v>
      </c>
      <c r="H74" s="190" t="s">
        <v>6058</v>
      </c>
      <c r="I74" s="175" t="s">
        <v>6018</v>
      </c>
      <c r="J74" s="175" t="s">
        <v>6018</v>
      </c>
      <c r="K74" s="190" t="s">
        <v>4001</v>
      </c>
      <c r="L74" s="190"/>
      <c r="M74" s="190"/>
      <c r="N74" s="190"/>
      <c r="O74" s="188" t="s">
        <v>15</v>
      </c>
      <c r="P74" s="188" t="s">
        <v>4001</v>
      </c>
      <c r="Q74"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new_oid(),NULL,'01872133',SYSDATE(),'P72:CSTM','N','CANADA','Canada','Canada','ACTIVE','P72',NULL, NULL, 'P72', NULL    FROM DUAL WHERE NOT EXISTS (SELECT 1 FROM ft_t_idmv WHERE fld_id = '01872133' AND intrnl_dmn_val_txt = 'CANADA');</v>
      </c>
    </row>
    <row r="75" spans="1:17" s="172" customFormat="1">
      <c r="A75" s="191"/>
      <c r="B75" s="191" t="s">
        <v>5962</v>
      </c>
      <c r="C75" s="191"/>
      <c r="D75" s="191" t="s">
        <v>6109</v>
      </c>
      <c r="E75" s="199" t="s">
        <v>5931</v>
      </c>
      <c r="F75" s="190" t="s">
        <v>5625</v>
      </c>
      <c r="G75" s="191" t="s">
        <v>16</v>
      </c>
      <c r="H75" s="190" t="s">
        <v>6067</v>
      </c>
      <c r="I75" s="175" t="s">
        <v>6019</v>
      </c>
      <c r="J75" s="175" t="s">
        <v>6019</v>
      </c>
      <c r="K75" s="190" t="s">
        <v>4001</v>
      </c>
      <c r="L75" s="190"/>
      <c r="M75" s="190"/>
      <c r="N75" s="190"/>
      <c r="O75" s="188" t="s">
        <v>15</v>
      </c>
      <c r="P75" s="188" t="s">
        <v>4001</v>
      </c>
      <c r="Q75"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new_oid(),NULL,'01872133',SYSDATE(),'P72:CSTM','N','CNTRLBOOK','Central Book','Central Book','ACTIVE','P72',NULL, NULL, 'P72', NULL    FROM DUAL WHERE NOT EXISTS (SELECT 1 FROM ft_t_idmv WHERE fld_id = '01872133' AND intrnl_dmn_val_txt = 'CNTRLBOOK');</v>
      </c>
    </row>
    <row r="76" spans="1:17" s="172" customFormat="1">
      <c r="A76" s="191"/>
      <c r="B76" s="191" t="s">
        <v>5962</v>
      </c>
      <c r="C76" s="191"/>
      <c r="D76" s="191" t="s">
        <v>6109</v>
      </c>
      <c r="E76" s="199" t="s">
        <v>5931</v>
      </c>
      <c r="F76" s="190" t="s">
        <v>5625</v>
      </c>
      <c r="G76" s="191" t="s">
        <v>16</v>
      </c>
      <c r="H76" s="190" t="s">
        <v>6068</v>
      </c>
      <c r="I76" s="175" t="s">
        <v>6020</v>
      </c>
      <c r="J76" s="175" t="s">
        <v>6020</v>
      </c>
      <c r="K76" s="190" t="s">
        <v>4001</v>
      </c>
      <c r="L76" s="190"/>
      <c r="M76" s="190"/>
      <c r="N76" s="190"/>
      <c r="O76" s="188" t="s">
        <v>15</v>
      </c>
      <c r="P76" s="188" t="s">
        <v>4001</v>
      </c>
      <c r="Q76"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new_oid(),NULL,'01872133',SYSDATE(),'P72:CSTM','N','COCIOACCT','Co-CIO Account','Co-CIO Account','ACTIVE','P72',NULL, NULL, 'P72', NULL    FROM DUAL WHERE NOT EXISTS (SELECT 1 FROM ft_t_idmv WHERE fld_id = '01872133' AND intrnl_dmn_val_txt = 'COCIOACCT');</v>
      </c>
    </row>
    <row r="77" spans="1:17" s="172" customFormat="1">
      <c r="A77" s="191"/>
      <c r="B77" s="191" t="s">
        <v>5962</v>
      </c>
      <c r="C77" s="191"/>
      <c r="D77" s="191" t="s">
        <v>6109</v>
      </c>
      <c r="E77" s="199" t="s">
        <v>5931</v>
      </c>
      <c r="F77" s="190" t="s">
        <v>5625</v>
      </c>
      <c r="G77" s="191" t="s">
        <v>16</v>
      </c>
      <c r="H77" s="190" t="s">
        <v>6069</v>
      </c>
      <c r="I77" s="175" t="s">
        <v>6021</v>
      </c>
      <c r="J77" s="175" t="s">
        <v>6021</v>
      </c>
      <c r="K77" s="190" t="s">
        <v>4001</v>
      </c>
      <c r="L77" s="190"/>
      <c r="M77" s="190"/>
      <c r="N77" s="190"/>
      <c r="O77" s="188" t="s">
        <v>15</v>
      </c>
      <c r="P77" s="188" t="s">
        <v>4001</v>
      </c>
      <c r="Q77"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new_oid(),NULL,'01872133',SYSDATE(),'P72:CSTM','N','COHENACCT','Cohen Account','Cohen Account','ACTIVE','P72',NULL, NULL, 'P72', NULL    FROM DUAL WHERE NOT EXISTS (SELECT 1 FROM ft_t_idmv WHERE fld_id = '01872133' AND intrnl_dmn_val_txt = 'COHENACCT');</v>
      </c>
    </row>
    <row r="78" spans="1:17" s="172" customFormat="1">
      <c r="A78" s="191"/>
      <c r="B78" s="191" t="s">
        <v>5962</v>
      </c>
      <c r="C78" s="191"/>
      <c r="D78" s="191" t="s">
        <v>6109</v>
      </c>
      <c r="E78" s="199" t="s">
        <v>5931</v>
      </c>
      <c r="F78" s="190" t="s">
        <v>5625</v>
      </c>
      <c r="G78" s="191" t="s">
        <v>16</v>
      </c>
      <c r="H78" s="190" t="s">
        <v>6059</v>
      </c>
      <c r="I78" s="175" t="s">
        <v>6022</v>
      </c>
      <c r="J78" s="175" t="s">
        <v>6022</v>
      </c>
      <c r="K78" s="190" t="s">
        <v>4001</v>
      </c>
      <c r="L78" s="190"/>
      <c r="M78" s="190"/>
      <c r="N78" s="190"/>
      <c r="O78" s="188" t="s">
        <v>15</v>
      </c>
      <c r="P78" s="188" t="s">
        <v>4001</v>
      </c>
      <c r="Q78"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new_oid(),NULL,'01872133',SYSDATE(),'P72:CSTM','N','COMMODITIES','Commodities','Commodities','ACTIVE','P72',NULL, NULL, 'P72', NULL    FROM DUAL WHERE NOT EXISTS (SELECT 1 FROM ft_t_idmv WHERE fld_id = '01872133' AND intrnl_dmn_val_txt = 'COMMODITIES');</v>
      </c>
    </row>
    <row r="79" spans="1:17" s="172" customFormat="1">
      <c r="A79" s="191"/>
      <c r="B79" s="191" t="s">
        <v>5962</v>
      </c>
      <c r="C79" s="191"/>
      <c r="D79" s="191" t="s">
        <v>6109</v>
      </c>
      <c r="E79" s="199" t="s">
        <v>5931</v>
      </c>
      <c r="F79" s="190" t="s">
        <v>5625</v>
      </c>
      <c r="G79" s="191" t="s">
        <v>16</v>
      </c>
      <c r="H79" s="190" t="s">
        <v>6060</v>
      </c>
      <c r="I79" s="175" t="s">
        <v>6023</v>
      </c>
      <c r="J79" s="175" t="s">
        <v>6023</v>
      </c>
      <c r="K79" s="190" t="s">
        <v>4001</v>
      </c>
      <c r="L79" s="190"/>
      <c r="M79" s="190"/>
      <c r="N79" s="190"/>
      <c r="O79" s="188" t="s">
        <v>15</v>
      </c>
      <c r="P79" s="188" t="s">
        <v>4001</v>
      </c>
      <c r="Q79"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new_oid(),NULL,'01872133',SYSDATE(),'P72:CSTM','N','CONSUMER','Consumer','Consumer','ACTIVE','P72',NULL, NULL, 'P72', NULL    FROM DUAL WHERE NOT EXISTS (SELECT 1 FROM ft_t_idmv WHERE fld_id = '01872133' AND intrnl_dmn_val_txt = 'CONSUMER');</v>
      </c>
    </row>
    <row r="80" spans="1:17" s="172" customFormat="1">
      <c r="A80" s="191"/>
      <c r="B80" s="191" t="s">
        <v>5962</v>
      </c>
      <c r="C80" s="191"/>
      <c r="D80" s="191" t="s">
        <v>6109</v>
      </c>
      <c r="E80" s="199" t="s">
        <v>5931</v>
      </c>
      <c r="F80" s="190" t="s">
        <v>5625</v>
      </c>
      <c r="G80" s="191" t="s">
        <v>16</v>
      </c>
      <c r="H80" s="190" t="s">
        <v>6061</v>
      </c>
      <c r="I80" s="175" t="s">
        <v>6024</v>
      </c>
      <c r="J80" s="175" t="s">
        <v>6024</v>
      </c>
      <c r="K80" s="190" t="s">
        <v>4001</v>
      </c>
      <c r="L80" s="190"/>
      <c r="M80" s="190"/>
      <c r="N80" s="190"/>
      <c r="O80" s="188" t="s">
        <v>15</v>
      </c>
      <c r="P80" s="188" t="s">
        <v>4001</v>
      </c>
      <c r="Q80"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new_oid(),NULL,'01872133',SYSDATE(),'P72:CSTM','N','CONVERT','Convert','Convert','ACTIVE','P72',NULL, NULL, 'P72', NULL    FROM DUAL WHERE NOT EXISTS (SELECT 1 FROM ft_t_idmv WHERE fld_id = '01872133' AND intrnl_dmn_val_txt = 'CONVERT');</v>
      </c>
    </row>
    <row r="81" spans="1:17" s="172" customFormat="1">
      <c r="A81" s="191"/>
      <c r="B81" s="191" t="s">
        <v>5962</v>
      </c>
      <c r="C81" s="191"/>
      <c r="D81" s="191" t="s">
        <v>6109</v>
      </c>
      <c r="E81" s="199" t="s">
        <v>5931</v>
      </c>
      <c r="F81" s="190" t="s">
        <v>5625</v>
      </c>
      <c r="G81" s="191" t="s">
        <v>16</v>
      </c>
      <c r="H81" s="190" t="s">
        <v>4077</v>
      </c>
      <c r="I81" s="175" t="s">
        <v>4077</v>
      </c>
      <c r="J81" s="175" t="s">
        <v>4077</v>
      </c>
      <c r="K81" s="190" t="s">
        <v>4001</v>
      </c>
      <c r="L81" s="190"/>
      <c r="M81" s="190"/>
      <c r="N81" s="190"/>
      <c r="O81" s="188" t="s">
        <v>15</v>
      </c>
      <c r="P81" s="188" t="s">
        <v>4001</v>
      </c>
      <c r="Q81"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new_oid(),NULL,'01872133',SYSDATE(),'P72:CSTM','N','CTA','CTA','CTA','ACTIVE','P72',NULL, NULL, 'P72', NULL    FROM DUAL WHERE NOT EXISTS (SELECT 1 FROM ft_t_idmv WHERE fld_id = '01872133' AND intrnl_dmn_val_txt = 'CTA');</v>
      </c>
    </row>
    <row r="82" spans="1:17" s="172" customFormat="1">
      <c r="A82" s="191"/>
      <c r="B82" s="191" t="s">
        <v>5962</v>
      </c>
      <c r="C82" s="191"/>
      <c r="D82" s="191" t="s">
        <v>6109</v>
      </c>
      <c r="E82" s="199" t="s">
        <v>5931</v>
      </c>
      <c r="F82" s="190" t="s">
        <v>5625</v>
      </c>
      <c r="G82" s="191" t="s">
        <v>16</v>
      </c>
      <c r="H82" s="175" t="s">
        <v>6025</v>
      </c>
      <c r="I82" s="175" t="s">
        <v>6025</v>
      </c>
      <c r="J82" s="175" t="s">
        <v>6025</v>
      </c>
      <c r="K82" s="190" t="s">
        <v>4001</v>
      </c>
      <c r="L82" s="190"/>
      <c r="M82" s="190"/>
      <c r="N82" s="190"/>
      <c r="O82" s="188" t="s">
        <v>15</v>
      </c>
      <c r="P82" s="188" t="s">
        <v>4001</v>
      </c>
      <c r="Q82"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new_oid(),NULL,'01872133',SYSDATE(),'P72:CSTM','N','DESKMACRO','DESKMACRO','DESKMACRO','ACTIVE','P72',NULL, NULL, 'P72', NULL    FROM DUAL WHERE NOT EXISTS (SELECT 1 FROM ft_t_idmv WHERE fld_id = '01872133' AND intrnl_dmn_val_txt = 'DESKMACRO');</v>
      </c>
    </row>
    <row r="83" spans="1:17" s="172" customFormat="1">
      <c r="A83" s="191"/>
      <c r="B83" s="191" t="s">
        <v>5962</v>
      </c>
      <c r="C83" s="191"/>
      <c r="D83" s="191" t="s">
        <v>6109</v>
      </c>
      <c r="E83" s="199" t="s">
        <v>5931</v>
      </c>
      <c r="F83" s="190" t="s">
        <v>5625</v>
      </c>
      <c r="G83" s="191" t="s">
        <v>16</v>
      </c>
      <c r="H83" s="190" t="s">
        <v>6070</v>
      </c>
      <c r="I83" s="175" t="s">
        <v>6026</v>
      </c>
      <c r="J83" s="175" t="s">
        <v>6026</v>
      </c>
      <c r="K83" s="190" t="s">
        <v>4001</v>
      </c>
      <c r="L83" s="190"/>
      <c r="M83" s="190"/>
      <c r="N83" s="190"/>
      <c r="O83" s="188" t="s">
        <v>15</v>
      </c>
      <c r="P83" s="188" t="s">
        <v>4001</v>
      </c>
      <c r="Q83"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new_oid(),NULL,'01872133',SYSDATE(),'P72:CSTM','N','DIRECTIONALCTA','Directional CTA','Directional CTA','ACTIVE','P72',NULL, NULL, 'P72', NULL    FROM DUAL WHERE NOT EXISTS (SELECT 1 FROM ft_t_idmv WHERE fld_id = '01872133' AND intrnl_dmn_val_txt = 'DIRECTIONALCTA');</v>
      </c>
    </row>
    <row r="84" spans="1:17" s="172" customFormat="1">
      <c r="A84" s="191"/>
      <c r="B84" s="191" t="s">
        <v>5962</v>
      </c>
      <c r="C84" s="191"/>
      <c r="D84" s="191" t="s">
        <v>6109</v>
      </c>
      <c r="E84" s="199" t="s">
        <v>5931</v>
      </c>
      <c r="F84" s="190" t="s">
        <v>5625</v>
      </c>
      <c r="G84" s="191" t="s">
        <v>16</v>
      </c>
      <c r="H84" s="190" t="s">
        <v>6000</v>
      </c>
      <c r="I84" s="175" t="s">
        <v>5988</v>
      </c>
      <c r="J84" s="175" t="s">
        <v>5988</v>
      </c>
      <c r="K84" s="190" t="s">
        <v>4001</v>
      </c>
      <c r="L84" s="190"/>
      <c r="M84" s="190"/>
      <c r="N84" s="190"/>
      <c r="O84" s="188" t="s">
        <v>15</v>
      </c>
      <c r="P84" s="188" t="s">
        <v>4001</v>
      </c>
      <c r="Q84"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new_oid(),NULL,'01872133',SYSDATE(),'P72:CSTM','N','ENERGY','Energy','Energy','ACTIVE','P72',NULL, NULL, 'P72', NULL    FROM DUAL WHERE NOT EXISTS (SELECT 1 FROM ft_t_idmv WHERE fld_id = '01872133' AND intrnl_dmn_val_txt = 'ENERGY');</v>
      </c>
    </row>
    <row r="85" spans="1:17" s="172" customFormat="1">
      <c r="A85" s="191"/>
      <c r="B85" s="191" t="s">
        <v>5962</v>
      </c>
      <c r="C85" s="191"/>
      <c r="D85" s="191" t="s">
        <v>6109</v>
      </c>
      <c r="E85" s="199" t="s">
        <v>5931</v>
      </c>
      <c r="F85" s="190" t="s">
        <v>5625</v>
      </c>
      <c r="G85" s="191" t="s">
        <v>16</v>
      </c>
      <c r="H85" s="190" t="s">
        <v>6062</v>
      </c>
      <c r="I85" s="175" t="s">
        <v>6027</v>
      </c>
      <c r="J85" s="175" t="s">
        <v>6027</v>
      </c>
      <c r="K85" s="190" t="s">
        <v>4001</v>
      </c>
      <c r="L85" s="190"/>
      <c r="M85" s="190"/>
      <c r="N85" s="190"/>
      <c r="O85" s="188" t="s">
        <v>15</v>
      </c>
      <c r="P85" s="188" t="s">
        <v>4001</v>
      </c>
      <c r="Q85"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new_oid(),NULL,'01872133',SYSDATE(),'P72:CSTM','N','EUROPE','Europe','Europe','ACTIVE','P72',NULL, NULL, 'P72', NULL    FROM DUAL WHERE NOT EXISTS (SELECT 1 FROM ft_t_idmv WHERE fld_id = '01872133' AND intrnl_dmn_val_txt = 'EUROPE');</v>
      </c>
    </row>
    <row r="86" spans="1:17" s="172" customFormat="1">
      <c r="A86" s="191"/>
      <c r="B86" s="191" t="s">
        <v>5962</v>
      </c>
      <c r="C86" s="191"/>
      <c r="D86" s="191" t="s">
        <v>6109</v>
      </c>
      <c r="E86" s="199" t="s">
        <v>5931</v>
      </c>
      <c r="F86" s="190" t="s">
        <v>5625</v>
      </c>
      <c r="G86" s="191" t="s">
        <v>16</v>
      </c>
      <c r="H86" s="190" t="s">
        <v>6063</v>
      </c>
      <c r="I86" s="175" t="s">
        <v>6028</v>
      </c>
      <c r="J86" s="175" t="s">
        <v>6028</v>
      </c>
      <c r="K86" s="190" t="s">
        <v>4001</v>
      </c>
      <c r="L86" s="190"/>
      <c r="M86" s="190"/>
      <c r="N86" s="190"/>
      <c r="O86" s="188" t="s">
        <v>15</v>
      </c>
      <c r="P86" s="188" t="s">
        <v>4001</v>
      </c>
      <c r="Q86"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new_oid(),NULL,'01872133',SYSDATE(),'P72:CSTM','N','EVENTS','Events','Events','ACTIVE','P72',NULL, NULL, 'P72', NULL    FROM DUAL WHERE NOT EXISTS (SELECT 1 FROM ft_t_idmv WHERE fld_id = '01872133' AND intrnl_dmn_val_txt = 'EVENTS');</v>
      </c>
    </row>
    <row r="87" spans="1:17" s="172" customFormat="1">
      <c r="A87" s="191"/>
      <c r="B87" s="191" t="s">
        <v>5962</v>
      </c>
      <c r="C87" s="191"/>
      <c r="D87" s="191" t="s">
        <v>6109</v>
      </c>
      <c r="E87" s="199" t="s">
        <v>5931</v>
      </c>
      <c r="F87" s="190" t="s">
        <v>5625</v>
      </c>
      <c r="G87" s="191" t="s">
        <v>16</v>
      </c>
      <c r="H87" s="190" t="s">
        <v>6071</v>
      </c>
      <c r="I87" s="175" t="s">
        <v>6029</v>
      </c>
      <c r="J87" s="175" t="s">
        <v>6029</v>
      </c>
      <c r="K87" s="190" t="s">
        <v>4001</v>
      </c>
      <c r="L87" s="190"/>
      <c r="M87" s="190"/>
      <c r="N87" s="190"/>
      <c r="O87" s="188" t="s">
        <v>15</v>
      </c>
      <c r="P87" s="188" t="s">
        <v>4001</v>
      </c>
      <c r="Q87"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new_oid(),NULL,'01872133',SYSDATE(),'P72:CSTM','N','EXTERNALFUND','External Fund','External Fund','ACTIVE','P72',NULL, NULL, 'P72', NULL    FROM DUAL WHERE NOT EXISTS (SELECT 1 FROM ft_t_idmv WHERE fld_id = '01872133' AND intrnl_dmn_val_txt = 'EXTERNALFUND');</v>
      </c>
    </row>
    <row r="88" spans="1:17" s="172" customFormat="1">
      <c r="A88" s="191"/>
      <c r="B88" s="191" t="s">
        <v>5962</v>
      </c>
      <c r="C88" s="191"/>
      <c r="D88" s="191" t="s">
        <v>6109</v>
      </c>
      <c r="E88" s="199" t="s">
        <v>5931</v>
      </c>
      <c r="F88" s="190" t="s">
        <v>5625</v>
      </c>
      <c r="G88" s="191" t="s">
        <v>16</v>
      </c>
      <c r="H88" s="190" t="s">
        <v>6001</v>
      </c>
      <c r="I88" s="175" t="s">
        <v>5989</v>
      </c>
      <c r="J88" s="175" t="s">
        <v>5989</v>
      </c>
      <c r="K88" s="190" t="s">
        <v>4001</v>
      </c>
      <c r="L88" s="190"/>
      <c r="M88" s="190"/>
      <c r="N88" s="190"/>
      <c r="O88" s="188" t="s">
        <v>15</v>
      </c>
      <c r="P88" s="188" t="s">
        <v>4001</v>
      </c>
      <c r="Q88"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new_oid(),NULL,'01872133',SYSDATE(),'P72:CSTM','N','FINANCIALS','Financials','Financials','ACTIVE','P72',NULL, NULL, 'P72', NULL    FROM DUAL WHERE NOT EXISTS (SELECT 1 FROM ft_t_idmv WHERE fld_id = '01872133' AND intrnl_dmn_val_txt = 'FINANCIALS');</v>
      </c>
    </row>
    <row r="89" spans="1:17" s="172" customFormat="1">
      <c r="A89" s="191"/>
      <c r="B89" s="191" t="s">
        <v>5962</v>
      </c>
      <c r="C89" s="191"/>
      <c r="D89" s="191" t="s">
        <v>6109</v>
      </c>
      <c r="E89" s="199" t="s">
        <v>5931</v>
      </c>
      <c r="F89" s="190" t="s">
        <v>5625</v>
      </c>
      <c r="G89" s="191" t="s">
        <v>16</v>
      </c>
      <c r="H89" s="190" t="s">
        <v>6072</v>
      </c>
      <c r="I89" s="175" t="s">
        <v>6030</v>
      </c>
      <c r="J89" s="175" t="s">
        <v>6030</v>
      </c>
      <c r="K89" s="190" t="s">
        <v>4001</v>
      </c>
      <c r="L89" s="190"/>
      <c r="M89" s="190"/>
      <c r="N89" s="190"/>
      <c r="O89" s="188" t="s">
        <v>15</v>
      </c>
      <c r="P89" s="188" t="s">
        <v>4001</v>
      </c>
      <c r="Q89"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new_oid(),NULL,'01872133',SYSDATE(),'P72:CSTM','N','G7LIQUIDITY','G7 Liquidity','G7 Liquidity','ACTIVE','P72',NULL, NULL, 'P72', NULL    FROM DUAL WHERE NOT EXISTS (SELECT 1 FROM ft_t_idmv WHERE fld_id = '01872133' AND intrnl_dmn_val_txt = 'G7LIQUIDITY');</v>
      </c>
    </row>
    <row r="90" spans="1:17" s="172" customFormat="1">
      <c r="A90" s="191"/>
      <c r="B90" s="191" t="s">
        <v>5962</v>
      </c>
      <c r="C90" s="191"/>
      <c r="D90" s="191" t="s">
        <v>6109</v>
      </c>
      <c r="E90" s="199" t="s">
        <v>5931</v>
      </c>
      <c r="F90" s="190" t="s">
        <v>5625</v>
      </c>
      <c r="G90" s="191" t="s">
        <v>16</v>
      </c>
      <c r="H90" s="190" t="s">
        <v>6007</v>
      </c>
      <c r="I90" s="175" t="s">
        <v>5999</v>
      </c>
      <c r="J90" s="175" t="s">
        <v>5999</v>
      </c>
      <c r="K90" s="190" t="s">
        <v>4001</v>
      </c>
      <c r="L90" s="190"/>
      <c r="M90" s="190"/>
      <c r="N90" s="190"/>
      <c r="O90" s="188" t="s">
        <v>15</v>
      </c>
      <c r="P90" s="188" t="s">
        <v>4001</v>
      </c>
      <c r="Q90"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new_oid(),NULL,'01872133',SYSDATE(),'P72:CSTM','N','GENERALIST','Generalist','Generalist','ACTIVE','P72',NULL, NULL, 'P72', NULL    FROM DUAL WHERE NOT EXISTS (SELECT 1 FROM ft_t_idmv WHERE fld_id = '01872133' AND intrnl_dmn_val_txt = 'GENERALIST');</v>
      </c>
    </row>
    <row r="91" spans="1:17" s="172" customFormat="1">
      <c r="A91" s="191"/>
      <c r="B91" s="191" t="s">
        <v>5962</v>
      </c>
      <c r="C91" s="191"/>
      <c r="D91" s="191" t="s">
        <v>6109</v>
      </c>
      <c r="E91" s="199" t="s">
        <v>5931</v>
      </c>
      <c r="F91" s="190" t="s">
        <v>5625</v>
      </c>
      <c r="G91" s="191" t="s">
        <v>16</v>
      </c>
      <c r="H91" s="190" t="s">
        <v>6002</v>
      </c>
      <c r="I91" s="175" t="s">
        <v>6031</v>
      </c>
      <c r="J91" s="175" t="s">
        <v>6031</v>
      </c>
      <c r="K91" s="190" t="s">
        <v>4001</v>
      </c>
      <c r="L91" s="190"/>
      <c r="M91" s="190"/>
      <c r="N91" s="190"/>
      <c r="O91" s="188" t="s">
        <v>15</v>
      </c>
      <c r="P91" s="188" t="s">
        <v>4001</v>
      </c>
      <c r="Q91"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new_oid(),NULL,'01872133',SYSDATE(),'P72:CSTM','N','HEALTHCARE','Healthcare','Healthcare','ACTIVE','P72',NULL, NULL, 'P72', NULL    FROM DUAL WHERE NOT EXISTS (SELECT 1 FROM ft_t_idmv WHERE fld_id = '01872133' AND intrnl_dmn_val_txt = 'HEALTHCARE');</v>
      </c>
    </row>
    <row r="92" spans="1:17" s="172" customFormat="1">
      <c r="A92" s="191"/>
      <c r="B92" s="191" t="s">
        <v>5962</v>
      </c>
      <c r="C92" s="191"/>
      <c r="D92" s="191" t="s">
        <v>6109</v>
      </c>
      <c r="E92" s="199" t="s">
        <v>5931</v>
      </c>
      <c r="F92" s="190" t="s">
        <v>5625</v>
      </c>
      <c r="G92" s="191" t="s">
        <v>16</v>
      </c>
      <c r="H92" s="190" t="s">
        <v>6064</v>
      </c>
      <c r="I92" s="175" t="s">
        <v>6032</v>
      </c>
      <c r="J92" s="175" t="s">
        <v>6032</v>
      </c>
      <c r="K92" s="190" t="s">
        <v>4001</v>
      </c>
      <c r="L92" s="190"/>
      <c r="M92" s="190"/>
      <c r="N92" s="190"/>
      <c r="O92" s="188" t="s">
        <v>15</v>
      </c>
      <c r="P92" s="188" t="s">
        <v>4001</v>
      </c>
      <c r="Q92"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new_oid(),NULL,'01872133',SYSDATE(),'P72:CSTM','N','HEDGE','Hedge','Hedge','ACTIVE','P72',NULL, NULL, 'P72', NULL    FROM DUAL WHERE NOT EXISTS (SELECT 1 FROM ft_t_idmv WHERE fld_id = '01872133' AND intrnl_dmn_val_txt = 'HEDGE');</v>
      </c>
    </row>
    <row r="93" spans="1:17" s="172" customFormat="1">
      <c r="A93" s="191"/>
      <c r="B93" s="191" t="s">
        <v>5962</v>
      </c>
      <c r="C93" s="191"/>
      <c r="D93" s="191" t="s">
        <v>6109</v>
      </c>
      <c r="E93" s="199" t="s">
        <v>5931</v>
      </c>
      <c r="F93" s="190" t="s">
        <v>5625</v>
      </c>
      <c r="G93" s="191" t="s">
        <v>16</v>
      </c>
      <c r="H93" s="190" t="s">
        <v>6073</v>
      </c>
      <c r="I93" s="175" t="s">
        <v>6033</v>
      </c>
      <c r="J93" s="175" t="s">
        <v>6033</v>
      </c>
      <c r="K93" s="190" t="s">
        <v>4001</v>
      </c>
      <c r="L93" s="190"/>
      <c r="M93" s="190"/>
      <c r="N93" s="190"/>
      <c r="O93" s="188" t="s">
        <v>15</v>
      </c>
      <c r="P93" s="188" t="s">
        <v>4001</v>
      </c>
      <c r="Q93"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new_oid(),NULL,'01872133',SYSDATE(),'P72:CSTM','N','HIGHRETSTRATEGY','High Return Strategy','High Return Strategy','ACTIVE','P72',NULL, NULL, 'P72', NULL    FROM DUAL WHERE NOT EXISTS (SELECT 1 FROM ft_t_idmv WHERE fld_id = '01872133' AND intrnl_dmn_val_txt = 'HIGHRETSTRATEGY');</v>
      </c>
    </row>
    <row r="94" spans="1:17" s="172" customFormat="1">
      <c r="A94" s="191"/>
      <c r="B94" s="191" t="s">
        <v>5962</v>
      </c>
      <c r="C94" s="191"/>
      <c r="D94" s="191" t="s">
        <v>6109</v>
      </c>
      <c r="E94" s="199" t="s">
        <v>5931</v>
      </c>
      <c r="F94" s="190" t="s">
        <v>5625</v>
      </c>
      <c r="G94" s="191" t="s">
        <v>16</v>
      </c>
      <c r="H94" s="190" t="s">
        <v>6004</v>
      </c>
      <c r="I94" s="175" t="s">
        <v>5996</v>
      </c>
      <c r="J94" s="175" t="s">
        <v>5996</v>
      </c>
      <c r="K94" s="190" t="s">
        <v>4001</v>
      </c>
      <c r="L94" s="190"/>
      <c r="M94" s="190"/>
      <c r="N94" s="190"/>
      <c r="O94" s="188" t="s">
        <v>15</v>
      </c>
      <c r="P94" s="188" t="s">
        <v>4001</v>
      </c>
      <c r="Q94"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new_oid(),NULL,'01872133',SYSDATE(),'P72:CSTM','N','INDUSTRIALS','Industrials','Industrials','ACTIVE','P72',NULL, NULL, 'P72', NULL    FROM DUAL WHERE NOT EXISTS (SELECT 1 FROM ft_t_idmv WHERE fld_id = '01872133' AND intrnl_dmn_val_txt = 'INDUSTRIALS');</v>
      </c>
    </row>
    <row r="95" spans="1:17" s="172" customFormat="1">
      <c r="A95" s="191"/>
      <c r="B95" s="191" t="s">
        <v>5962</v>
      </c>
      <c r="C95" s="191"/>
      <c r="D95" s="191" t="s">
        <v>6109</v>
      </c>
      <c r="E95" s="199" t="s">
        <v>5931</v>
      </c>
      <c r="F95" s="190" t="s">
        <v>5625</v>
      </c>
      <c r="G95" s="191" t="s">
        <v>16</v>
      </c>
      <c r="H95" s="190" t="s">
        <v>6074</v>
      </c>
      <c r="I95" s="175" t="s">
        <v>6034</v>
      </c>
      <c r="J95" s="175" t="s">
        <v>6034</v>
      </c>
      <c r="K95" s="190" t="s">
        <v>4001</v>
      </c>
      <c r="L95" s="190"/>
      <c r="M95" s="190"/>
      <c r="N95" s="190"/>
      <c r="O95" s="188" t="s">
        <v>15</v>
      </c>
      <c r="P95" s="188" t="s">
        <v>4001</v>
      </c>
      <c r="Q95"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new_oid(),NULL,'01872133',SYSDATE(),'P72:CSTM','N','INTALPHACAPTURE','Internal Alpha Capture','Internal Alpha Capture','ACTIVE','P72',NULL, NULL, 'P72', NULL    FROM DUAL WHERE NOT EXISTS (SELECT 1 FROM ft_t_idmv WHERE fld_id = '01872133' AND intrnl_dmn_val_txt = 'INTALPHACAPTURE');</v>
      </c>
    </row>
    <row r="96" spans="1:17" s="172" customFormat="1">
      <c r="A96" s="191"/>
      <c r="B96" s="191" t="s">
        <v>5962</v>
      </c>
      <c r="C96" s="191"/>
      <c r="D96" s="191" t="s">
        <v>6109</v>
      </c>
      <c r="E96" s="199" t="s">
        <v>5931</v>
      </c>
      <c r="F96" s="190" t="s">
        <v>5625</v>
      </c>
      <c r="G96" s="191" t="s">
        <v>16</v>
      </c>
      <c r="H96" s="190" t="s">
        <v>6035</v>
      </c>
      <c r="I96" s="175" t="s">
        <v>6035</v>
      </c>
      <c r="J96" s="175" t="s">
        <v>6035</v>
      </c>
      <c r="K96" s="190" t="s">
        <v>4001</v>
      </c>
      <c r="L96" s="190"/>
      <c r="M96" s="190"/>
      <c r="N96" s="190"/>
      <c r="O96" s="188" t="s">
        <v>15</v>
      </c>
      <c r="P96" s="188" t="s">
        <v>4001</v>
      </c>
      <c r="Q96"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new_oid(),NULL,'01872133',SYSDATE(),'P72:CSTM','N','IPO','IPO','IPO','ACTIVE','P72',NULL, NULL, 'P72', NULL    FROM DUAL WHERE NOT EXISTS (SELECT 1 FROM ft_t_idmv WHERE fld_id = '01872133' AND intrnl_dmn_val_txt = 'IPO');</v>
      </c>
    </row>
    <row r="97" spans="1:17" s="172" customFormat="1">
      <c r="A97" s="191"/>
      <c r="B97" s="191" t="s">
        <v>5962</v>
      </c>
      <c r="C97" s="191"/>
      <c r="D97" s="191" t="s">
        <v>6109</v>
      </c>
      <c r="E97" s="199" t="s">
        <v>5931</v>
      </c>
      <c r="F97" s="190" t="s">
        <v>5625</v>
      </c>
      <c r="G97" s="191" t="s">
        <v>16</v>
      </c>
      <c r="H97" s="190" t="s">
        <v>6075</v>
      </c>
      <c r="I97" s="175" t="s">
        <v>6036</v>
      </c>
      <c r="J97" s="175" t="s">
        <v>6036</v>
      </c>
      <c r="K97" s="190" t="s">
        <v>4001</v>
      </c>
      <c r="L97" s="190"/>
      <c r="M97" s="190"/>
      <c r="N97" s="190"/>
      <c r="O97" s="188" t="s">
        <v>15</v>
      </c>
      <c r="P97" s="188" t="s">
        <v>4001</v>
      </c>
      <c r="Q97"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new_oid(),NULL,'01872133',SYSDATE(),'P72:CSTM','N','IPORELATED','IPO Related','IPO Related','ACTIVE','P72',NULL, NULL, 'P72', NULL    FROM DUAL WHERE NOT EXISTS (SELECT 1 FROM ft_t_idmv WHERE fld_id = '01872133' AND intrnl_dmn_val_txt = 'IPORELATED');</v>
      </c>
    </row>
    <row r="98" spans="1:17" s="172" customFormat="1">
      <c r="A98" s="191"/>
      <c r="B98" s="191" t="s">
        <v>5962</v>
      </c>
      <c r="C98" s="191"/>
      <c r="D98" s="191" t="s">
        <v>6109</v>
      </c>
      <c r="E98" s="199" t="s">
        <v>5931</v>
      </c>
      <c r="F98" s="190" t="s">
        <v>5625</v>
      </c>
      <c r="G98" s="191" t="s">
        <v>16</v>
      </c>
      <c r="H98" s="190" t="s">
        <v>6076</v>
      </c>
      <c r="I98" s="175" t="s">
        <v>6037</v>
      </c>
      <c r="J98" s="175" t="s">
        <v>6037</v>
      </c>
      <c r="K98" s="190" t="s">
        <v>4001</v>
      </c>
      <c r="L98" s="190"/>
      <c r="M98" s="190"/>
      <c r="N98" s="190"/>
      <c r="O98" s="188" t="s">
        <v>15</v>
      </c>
      <c r="P98" s="188" t="s">
        <v>4001</v>
      </c>
      <c r="Q98"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new_oid(),NULL,'01872133',SYSDATE(),'P72:CSTM','N','JAPAN','Japan','Japan','ACTIVE','P72',NULL, NULL, 'P72', NULL    FROM DUAL WHERE NOT EXISTS (SELECT 1 FROM ft_t_idmv WHERE fld_id = '01872133' AND intrnl_dmn_val_txt = 'JAPAN');</v>
      </c>
    </row>
    <row r="99" spans="1:17" s="172" customFormat="1">
      <c r="A99" s="191"/>
      <c r="B99" s="191" t="s">
        <v>5962</v>
      </c>
      <c r="C99" s="191"/>
      <c r="D99" s="191" t="s">
        <v>6109</v>
      </c>
      <c r="E99" s="199" t="s">
        <v>5931</v>
      </c>
      <c r="F99" s="190" t="s">
        <v>5625</v>
      </c>
      <c r="G99" s="191" t="s">
        <v>16</v>
      </c>
      <c r="H99" s="190" t="s">
        <v>6077</v>
      </c>
      <c r="I99" s="175" t="s">
        <v>6038</v>
      </c>
      <c r="J99" s="175" t="s">
        <v>6038</v>
      </c>
      <c r="K99" s="190" t="s">
        <v>4001</v>
      </c>
      <c r="L99" s="190"/>
      <c r="M99" s="190"/>
      <c r="N99" s="190"/>
      <c r="O99" s="188" t="s">
        <v>15</v>
      </c>
      <c r="P99" s="188" t="s">
        <v>4001</v>
      </c>
      <c r="Q99"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new_oid(),NULL,'01872133',SYSDATE(),'P72:CSTM','N','LATINAMERICA','Latin America','Latin America','ACTIVE','P72',NULL, NULL, 'P72', NULL    FROM DUAL WHERE NOT EXISTS (SELECT 1 FROM ft_t_idmv WHERE fld_id = '01872133' AND intrnl_dmn_val_txt = 'LATINAMERICA');</v>
      </c>
    </row>
    <row r="100" spans="1:17" s="172" customFormat="1">
      <c r="A100" s="191"/>
      <c r="B100" s="191" t="s">
        <v>5962</v>
      </c>
      <c r="C100" s="191"/>
      <c r="D100" s="191" t="s">
        <v>6109</v>
      </c>
      <c r="E100" s="199" t="s">
        <v>5931</v>
      </c>
      <c r="F100" s="190" t="s">
        <v>5625</v>
      </c>
      <c r="G100" s="191" t="s">
        <v>16</v>
      </c>
      <c r="H100" s="190" t="s">
        <v>6078</v>
      </c>
      <c r="I100" s="175" t="s">
        <v>6039</v>
      </c>
      <c r="J100" s="175" t="s">
        <v>6039</v>
      </c>
      <c r="K100" s="190" t="s">
        <v>4001</v>
      </c>
      <c r="L100" s="190"/>
      <c r="M100" s="190"/>
      <c r="N100" s="190"/>
      <c r="O100" s="188" t="s">
        <v>15</v>
      </c>
      <c r="P100" s="188" t="s">
        <v>4001</v>
      </c>
      <c r="Q100"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new_oid(),NULL,'01872133',SYSDATE(),'P72:CSTM','N','LATITUDE','Latitude','Latitude','ACTIVE','P72',NULL, NULL, 'P72', NULL    FROM DUAL WHERE NOT EXISTS (SELECT 1 FROM ft_t_idmv WHERE fld_id = '01872133' AND intrnl_dmn_val_txt = 'LATITUDE');</v>
      </c>
    </row>
    <row r="101" spans="1:17" s="172" customFormat="1">
      <c r="A101" s="191"/>
      <c r="B101" s="191" t="s">
        <v>5962</v>
      </c>
      <c r="C101" s="191"/>
      <c r="D101" s="191" t="s">
        <v>6109</v>
      </c>
      <c r="E101" s="199" t="s">
        <v>5931</v>
      </c>
      <c r="F101" s="190" t="s">
        <v>5625</v>
      </c>
      <c r="G101" s="191" t="s">
        <v>16</v>
      </c>
      <c r="H101" s="190" t="s">
        <v>6079</v>
      </c>
      <c r="I101" s="175" t="s">
        <v>6040</v>
      </c>
      <c r="J101" s="175" t="s">
        <v>6040</v>
      </c>
      <c r="K101" s="190" t="s">
        <v>4001</v>
      </c>
      <c r="L101" s="190"/>
      <c r="M101" s="190"/>
      <c r="N101" s="190"/>
      <c r="O101" s="188" t="s">
        <v>15</v>
      </c>
      <c r="P101" s="188" t="s">
        <v>4001</v>
      </c>
      <c r="Q101"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new_oid(),NULL,'01872133',SYSDATE(),'P72:CSTM','N','LONDON','London','London','ACTIVE','P72',NULL, NULL, 'P72', NULL    FROM DUAL WHERE NOT EXISTS (SELECT 1 FROM ft_t_idmv WHERE fld_id = '01872133' AND intrnl_dmn_val_txt = 'LONDON');</v>
      </c>
    </row>
    <row r="102" spans="1:17" s="172" customFormat="1">
      <c r="A102" s="191"/>
      <c r="B102" s="191" t="s">
        <v>5962</v>
      </c>
      <c r="C102" s="191"/>
      <c r="D102" s="191" t="s">
        <v>6109</v>
      </c>
      <c r="E102" s="199" t="s">
        <v>5931</v>
      </c>
      <c r="F102" s="190" t="s">
        <v>5625</v>
      </c>
      <c r="G102" s="191" t="s">
        <v>16</v>
      </c>
      <c r="H102" s="190" t="s">
        <v>6080</v>
      </c>
      <c r="I102" s="175" t="s">
        <v>6041</v>
      </c>
      <c r="J102" s="175" t="s">
        <v>6041</v>
      </c>
      <c r="K102" s="190" t="s">
        <v>4001</v>
      </c>
      <c r="L102" s="190"/>
      <c r="M102" s="190"/>
      <c r="N102" s="190"/>
      <c r="O102" s="188" t="s">
        <v>15</v>
      </c>
      <c r="P102" s="188" t="s">
        <v>4001</v>
      </c>
      <c r="Q102"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new_oid(),NULL,'01872133',SYSDATE(),'P72:CSTM','N','LOWFREQSTRATEGY','Low Frequency Strategy','Low Frequency Strategy','ACTIVE','P72',NULL, NULL, 'P72', NULL    FROM DUAL WHERE NOT EXISTS (SELECT 1 FROM ft_t_idmv WHERE fld_id = '01872133' AND intrnl_dmn_val_txt = 'LOWFREQSTRATEGY');</v>
      </c>
    </row>
    <row r="103" spans="1:17" s="172" customFormat="1">
      <c r="A103" s="191"/>
      <c r="B103" s="191" t="s">
        <v>5962</v>
      </c>
      <c r="C103" s="191"/>
      <c r="D103" s="191" t="s">
        <v>6109</v>
      </c>
      <c r="E103" s="199" t="s">
        <v>5931</v>
      </c>
      <c r="F103" s="190" t="s">
        <v>5625</v>
      </c>
      <c r="G103" s="191" t="s">
        <v>16</v>
      </c>
      <c r="H103" s="190" t="s">
        <v>6081</v>
      </c>
      <c r="I103" s="175" t="s">
        <v>6042</v>
      </c>
      <c r="J103" s="175" t="s">
        <v>6042</v>
      </c>
      <c r="K103" s="190" t="s">
        <v>4001</v>
      </c>
      <c r="L103" s="190"/>
      <c r="M103" s="190"/>
      <c r="N103" s="190"/>
      <c r="O103" s="188" t="s">
        <v>15</v>
      </c>
      <c r="P103" s="188" t="s">
        <v>4001</v>
      </c>
      <c r="Q103"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new_oid(),NULL,'01872133',SYSDATE(),'P72:CSTM','N','MACRO','Macro','Macro','ACTIVE','P72',NULL, NULL, 'P72', NULL    FROM DUAL WHERE NOT EXISTS (SELECT 1 FROM ft_t_idmv WHERE fld_id = '01872133' AND intrnl_dmn_val_txt = 'MACRO');</v>
      </c>
    </row>
    <row r="104" spans="1:17" s="172" customFormat="1">
      <c r="A104" s="191"/>
      <c r="B104" s="191" t="s">
        <v>5962</v>
      </c>
      <c r="C104" s="191"/>
      <c r="D104" s="191" t="s">
        <v>6109</v>
      </c>
      <c r="E104" s="199" t="s">
        <v>5931</v>
      </c>
      <c r="F104" s="190" t="s">
        <v>5625</v>
      </c>
      <c r="G104" s="191" t="s">
        <v>16</v>
      </c>
      <c r="H104" s="190" t="s">
        <v>6082</v>
      </c>
      <c r="I104" s="175" t="s">
        <v>6043</v>
      </c>
      <c r="J104" s="175" t="s">
        <v>6043</v>
      </c>
      <c r="K104" s="190" t="s">
        <v>4001</v>
      </c>
      <c r="L104" s="190"/>
      <c r="M104" s="190"/>
      <c r="N104" s="190"/>
      <c r="O104" s="188" t="s">
        <v>15</v>
      </c>
      <c r="P104" s="188" t="s">
        <v>4001</v>
      </c>
      <c r="Q104"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new_oid(),NULL,'01872133',SYSDATE(),'P72:CSTM','N','MACROPMS','Macro PMs','Macro PMs','ACTIVE','P72',NULL, NULL, 'P72', NULL    FROM DUAL WHERE NOT EXISTS (SELECT 1 FROM ft_t_idmv WHERE fld_id = '01872133' AND intrnl_dmn_val_txt = 'MACROPMS');</v>
      </c>
    </row>
    <row r="105" spans="1:17" s="172" customFormat="1">
      <c r="A105" s="191"/>
      <c r="B105" s="191" t="s">
        <v>5962</v>
      </c>
      <c r="C105" s="191"/>
      <c r="D105" s="191" t="s">
        <v>6109</v>
      </c>
      <c r="E105" s="199" t="s">
        <v>5931</v>
      </c>
      <c r="F105" s="190" t="s">
        <v>5625</v>
      </c>
      <c r="G105" s="191" t="s">
        <v>16</v>
      </c>
      <c r="H105" s="190" t="s">
        <v>6083</v>
      </c>
      <c r="I105" s="175" t="s">
        <v>6044</v>
      </c>
      <c r="J105" s="175" t="s">
        <v>6044</v>
      </c>
      <c r="K105" s="190" t="s">
        <v>4001</v>
      </c>
      <c r="L105" s="190"/>
      <c r="M105" s="190"/>
      <c r="N105" s="190"/>
      <c r="O105" s="188" t="s">
        <v>15</v>
      </c>
      <c r="P105" s="188" t="s">
        <v>4001</v>
      </c>
      <c r="Q105"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new_oid(),NULL,'01872133',SYSDATE(),'P72:CSTM','N','MANAGED','Managed','Managed','ACTIVE','P72',NULL, NULL, 'P72', NULL    FROM DUAL WHERE NOT EXISTS (SELECT 1 FROM ft_t_idmv WHERE fld_id = '01872133' AND intrnl_dmn_val_txt = 'MANAGED');</v>
      </c>
    </row>
    <row r="106" spans="1:17" s="172" customFormat="1">
      <c r="A106" s="191"/>
      <c r="B106" s="191" t="s">
        <v>5962</v>
      </c>
      <c r="C106" s="191"/>
      <c r="D106" s="191" t="s">
        <v>6109</v>
      </c>
      <c r="E106" s="199" t="s">
        <v>5931</v>
      </c>
      <c r="F106" s="190" t="s">
        <v>5625</v>
      </c>
      <c r="G106" s="191" t="s">
        <v>16</v>
      </c>
      <c r="H106" s="190" t="s">
        <v>6084</v>
      </c>
      <c r="I106" s="175" t="s">
        <v>6045</v>
      </c>
      <c r="J106" s="175" t="s">
        <v>6045</v>
      </c>
      <c r="K106" s="190" t="s">
        <v>4001</v>
      </c>
      <c r="L106" s="190"/>
      <c r="M106" s="190"/>
      <c r="N106" s="190"/>
      <c r="O106" s="188" t="s">
        <v>15</v>
      </c>
      <c r="P106" s="188" t="s">
        <v>4001</v>
      </c>
      <c r="Q106"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new_oid(),NULL,'01872133',SYSDATE(),'P72:CSTM','N','MNGDINVESTMENTS','Managed Investments','Managed Investments','ACTIVE','P72',NULL, NULL, 'P72', NULL    FROM DUAL WHERE NOT EXISTS (SELECT 1 FROM ft_t_idmv WHERE fld_id = '01872133' AND intrnl_dmn_val_txt = 'MNGDINVESTMENTS');</v>
      </c>
    </row>
    <row r="107" spans="1:17" s="172" customFormat="1">
      <c r="A107" s="191"/>
      <c r="B107" s="191" t="s">
        <v>5962</v>
      </c>
      <c r="C107" s="191"/>
      <c r="D107" s="191" t="s">
        <v>6109</v>
      </c>
      <c r="E107" s="199" t="s">
        <v>5931</v>
      </c>
      <c r="F107" s="190" t="s">
        <v>5625</v>
      </c>
      <c r="G107" s="191" t="s">
        <v>16</v>
      </c>
      <c r="H107" s="190" t="s">
        <v>6085</v>
      </c>
      <c r="I107" s="175" t="s">
        <v>6046</v>
      </c>
      <c r="J107" s="175" t="s">
        <v>6046</v>
      </c>
      <c r="K107" s="190" t="s">
        <v>4001</v>
      </c>
      <c r="L107" s="190"/>
      <c r="M107" s="190"/>
      <c r="N107" s="190"/>
      <c r="O107" s="188" t="s">
        <v>15</v>
      </c>
      <c r="P107" s="188" t="s">
        <v>4001</v>
      </c>
      <c r="Q107"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new_oid(),NULL,'01872133',SYSDATE(),'P72:CSTM','N','MELVININVESTMENTS','Melvin Investment','Melvin Investment','ACTIVE','P72',NULL, NULL, 'P72', NULL    FROM DUAL WHERE NOT EXISTS (SELECT 1 FROM ft_t_idmv WHERE fld_id = '01872133' AND intrnl_dmn_val_txt = 'MELVININVESTMENTS');</v>
      </c>
    </row>
    <row r="108" spans="1:17" s="172" customFormat="1">
      <c r="A108" s="191"/>
      <c r="B108" s="191" t="s">
        <v>5962</v>
      </c>
      <c r="C108" s="191"/>
      <c r="D108" s="191" t="s">
        <v>6109</v>
      </c>
      <c r="E108" s="199" t="s">
        <v>5931</v>
      </c>
      <c r="F108" s="190" t="s">
        <v>5625</v>
      </c>
      <c r="G108" s="191" t="s">
        <v>16</v>
      </c>
      <c r="H108" s="190" t="s">
        <v>6086</v>
      </c>
      <c r="I108" s="175" t="s">
        <v>6047</v>
      </c>
      <c r="J108" s="175" t="s">
        <v>6047</v>
      </c>
      <c r="K108" s="190" t="s">
        <v>4001</v>
      </c>
      <c r="L108" s="190"/>
      <c r="M108" s="190"/>
      <c r="N108" s="190"/>
      <c r="O108" s="188" t="s">
        <v>15</v>
      </c>
      <c r="P108" s="188" t="s">
        <v>4001</v>
      </c>
      <c r="Q108"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new_oid(),NULL,'01872133',SYSDATE(),'P72:CSTM','N','MIDFREQSTRATEGY','Mid Frequency Strategy','Mid Frequency Strategy','ACTIVE','P72',NULL, NULL, 'P72', NULL    FROM DUAL WHERE NOT EXISTS (SELECT 1 FROM ft_t_idmv WHERE fld_id = '01872133' AND intrnl_dmn_val_txt = 'MIDFREQSTRATEGY');</v>
      </c>
    </row>
    <row r="109" spans="1:17" s="172" customFormat="1">
      <c r="A109" s="191"/>
      <c r="B109" s="191" t="s">
        <v>5962</v>
      </c>
      <c r="C109" s="191"/>
      <c r="D109" s="191" t="s">
        <v>6109</v>
      </c>
      <c r="E109" s="199" t="s">
        <v>5931</v>
      </c>
      <c r="F109" s="190" t="s">
        <v>5625</v>
      </c>
      <c r="G109" s="191" t="s">
        <v>16</v>
      </c>
      <c r="H109" s="190" t="s">
        <v>6087</v>
      </c>
      <c r="I109" s="175" t="s">
        <v>6048</v>
      </c>
      <c r="J109" s="175" t="s">
        <v>6048</v>
      </c>
      <c r="K109" s="190" t="s">
        <v>4001</v>
      </c>
      <c r="L109" s="190"/>
      <c r="M109" s="190"/>
      <c r="N109" s="190"/>
      <c r="O109" s="188" t="s">
        <v>15</v>
      </c>
      <c r="P109" s="188" t="s">
        <v>4001</v>
      </c>
      <c r="Q109" s="189" t="str">
        <f t="shared" si="1"/>
        <v>INSERT INTO ft_t_idmv (intrnl_dmn_val_id, fld_data_cl_id, fld_id, last_chg_tms, last_chg_usr_id, mod_rst_ind, intrnl_dmn_val_txt, intrnl_dmn_val_nme, intrnl_dmn_desc, data_stat_typ, data_src_id,tbl_id,col_nme, dmn_val_purp_typ ,qual_val_txt)  SELECT new_oid(),NULL,'01872133',SYSDATE(),'P72:CSTM','N','MIDEASTAFRICA','Middle East / Africa','Middle East / Africa','ACTIVE','P72',NULL, NULL, 'P72', NULL    FROM DUAL WHERE NOT EXISTS (SELECT 1 FROM ft_t_idmv WHERE fld_id = '01872133' AND intrnl_dmn_val_txt = 'MIDEASTAFRICA');</v>
      </c>
    </row>
    <row r="110" spans="1:17" s="172" customFormat="1">
      <c r="A110" s="191"/>
      <c r="B110" s="191" t="s">
        <v>5962</v>
      </c>
      <c r="C110" s="191"/>
      <c r="D110" s="191" t="s">
        <v>6109</v>
      </c>
      <c r="E110" s="199" t="s">
        <v>5931</v>
      </c>
      <c r="F110" s="190" t="s">
        <v>5625</v>
      </c>
      <c r="G110" s="191" t="s">
        <v>16</v>
      </c>
      <c r="H110" s="190" t="s">
        <v>6088</v>
      </c>
      <c r="I110" s="175" t="s">
        <v>6049</v>
      </c>
      <c r="J110" s="175" t="s">
        <v>6049</v>
      </c>
      <c r="K110" s="190" t="s">
        <v>4001</v>
      </c>
      <c r="L110" s="190"/>
      <c r="M110" s="190"/>
      <c r="N110" s="190"/>
      <c r="O110" s="188" t="s">
        <v>15</v>
      </c>
      <c r="P110" s="188" t="s">
        <v>4001</v>
      </c>
      <c r="Q110" s="189" t="str">
        <f t="shared" ref="Q110:Q173" si="2">CONCATENATE("INSERT INTO ft_t_idmv (intrnl_dmn_val_id, fld_data_cl_id, fld_id, last_chg_tms, last_chg_usr_id, mod_rst_ind, intrnl_dmn_val_txt, intrnl_dmn_val_nme, intrnl_dmn_desc, data_stat_typ, data_src_id,tbl_id,col_nme, dmn_val_purp_typ ,qual_val_txt)  SELECT ", B110, ",", IF(C110="","NULL", "'"&amp;C110&amp;"'"), ",'", D110, "',", E110, ",'", F110, "','", G110, "','",H110, "','", I110, "','", J110, "','", O110,"','", K110, "',", IF(L110="","NULL", "'"&amp;L110&amp;"'"),", ", IF(M110="","NULL", "'"&amp;M110&amp;"'"), ", ", IF(P110="","NULL", "'"&amp;P110&amp;"'"), ", ", IF(N110="","NULL", "'"&amp;N110&amp;"'"), "    FROM DUAL WHERE NOT EXISTS (SELECT 1 FROM ft_t_idmv WHERE",IF(C110=""," fld_id = '"," fld_data_cl_id = '"), IF(C110="",D110,C110), "' AND intrnl_dmn_val_txt = '",H110, "');")</f>
        <v>INSERT INTO ft_t_idmv (intrnl_dmn_val_id, fld_data_cl_id, fld_id, last_chg_tms, last_chg_usr_id, mod_rst_ind, intrnl_dmn_val_txt, intrnl_dmn_val_nme, intrnl_dmn_desc, data_stat_typ, data_src_id,tbl_id,col_nme, dmn_val_purp_typ ,qual_val_txt)  SELECT new_oid(),NULL,'01872133',SYSDATE(),'P72:CSTM','N','OLDECONOMY','Old Economy','Old Economy','ACTIVE','P72',NULL, NULL, 'P72', NULL    FROM DUAL WHERE NOT EXISTS (SELECT 1 FROM ft_t_idmv WHERE fld_id = '01872133' AND intrnl_dmn_val_txt = 'OLDECONOMY');</v>
      </c>
    </row>
    <row r="111" spans="1:17" s="172" customFormat="1">
      <c r="A111" s="191"/>
      <c r="B111" s="191" t="s">
        <v>5962</v>
      </c>
      <c r="C111" s="191"/>
      <c r="D111" s="191" t="s">
        <v>6109</v>
      </c>
      <c r="E111" s="199" t="s">
        <v>5931</v>
      </c>
      <c r="F111" s="190" t="s">
        <v>5625</v>
      </c>
      <c r="G111" s="191" t="s">
        <v>16</v>
      </c>
      <c r="H111" s="190" t="s">
        <v>6006</v>
      </c>
      <c r="I111" s="175" t="s">
        <v>5998</v>
      </c>
      <c r="J111" s="175" t="s">
        <v>5998</v>
      </c>
      <c r="K111" s="190" t="s">
        <v>4001</v>
      </c>
      <c r="L111" s="190"/>
      <c r="M111" s="190"/>
      <c r="N111" s="190"/>
      <c r="O111" s="188" t="s">
        <v>15</v>
      </c>
      <c r="P111" s="188" t="s">
        <v>4001</v>
      </c>
      <c r="Q111"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new_oid(),NULL,'01872133',SYSDATE(),'P72:CSTM','N','OTHER','Other','Other','ACTIVE','P72',NULL, NULL, 'P72', NULL    FROM DUAL WHERE NOT EXISTS (SELECT 1 FROM ft_t_idmv WHERE fld_id = '01872133' AND intrnl_dmn_val_txt = 'OTHER');</v>
      </c>
    </row>
    <row r="112" spans="1:17" s="172" customFormat="1">
      <c r="A112" s="191"/>
      <c r="B112" s="191" t="s">
        <v>5962</v>
      </c>
      <c r="C112" s="191"/>
      <c r="D112" s="191" t="s">
        <v>6109</v>
      </c>
      <c r="E112" s="199" t="s">
        <v>5931</v>
      </c>
      <c r="F112" s="190" t="s">
        <v>5625</v>
      </c>
      <c r="G112" s="191" t="s">
        <v>16</v>
      </c>
      <c r="H112" s="190" t="s">
        <v>6089</v>
      </c>
      <c r="I112" s="175" t="s">
        <v>6050</v>
      </c>
      <c r="J112" s="175" t="s">
        <v>6050</v>
      </c>
      <c r="K112" s="190" t="s">
        <v>4001</v>
      </c>
      <c r="L112" s="190"/>
      <c r="M112" s="190"/>
      <c r="N112" s="190"/>
      <c r="O112" s="188" t="s">
        <v>15</v>
      </c>
      <c r="P112" s="188" t="s">
        <v>4001</v>
      </c>
      <c r="Q112"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new_oid(),NULL,'01872133',SYSDATE(),'P72:CSTM','N','QUANTMACRO','Quant Macro','Quant Macro','ACTIVE','P72',NULL, NULL, 'P72', NULL    FROM DUAL WHERE NOT EXISTS (SELECT 1 FROM ft_t_idmv WHERE fld_id = '01872133' AND intrnl_dmn_val_txt = 'QUANTMACRO');</v>
      </c>
    </row>
    <row r="113" spans="1:17" s="172" customFormat="1">
      <c r="A113" s="191"/>
      <c r="B113" s="191" t="s">
        <v>5962</v>
      </c>
      <c r="C113" s="191"/>
      <c r="D113" s="191" t="s">
        <v>6109</v>
      </c>
      <c r="E113" s="199" t="s">
        <v>5931</v>
      </c>
      <c r="F113" s="190" t="s">
        <v>5625</v>
      </c>
      <c r="G113" s="191" t="s">
        <v>16</v>
      </c>
      <c r="H113" s="190" t="s">
        <v>6090</v>
      </c>
      <c r="I113" s="175" t="s">
        <v>6051</v>
      </c>
      <c r="J113" s="175" t="s">
        <v>6051</v>
      </c>
      <c r="K113" s="190" t="s">
        <v>4001</v>
      </c>
      <c r="L113" s="190"/>
      <c r="M113" s="190"/>
      <c r="N113" s="190"/>
      <c r="O113" s="188" t="s">
        <v>15</v>
      </c>
      <c r="P113" s="188" t="s">
        <v>4001</v>
      </c>
      <c r="Q113"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new_oid(),NULL,'01872133',SYSDATE(),'P72:CSTM','N','QUANTTIVEMACRO','Quantitative Macro','Quantitative Macro','ACTIVE','P72',NULL, NULL, 'P72', NULL    FROM DUAL WHERE NOT EXISTS (SELECT 1 FROM ft_t_idmv WHERE fld_id = '01872133' AND intrnl_dmn_val_txt = 'QUANTTIVEMACRO');</v>
      </c>
    </row>
    <row r="114" spans="1:17" s="172" customFormat="1">
      <c r="A114" s="191"/>
      <c r="B114" s="191" t="s">
        <v>5962</v>
      </c>
      <c r="C114" s="191"/>
      <c r="D114" s="191" t="s">
        <v>6109</v>
      </c>
      <c r="E114" s="199" t="s">
        <v>5931</v>
      </c>
      <c r="F114" s="190" t="s">
        <v>5625</v>
      </c>
      <c r="G114" s="191" t="s">
        <v>16</v>
      </c>
      <c r="H114" s="190" t="s">
        <v>5571</v>
      </c>
      <c r="I114" s="175" t="s">
        <v>5571</v>
      </c>
      <c r="J114" s="175" t="s">
        <v>5571</v>
      </c>
      <c r="K114" s="190" t="s">
        <v>4001</v>
      </c>
      <c r="L114" s="190"/>
      <c r="M114" s="190"/>
      <c r="N114" s="190"/>
      <c r="O114" s="188" t="s">
        <v>15</v>
      </c>
      <c r="P114" s="188" t="s">
        <v>4001</v>
      </c>
      <c r="Q114"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new_oid(),NULL,'01872133',SYSDATE(),'P72:CSTM','N','SPAC','SPAC','SPAC','ACTIVE','P72',NULL, NULL, 'P72', NULL    FROM DUAL WHERE NOT EXISTS (SELECT 1 FROM ft_t_idmv WHERE fld_id = '01872133' AND intrnl_dmn_val_txt = 'SPAC');</v>
      </c>
    </row>
    <row r="115" spans="1:17" s="172" customFormat="1">
      <c r="A115" s="191"/>
      <c r="B115" s="191" t="s">
        <v>5962</v>
      </c>
      <c r="C115" s="191"/>
      <c r="D115" s="191" t="s">
        <v>6109</v>
      </c>
      <c r="E115" s="199" t="s">
        <v>5931</v>
      </c>
      <c r="F115" s="190" t="s">
        <v>5625</v>
      </c>
      <c r="G115" s="191" t="s">
        <v>16</v>
      </c>
      <c r="H115" s="190" t="s">
        <v>6091</v>
      </c>
      <c r="I115" s="175" t="s">
        <v>6052</v>
      </c>
      <c r="J115" s="175" t="s">
        <v>6052</v>
      </c>
      <c r="K115" s="190" t="s">
        <v>4001</v>
      </c>
      <c r="L115" s="190"/>
      <c r="M115" s="190"/>
      <c r="N115" s="190"/>
      <c r="O115" s="188" t="s">
        <v>15</v>
      </c>
      <c r="P115" s="188" t="s">
        <v>4001</v>
      </c>
      <c r="Q115"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new_oid(),NULL,'01872133',SYSDATE(),'P72:CSTM','N','SPECSITUATIONS','Special Situations','Special Situations','ACTIVE','P72',NULL, NULL, 'P72', NULL    FROM DUAL WHERE NOT EXISTS (SELECT 1 FROM ft_t_idmv WHERE fld_id = '01872133' AND intrnl_dmn_val_txt = 'SPECSITUATIONS');</v>
      </c>
    </row>
    <row r="116" spans="1:17" s="172" customFormat="1">
      <c r="A116" s="191"/>
      <c r="B116" s="191" t="s">
        <v>5962</v>
      </c>
      <c r="C116" s="191"/>
      <c r="D116" s="191" t="s">
        <v>6109</v>
      </c>
      <c r="E116" s="199" t="s">
        <v>5931</v>
      </c>
      <c r="F116" s="190" t="s">
        <v>5625</v>
      </c>
      <c r="G116" s="191" t="s">
        <v>16</v>
      </c>
      <c r="H116" s="190" t="s">
        <v>6092</v>
      </c>
      <c r="I116" s="175" t="s">
        <v>6053</v>
      </c>
      <c r="J116" s="175" t="s">
        <v>6053</v>
      </c>
      <c r="K116" s="190" t="s">
        <v>4001</v>
      </c>
      <c r="L116" s="190"/>
      <c r="M116" s="190"/>
      <c r="N116" s="190"/>
      <c r="O116" s="188" t="s">
        <v>15</v>
      </c>
      <c r="P116" s="188" t="s">
        <v>4001</v>
      </c>
      <c r="Q116"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new_oid(),NULL,'01872133',SYSDATE(),'P72:CSTM','N','STATARB','StatArb','StatArb','ACTIVE','P72',NULL, NULL, 'P72', NULL    FROM DUAL WHERE NOT EXISTS (SELECT 1 FROM ft_t_idmv WHERE fld_id = '01872133' AND intrnl_dmn_val_txt = 'STATARB');</v>
      </c>
    </row>
    <row r="117" spans="1:17" s="172" customFormat="1">
      <c r="A117" s="191"/>
      <c r="B117" s="191" t="s">
        <v>5962</v>
      </c>
      <c r="C117" s="191"/>
      <c r="D117" s="191" t="s">
        <v>6109</v>
      </c>
      <c r="E117" s="199" t="s">
        <v>5931</v>
      </c>
      <c r="F117" s="190" t="s">
        <v>5625</v>
      </c>
      <c r="G117" s="191" t="s">
        <v>16</v>
      </c>
      <c r="H117" s="190" t="s">
        <v>6093</v>
      </c>
      <c r="I117" s="175" t="s">
        <v>6054</v>
      </c>
      <c r="J117" s="175" t="s">
        <v>6054</v>
      </c>
      <c r="K117" s="190" t="s">
        <v>4001</v>
      </c>
      <c r="L117" s="190"/>
      <c r="M117" s="190"/>
      <c r="N117" s="190"/>
      <c r="O117" s="188" t="s">
        <v>15</v>
      </c>
      <c r="P117" s="188" t="s">
        <v>4001</v>
      </c>
      <c r="Q117"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new_oid(),NULL,'01872133',SYSDATE(),'P72:CSTM','N','TECHMEDTELECOM','Tech/Media/Telecom','Tech/Media/Telecom','ACTIVE','P72',NULL, NULL, 'P72', NULL    FROM DUAL WHERE NOT EXISTS (SELECT 1 FROM ft_t_idmv WHERE fld_id = '01872133' AND intrnl_dmn_val_txt = 'TECHMEDTELECOM');</v>
      </c>
    </row>
    <row r="118" spans="1:17" s="172" customFormat="1">
      <c r="A118" s="191"/>
      <c r="B118" s="191" t="s">
        <v>5962</v>
      </c>
      <c r="C118" s="191"/>
      <c r="D118" s="191" t="s">
        <v>6109</v>
      </c>
      <c r="E118" s="199" t="s">
        <v>5931</v>
      </c>
      <c r="F118" s="190" t="s">
        <v>5625</v>
      </c>
      <c r="G118" s="191" t="s">
        <v>16</v>
      </c>
      <c r="H118" s="190" t="s">
        <v>6055</v>
      </c>
      <c r="I118" s="175" t="s">
        <v>6055</v>
      </c>
      <c r="J118" s="175" t="s">
        <v>6055</v>
      </c>
      <c r="K118" s="190" t="s">
        <v>4001</v>
      </c>
      <c r="L118" s="190"/>
      <c r="M118" s="190"/>
      <c r="N118" s="190"/>
      <c r="O118" s="188" t="s">
        <v>15</v>
      </c>
      <c r="P118" s="188" t="s">
        <v>4001</v>
      </c>
      <c r="Q118"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new_oid(),NULL,'01872133',SYSDATE(),'P72:CSTM','N','UK','UK','UK','ACTIVE','P72',NULL, NULL, 'P72', NULL    FROM DUAL WHERE NOT EXISTS (SELECT 1 FROM ft_t_idmv WHERE fld_id = '01872133' AND intrnl_dmn_val_txt = 'UK');</v>
      </c>
    </row>
    <row r="119" spans="1:17" s="172" customFormat="1">
      <c r="A119" s="191"/>
      <c r="B119" s="191" t="s">
        <v>5962</v>
      </c>
      <c r="C119" s="191"/>
      <c r="D119" s="191" t="s">
        <v>6109</v>
      </c>
      <c r="E119" s="199" t="s">
        <v>5931</v>
      </c>
      <c r="F119" s="190" t="s">
        <v>5625</v>
      </c>
      <c r="G119" s="191" t="s">
        <v>16</v>
      </c>
      <c r="H119" s="190" t="s">
        <v>302</v>
      </c>
      <c r="I119" s="175" t="s">
        <v>302</v>
      </c>
      <c r="J119" s="175" t="s">
        <v>302</v>
      </c>
      <c r="K119" s="190" t="s">
        <v>4001</v>
      </c>
      <c r="L119" s="190"/>
      <c r="M119" s="190"/>
      <c r="N119" s="190"/>
      <c r="O119" s="188" t="s">
        <v>15</v>
      </c>
      <c r="P119" s="188" t="s">
        <v>4001</v>
      </c>
      <c r="Q119"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new_oid(),NULL,'01872133',SYSDATE(),'P72:CSTM','N','US','US','US','ACTIVE','P72',NULL, NULL, 'P72', NULL    FROM DUAL WHERE NOT EXISTS (SELECT 1 FROM ft_t_idmv WHERE fld_id = '01872133' AND intrnl_dmn_val_txt = 'US');</v>
      </c>
    </row>
    <row r="120" spans="1:17" s="172" customFormat="1">
      <c r="A120" s="191"/>
      <c r="B120" s="191" t="s">
        <v>5962</v>
      </c>
      <c r="C120" s="191"/>
      <c r="D120" s="191" t="s">
        <v>6109</v>
      </c>
      <c r="E120" s="199" t="s">
        <v>5931</v>
      </c>
      <c r="F120" s="190" t="s">
        <v>5625</v>
      </c>
      <c r="G120" s="191" t="s">
        <v>16</v>
      </c>
      <c r="H120" s="190" t="s">
        <v>6003</v>
      </c>
      <c r="I120" s="175" t="s">
        <v>5995</v>
      </c>
      <c r="J120" s="175" t="s">
        <v>5995</v>
      </c>
      <c r="K120" s="190" t="s">
        <v>4001</v>
      </c>
      <c r="L120" s="190"/>
      <c r="M120" s="190"/>
      <c r="N120" s="190"/>
      <c r="O120" s="188" t="s">
        <v>15</v>
      </c>
      <c r="P120" s="188" t="s">
        <v>4001</v>
      </c>
      <c r="Q120" s="189" t="str">
        <f t="shared" si="2"/>
        <v>INSERT INTO ft_t_idmv (intrnl_dmn_val_id, fld_data_cl_id, fld_id, last_chg_tms, last_chg_usr_id, mod_rst_ind, intrnl_dmn_val_txt, intrnl_dmn_val_nme, intrnl_dmn_desc, data_stat_typ, data_src_id,tbl_id,col_nme, dmn_val_purp_typ ,qual_val_txt)  SELECT new_oid(),NULL,'01872133',SYSDATE(),'P72:CSTM','N','UTILITIES','Utilities','Utilities','ACTIVE','P72',NULL, NULL, 'P72', NULL    FROM DUAL WHERE NOT EXISTS (SELECT 1 FROM ft_t_idmv WHERE fld_id = '01872133' AND intrnl_dmn_val_txt = 'UTILITIES');</v>
      </c>
    </row>
    <row r="121" spans="1:17" s="172" customFormat="1">
      <c r="A121" s="191"/>
      <c r="B121" s="191" t="s">
        <v>5962</v>
      </c>
      <c r="C121" s="191"/>
      <c r="D121" s="191" t="s">
        <v>6094</v>
      </c>
      <c r="E121" s="199" t="s">
        <v>5931</v>
      </c>
      <c r="F121" s="190" t="s">
        <v>5625</v>
      </c>
      <c r="G121" s="191" t="s">
        <v>16</v>
      </c>
      <c r="H121" s="175" t="s">
        <v>6095</v>
      </c>
      <c r="I121" s="175" t="s">
        <v>6095</v>
      </c>
      <c r="J121" s="175" t="s">
        <v>6095</v>
      </c>
      <c r="K121" s="190" t="s">
        <v>4001</v>
      </c>
      <c r="L121" s="190"/>
      <c r="M121" s="190"/>
      <c r="N121" s="190"/>
      <c r="O121" s="188" t="s">
        <v>15</v>
      </c>
      <c r="P121" s="188" t="s">
        <v>4001</v>
      </c>
      <c r="Q121"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new_oid(),NULL,'01871946',SYSDATE(),'P72:CSTM','N','All ex HRS','All ex HRS','All ex HRS','ACTIVE','P72',NULL, NULL, 'P72', NULL    FROM DUAL WHERE NOT EXISTS (SELECT 1 FROM ft_t_idmv WHERE fld_id = '01871946' AND intrnl_dmn_val_txt = 'All ex HRS');</v>
      </c>
    </row>
    <row r="122" spans="1:17" s="172" customFormat="1">
      <c r="A122" s="191"/>
      <c r="B122" s="191" t="s">
        <v>5962</v>
      </c>
      <c r="C122" s="191"/>
      <c r="D122" s="191" t="s">
        <v>6094</v>
      </c>
      <c r="E122" s="199" t="s">
        <v>5931</v>
      </c>
      <c r="F122" s="190" t="s">
        <v>5625</v>
      </c>
      <c r="G122" s="191" t="s">
        <v>16</v>
      </c>
      <c r="H122" s="175" t="s">
        <v>6096</v>
      </c>
      <c r="I122" s="175" t="s">
        <v>6096</v>
      </c>
      <c r="J122" s="175" t="s">
        <v>6096</v>
      </c>
      <c r="K122" s="190" t="s">
        <v>4001</v>
      </c>
      <c r="L122" s="190"/>
      <c r="M122" s="190"/>
      <c r="N122" s="190"/>
      <c r="O122" s="188" t="s">
        <v>15</v>
      </c>
      <c r="P122" s="188" t="s">
        <v>4001</v>
      </c>
      <c r="Q122"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new_oid(),NULL,'01871946',SYSDATE(),'P72:CSTM','N','All Strategies','All Strategies','All Strategies','ACTIVE','P72',NULL, NULL, 'P72', NULL    FROM DUAL WHERE NOT EXISTS (SELECT 1 FROM ft_t_idmv WHERE fld_id = '01871946' AND intrnl_dmn_val_txt = 'All Strategies');</v>
      </c>
    </row>
    <row r="123" spans="1:17" s="172" customFormat="1">
      <c r="A123" s="191"/>
      <c r="B123" s="191" t="s">
        <v>5962</v>
      </c>
      <c r="C123" s="191"/>
      <c r="D123" s="191" t="s">
        <v>6094</v>
      </c>
      <c r="E123" s="199" t="s">
        <v>5931</v>
      </c>
      <c r="F123" s="190" t="s">
        <v>5625</v>
      </c>
      <c r="G123" s="191" t="s">
        <v>16</v>
      </c>
      <c r="H123" s="175" t="s">
        <v>6097</v>
      </c>
      <c r="I123" s="175" t="s">
        <v>6097</v>
      </c>
      <c r="J123" s="175" t="s">
        <v>6097</v>
      </c>
      <c r="K123" s="190" t="s">
        <v>4001</v>
      </c>
      <c r="L123" s="190"/>
      <c r="M123" s="190"/>
      <c r="N123" s="190"/>
      <c r="O123" s="188" t="s">
        <v>15</v>
      </c>
      <c r="P123" s="188" t="s">
        <v>4001</v>
      </c>
      <c r="Q123"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new_oid(),NULL,'01871946',SYSDATE(),'P72:CSTM','N','HRS','HRS','HRS','ACTIVE','P72',NULL, NULL, 'P72', NULL    FROM DUAL WHERE NOT EXISTS (SELECT 1 FROM ft_t_idmv WHERE fld_id = '01871946' AND intrnl_dmn_val_txt = 'HRS');</v>
      </c>
    </row>
    <row r="124" spans="1:17" s="172" customFormat="1">
      <c r="A124" s="191"/>
      <c r="B124" s="191" t="s">
        <v>5962</v>
      </c>
      <c r="C124" s="191"/>
      <c r="D124" s="191" t="s">
        <v>6094</v>
      </c>
      <c r="E124" s="199" t="s">
        <v>5931</v>
      </c>
      <c r="F124" s="190" t="s">
        <v>5625</v>
      </c>
      <c r="G124" s="191" t="s">
        <v>16</v>
      </c>
      <c r="H124" s="175" t="s">
        <v>6098</v>
      </c>
      <c r="I124" s="175" t="s">
        <v>6098</v>
      </c>
      <c r="J124" s="175" t="s">
        <v>6098</v>
      </c>
      <c r="K124" s="190" t="s">
        <v>4001</v>
      </c>
      <c r="L124" s="190"/>
      <c r="M124" s="190"/>
      <c r="N124" s="190"/>
      <c r="O124" s="188" t="s">
        <v>15</v>
      </c>
      <c r="P124" s="188" t="s">
        <v>4001</v>
      </c>
      <c r="Q124"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new_oid(),NULL,'01871946',SYSDATE(),'P72:CSTM','N','HRS-CTA','HRS-CTA','HRS-CTA','ACTIVE','P72',NULL, NULL, 'P72', NULL    FROM DUAL WHERE NOT EXISTS (SELECT 1 FROM ft_t_idmv WHERE fld_id = '01871946' AND intrnl_dmn_val_txt = 'HRS-CTA');</v>
      </c>
    </row>
    <row r="125" spans="1:17" s="172" customFormat="1">
      <c r="A125" s="191"/>
      <c r="B125" s="191" t="s">
        <v>5962</v>
      </c>
      <c r="C125" s="191"/>
      <c r="D125" s="191" t="s">
        <v>6094</v>
      </c>
      <c r="E125" s="199" t="s">
        <v>5931</v>
      </c>
      <c r="F125" s="190" t="s">
        <v>5625</v>
      </c>
      <c r="G125" s="191" t="s">
        <v>16</v>
      </c>
      <c r="H125" s="175" t="s">
        <v>6099</v>
      </c>
      <c r="I125" s="175" t="s">
        <v>6099</v>
      </c>
      <c r="J125" s="175" t="s">
        <v>6099</v>
      </c>
      <c r="K125" s="190" t="s">
        <v>4001</v>
      </c>
      <c r="L125" s="190"/>
      <c r="M125" s="190"/>
      <c r="N125" s="190"/>
      <c r="O125" s="188" t="s">
        <v>15</v>
      </c>
      <c r="P125" s="188" t="s">
        <v>4001</v>
      </c>
      <c r="Q125"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new_oid(),NULL,'01871946',SYSDATE(),'P72:CSTM','N','HRS-EQ','HRS-EQ','HRS-EQ','ACTIVE','P72',NULL, NULL, 'P72', NULL    FROM DUAL WHERE NOT EXISTS (SELECT 1 FROM ft_t_idmv WHERE fld_id = '01871946' AND intrnl_dmn_val_txt = 'HRS-EQ');</v>
      </c>
    </row>
    <row r="126" spans="1:17" s="172" customFormat="1">
      <c r="A126" s="191"/>
      <c r="B126" s="191" t="s">
        <v>5962</v>
      </c>
      <c r="C126" s="191"/>
      <c r="D126" s="191" t="s">
        <v>6094</v>
      </c>
      <c r="E126" s="199" t="s">
        <v>5931</v>
      </c>
      <c r="F126" s="190" t="s">
        <v>5625</v>
      </c>
      <c r="G126" s="191" t="s">
        <v>16</v>
      </c>
      <c r="H126" s="175" t="s">
        <v>6100</v>
      </c>
      <c r="I126" s="175" t="s">
        <v>6100</v>
      </c>
      <c r="J126" s="175" t="s">
        <v>6100</v>
      </c>
      <c r="K126" s="190" t="s">
        <v>4001</v>
      </c>
      <c r="L126" s="190"/>
      <c r="M126" s="190"/>
      <c r="N126" s="190"/>
      <c r="O126" s="188" t="s">
        <v>15</v>
      </c>
      <c r="P126" s="188" t="s">
        <v>4001</v>
      </c>
      <c r="Q126"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new_oid(),NULL,'01871946',SYSDATE(),'P72:CSTM','N','LFS','LFS','LFS','ACTIVE','P72',NULL, NULL, 'P72', NULL    FROM DUAL WHERE NOT EXISTS (SELECT 1 FROM ft_t_idmv WHERE fld_id = '01871946' AND intrnl_dmn_val_txt = 'LFS');</v>
      </c>
    </row>
    <row r="127" spans="1:17" s="172" customFormat="1">
      <c r="A127" s="191"/>
      <c r="B127" s="191" t="s">
        <v>5962</v>
      </c>
      <c r="C127" s="191"/>
      <c r="D127" s="191" t="s">
        <v>6094</v>
      </c>
      <c r="E127" s="199" t="s">
        <v>5931</v>
      </c>
      <c r="F127" s="190" t="s">
        <v>5625</v>
      </c>
      <c r="G127" s="191" t="s">
        <v>16</v>
      </c>
      <c r="H127" s="175" t="s">
        <v>6044</v>
      </c>
      <c r="I127" s="175" t="s">
        <v>6044</v>
      </c>
      <c r="J127" s="175" t="s">
        <v>6044</v>
      </c>
      <c r="K127" s="190" t="s">
        <v>4001</v>
      </c>
      <c r="L127" s="190"/>
      <c r="M127" s="190"/>
      <c r="N127" s="190"/>
      <c r="O127" s="188" t="s">
        <v>15</v>
      </c>
      <c r="P127" s="188" t="s">
        <v>4001</v>
      </c>
      <c r="Q127"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new_oid(),NULL,'01871946',SYSDATE(),'P72:CSTM','N','Managed','Managed','Managed','ACTIVE','P72',NULL, NULL, 'P72', NULL    FROM DUAL WHERE NOT EXISTS (SELECT 1 FROM ft_t_idmv WHERE fld_id = '01871946' AND intrnl_dmn_val_txt = 'Managed');</v>
      </c>
    </row>
    <row r="128" spans="1:17" s="172" customFormat="1">
      <c r="A128" s="191"/>
      <c r="B128" s="191" t="s">
        <v>5962</v>
      </c>
      <c r="C128" s="191"/>
      <c r="D128" s="191" t="s">
        <v>6094</v>
      </c>
      <c r="E128" s="199" t="s">
        <v>5931</v>
      </c>
      <c r="F128" s="190" t="s">
        <v>5625</v>
      </c>
      <c r="G128" s="191" t="s">
        <v>16</v>
      </c>
      <c r="H128" s="175" t="s">
        <v>6101</v>
      </c>
      <c r="I128" s="175" t="s">
        <v>6101</v>
      </c>
      <c r="J128" s="175" t="s">
        <v>6101</v>
      </c>
      <c r="K128" s="190" t="s">
        <v>4001</v>
      </c>
      <c r="L128" s="190"/>
      <c r="M128" s="190"/>
      <c r="N128" s="190"/>
      <c r="O128" s="188" t="s">
        <v>15</v>
      </c>
      <c r="P128" s="188" t="s">
        <v>4001</v>
      </c>
      <c r="Q128"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new_oid(),NULL,'01871946',SYSDATE(),'P72:CSTM','N','MFS','MFS','MFS','ACTIVE','P72',NULL, NULL, 'P72', NULL    FROM DUAL WHERE NOT EXISTS (SELECT 1 FROM ft_t_idmv WHERE fld_id = '01871946' AND intrnl_dmn_val_txt = 'MFS');</v>
      </c>
    </row>
    <row r="129" spans="1:17" s="172" customFormat="1">
      <c r="A129" s="191"/>
      <c r="B129" s="191" t="s">
        <v>5962</v>
      </c>
      <c r="C129" s="191"/>
      <c r="D129" s="191" t="s">
        <v>6094</v>
      </c>
      <c r="E129" s="199" t="s">
        <v>5931</v>
      </c>
      <c r="F129" s="190" t="s">
        <v>5625</v>
      </c>
      <c r="G129" s="191" t="s">
        <v>16</v>
      </c>
      <c r="H129" s="175" t="s">
        <v>6102</v>
      </c>
      <c r="I129" s="175" t="s">
        <v>6102</v>
      </c>
      <c r="J129" s="175" t="s">
        <v>6102</v>
      </c>
      <c r="K129" s="190" t="s">
        <v>4001</v>
      </c>
      <c r="L129" s="190"/>
      <c r="M129" s="190"/>
      <c r="N129" s="190"/>
      <c r="O129" s="188" t="s">
        <v>15</v>
      </c>
      <c r="P129" s="188" t="s">
        <v>4001</v>
      </c>
      <c r="Q129"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new_oid(),NULL,'01871946',SYSDATE(),'P72:CSTM','N','MFS-CTA','MFS-CTA','MFS-CTA','ACTIVE','P72',NULL, NULL, 'P72', NULL    FROM DUAL WHERE NOT EXISTS (SELECT 1 FROM ft_t_idmv WHERE fld_id = '01871946' AND intrnl_dmn_val_txt = 'MFS-CTA');</v>
      </c>
    </row>
    <row r="130" spans="1:17" s="172" customFormat="1">
      <c r="A130" s="191"/>
      <c r="B130" s="191" t="s">
        <v>5962</v>
      </c>
      <c r="C130" s="191"/>
      <c r="D130" s="191" t="s">
        <v>6094</v>
      </c>
      <c r="E130" s="199" t="s">
        <v>5931</v>
      </c>
      <c r="F130" s="190" t="s">
        <v>5625</v>
      </c>
      <c r="G130" s="191" t="s">
        <v>16</v>
      </c>
      <c r="H130" s="175" t="s">
        <v>6103</v>
      </c>
      <c r="I130" s="175" t="s">
        <v>6103</v>
      </c>
      <c r="J130" s="175" t="s">
        <v>6103</v>
      </c>
      <c r="K130" s="190" t="s">
        <v>4001</v>
      </c>
      <c r="L130" s="190"/>
      <c r="M130" s="190"/>
      <c r="N130" s="190"/>
      <c r="O130" s="188" t="s">
        <v>15</v>
      </c>
      <c r="P130" s="188" t="s">
        <v>4001</v>
      </c>
      <c r="Q130"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new_oid(),NULL,'01871946',SYSDATE(),'P72:CSTM','N','MFS-EQ','MFS-EQ','MFS-EQ','ACTIVE','P72',NULL, NULL, 'P72', NULL    FROM DUAL WHERE NOT EXISTS (SELECT 1 FROM ft_t_idmv WHERE fld_id = '01871946' AND intrnl_dmn_val_txt = 'MFS-EQ');</v>
      </c>
    </row>
    <row r="131" spans="1:17" s="172" customFormat="1">
      <c r="A131" s="191"/>
      <c r="B131" s="191" t="s">
        <v>5962</v>
      </c>
      <c r="C131" s="191"/>
      <c r="D131" s="191" t="s">
        <v>6094</v>
      </c>
      <c r="E131" s="199" t="s">
        <v>5931</v>
      </c>
      <c r="F131" s="190" t="s">
        <v>5625</v>
      </c>
      <c r="G131" s="191" t="s">
        <v>16</v>
      </c>
      <c r="H131" s="175" t="s">
        <v>6104</v>
      </c>
      <c r="I131" s="175" t="s">
        <v>6104</v>
      </c>
      <c r="J131" s="175" t="s">
        <v>6104</v>
      </c>
      <c r="K131" s="190" t="s">
        <v>4001</v>
      </c>
      <c r="L131" s="190"/>
      <c r="M131" s="190"/>
      <c r="N131" s="190"/>
      <c r="O131" s="188" t="s">
        <v>15</v>
      </c>
      <c r="P131" s="188" t="s">
        <v>4001</v>
      </c>
      <c r="Q131"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new_oid(),NULL,'01871946',SYSDATE(),'P72:CSTM','N','Multi-Strategies','Multi-Strategies','Multi-Strategies','ACTIVE','P72',NULL, NULL, 'P72', NULL    FROM DUAL WHERE NOT EXISTS (SELECT 1 FROM ft_t_idmv WHERE fld_id = '01871946' AND intrnl_dmn_val_txt = 'Multi-Strategies');</v>
      </c>
    </row>
    <row r="132" spans="1:17" s="172" customFormat="1">
      <c r="A132" s="191"/>
      <c r="B132" s="191" t="s">
        <v>5962</v>
      </c>
      <c r="C132" s="191"/>
      <c r="D132" s="191" t="s">
        <v>6094</v>
      </c>
      <c r="E132" s="199" t="s">
        <v>5931</v>
      </c>
      <c r="F132" s="190" t="s">
        <v>5625</v>
      </c>
      <c r="G132" s="191" t="s">
        <v>16</v>
      </c>
      <c r="H132" s="175" t="s">
        <v>6105</v>
      </c>
      <c r="I132" s="175" t="s">
        <v>6105</v>
      </c>
      <c r="J132" s="175" t="s">
        <v>6105</v>
      </c>
      <c r="K132" s="190" t="s">
        <v>4001</v>
      </c>
      <c r="L132" s="190"/>
      <c r="M132" s="190"/>
      <c r="N132" s="190"/>
      <c r="O132" s="188" t="s">
        <v>15</v>
      </c>
      <c r="P132" s="188" t="s">
        <v>4001</v>
      </c>
      <c r="Q132"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new_oid(),NULL,'01871946',SYSDATE(),'P72:CSTM','N','Quant-Macro','Quant-Macro','Quant-Macro','ACTIVE','P72',NULL, NULL, 'P72', NULL    FROM DUAL WHERE NOT EXISTS (SELECT 1 FROM ft_t_idmv WHERE fld_id = '01871946' AND intrnl_dmn_val_txt = 'Quant-Macro');</v>
      </c>
    </row>
    <row r="133" spans="1:17" s="172" customFormat="1">
      <c r="A133" s="191"/>
      <c r="B133" s="191" t="s">
        <v>5962</v>
      </c>
      <c r="C133" s="191"/>
      <c r="D133" s="191" t="s">
        <v>6094</v>
      </c>
      <c r="E133" s="199" t="s">
        <v>5931</v>
      </c>
      <c r="F133" s="190" t="s">
        <v>5625</v>
      </c>
      <c r="G133" s="191" t="s">
        <v>16</v>
      </c>
      <c r="H133" s="175" t="s">
        <v>6106</v>
      </c>
      <c r="I133" s="175" t="s">
        <v>6106</v>
      </c>
      <c r="J133" s="175" t="s">
        <v>6106</v>
      </c>
      <c r="K133" s="190" t="s">
        <v>4001</v>
      </c>
      <c r="L133" s="190"/>
      <c r="M133" s="190"/>
      <c r="N133" s="190"/>
      <c r="O133" s="188" t="s">
        <v>15</v>
      </c>
      <c r="P133" s="188" t="s">
        <v>4001</v>
      </c>
      <c r="Q133"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new_oid(),NULL,'01871946',SYSDATE(),'P72:CSTM','N','Signal Generation','Signal Generation','Signal Generation','ACTIVE','P72',NULL, NULL, 'P72', NULL    FROM DUAL WHERE NOT EXISTS (SELECT 1 FROM ft_t_idmv WHERE fld_id = '01871946' AND intrnl_dmn_val_txt = 'Signal Generation');</v>
      </c>
    </row>
    <row r="134" spans="1:17" s="172" customFormat="1">
      <c r="A134" s="191"/>
      <c r="B134" s="191" t="s">
        <v>5962</v>
      </c>
      <c r="C134" s="191"/>
      <c r="D134" s="191" t="s">
        <v>6094</v>
      </c>
      <c r="E134" s="199" t="s">
        <v>5931</v>
      </c>
      <c r="F134" s="190" t="s">
        <v>5625</v>
      </c>
      <c r="G134" s="191" t="s">
        <v>16</v>
      </c>
      <c r="H134" s="175" t="s">
        <v>6107</v>
      </c>
      <c r="I134" s="175" t="s">
        <v>6107</v>
      </c>
      <c r="J134" s="175" t="s">
        <v>6107</v>
      </c>
      <c r="K134" s="190" t="s">
        <v>4001</v>
      </c>
      <c r="L134" s="190"/>
      <c r="M134" s="190"/>
      <c r="N134" s="190"/>
      <c r="O134" s="188" t="s">
        <v>15</v>
      </c>
      <c r="P134" s="188" t="s">
        <v>4001</v>
      </c>
      <c r="Q134"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new_oid(),NULL,'01871946',SYSDATE(),'P72:CSTM','N','Spin-Outs','Spin-Outs','Spin-Outs','ACTIVE','P72',NULL, NULL, 'P72', NULL    FROM DUAL WHERE NOT EXISTS (SELECT 1 FROM ft_t_idmv WHERE fld_id = '01871946' AND intrnl_dmn_val_txt = 'Spin-Outs');</v>
      </c>
    </row>
    <row r="135" spans="1:17" s="172" customFormat="1">
      <c r="A135" s="191"/>
      <c r="B135" s="191" t="s">
        <v>5962</v>
      </c>
      <c r="C135" s="191"/>
      <c r="D135" s="191" t="s">
        <v>6094</v>
      </c>
      <c r="E135" s="199" t="s">
        <v>5931</v>
      </c>
      <c r="F135" s="190" t="s">
        <v>5625</v>
      </c>
      <c r="G135" s="191" t="s">
        <v>16</v>
      </c>
      <c r="H135" s="175" t="s">
        <v>6108</v>
      </c>
      <c r="I135" s="175" t="s">
        <v>6108</v>
      </c>
      <c r="J135" s="175" t="s">
        <v>6108</v>
      </c>
      <c r="K135" s="190" t="s">
        <v>4001</v>
      </c>
      <c r="L135" s="190"/>
      <c r="M135" s="190"/>
      <c r="N135" s="190"/>
      <c r="O135" s="188" t="s">
        <v>15</v>
      </c>
      <c r="P135" s="188" t="s">
        <v>4001</v>
      </c>
      <c r="Q135" s="189" t="str">
        <f t="shared" si="2"/>
        <v>INSERT INTO ft_t_idmv (intrnl_dmn_val_id, fld_data_cl_id, fld_id, last_chg_tms, last_chg_usr_id, mod_rst_ind, intrnl_dmn_val_txt, intrnl_dmn_val_nme, intrnl_dmn_desc, data_stat_typ, data_src_id,tbl_id,col_nme, dmn_val_purp_typ ,qual_val_txt)  SELECT new_oid(),NULL,'01871946',SYSDATE(),'P72:CSTM','N','White Space','White Space','White Space','ACTIVE','P72',NULL, NULL, 'P72', NULL    FROM DUAL WHERE NOT EXISTS (SELECT 1 FROM ft_t_idmv WHERE fld_id = '01871946' AND intrnl_dmn_val_txt = 'White Space');</v>
      </c>
    </row>
    <row r="136" spans="1:17" s="172" customFormat="1">
      <c r="A136" s="191"/>
      <c r="B136" s="191" t="s">
        <v>5962</v>
      </c>
      <c r="C136" s="191"/>
      <c r="D136" s="191" t="s">
        <v>6013</v>
      </c>
      <c r="E136" s="199" t="s">
        <v>5931</v>
      </c>
      <c r="F136" s="190" t="s">
        <v>5625</v>
      </c>
      <c r="G136" s="191" t="s">
        <v>16</v>
      </c>
      <c r="H136" s="190" t="s">
        <v>6059</v>
      </c>
      <c r="I136" s="175" t="s">
        <v>6022</v>
      </c>
      <c r="J136" s="175" t="s">
        <v>6022</v>
      </c>
      <c r="K136" s="190" t="s">
        <v>4001</v>
      </c>
      <c r="L136" s="190"/>
      <c r="M136" s="190"/>
      <c r="N136" s="190"/>
      <c r="O136" s="188" t="s">
        <v>15</v>
      </c>
      <c r="P136" s="188" t="s">
        <v>4001</v>
      </c>
      <c r="Q136"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new_oid(),NULL,'01872125',SYSDATE(),'P72:CSTM','N','COMMODITIES','Commodities','Commodities','ACTIVE','P72',NULL, NULL, 'P72', NULL    FROM DUAL WHERE NOT EXISTS (SELECT 1 FROM ft_t_idmv WHERE fld_id = '01872125' AND intrnl_dmn_val_txt = 'COMMODITIES');</v>
      </c>
    </row>
    <row r="137" spans="1:17" s="172" customFormat="1">
      <c r="A137" s="191"/>
      <c r="B137" s="191" t="s">
        <v>5962</v>
      </c>
      <c r="C137" s="191"/>
      <c r="D137" s="191" t="s">
        <v>6013</v>
      </c>
      <c r="E137" s="199" t="s">
        <v>5931</v>
      </c>
      <c r="F137" s="190" t="s">
        <v>5625</v>
      </c>
      <c r="G137" s="191" t="s">
        <v>16</v>
      </c>
      <c r="H137" s="190" t="s">
        <v>6120</v>
      </c>
      <c r="I137" s="175" t="s">
        <v>4014</v>
      </c>
      <c r="J137" s="175" t="s">
        <v>4014</v>
      </c>
      <c r="K137" s="190" t="s">
        <v>4001</v>
      </c>
      <c r="L137" s="190"/>
      <c r="M137" s="190"/>
      <c r="N137" s="190"/>
      <c r="O137" s="188" t="s">
        <v>15</v>
      </c>
      <c r="P137" s="188" t="s">
        <v>4001</v>
      </c>
      <c r="Q137"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new_oid(),NULL,'01872125',SYSDATE(),'P72:CSTM','N','COMMODITY','Commodity','Commodity','ACTIVE','P72',NULL, NULL, 'P72', NULL    FROM DUAL WHERE NOT EXISTS (SELECT 1 FROM ft_t_idmv WHERE fld_id = '01872125' AND intrnl_dmn_val_txt = 'COMMODITY');</v>
      </c>
    </row>
    <row r="138" spans="1:17" s="172" customFormat="1">
      <c r="A138" s="191"/>
      <c r="B138" s="191" t="s">
        <v>5962</v>
      </c>
      <c r="C138" s="191"/>
      <c r="D138" s="191" t="s">
        <v>6013</v>
      </c>
      <c r="E138" s="199" t="s">
        <v>5931</v>
      </c>
      <c r="F138" s="190" t="s">
        <v>5625</v>
      </c>
      <c r="G138" s="191" t="s">
        <v>16</v>
      </c>
      <c r="H138" s="190" t="s">
        <v>6061</v>
      </c>
      <c r="I138" s="175" t="s">
        <v>6024</v>
      </c>
      <c r="J138" s="175" t="s">
        <v>6024</v>
      </c>
      <c r="K138" s="190" t="s">
        <v>4001</v>
      </c>
      <c r="L138" s="190"/>
      <c r="M138" s="190"/>
      <c r="N138" s="190"/>
      <c r="O138" s="188" t="s">
        <v>15</v>
      </c>
      <c r="P138" s="188" t="s">
        <v>4001</v>
      </c>
      <c r="Q138"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new_oid(),NULL,'01872125',SYSDATE(),'P72:CSTM','N','CONVERT','Convert','Convert','ACTIVE','P72',NULL, NULL, 'P72', NULL    FROM DUAL WHERE NOT EXISTS (SELECT 1 FROM ft_t_idmv WHERE fld_id = '01872125' AND intrnl_dmn_val_txt = 'CONVERT');</v>
      </c>
    </row>
    <row r="139" spans="1:17" s="172" customFormat="1">
      <c r="A139" s="191"/>
      <c r="B139" s="191" t="s">
        <v>5962</v>
      </c>
      <c r="C139" s="191"/>
      <c r="D139" s="191" t="s">
        <v>6013</v>
      </c>
      <c r="E139" s="199" t="s">
        <v>5931</v>
      </c>
      <c r="F139" s="190" t="s">
        <v>5625</v>
      </c>
      <c r="G139" s="191" t="s">
        <v>16</v>
      </c>
      <c r="H139" s="190" t="s">
        <v>6121</v>
      </c>
      <c r="I139" s="175" t="s">
        <v>6110</v>
      </c>
      <c r="J139" s="175" t="s">
        <v>6110</v>
      </c>
      <c r="K139" s="190" t="s">
        <v>4001</v>
      </c>
      <c r="L139" s="190"/>
      <c r="M139" s="190"/>
      <c r="N139" s="190"/>
      <c r="O139" s="188" t="s">
        <v>15</v>
      </c>
      <c r="P139" s="188" t="s">
        <v>4001</v>
      </c>
      <c r="Q139"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new_oid(),NULL,'01872125',SYSDATE(),'P72:CSTM','N','CREDIT','Credit','Credit','ACTIVE','P72',NULL, NULL, 'P72', NULL    FROM DUAL WHERE NOT EXISTS (SELECT 1 FROM ft_t_idmv WHERE fld_id = '01872125' AND intrnl_dmn_val_txt = 'CREDIT');</v>
      </c>
    </row>
    <row r="140" spans="1:17" s="172" customFormat="1">
      <c r="A140" s="191"/>
      <c r="B140" s="191" t="s">
        <v>5962</v>
      </c>
      <c r="C140" s="191"/>
      <c r="D140" s="191" t="s">
        <v>6013</v>
      </c>
      <c r="E140" s="199" t="s">
        <v>5931</v>
      </c>
      <c r="F140" s="190" t="s">
        <v>5625</v>
      </c>
      <c r="G140" s="191" t="s">
        <v>16</v>
      </c>
      <c r="H140" s="190" t="s">
        <v>6122</v>
      </c>
      <c r="I140" s="175" t="s">
        <v>6111</v>
      </c>
      <c r="J140" s="175" t="s">
        <v>6111</v>
      </c>
      <c r="K140" s="190" t="s">
        <v>4001</v>
      </c>
      <c r="L140" s="190"/>
      <c r="M140" s="190"/>
      <c r="N140" s="190"/>
      <c r="O140" s="188" t="s">
        <v>15</v>
      </c>
      <c r="P140" s="188" t="s">
        <v>4001</v>
      </c>
      <c r="Q140"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new_oid(),NULL,'01872125',SYSDATE(),'P72:CSTM','N','DISTRESSED','Distressed','Distressed','ACTIVE','P72',NULL, NULL, 'P72', NULL    FROM DUAL WHERE NOT EXISTS (SELECT 1 FROM ft_t_idmv WHERE fld_id = '01872125' AND intrnl_dmn_val_txt = 'DISTRESSED');</v>
      </c>
    </row>
    <row r="141" spans="1:17" s="172" customFormat="1">
      <c r="A141" s="191"/>
      <c r="B141" s="191" t="s">
        <v>5962</v>
      </c>
      <c r="C141" s="191"/>
      <c r="D141" s="191" t="s">
        <v>6013</v>
      </c>
      <c r="E141" s="199" t="s">
        <v>5931</v>
      </c>
      <c r="F141" s="190" t="s">
        <v>5625</v>
      </c>
      <c r="G141" s="191" t="s">
        <v>16</v>
      </c>
      <c r="H141" s="190" t="s">
        <v>6071</v>
      </c>
      <c r="I141" s="175" t="s">
        <v>6029</v>
      </c>
      <c r="J141" s="175" t="s">
        <v>6029</v>
      </c>
      <c r="K141" s="190" t="s">
        <v>4001</v>
      </c>
      <c r="L141" s="190"/>
      <c r="M141" s="190"/>
      <c r="N141" s="190"/>
      <c r="O141" s="188" t="s">
        <v>15</v>
      </c>
      <c r="P141" s="188" t="s">
        <v>4001</v>
      </c>
      <c r="Q141"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new_oid(),NULL,'01872125',SYSDATE(),'P72:CSTM','N','EXTERNALFUND','External Fund','External Fund','ACTIVE','P72',NULL, NULL, 'P72', NULL    FROM DUAL WHERE NOT EXISTS (SELECT 1 FROM ft_t_idmv WHERE fld_id = '01872125' AND intrnl_dmn_val_txt = 'EXTERNALFUND');</v>
      </c>
    </row>
    <row r="142" spans="1:17" s="172" customFormat="1">
      <c r="A142" s="191"/>
      <c r="B142" s="191" t="s">
        <v>5962</v>
      </c>
      <c r="C142" s="191"/>
      <c r="D142" s="191" t="s">
        <v>6013</v>
      </c>
      <c r="E142" s="199" t="s">
        <v>5931</v>
      </c>
      <c r="F142" s="190" t="s">
        <v>5625</v>
      </c>
      <c r="G142" s="191" t="s">
        <v>16</v>
      </c>
      <c r="H142" s="190" t="s">
        <v>6123</v>
      </c>
      <c r="I142" s="175" t="s">
        <v>6112</v>
      </c>
      <c r="J142" s="175" t="s">
        <v>6112</v>
      </c>
      <c r="K142" s="190" t="s">
        <v>4001</v>
      </c>
      <c r="L142" s="190"/>
      <c r="M142" s="190"/>
      <c r="N142" s="190"/>
      <c r="O142" s="188" t="s">
        <v>15</v>
      </c>
      <c r="P142" s="188" t="s">
        <v>4001</v>
      </c>
      <c r="Q142"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new_oid(),NULL,'01872125',SYSDATE(),'P72:CSTM','N','FUNDING','Funding','Funding','ACTIVE','P72',NULL, NULL, 'P72', NULL    FROM DUAL WHERE NOT EXISTS (SELECT 1 FROM ft_t_idmv WHERE fld_id = '01872125' AND intrnl_dmn_val_txt = 'FUNDING');</v>
      </c>
    </row>
    <row r="143" spans="1:17" s="172" customFormat="1">
      <c r="A143" s="191"/>
      <c r="B143" s="191" t="s">
        <v>5962</v>
      </c>
      <c r="C143" s="191"/>
      <c r="D143" s="191" t="s">
        <v>6013</v>
      </c>
      <c r="E143" s="199" t="s">
        <v>5931</v>
      </c>
      <c r="F143" s="190" t="s">
        <v>5625</v>
      </c>
      <c r="G143" s="191" t="s">
        <v>16</v>
      </c>
      <c r="H143" s="190" t="s">
        <v>6124</v>
      </c>
      <c r="I143" s="175" t="s">
        <v>6113</v>
      </c>
      <c r="J143" s="175" t="s">
        <v>6113</v>
      </c>
      <c r="K143" s="190" t="s">
        <v>4001</v>
      </c>
      <c r="L143" s="190"/>
      <c r="M143" s="190"/>
      <c r="N143" s="190"/>
      <c r="O143" s="188" t="s">
        <v>15</v>
      </c>
      <c r="P143" s="188" t="s">
        <v>4001</v>
      </c>
      <c r="Q143"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new_oid(),NULL,'01872125',SYSDATE(),'P72:CSTM','N','LENDING','Lending','Lending','ACTIVE','P72',NULL, NULL, 'P72', NULL    FROM DUAL WHERE NOT EXISTS (SELECT 1 FROM ft_t_idmv WHERE fld_id = '01872125' AND intrnl_dmn_val_txt = 'LENDING');</v>
      </c>
    </row>
    <row r="144" spans="1:17" s="172" customFormat="1">
      <c r="A144" s="191"/>
      <c r="B144" s="191" t="s">
        <v>5962</v>
      </c>
      <c r="C144" s="191"/>
      <c r="D144" s="191" t="s">
        <v>6013</v>
      </c>
      <c r="E144" s="199" t="s">
        <v>5931</v>
      </c>
      <c r="F144" s="190" t="s">
        <v>5625</v>
      </c>
      <c r="G144" s="191" t="s">
        <v>16</v>
      </c>
      <c r="H144" s="190" t="s">
        <v>6125</v>
      </c>
      <c r="I144" s="175" t="s">
        <v>6114</v>
      </c>
      <c r="J144" s="175" t="s">
        <v>6114</v>
      </c>
      <c r="K144" s="190" t="s">
        <v>4001</v>
      </c>
      <c r="L144" s="190"/>
      <c r="M144" s="190"/>
      <c r="N144" s="190"/>
      <c r="O144" s="188" t="s">
        <v>15</v>
      </c>
      <c r="P144" s="188" t="s">
        <v>4001</v>
      </c>
      <c r="Q144"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new_oid(),NULL,'01872125',SYSDATE(),'P72:CSTM','N','LONGSHORT','LongShort','LongShort','ACTIVE','P72',NULL, NULL, 'P72', NULL    FROM DUAL WHERE NOT EXISTS (SELECT 1 FROM ft_t_idmv WHERE fld_id = '01872125' AND intrnl_dmn_val_txt = 'LONGSHORT');</v>
      </c>
    </row>
    <row r="145" spans="1:17" s="172" customFormat="1">
      <c r="A145" s="191"/>
      <c r="B145" s="191" t="s">
        <v>5962</v>
      </c>
      <c r="C145" s="191"/>
      <c r="D145" s="191" t="s">
        <v>6013</v>
      </c>
      <c r="E145" s="199" t="s">
        <v>5931</v>
      </c>
      <c r="F145" s="190" t="s">
        <v>5625</v>
      </c>
      <c r="G145" s="191" t="s">
        <v>16</v>
      </c>
      <c r="H145" s="190" t="s">
        <v>6081</v>
      </c>
      <c r="I145" s="175" t="s">
        <v>6042</v>
      </c>
      <c r="J145" s="175" t="s">
        <v>6042</v>
      </c>
      <c r="K145" s="190" t="s">
        <v>4001</v>
      </c>
      <c r="L145" s="190"/>
      <c r="M145" s="190"/>
      <c r="N145" s="190"/>
      <c r="O145" s="188" t="s">
        <v>15</v>
      </c>
      <c r="P145" s="188" t="s">
        <v>4001</v>
      </c>
      <c r="Q145"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new_oid(),NULL,'01872125',SYSDATE(),'P72:CSTM','N','MACRO','Macro','Macro','ACTIVE','P72',NULL, NULL, 'P72', NULL    FROM DUAL WHERE NOT EXISTS (SELECT 1 FROM ft_t_idmv WHERE fld_id = '01872125' AND intrnl_dmn_val_txt = 'MACRO');</v>
      </c>
    </row>
    <row r="146" spans="1:17" s="172" customFormat="1">
      <c r="A146" s="191"/>
      <c r="B146" s="191" t="s">
        <v>5962</v>
      </c>
      <c r="C146" s="191"/>
      <c r="D146" s="191" t="s">
        <v>6013</v>
      </c>
      <c r="E146" s="199" t="s">
        <v>5931</v>
      </c>
      <c r="F146" s="190" t="s">
        <v>5625</v>
      </c>
      <c r="G146" s="191" t="s">
        <v>16</v>
      </c>
      <c r="H146" s="190" t="s">
        <v>6084</v>
      </c>
      <c r="I146" s="175" t="s">
        <v>6045</v>
      </c>
      <c r="J146" s="175" t="s">
        <v>6045</v>
      </c>
      <c r="K146" s="190" t="s">
        <v>4001</v>
      </c>
      <c r="L146" s="190"/>
      <c r="M146" s="190"/>
      <c r="N146" s="190"/>
      <c r="O146" s="188" t="s">
        <v>15</v>
      </c>
      <c r="P146" s="188" t="s">
        <v>4001</v>
      </c>
      <c r="Q146"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new_oid(),NULL,'01872125',SYSDATE(),'P72:CSTM','N','MNGDINVESTMENTS','Managed Investments','Managed Investments','ACTIVE','P72',NULL, NULL, 'P72', NULL    FROM DUAL WHERE NOT EXISTS (SELECT 1 FROM ft_t_idmv WHERE fld_id = '01872125' AND intrnl_dmn_val_txt = 'MNGDINVESTMENTS');</v>
      </c>
    </row>
    <row r="147" spans="1:17" s="172" customFormat="1">
      <c r="A147" s="191"/>
      <c r="B147" s="191" t="s">
        <v>5962</v>
      </c>
      <c r="C147" s="191"/>
      <c r="D147" s="191" t="s">
        <v>6013</v>
      </c>
      <c r="E147" s="199" t="s">
        <v>5931</v>
      </c>
      <c r="F147" s="190" t="s">
        <v>5625</v>
      </c>
      <c r="G147" s="191" t="s">
        <v>16</v>
      </c>
      <c r="H147" s="190" t="s">
        <v>6129</v>
      </c>
      <c r="I147" s="175" t="s">
        <v>6046</v>
      </c>
      <c r="J147" s="175" t="s">
        <v>6046</v>
      </c>
      <c r="K147" s="190" t="s">
        <v>4001</v>
      </c>
      <c r="L147" s="190"/>
      <c r="M147" s="190"/>
      <c r="N147" s="190"/>
      <c r="O147" s="188" t="s">
        <v>15</v>
      </c>
      <c r="P147" s="188" t="s">
        <v>4001</v>
      </c>
      <c r="Q147"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new_oid(),NULL,'01872125',SYSDATE(),'P72:CSTM','N','MELVININVESTMENT','Melvin Investment','Melvin Investment','ACTIVE','P72',NULL, NULL, 'P72', NULL    FROM DUAL WHERE NOT EXISTS (SELECT 1 FROM ft_t_idmv WHERE fld_id = '01872125' AND intrnl_dmn_val_txt = 'MELVININVESTMENT');</v>
      </c>
    </row>
    <row r="148" spans="1:17" s="172" customFormat="1">
      <c r="A148" s="191"/>
      <c r="B148" s="191" t="s">
        <v>5962</v>
      </c>
      <c r="C148" s="191"/>
      <c r="D148" s="191" t="s">
        <v>6013</v>
      </c>
      <c r="E148" s="199" t="s">
        <v>5931</v>
      </c>
      <c r="F148" s="190" t="s">
        <v>5625</v>
      </c>
      <c r="G148" s="191" t="s">
        <v>16</v>
      </c>
      <c r="H148" s="190" t="s">
        <v>156</v>
      </c>
      <c r="I148" s="175" t="s">
        <v>6115</v>
      </c>
      <c r="J148" s="175" t="s">
        <v>6115</v>
      </c>
      <c r="K148" s="190" t="s">
        <v>4001</v>
      </c>
      <c r="L148" s="190"/>
      <c r="M148" s="190"/>
      <c r="N148" s="190"/>
      <c r="O148" s="188" t="s">
        <v>15</v>
      </c>
      <c r="P148" s="188" t="s">
        <v>4001</v>
      </c>
      <c r="Q148"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new_oid(),NULL,'01872125',SYSDATE(),'P72:CSTM','N','MORTGAGE','Mortgage','Mortgage','ACTIVE','P72',NULL, NULL, 'P72', NULL    FROM DUAL WHERE NOT EXISTS (SELECT 1 FROM ft_t_idmv WHERE fld_id = '01872125' AND intrnl_dmn_val_txt = 'MORTGAGE');</v>
      </c>
    </row>
    <row r="149" spans="1:17" s="172" customFormat="1">
      <c r="A149" s="191"/>
      <c r="B149" s="191" t="s">
        <v>5962</v>
      </c>
      <c r="C149" s="191"/>
      <c r="D149" s="191" t="s">
        <v>6013</v>
      </c>
      <c r="E149" s="199" t="s">
        <v>5931</v>
      </c>
      <c r="F149" s="190" t="s">
        <v>5625</v>
      </c>
      <c r="G149" s="191" t="s">
        <v>16</v>
      </c>
      <c r="H149" s="190" t="s">
        <v>6006</v>
      </c>
      <c r="I149" s="175" t="s">
        <v>5998</v>
      </c>
      <c r="J149" s="175" t="s">
        <v>5998</v>
      </c>
      <c r="K149" s="190" t="s">
        <v>4001</v>
      </c>
      <c r="L149" s="190"/>
      <c r="M149" s="190"/>
      <c r="N149" s="190"/>
      <c r="O149" s="188" t="s">
        <v>15</v>
      </c>
      <c r="P149" s="188" t="s">
        <v>4001</v>
      </c>
      <c r="Q149"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new_oid(),NULL,'01872125',SYSDATE(),'P72:CSTM','N','OTHER','Other','Other','ACTIVE','P72',NULL, NULL, 'P72', NULL    FROM DUAL WHERE NOT EXISTS (SELECT 1 FROM ft_t_idmv WHERE fld_id = '01872125' AND intrnl_dmn_val_txt = 'OTHER');</v>
      </c>
    </row>
    <row r="150" spans="1:17" s="172" customFormat="1">
      <c r="A150" s="191"/>
      <c r="B150" s="191" t="s">
        <v>5962</v>
      </c>
      <c r="C150" s="191"/>
      <c r="D150" s="191" t="s">
        <v>6013</v>
      </c>
      <c r="E150" s="199" t="s">
        <v>5931</v>
      </c>
      <c r="F150" s="190" t="s">
        <v>5625</v>
      </c>
      <c r="G150" s="191" t="s">
        <v>16</v>
      </c>
      <c r="H150" s="190" t="s">
        <v>6130</v>
      </c>
      <c r="I150" s="175" t="s">
        <v>4017</v>
      </c>
      <c r="J150" s="175" t="s">
        <v>4017</v>
      </c>
      <c r="K150" s="190" t="s">
        <v>4001</v>
      </c>
      <c r="L150" s="190"/>
      <c r="M150" s="190"/>
      <c r="N150" s="190"/>
      <c r="O150" s="188" t="s">
        <v>15</v>
      </c>
      <c r="P150" s="188" t="s">
        <v>4001</v>
      </c>
      <c r="Q150"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new_oid(),NULL,'01872125',SYSDATE(),'P72:CSTM','N','PRIVATEEQUITY','Private Equity','Private Equity','ACTIVE','P72',NULL, NULL, 'P72', NULL    FROM DUAL WHERE NOT EXISTS (SELECT 1 FROM ft_t_idmv WHERE fld_id = '01872125' AND intrnl_dmn_val_txt = 'PRIVATEEQUITY');</v>
      </c>
    </row>
    <row r="151" spans="1:17" s="172" customFormat="1">
      <c r="A151" s="191"/>
      <c r="B151" s="191" t="s">
        <v>5962</v>
      </c>
      <c r="C151" s="191"/>
      <c r="D151" s="191" t="s">
        <v>6013</v>
      </c>
      <c r="E151" s="199" t="s">
        <v>5931</v>
      </c>
      <c r="F151" s="190" t="s">
        <v>5625</v>
      </c>
      <c r="G151" s="191" t="s">
        <v>16</v>
      </c>
      <c r="H151" s="190" t="s">
        <v>6126</v>
      </c>
      <c r="I151" s="175" t="s">
        <v>6116</v>
      </c>
      <c r="J151" s="175" t="s">
        <v>6116</v>
      </c>
      <c r="K151" s="190" t="s">
        <v>4001</v>
      </c>
      <c r="L151" s="190"/>
      <c r="M151" s="190"/>
      <c r="N151" s="190"/>
      <c r="O151" s="188" t="s">
        <v>15</v>
      </c>
      <c r="P151" s="188" t="s">
        <v>4001</v>
      </c>
      <c r="Q151"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new_oid(),NULL,'01872125',SYSDATE(),'P72:CSTM','N','QUANT','Quant','Quant','ACTIVE','P72',NULL, NULL, 'P72', NULL    FROM DUAL WHERE NOT EXISTS (SELECT 1 FROM ft_t_idmv WHERE fld_id = '01872125' AND intrnl_dmn_val_txt = 'QUANT');</v>
      </c>
    </row>
    <row r="152" spans="1:17" s="172" customFormat="1">
      <c r="A152" s="191"/>
      <c r="B152" s="191" t="s">
        <v>5962</v>
      </c>
      <c r="C152" s="191"/>
      <c r="D152" s="191" t="s">
        <v>6013</v>
      </c>
      <c r="E152" s="199" t="s">
        <v>5931</v>
      </c>
      <c r="F152" s="190" t="s">
        <v>5625</v>
      </c>
      <c r="G152" s="191" t="s">
        <v>16</v>
      </c>
      <c r="H152" s="190" t="s">
        <v>6127</v>
      </c>
      <c r="I152" s="175" t="s">
        <v>6117</v>
      </c>
      <c r="J152" s="175" t="s">
        <v>6117</v>
      </c>
      <c r="K152" s="190" t="s">
        <v>4001</v>
      </c>
      <c r="L152" s="190"/>
      <c r="M152" s="190"/>
      <c r="N152" s="190"/>
      <c r="O152" s="188" t="s">
        <v>15</v>
      </c>
      <c r="P152" s="188" t="s">
        <v>4001</v>
      </c>
      <c r="Q152"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new_oid(),NULL,'01872125',SYSDATE(),'P72:CSTM','N','TESTLSBI','TestLSBI','TestLSBI','ACTIVE','P72',NULL, NULL, 'P72', NULL    FROM DUAL WHERE NOT EXISTS (SELECT 1 FROM ft_t_idmv WHERE fld_id = '01872125' AND intrnl_dmn_val_txt = 'TESTLSBI');</v>
      </c>
    </row>
    <row r="153" spans="1:17" s="172" customFormat="1">
      <c r="A153" s="191"/>
      <c r="B153" s="191" t="s">
        <v>5962</v>
      </c>
      <c r="C153" s="191"/>
      <c r="D153" s="191" t="s">
        <v>6013</v>
      </c>
      <c r="E153" s="199" t="s">
        <v>5931</v>
      </c>
      <c r="F153" s="190" t="s">
        <v>5625</v>
      </c>
      <c r="G153" s="191" t="s">
        <v>16</v>
      </c>
      <c r="H153" s="190" t="s">
        <v>6128</v>
      </c>
      <c r="I153" s="175" t="s">
        <v>6118</v>
      </c>
      <c r="J153" s="175" t="s">
        <v>6118</v>
      </c>
      <c r="K153" s="190" t="s">
        <v>4001</v>
      </c>
      <c r="L153" s="190"/>
      <c r="M153" s="190"/>
      <c r="N153" s="190"/>
      <c r="O153" s="188" t="s">
        <v>15</v>
      </c>
      <c r="P153" s="188" t="s">
        <v>4001</v>
      </c>
      <c r="Q153"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new_oid(),NULL,'01872125',SYSDATE(),'P72:CSTM','N','TESTLSSP','TestLSSP','TestLSSP','ACTIVE','P72',NULL, NULL, 'P72', NULL    FROM DUAL WHERE NOT EXISTS (SELECT 1 FROM ft_t_idmv WHERE fld_id = '01872125' AND intrnl_dmn_val_txt = 'TESTLSSP');</v>
      </c>
    </row>
    <row r="154" spans="1:17" s="172" customFormat="1">
      <c r="A154" s="191"/>
      <c r="B154" s="191" t="s">
        <v>5962</v>
      </c>
      <c r="C154" s="191"/>
      <c r="D154" s="191" t="s">
        <v>6013</v>
      </c>
      <c r="E154" s="199" t="s">
        <v>5931</v>
      </c>
      <c r="F154" s="190" t="s">
        <v>5625</v>
      </c>
      <c r="G154" s="191" t="s">
        <v>16</v>
      </c>
      <c r="H154" s="190" t="s">
        <v>6131</v>
      </c>
      <c r="I154" s="175" t="s">
        <v>6119</v>
      </c>
      <c r="J154" s="175" t="s">
        <v>6119</v>
      </c>
      <c r="K154" s="190" t="s">
        <v>4001</v>
      </c>
      <c r="L154" s="190"/>
      <c r="M154" s="190"/>
      <c r="N154" s="190"/>
      <c r="O154" s="188" t="s">
        <v>15</v>
      </c>
      <c r="P154" s="188" t="s">
        <v>4001</v>
      </c>
      <c r="Q154" s="189" t="str">
        <f t="shared" si="2"/>
        <v>INSERT INTO ft_t_idmv (intrnl_dmn_val_id, fld_data_cl_id, fld_id, last_chg_tms, last_chg_usr_id, mod_rst_ind, intrnl_dmn_val_txt, intrnl_dmn_val_nme, intrnl_dmn_desc, data_stat_typ, data_src_id,tbl_id,col_nme, dmn_val_purp_typ ,qual_val_txt)  SELECT new_oid(),NULL,'01872125',SYSDATE(),'P72:CSTM','N','VELOCITYCELERITY','Velocity_Celerity','Velocity_Celerity','ACTIVE','P72',NULL, NULL, 'P72', NULL    FROM DUAL WHERE NOT EXISTS (SELECT 1 FROM ft_t_idmv WHERE fld_id = '01872125' AND intrnl_dmn_val_txt = 'VELOCITYCELERITY');</v>
      </c>
    </row>
    <row r="155" spans="1:17" s="172" customFormat="1">
      <c r="A155" s="191"/>
      <c r="B155" s="191" t="s">
        <v>5962</v>
      </c>
      <c r="C155" s="191"/>
      <c r="D155" s="191" t="s">
        <v>6132</v>
      </c>
      <c r="E155" s="199" t="s">
        <v>5931</v>
      </c>
      <c r="F155" s="190" t="s">
        <v>5625</v>
      </c>
      <c r="G155" s="191" t="s">
        <v>16</v>
      </c>
      <c r="H155" s="190" t="s">
        <v>5984</v>
      </c>
      <c r="I155" s="175" t="s">
        <v>6133</v>
      </c>
      <c r="J155" s="175" t="s">
        <v>6133</v>
      </c>
      <c r="K155" s="190" t="s">
        <v>4001</v>
      </c>
      <c r="L155" s="190"/>
      <c r="M155" s="190"/>
      <c r="N155" s="190"/>
      <c r="O155" s="188" t="s">
        <v>15</v>
      </c>
      <c r="P155" s="188" t="s">
        <v>4001</v>
      </c>
      <c r="Q155" s="189" t="str">
        <f t="shared" si="2"/>
        <v>INSERT INTO ft_t_idmv (intrnl_dmn_val_id, fld_data_cl_id, fld_id, last_chg_tms, last_chg_usr_id, mod_rst_ind, intrnl_dmn_val_txt, intrnl_dmn_val_nme, intrnl_dmn_desc, data_stat_typ, data_src_id,tbl_id,col_nme, dmn_val_purp_typ ,qual_val_txt)  SELECT new_oid(),NULL,'00010755',SYSDATE(),'P72:CSTM','N','RSKMGMT','Risk Manaagement','Risk Manaagement','ACTIVE','P72',NULL, NULL, 'P72', NULL    FROM DUAL WHERE NOT EXISTS (SELECT 1 FROM ft_t_idmv WHERE fld_id = '00010755' AND intrnl_dmn_val_txt = 'RSKMGMT');</v>
      </c>
    </row>
    <row r="156" spans="1:17" s="172" customFormat="1">
      <c r="A156" s="191"/>
      <c r="B156" s="191" t="s">
        <v>5962</v>
      </c>
      <c r="C156" s="191"/>
      <c r="D156" s="191" t="s">
        <v>6132</v>
      </c>
      <c r="E156" s="199" t="s">
        <v>5931</v>
      </c>
      <c r="F156" s="190" t="s">
        <v>5625</v>
      </c>
      <c r="G156" s="191" t="s">
        <v>16</v>
      </c>
      <c r="H156" s="190" t="s">
        <v>5976</v>
      </c>
      <c r="I156" s="175" t="s">
        <v>5964</v>
      </c>
      <c r="J156" s="175" t="s">
        <v>5964</v>
      </c>
      <c r="K156" s="190" t="s">
        <v>4001</v>
      </c>
      <c r="L156" s="190"/>
      <c r="M156" s="190"/>
      <c r="N156" s="190"/>
      <c r="O156" s="188" t="s">
        <v>15</v>
      </c>
      <c r="P156" s="188" t="s">
        <v>4001</v>
      </c>
      <c r="Q156" s="189" t="str">
        <f t="shared" si="2"/>
        <v>INSERT INTO ft_t_idmv (intrnl_dmn_val_id, fld_data_cl_id, fld_id, last_chg_tms, last_chg_usr_id, mod_rst_ind, intrnl_dmn_val_txt, intrnl_dmn_val_nme, intrnl_dmn_desc, data_stat_typ, data_src_id,tbl_id,col_nme, dmn_val_purp_typ ,qual_val_txt)  SELECT new_oid(),NULL,'00010755',SYSDATE(),'P72:CSTM','N','CASHMGMT','Cash Management','Cash Management','ACTIVE','P72',NULL, NULL, 'P72', NULL    FROM DUAL WHERE NOT EXISTS (SELECT 1 FROM ft_t_idmv WHERE fld_id = '00010755' AND intrnl_dmn_val_txt = 'CASHMGMT');</v>
      </c>
    </row>
    <row r="157" spans="1:17" s="172" customFormat="1">
      <c r="A157" s="191"/>
      <c r="B157" s="191" t="s">
        <v>5962</v>
      </c>
      <c r="C157" s="191"/>
      <c r="D157" s="191" t="s">
        <v>6132</v>
      </c>
      <c r="E157" s="199" t="s">
        <v>5931</v>
      </c>
      <c r="F157" s="190" t="s">
        <v>5625</v>
      </c>
      <c r="G157" s="191" t="s">
        <v>16</v>
      </c>
      <c r="H157" s="190" t="s">
        <v>6135</v>
      </c>
      <c r="I157" s="175" t="s">
        <v>6134</v>
      </c>
      <c r="J157" s="175" t="s">
        <v>6134</v>
      </c>
      <c r="K157" s="190" t="s">
        <v>4001</v>
      </c>
      <c r="L157" s="190"/>
      <c r="M157" s="190"/>
      <c r="N157" s="190"/>
      <c r="O157" s="188" t="s">
        <v>15</v>
      </c>
      <c r="P157" s="188" t="s">
        <v>4001</v>
      </c>
      <c r="Q157" s="189" t="str">
        <f t="shared" si="2"/>
        <v>INSERT INTO ft_t_idmv (intrnl_dmn_val_id, fld_data_cl_id, fld_id, last_chg_tms, last_chg_usr_id, mod_rst_ind, intrnl_dmn_val_txt, intrnl_dmn_val_nme, intrnl_dmn_desc, data_stat_typ, data_src_id,tbl_id,col_nme, dmn_val_purp_typ ,qual_val_txt)  SELECT new_oid(),NULL,'00010755',SYSDATE(),'P72:CSTM','N','MKTINTLG','Market Intelligence','Market Intelligence','ACTIVE','P72',NULL, NULL, 'P72', NULL    FROM DUAL WHERE NOT EXISTS (SELECT 1 FROM ft_t_idmv WHERE fld_id = '00010755' AND intrnl_dmn_val_txt = 'MKTINTLG');</v>
      </c>
    </row>
    <row r="158" spans="1:17" s="172" customFormat="1">
      <c r="A158" s="191"/>
      <c r="B158" s="191" t="s">
        <v>5962</v>
      </c>
      <c r="C158" s="191"/>
      <c r="D158" s="191" t="s">
        <v>6137</v>
      </c>
      <c r="E158" s="199" t="s">
        <v>5931</v>
      </c>
      <c r="F158" s="190" t="s">
        <v>5625</v>
      </c>
      <c r="G158" s="191" t="s">
        <v>16</v>
      </c>
      <c r="H158" s="175" t="s">
        <v>6138</v>
      </c>
      <c r="I158" s="175" t="s">
        <v>6138</v>
      </c>
      <c r="J158" s="175" t="s">
        <v>6138</v>
      </c>
      <c r="K158" s="190" t="s">
        <v>4001</v>
      </c>
      <c r="L158" s="190"/>
      <c r="M158" s="190"/>
      <c r="N158" s="190"/>
      <c r="O158" s="188" t="s">
        <v>15</v>
      </c>
      <c r="P158" s="188" t="s">
        <v>4001</v>
      </c>
      <c r="Q158" s="189" t="str">
        <f t="shared" si="2"/>
        <v>INSERT INTO ft_t_idmv (intrnl_dmn_val_id, fld_data_cl_id, fld_id, last_chg_tms, last_chg_usr_id, mod_rst_ind, intrnl_dmn_val_txt, intrnl_dmn_val_nme, intrnl_dmn_desc, data_stat_typ, data_src_id,tbl_id,col_nme, dmn_val_purp_typ ,qual_val_txt)  SELECT new_oid(),NULL,'APG10004',SYSDATE(),'P72:CSTM','N','Calendar','Calendar','Calendar','ACTIVE','P72',NULL, NULL, 'P72', NULL    FROM DUAL WHERE NOT EXISTS (SELECT 1 FROM ft_t_idmv WHERE fld_id = 'APG10004' AND intrnl_dmn_val_txt = 'Calendar');</v>
      </c>
    </row>
    <row r="159" spans="1:17" s="172" customFormat="1">
      <c r="A159" s="191"/>
      <c r="B159" s="191" t="s">
        <v>5962</v>
      </c>
      <c r="C159" s="191"/>
      <c r="D159" s="191" t="s">
        <v>6137</v>
      </c>
      <c r="E159" s="199" t="s">
        <v>5931</v>
      </c>
      <c r="F159" s="190" t="s">
        <v>5625</v>
      </c>
      <c r="G159" s="191" t="s">
        <v>16</v>
      </c>
      <c r="H159" s="175" t="s">
        <v>6139</v>
      </c>
      <c r="I159" s="175" t="s">
        <v>6139</v>
      </c>
      <c r="J159" s="175" t="s">
        <v>6139</v>
      </c>
      <c r="K159" s="190" t="s">
        <v>4001</v>
      </c>
      <c r="L159" s="190"/>
      <c r="M159" s="190"/>
      <c r="N159" s="190"/>
      <c r="O159" s="188" t="s">
        <v>15</v>
      </c>
      <c r="P159" s="188" t="s">
        <v>4001</v>
      </c>
      <c r="Q159" s="189" t="str">
        <f t="shared" si="2"/>
        <v>INSERT INTO ft_t_idmv (intrnl_dmn_val_id, fld_data_cl_id, fld_id, last_chg_tms, last_chg_usr_id, mod_rst_ind, intrnl_dmn_val_txt, intrnl_dmn_val_nme, intrnl_dmn_desc, data_stat_typ, data_src_id,tbl_id,col_nme, dmn_val_purp_typ ,qual_val_txt)  SELECT new_oid(),NULL,'APG10004',SYSDATE(),'P72:CSTM','N','Fiscal','Fiscal','Fiscal','ACTIVE','P72',NULL, NULL, 'P72', NULL    FROM DUAL WHERE NOT EXISTS (SELECT 1 FROM ft_t_idmv WHERE fld_id = 'APG10004' AND intrnl_dmn_val_txt = 'Fiscal');</v>
      </c>
    </row>
    <row r="160" spans="1:17" s="172" customFormat="1">
      <c r="A160" s="191"/>
      <c r="B160" s="191" t="s">
        <v>5962</v>
      </c>
      <c r="C160" s="191"/>
      <c r="D160" s="191" t="s">
        <v>6142</v>
      </c>
      <c r="E160" s="199" t="s">
        <v>5931</v>
      </c>
      <c r="F160" s="190" t="s">
        <v>5625</v>
      </c>
      <c r="G160" s="191" t="s">
        <v>16</v>
      </c>
      <c r="H160" s="190" t="s">
        <v>6140</v>
      </c>
      <c r="I160" s="190" t="s">
        <v>6141</v>
      </c>
      <c r="J160" s="190" t="s">
        <v>6141</v>
      </c>
      <c r="K160" s="190" t="s">
        <v>4001</v>
      </c>
      <c r="L160" s="190"/>
      <c r="M160" s="190"/>
      <c r="N160" s="190"/>
      <c r="O160" s="188" t="s">
        <v>15</v>
      </c>
      <c r="P160" s="188" t="s">
        <v>4001</v>
      </c>
      <c r="Q160" s="189" t="str">
        <f t="shared" si="2"/>
        <v>INSERT INTO ft_t_idmv (intrnl_dmn_val_id, fld_data_cl_id, fld_id, last_chg_tms, last_chg_usr_id, mod_rst_ind, intrnl_dmn_val_txt, intrnl_dmn_val_nme, intrnl_dmn_desc, data_stat_typ, data_src_id,tbl_id,col_nme, dmn_val_purp_typ ,qual_val_txt)  SELECT new_oid(),NULL,'00100059',SYSDATE(),'P72:CSTM','N','SUBBKID','Sub Book ID','Sub Book ID','ACTIVE','P72',NULL, NULL, 'P72', NULL    FROM DUAL WHERE NOT EXISTS (SELECT 1 FROM ft_t_idmv WHERE fld_id = '00100059' AND intrnl_dmn_val_txt = 'SUBBKID');</v>
      </c>
    </row>
    <row r="161" spans="1:17" s="172" customFormat="1">
      <c r="A161" s="191"/>
      <c r="B161" s="191" t="s">
        <v>5962</v>
      </c>
      <c r="C161" s="191"/>
      <c r="D161" s="191" t="s">
        <v>6143</v>
      </c>
      <c r="E161" s="199" t="s">
        <v>5931</v>
      </c>
      <c r="F161" s="190" t="s">
        <v>5625</v>
      </c>
      <c r="G161" s="191" t="s">
        <v>16</v>
      </c>
      <c r="H161" s="190" t="s">
        <v>6144</v>
      </c>
      <c r="I161" s="190" t="s">
        <v>6145</v>
      </c>
      <c r="J161" s="190" t="s">
        <v>6145</v>
      </c>
      <c r="K161" s="190" t="s">
        <v>4001</v>
      </c>
      <c r="L161" s="190"/>
      <c r="M161" s="190"/>
      <c r="N161" s="190"/>
      <c r="O161" s="188" t="s">
        <v>15</v>
      </c>
      <c r="P161" s="188" t="s">
        <v>4001</v>
      </c>
      <c r="Q161" s="189" t="str">
        <f t="shared" si="2"/>
        <v>INSERT INTO ft_t_idmv (intrnl_dmn_val_id, fld_data_cl_id, fld_id, last_chg_tms, last_chg_usr_id, mod_rst_ind, intrnl_dmn_val_txt, intrnl_dmn_val_nme, intrnl_dmn_desc, data_stat_typ, data_src_id,tbl_id,col_nme, dmn_val_purp_typ ,qual_val_txt)  SELECT new_oid(),NULL,'01881127',SYSDATE(),'P72:CSTM','N','PORTTEAM','Portfolio Team','Portfolio Team','ACTIVE','P72',NULL, NULL, 'P72', NULL    FROM DUAL WHERE NOT EXISTS (SELECT 1 FROM ft_t_idmv WHERE fld_id = '01881127' AND intrnl_dmn_val_txt = 'PORTTEAM');</v>
      </c>
    </row>
    <row r="162" spans="1:17" s="172" customFormat="1">
      <c r="A162" s="191"/>
      <c r="B162" s="191" t="s">
        <v>5962</v>
      </c>
      <c r="C162" s="191"/>
      <c r="D162" s="191" t="s">
        <v>5959</v>
      </c>
      <c r="E162" s="199" t="s">
        <v>5931</v>
      </c>
      <c r="F162" s="190" t="s">
        <v>5625</v>
      </c>
      <c r="G162" s="191" t="s">
        <v>16</v>
      </c>
      <c r="H162" s="190" t="s">
        <v>6146</v>
      </c>
      <c r="I162" s="190" t="s">
        <v>6147</v>
      </c>
      <c r="J162" s="190" t="s">
        <v>6147</v>
      </c>
      <c r="K162" s="190" t="s">
        <v>4001</v>
      </c>
      <c r="L162" s="190"/>
      <c r="M162" s="190"/>
      <c r="N162" s="190"/>
      <c r="O162" s="188" t="s">
        <v>15</v>
      </c>
      <c r="P162" s="188" t="s">
        <v>4001</v>
      </c>
      <c r="Q162" s="189" t="str">
        <f t="shared" si="2"/>
        <v>INSERT INTO ft_t_idmv (intrnl_dmn_val_id, fld_data_cl_id, fld_id, last_chg_tms, last_chg_usr_id, mod_rst_ind, intrnl_dmn_val_txt, intrnl_dmn_val_nme, intrnl_dmn_desc, data_stat_typ, data_src_id,tbl_id,col_nme, dmn_val_purp_typ ,qual_val_txt)  SELECT new_oid(),NULL,'APG10002',SYSDATE(),'P72:CSTM','N','SBKOWNER','Sub Book Owner','Sub Book Owner','ACTIVE','P72',NULL, NULL, 'P72', NULL    FROM DUAL WHERE NOT EXISTS (SELECT 1 FROM ft_t_idmv WHERE fld_id = 'APG10002' AND intrnl_dmn_val_txt = 'SBKOWNER');</v>
      </c>
    </row>
    <row r="163" spans="1:17" s="172" customFormat="1">
      <c r="A163" s="191"/>
      <c r="B163" s="191" t="s">
        <v>5962</v>
      </c>
      <c r="C163" s="191"/>
      <c r="D163" s="191" t="s">
        <v>6148</v>
      </c>
      <c r="E163" s="199" t="s">
        <v>5931</v>
      </c>
      <c r="F163" s="190" t="s">
        <v>5625</v>
      </c>
      <c r="G163" s="191" t="s">
        <v>16</v>
      </c>
      <c r="H163" s="190" t="s">
        <v>6149</v>
      </c>
      <c r="I163" s="190" t="s">
        <v>6150</v>
      </c>
      <c r="J163" s="190" t="s">
        <v>6150</v>
      </c>
      <c r="K163" s="190" t="s">
        <v>4001</v>
      </c>
      <c r="L163" s="190" t="s">
        <v>6151</v>
      </c>
      <c r="M163" s="190" t="s">
        <v>6152</v>
      </c>
      <c r="N163" s="190"/>
      <c r="O163" s="188" t="s">
        <v>15</v>
      </c>
      <c r="P163" s="188" t="s">
        <v>4001</v>
      </c>
      <c r="Q163"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new_oid(),NULL,'00005105',SYSDATE(),'P72:CSTM','N','BUSUNIT','Business Unit','Business Unit','ACTIVE','P72','SACR', 'RL_TYP', 'P72', NULL    FROM DUAL WHERE NOT EXISTS (SELECT 1 FROM ft_t_idmv WHERE fld_id = '00005105' AND intrnl_dmn_val_txt = 'BUSUNIT');</v>
      </c>
    </row>
    <row r="164" spans="1:17" s="172" customFormat="1">
      <c r="A164" s="191"/>
      <c r="B164" s="191" t="s">
        <v>5962</v>
      </c>
      <c r="C164" s="191"/>
      <c r="D164" s="191" t="s">
        <v>6153</v>
      </c>
      <c r="E164" s="199" t="s">
        <v>5931</v>
      </c>
      <c r="F164" s="190" t="s">
        <v>5625</v>
      </c>
      <c r="G164" s="191" t="s">
        <v>16</v>
      </c>
      <c r="H164" s="190" t="s">
        <v>6154</v>
      </c>
      <c r="I164" s="190" t="s">
        <v>6155</v>
      </c>
      <c r="J164" s="190" t="s">
        <v>6155</v>
      </c>
      <c r="K164" s="190" t="s">
        <v>4001</v>
      </c>
      <c r="L164" s="190"/>
      <c r="M164" s="190"/>
      <c r="N164" s="190"/>
      <c r="O164" s="188" t="s">
        <v>15</v>
      </c>
      <c r="P164" s="188" t="s">
        <v>4001</v>
      </c>
      <c r="Q164" s="189" t="str">
        <f t="shared" si="2"/>
        <v>INSERT INTO ft_t_idmv (intrnl_dmn_val_id, fld_data_cl_id, fld_id, last_chg_tms, last_chg_usr_id, mod_rst_ind, intrnl_dmn_val_txt, intrnl_dmn_val_nme, intrnl_dmn_desc, data_stat_typ, data_src_id,tbl_id,col_nme, dmn_val_purp_typ ,qual_val_txt)  SELECT new_oid(),NULL,'00008410',SYSDATE(),'P72:CSTM','N','REGSTRGY','Regional Strategy','Regional Strategy','ACTIVE','P72',NULL, NULL, 'P72', NULL    FROM DUAL WHERE NOT EXISTS (SELECT 1 FROM ft_t_idmv WHERE fld_id = '00008410' AND intrnl_dmn_val_txt = 'REGSTRGY');</v>
      </c>
    </row>
    <row r="165" spans="1:17" s="172" customFormat="1">
      <c r="A165" s="191"/>
      <c r="B165" s="191" t="s">
        <v>5962</v>
      </c>
      <c r="C165" s="191"/>
      <c r="D165" s="191" t="s">
        <v>6148</v>
      </c>
      <c r="E165" s="199" t="s">
        <v>5931</v>
      </c>
      <c r="F165" s="190" t="s">
        <v>5625</v>
      </c>
      <c r="G165" s="191" t="s">
        <v>16</v>
      </c>
      <c r="H165" s="190" t="s">
        <v>6156</v>
      </c>
      <c r="I165" s="190" t="s">
        <v>6157</v>
      </c>
      <c r="J165" s="190" t="s">
        <v>6157</v>
      </c>
      <c r="K165" s="190" t="s">
        <v>4001</v>
      </c>
      <c r="L165" s="190" t="s">
        <v>6158</v>
      </c>
      <c r="M165" s="190" t="s">
        <v>6152</v>
      </c>
      <c r="N165" s="190"/>
      <c r="O165" s="188" t="s">
        <v>15</v>
      </c>
      <c r="P165" s="188" t="s">
        <v>4001</v>
      </c>
      <c r="Q165"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new_oid(),NULL,'00005105',SYSDATE(),'P72:CSTM','N','GRID','Grid','Grid','ACTIVE','P72','ACCR', 'RL_TYP', 'P72', NULL    FROM DUAL WHERE NOT EXISTS (SELECT 1 FROM ft_t_idmv WHERE fld_id = '00005105' AND intrnl_dmn_val_txt = 'GRID');</v>
      </c>
    </row>
    <row r="166" spans="1:17" s="172" customFormat="1">
      <c r="A166" s="191"/>
      <c r="B166" s="191" t="s">
        <v>5962</v>
      </c>
      <c r="C166" s="191"/>
      <c r="D166" s="191" t="s">
        <v>6148</v>
      </c>
      <c r="E166" s="199" t="s">
        <v>5931</v>
      </c>
      <c r="F166" s="190" t="s">
        <v>5625</v>
      </c>
      <c r="G166" s="191" t="s">
        <v>16</v>
      </c>
      <c r="H166" s="190" t="s">
        <v>6159</v>
      </c>
      <c r="I166" s="190" t="s">
        <v>6160</v>
      </c>
      <c r="J166" s="190" t="s">
        <v>6160</v>
      </c>
      <c r="K166" s="190" t="s">
        <v>4001</v>
      </c>
      <c r="L166" s="190" t="s">
        <v>6158</v>
      </c>
      <c r="M166" s="190" t="s">
        <v>6152</v>
      </c>
      <c r="N166" s="190"/>
      <c r="O166" s="188" t="s">
        <v>15</v>
      </c>
      <c r="P166" s="188" t="s">
        <v>4001</v>
      </c>
      <c r="Q166"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new_oid(),NULL,'00005105',SYSDATE(),'P72:CSTM','N','MASTER','Master','Master','ACTIVE','P72','ACCR', 'RL_TYP', 'P72', NULL    FROM DUAL WHERE NOT EXISTS (SELECT 1 FROM ft_t_idmv WHERE fld_id = '00005105' AND intrnl_dmn_val_txt = 'MASTER');</v>
      </c>
    </row>
    <row r="167" spans="1:17" s="172" customFormat="1">
      <c r="A167" s="191"/>
      <c r="B167" s="191" t="s">
        <v>5962</v>
      </c>
      <c r="C167" s="191"/>
      <c r="D167" s="191" t="s">
        <v>6148</v>
      </c>
      <c r="E167" s="199" t="s">
        <v>5931</v>
      </c>
      <c r="F167" s="190" t="s">
        <v>5625</v>
      </c>
      <c r="G167" s="191" t="s">
        <v>16</v>
      </c>
      <c r="H167" s="190" t="s">
        <v>6161</v>
      </c>
      <c r="I167" s="190" t="s">
        <v>6162</v>
      </c>
      <c r="J167" s="190" t="s">
        <v>6162</v>
      </c>
      <c r="K167" s="190" t="s">
        <v>4001</v>
      </c>
      <c r="L167" s="190" t="s">
        <v>6158</v>
      </c>
      <c r="M167" s="190" t="s">
        <v>6152</v>
      </c>
      <c r="N167" s="190"/>
      <c r="O167" s="188" t="s">
        <v>15</v>
      </c>
      <c r="P167" s="188" t="s">
        <v>4001</v>
      </c>
      <c r="Q167"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new_oid(),NULL,'00005105',SYSDATE(),'P72:CSTM','N','SHRTSTAT','Short State','Short State','ACTIVE','P72','ACCR', 'RL_TYP', 'P72', NULL    FROM DUAL WHERE NOT EXISTS (SELECT 1 FROM ft_t_idmv WHERE fld_id = '00005105' AND intrnl_dmn_val_txt = 'SHRTSTAT');</v>
      </c>
    </row>
    <row r="168" spans="1:17" s="172" customFormat="1">
      <c r="A168" s="191"/>
      <c r="B168" s="191" t="s">
        <v>5962</v>
      </c>
      <c r="C168" s="191"/>
      <c r="D168" s="191" t="s">
        <v>6167</v>
      </c>
      <c r="E168" s="199" t="s">
        <v>5931</v>
      </c>
      <c r="F168" s="190" t="s">
        <v>5625</v>
      </c>
      <c r="G168" s="191" t="s">
        <v>16</v>
      </c>
      <c r="H168" s="190" t="s">
        <v>6163</v>
      </c>
      <c r="I168" s="190" t="s">
        <v>6164</v>
      </c>
      <c r="J168" s="190" t="s">
        <v>6164</v>
      </c>
      <c r="K168" s="190" t="s">
        <v>4001</v>
      </c>
      <c r="L168" s="190" t="s">
        <v>6165</v>
      </c>
      <c r="M168" s="190" t="s">
        <v>6166</v>
      </c>
      <c r="N168" s="190"/>
      <c r="O168" s="188" t="s">
        <v>15</v>
      </c>
      <c r="P168" s="188" t="s">
        <v>4001</v>
      </c>
      <c r="Q168" s="189" t="str">
        <f t="shared" si="2"/>
        <v>INSERT INTO ft_t_idmv (intrnl_dmn_val_id, fld_data_cl_id, fld_id, last_chg_tms, last_chg_usr_id, mod_rst_ind, intrnl_dmn_val_txt, intrnl_dmn_val_nme, intrnl_dmn_desc, data_stat_typ, data_src_id,tbl_id,col_nme, dmn_val_purp_typ ,qual_val_txt)  SELECT new_oid(),NULL,'00100029',SYSDATE(),'P72:CSTM','N','COMMENT','Comment','Comment','ACTIVE','P72','ACCM', 'CMNT_REAS_TYP', 'P72', NULL    FROM DUAL WHERE NOT EXISTS (SELECT 1 FROM ft_t_idmv WHERE fld_id = '00100029' AND intrnl_dmn_val_txt = 'COMMENT');</v>
      </c>
    </row>
    <row r="169" spans="1:17" s="172" customFormat="1">
      <c r="A169" s="191"/>
      <c r="B169" s="191" t="s">
        <v>5962</v>
      </c>
      <c r="C169" s="191"/>
      <c r="D169" s="191" t="s">
        <v>6148</v>
      </c>
      <c r="E169" s="199" t="s">
        <v>5931</v>
      </c>
      <c r="F169" s="190" t="s">
        <v>5625</v>
      </c>
      <c r="G169" s="191" t="s">
        <v>16</v>
      </c>
      <c r="H169" s="190" t="s">
        <v>6168</v>
      </c>
      <c r="I169" s="190" t="s">
        <v>6169</v>
      </c>
      <c r="J169" s="190" t="s">
        <v>6169</v>
      </c>
      <c r="K169" s="190" t="s">
        <v>4001</v>
      </c>
      <c r="L169" s="190" t="s">
        <v>6158</v>
      </c>
      <c r="M169" s="190" t="s">
        <v>6152</v>
      </c>
      <c r="N169" s="190"/>
      <c r="O169" s="188" t="s">
        <v>15</v>
      </c>
      <c r="P169" s="188" t="s">
        <v>4001</v>
      </c>
      <c r="Q169"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new_oid(),NULL,'00005105',SYSDATE(),'P72:CSTM','N','PRTTRGT','Portfolio Target','Portfolio Target','ACTIVE','P72','ACCR', 'RL_TYP', 'P72', NULL    FROM DUAL WHERE NOT EXISTS (SELECT 1 FROM ft_t_idmv WHERE fld_id = '00005105' AND intrnl_dmn_val_txt = 'PRTTRGT');</v>
      </c>
    </row>
    <row r="170" spans="1:17" s="172" customFormat="1">
      <c r="A170" s="191"/>
      <c r="B170" s="191" t="s">
        <v>5962</v>
      </c>
      <c r="C170" s="191"/>
      <c r="D170" s="191" t="s">
        <v>6148</v>
      </c>
      <c r="E170" s="199" t="s">
        <v>5931</v>
      </c>
      <c r="F170" s="190" t="s">
        <v>5625</v>
      </c>
      <c r="G170" s="191" t="s">
        <v>16</v>
      </c>
      <c r="H170" s="190" t="s">
        <v>6170</v>
      </c>
      <c r="I170" s="190" t="s">
        <v>6171</v>
      </c>
      <c r="J170" s="190" t="s">
        <v>6171</v>
      </c>
      <c r="K170" s="190" t="s">
        <v>4001</v>
      </c>
      <c r="L170" s="190" t="s">
        <v>6158</v>
      </c>
      <c r="M170" s="190" t="s">
        <v>6152</v>
      </c>
      <c r="N170" s="190"/>
      <c r="O170" s="188" t="s">
        <v>15</v>
      </c>
      <c r="P170" s="188" t="s">
        <v>4001</v>
      </c>
      <c r="Q170" s="189" t="str">
        <f t="shared" si="2"/>
        <v>INSERT INTO ft_t_idmv (intrnl_dmn_val_id, fld_data_cl_id, fld_id, last_chg_tms, last_chg_usr_id, mod_rst_ind, intrnl_dmn_val_txt, intrnl_dmn_val_nme, intrnl_dmn_desc, data_stat_typ, data_src_id,tbl_id,col_nme, dmn_val_purp_typ ,qual_val_txt)  SELECT new_oid(),NULL,'00005105',SYSDATE(),'P72:CSTM','N','SBKTRGT','Sub Book Target','Sub Book Target','ACTIVE','P72','ACCR', 'RL_TYP', 'P72', NULL    FROM DUAL WHERE NOT EXISTS (SELECT 1 FROM ft_t_idmv WHERE fld_id = '00005105' AND intrnl_dmn_val_txt = 'SBKTRGT');</v>
      </c>
    </row>
    <row r="171" spans="1:17" s="172" customFormat="1">
      <c r="A171" s="191"/>
      <c r="B171" s="191" t="s">
        <v>5962</v>
      </c>
      <c r="C171" s="191"/>
      <c r="D171" s="191" t="s">
        <v>5728</v>
      </c>
      <c r="E171" s="199" t="s">
        <v>5931</v>
      </c>
      <c r="F171" s="190" t="s">
        <v>5625</v>
      </c>
      <c r="G171" s="191" t="s">
        <v>16</v>
      </c>
      <c r="H171" s="190" t="s">
        <v>6172</v>
      </c>
      <c r="I171" s="190" t="s">
        <v>6175</v>
      </c>
      <c r="J171" s="190" t="s">
        <v>6175</v>
      </c>
      <c r="K171" s="190" t="s">
        <v>4001</v>
      </c>
      <c r="L171" s="190"/>
      <c r="M171" s="190"/>
      <c r="N171" s="190"/>
      <c r="O171" s="188" t="s">
        <v>15</v>
      </c>
      <c r="P171" s="188" t="s">
        <v>4001</v>
      </c>
      <c r="Q171" s="189" t="str">
        <f t="shared" si="2"/>
        <v>INSERT INTO ft_t_idmv (intrnl_dmn_val_id, fld_data_cl_id, fld_id, last_chg_tms, last_chg_usr_id, mod_rst_ind, intrnl_dmn_val_txt, intrnl_dmn_val_nme, intrnl_dmn_desc, data_stat_typ, data_src_id,tbl_id,col_nme, dmn_val_purp_typ ,qual_val_txt)  SELECT new_oid(),NULL,'BAT10002',SYSDATE(),'P72:CSTM','N','CAPALLOC','Capital Allocation','Capital Allocation','ACTIVE','P72',NULL, NULL, 'P72', NULL    FROM DUAL WHERE NOT EXISTS (SELECT 1 FROM ft_t_idmv WHERE fld_id = 'BAT10002' AND intrnl_dmn_val_txt = 'CAPALLOC');</v>
      </c>
    </row>
    <row r="172" spans="1:17" s="172" customFormat="1">
      <c r="A172" s="191"/>
      <c r="B172" s="191" t="s">
        <v>5962</v>
      </c>
      <c r="C172" s="191"/>
      <c r="D172" s="191" t="s">
        <v>5728</v>
      </c>
      <c r="E172" s="199" t="s">
        <v>5931</v>
      </c>
      <c r="F172" s="190" t="s">
        <v>5625</v>
      </c>
      <c r="G172" s="191" t="s">
        <v>16</v>
      </c>
      <c r="H172" s="190" t="s">
        <v>6173</v>
      </c>
      <c r="I172" s="190" t="s">
        <v>6176</v>
      </c>
      <c r="J172" s="190" t="s">
        <v>6176</v>
      </c>
      <c r="K172" s="190" t="s">
        <v>4001</v>
      </c>
      <c r="L172" s="190"/>
      <c r="M172" s="190"/>
      <c r="N172" s="190"/>
      <c r="O172" s="188" t="s">
        <v>15</v>
      </c>
      <c r="P172" s="188" t="s">
        <v>4001</v>
      </c>
      <c r="Q172" s="189" t="str">
        <f t="shared" si="2"/>
        <v>INSERT INTO ft_t_idmv (intrnl_dmn_val_id, fld_data_cl_id, fld_id, last_chg_tms, last_chg_usr_id, mod_rst_ind, intrnl_dmn_val_txt, intrnl_dmn_val_nme, intrnl_dmn_desc, data_stat_typ, data_src_id,tbl_id,col_nme, dmn_val_purp_typ ,qual_val_txt)  SELECT new_oid(),NULL,'BAT10002',SYSDATE(),'P72:CSTM','N','REVALLOC','Revenue Allocation','Revenue Allocation','ACTIVE','P72',NULL, NULL, 'P72', NULL    FROM DUAL WHERE NOT EXISTS (SELECT 1 FROM ft_t_idmv WHERE fld_id = 'BAT10002' AND intrnl_dmn_val_txt = 'REVALLOC');</v>
      </c>
    </row>
    <row r="173" spans="1:17" s="172" customFormat="1">
      <c r="A173" s="191"/>
      <c r="B173" s="191" t="s">
        <v>5962</v>
      </c>
      <c r="C173" s="191"/>
      <c r="D173" s="191" t="s">
        <v>5728</v>
      </c>
      <c r="E173" s="199" t="s">
        <v>5931</v>
      </c>
      <c r="F173" s="190" t="s">
        <v>5625</v>
      </c>
      <c r="G173" s="191" t="s">
        <v>16</v>
      </c>
      <c r="H173" s="190" t="s">
        <v>6174</v>
      </c>
      <c r="I173" s="190" t="s">
        <v>6177</v>
      </c>
      <c r="J173" s="190" t="s">
        <v>6177</v>
      </c>
      <c r="K173" s="190" t="s">
        <v>4001</v>
      </c>
      <c r="L173" s="190"/>
      <c r="M173" s="190"/>
      <c r="N173" s="190"/>
      <c r="O173" s="188" t="s">
        <v>15</v>
      </c>
      <c r="P173" s="188" t="s">
        <v>4001</v>
      </c>
      <c r="Q173" s="189" t="str">
        <f t="shared" si="2"/>
        <v>INSERT INTO ft_t_idmv (intrnl_dmn_val_id, fld_data_cl_id, fld_id, last_chg_tms, last_chg_usr_id, mod_rst_ind, intrnl_dmn_val_txt, intrnl_dmn_val_nme, intrnl_dmn_desc, data_stat_typ, data_src_id,tbl_id,col_nme, dmn_val_purp_typ ,qual_val_txt)  SELECT new_oid(),NULL,'BAT10002',SYSDATE(),'P72:CSTM','N','RSKALLOC','Risk Allocation','Risk Allocation','ACTIVE','P72',NULL, NULL, 'P72', NULL    FROM DUAL WHERE NOT EXISTS (SELECT 1 FROM ft_t_idmv WHERE fld_id = 'BAT10002' AND intrnl_dmn_val_txt = 'RSKALLOC');</v>
      </c>
    </row>
    <row r="174" spans="1:17" s="172" customFormat="1">
      <c r="A174" s="191"/>
      <c r="B174" s="191" t="s">
        <v>5962</v>
      </c>
      <c r="C174" s="191"/>
      <c r="D174" s="191" t="s">
        <v>6148</v>
      </c>
      <c r="E174" s="199" t="s">
        <v>5931</v>
      </c>
      <c r="F174" s="190" t="s">
        <v>5625</v>
      </c>
      <c r="G174" s="191" t="s">
        <v>16</v>
      </c>
      <c r="H174" s="190" t="s">
        <v>6178</v>
      </c>
      <c r="I174" s="190" t="s">
        <v>6179</v>
      </c>
      <c r="J174" s="190" t="s">
        <v>6179</v>
      </c>
      <c r="K174" s="190" t="s">
        <v>4001</v>
      </c>
      <c r="L174" s="190" t="s">
        <v>6158</v>
      </c>
      <c r="M174" s="190" t="s">
        <v>6152</v>
      </c>
      <c r="N174" s="190"/>
      <c r="O174" s="188" t="s">
        <v>15</v>
      </c>
      <c r="P174" s="188" t="s">
        <v>4001</v>
      </c>
      <c r="Q174" s="189" t="str">
        <f t="shared" ref="Q174:Q226" si="3">CONCATENATE("INSERT INTO ft_t_idmv (intrnl_dmn_val_id, fld_data_cl_id, fld_id, last_chg_tms, last_chg_usr_id, mod_rst_ind, intrnl_dmn_val_txt, intrnl_dmn_val_nme, intrnl_dmn_desc, data_stat_typ, data_src_id,tbl_id,col_nme, dmn_val_purp_typ ,qual_val_txt)  SELECT ", B174, ",", IF(C174="","NULL", "'"&amp;C174&amp;"'"), ",'", D174, "',", E174, ",'", F174, "','", G174, "','",H174, "','", I174, "','", J174, "','", O174,"','", K174, "',", IF(L174="","NULL", "'"&amp;L174&amp;"'"),", ", IF(M174="","NULL", "'"&amp;M174&amp;"'"), ", ", IF(P174="","NULL", "'"&amp;P174&amp;"'"), ", ", IF(N174="","NULL", "'"&amp;N174&amp;"'"), "    FROM DUAL WHERE NOT EXISTS (SELECT 1 FROM ft_t_idmv WHERE",IF(C174=""," fld_id = '"," fld_data_cl_id = '"), IF(C174="",D174,C174), "' AND intrnl_dmn_val_txt = '",H174, "');")</f>
        <v>INSERT INTO ft_t_idmv (intrnl_dmn_val_id, fld_data_cl_id, fld_id, last_chg_tms, last_chg_usr_id, mod_rst_ind, intrnl_dmn_val_txt, intrnl_dmn_val_nme, intrnl_dmn_desc, data_stat_typ, data_src_id,tbl_id,col_nme, dmn_val_purp_typ ,qual_val_txt)  SELECT new_oid(),NULL,'00005105',SYSDATE(),'P72:CSTM','N','ACCGRP','Accounting Group','Accounting Group','ACTIVE','P72','ACCR', 'RL_TYP', 'P72', NULL    FROM DUAL WHERE NOT EXISTS (SELECT 1 FROM ft_t_idmv WHERE fld_id = '00005105' AND intrnl_dmn_val_txt = 'ACCGRP');</v>
      </c>
    </row>
    <row r="175" spans="1:17" s="172" customFormat="1">
      <c r="A175" s="191"/>
      <c r="B175" s="191" t="s">
        <v>5962</v>
      </c>
      <c r="C175" s="191"/>
      <c r="D175" s="191" t="s">
        <v>6148</v>
      </c>
      <c r="E175" s="199" t="s">
        <v>5931</v>
      </c>
      <c r="F175" s="190" t="s">
        <v>5625</v>
      </c>
      <c r="G175" s="191" t="s">
        <v>16</v>
      </c>
      <c r="H175" s="190" t="s">
        <v>6180</v>
      </c>
      <c r="I175" s="190" t="s">
        <v>6181</v>
      </c>
      <c r="J175" s="190" t="s">
        <v>6181</v>
      </c>
      <c r="K175" s="190" t="s">
        <v>4001</v>
      </c>
      <c r="L175" s="190" t="s">
        <v>6158</v>
      </c>
      <c r="M175" s="190" t="s">
        <v>6152</v>
      </c>
      <c r="N175" s="190"/>
      <c r="O175" s="188" t="s">
        <v>15</v>
      </c>
      <c r="P175" s="188" t="s">
        <v>4001</v>
      </c>
      <c r="Q175" s="189" t="str">
        <f t="shared" si="3"/>
        <v>INSERT INTO ft_t_idmv (intrnl_dmn_val_id, fld_data_cl_id, fld_id, last_chg_tms, last_chg_usr_id, mod_rst_ind, intrnl_dmn_val_txt, intrnl_dmn_val_nme, intrnl_dmn_desc, data_stat_typ, data_src_id,tbl_id,col_nme, dmn_val_purp_typ ,qual_val_txt)  SELECT new_oid(),NULL,'00005105',SYSDATE(),'P72:CSTM','N','PLENTITY','PL Entity','PL Entity','ACTIVE','P72','ACCR', 'RL_TYP', 'P72', NULL    FROM DUAL WHERE NOT EXISTS (SELECT 1 FROM ft_t_idmv WHERE fld_id = '00005105' AND intrnl_dmn_val_txt = 'PLENTITY');</v>
      </c>
    </row>
    <row r="176" spans="1:17" s="172" customFormat="1">
      <c r="A176" s="191"/>
      <c r="B176" s="191" t="s">
        <v>5962</v>
      </c>
      <c r="C176" s="191"/>
      <c r="D176" s="191" t="s">
        <v>6182</v>
      </c>
      <c r="E176" s="199" t="s">
        <v>5931</v>
      </c>
      <c r="F176" s="190" t="s">
        <v>5625</v>
      </c>
      <c r="G176" s="191" t="s">
        <v>16</v>
      </c>
      <c r="H176" s="190" t="s">
        <v>6183</v>
      </c>
      <c r="I176" s="190" t="s">
        <v>6184</v>
      </c>
      <c r="J176" s="190" t="s">
        <v>6184</v>
      </c>
      <c r="K176" s="190" t="s">
        <v>4001</v>
      </c>
      <c r="L176" s="190"/>
      <c r="M176" s="190"/>
      <c r="N176" s="190"/>
      <c r="O176" s="188" t="s">
        <v>15</v>
      </c>
      <c r="P176" s="188" t="s">
        <v>4001</v>
      </c>
      <c r="Q176" s="189" t="str">
        <f t="shared" si="3"/>
        <v>INSERT INTO ft_t_idmv (intrnl_dmn_val_id, fld_data_cl_id, fld_id, last_chg_tms, last_chg_usr_id, mod_rst_ind, intrnl_dmn_val_txt, intrnl_dmn_val_nme, intrnl_dmn_desc, data_stat_typ, data_src_id,tbl_id,col_nme, dmn_val_purp_typ ,qual_val_txt)  SELECT new_oid(),NULL,'01872011',SYSDATE(),'P72:CSTM','N','NTWKUID','Network User ID','Network User ID','ACTIVE','P72',NULL, NULL, 'P72', NULL    FROM DUAL WHERE NOT EXISTS (SELECT 1 FROM ft_t_idmv WHERE fld_id = '01872011' AND intrnl_dmn_val_txt = 'NTWKUID');</v>
      </c>
    </row>
    <row r="177" spans="1:17" s="172" customFormat="1">
      <c r="A177" s="191"/>
      <c r="B177" s="191" t="s">
        <v>5962</v>
      </c>
      <c r="C177" s="191"/>
      <c r="D177" s="191" t="s">
        <v>6185</v>
      </c>
      <c r="E177" s="199" t="s">
        <v>5931</v>
      </c>
      <c r="F177" s="190" t="s">
        <v>5625</v>
      </c>
      <c r="G177" s="191" t="s">
        <v>16</v>
      </c>
      <c r="H177" s="190" t="s">
        <v>6186</v>
      </c>
      <c r="I177" s="190" t="s">
        <v>6187</v>
      </c>
      <c r="J177" s="190" t="s">
        <v>6187</v>
      </c>
      <c r="K177" s="190" t="s">
        <v>4001</v>
      </c>
      <c r="L177" s="190"/>
      <c r="M177" s="190"/>
      <c r="N177" s="190"/>
      <c r="O177" s="188" t="s">
        <v>15</v>
      </c>
      <c r="P177" s="188" t="s">
        <v>4001</v>
      </c>
      <c r="Q177" s="189" t="str">
        <f t="shared" si="3"/>
        <v>INSERT INTO ft_t_idmv (intrnl_dmn_val_id, fld_data_cl_id, fld_id, last_chg_tms, last_chg_usr_id, mod_rst_ind, intrnl_dmn_val_txt, intrnl_dmn_val_nme, intrnl_dmn_desc, data_stat_typ, data_src_id,tbl_id,col_nme, dmn_val_purp_typ ,qual_val_txt)  SELECT new_oid(),NULL,'01881125',SYSDATE(),'P72:CSTM','N','INVMNGR','Investment Manager','Investment Manager','ACTIVE','P72',NULL, NULL, 'P72', NULL    FROM DUAL WHERE NOT EXISTS (SELECT 1 FROM ft_t_idmv WHERE fld_id = '01881125' AND intrnl_dmn_val_txt = 'INVMNGR');</v>
      </c>
    </row>
    <row r="178" spans="1:17" s="172" customFormat="1">
      <c r="A178" s="191"/>
      <c r="B178" s="191" t="s">
        <v>5962</v>
      </c>
      <c r="C178" s="191"/>
      <c r="D178" s="191" t="s">
        <v>6188</v>
      </c>
      <c r="E178" s="199" t="s">
        <v>5931</v>
      </c>
      <c r="F178" s="190" t="s">
        <v>5625</v>
      </c>
      <c r="G178" s="191" t="s">
        <v>16</v>
      </c>
      <c r="H178" s="190" t="s">
        <v>6189</v>
      </c>
      <c r="I178" s="190" t="s">
        <v>6190</v>
      </c>
      <c r="J178" s="190" t="s">
        <v>6190</v>
      </c>
      <c r="K178" s="190" t="s">
        <v>4001</v>
      </c>
      <c r="L178" s="190"/>
      <c r="M178" s="190"/>
      <c r="N178" s="190"/>
      <c r="O178" s="188" t="s">
        <v>15</v>
      </c>
      <c r="P178" s="188" t="s">
        <v>4001</v>
      </c>
      <c r="Q178" s="189" t="str">
        <f t="shared" si="3"/>
        <v>INSERT INTO ft_t_idmv (intrnl_dmn_val_id, fld_data_cl_id, fld_id, last_chg_tms, last_chg_usr_id, mod_rst_ind, intrnl_dmn_val_txt, intrnl_dmn_val_nme, intrnl_dmn_desc, data_stat_typ, data_src_id,tbl_id,col_nme, dmn_val_purp_typ ,qual_val_txt)  SELECT new_oid(),NULL,'01881123',SYSDATE(),'P72:CSTM','N','LOCATION','Location','Location','ACTIVE','P72',NULL, NULL, 'P72', NULL    FROM DUAL WHERE NOT EXISTS (SELECT 1 FROM ft_t_idmv WHERE fld_id = '01881123' AND intrnl_dmn_val_txt = 'LOCATION');</v>
      </c>
    </row>
    <row r="179" spans="1:17" s="172" customFormat="1">
      <c r="A179" s="191"/>
      <c r="B179" s="191" t="s">
        <v>5962</v>
      </c>
      <c r="C179" s="191"/>
      <c r="D179" s="191" t="s">
        <v>6188</v>
      </c>
      <c r="E179" s="199" t="s">
        <v>5931</v>
      </c>
      <c r="F179" s="190" t="s">
        <v>5625</v>
      </c>
      <c r="G179" s="191" t="s">
        <v>16</v>
      </c>
      <c r="H179" s="190" t="s">
        <v>6191</v>
      </c>
      <c r="I179" s="190" t="s">
        <v>6192</v>
      </c>
      <c r="J179" s="190" t="s">
        <v>6192</v>
      </c>
      <c r="K179" s="190" t="s">
        <v>4001</v>
      </c>
      <c r="L179" s="190"/>
      <c r="M179" s="190"/>
      <c r="N179" s="190"/>
      <c r="O179" s="188" t="s">
        <v>15</v>
      </c>
      <c r="P179" s="188" t="s">
        <v>4001</v>
      </c>
      <c r="Q179" s="189" t="str">
        <f t="shared" si="3"/>
        <v>INSERT INTO ft_t_idmv (intrnl_dmn_val_id, fld_data_cl_id, fld_id, last_chg_tms, last_chg_usr_id, mod_rst_ind, intrnl_dmn_val_txt, intrnl_dmn_val_nme, intrnl_dmn_desc, data_stat_typ, data_src_id,tbl_id,col_nme, dmn_val_purp_typ ,qual_val_txt)  SELECT new_oid(),NULL,'01881123',SYSDATE(),'P72:CSTM','N','ORGGRP','Organization Group','Organization Group','ACTIVE','P72',NULL, NULL, 'P72', NULL    FROM DUAL WHERE NOT EXISTS (SELECT 1 FROM ft_t_idmv WHERE fld_id = '01881123' AND intrnl_dmn_val_txt = 'ORGGRP');</v>
      </c>
    </row>
    <row r="180" spans="1:17" s="172" customFormat="1">
      <c r="A180" s="191"/>
      <c r="B180" s="191" t="s">
        <v>5962</v>
      </c>
      <c r="C180" s="191"/>
      <c r="D180" s="191" t="s">
        <v>6193</v>
      </c>
      <c r="E180" s="199" t="s">
        <v>5931</v>
      </c>
      <c r="F180" s="190" t="s">
        <v>5625</v>
      </c>
      <c r="G180" s="191" t="s">
        <v>16</v>
      </c>
      <c r="H180" s="190" t="s">
        <v>6194</v>
      </c>
      <c r="I180" s="190" t="s">
        <v>6195</v>
      </c>
      <c r="J180" s="190" t="s">
        <v>6195</v>
      </c>
      <c r="K180" s="190" t="s">
        <v>4001</v>
      </c>
      <c r="L180" s="190"/>
      <c r="M180" s="190"/>
      <c r="N180" s="190"/>
      <c r="O180" s="188" t="s">
        <v>15</v>
      </c>
      <c r="P180" s="188" t="s">
        <v>4001</v>
      </c>
      <c r="Q180" s="189" t="str">
        <f t="shared" si="3"/>
        <v>INSERT INTO ft_t_idmv (intrnl_dmn_val_id, fld_data_cl_id, fld_id, last_chg_tms, last_chg_usr_id, mod_rst_ind, intrnl_dmn_val_txt, intrnl_dmn_val_nme, intrnl_dmn_desc, data_stat_typ, data_src_id,tbl_id,col_nme, dmn_val_purp_typ ,qual_val_txt)  SELECT new_oid(),NULL,'00004180',SYSDATE(),'P72:CSTM','N','SENREXEC','Senior Executive','Senior Executive','ACTIVE','P72',NULL, NULL, 'P72', NULL    FROM DUAL WHERE NOT EXISTS (SELECT 1 FROM ft_t_idmv WHERE fld_id = '00004180' AND intrnl_dmn_val_txt = 'SENREXEC');</v>
      </c>
    </row>
    <row r="181" spans="1:17" s="172" customFormat="1">
      <c r="A181" s="191"/>
      <c r="B181" s="191" t="s">
        <v>5962</v>
      </c>
      <c r="C181" s="191"/>
      <c r="D181" s="191" t="s">
        <v>6188</v>
      </c>
      <c r="E181" s="199" t="s">
        <v>5931</v>
      </c>
      <c r="F181" s="190" t="s">
        <v>5625</v>
      </c>
      <c r="G181" s="191" t="s">
        <v>16</v>
      </c>
      <c r="H181" s="190" t="s">
        <v>6196</v>
      </c>
      <c r="I181" s="190" t="s">
        <v>6197</v>
      </c>
      <c r="J181" s="190" t="s">
        <v>6197</v>
      </c>
      <c r="K181" s="190" t="s">
        <v>4001</v>
      </c>
      <c r="L181" s="190"/>
      <c r="M181" s="190"/>
      <c r="N181" s="190"/>
      <c r="O181" s="188" t="s">
        <v>15</v>
      </c>
      <c r="P181" s="188" t="s">
        <v>4001</v>
      </c>
      <c r="Q181" s="189" t="str">
        <f t="shared" si="3"/>
        <v>INSERT INTO ft_t_idmv (intrnl_dmn_val_id, fld_data_cl_id, fld_id, last_chg_tms, last_chg_usr_id, mod_rst_ind, intrnl_dmn_val_txt, intrnl_dmn_val_nme, intrnl_dmn_desc, data_stat_typ, data_src_id,tbl_id,col_nme, dmn_val_purp_typ ,qual_val_txt)  SELECT new_oid(),NULL,'01881123',SYSDATE(),'P72:CSTM','N','HOME','Home','Home','ACTIVE','P72',NULL, NULL, 'P72', NULL    FROM DUAL WHERE NOT EXISTS (SELECT 1 FROM ft_t_idmv WHERE fld_id = '01881123' AND intrnl_dmn_val_txt = 'HOME');</v>
      </c>
    </row>
    <row r="182" spans="1:17" s="172" customFormat="1">
      <c r="A182" s="191"/>
      <c r="B182" s="191" t="s">
        <v>5962</v>
      </c>
      <c r="C182" s="191"/>
      <c r="D182" s="191" t="s">
        <v>6188</v>
      </c>
      <c r="E182" s="199" t="s">
        <v>5931</v>
      </c>
      <c r="F182" s="190" t="s">
        <v>5625</v>
      </c>
      <c r="G182" s="191" t="s">
        <v>16</v>
      </c>
      <c r="H182" s="190" t="s">
        <v>6198</v>
      </c>
      <c r="I182" s="190" t="s">
        <v>6199</v>
      </c>
      <c r="J182" s="190" t="s">
        <v>6199</v>
      </c>
      <c r="K182" s="190" t="s">
        <v>4001</v>
      </c>
      <c r="L182" s="190"/>
      <c r="M182" s="190"/>
      <c r="N182" s="190"/>
      <c r="O182" s="188" t="s">
        <v>15</v>
      </c>
      <c r="P182" s="188" t="s">
        <v>4001</v>
      </c>
      <c r="Q182" s="189" t="str">
        <f t="shared" si="3"/>
        <v>INSERT INTO ft_t_idmv (intrnl_dmn_val_id, fld_data_cl_id, fld_id, last_chg_tms, last_chg_usr_id, mod_rst_ind, intrnl_dmn_val_txt, intrnl_dmn_val_nme, intrnl_dmn_desc, data_stat_typ, data_src_id,tbl_id,col_nme, dmn_val_purp_typ ,qual_val_txt)  SELECT new_oid(),NULL,'01881123',SYSDATE(),'P72:CSTM','N','ADDITIONAL','Additional','Additional','ACTIVE','P72',NULL, NULL, 'P72', NULL    FROM DUAL WHERE NOT EXISTS (SELECT 1 FROM ft_t_idmv WHERE fld_id = '01881123' AND intrnl_dmn_val_txt = 'ADDITIONAL');</v>
      </c>
    </row>
    <row r="183" spans="1:17" s="172" customFormat="1">
      <c r="A183" s="191"/>
      <c r="B183" s="191" t="s">
        <v>5962</v>
      </c>
      <c r="C183" s="191"/>
      <c r="D183" s="191" t="s">
        <v>6200</v>
      </c>
      <c r="E183" s="199" t="s">
        <v>5931</v>
      </c>
      <c r="F183" s="190" t="s">
        <v>5625</v>
      </c>
      <c r="G183" s="191" t="s">
        <v>16</v>
      </c>
      <c r="H183" s="190" t="s">
        <v>6201</v>
      </c>
      <c r="I183" s="190" t="s">
        <v>6202</v>
      </c>
      <c r="J183" s="190" t="s">
        <v>6202</v>
      </c>
      <c r="K183" s="190" t="s">
        <v>4001</v>
      </c>
      <c r="L183" s="190" t="s">
        <v>6207</v>
      </c>
      <c r="M183" s="190" t="s">
        <v>6208</v>
      </c>
      <c r="N183" s="190"/>
      <c r="O183" s="188" t="s">
        <v>15</v>
      </c>
      <c r="P183" s="188" t="s">
        <v>4001</v>
      </c>
      <c r="Q183" s="189" t="str">
        <f t="shared" si="3"/>
        <v>INSERT INTO ft_t_idmv (intrnl_dmn_val_id, fld_data_cl_id, fld_id, last_chg_tms, last_chg_usr_id, mod_rst_ind, intrnl_dmn_val_txt, intrnl_dmn_val_nme, intrnl_dmn_desc, data_stat_typ, data_src_id,tbl_id,col_nme, dmn_val_purp_typ ,qual_val_txt)  SELECT new_oid(),NULL,'00005430',SYSDATE(),'P72:CSTM','N','COSTCNTR','Cost Center','Cost Center','ACTIVE','P72','SUBD', 'SUBDIV_TYP', 'P72', NULL    FROM DUAL WHERE NOT EXISTS (SELECT 1 FROM ft_t_idmv WHERE fld_id = '00005430' AND intrnl_dmn_val_txt = 'COSTCNTR');</v>
      </c>
    </row>
    <row r="184" spans="1:17" s="172" customFormat="1">
      <c r="A184" s="191"/>
      <c r="B184" s="191" t="s">
        <v>5962</v>
      </c>
      <c r="C184" s="191"/>
      <c r="D184" s="191" t="s">
        <v>6200</v>
      </c>
      <c r="E184" s="199" t="s">
        <v>5931</v>
      </c>
      <c r="F184" s="190" t="s">
        <v>5625</v>
      </c>
      <c r="G184" s="191" t="s">
        <v>16</v>
      </c>
      <c r="H184" s="190" t="s">
        <v>6189</v>
      </c>
      <c r="I184" s="190" t="s">
        <v>6190</v>
      </c>
      <c r="J184" s="190" t="s">
        <v>6190</v>
      </c>
      <c r="K184" s="190" t="s">
        <v>4001</v>
      </c>
      <c r="L184" s="190" t="s">
        <v>6207</v>
      </c>
      <c r="M184" s="190" t="s">
        <v>6208</v>
      </c>
      <c r="N184" s="190"/>
      <c r="O184" s="188" t="s">
        <v>15</v>
      </c>
      <c r="P184" s="188" t="s">
        <v>4001</v>
      </c>
      <c r="Q184" s="189" t="str">
        <f t="shared" si="3"/>
        <v>INSERT INTO ft_t_idmv (intrnl_dmn_val_id, fld_data_cl_id, fld_id, last_chg_tms, last_chg_usr_id, mod_rst_ind, intrnl_dmn_val_txt, intrnl_dmn_val_nme, intrnl_dmn_desc, data_stat_typ, data_src_id,tbl_id,col_nme, dmn_val_purp_typ ,qual_val_txt)  SELECT new_oid(),NULL,'00005430',SYSDATE(),'P72:CSTM','N','LOCATION','Location','Location','ACTIVE','P72','SUBD', 'SUBDIV_TYP', 'P72', NULL    FROM DUAL WHERE NOT EXISTS (SELECT 1 FROM ft_t_idmv WHERE fld_id = '00005430' AND intrnl_dmn_val_txt = 'LOCATION');</v>
      </c>
    </row>
    <row r="185" spans="1:17" s="172" customFormat="1">
      <c r="A185" s="191"/>
      <c r="B185" s="191" t="s">
        <v>5962</v>
      </c>
      <c r="C185" s="191"/>
      <c r="D185" s="191" t="s">
        <v>6200</v>
      </c>
      <c r="E185" s="199" t="s">
        <v>5931</v>
      </c>
      <c r="F185" s="190" t="s">
        <v>5625</v>
      </c>
      <c r="G185" s="191" t="s">
        <v>16</v>
      </c>
      <c r="H185" s="190" t="s">
        <v>6191</v>
      </c>
      <c r="I185" s="190" t="s">
        <v>6192</v>
      </c>
      <c r="J185" s="190" t="s">
        <v>6192</v>
      </c>
      <c r="K185" s="190" t="s">
        <v>4001</v>
      </c>
      <c r="L185" s="190" t="s">
        <v>6207</v>
      </c>
      <c r="M185" s="190" t="s">
        <v>6208</v>
      </c>
      <c r="N185" s="190"/>
      <c r="O185" s="188" t="s">
        <v>15</v>
      </c>
      <c r="P185" s="188" t="s">
        <v>4001</v>
      </c>
      <c r="Q185" s="189" t="str">
        <f t="shared" si="3"/>
        <v>INSERT INTO ft_t_idmv (intrnl_dmn_val_id, fld_data_cl_id, fld_id, last_chg_tms, last_chg_usr_id, mod_rst_ind, intrnl_dmn_val_txt, intrnl_dmn_val_nme, intrnl_dmn_desc, data_stat_typ, data_src_id,tbl_id,col_nme, dmn_val_purp_typ ,qual_val_txt)  SELECT new_oid(),NULL,'00005430',SYSDATE(),'P72:CSTM','N','ORGGRP','Organization Group','Organization Group','ACTIVE','P72','SUBD', 'SUBDIV_TYP', 'P72', NULL    FROM DUAL WHERE NOT EXISTS (SELECT 1 FROM ft_t_idmv WHERE fld_id = '00005430' AND intrnl_dmn_val_txt = 'ORGGRP');</v>
      </c>
    </row>
    <row r="186" spans="1:17" s="172" customFormat="1">
      <c r="A186" s="191"/>
      <c r="B186" s="191" t="s">
        <v>5962</v>
      </c>
      <c r="C186" s="191"/>
      <c r="D186" s="191" t="s">
        <v>6148</v>
      </c>
      <c r="E186" s="199" t="s">
        <v>5931</v>
      </c>
      <c r="F186" s="190" t="s">
        <v>5625</v>
      </c>
      <c r="G186" s="191" t="s">
        <v>16</v>
      </c>
      <c r="H186" s="190" t="s">
        <v>6204</v>
      </c>
      <c r="I186" s="190" t="s">
        <v>6205</v>
      </c>
      <c r="J186" s="190" t="s">
        <v>6205</v>
      </c>
      <c r="K186" s="190" t="s">
        <v>4001</v>
      </c>
      <c r="L186" s="190" t="s">
        <v>6158</v>
      </c>
      <c r="M186" s="190" t="s">
        <v>6152</v>
      </c>
      <c r="N186" s="190"/>
      <c r="O186" s="188" t="s">
        <v>15</v>
      </c>
      <c r="P186" s="188" t="s">
        <v>4001</v>
      </c>
      <c r="Q186" s="189" t="str">
        <f t="shared" si="3"/>
        <v>INSERT INTO ft_t_idmv (intrnl_dmn_val_id, fld_data_cl_id, fld_id, last_chg_tms, last_chg_usr_id, mod_rst_ind, intrnl_dmn_val_txt, intrnl_dmn_val_nme, intrnl_dmn_desc, data_stat_typ, data_src_id,tbl_id,col_nme, dmn_val_purp_typ ,qual_val_txt)  SELECT new_oid(),NULL,'00005105',SYSDATE(),'P72:CSTM','N','PORTFLIO','Portfolio','Portfolio','ACTIVE','P72','ACCR', 'RL_TYP', 'P72', NULL    FROM DUAL WHERE NOT EXISTS (SELECT 1 FROM ft_t_idmv WHERE fld_id = '00005105' AND intrnl_dmn_val_txt = 'PORTFLIO');</v>
      </c>
    </row>
    <row r="187" spans="1:17" s="172" customFormat="1">
      <c r="A187" s="191"/>
      <c r="B187" s="191" t="s">
        <v>5962</v>
      </c>
      <c r="C187" s="191"/>
      <c r="D187" s="191" t="s">
        <v>6148</v>
      </c>
      <c r="E187" s="199" t="s">
        <v>5931</v>
      </c>
      <c r="F187" s="190" t="s">
        <v>5625</v>
      </c>
      <c r="G187" s="191" t="s">
        <v>16</v>
      </c>
      <c r="H187" s="190" t="s">
        <v>6206</v>
      </c>
      <c r="I187" s="190" t="s">
        <v>6179</v>
      </c>
      <c r="J187" s="190" t="s">
        <v>6179</v>
      </c>
      <c r="K187" s="190" t="s">
        <v>4001</v>
      </c>
      <c r="L187" s="190" t="s">
        <v>6151</v>
      </c>
      <c r="M187" s="190" t="s">
        <v>6152</v>
      </c>
      <c r="N187" s="190"/>
      <c r="O187" s="188" t="s">
        <v>15</v>
      </c>
      <c r="P187" s="188" t="s">
        <v>4001</v>
      </c>
      <c r="Q187" s="189" t="str">
        <f t="shared" si="3"/>
        <v>INSERT INTO ft_t_idmv (intrnl_dmn_val_id, fld_data_cl_id, fld_id, last_chg_tms, last_chg_usr_id, mod_rst_ind, intrnl_dmn_val_txt, intrnl_dmn_val_nme, intrnl_dmn_desc, data_stat_typ, data_src_id,tbl_id,col_nme, dmn_val_purp_typ ,qual_val_txt)  SELECT new_oid(),NULL,'00005105',SYSDATE(),'P72:CSTM','N','ACCTGRP','Accounting Group','Accounting Group','ACTIVE','P72','SACR', 'RL_TYP', 'P72', NULL    FROM DUAL WHERE NOT EXISTS (SELECT 1 FROM ft_t_idmv WHERE fld_id = '00005105' AND intrnl_dmn_val_txt = 'ACCTGRP');</v>
      </c>
    </row>
    <row r="188" spans="1:17" s="172" customFormat="1">
      <c r="A188" s="191"/>
      <c r="B188" s="191" t="s">
        <v>5962</v>
      </c>
      <c r="C188" s="191"/>
      <c r="D188" s="191" t="s">
        <v>5728</v>
      </c>
      <c r="E188" s="199" t="s">
        <v>5931</v>
      </c>
      <c r="F188" s="190" t="s">
        <v>5625</v>
      </c>
      <c r="G188" s="191" t="s">
        <v>16</v>
      </c>
      <c r="H188" s="190" t="s">
        <v>6209</v>
      </c>
      <c r="I188" s="190" t="s">
        <v>6210</v>
      </c>
      <c r="J188" s="190" t="s">
        <v>6210</v>
      </c>
      <c r="K188" s="190" t="s">
        <v>4001</v>
      </c>
      <c r="L188" s="190"/>
      <c r="M188" s="190"/>
      <c r="N188" s="190"/>
      <c r="O188" s="188" t="s">
        <v>15</v>
      </c>
      <c r="P188" s="188" t="s">
        <v>4001</v>
      </c>
      <c r="Q188"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new_oid(),NULL,'BAT10002',SYSDATE(),'P72:CSTM','N','SECSTRGY','Sector Strategy','Sector Strategy','ACTIVE','P72',NULL, NULL, 'P72', NULL    FROM DUAL WHERE NOT EXISTS (SELECT 1 FROM ft_t_idmv WHERE fld_id = 'BAT10002' AND intrnl_dmn_val_txt = 'SECSTRGY');</v>
      </c>
    </row>
    <row r="189" spans="1:17" s="172" customFormat="1">
      <c r="A189" s="191"/>
      <c r="B189" s="191" t="s">
        <v>5962</v>
      </c>
      <c r="C189" s="191"/>
      <c r="D189" s="191" t="s">
        <v>5728</v>
      </c>
      <c r="E189" s="199" t="s">
        <v>5931</v>
      </c>
      <c r="F189" s="190" t="s">
        <v>5625</v>
      </c>
      <c r="G189" s="191" t="s">
        <v>16</v>
      </c>
      <c r="H189" s="190" t="s">
        <v>6211</v>
      </c>
      <c r="I189" s="190" t="s">
        <v>6212</v>
      </c>
      <c r="J189" s="190" t="s">
        <v>6212</v>
      </c>
      <c r="K189" s="190" t="s">
        <v>4001</v>
      </c>
      <c r="L189" s="190"/>
      <c r="M189" s="190"/>
      <c r="N189" s="190"/>
      <c r="O189" s="188" t="s">
        <v>15</v>
      </c>
      <c r="P189" s="188" t="s">
        <v>4001</v>
      </c>
      <c r="Q189"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new_oid(),NULL,'BAT10002',SYSDATE(),'P72:CSTM','N','PMMANDTE','PM Mandate','PM Mandate','ACTIVE','P72',NULL, NULL, 'P72', NULL    FROM DUAL WHERE NOT EXISTS (SELECT 1 FROM ft_t_idmv WHERE fld_id = 'BAT10002' AND intrnl_dmn_val_txt = 'PMMANDTE');</v>
      </c>
    </row>
    <row r="190" spans="1:17" s="172" customFormat="1">
      <c r="A190" s="191"/>
      <c r="B190" s="191" t="s">
        <v>5962</v>
      </c>
      <c r="C190" s="191"/>
      <c r="D190" s="191" t="s">
        <v>5728</v>
      </c>
      <c r="E190" s="199" t="s">
        <v>5931</v>
      </c>
      <c r="F190" s="190" t="s">
        <v>5625</v>
      </c>
      <c r="G190" s="191" t="s">
        <v>16</v>
      </c>
      <c r="H190" s="190" t="s">
        <v>6213</v>
      </c>
      <c r="I190" s="190" t="s">
        <v>6214</v>
      </c>
      <c r="J190" s="190" t="s">
        <v>6214</v>
      </c>
      <c r="K190" s="190" t="s">
        <v>4001</v>
      </c>
      <c r="L190" s="190"/>
      <c r="M190" s="190"/>
      <c r="N190" s="190"/>
      <c r="O190" s="188" t="s">
        <v>15</v>
      </c>
      <c r="P190" s="188" t="s">
        <v>4001</v>
      </c>
      <c r="Q190"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new_oid(),NULL,'BAT10002',SYSDATE(),'P72:CSTM','N','TRDSTRGY','Trading Strategy','Trading Strategy','ACTIVE','P72',NULL, NULL, 'P72', NULL    FROM DUAL WHERE NOT EXISTS (SELECT 1 FROM ft_t_idmv WHERE fld_id = 'BAT10002' AND intrnl_dmn_val_txt = 'TRDSTRGY');</v>
      </c>
    </row>
    <row r="191" spans="1:17" s="172" customFormat="1">
      <c r="A191" s="191"/>
      <c r="B191" s="191" t="s">
        <v>5962</v>
      </c>
      <c r="C191" s="191"/>
      <c r="D191" s="191" t="s">
        <v>5728</v>
      </c>
      <c r="E191" s="199" t="s">
        <v>5931</v>
      </c>
      <c r="F191" s="190" t="s">
        <v>5625</v>
      </c>
      <c r="G191" s="191" t="s">
        <v>16</v>
      </c>
      <c r="H191" s="190" t="s">
        <v>6215</v>
      </c>
      <c r="I191" s="190" t="s">
        <v>6216</v>
      </c>
      <c r="J191" s="190" t="s">
        <v>6216</v>
      </c>
      <c r="K191" s="190" t="s">
        <v>4001</v>
      </c>
      <c r="L191" s="190"/>
      <c r="M191" s="190"/>
      <c r="N191" s="190"/>
      <c r="O191" s="188" t="s">
        <v>15</v>
      </c>
      <c r="P191" s="188" t="s">
        <v>4001</v>
      </c>
      <c r="Q191"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new_oid(),NULL,'BAT10002',SYSDATE(),'P72:CSTM','N','INVSTYLE','Investment Style','Investment Style','ACTIVE','P72',NULL, NULL, 'P72', NULL    FROM DUAL WHERE NOT EXISTS (SELECT 1 FROM ft_t_idmv WHERE fld_id = 'BAT10002' AND intrnl_dmn_val_txt = 'INVSTYLE');</v>
      </c>
    </row>
    <row r="192" spans="1:17" s="172" customFormat="1">
      <c r="A192" s="191"/>
      <c r="B192" s="191" t="s">
        <v>5962</v>
      </c>
      <c r="C192" s="191"/>
      <c r="D192" s="191" t="s">
        <v>5728</v>
      </c>
      <c r="E192" s="199" t="s">
        <v>5931</v>
      </c>
      <c r="F192" s="190" t="s">
        <v>5625</v>
      </c>
      <c r="G192" s="191" t="s">
        <v>16</v>
      </c>
      <c r="H192" s="190" t="s">
        <v>6217</v>
      </c>
      <c r="I192" s="190" t="s">
        <v>6218</v>
      </c>
      <c r="J192" s="190" t="s">
        <v>6218</v>
      </c>
      <c r="K192" s="190" t="s">
        <v>4001</v>
      </c>
      <c r="L192" s="190"/>
      <c r="M192" s="190"/>
      <c r="N192" s="190"/>
      <c r="O192" s="188" t="s">
        <v>15</v>
      </c>
      <c r="P192" s="188" t="s">
        <v>4001</v>
      </c>
      <c r="Q192"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new_oid(),NULL,'BAT10002',SYSDATE(),'P72:CSTM','N','BUSSTRGY','Business Unit Strategy','Business Unit Strategy','ACTIVE','P72',NULL, NULL, 'P72', NULL    FROM DUAL WHERE NOT EXISTS (SELECT 1 FROM ft_t_idmv WHERE fld_id = 'BAT10002' AND intrnl_dmn_val_txt = 'BUSSTRGY');</v>
      </c>
    </row>
    <row r="193" spans="1:17" s="172" customFormat="1">
      <c r="A193" s="191"/>
      <c r="B193" s="191" t="s">
        <v>5962</v>
      </c>
      <c r="C193" s="191"/>
      <c r="D193" s="191" t="s">
        <v>5728</v>
      </c>
      <c r="E193" s="199" t="s">
        <v>5931</v>
      </c>
      <c r="F193" s="190" t="s">
        <v>5625</v>
      </c>
      <c r="G193" s="191" t="s">
        <v>16</v>
      </c>
      <c r="H193" s="190" t="s">
        <v>6219</v>
      </c>
      <c r="I193" s="190" t="s">
        <v>6220</v>
      </c>
      <c r="J193" s="190" t="s">
        <v>6220</v>
      </c>
      <c r="K193" s="190" t="s">
        <v>4001</v>
      </c>
      <c r="L193" s="190"/>
      <c r="M193" s="190"/>
      <c r="N193" s="190"/>
      <c r="O193" s="188" t="s">
        <v>15</v>
      </c>
      <c r="P193" s="188" t="s">
        <v>4001</v>
      </c>
      <c r="Q193" s="189" t="str">
        <f t="shared" si="3"/>
        <v>INSERT INTO ft_t_idmv (intrnl_dmn_val_id, fld_data_cl_id, fld_id, last_chg_tms, last_chg_usr_id, mod_rst_ind, intrnl_dmn_val_txt, intrnl_dmn_val_nme, intrnl_dmn_desc, data_stat_typ, data_src_id,tbl_id,col_nme, dmn_val_purp_typ ,qual_val_txt)  SELECT new_oid(),NULL,'BAT10002',SYSDATE(),'P72:CSTM','N','ASSTCLS','Asset Class','Asset Class','ACTIVE','P72',NULL, NULL, 'P72', NULL    FROM DUAL WHERE NOT EXISTS (SELECT 1 FROM ft_t_idmv WHERE fld_id = 'BAT10002' AND intrnl_dmn_val_txt = 'ASSTCLS');</v>
      </c>
    </row>
    <row r="194" spans="1:17" s="172" customFormat="1">
      <c r="A194" s="191"/>
      <c r="B194" s="191" t="s">
        <v>5962</v>
      </c>
      <c r="C194" s="191"/>
      <c r="D194" s="191" t="s">
        <v>6200</v>
      </c>
      <c r="E194" s="199" t="s">
        <v>5931</v>
      </c>
      <c r="F194" s="190" t="s">
        <v>5625</v>
      </c>
      <c r="G194" s="191" t="s">
        <v>16</v>
      </c>
      <c r="H194" s="190" t="s">
        <v>6149</v>
      </c>
      <c r="I194" s="190" t="s">
        <v>6150</v>
      </c>
      <c r="J194" s="190" t="s">
        <v>6150</v>
      </c>
      <c r="K194" s="190" t="s">
        <v>4001</v>
      </c>
      <c r="L194" s="190" t="s">
        <v>6207</v>
      </c>
      <c r="M194" s="190" t="s">
        <v>6208</v>
      </c>
      <c r="N194" s="190"/>
      <c r="O194" s="188" t="s">
        <v>15</v>
      </c>
      <c r="P194" s="188" t="s">
        <v>4001</v>
      </c>
      <c r="Q194" s="189" t="str">
        <f t="shared" si="3"/>
        <v>INSERT INTO ft_t_idmv (intrnl_dmn_val_id, fld_data_cl_id, fld_id, last_chg_tms, last_chg_usr_id, mod_rst_ind, intrnl_dmn_val_txt, intrnl_dmn_val_nme, intrnl_dmn_desc, data_stat_typ, data_src_id,tbl_id,col_nme, dmn_val_purp_typ ,qual_val_txt)  SELECT new_oid(),NULL,'00005430',SYSDATE(),'P72:CSTM','N','BUSUNIT','Business Unit','Business Unit','ACTIVE','P72','SUBD', 'SUBDIV_TYP', 'P72', NULL    FROM DUAL WHERE NOT EXISTS (SELECT 1 FROM ft_t_idmv WHERE fld_id = '00005430' AND intrnl_dmn_val_txt = 'BUSUNIT');</v>
      </c>
    </row>
    <row r="195" spans="1:17" s="172" customFormat="1">
      <c r="A195" s="191"/>
      <c r="B195" s="191" t="s">
        <v>5962</v>
      </c>
      <c r="C195" s="191"/>
      <c r="D195" s="191" t="s">
        <v>6240</v>
      </c>
      <c r="E195" s="199" t="s">
        <v>5931</v>
      </c>
      <c r="F195" s="190" t="s">
        <v>5625</v>
      </c>
      <c r="G195" s="191" t="s">
        <v>16</v>
      </c>
      <c r="H195" s="190" t="s">
        <v>6241</v>
      </c>
      <c r="I195" s="190" t="s">
        <v>6242</v>
      </c>
      <c r="J195" s="190" t="s">
        <v>6242</v>
      </c>
      <c r="K195" s="190" t="s">
        <v>4001</v>
      </c>
      <c r="L195" s="190"/>
      <c r="M195" s="190"/>
      <c r="N195" s="190"/>
      <c r="O195" s="191" t="s">
        <v>15</v>
      </c>
      <c r="P195" s="191" t="s">
        <v>4001</v>
      </c>
      <c r="Q195" s="189" t="str">
        <f t="shared" si="3"/>
        <v>INSERT INTO ft_t_idmv (intrnl_dmn_val_id, fld_data_cl_id, fld_id, last_chg_tms, last_chg_usr_id, mod_rst_ind, intrnl_dmn_val_txt, intrnl_dmn_val_nme, intrnl_dmn_desc, data_stat_typ, data_src_id,tbl_id,col_nme, dmn_val_purp_typ ,qual_val_txt)  SELECT new_oid(),NULL,'00000165',SYSDATE(),'P72:CSTM','N','DESK','Desk','Desk','ACTIVE','P72',NULL, NULL, 'P72', NULL    FROM DUAL WHERE NOT EXISTS (SELECT 1 FROM ft_t_idmv WHERE fld_id = '00000165' AND intrnl_dmn_val_txt = 'DESK');</v>
      </c>
    </row>
    <row r="196" spans="1:17" s="172" customFormat="1">
      <c r="A196" s="191"/>
      <c r="B196" s="191" t="s">
        <v>5962</v>
      </c>
      <c r="C196" s="191"/>
      <c r="D196" s="191" t="s">
        <v>5961</v>
      </c>
      <c r="E196" s="199" t="s">
        <v>5931</v>
      </c>
      <c r="F196" s="190" t="s">
        <v>5625</v>
      </c>
      <c r="G196" s="191" t="s">
        <v>16</v>
      </c>
      <c r="H196" s="190" t="s">
        <v>6257</v>
      </c>
      <c r="I196" s="174" t="s">
        <v>6244</v>
      </c>
      <c r="J196" s="174" t="s">
        <v>6244</v>
      </c>
      <c r="K196" s="190" t="s">
        <v>4001</v>
      </c>
      <c r="L196" s="190"/>
      <c r="M196" s="190"/>
      <c r="N196" s="190"/>
      <c r="O196" s="191" t="s">
        <v>15</v>
      </c>
      <c r="P196" s="188" t="s">
        <v>4001</v>
      </c>
      <c r="Q196"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new_oid(),NULL,'00183312',SYSDATE(),'P72:CSTM','N','PORTMNGMT','Portfolio Management','Portfolio Management','ACTIVE','P72',NULL, NULL, 'P72', NULL    FROM DUAL WHERE NOT EXISTS (SELECT 1 FROM ft_t_idmv WHERE fld_id = '00183312' AND intrnl_dmn_val_txt = 'PORTMNGMT');</v>
      </c>
    </row>
    <row r="197" spans="1:17" s="172" customFormat="1">
      <c r="A197" s="191"/>
      <c r="B197" s="191" t="s">
        <v>5962</v>
      </c>
      <c r="C197" s="191"/>
      <c r="D197" s="191" t="s">
        <v>5961</v>
      </c>
      <c r="E197" s="199" t="s">
        <v>5931</v>
      </c>
      <c r="F197" s="190" t="s">
        <v>5625</v>
      </c>
      <c r="G197" s="191" t="s">
        <v>16</v>
      </c>
      <c r="H197" s="190" t="s">
        <v>6258</v>
      </c>
      <c r="I197" s="174" t="s">
        <v>6245</v>
      </c>
      <c r="J197" s="174" t="s">
        <v>6245</v>
      </c>
      <c r="K197" s="190" t="s">
        <v>4001</v>
      </c>
      <c r="L197" s="190"/>
      <c r="M197" s="190"/>
      <c r="N197" s="190"/>
      <c r="O197" s="191" t="s">
        <v>15</v>
      </c>
      <c r="P197" s="191" t="s">
        <v>4001</v>
      </c>
      <c r="Q197"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new_oid(),NULL,'00183312',SYSDATE(),'P72:CSTM','N','FIRMHLDPOS','Firm Hold Positions','Firm Hold Positions','ACTIVE','P72',NULL, NULL, 'P72', NULL    FROM DUAL WHERE NOT EXISTS (SELECT 1 FROM ft_t_idmv WHERE fld_id = '00183312' AND intrnl_dmn_val_txt = 'FIRMHLDPOS');</v>
      </c>
    </row>
    <row r="198" spans="1:17" s="172" customFormat="1">
      <c r="A198" s="191"/>
      <c r="B198" s="191" t="s">
        <v>5962</v>
      </c>
      <c r="C198" s="191"/>
      <c r="D198" s="191" t="s">
        <v>5961</v>
      </c>
      <c r="E198" s="199" t="s">
        <v>5931</v>
      </c>
      <c r="F198" s="190" t="s">
        <v>5625</v>
      </c>
      <c r="G198" s="191" t="s">
        <v>16</v>
      </c>
      <c r="H198" s="190" t="s">
        <v>6259</v>
      </c>
      <c r="I198" s="174" t="s">
        <v>6246</v>
      </c>
      <c r="J198" s="174" t="s">
        <v>6246</v>
      </c>
      <c r="K198" s="190" t="s">
        <v>4001</v>
      </c>
      <c r="L198" s="190"/>
      <c r="M198" s="190"/>
      <c r="N198" s="190"/>
      <c r="O198" s="191" t="s">
        <v>15</v>
      </c>
      <c r="P198" s="188" t="s">
        <v>4001</v>
      </c>
      <c r="Q198"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new_oid(),NULL,'00183312',SYSDATE(),'P72:CSTM','N','FIRMUNWIND','Firm Unwind','Firm Unwind','ACTIVE','P72',NULL, NULL, 'P72', NULL    FROM DUAL WHERE NOT EXISTS (SELECT 1 FROM ft_t_idmv WHERE fld_id = '00183312' AND intrnl_dmn_val_txt = 'FIRMUNWIND');</v>
      </c>
    </row>
    <row r="199" spans="1:17" s="172" customFormat="1">
      <c r="A199" s="191"/>
      <c r="B199" s="191" t="s">
        <v>5962</v>
      </c>
      <c r="C199" s="191"/>
      <c r="D199" s="191" t="s">
        <v>5961</v>
      </c>
      <c r="E199" s="199" t="s">
        <v>5931</v>
      </c>
      <c r="F199" s="190" t="s">
        <v>5625</v>
      </c>
      <c r="G199" s="191" t="s">
        <v>16</v>
      </c>
      <c r="H199" s="190" t="s">
        <v>6260</v>
      </c>
      <c r="I199" s="174" t="s">
        <v>6247</v>
      </c>
      <c r="J199" s="174" t="s">
        <v>6247</v>
      </c>
      <c r="K199" s="190" t="s">
        <v>4001</v>
      </c>
      <c r="L199" s="190"/>
      <c r="M199" s="190"/>
      <c r="N199" s="190"/>
      <c r="O199" s="191" t="s">
        <v>15</v>
      </c>
      <c r="P199" s="191" t="s">
        <v>4001</v>
      </c>
      <c r="Q199"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new_oid(),NULL,'00183312',SYSDATE(),'P72:CSTM','N','ILLQUDRETN','Illiquid Retention','Illiquid Retention','ACTIVE','P72',NULL, NULL, 'P72', NULL    FROM DUAL WHERE NOT EXISTS (SELECT 1 FROM ft_t_idmv WHERE fld_id = '00183312' AND intrnl_dmn_val_txt = 'ILLQUDRETN');</v>
      </c>
    </row>
    <row r="200" spans="1:17" s="172" customFormat="1">
      <c r="A200" s="191"/>
      <c r="B200" s="191" t="s">
        <v>5962</v>
      </c>
      <c r="C200" s="191"/>
      <c r="D200" s="191" t="s">
        <v>5961</v>
      </c>
      <c r="E200" s="199" t="s">
        <v>5931</v>
      </c>
      <c r="F200" s="190" t="s">
        <v>5625</v>
      </c>
      <c r="G200" s="191" t="s">
        <v>16</v>
      </c>
      <c r="H200" s="190" t="s">
        <v>6261</v>
      </c>
      <c r="I200" s="174" t="s">
        <v>6248</v>
      </c>
      <c r="J200" s="174" t="s">
        <v>6248</v>
      </c>
      <c r="K200" s="190" t="s">
        <v>4001</v>
      </c>
      <c r="L200" s="190"/>
      <c r="M200" s="190"/>
      <c r="N200" s="190"/>
      <c r="O200" s="191" t="s">
        <v>15</v>
      </c>
      <c r="P200" s="188" t="s">
        <v>4001</v>
      </c>
      <c r="Q200"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new_oid(),NULL,'00183312',SYSDATE(),'P72:CSTM','N','CASHMGMTGEN','Cash Management-General','Cash Management-General','ACTIVE','P72',NULL, NULL, 'P72', NULL    FROM DUAL WHERE NOT EXISTS (SELECT 1 FROM ft_t_idmv WHERE fld_id = '00183312' AND intrnl_dmn_val_txt = 'CASHMGMTGEN');</v>
      </c>
    </row>
    <row r="201" spans="1:17" s="172" customFormat="1">
      <c r="A201" s="191"/>
      <c r="B201" s="191" t="s">
        <v>5962</v>
      </c>
      <c r="C201" s="191"/>
      <c r="D201" s="191" t="s">
        <v>5961</v>
      </c>
      <c r="E201" s="199" t="s">
        <v>5931</v>
      </c>
      <c r="F201" s="190" t="s">
        <v>5625</v>
      </c>
      <c r="G201" s="191" t="s">
        <v>16</v>
      </c>
      <c r="H201" s="190" t="s">
        <v>6262</v>
      </c>
      <c r="I201" s="174" t="s">
        <v>6249</v>
      </c>
      <c r="J201" s="174" t="s">
        <v>6249</v>
      </c>
      <c r="K201" s="190" t="s">
        <v>4001</v>
      </c>
      <c r="L201" s="190"/>
      <c r="M201" s="190"/>
      <c r="N201" s="190"/>
      <c r="O201" s="191" t="s">
        <v>15</v>
      </c>
      <c r="P201" s="191" t="s">
        <v>4001</v>
      </c>
      <c r="Q201"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new_oid(),NULL,'00183312',SYSDATE(),'P72:CSTM','N','CASHMGMTTRIPRTY','Cash Management-Tri-Party Repo','Cash Management-Tri-Party Repo','ACTIVE','P72',NULL, NULL, 'P72', NULL    FROM DUAL WHERE NOT EXISTS (SELECT 1 FROM ft_t_idmv WHERE fld_id = '00183312' AND intrnl_dmn_val_txt = 'CASHMGMTTRIPRTY');</v>
      </c>
    </row>
    <row r="202" spans="1:17" s="172" customFormat="1">
      <c r="A202" s="191"/>
      <c r="B202" s="191" t="s">
        <v>5962</v>
      </c>
      <c r="C202" s="191"/>
      <c r="D202" s="191" t="s">
        <v>5961</v>
      </c>
      <c r="E202" s="199" t="s">
        <v>5931</v>
      </c>
      <c r="F202" s="190" t="s">
        <v>5625</v>
      </c>
      <c r="G202" s="191" t="s">
        <v>16</v>
      </c>
      <c r="H202" s="190" t="s">
        <v>6263</v>
      </c>
      <c r="I202" s="174" t="s">
        <v>6250</v>
      </c>
      <c r="J202" s="174" t="s">
        <v>6250</v>
      </c>
      <c r="K202" s="190" t="s">
        <v>4001</v>
      </c>
      <c r="L202" s="190"/>
      <c r="M202" s="190"/>
      <c r="N202" s="190"/>
      <c r="O202" s="191" t="s">
        <v>15</v>
      </c>
      <c r="P202" s="188" t="s">
        <v>4001</v>
      </c>
      <c r="Q202"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new_oid(),NULL,'00183312',SYSDATE(),'P72:CSTM','N','CASHMGMTUMR','Cash Management-UMR','Cash Management-UMR','ACTIVE','P72',NULL, NULL, 'P72', NULL    FROM DUAL WHERE NOT EXISTS (SELECT 1 FROM ft_t_idmv WHERE fld_id = '00183312' AND intrnl_dmn_val_txt = 'CASHMGMTUMR');</v>
      </c>
    </row>
    <row r="203" spans="1:17" s="172" customFormat="1">
      <c r="A203" s="191"/>
      <c r="B203" s="191" t="s">
        <v>5962</v>
      </c>
      <c r="C203" s="191"/>
      <c r="D203" s="191" t="s">
        <v>5961</v>
      </c>
      <c r="E203" s="199" t="s">
        <v>5931</v>
      </c>
      <c r="F203" s="190" t="s">
        <v>5625</v>
      </c>
      <c r="G203" s="191" t="s">
        <v>16</v>
      </c>
      <c r="H203" s="190" t="s">
        <v>6264</v>
      </c>
      <c r="I203" s="174" t="s">
        <v>6251</v>
      </c>
      <c r="J203" s="174" t="s">
        <v>6251</v>
      </c>
      <c r="K203" s="190" t="s">
        <v>4001</v>
      </c>
      <c r="L203" s="190"/>
      <c r="M203" s="190"/>
      <c r="N203" s="190"/>
      <c r="O203" s="191" t="s">
        <v>15</v>
      </c>
      <c r="P203" s="191" t="s">
        <v>4001</v>
      </c>
      <c r="Q203"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new_oid(),NULL,'00183312',SYSDATE(),'P72:CSTM','N','EQTYCAPMKT','Equity Capital Markets','Equity Capital Markets','ACTIVE','P72',NULL, NULL, 'P72', NULL    FROM DUAL WHERE NOT EXISTS (SELECT 1 FROM ft_t_idmv WHERE fld_id = '00183312' AND intrnl_dmn_val_txt = 'EQTYCAPMKT');</v>
      </c>
    </row>
    <row r="204" spans="1:17" s="172" customFormat="1">
      <c r="A204" s="191"/>
      <c r="B204" s="191" t="s">
        <v>5962</v>
      </c>
      <c r="C204" s="191"/>
      <c r="D204" s="191" t="s">
        <v>5961</v>
      </c>
      <c r="E204" s="199" t="s">
        <v>5931</v>
      </c>
      <c r="F204" s="190" t="s">
        <v>5625</v>
      </c>
      <c r="G204" s="191" t="s">
        <v>16</v>
      </c>
      <c r="H204" s="190" t="s">
        <v>6265</v>
      </c>
      <c r="I204" s="174" t="s">
        <v>6252</v>
      </c>
      <c r="J204" s="174" t="s">
        <v>6252</v>
      </c>
      <c r="K204" s="190" t="s">
        <v>4001</v>
      </c>
      <c r="L204" s="190"/>
      <c r="M204" s="190"/>
      <c r="N204" s="190"/>
      <c r="O204" s="191" t="s">
        <v>15</v>
      </c>
      <c r="P204" s="188" t="s">
        <v>4001</v>
      </c>
      <c r="Q204"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new_oid(),NULL,'00183312',SYSDATE(),'P72:CSTM','N','EXCHSEATS','Exchange Seats','Exchange Seats','ACTIVE','P72',NULL, NULL, 'P72', NULL    FROM DUAL WHERE NOT EXISTS (SELECT 1 FROM ft_t_idmv WHERE fld_id = '00183312' AND intrnl_dmn_val_txt = 'EXCHSEATS');</v>
      </c>
    </row>
    <row r="205" spans="1:17" s="172" customFormat="1">
      <c r="A205" s="191"/>
      <c r="B205" s="191" t="s">
        <v>5962</v>
      </c>
      <c r="C205" s="191"/>
      <c r="D205" s="191" t="s">
        <v>5961</v>
      </c>
      <c r="E205" s="199" t="s">
        <v>5931</v>
      </c>
      <c r="F205" s="190" t="s">
        <v>5625</v>
      </c>
      <c r="G205" s="191" t="s">
        <v>16</v>
      </c>
      <c r="H205" s="190" t="s">
        <v>6253</v>
      </c>
      <c r="I205" s="174" t="s">
        <v>6253</v>
      </c>
      <c r="J205" s="174" t="s">
        <v>6253</v>
      </c>
      <c r="K205" s="190" t="s">
        <v>4001</v>
      </c>
      <c r="L205" s="190"/>
      <c r="M205" s="190"/>
      <c r="N205" s="190"/>
      <c r="O205" s="191" t="s">
        <v>15</v>
      </c>
      <c r="P205" s="191" t="s">
        <v>4001</v>
      </c>
      <c r="Q205"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new_oid(),NULL,'00183312',SYSDATE(),'P72:CSTM','N','OMNI','OMNI','OMNI','ACTIVE','P72',NULL, NULL, 'P72', NULL    FROM DUAL WHERE NOT EXISTS (SELECT 1 FROM ft_t_idmv WHERE fld_id = '00183312' AND intrnl_dmn_val_txt = 'OMNI');</v>
      </c>
    </row>
    <row r="206" spans="1:17" s="172" customFormat="1">
      <c r="A206" s="191"/>
      <c r="B206" s="191" t="s">
        <v>5962</v>
      </c>
      <c r="C206" s="191"/>
      <c r="D206" s="191" t="s">
        <v>5961</v>
      </c>
      <c r="E206" s="199" t="s">
        <v>5931</v>
      </c>
      <c r="F206" s="190" t="s">
        <v>5625</v>
      </c>
      <c r="G206" s="191" t="s">
        <v>16</v>
      </c>
      <c r="H206" s="190" t="s">
        <v>6266</v>
      </c>
      <c r="I206" s="174" t="s">
        <v>6254</v>
      </c>
      <c r="J206" s="174" t="s">
        <v>6254</v>
      </c>
      <c r="K206" s="190" t="s">
        <v>4001</v>
      </c>
      <c r="L206" s="190"/>
      <c r="M206" s="190"/>
      <c r="N206" s="190"/>
      <c r="O206" s="191" t="s">
        <v>15</v>
      </c>
      <c r="P206" s="188" t="s">
        <v>4001</v>
      </c>
      <c r="Q206"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new_oid(),NULL,'00183312',SYSDATE(),'P72:CSTM','N','HISTECONOMICS','Historical Economics','Historical Economics','ACTIVE','P72',NULL, NULL, 'P72', NULL    FROM DUAL WHERE NOT EXISTS (SELECT 1 FROM ft_t_idmv WHERE fld_id = '00183312' AND intrnl_dmn_val_txt = 'HISTECONOMICS');</v>
      </c>
    </row>
    <row r="207" spans="1:17">
      <c r="A207" s="186"/>
      <c r="B207" s="191" t="s">
        <v>5962</v>
      </c>
      <c r="C207" s="186"/>
      <c r="D207" s="191" t="s">
        <v>5961</v>
      </c>
      <c r="E207" s="199" t="s">
        <v>5931</v>
      </c>
      <c r="F207" s="190" t="s">
        <v>5625</v>
      </c>
      <c r="G207" s="191" t="s">
        <v>16</v>
      </c>
      <c r="H207" s="190" t="s">
        <v>6267</v>
      </c>
      <c r="I207" s="174" t="s">
        <v>6255</v>
      </c>
      <c r="J207" s="174" t="s">
        <v>6255</v>
      </c>
      <c r="K207" s="190" t="s">
        <v>4001</v>
      </c>
      <c r="L207" s="190"/>
      <c r="M207" s="190"/>
      <c r="N207" s="190"/>
      <c r="O207" s="191" t="s">
        <v>15</v>
      </c>
      <c r="P207" s="191" t="s">
        <v>4001</v>
      </c>
      <c r="Q207"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new_oid(),NULL,'00183312',SYSDATE(),'P72:CSTM','N','THEACADEMY','The Academy','The Academy','ACTIVE','P72',NULL, NULL, 'P72', NULL    FROM DUAL WHERE NOT EXISTS (SELECT 1 FROM ft_t_idmv WHERE fld_id = '00183312' AND intrnl_dmn_val_txt = 'THEACADEMY');</v>
      </c>
    </row>
    <row r="208" spans="1:17">
      <c r="A208" s="186"/>
      <c r="B208" s="191" t="s">
        <v>5962</v>
      </c>
      <c r="C208" s="186"/>
      <c r="D208" s="191" t="s">
        <v>5961</v>
      </c>
      <c r="E208" s="199" t="s">
        <v>5931</v>
      </c>
      <c r="F208" s="190" t="s">
        <v>5625</v>
      </c>
      <c r="G208" s="191" t="s">
        <v>16</v>
      </c>
      <c r="H208" s="190" t="s">
        <v>6268</v>
      </c>
      <c r="I208" s="174" t="s">
        <v>6256</v>
      </c>
      <c r="J208" s="174" t="s">
        <v>6256</v>
      </c>
      <c r="K208" s="190" t="s">
        <v>4001</v>
      </c>
      <c r="L208" s="190"/>
      <c r="M208" s="190"/>
      <c r="N208" s="190" t="s">
        <v>6406</v>
      </c>
      <c r="O208" s="191" t="s">
        <v>15</v>
      </c>
      <c r="P208" s="188" t="s">
        <v>4001</v>
      </c>
      <c r="Q208"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new_oid(),NULL,'00183312',SYSDATE(),'P72:CSTM','N','TEST','Test','Test','ACTIVE','P72',NULL, NULL, 'P72', 'Not Live'    FROM DUAL WHERE NOT EXISTS (SELECT 1 FROM ft_t_idmv WHERE fld_id = '00183312' AND intrnl_dmn_val_txt = 'TEST');</v>
      </c>
    </row>
    <row r="209" spans="1:17">
      <c r="A209" s="186"/>
      <c r="B209" s="191" t="s">
        <v>5962</v>
      </c>
      <c r="C209" s="186"/>
      <c r="D209" s="191" t="s">
        <v>5961</v>
      </c>
      <c r="E209" s="199" t="s">
        <v>5931</v>
      </c>
      <c r="F209" s="190" t="s">
        <v>5625</v>
      </c>
      <c r="G209" s="191" t="s">
        <v>16</v>
      </c>
      <c r="H209" s="190" t="s">
        <v>6269</v>
      </c>
      <c r="I209" s="174" t="s">
        <v>5973</v>
      </c>
      <c r="J209" s="174" t="s">
        <v>5973</v>
      </c>
      <c r="K209" s="190" t="s">
        <v>4001</v>
      </c>
      <c r="L209" s="190"/>
      <c r="M209" s="190"/>
      <c r="N209" s="190" t="s">
        <v>6405</v>
      </c>
      <c r="O209" s="191" t="s">
        <v>15</v>
      </c>
      <c r="P209" s="191" t="s">
        <v>4001</v>
      </c>
      <c r="Q209" s="189" t="str">
        <f t="shared" si="3"/>
        <v>INSERT INTO ft_t_idmv (intrnl_dmn_val_id, fld_data_cl_id, fld_id, last_chg_tms, last_chg_usr_id, mod_rst_ind, intrnl_dmn_val_txt, intrnl_dmn_val_nme, intrnl_dmn_desc, data_stat_typ, data_src_id,tbl_id,col_nme, dmn_val_purp_typ ,qual_val_txt)  SELECT new_oid(),NULL,'00183312',SYSDATE(),'P72:CSTM','N','RISKMNGMT','Risk Management','Risk Management','ACTIVE','P72',NULL, NULL, 'P72', 'Live'    FROM DUAL WHERE NOT EXISTS (SELECT 1 FROM ft_t_idmv WHERE fld_id = '00183312' AND intrnl_dmn_val_txt = 'RISKMNGMT');</v>
      </c>
    </row>
    <row r="210" spans="1:17">
      <c r="A210" s="204"/>
      <c r="B210" s="191" t="s">
        <v>5962</v>
      </c>
      <c r="C210" s="204"/>
      <c r="D210" s="191" t="s">
        <v>6372</v>
      </c>
      <c r="E210" s="199" t="s">
        <v>5931</v>
      </c>
      <c r="F210" s="190" t="s">
        <v>5625</v>
      </c>
      <c r="G210" s="191" t="s">
        <v>16</v>
      </c>
      <c r="H210" s="205" t="s">
        <v>6373</v>
      </c>
      <c r="I210" s="174" t="s">
        <v>6374</v>
      </c>
      <c r="J210" s="174" t="s">
        <v>6374</v>
      </c>
      <c r="K210" s="205" t="s">
        <v>4001</v>
      </c>
      <c r="L210" s="205"/>
      <c r="M210" s="205"/>
      <c r="N210" s="205"/>
      <c r="O210" s="191" t="s">
        <v>15</v>
      </c>
      <c r="P210" s="188" t="s">
        <v>4001</v>
      </c>
      <c r="Q210"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new_oid(),NULL,'00382120',SYSDATE(),'P72:CSTM','N','TRDRESEARCH','Trading Research','Trading Research','ACTIVE','P72',NULL, NULL, 'P72', NULL    FROM DUAL WHERE NOT EXISTS (SELECT 1 FROM ft_t_idmv WHERE fld_id = '00382120' AND intrnl_dmn_val_txt = 'TRDRESEARCH');</v>
      </c>
    </row>
    <row r="211" spans="1:17">
      <c r="A211" s="204"/>
      <c r="B211" s="191" t="s">
        <v>5962</v>
      </c>
      <c r="C211" s="204"/>
      <c r="D211" s="191" t="s">
        <v>6372</v>
      </c>
      <c r="E211" s="199" t="s">
        <v>5931</v>
      </c>
      <c r="F211" s="190" t="s">
        <v>5625</v>
      </c>
      <c r="G211" s="191" t="s">
        <v>16</v>
      </c>
      <c r="H211" s="205" t="s">
        <v>6375</v>
      </c>
      <c r="I211" s="174" t="s">
        <v>6376</v>
      </c>
      <c r="J211" s="174" t="s">
        <v>6376</v>
      </c>
      <c r="K211" s="190" t="s">
        <v>4001</v>
      </c>
      <c r="L211" s="205"/>
      <c r="M211" s="205"/>
      <c r="N211" s="205"/>
      <c r="O211" s="191" t="s">
        <v>15</v>
      </c>
      <c r="P211" s="191" t="s">
        <v>4001</v>
      </c>
      <c r="Q211"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new_oid(),NULL,'00382120',SYSDATE(),'P72:CSTM','N','RESEARCHANLYST','Research Analyst','Research Analyst','ACTIVE','P72',NULL, NULL, 'P72', NULL    FROM DUAL WHERE NOT EXISTS (SELECT 1 FROM ft_t_idmv WHERE fld_id = '00382120' AND intrnl_dmn_val_txt = 'RESEARCHANLYST');</v>
      </c>
    </row>
    <row r="212" spans="1:17">
      <c r="A212" s="204"/>
      <c r="B212" s="191" t="s">
        <v>5962</v>
      </c>
      <c r="C212" s="204"/>
      <c r="D212" s="191" t="s">
        <v>6372</v>
      </c>
      <c r="E212" s="199" t="s">
        <v>5931</v>
      </c>
      <c r="F212" s="190" t="s">
        <v>5625</v>
      </c>
      <c r="G212" s="191" t="s">
        <v>16</v>
      </c>
      <c r="H212" s="205" t="s">
        <v>6377</v>
      </c>
      <c r="I212" s="174" t="s">
        <v>6378</v>
      </c>
      <c r="J212" s="174" t="s">
        <v>6378</v>
      </c>
      <c r="K212" s="205" t="s">
        <v>4001</v>
      </c>
      <c r="L212" s="205"/>
      <c r="M212" s="205"/>
      <c r="N212" s="205"/>
      <c r="O212" s="191" t="s">
        <v>15</v>
      </c>
      <c r="P212" s="188" t="s">
        <v>4001</v>
      </c>
      <c r="Q212"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new_oid(),NULL,'00382120',SYSDATE(),'P72:CSTM','N','TRADER','Trader','Trader','ACTIVE','P72',NULL, NULL, 'P72', NULL    FROM DUAL WHERE NOT EXISTS (SELECT 1 FROM ft_t_idmv WHERE fld_id = '00382120' AND intrnl_dmn_val_txt = 'TRADER');</v>
      </c>
    </row>
    <row r="213" spans="1:17">
      <c r="A213" s="204"/>
      <c r="B213" s="191" t="s">
        <v>5962</v>
      </c>
      <c r="C213" s="204"/>
      <c r="D213" s="191" t="s">
        <v>6372</v>
      </c>
      <c r="E213" s="199" t="s">
        <v>5931</v>
      </c>
      <c r="F213" s="190" t="s">
        <v>5625</v>
      </c>
      <c r="G213" s="191" t="s">
        <v>16</v>
      </c>
      <c r="H213" s="205" t="s">
        <v>6379</v>
      </c>
      <c r="I213" s="174" t="s">
        <v>6380</v>
      </c>
      <c r="J213" s="174" t="s">
        <v>6380</v>
      </c>
      <c r="K213" s="190" t="s">
        <v>4001</v>
      </c>
      <c r="L213" s="205"/>
      <c r="M213" s="205"/>
      <c r="N213" s="205"/>
      <c r="O213" s="191" t="s">
        <v>15</v>
      </c>
      <c r="P213" s="191" t="s">
        <v>4001</v>
      </c>
      <c r="Q213"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new_oid(),NULL,'00382120',SYSDATE(),'P72:CSTM','N','PORTMNGR','Portfolio Manager','Portfolio Manager','ACTIVE','P72',NULL, NULL, 'P72', NULL    FROM DUAL WHERE NOT EXISTS (SELECT 1 FROM ft_t_idmv WHERE fld_id = '00382120' AND intrnl_dmn_val_txt = 'PORTMNGR');</v>
      </c>
    </row>
    <row r="214" spans="1:17">
      <c r="A214" s="204"/>
      <c r="B214" s="191" t="s">
        <v>5962</v>
      </c>
      <c r="C214" s="204"/>
      <c r="D214" s="191" t="s">
        <v>6372</v>
      </c>
      <c r="E214" s="199" t="s">
        <v>5931</v>
      </c>
      <c r="F214" s="190" t="s">
        <v>5625</v>
      </c>
      <c r="G214" s="191" t="s">
        <v>16</v>
      </c>
      <c r="H214" s="205" t="s">
        <v>6381</v>
      </c>
      <c r="I214" s="174" t="s">
        <v>6382</v>
      </c>
      <c r="J214" s="174" t="s">
        <v>6382</v>
      </c>
      <c r="K214" s="205" t="s">
        <v>4001</v>
      </c>
      <c r="L214" s="205"/>
      <c r="M214" s="205"/>
      <c r="N214" s="205"/>
      <c r="O214" s="191" t="s">
        <v>15</v>
      </c>
      <c r="P214" s="188" t="s">
        <v>4001</v>
      </c>
      <c r="Q214"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new_oid(),NULL,'00382120',SYSDATE(),'P72:CSTM','N','TRDASSTNT','Trading Assistant','Trading Assistant','ACTIVE','P72',NULL, NULL, 'P72', NULL    FROM DUAL WHERE NOT EXISTS (SELECT 1 FROM ft_t_idmv WHERE fld_id = '00382120' AND intrnl_dmn_val_txt = 'TRDASSTNT');</v>
      </c>
    </row>
    <row r="215" spans="1:17">
      <c r="A215" s="204"/>
      <c r="B215" s="191" t="s">
        <v>5962</v>
      </c>
      <c r="C215" s="204"/>
      <c r="D215" s="191" t="s">
        <v>6372</v>
      </c>
      <c r="E215" s="199" t="s">
        <v>5931</v>
      </c>
      <c r="F215" s="190" t="s">
        <v>5625</v>
      </c>
      <c r="G215" s="191" t="s">
        <v>16</v>
      </c>
      <c r="H215" s="205" t="s">
        <v>6383</v>
      </c>
      <c r="I215" s="174" t="s">
        <v>6384</v>
      </c>
      <c r="J215" s="174" t="s">
        <v>6384</v>
      </c>
      <c r="K215" s="190" t="s">
        <v>4001</v>
      </c>
      <c r="L215" s="205"/>
      <c r="M215" s="205"/>
      <c r="N215" s="205"/>
      <c r="O215" s="191" t="s">
        <v>15</v>
      </c>
      <c r="P215" s="191" t="s">
        <v>4001</v>
      </c>
      <c r="Q215"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new_oid(),NULL,'00382120',SYSDATE(),'P72:CSTM','N','ADMINSUPPRT','Administrative Support','Administrative Support','ACTIVE','P72',NULL, NULL, 'P72', NULL    FROM DUAL WHERE NOT EXISTS (SELECT 1 FROM ft_t_idmv WHERE fld_id = '00382120' AND intrnl_dmn_val_txt = 'ADMINSUPPRT');</v>
      </c>
    </row>
    <row r="216" spans="1:17">
      <c r="A216" s="204"/>
      <c r="B216" s="191" t="s">
        <v>5962</v>
      </c>
      <c r="C216" s="204"/>
      <c r="D216" s="191" t="s">
        <v>6372</v>
      </c>
      <c r="E216" s="199" t="s">
        <v>5931</v>
      </c>
      <c r="F216" s="190" t="s">
        <v>5625</v>
      </c>
      <c r="G216" s="191" t="s">
        <v>16</v>
      </c>
      <c r="H216" s="205" t="s">
        <v>6385</v>
      </c>
      <c r="I216" s="174" t="s">
        <v>6386</v>
      </c>
      <c r="J216" s="174" t="s">
        <v>6386</v>
      </c>
      <c r="K216" s="205" t="s">
        <v>4001</v>
      </c>
      <c r="L216" s="205"/>
      <c r="M216" s="205"/>
      <c r="N216" s="205"/>
      <c r="O216" s="191" t="s">
        <v>15</v>
      </c>
      <c r="P216" s="188" t="s">
        <v>4001</v>
      </c>
      <c r="Q216"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new_oid(),NULL,'00382120',SYSDATE(),'P72:CSTM','N','SNRMNGMT','Senior Management','Senior Management','ACTIVE','P72',NULL, NULL, 'P72', NULL    FROM DUAL WHERE NOT EXISTS (SELECT 1 FROM ft_t_idmv WHERE fld_id = '00382120' AND intrnl_dmn_val_txt = 'SNRMNGMT');</v>
      </c>
    </row>
    <row r="217" spans="1:17">
      <c r="A217" s="204"/>
      <c r="B217" s="191" t="s">
        <v>5962</v>
      </c>
      <c r="C217" s="204"/>
      <c r="D217" s="191" t="s">
        <v>6372</v>
      </c>
      <c r="E217" s="199" t="s">
        <v>5931</v>
      </c>
      <c r="F217" s="190" t="s">
        <v>5625</v>
      </c>
      <c r="G217" s="191" t="s">
        <v>16</v>
      </c>
      <c r="H217" s="205" t="s">
        <v>6387</v>
      </c>
      <c r="I217" s="174" t="s">
        <v>6387</v>
      </c>
      <c r="J217" s="174" t="s">
        <v>6387</v>
      </c>
      <c r="K217" s="190" t="s">
        <v>4001</v>
      </c>
      <c r="L217" s="205"/>
      <c r="M217" s="205"/>
      <c r="N217" s="205"/>
      <c r="O217" s="191" t="s">
        <v>15</v>
      </c>
      <c r="P217" s="191" t="s">
        <v>4001</v>
      </c>
      <c r="Q217"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new_oid(),NULL,'00382120',SYSDATE(),'P72:CSTM','N','IAC','IAC','IAC','ACTIVE','P72',NULL, NULL, 'P72', NULL    FROM DUAL WHERE NOT EXISTS (SELECT 1 FROM ft_t_idmv WHERE fld_id = '00382120' AND intrnl_dmn_val_txt = 'IAC');</v>
      </c>
    </row>
    <row r="218" spans="1:17">
      <c r="A218" s="204"/>
      <c r="B218" s="191" t="s">
        <v>5962</v>
      </c>
      <c r="C218" s="204"/>
      <c r="D218" s="191" t="s">
        <v>6372</v>
      </c>
      <c r="E218" s="199" t="s">
        <v>5931</v>
      </c>
      <c r="F218" s="190" t="s">
        <v>5625</v>
      </c>
      <c r="G218" s="191" t="s">
        <v>16</v>
      </c>
      <c r="H218" s="205" t="s">
        <v>6388</v>
      </c>
      <c r="I218" s="174" t="s">
        <v>6389</v>
      </c>
      <c r="J218" s="174" t="s">
        <v>6389</v>
      </c>
      <c r="K218" s="205" t="s">
        <v>4001</v>
      </c>
      <c r="L218" s="205"/>
      <c r="M218" s="205"/>
      <c r="N218" s="205"/>
      <c r="O218" s="191" t="s">
        <v>15</v>
      </c>
      <c r="P218" s="188" t="s">
        <v>4001</v>
      </c>
      <c r="Q218"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new_oid(),NULL,'00382120',SYSDATE(),'P72:CSTM','N','RESEARCHTRDR','Research Trader','Research Trader','ACTIVE','P72',NULL, NULL, 'P72', NULL    FROM DUAL WHERE NOT EXISTS (SELECT 1 FROM ft_t_idmv WHERE fld_id = '00382120' AND intrnl_dmn_val_txt = 'RESEARCHTRDR');</v>
      </c>
    </row>
    <row r="219" spans="1:17">
      <c r="A219" s="204"/>
      <c r="B219" s="191" t="s">
        <v>5962</v>
      </c>
      <c r="C219" s="204"/>
      <c r="D219" s="191" t="s">
        <v>6372</v>
      </c>
      <c r="E219" s="199" t="s">
        <v>5931</v>
      </c>
      <c r="F219" s="190" t="s">
        <v>5625</v>
      </c>
      <c r="G219" s="191" t="s">
        <v>16</v>
      </c>
      <c r="H219" s="205" t="s">
        <v>6390</v>
      </c>
      <c r="I219" s="174" t="s">
        <v>6391</v>
      </c>
      <c r="J219" s="174" t="s">
        <v>6391</v>
      </c>
      <c r="K219" s="190" t="s">
        <v>4001</v>
      </c>
      <c r="L219" s="205"/>
      <c r="M219" s="205"/>
      <c r="N219" s="205"/>
      <c r="O219" s="191" t="s">
        <v>15</v>
      </c>
      <c r="P219" s="191" t="s">
        <v>4001</v>
      </c>
      <c r="Q219"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new_oid(),NULL,'00382120',SYSDATE(),'P72:CSTM','N','PORTMNGRLANCPNT','Portfolio Manager, LaunchPoint','Portfolio Manager, LaunchPoint','ACTIVE','P72',NULL, NULL, 'P72', NULL    FROM DUAL WHERE NOT EXISTS (SELECT 1 FROM ft_t_idmv WHERE fld_id = '00382120' AND intrnl_dmn_val_txt = 'PORTMNGRLANCPNT');</v>
      </c>
    </row>
    <row r="220" spans="1:17">
      <c r="A220" s="204"/>
      <c r="B220" s="191" t="s">
        <v>5962</v>
      </c>
      <c r="C220" s="204"/>
      <c r="D220" s="191" t="s">
        <v>6372</v>
      </c>
      <c r="E220" s="199" t="s">
        <v>5931</v>
      </c>
      <c r="F220" s="190" t="s">
        <v>5625</v>
      </c>
      <c r="G220" s="191" t="s">
        <v>16</v>
      </c>
      <c r="H220" s="205" t="s">
        <v>6392</v>
      </c>
      <c r="I220" s="174" t="s">
        <v>6393</v>
      </c>
      <c r="J220" s="174" t="s">
        <v>6393</v>
      </c>
      <c r="K220" s="205" t="s">
        <v>4001</v>
      </c>
      <c r="L220" s="205"/>
      <c r="M220" s="205"/>
      <c r="N220" s="205"/>
      <c r="O220" s="191" t="s">
        <v>15</v>
      </c>
      <c r="P220" s="188" t="s">
        <v>4001</v>
      </c>
      <c r="Q220"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new_oid(),NULL,'00382120',SYSDATE(),'P72:CSTM','N','PORTMNGR2','Portfolio Manager II','Portfolio Manager II','ACTIVE','P72',NULL, NULL, 'P72', NULL    FROM DUAL WHERE NOT EXISTS (SELECT 1 FROM ft_t_idmv WHERE fld_id = '00382120' AND intrnl_dmn_val_txt = 'PORTMNGR2');</v>
      </c>
    </row>
    <row r="221" spans="1:17">
      <c r="A221" s="204"/>
      <c r="B221" s="191" t="s">
        <v>5962</v>
      </c>
      <c r="C221" s="204"/>
      <c r="D221" s="191" t="s">
        <v>6372</v>
      </c>
      <c r="E221" s="199" t="s">
        <v>5931</v>
      </c>
      <c r="F221" s="190" t="s">
        <v>5625</v>
      </c>
      <c r="G221" s="191" t="s">
        <v>16</v>
      </c>
      <c r="H221" s="205" t="s">
        <v>6394</v>
      </c>
      <c r="I221" s="174" t="s">
        <v>6395</v>
      </c>
      <c r="J221" s="174" t="s">
        <v>6395</v>
      </c>
      <c r="K221" s="190" t="s">
        <v>4001</v>
      </c>
      <c r="L221" s="205"/>
      <c r="M221" s="205"/>
      <c r="N221" s="205"/>
      <c r="O221" s="191" t="s">
        <v>15</v>
      </c>
      <c r="P221" s="191" t="s">
        <v>4001</v>
      </c>
      <c r="Q221"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new_oid(),NULL,'00382120',SYSDATE(),'P72:CSTM','N','MACROMNGMT','Macro Management','Macro Management','ACTIVE','P72',NULL, NULL, 'P72', NULL    FROM DUAL WHERE NOT EXISTS (SELECT 1 FROM ft_t_idmv WHERE fld_id = '00382120' AND intrnl_dmn_val_txt = 'MACROMNGMT');</v>
      </c>
    </row>
    <row r="222" spans="1:17">
      <c r="A222" s="204"/>
      <c r="B222" s="191" t="s">
        <v>5962</v>
      </c>
      <c r="C222" s="204"/>
      <c r="D222" s="191" t="s">
        <v>6372</v>
      </c>
      <c r="E222" s="199" t="s">
        <v>5931</v>
      </c>
      <c r="F222" s="190" t="s">
        <v>5625</v>
      </c>
      <c r="G222" s="191" t="s">
        <v>16</v>
      </c>
      <c r="H222" s="205" t="s">
        <v>6396</v>
      </c>
      <c r="I222" s="174" t="s">
        <v>6397</v>
      </c>
      <c r="J222" s="174" t="s">
        <v>6397</v>
      </c>
      <c r="K222" s="205" t="s">
        <v>4001</v>
      </c>
      <c r="L222" s="205"/>
      <c r="M222" s="205"/>
      <c r="N222" s="205"/>
      <c r="O222" s="191" t="s">
        <v>15</v>
      </c>
      <c r="P222" s="188" t="s">
        <v>4001</v>
      </c>
      <c r="Q222"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new_oid(),NULL,'00382120',SYSDATE(),'P72:CSTM','N','EQTMGMTTRD','Equities Management - Trading','Equities Management - Trading','ACTIVE','P72',NULL, NULL, 'P72', NULL    FROM DUAL WHERE NOT EXISTS (SELECT 1 FROM ft_t_idmv WHERE fld_id = '00382120' AND intrnl_dmn_val_txt = 'EQTMGMTTRD');</v>
      </c>
    </row>
    <row r="223" spans="1:17">
      <c r="A223" s="204"/>
      <c r="B223" s="191" t="s">
        <v>5962</v>
      </c>
      <c r="C223" s="204"/>
      <c r="D223" s="191" t="s">
        <v>6372</v>
      </c>
      <c r="E223" s="199" t="s">
        <v>5931</v>
      </c>
      <c r="F223" s="190" t="s">
        <v>5625</v>
      </c>
      <c r="G223" s="191" t="s">
        <v>16</v>
      </c>
      <c r="H223" s="205" t="s">
        <v>6398</v>
      </c>
      <c r="I223" s="174" t="s">
        <v>6399</v>
      </c>
      <c r="J223" s="174" t="s">
        <v>6399</v>
      </c>
      <c r="K223" s="190" t="s">
        <v>4001</v>
      </c>
      <c r="L223" s="205"/>
      <c r="M223" s="205"/>
      <c r="N223" s="205"/>
      <c r="O223" s="191" t="s">
        <v>15</v>
      </c>
      <c r="P223" s="191" t="s">
        <v>4001</v>
      </c>
      <c r="Q223"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new_oid(),NULL,'00382120',SYSDATE(),'P72:CSTM','N','EQTMGMT','Equities Management','Equities Management','ACTIVE','P72',NULL, NULL, 'P72', NULL    FROM DUAL WHERE NOT EXISTS (SELECT 1 FROM ft_t_idmv WHERE fld_id = '00382120' AND intrnl_dmn_val_txt = 'EQTMGMT');</v>
      </c>
    </row>
    <row r="224" spans="1:17">
      <c r="A224" s="204"/>
      <c r="B224" s="191" t="s">
        <v>5962</v>
      </c>
      <c r="C224" s="204"/>
      <c r="D224" s="191" t="s">
        <v>6372</v>
      </c>
      <c r="E224" s="199" t="s">
        <v>5931</v>
      </c>
      <c r="F224" s="190" t="s">
        <v>5625</v>
      </c>
      <c r="G224" s="191" t="s">
        <v>16</v>
      </c>
      <c r="H224" s="205" t="s">
        <v>6400</v>
      </c>
      <c r="I224" s="174" t="s">
        <v>6401</v>
      </c>
      <c r="J224" s="174" t="s">
        <v>6401</v>
      </c>
      <c r="K224" s="205" t="s">
        <v>4001</v>
      </c>
      <c r="L224" s="205"/>
      <c r="M224" s="205"/>
      <c r="N224" s="205"/>
      <c r="O224" s="191" t="s">
        <v>15</v>
      </c>
      <c r="P224" s="188" t="s">
        <v>4001</v>
      </c>
      <c r="Q224"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new_oid(),NULL,'00382120',SYSDATE(),'P72:CSTM','N','CUBISTRESEARCH','Cubist Research','Cubist Research','ACTIVE','P72',NULL, NULL, 'P72', NULL    FROM DUAL WHERE NOT EXISTS (SELECT 1 FROM ft_t_idmv WHERE fld_id = '00382120' AND intrnl_dmn_val_txt = 'CUBISTRESEARCH');</v>
      </c>
    </row>
    <row r="225" spans="1:17">
      <c r="A225" s="204"/>
      <c r="B225" s="191" t="s">
        <v>5962</v>
      </c>
      <c r="C225" s="204"/>
      <c r="D225" s="191" t="s">
        <v>6372</v>
      </c>
      <c r="E225" s="199" t="s">
        <v>5931</v>
      </c>
      <c r="F225" s="190" t="s">
        <v>5625</v>
      </c>
      <c r="G225" s="191" t="s">
        <v>16</v>
      </c>
      <c r="H225" s="205" t="s">
        <v>6402</v>
      </c>
      <c r="I225" s="174" t="s">
        <v>6403</v>
      </c>
      <c r="J225" s="174" t="s">
        <v>6403</v>
      </c>
      <c r="K225" s="190" t="s">
        <v>4001</v>
      </c>
      <c r="L225" s="205"/>
      <c r="M225" s="205"/>
      <c r="N225" s="205"/>
      <c r="O225" s="191" t="s">
        <v>15</v>
      </c>
      <c r="P225" s="191" t="s">
        <v>4001</v>
      </c>
      <c r="Q225" s="189" t="str">
        <f t="shared" si="3"/>
        <v>INSERT INTO ft_t_idmv (intrnl_dmn_val_id, fld_data_cl_id, fld_id, last_chg_tms, last_chg_usr_id, mod_rst_ind, intrnl_dmn_val_txt, intrnl_dmn_val_nme, intrnl_dmn_desc, data_stat_typ, data_src_id,tbl_id,col_nme, dmn_val_purp_typ ,qual_val_txt)  SELECT new_oid(),NULL,'00382120',SYSDATE(),'P72:CSTM','N','CUBIST','Cubist','Cubist','ACTIVE','P72',NULL, NULL, 'P72', NULL    FROM DUAL WHERE NOT EXISTS (SELECT 1 FROM ft_t_idmv WHERE fld_id = '00382120' AND intrnl_dmn_val_txt = 'CUBIST');</v>
      </c>
    </row>
    <row r="226" spans="1:17">
      <c r="B226" s="191" t="s">
        <v>5962</v>
      </c>
      <c r="D226" s="191" t="s">
        <v>6426</v>
      </c>
      <c r="E226" s="199" t="s">
        <v>5931</v>
      </c>
      <c r="F226" s="190" t="s">
        <v>5625</v>
      </c>
      <c r="G226" s="191" t="s">
        <v>16</v>
      </c>
      <c r="H226" s="114" t="s">
        <v>6427</v>
      </c>
      <c r="I226" s="114" t="s">
        <v>6428</v>
      </c>
      <c r="J226" s="114" t="s">
        <v>6428</v>
      </c>
      <c r="K226" s="114" t="s">
        <v>4001</v>
      </c>
      <c r="O226" s="191" t="s">
        <v>15</v>
      </c>
      <c r="P226" s="191" t="s">
        <v>4001</v>
      </c>
      <c r="Q226" s="189" t="str">
        <f t="shared" si="3"/>
        <v>INSERT INTO ft_t_idmv (intrnl_dmn_val_id, fld_data_cl_id, fld_id, last_chg_tms, last_chg_usr_id, mod_rst_ind, intrnl_dmn_val_txt, intrnl_dmn_val_nme, intrnl_dmn_desc, data_stat_typ, data_src_id,tbl_id,col_nme, dmn_val_purp_typ ,qual_val_txt)  SELECT new_oid(),NULL,'01871797',SYSDATE(),'P72:CSTM','N','SHRSUBBK','Shared Sub Book','Shared Sub Book','ACTIVE','P72',NULL, NULL, 'P72', NULL    FROM DUAL WHERE NOT EXISTS (SELECT 1 FROM ft_t_idmv WHERE fld_id = '01871797' AND intrnl_dmn_val_txt = 'SHRSUBBK');</v>
      </c>
    </row>
    <row r="227" spans="1:17">
      <c r="B227" s="191" t="s">
        <v>5962</v>
      </c>
      <c r="D227" s="191" t="s">
        <v>6185</v>
      </c>
      <c r="E227" s="199" t="s">
        <v>5931</v>
      </c>
      <c r="F227" s="190" t="s">
        <v>5625</v>
      </c>
      <c r="G227" s="191" t="s">
        <v>16</v>
      </c>
      <c r="H227" s="114" t="s">
        <v>6485</v>
      </c>
      <c r="I227" s="114" t="s">
        <v>6486</v>
      </c>
      <c r="J227" s="114" t="s">
        <v>6486</v>
      </c>
      <c r="K227" s="114" t="s">
        <v>4001</v>
      </c>
      <c r="O227" s="191" t="s">
        <v>15</v>
      </c>
      <c r="P227" s="191" t="s">
        <v>4001</v>
      </c>
      <c r="Q227" s="189" t="str">
        <f>CONCATENATE("INSERT INTO ft_t_idmv (intrnl_dmn_val_id, fld_data_cl_id, fld_id, last_chg_tms, last_chg_usr_id, mod_rst_ind, intrnl_dmn_val_txt, intrnl_dmn_val_nme, intrnl_dmn_desc, data_stat_typ, data_src_id,tbl_id,col_nme, dmn_val_purp_typ ,qual_val_txt)  SELECT ", B227, ",", IF(C227="","NULL", "'"&amp;C227&amp;"'"), ",'", D227, "',", E227, ",'", F227, "','", G227, "','",H227, "','", I227, "','", J227, "','", O227,"','", K227, "',", IF(L227="","NULL", "'"&amp;L227&amp;"'"),", ", IF(M227="","NULL", "'"&amp;M227&amp;"'"), ", ", IF(P227="","NULL", "'"&amp;P227&amp;"'"), ", ", IF(N227="","NULL", "'"&amp;N227&amp;"'"), "    FROM DUAL WHERE NOT EXISTS (SELECT 1 FROM ft_t_idmv WHERE",IF(C227=""," fld_id = '"," fld_data_cl_id = '"), IF(C227="",D227,C227), "' AND intrnl_dmn_val_txt = '",H227, "');")</f>
        <v>INSERT INTO ft_t_idmv (intrnl_dmn_val_id, fld_data_cl_id, fld_id, last_chg_tms, last_chg_usr_id, mod_rst_ind, intrnl_dmn_val_txt, intrnl_dmn_val_nme, intrnl_dmn_desc, data_stat_typ, data_src_id,tbl_id,col_nme, dmn_val_purp_typ ,qual_val_txt)  SELECT new_oid(),NULL,'01881125',SYSDATE(),'P72:CSTM','N','MNGCOMP','Company','Company','ACTIVE','P72',NULL, NULL, 'P72', NULL    FROM DUAL WHERE NOT EXISTS (SELECT 1 FROM ft_t_idmv WHERE fld_id = '01881125' AND intrnl_dmn_val_txt = 'MNGCOMP');</v>
      </c>
    </row>
    <row r="228" spans="1:17" s="172" customFormat="1">
      <c r="A228" s="191"/>
      <c r="B228" s="191" t="s">
        <v>5962</v>
      </c>
      <c r="C228" s="191"/>
      <c r="D228" s="191" t="s">
        <v>6240</v>
      </c>
      <c r="E228" s="199" t="s">
        <v>5931</v>
      </c>
      <c r="F228" s="190" t="s">
        <v>5625</v>
      </c>
      <c r="G228" s="191" t="s">
        <v>16</v>
      </c>
      <c r="H228" s="190" t="s">
        <v>6515</v>
      </c>
      <c r="I228" s="190" t="s">
        <v>6516</v>
      </c>
      <c r="J228" s="190" t="s">
        <v>6516</v>
      </c>
      <c r="K228" s="190" t="s">
        <v>4001</v>
      </c>
      <c r="L228" s="190"/>
      <c r="M228" s="190"/>
      <c r="N228" s="190"/>
      <c r="O228" s="191" t="s">
        <v>15</v>
      </c>
      <c r="P228" s="191" t="s">
        <v>4001</v>
      </c>
      <c r="Q228" s="189" t="str">
        <f>CONCATENATE("INSERT INTO ft_t_idmv (intrnl_dmn_val_id, fld_data_cl_id, fld_id, last_chg_tms, last_chg_usr_id, mod_rst_ind, intrnl_dmn_val_txt, intrnl_dmn_val_nme, intrnl_dmn_desc, data_stat_typ, data_src_id,tbl_id,col_nme, dmn_val_purp_typ ,qual_val_txt)  SELECT ", B228, ",", IF(C228="","NULL", "'"&amp;C228&amp;"'"), ",'", D228, "',", E228, ",'", F228, "','", G228, "','",H228, "','", I228, "','", J228, "','", O228,"','", K228, "',", IF(L228="","NULL", "'"&amp;L228&amp;"'"),", ", IF(M228="","NULL", "'"&amp;M228&amp;"'"), ", ", IF(P228="","NULL", "'"&amp;P228&amp;"'"), ", ", IF(N228="","NULL", "'"&amp;N228&amp;"'"), "    FROM DUAL WHERE NOT EXISTS (SELECT 1 FROM ft_t_idmv WHERE",IF(C228=""," fld_id = '"," fld_data_cl_id = '"), IF(C228="",D228,C228), "' AND intrnl_dmn_val_txt = '",H228, "');")</f>
        <v>INSERT INTO ft_t_idmv (intrnl_dmn_val_id, fld_data_cl_id, fld_id, last_chg_tms, last_chg_usr_id, mod_rst_ind, intrnl_dmn_val_txt, intrnl_dmn_val_nme, intrnl_dmn_desc, data_stat_typ, data_src_id,tbl_id,col_nme, dmn_val_purp_typ ,qual_val_txt)  SELECT new_oid(),NULL,'00000165',SYSDATE(),'P72:CSTM','N','SUB','Sub','Sub','ACTIVE','P72',NULL, NULL, 'P72', NULL    FROM DUAL WHERE NOT EXISTS (SELECT 1 FROM ft_t_idmv WHERE fld_id = '00000165' AND intrnl_dmn_val_txt = 'SUB');</v>
      </c>
    </row>
    <row r="229" spans="1:17" s="172" customFormat="1">
      <c r="A229" s="191"/>
      <c r="B229" s="191" t="s">
        <v>5962</v>
      </c>
      <c r="C229" s="191"/>
      <c r="D229" s="191" t="s">
        <v>6517</v>
      </c>
      <c r="E229" s="199" t="s">
        <v>5931</v>
      </c>
      <c r="F229" s="190" t="s">
        <v>5625</v>
      </c>
      <c r="G229" s="191" t="s">
        <v>16</v>
      </c>
      <c r="H229" s="190" t="s">
        <v>4001</v>
      </c>
      <c r="I229" s="190" t="s">
        <v>4001</v>
      </c>
      <c r="J229" s="190" t="s">
        <v>4001</v>
      </c>
      <c r="K229" s="190" t="s">
        <v>4001</v>
      </c>
      <c r="L229" s="190"/>
      <c r="M229" s="190"/>
      <c r="N229" s="190"/>
      <c r="O229" s="191" t="s">
        <v>15</v>
      </c>
      <c r="P229" s="191" t="s">
        <v>4001</v>
      </c>
      <c r="Q229" s="189" t="str">
        <f>CONCATENATE("INSERT INTO ft_t_idmv (intrnl_dmn_val_id, fld_data_cl_id, fld_id, last_chg_tms, last_chg_usr_id, mod_rst_ind, intrnl_dmn_val_txt, intrnl_dmn_val_nme, intrnl_dmn_desc, data_stat_typ, data_src_id,tbl_id,col_nme, dmn_val_purp_typ ,qual_val_txt)  SELECT ", B229, ",", IF(C229="","NULL", "'"&amp;C229&amp;"'"), ",'", D229, "',", E229, ",'", F229, "','", G229, "','",H229, "','", I229, "','", J229, "','", O229,"','", K229, "',", IF(L229="","NULL", "'"&amp;L229&amp;"'"),", ", IF(M229="","NULL", "'"&amp;M229&amp;"'"), ", ", IF(P229="","NULL", "'"&amp;P229&amp;"'"), ", ", IF(N229="","NULL", "'"&amp;N229&amp;"'"), "    FROM DUAL WHERE NOT EXISTS (SELECT 1 FROM ft_t_idmv WHERE",IF(C229=""," fld_id = '"," fld_data_cl_id = '"), IF(C229="",D229,C229), "' AND intrnl_dmn_val_txt = '",H229, "');")</f>
        <v>INSERT INTO ft_t_idmv (intrnl_dmn_val_id, fld_data_cl_id, fld_id, last_chg_tms, last_chg_usr_id, mod_rst_ind, intrnl_dmn_val_txt, intrnl_dmn_val_nme, intrnl_dmn_desc, data_stat_typ, data_src_id,tbl_id,col_nme, dmn_val_purp_typ ,qual_val_txt)  SELECT new_oid(),NULL,'01830396',SYSDATE(),'P72:CSTM','N','P72','P72','P72','ACTIVE','P72',NULL, NULL, 'P72', NULL    FROM DUAL WHERE NOT EXISTS (SELECT 1 FROM ft_t_idmv WHERE fld_id = '01830396' AND intrnl_dmn_val_txt = 'P72');</v>
      </c>
    </row>
    <row r="230" spans="1:17">
      <c r="A230" s="186"/>
      <c r="B230" s="191" t="s">
        <v>5962</v>
      </c>
      <c r="C230" s="175"/>
      <c r="D230" s="187" t="s">
        <v>3999</v>
      </c>
      <c r="E230" s="175" t="s">
        <v>5931</v>
      </c>
      <c r="F230" s="175" t="s">
        <v>3813</v>
      </c>
      <c r="G230" s="175" t="s">
        <v>16</v>
      </c>
      <c r="H230" s="175" t="s">
        <v>6542</v>
      </c>
      <c r="I230" s="175" t="s">
        <v>6542</v>
      </c>
      <c r="J230" s="175" t="s">
        <v>6543</v>
      </c>
      <c r="K230" s="175" t="s">
        <v>4001</v>
      </c>
      <c r="L230" s="175"/>
      <c r="M230" s="175"/>
      <c r="N230" s="175"/>
      <c r="O230" s="188" t="s">
        <v>15</v>
      </c>
      <c r="P230" s="188"/>
      <c r="Q230" s="189" t="str">
        <f>CONCATENATE("INSERT INTO ft_t_idmv (intrnl_dmn_val_id, fld_data_cl_id, fld_id, last_chg_tms, last_chg_usr_id, mod_rst_ind, intrnl_dmn_val_txt, intrnl_dmn_val_nme, intrnl_dmn_desc, data_stat_typ, data_src_id,tbl_id,col_nme, qual_val_txt)  SELECT '", B230, "',", IF(C230="","NULL", "'"&amp;C230&amp;"'"), ",'", D230, "',", E230, ",'", F230, "','", G230, "','",H230, "','", I230, "','", J230, "','", O230,"','", K230, "',", IF(L230="","NULL", "'"&amp;L230&amp;"'"),", ", IF(M230="","NULL", "'"&amp;M230&amp;"'"), ", ", IF(N230="","NULL", "'"&amp;N230&amp;"'"), "    FROM DUAL WHERE NOT EXISTS (SELECT 1 FROM ft_t_idmv WHERE",IF(C230=""," fld_id = '"," fld_data_cl_id = '"), IF(C230="",D230,C230), "' AND intrnl_dmn_val_txt = '",H230, "');")</f>
        <v>INSERT INTO ft_t_idmv (intrnl_dmn_val_id, fld_data_cl_id, fld_id, last_chg_tms, last_chg_usr_id, mod_rst_ind, intrnl_dmn_val_txt, intrnl_dmn_val_nme, intrnl_dmn_desc, data_stat_typ, data_src_id,tbl_id,col_nme, qual_val_txt)  SELECT 'new_oid()',NULL,'00002875',SYSDATE(),'GS:PSG:P72','N','P72BBGLOBAL','P72BBGLOBAL','P72 BBGLOBAL','ACTIVE','P72',NULL, NULL, NULL    FROM DUAL WHERE NOT EXISTS (SELECT 1 FROM ft_t_idmv WHERE fld_id = '00002875' AND intrnl_dmn_val_txt = 'P72BBGLOBAL');</v>
      </c>
    </row>
    <row r="231" spans="1:17">
      <c r="A231" s="186"/>
      <c r="B231" s="191" t="s">
        <v>5962</v>
      </c>
      <c r="C231" s="175"/>
      <c r="D231" s="187" t="s">
        <v>4992</v>
      </c>
      <c r="E231" s="175" t="s">
        <v>5931</v>
      </c>
      <c r="F231" s="175" t="s">
        <v>3813</v>
      </c>
      <c r="G231" s="175" t="s">
        <v>16</v>
      </c>
      <c r="H231" s="175" t="s">
        <v>6542</v>
      </c>
      <c r="I231" s="175" t="s">
        <v>6542</v>
      </c>
      <c r="J231" s="175" t="s">
        <v>6543</v>
      </c>
      <c r="K231" s="175" t="s">
        <v>4001</v>
      </c>
      <c r="L231" s="175"/>
      <c r="M231" s="175"/>
      <c r="N231" s="175"/>
      <c r="O231" s="188" t="s">
        <v>15</v>
      </c>
      <c r="P231" s="188"/>
      <c r="Q231" s="189" t="str">
        <f>CONCATENATE("INSERT INTO ft_t_idmv (intrnl_dmn_val_id, fld_data_cl_id, fld_id, last_chg_tms, last_chg_usr_id, mod_rst_ind, intrnl_dmn_val_txt, intrnl_dmn_val_nme, intrnl_dmn_desc, data_stat_typ, data_src_id,tbl_id,col_nme, qual_val_txt)  SELECT '", B231, "',", IF(C231="","NULL", "'"&amp;C231&amp;"'"), ",'", D231, "',", E231, ",'", F231, "','", G231, "','",H231, "','", I231, "','", J231, "','", O231,"','", K231, "',", IF(L231="","NULL", "'"&amp;L231&amp;"'"),", ", IF(M231="","NULL", "'"&amp;M231&amp;"'"), ", ", IF(N231="","NULL", "'"&amp;N231&amp;"'"), "    FROM DUAL WHERE NOT EXISTS (SELECT 1 FROM ft_t_idmv WHERE",IF(C231=""," fld_id = '"," fld_data_cl_id = '"), IF(C231="",D231,C231), "' AND intrnl_dmn_val_txt = '",H231, "');")</f>
        <v>INSERT INTO ft_t_idmv (intrnl_dmn_val_id, fld_data_cl_id, fld_id, last_chg_tms, last_chg_usr_id, mod_rst_ind, intrnl_dmn_val_txt, intrnl_dmn_val_nme, intrnl_dmn_desc, data_stat_typ, data_src_id,tbl_id,col_nme, qual_val_txt)  SELECT 'new_oid()',NULL,'00004450',SYSDATE(),'GS:PSG:P72','N','P72BBGLOBAL','P72BBGLOBAL','P72 BBGLOBAL','ACTIVE','P72',NULL, NULL, NULL    FROM DUAL WHERE NOT EXISTS (SELECT 1 FROM ft_t_idmv WHERE fld_id = '00004450' AND intrnl_dmn_val_txt = 'P72BBGLOBAL');</v>
      </c>
    </row>
    <row r="232" spans="1:17">
      <c r="A232" s="186"/>
      <c r="B232" s="191" t="s">
        <v>5962</v>
      </c>
      <c r="C232" s="175"/>
      <c r="D232" s="187" t="s">
        <v>4993</v>
      </c>
      <c r="E232" s="175" t="s">
        <v>5931</v>
      </c>
      <c r="F232" s="175" t="s">
        <v>3813</v>
      </c>
      <c r="G232" s="175" t="s">
        <v>16</v>
      </c>
      <c r="H232" s="175" t="s">
        <v>6542</v>
      </c>
      <c r="I232" s="175" t="s">
        <v>6542</v>
      </c>
      <c r="J232" s="175" t="s">
        <v>6543</v>
      </c>
      <c r="K232" s="175" t="s">
        <v>4001</v>
      </c>
      <c r="L232" s="175"/>
      <c r="M232" s="175"/>
      <c r="N232" s="175"/>
      <c r="O232" s="188" t="s">
        <v>15</v>
      </c>
      <c r="P232" s="188"/>
      <c r="Q232" s="189" t="str">
        <f>CONCATENATE("INSERT INTO ft_t_idmv (intrnl_dmn_val_id, fld_data_cl_id, fld_id, last_chg_tms, last_chg_usr_id, mod_rst_ind, intrnl_dmn_val_txt, intrnl_dmn_val_nme, intrnl_dmn_desc, data_stat_typ, data_src_id,tbl_id,col_nme, qual_val_txt)  SELECT '", B232, "',", IF(C232="","NULL", "'"&amp;C232&amp;"'"), ",'", D232, "',", E232, ",'", F232, "','", G232, "','",H232, "','", I232, "','", J232, "','", O232,"','", K232, "',", IF(L232="","NULL", "'"&amp;L232&amp;"'"),", ", IF(M232="","NULL", "'"&amp;M232&amp;"'"), ", ", IF(N232="","NULL", "'"&amp;N232&amp;"'"), "    FROM DUAL WHERE NOT EXISTS (SELECT 1 FROM ft_t_idmv WHERE",IF(C232=""," fld_id = '"," fld_data_cl_id = '"), IF(C232="",D232,C232), "' AND intrnl_dmn_val_txt = '",H232, "');")</f>
        <v>INSERT INTO ft_t_idmv (intrnl_dmn_val_id, fld_data_cl_id, fld_id, last_chg_tms, last_chg_usr_id, mod_rst_ind, intrnl_dmn_val_txt, intrnl_dmn_val_nme, intrnl_dmn_desc, data_stat_typ, data_src_id,tbl_id,col_nme, qual_val_txt)  SELECT 'new_oid()',NULL,'01841284',SYSDATE(),'GS:PSG:P72','N','P72BBGLOBAL','P72BBGLOBAL','P72 BBGLOBAL','ACTIVE','P72',NULL, NULL, NULL    FROM DUAL WHERE NOT EXISTS (SELECT 1 FROM ft_t_idmv WHERE fld_id = '01841284' AND intrnl_dmn_val_txt = 'P72BBGLOBAL');</v>
      </c>
    </row>
    <row r="233" spans="1:17">
      <c r="A233" s="186"/>
      <c r="B233" s="191" t="s">
        <v>5962</v>
      </c>
      <c r="C233" s="175"/>
      <c r="D233" s="187" t="s">
        <v>4994</v>
      </c>
      <c r="E233" s="175" t="s">
        <v>5931</v>
      </c>
      <c r="F233" s="175" t="s">
        <v>3813</v>
      </c>
      <c r="G233" s="175" t="s">
        <v>16</v>
      </c>
      <c r="H233" s="175" t="s">
        <v>6542</v>
      </c>
      <c r="I233" s="175" t="s">
        <v>6542</v>
      </c>
      <c r="J233" s="175" t="s">
        <v>6543</v>
      </c>
      <c r="K233" s="175" t="s">
        <v>4001</v>
      </c>
      <c r="L233" s="175"/>
      <c r="M233" s="175"/>
      <c r="N233" s="175"/>
      <c r="O233" s="188" t="s">
        <v>15</v>
      </c>
      <c r="P233" s="188"/>
      <c r="Q233" s="189" t="str">
        <f>CONCATENATE("INSERT INTO ft_t_idmv (intrnl_dmn_val_id, fld_data_cl_id, fld_id, last_chg_tms, last_chg_usr_id, mod_rst_ind, intrnl_dmn_val_txt, intrnl_dmn_val_nme, intrnl_dmn_desc, data_stat_typ, data_src_id,tbl_id,col_nme, qual_val_txt)  SELECT '", B233, "',", IF(C233="","NULL", "'"&amp;C233&amp;"'"), ",'", D233, "',", E233, ",'", F233, "','", G233, "','",H233, "','", I233, "','", J233, "','", O233,"','", K233, "',", IF(L233="","NULL", "'"&amp;L233&amp;"'"),", ", IF(M233="","NULL", "'"&amp;M233&amp;"'"), ", ", IF(N233="","NULL", "'"&amp;N233&amp;"'"), "    FROM DUAL WHERE NOT EXISTS (SELECT 1 FROM ft_t_idmv WHERE",IF(C233=""," fld_id = '"," fld_data_cl_id = '"), IF(C233="",D233,C233), "' AND intrnl_dmn_val_txt = '",H233, "');")</f>
        <v>INSERT INTO ft_t_idmv (intrnl_dmn_val_id, fld_data_cl_id, fld_id, last_chg_tms, last_chg_usr_id, mod_rst_ind, intrnl_dmn_val_txt, intrnl_dmn_val_nme, intrnl_dmn_desc, data_stat_typ, data_src_id,tbl_id,col_nme, qual_val_txt)  SELECT 'new_oid()',NULL,'01841742',SYSDATE(),'GS:PSG:P72','N','P72BBGLOBAL','P72BBGLOBAL','P72 BBGLOBAL','ACTIVE','P72',NULL, NULL, NULL    FROM DUAL WHERE NOT EXISTS (SELECT 1 FROM ft_t_idmv WHERE fld_id = '01841742' AND intrnl_dmn_val_txt = 'P72BBGLOBAL');</v>
      </c>
    </row>
    <row r="234" spans="1:17">
      <c r="A234" s="186"/>
      <c r="B234" s="191" t="s">
        <v>5962</v>
      </c>
      <c r="C234" s="175"/>
      <c r="D234" s="187" t="s">
        <v>6167</v>
      </c>
      <c r="E234" s="175" t="s">
        <v>5931</v>
      </c>
      <c r="F234" s="175" t="s">
        <v>5625</v>
      </c>
      <c r="G234" s="175" t="s">
        <v>16</v>
      </c>
      <c r="H234" s="175" t="s">
        <v>7029</v>
      </c>
      <c r="I234" s="175" t="s">
        <v>7028</v>
      </c>
      <c r="J234" s="175" t="s">
        <v>7028</v>
      </c>
      <c r="K234" s="175" t="s">
        <v>4001</v>
      </c>
      <c r="L234" s="175" t="s">
        <v>7030</v>
      </c>
      <c r="M234" s="175" t="s">
        <v>6166</v>
      </c>
      <c r="N234" s="111"/>
      <c r="O234" s="188" t="s">
        <v>15</v>
      </c>
      <c r="P234" s="188"/>
      <c r="Q234" s="189" t="e">
        <f>CONCATENATE("INSERT INTO ft_t_idmv (intrnl_dmn_val_id, fld_data_cl_id, fld_id, last_chg_tms, last_chg_usr_id, mod_rst_ind, intrnl_dmn_val_txt, intrnl_dmn_val_nme, intrnl_dmn_desc, data_stat_typ, data_src_id,tbl_id,col_nme, qual_val_txt)  SELECT '", B234, "',", IF(C234="","NULL", "'"&amp;C234&amp;"'"), ",'", D234, "',", E234, ",'", F234, "','", G234, "','",H234, "','", I234, "','", J234, "','", O234,"','", K234, "',", IF(#REF!="","NULL", "'"&amp;#REF!&amp;"'"),", ", IF(L234="","NULL", "'"&amp;L234&amp;"'"), ", ", IF(M234="","NULL", "'"&amp;M234&amp;"'"), "    FROM DUAL WHERE NOT EXISTS (SELECT 1 FROM ft_t_idmv WHERE",IF(C234=""," fld_id = '"," fld_data_cl_id = '"), IF(C234="",D234,C234), "' AND intrnl_dmn_val_txt = '",H234, "');")</f>
        <v>#REF!</v>
      </c>
    </row>
  </sheetData>
  <sortState xmlns:xlrd2="http://schemas.microsoft.com/office/spreadsheetml/2017/richdata2" ref="H2302:H2317">
    <sortCondition ref="H2302:H2317"/>
  </sortState>
  <phoneticPr fontId="167" type="noConversion"/>
  <printOptions horizontalCentered="1"/>
  <pageMargins left="0.25" right="0.25" top="0.7" bottom="0.55000000000000004" header="0.4" footer="0.24000000000000002"/>
  <pageSetup scale="90" orientation="landscape" r:id="rId1"/>
  <headerFooter>
    <oddHeader>&amp;C&amp;"Arial,Bold"&amp;12FT_T_IDMV - Export From AFLAC831_GC@PSG11G01</oddHeader>
    <oddFooter>&amp;L&amp;D&amp;C&amp;P of &amp;N&amp;R&amp;F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7"/>
  <sheetViews>
    <sheetView workbookViewId="0">
      <pane xSplit="1" ySplit="1" topLeftCell="B2" activePane="bottomRight" state="frozen"/>
      <selection pane="topRight" activeCell="B1" sqref="B1"/>
      <selection pane="bottomLeft" activeCell="A2" sqref="A2"/>
      <selection pane="bottomRight" activeCell="E5" sqref="E5"/>
    </sheetView>
  </sheetViews>
  <sheetFormatPr defaultColWidth="9.1796875" defaultRowHeight="13"/>
  <cols>
    <col min="1" max="1" width="26.453125" style="89" customWidth="1"/>
    <col min="2" max="2" width="12.453125" style="89" bestFit="1" customWidth="1"/>
    <col min="3" max="3" width="20.1796875" style="89" bestFit="1" customWidth="1"/>
    <col min="4" max="6" width="12.453125" style="89" bestFit="1" customWidth="1"/>
    <col min="7" max="7" width="32.26953125" style="89" customWidth="1"/>
    <col min="8" max="16384" width="9.1796875" style="89"/>
  </cols>
  <sheetData>
    <row r="1" spans="1:7" s="166" customFormat="1" ht="160.5">
      <c r="A1" s="173" t="s">
        <v>6301</v>
      </c>
      <c r="B1" s="173" t="s">
        <v>6300</v>
      </c>
      <c r="C1" s="165" t="s">
        <v>3809</v>
      </c>
      <c r="D1" s="165" t="s">
        <v>1</v>
      </c>
      <c r="E1" s="165" t="s">
        <v>2</v>
      </c>
      <c r="F1" s="173" t="s">
        <v>6302</v>
      </c>
      <c r="G1" s="165" t="s">
        <v>38</v>
      </c>
    </row>
    <row r="2" spans="1:7" s="164" customFormat="1">
      <c r="A2" s="163" t="s">
        <v>5962</v>
      </c>
      <c r="B2" s="163" t="s">
        <v>6209</v>
      </c>
      <c r="C2" s="163" t="s">
        <v>5931</v>
      </c>
      <c r="D2" s="163" t="s">
        <v>5931</v>
      </c>
      <c r="E2" s="163" t="s">
        <v>5625</v>
      </c>
      <c r="F2" s="174" t="s">
        <v>6210</v>
      </c>
      <c r="G2" s="163" t="str">
        <f t="shared" ref="G2:G7" si="0">CONCATENATE("
INSERT INTO ft_t_bad1 (bad1_oid, bad1_key_attr, start_tms, last_chg_tms, last_chg_usr_id, bad1_key_attr_nme)  
  SELECT ", A2, ", '", B2, "', ", C2, ", ", D2, ", '", E2, "', '", F2, "'
    FROM DUAL WHERE NOT EXISTS (SELECT 1 FROM ft_t_bad1 WHERE bad1_key_attr = '",  B2, "' AND end_tms IS NULL);")</f>
        <v xml:space="preserve">
INSERT INTO ft_t_bad1 (bad1_oid, bad1_key_attr, start_tms, last_chg_tms, last_chg_usr_id, bad1_key_attr_nme)  
  SELECT new_oid(), 'SECSTRGY', SYSDATE(), SYSDATE(), 'P72:CSTM', 'Sector Strategy'
    FROM DUAL WHERE NOT EXISTS (SELECT 1 FROM ft_t_bad1 WHERE bad1_key_attr = 'SECSTRGY' AND end_tms IS NULL);</v>
      </c>
    </row>
    <row r="3" spans="1:7">
      <c r="A3" s="163" t="s">
        <v>5962</v>
      </c>
      <c r="B3" s="92" t="s">
        <v>6211</v>
      </c>
      <c r="C3" s="163" t="s">
        <v>5931</v>
      </c>
      <c r="D3" s="163" t="s">
        <v>5931</v>
      </c>
      <c r="E3" s="163" t="s">
        <v>5625</v>
      </c>
      <c r="F3" s="175" t="s">
        <v>6212</v>
      </c>
      <c r="G3" s="163" t="str">
        <f t="shared" si="0"/>
        <v xml:space="preserve">
INSERT INTO ft_t_bad1 (bad1_oid, bad1_key_attr, start_tms, last_chg_tms, last_chg_usr_id, bad1_key_attr_nme)  
  SELECT new_oid(), 'PMMANDTE', SYSDATE(), SYSDATE(), 'P72:CSTM', 'PM Mandate'
    FROM DUAL WHERE NOT EXISTS (SELECT 1 FROM ft_t_bad1 WHERE bad1_key_attr = 'PMMANDTE' AND end_tms IS NULL);</v>
      </c>
    </row>
    <row r="4" spans="1:7">
      <c r="A4" s="163" t="s">
        <v>5962</v>
      </c>
      <c r="B4" s="92" t="s">
        <v>6213</v>
      </c>
      <c r="C4" s="163" t="s">
        <v>5931</v>
      </c>
      <c r="D4" s="163" t="s">
        <v>5931</v>
      </c>
      <c r="E4" s="163" t="s">
        <v>5625</v>
      </c>
      <c r="F4" s="175" t="s">
        <v>6214</v>
      </c>
      <c r="G4" s="163" t="str">
        <f t="shared" si="0"/>
        <v xml:space="preserve">
INSERT INTO ft_t_bad1 (bad1_oid, bad1_key_attr, start_tms, last_chg_tms, last_chg_usr_id, bad1_key_attr_nme)  
  SELECT new_oid(), 'TRDSTRGY', SYSDATE(), SYSDATE(), 'P72:CSTM', 'Trading Strategy'
    FROM DUAL WHERE NOT EXISTS (SELECT 1 FROM ft_t_bad1 WHERE bad1_key_attr = 'TRDSTRGY' AND end_tms IS NULL);</v>
      </c>
    </row>
    <row r="5" spans="1:7">
      <c r="A5" s="163" t="s">
        <v>5962</v>
      </c>
      <c r="B5" s="92" t="s">
        <v>6215</v>
      </c>
      <c r="C5" s="163" t="s">
        <v>5931</v>
      </c>
      <c r="D5" s="163" t="s">
        <v>5931</v>
      </c>
      <c r="E5" s="163" t="s">
        <v>5625</v>
      </c>
      <c r="F5" s="175" t="s">
        <v>6216</v>
      </c>
      <c r="G5" s="163" t="str">
        <f t="shared" si="0"/>
        <v xml:space="preserve">
INSERT INTO ft_t_bad1 (bad1_oid, bad1_key_attr, start_tms, last_chg_tms, last_chg_usr_id, bad1_key_attr_nme)  
  SELECT new_oid(), 'INVSTYLE', SYSDATE(), SYSDATE(), 'P72:CSTM', 'Investment Style'
    FROM DUAL WHERE NOT EXISTS (SELECT 1 FROM ft_t_bad1 WHERE bad1_key_attr = 'INVSTYLE' AND end_tms IS NULL);</v>
      </c>
    </row>
    <row r="6" spans="1:7">
      <c r="A6" s="163" t="s">
        <v>5962</v>
      </c>
      <c r="B6" s="92" t="s">
        <v>6217</v>
      </c>
      <c r="C6" s="163" t="s">
        <v>5931</v>
      </c>
      <c r="D6" s="163" t="s">
        <v>5931</v>
      </c>
      <c r="E6" s="163" t="s">
        <v>5625</v>
      </c>
      <c r="F6" s="92" t="s">
        <v>6303</v>
      </c>
      <c r="G6" s="163" t="str">
        <f t="shared" si="0"/>
        <v xml:space="preserve">
INSERT INTO ft_t_bad1 (bad1_oid, bad1_key_attr, start_tms, last_chg_tms, last_chg_usr_id, bad1_key_attr_nme)  
  SELECT new_oid(), 'BUSSTRGY', SYSDATE(), SYSDATE(), 'P72:CSTM', 'Business Strategy'
    FROM DUAL WHERE NOT EXISTS (SELECT 1 FROM ft_t_bad1 WHERE bad1_key_attr = 'BUSSTRGY' AND end_tms IS NULL);</v>
      </c>
    </row>
    <row r="7" spans="1:7">
      <c r="A7" s="163" t="s">
        <v>5962</v>
      </c>
      <c r="B7" s="92" t="s">
        <v>6219</v>
      </c>
      <c r="C7" s="163" t="s">
        <v>5931</v>
      </c>
      <c r="D7" s="163" t="s">
        <v>5931</v>
      </c>
      <c r="E7" s="163" t="s">
        <v>5625</v>
      </c>
      <c r="F7" s="92" t="s">
        <v>6220</v>
      </c>
      <c r="G7" s="163" t="str">
        <f t="shared" si="0"/>
        <v xml:space="preserve">
INSERT INTO ft_t_bad1 (bad1_oid, bad1_key_attr, start_tms, last_chg_tms, last_chg_usr_id, bad1_key_attr_nme)  
  SELECT new_oid(), 'ASSTCLS', SYSDATE(), SYSDATE(), 'P72:CSTM', 'Asset Class'
    FROM DUAL WHERE NOT EXISTS (SELECT 1 FROM ft_t_bad1 WHERE bad1_key_attr = 'ASSTCLS' AND end_tms IS NULL);</v>
      </c>
    </row>
  </sheetData>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15"/>
  <sheetViews>
    <sheetView workbookViewId="0">
      <pane xSplit="1" ySplit="1" topLeftCell="B104" activePane="bottomRight" state="frozen"/>
      <selection pane="topRight" activeCell="B1" sqref="B1"/>
      <selection pane="bottomLeft" activeCell="A2" sqref="A2"/>
      <selection pane="bottomRight" activeCell="H112" sqref="H112:H115"/>
    </sheetView>
  </sheetViews>
  <sheetFormatPr defaultColWidth="9.1796875" defaultRowHeight="13"/>
  <cols>
    <col min="1" max="1" width="26.453125" style="89" customWidth="1"/>
    <col min="2" max="2" width="12.453125" style="89" bestFit="1" customWidth="1"/>
    <col min="3" max="3" width="20.1796875" style="89" bestFit="1" customWidth="1"/>
    <col min="4" max="6" width="12.453125" style="89" bestFit="1" customWidth="1"/>
    <col min="7" max="7" width="33.1796875" style="89" bestFit="1" customWidth="1"/>
    <col min="8" max="8" width="32.26953125" style="89" customWidth="1"/>
    <col min="9" max="16384" width="9.1796875" style="89"/>
  </cols>
  <sheetData>
    <row r="1" spans="1:8" s="166" customFormat="1" ht="160.5">
      <c r="A1" s="173" t="s">
        <v>6233</v>
      </c>
      <c r="B1" s="173" t="s">
        <v>6232</v>
      </c>
      <c r="C1" s="165" t="s">
        <v>3809</v>
      </c>
      <c r="D1" s="165" t="s">
        <v>1</v>
      </c>
      <c r="E1" s="165" t="s">
        <v>2</v>
      </c>
      <c r="F1" s="173" t="s">
        <v>6234</v>
      </c>
      <c r="G1" s="173" t="s">
        <v>6235</v>
      </c>
      <c r="H1" s="165" t="s">
        <v>38</v>
      </c>
    </row>
    <row r="2" spans="1:8" s="164" customFormat="1">
      <c r="A2" s="163" t="s">
        <v>5962</v>
      </c>
      <c r="B2" s="163" t="s">
        <v>6209</v>
      </c>
      <c r="C2" s="163" t="s">
        <v>5931</v>
      </c>
      <c r="D2" s="163" t="s">
        <v>5931</v>
      </c>
      <c r="E2" s="163" t="s">
        <v>5625</v>
      </c>
      <c r="F2" s="174" t="s">
        <v>5988</v>
      </c>
      <c r="G2" s="174" t="s">
        <v>5988</v>
      </c>
      <c r="H2" s="163" t="str">
        <f>CONCATENATE("
INSERT INTO ft_t_bdv1 (bdv1_oid, bat1_key, start_tms, last_chg_tms, last_chg_usr_id, bat1_domain_val, bat1_domain_val_nme)  
  SELECT ", A2, ", '", B2, "', ", C2, ", ", D2, ", '", E2, "', '", F2, "', '", G2, "'
    FROM DUAL WHERE NOT EXISTS (SELECT 1 FROM ft_t_bdv1 WHERE bat1_key = '",  B2, "' AND bat1_domain_val = '", F2, "' AND end_tms IS NULL);")</f>
        <v xml:space="preserve">
INSERT INTO ft_t_bdv1 (bdv1_oid, bat1_key, start_tms, last_chg_tms, last_chg_usr_id, bat1_domain_val, bat1_domain_val_nme)  
  SELECT new_oid(), 'SECSTRGY', SYSDATE(), SYSDATE(), 'P72:CSTM', 'Energy', 'Energy'
    FROM DUAL WHERE NOT EXISTS (SELECT 1 FROM ft_t_bdv1 WHERE bat1_key = 'SECSTRGY' AND bat1_domain_val = 'Energy' AND end_tms IS NULL);</v>
      </c>
    </row>
    <row r="3" spans="1:8">
      <c r="A3" s="163" t="s">
        <v>5962</v>
      </c>
      <c r="B3" s="163" t="s">
        <v>6209</v>
      </c>
      <c r="C3" s="163" t="s">
        <v>5931</v>
      </c>
      <c r="D3" s="163" t="s">
        <v>5931</v>
      </c>
      <c r="E3" s="163" t="s">
        <v>5625</v>
      </c>
      <c r="F3" s="174" t="s">
        <v>5989</v>
      </c>
      <c r="G3" s="174" t="s">
        <v>5989</v>
      </c>
      <c r="H3" s="163" t="str">
        <f t="shared" ref="H3:H66" si="0">CONCATENATE("
INSERT INTO ft_t_bdv1 (bdv1_oid, bat1_key, start_tms, last_chg_tms, last_chg_usr_id, bat1_domain_val, bat1_domain_val_nme)  
  SELECT ", A3, ", '", B3, "', ", C3, ", ", D3, ", '", E3, "', '", F3, "', '", G3, "'
    FROM DUAL WHERE NOT EXISTS (SELECT 1 FROM ft_t_bdv1 WHERE bat1_key = '",  B3, "' AND bat1_domain_val = '", F3, "' AND end_tms IS NULL);")</f>
        <v xml:space="preserve">
INSERT INTO ft_t_bdv1 (bdv1_oid, bat1_key, start_tms, last_chg_tms, last_chg_usr_id, bat1_domain_val, bat1_domain_val_nme)  
  SELECT new_oid(), 'SECSTRGY', SYSDATE(), SYSDATE(), 'P72:CSTM', 'Financials', 'Financials'
    FROM DUAL WHERE NOT EXISTS (SELECT 1 FROM ft_t_bdv1 WHERE bat1_key = 'SECSTRGY' AND bat1_domain_val = 'Financials' AND end_tms IS NULL);</v>
      </c>
    </row>
    <row r="4" spans="1:8">
      <c r="A4" s="163" t="s">
        <v>5962</v>
      </c>
      <c r="B4" s="163" t="s">
        <v>6209</v>
      </c>
      <c r="C4" s="163" t="s">
        <v>5931</v>
      </c>
      <c r="D4" s="163" t="s">
        <v>5931</v>
      </c>
      <c r="E4" s="163" t="s">
        <v>5625</v>
      </c>
      <c r="F4" s="174" t="s">
        <v>5990</v>
      </c>
      <c r="G4" s="174" t="s">
        <v>5990</v>
      </c>
      <c r="H4" s="163" t="str">
        <f t="shared" si="0"/>
        <v xml:space="preserve">
INSERT INTO ft_t_bdv1 (bdv1_oid, bat1_key, start_tms, last_chg_tms, last_chg_usr_id, bat1_domain_val, bat1_domain_val_nme)  
  SELECT new_oid(), 'SECSTRGY', SYSDATE(), SYSDATE(), 'P72:CSTM', 'HealthCare', 'HealthCare'
    FROM DUAL WHERE NOT EXISTS (SELECT 1 FROM ft_t_bdv1 WHERE bat1_key = 'SECSTRGY' AND bat1_domain_val = 'HealthCare' AND end_tms IS NULL);</v>
      </c>
    </row>
    <row r="5" spans="1:8">
      <c r="A5" s="163" t="s">
        <v>5962</v>
      </c>
      <c r="B5" s="163" t="s">
        <v>6209</v>
      </c>
      <c r="C5" s="163" t="s">
        <v>5931</v>
      </c>
      <c r="D5" s="163" t="s">
        <v>5931</v>
      </c>
      <c r="E5" s="163" t="s">
        <v>5625</v>
      </c>
      <c r="F5" s="175" t="s">
        <v>5991</v>
      </c>
      <c r="G5" s="175" t="s">
        <v>5991</v>
      </c>
      <c r="H5" s="163" t="str">
        <f t="shared" si="0"/>
        <v xml:space="preserve">
INSERT INTO ft_t_bdv1 (bdv1_oid, bat1_key, start_tms, last_chg_tms, last_chg_usr_id, bat1_domain_val, bat1_domain_val_nme)  
  SELECT new_oid(), 'SECSTRGY', SYSDATE(), SYSDATE(), 'P72:CSTM', 'Consumer Discretionary', 'Consumer Discretionary'
    FROM DUAL WHERE NOT EXISTS (SELECT 1 FROM ft_t_bdv1 WHERE bat1_key = 'SECSTRGY' AND bat1_domain_val = 'Consumer Discretionary' AND end_tms IS NULL);</v>
      </c>
    </row>
    <row r="6" spans="1:8">
      <c r="A6" s="163" t="s">
        <v>5962</v>
      </c>
      <c r="B6" s="163" t="s">
        <v>6209</v>
      </c>
      <c r="C6" s="163" t="s">
        <v>5931</v>
      </c>
      <c r="D6" s="163" t="s">
        <v>5931</v>
      </c>
      <c r="E6" s="163" t="s">
        <v>5625</v>
      </c>
      <c r="F6" s="175" t="s">
        <v>5992</v>
      </c>
      <c r="G6" s="175" t="s">
        <v>5992</v>
      </c>
      <c r="H6" s="163" t="str">
        <f t="shared" si="0"/>
        <v xml:space="preserve">
INSERT INTO ft_t_bdv1 (bdv1_oid, bat1_key, start_tms, last_chg_tms, last_chg_usr_id, bat1_domain_val, bat1_domain_val_nme)  
  SELECT new_oid(), 'SECSTRGY', SYSDATE(), SYSDATE(), 'P72:CSTM', 'Consumer Staples', 'Consumer Staples'
    FROM DUAL WHERE NOT EXISTS (SELECT 1 FROM ft_t_bdv1 WHERE bat1_key = 'SECSTRGY' AND bat1_domain_val = 'Consumer Staples' AND end_tms IS NULL);</v>
      </c>
    </row>
    <row r="7" spans="1:8">
      <c r="A7" s="163" t="s">
        <v>5962</v>
      </c>
      <c r="B7" s="163" t="s">
        <v>6209</v>
      </c>
      <c r="C7" s="163" t="s">
        <v>5931</v>
      </c>
      <c r="D7" s="163" t="s">
        <v>5931</v>
      </c>
      <c r="E7" s="163" t="s">
        <v>5625</v>
      </c>
      <c r="F7" s="174" t="s">
        <v>5993</v>
      </c>
      <c r="G7" s="174" t="s">
        <v>5993</v>
      </c>
      <c r="H7" s="163" t="str">
        <f t="shared" si="0"/>
        <v xml:space="preserve">
INSERT INTO ft_t_bdv1 (bdv1_oid, bat1_key, start_tms, last_chg_tms, last_chg_usr_id, bat1_domain_val, bat1_domain_val_nme)  
  SELECT new_oid(), 'SECSTRGY', SYSDATE(), SYSDATE(), 'P72:CSTM', 'Information Technology', 'Information Technology'
    FROM DUAL WHERE NOT EXISTS (SELECT 1 FROM ft_t_bdv1 WHERE bat1_key = 'SECSTRGY' AND bat1_domain_val = 'Information Technology' AND end_tms IS NULL);</v>
      </c>
    </row>
    <row r="8" spans="1:8">
      <c r="A8" s="163" t="s">
        <v>5962</v>
      </c>
      <c r="B8" s="163" t="s">
        <v>6209</v>
      </c>
      <c r="C8" s="163" t="s">
        <v>5931</v>
      </c>
      <c r="D8" s="163" t="s">
        <v>5931</v>
      </c>
      <c r="E8" s="163" t="s">
        <v>5625</v>
      </c>
      <c r="F8" s="174" t="s">
        <v>5994</v>
      </c>
      <c r="G8" s="174" t="s">
        <v>5994</v>
      </c>
      <c r="H8" s="163" t="str">
        <f t="shared" si="0"/>
        <v xml:space="preserve">
INSERT INTO ft_t_bdv1 (bdv1_oid, bat1_key, start_tms, last_chg_tms, last_chg_usr_id, bat1_domain_val, bat1_domain_val_nme)  
  SELECT new_oid(), 'SECSTRGY', SYSDATE(), SYSDATE(), 'P72:CSTM', 'Communications Services', 'Communications Services'
    FROM DUAL WHERE NOT EXISTS (SELECT 1 FROM ft_t_bdv1 WHERE bat1_key = 'SECSTRGY' AND bat1_domain_val = 'Communications Services' AND end_tms IS NULL);</v>
      </c>
    </row>
    <row r="9" spans="1:8">
      <c r="A9" s="163" t="s">
        <v>5962</v>
      </c>
      <c r="B9" s="163" t="s">
        <v>6209</v>
      </c>
      <c r="C9" s="163" t="s">
        <v>5931</v>
      </c>
      <c r="D9" s="163" t="s">
        <v>5931</v>
      </c>
      <c r="E9" s="163" t="s">
        <v>5625</v>
      </c>
      <c r="F9" s="174" t="s">
        <v>5995</v>
      </c>
      <c r="G9" s="174" t="s">
        <v>5995</v>
      </c>
      <c r="H9" s="163" t="str">
        <f t="shared" si="0"/>
        <v xml:space="preserve">
INSERT INTO ft_t_bdv1 (bdv1_oid, bat1_key, start_tms, last_chg_tms, last_chg_usr_id, bat1_domain_val, bat1_domain_val_nme)  
  SELECT new_oid(), 'SECSTRGY', SYSDATE(), SYSDATE(), 'P72:CSTM', 'Utilities', 'Utilities'
    FROM DUAL WHERE NOT EXISTS (SELECT 1 FROM ft_t_bdv1 WHERE bat1_key = 'SECSTRGY' AND bat1_domain_val = 'Utilities' AND end_tms IS NULL);</v>
      </c>
    </row>
    <row r="10" spans="1:8">
      <c r="A10" s="163" t="s">
        <v>5962</v>
      </c>
      <c r="B10" s="163" t="s">
        <v>6209</v>
      </c>
      <c r="C10" s="163" t="s">
        <v>5931</v>
      </c>
      <c r="D10" s="163" t="s">
        <v>5931</v>
      </c>
      <c r="E10" s="163" t="s">
        <v>5625</v>
      </c>
      <c r="F10" s="174" t="s">
        <v>5996</v>
      </c>
      <c r="G10" s="174" t="s">
        <v>5996</v>
      </c>
      <c r="H10" s="163" t="str">
        <f t="shared" si="0"/>
        <v xml:space="preserve">
INSERT INTO ft_t_bdv1 (bdv1_oid, bat1_key, start_tms, last_chg_tms, last_chg_usr_id, bat1_domain_val, bat1_domain_val_nme)  
  SELECT new_oid(), 'SECSTRGY', SYSDATE(), SYSDATE(), 'P72:CSTM', 'Industrials', 'Industrials'
    FROM DUAL WHERE NOT EXISTS (SELECT 1 FROM ft_t_bdv1 WHERE bat1_key = 'SECSTRGY' AND bat1_domain_val = 'Industrials' AND end_tms IS NULL);</v>
      </c>
    </row>
    <row r="11" spans="1:8">
      <c r="A11" s="163" t="s">
        <v>5962</v>
      </c>
      <c r="B11" s="163" t="s">
        <v>6209</v>
      </c>
      <c r="C11" s="163" t="s">
        <v>5931</v>
      </c>
      <c r="D11" s="163" t="s">
        <v>5931</v>
      </c>
      <c r="E11" s="163" t="s">
        <v>5625</v>
      </c>
      <c r="F11" s="175" t="s">
        <v>5997</v>
      </c>
      <c r="G11" s="175" t="s">
        <v>5997</v>
      </c>
      <c r="H11" s="163" t="str">
        <f t="shared" si="0"/>
        <v xml:space="preserve">
INSERT INTO ft_t_bdv1 (bdv1_oid, bat1_key, start_tms, last_chg_tms, last_chg_usr_id, bat1_domain_val, bat1_domain_val_nme)  
  SELECT new_oid(), 'SECSTRGY', SYSDATE(), SYSDATE(), 'P72:CSTM', 'Materials', 'Materials'
    FROM DUAL WHERE NOT EXISTS (SELECT 1 FROM ft_t_bdv1 WHERE bat1_key = 'SECSTRGY' AND bat1_domain_val = 'Materials' AND end_tms IS NULL);</v>
      </c>
    </row>
    <row r="12" spans="1:8">
      <c r="A12" s="163" t="s">
        <v>5962</v>
      </c>
      <c r="B12" s="163" t="s">
        <v>6209</v>
      </c>
      <c r="C12" s="163" t="s">
        <v>5931</v>
      </c>
      <c r="D12" s="163" t="s">
        <v>5931</v>
      </c>
      <c r="E12" s="163" t="s">
        <v>5625</v>
      </c>
      <c r="F12" s="175" t="s">
        <v>4018</v>
      </c>
      <c r="G12" s="175" t="s">
        <v>4018</v>
      </c>
      <c r="H12" s="163" t="str">
        <f t="shared" si="0"/>
        <v xml:space="preserve">
INSERT INTO ft_t_bdv1 (bdv1_oid, bat1_key, start_tms, last_chg_tms, last_chg_usr_id, bat1_domain_val, bat1_domain_val_nme)  
  SELECT new_oid(), 'SECSTRGY', SYSDATE(), SYSDATE(), 'P72:CSTM', 'Real Estate', 'Real Estate'
    FROM DUAL WHERE NOT EXISTS (SELECT 1 FROM ft_t_bdv1 WHERE bat1_key = 'SECSTRGY' AND bat1_domain_val = 'Real Estate' AND end_tms IS NULL);</v>
      </c>
    </row>
    <row r="13" spans="1:8">
      <c r="A13" s="163" t="s">
        <v>5962</v>
      </c>
      <c r="B13" s="163" t="s">
        <v>6209</v>
      </c>
      <c r="C13" s="163" t="s">
        <v>5931</v>
      </c>
      <c r="D13" s="163" t="s">
        <v>5931</v>
      </c>
      <c r="E13" s="163" t="s">
        <v>5625</v>
      </c>
      <c r="F13" s="175" t="s">
        <v>5998</v>
      </c>
      <c r="G13" s="175" t="s">
        <v>5998</v>
      </c>
      <c r="H13" s="163" t="str">
        <f t="shared" si="0"/>
        <v xml:space="preserve">
INSERT INTO ft_t_bdv1 (bdv1_oid, bat1_key, start_tms, last_chg_tms, last_chg_usr_id, bat1_domain_val, bat1_domain_val_nme)  
  SELECT new_oid(), 'SECSTRGY', SYSDATE(), SYSDATE(), 'P72:CSTM', 'Other', 'Other'
    FROM DUAL WHERE NOT EXISTS (SELECT 1 FROM ft_t_bdv1 WHERE bat1_key = 'SECSTRGY' AND bat1_domain_val = 'Other' AND end_tms IS NULL);</v>
      </c>
    </row>
    <row r="14" spans="1:8">
      <c r="A14" s="163" t="s">
        <v>5962</v>
      </c>
      <c r="B14" s="163" t="s">
        <v>6209</v>
      </c>
      <c r="C14" s="163" t="s">
        <v>5931</v>
      </c>
      <c r="D14" s="163" t="s">
        <v>5931</v>
      </c>
      <c r="E14" s="163" t="s">
        <v>5625</v>
      </c>
      <c r="F14" s="174" t="s">
        <v>5999</v>
      </c>
      <c r="G14" s="174" t="s">
        <v>5999</v>
      </c>
      <c r="H14" s="163" t="str">
        <f t="shared" si="0"/>
        <v xml:space="preserve">
INSERT INTO ft_t_bdv1 (bdv1_oid, bat1_key, start_tms, last_chg_tms, last_chg_usr_id, bat1_domain_val, bat1_domain_val_nme)  
  SELECT new_oid(), 'SECSTRGY', SYSDATE(), SYSDATE(), 'P72:CSTM', 'Generalist', 'Generalist'
    FROM DUAL WHERE NOT EXISTS (SELECT 1 FROM ft_t_bdv1 WHERE bat1_key = 'SECSTRGY' AND bat1_domain_val = 'Generalist' AND end_tms IS NULL);</v>
      </c>
    </row>
    <row r="15" spans="1:8">
      <c r="A15" s="163" t="s">
        <v>5962</v>
      </c>
      <c r="B15" s="92" t="s">
        <v>6211</v>
      </c>
      <c r="C15" s="163" t="s">
        <v>5931</v>
      </c>
      <c r="D15" s="163" t="s">
        <v>5931</v>
      </c>
      <c r="E15" s="163" t="s">
        <v>5625</v>
      </c>
      <c r="F15" s="175" t="s">
        <v>6014</v>
      </c>
      <c r="G15" s="175" t="s">
        <v>6014</v>
      </c>
      <c r="H15" s="163" t="str">
        <f t="shared" si="0"/>
        <v xml:space="preserve">
INSERT INTO ft_t_bdv1 (bdv1_oid, bat1_key, start_tms, last_chg_tms, last_chg_usr_id, bat1_domain_val, bat1_domain_val_nme)  
  SELECT new_oid(), 'PMMANDTE', SYSDATE(), SYSDATE(), 'P72:CSTM', 'Asia', 'Asia'
    FROM DUAL WHERE NOT EXISTS (SELECT 1 FROM ft_t_bdv1 WHERE bat1_key = 'PMMANDTE' AND bat1_domain_val = 'Asia' AND end_tms IS NULL);</v>
      </c>
    </row>
    <row r="16" spans="1:8">
      <c r="A16" s="163" t="s">
        <v>5962</v>
      </c>
      <c r="B16" s="92" t="s">
        <v>6211</v>
      </c>
      <c r="C16" s="163" t="s">
        <v>5931</v>
      </c>
      <c r="D16" s="163" t="s">
        <v>5931</v>
      </c>
      <c r="E16" s="163" t="s">
        <v>5625</v>
      </c>
      <c r="F16" s="175" t="s">
        <v>6015</v>
      </c>
      <c r="G16" s="175" t="s">
        <v>6015</v>
      </c>
      <c r="H16" s="163" t="str">
        <f t="shared" si="0"/>
        <v xml:space="preserve">
INSERT INTO ft_t_bdv1 (bdv1_oid, bat1_key, start_tms, last_chg_tms, last_chg_usr_id, bat1_domain_val, bat1_domain_val_nme)  
  SELECT new_oid(), 'PMMANDTE', SYSDATE(), SYSDATE(), 'P72:CSTM', 'Axis', 'Axis'
    FROM DUAL WHERE NOT EXISTS (SELECT 1 FROM ft_t_bdv1 WHERE bat1_key = 'PMMANDTE' AND bat1_domain_val = 'Axis' AND end_tms IS NULL);</v>
      </c>
    </row>
    <row r="17" spans="1:8">
      <c r="A17" s="163" t="s">
        <v>5962</v>
      </c>
      <c r="B17" s="92" t="s">
        <v>6211</v>
      </c>
      <c r="C17" s="163" t="s">
        <v>5931</v>
      </c>
      <c r="D17" s="163" t="s">
        <v>5931</v>
      </c>
      <c r="E17" s="163" t="s">
        <v>5625</v>
      </c>
      <c r="F17" s="175" t="s">
        <v>6016</v>
      </c>
      <c r="G17" s="175" t="s">
        <v>6016</v>
      </c>
      <c r="H17" s="163" t="str">
        <f t="shared" si="0"/>
        <v xml:space="preserve">
INSERT INTO ft_t_bdv1 (bdv1_oid, bat1_key, start_tms, last_chg_tms, last_chg_usr_id, bat1_domain_val, bat1_domain_val_nme)  
  SELECT new_oid(), 'PMMANDTE', SYSDATE(), SYSDATE(), 'P72:CSTM', 'Basic Materials', 'Basic Materials'
    FROM DUAL WHERE NOT EXISTS (SELECT 1 FROM ft_t_bdv1 WHERE bat1_key = 'PMMANDTE' AND bat1_domain_val = 'Basic Materials' AND end_tms IS NULL);</v>
      </c>
    </row>
    <row r="18" spans="1:8">
      <c r="A18" s="163" t="s">
        <v>5962</v>
      </c>
      <c r="B18" s="92" t="s">
        <v>6211</v>
      </c>
      <c r="C18" s="163" t="s">
        <v>5931</v>
      </c>
      <c r="D18" s="163" t="s">
        <v>5931</v>
      </c>
      <c r="E18" s="163" t="s">
        <v>5625</v>
      </c>
      <c r="F18" s="175" t="s">
        <v>6017</v>
      </c>
      <c r="G18" s="175" t="s">
        <v>6017</v>
      </c>
      <c r="H18" s="163" t="str">
        <f t="shared" si="0"/>
        <v xml:space="preserve">
INSERT INTO ft_t_bdv1 (bdv1_oid, bat1_key, start_tms, last_chg_tms, last_chg_usr_id, bat1_domain_val, bat1_domain_val_nme)  
  SELECT new_oid(), 'PMMANDTE', SYSDATE(), SYSDATE(), 'P72:CSTM', 'Big Data', 'Big Data'
    FROM DUAL WHERE NOT EXISTS (SELECT 1 FROM ft_t_bdv1 WHERE bat1_key = 'PMMANDTE' AND bat1_domain_val = 'Big Data' AND end_tms IS NULL);</v>
      </c>
    </row>
    <row r="19" spans="1:8">
      <c r="A19" s="163" t="s">
        <v>5962</v>
      </c>
      <c r="B19" s="92" t="s">
        <v>6211</v>
      </c>
      <c r="C19" s="163" t="s">
        <v>5931</v>
      </c>
      <c r="D19" s="163" t="s">
        <v>5931</v>
      </c>
      <c r="E19" s="163" t="s">
        <v>5625</v>
      </c>
      <c r="F19" s="175" t="s">
        <v>6018</v>
      </c>
      <c r="G19" s="175" t="s">
        <v>6018</v>
      </c>
      <c r="H19" s="163" t="str">
        <f t="shared" si="0"/>
        <v xml:space="preserve">
INSERT INTO ft_t_bdv1 (bdv1_oid, bat1_key, start_tms, last_chg_tms, last_chg_usr_id, bat1_domain_val, bat1_domain_val_nme)  
  SELECT new_oid(), 'PMMANDTE', SYSDATE(), SYSDATE(), 'P72:CSTM', 'Canada', 'Canada'
    FROM DUAL WHERE NOT EXISTS (SELECT 1 FROM ft_t_bdv1 WHERE bat1_key = 'PMMANDTE' AND bat1_domain_val = 'Canada' AND end_tms IS NULL);</v>
      </c>
    </row>
    <row r="20" spans="1:8">
      <c r="A20" s="163" t="s">
        <v>5962</v>
      </c>
      <c r="B20" s="92" t="s">
        <v>6211</v>
      </c>
      <c r="C20" s="163" t="s">
        <v>5931</v>
      </c>
      <c r="D20" s="163" t="s">
        <v>5931</v>
      </c>
      <c r="E20" s="163" t="s">
        <v>5625</v>
      </c>
      <c r="F20" s="175" t="s">
        <v>6019</v>
      </c>
      <c r="G20" s="175" t="s">
        <v>6019</v>
      </c>
      <c r="H20" s="163" t="str">
        <f t="shared" si="0"/>
        <v xml:space="preserve">
INSERT INTO ft_t_bdv1 (bdv1_oid, bat1_key, start_tms, last_chg_tms, last_chg_usr_id, bat1_domain_val, bat1_domain_val_nme)  
  SELECT new_oid(), 'PMMANDTE', SYSDATE(), SYSDATE(), 'P72:CSTM', 'Central Book', 'Central Book'
    FROM DUAL WHERE NOT EXISTS (SELECT 1 FROM ft_t_bdv1 WHERE bat1_key = 'PMMANDTE' AND bat1_domain_val = 'Central Book' AND end_tms IS NULL);</v>
      </c>
    </row>
    <row r="21" spans="1:8">
      <c r="A21" s="163" t="s">
        <v>5962</v>
      </c>
      <c r="B21" s="92" t="s">
        <v>6211</v>
      </c>
      <c r="C21" s="163" t="s">
        <v>5931</v>
      </c>
      <c r="D21" s="163" t="s">
        <v>5931</v>
      </c>
      <c r="E21" s="163" t="s">
        <v>5625</v>
      </c>
      <c r="F21" s="175" t="s">
        <v>6020</v>
      </c>
      <c r="G21" s="175" t="s">
        <v>6020</v>
      </c>
      <c r="H21" s="163" t="str">
        <f t="shared" si="0"/>
        <v xml:space="preserve">
INSERT INTO ft_t_bdv1 (bdv1_oid, bat1_key, start_tms, last_chg_tms, last_chg_usr_id, bat1_domain_val, bat1_domain_val_nme)  
  SELECT new_oid(), 'PMMANDTE', SYSDATE(), SYSDATE(), 'P72:CSTM', 'Co-CIO Account', 'Co-CIO Account'
    FROM DUAL WHERE NOT EXISTS (SELECT 1 FROM ft_t_bdv1 WHERE bat1_key = 'PMMANDTE' AND bat1_domain_val = 'Co-CIO Account' AND end_tms IS NULL);</v>
      </c>
    </row>
    <row r="22" spans="1:8">
      <c r="A22" s="163" t="s">
        <v>5962</v>
      </c>
      <c r="B22" s="92" t="s">
        <v>6211</v>
      </c>
      <c r="C22" s="163" t="s">
        <v>5931</v>
      </c>
      <c r="D22" s="163" t="s">
        <v>5931</v>
      </c>
      <c r="E22" s="163" t="s">
        <v>5625</v>
      </c>
      <c r="F22" s="175" t="s">
        <v>6021</v>
      </c>
      <c r="G22" s="175" t="s">
        <v>6021</v>
      </c>
      <c r="H22" s="163" t="str">
        <f t="shared" si="0"/>
        <v xml:space="preserve">
INSERT INTO ft_t_bdv1 (bdv1_oid, bat1_key, start_tms, last_chg_tms, last_chg_usr_id, bat1_domain_val, bat1_domain_val_nme)  
  SELECT new_oid(), 'PMMANDTE', SYSDATE(), SYSDATE(), 'P72:CSTM', 'Cohen Account', 'Cohen Account'
    FROM DUAL WHERE NOT EXISTS (SELECT 1 FROM ft_t_bdv1 WHERE bat1_key = 'PMMANDTE' AND bat1_domain_val = 'Cohen Account' AND end_tms IS NULL);</v>
      </c>
    </row>
    <row r="23" spans="1:8">
      <c r="A23" s="163" t="s">
        <v>5962</v>
      </c>
      <c r="B23" s="92" t="s">
        <v>6211</v>
      </c>
      <c r="C23" s="163" t="s">
        <v>5931</v>
      </c>
      <c r="D23" s="163" t="s">
        <v>5931</v>
      </c>
      <c r="E23" s="163" t="s">
        <v>5625</v>
      </c>
      <c r="F23" s="175" t="s">
        <v>6022</v>
      </c>
      <c r="G23" s="175" t="s">
        <v>6022</v>
      </c>
      <c r="H23" s="163" t="str">
        <f t="shared" si="0"/>
        <v xml:space="preserve">
INSERT INTO ft_t_bdv1 (bdv1_oid, bat1_key, start_tms, last_chg_tms, last_chg_usr_id, bat1_domain_val, bat1_domain_val_nme)  
  SELECT new_oid(), 'PMMANDTE', SYSDATE(), SYSDATE(), 'P72:CSTM', 'Commodities', 'Commodities'
    FROM DUAL WHERE NOT EXISTS (SELECT 1 FROM ft_t_bdv1 WHERE bat1_key = 'PMMANDTE' AND bat1_domain_val = 'Commodities' AND end_tms IS NULL);</v>
      </c>
    </row>
    <row r="24" spans="1:8">
      <c r="A24" s="163" t="s">
        <v>5962</v>
      </c>
      <c r="B24" s="92" t="s">
        <v>6211</v>
      </c>
      <c r="C24" s="163" t="s">
        <v>5931</v>
      </c>
      <c r="D24" s="163" t="s">
        <v>5931</v>
      </c>
      <c r="E24" s="163" t="s">
        <v>5625</v>
      </c>
      <c r="F24" s="175" t="s">
        <v>6023</v>
      </c>
      <c r="G24" s="175" t="s">
        <v>6023</v>
      </c>
      <c r="H24" s="163" t="str">
        <f t="shared" si="0"/>
        <v xml:space="preserve">
INSERT INTO ft_t_bdv1 (bdv1_oid, bat1_key, start_tms, last_chg_tms, last_chg_usr_id, bat1_domain_val, bat1_domain_val_nme)  
  SELECT new_oid(), 'PMMANDTE', SYSDATE(), SYSDATE(), 'P72:CSTM', 'Consumer', 'Consumer'
    FROM DUAL WHERE NOT EXISTS (SELECT 1 FROM ft_t_bdv1 WHERE bat1_key = 'PMMANDTE' AND bat1_domain_val = 'Consumer' AND end_tms IS NULL);</v>
      </c>
    </row>
    <row r="25" spans="1:8">
      <c r="A25" s="163" t="s">
        <v>5962</v>
      </c>
      <c r="B25" s="92" t="s">
        <v>6211</v>
      </c>
      <c r="C25" s="163" t="s">
        <v>5931</v>
      </c>
      <c r="D25" s="163" t="s">
        <v>5931</v>
      </c>
      <c r="E25" s="163" t="s">
        <v>5625</v>
      </c>
      <c r="F25" s="175" t="s">
        <v>6024</v>
      </c>
      <c r="G25" s="175" t="s">
        <v>6024</v>
      </c>
      <c r="H25" s="163" t="str">
        <f t="shared" si="0"/>
        <v xml:space="preserve">
INSERT INTO ft_t_bdv1 (bdv1_oid, bat1_key, start_tms, last_chg_tms, last_chg_usr_id, bat1_domain_val, bat1_domain_val_nme)  
  SELECT new_oid(), 'PMMANDTE', SYSDATE(), SYSDATE(), 'P72:CSTM', 'Convert', 'Convert'
    FROM DUAL WHERE NOT EXISTS (SELECT 1 FROM ft_t_bdv1 WHERE bat1_key = 'PMMANDTE' AND bat1_domain_val = 'Convert' AND end_tms IS NULL);</v>
      </c>
    </row>
    <row r="26" spans="1:8">
      <c r="A26" s="163" t="s">
        <v>5962</v>
      </c>
      <c r="B26" s="92" t="s">
        <v>6211</v>
      </c>
      <c r="C26" s="163" t="s">
        <v>5931</v>
      </c>
      <c r="D26" s="163" t="s">
        <v>5931</v>
      </c>
      <c r="E26" s="163" t="s">
        <v>5625</v>
      </c>
      <c r="F26" s="175" t="s">
        <v>4077</v>
      </c>
      <c r="G26" s="175" t="s">
        <v>4077</v>
      </c>
      <c r="H26" s="163" t="str">
        <f t="shared" si="0"/>
        <v xml:space="preserve">
INSERT INTO ft_t_bdv1 (bdv1_oid, bat1_key, start_tms, last_chg_tms, last_chg_usr_id, bat1_domain_val, bat1_domain_val_nme)  
  SELECT new_oid(), 'PMMANDTE', SYSDATE(), SYSDATE(), 'P72:CSTM', 'CTA', 'CTA'
    FROM DUAL WHERE NOT EXISTS (SELECT 1 FROM ft_t_bdv1 WHERE bat1_key = 'PMMANDTE' AND bat1_domain_val = 'CTA' AND end_tms IS NULL);</v>
      </c>
    </row>
    <row r="27" spans="1:8">
      <c r="A27" s="163" t="s">
        <v>5962</v>
      </c>
      <c r="B27" s="92" t="s">
        <v>6211</v>
      </c>
      <c r="C27" s="163" t="s">
        <v>5931</v>
      </c>
      <c r="D27" s="163" t="s">
        <v>5931</v>
      </c>
      <c r="E27" s="163" t="s">
        <v>5625</v>
      </c>
      <c r="F27" s="175" t="s">
        <v>6025</v>
      </c>
      <c r="G27" s="175" t="s">
        <v>6025</v>
      </c>
      <c r="H27" s="163" t="str">
        <f t="shared" si="0"/>
        <v xml:space="preserve">
INSERT INTO ft_t_bdv1 (bdv1_oid, bat1_key, start_tms, last_chg_tms, last_chg_usr_id, bat1_domain_val, bat1_domain_val_nme)  
  SELECT new_oid(), 'PMMANDTE', SYSDATE(), SYSDATE(), 'P72:CSTM', 'DESKMACRO', 'DESKMACRO'
    FROM DUAL WHERE NOT EXISTS (SELECT 1 FROM ft_t_bdv1 WHERE bat1_key = 'PMMANDTE' AND bat1_domain_val = 'DESKMACRO' AND end_tms IS NULL);</v>
      </c>
    </row>
    <row r="28" spans="1:8">
      <c r="A28" s="163" t="s">
        <v>5962</v>
      </c>
      <c r="B28" s="92" t="s">
        <v>6211</v>
      </c>
      <c r="C28" s="163" t="s">
        <v>5931</v>
      </c>
      <c r="D28" s="163" t="s">
        <v>5931</v>
      </c>
      <c r="E28" s="163" t="s">
        <v>5625</v>
      </c>
      <c r="F28" s="175" t="s">
        <v>6026</v>
      </c>
      <c r="G28" s="175" t="s">
        <v>6026</v>
      </c>
      <c r="H28" s="163" t="str">
        <f t="shared" si="0"/>
        <v xml:space="preserve">
INSERT INTO ft_t_bdv1 (bdv1_oid, bat1_key, start_tms, last_chg_tms, last_chg_usr_id, bat1_domain_val, bat1_domain_val_nme)  
  SELECT new_oid(), 'PMMANDTE', SYSDATE(), SYSDATE(), 'P72:CSTM', 'Directional CTA', 'Directional CTA'
    FROM DUAL WHERE NOT EXISTS (SELECT 1 FROM ft_t_bdv1 WHERE bat1_key = 'PMMANDTE' AND bat1_domain_val = 'Directional CTA' AND end_tms IS NULL);</v>
      </c>
    </row>
    <row r="29" spans="1:8">
      <c r="A29" s="163" t="s">
        <v>5962</v>
      </c>
      <c r="B29" s="92" t="s">
        <v>6211</v>
      </c>
      <c r="C29" s="163" t="s">
        <v>5931</v>
      </c>
      <c r="D29" s="163" t="s">
        <v>5931</v>
      </c>
      <c r="E29" s="163" t="s">
        <v>5625</v>
      </c>
      <c r="F29" s="175" t="s">
        <v>5988</v>
      </c>
      <c r="G29" s="175" t="s">
        <v>5988</v>
      </c>
      <c r="H29" s="163" t="str">
        <f t="shared" si="0"/>
        <v xml:space="preserve">
INSERT INTO ft_t_bdv1 (bdv1_oid, bat1_key, start_tms, last_chg_tms, last_chg_usr_id, bat1_domain_val, bat1_domain_val_nme)  
  SELECT new_oid(), 'PMMANDTE', SYSDATE(), SYSDATE(), 'P72:CSTM', 'Energy', 'Energy'
    FROM DUAL WHERE NOT EXISTS (SELECT 1 FROM ft_t_bdv1 WHERE bat1_key = 'PMMANDTE' AND bat1_domain_val = 'Energy' AND end_tms IS NULL);</v>
      </c>
    </row>
    <row r="30" spans="1:8">
      <c r="A30" s="163" t="s">
        <v>5962</v>
      </c>
      <c r="B30" s="92" t="s">
        <v>6211</v>
      </c>
      <c r="C30" s="163" t="s">
        <v>5931</v>
      </c>
      <c r="D30" s="163" t="s">
        <v>5931</v>
      </c>
      <c r="E30" s="163" t="s">
        <v>5625</v>
      </c>
      <c r="F30" s="175" t="s">
        <v>6027</v>
      </c>
      <c r="G30" s="175" t="s">
        <v>6027</v>
      </c>
      <c r="H30" s="163" t="str">
        <f t="shared" si="0"/>
        <v xml:space="preserve">
INSERT INTO ft_t_bdv1 (bdv1_oid, bat1_key, start_tms, last_chg_tms, last_chg_usr_id, bat1_domain_val, bat1_domain_val_nme)  
  SELECT new_oid(), 'PMMANDTE', SYSDATE(), SYSDATE(), 'P72:CSTM', 'Europe', 'Europe'
    FROM DUAL WHERE NOT EXISTS (SELECT 1 FROM ft_t_bdv1 WHERE bat1_key = 'PMMANDTE' AND bat1_domain_val = 'Europe' AND end_tms IS NULL);</v>
      </c>
    </row>
    <row r="31" spans="1:8">
      <c r="A31" s="163" t="s">
        <v>5962</v>
      </c>
      <c r="B31" s="92" t="s">
        <v>6211</v>
      </c>
      <c r="C31" s="163" t="s">
        <v>5931</v>
      </c>
      <c r="D31" s="163" t="s">
        <v>5931</v>
      </c>
      <c r="E31" s="163" t="s">
        <v>5625</v>
      </c>
      <c r="F31" s="175" t="s">
        <v>6028</v>
      </c>
      <c r="G31" s="175" t="s">
        <v>6028</v>
      </c>
      <c r="H31" s="163" t="str">
        <f t="shared" si="0"/>
        <v xml:space="preserve">
INSERT INTO ft_t_bdv1 (bdv1_oid, bat1_key, start_tms, last_chg_tms, last_chg_usr_id, bat1_domain_val, bat1_domain_val_nme)  
  SELECT new_oid(), 'PMMANDTE', SYSDATE(), SYSDATE(), 'P72:CSTM', 'Events', 'Events'
    FROM DUAL WHERE NOT EXISTS (SELECT 1 FROM ft_t_bdv1 WHERE bat1_key = 'PMMANDTE' AND bat1_domain_val = 'Events' AND end_tms IS NULL);</v>
      </c>
    </row>
    <row r="32" spans="1:8">
      <c r="A32" s="163" t="s">
        <v>5962</v>
      </c>
      <c r="B32" s="92" t="s">
        <v>6211</v>
      </c>
      <c r="C32" s="163" t="s">
        <v>5931</v>
      </c>
      <c r="D32" s="163" t="s">
        <v>5931</v>
      </c>
      <c r="E32" s="163" t="s">
        <v>5625</v>
      </c>
      <c r="F32" s="175" t="s">
        <v>6029</v>
      </c>
      <c r="G32" s="175" t="s">
        <v>6029</v>
      </c>
      <c r="H32" s="163" t="str">
        <f t="shared" si="0"/>
        <v xml:space="preserve">
INSERT INTO ft_t_bdv1 (bdv1_oid, bat1_key, start_tms, last_chg_tms, last_chg_usr_id, bat1_domain_val, bat1_domain_val_nme)  
  SELECT new_oid(), 'PMMANDTE', SYSDATE(), SYSDATE(), 'P72:CSTM', 'External Fund', 'External Fund'
    FROM DUAL WHERE NOT EXISTS (SELECT 1 FROM ft_t_bdv1 WHERE bat1_key = 'PMMANDTE' AND bat1_domain_val = 'External Fund' AND end_tms IS NULL);</v>
      </c>
    </row>
    <row r="33" spans="1:8">
      <c r="A33" s="163" t="s">
        <v>5962</v>
      </c>
      <c r="B33" s="92" t="s">
        <v>6211</v>
      </c>
      <c r="C33" s="163" t="s">
        <v>5931</v>
      </c>
      <c r="D33" s="163" t="s">
        <v>5931</v>
      </c>
      <c r="E33" s="163" t="s">
        <v>5625</v>
      </c>
      <c r="F33" s="175" t="s">
        <v>5989</v>
      </c>
      <c r="G33" s="175" t="s">
        <v>5989</v>
      </c>
      <c r="H33" s="163" t="str">
        <f t="shared" si="0"/>
        <v xml:space="preserve">
INSERT INTO ft_t_bdv1 (bdv1_oid, bat1_key, start_tms, last_chg_tms, last_chg_usr_id, bat1_domain_val, bat1_domain_val_nme)  
  SELECT new_oid(), 'PMMANDTE', SYSDATE(), SYSDATE(), 'P72:CSTM', 'Financials', 'Financials'
    FROM DUAL WHERE NOT EXISTS (SELECT 1 FROM ft_t_bdv1 WHERE bat1_key = 'PMMANDTE' AND bat1_domain_val = 'Financials' AND end_tms IS NULL);</v>
      </c>
    </row>
    <row r="34" spans="1:8">
      <c r="A34" s="163" t="s">
        <v>5962</v>
      </c>
      <c r="B34" s="92" t="s">
        <v>6211</v>
      </c>
      <c r="C34" s="163" t="s">
        <v>5931</v>
      </c>
      <c r="D34" s="163" t="s">
        <v>5931</v>
      </c>
      <c r="E34" s="163" t="s">
        <v>5625</v>
      </c>
      <c r="F34" s="175" t="s">
        <v>6030</v>
      </c>
      <c r="G34" s="175" t="s">
        <v>6030</v>
      </c>
      <c r="H34" s="163" t="str">
        <f t="shared" si="0"/>
        <v xml:space="preserve">
INSERT INTO ft_t_bdv1 (bdv1_oid, bat1_key, start_tms, last_chg_tms, last_chg_usr_id, bat1_domain_val, bat1_domain_val_nme)  
  SELECT new_oid(), 'PMMANDTE', SYSDATE(), SYSDATE(), 'P72:CSTM', 'G7 Liquidity', 'G7 Liquidity'
    FROM DUAL WHERE NOT EXISTS (SELECT 1 FROM ft_t_bdv1 WHERE bat1_key = 'PMMANDTE' AND bat1_domain_val = 'G7 Liquidity' AND end_tms IS NULL);</v>
      </c>
    </row>
    <row r="35" spans="1:8">
      <c r="A35" s="163" t="s">
        <v>5962</v>
      </c>
      <c r="B35" s="92" t="s">
        <v>6211</v>
      </c>
      <c r="C35" s="163" t="s">
        <v>5931</v>
      </c>
      <c r="D35" s="163" t="s">
        <v>5931</v>
      </c>
      <c r="E35" s="163" t="s">
        <v>5625</v>
      </c>
      <c r="F35" s="175" t="s">
        <v>5999</v>
      </c>
      <c r="G35" s="175" t="s">
        <v>5999</v>
      </c>
      <c r="H35" s="163" t="str">
        <f t="shared" si="0"/>
        <v xml:space="preserve">
INSERT INTO ft_t_bdv1 (bdv1_oid, bat1_key, start_tms, last_chg_tms, last_chg_usr_id, bat1_domain_val, bat1_domain_val_nme)  
  SELECT new_oid(), 'PMMANDTE', SYSDATE(), SYSDATE(), 'P72:CSTM', 'Generalist', 'Generalist'
    FROM DUAL WHERE NOT EXISTS (SELECT 1 FROM ft_t_bdv1 WHERE bat1_key = 'PMMANDTE' AND bat1_domain_val = 'Generalist' AND end_tms IS NULL);</v>
      </c>
    </row>
    <row r="36" spans="1:8">
      <c r="A36" s="163" t="s">
        <v>5962</v>
      </c>
      <c r="B36" s="92" t="s">
        <v>6211</v>
      </c>
      <c r="C36" s="163" t="s">
        <v>5931</v>
      </c>
      <c r="D36" s="163" t="s">
        <v>5931</v>
      </c>
      <c r="E36" s="163" t="s">
        <v>5625</v>
      </c>
      <c r="F36" s="175" t="s">
        <v>6031</v>
      </c>
      <c r="G36" s="175" t="s">
        <v>6031</v>
      </c>
      <c r="H36" s="163" t="str">
        <f t="shared" si="0"/>
        <v xml:space="preserve">
INSERT INTO ft_t_bdv1 (bdv1_oid, bat1_key, start_tms, last_chg_tms, last_chg_usr_id, bat1_domain_val, bat1_domain_val_nme)  
  SELECT new_oid(), 'PMMANDTE', SYSDATE(), SYSDATE(), 'P72:CSTM', 'Healthcare', 'Healthcare'
    FROM DUAL WHERE NOT EXISTS (SELECT 1 FROM ft_t_bdv1 WHERE bat1_key = 'PMMANDTE' AND bat1_domain_val = 'Healthcare' AND end_tms IS NULL);</v>
      </c>
    </row>
    <row r="37" spans="1:8">
      <c r="A37" s="163" t="s">
        <v>5962</v>
      </c>
      <c r="B37" s="92" t="s">
        <v>6211</v>
      </c>
      <c r="C37" s="163" t="s">
        <v>5931</v>
      </c>
      <c r="D37" s="163" t="s">
        <v>5931</v>
      </c>
      <c r="E37" s="163" t="s">
        <v>5625</v>
      </c>
      <c r="F37" s="175" t="s">
        <v>6032</v>
      </c>
      <c r="G37" s="175" t="s">
        <v>6032</v>
      </c>
      <c r="H37" s="163" t="str">
        <f t="shared" si="0"/>
        <v xml:space="preserve">
INSERT INTO ft_t_bdv1 (bdv1_oid, bat1_key, start_tms, last_chg_tms, last_chg_usr_id, bat1_domain_val, bat1_domain_val_nme)  
  SELECT new_oid(), 'PMMANDTE', SYSDATE(), SYSDATE(), 'P72:CSTM', 'Hedge', 'Hedge'
    FROM DUAL WHERE NOT EXISTS (SELECT 1 FROM ft_t_bdv1 WHERE bat1_key = 'PMMANDTE' AND bat1_domain_val = 'Hedge' AND end_tms IS NULL);</v>
      </c>
    </row>
    <row r="38" spans="1:8">
      <c r="A38" s="163" t="s">
        <v>5962</v>
      </c>
      <c r="B38" s="92" t="s">
        <v>6211</v>
      </c>
      <c r="C38" s="163" t="s">
        <v>5931</v>
      </c>
      <c r="D38" s="163" t="s">
        <v>5931</v>
      </c>
      <c r="E38" s="163" t="s">
        <v>5625</v>
      </c>
      <c r="F38" s="175" t="s">
        <v>6033</v>
      </c>
      <c r="G38" s="175" t="s">
        <v>6033</v>
      </c>
      <c r="H38" s="163" t="str">
        <f t="shared" si="0"/>
        <v xml:space="preserve">
INSERT INTO ft_t_bdv1 (bdv1_oid, bat1_key, start_tms, last_chg_tms, last_chg_usr_id, bat1_domain_val, bat1_domain_val_nme)  
  SELECT new_oid(), 'PMMANDTE', SYSDATE(), SYSDATE(), 'P72:CSTM', 'High Return Strategy', 'High Return Strategy'
    FROM DUAL WHERE NOT EXISTS (SELECT 1 FROM ft_t_bdv1 WHERE bat1_key = 'PMMANDTE' AND bat1_domain_val = 'High Return Strategy' AND end_tms IS NULL);</v>
      </c>
    </row>
    <row r="39" spans="1:8">
      <c r="A39" s="163" t="s">
        <v>5962</v>
      </c>
      <c r="B39" s="92" t="s">
        <v>6211</v>
      </c>
      <c r="C39" s="163" t="s">
        <v>5931</v>
      </c>
      <c r="D39" s="163" t="s">
        <v>5931</v>
      </c>
      <c r="E39" s="163" t="s">
        <v>5625</v>
      </c>
      <c r="F39" s="175" t="s">
        <v>5996</v>
      </c>
      <c r="G39" s="175" t="s">
        <v>5996</v>
      </c>
      <c r="H39" s="163" t="str">
        <f t="shared" si="0"/>
        <v xml:space="preserve">
INSERT INTO ft_t_bdv1 (bdv1_oid, bat1_key, start_tms, last_chg_tms, last_chg_usr_id, bat1_domain_val, bat1_domain_val_nme)  
  SELECT new_oid(), 'PMMANDTE', SYSDATE(), SYSDATE(), 'P72:CSTM', 'Industrials', 'Industrials'
    FROM DUAL WHERE NOT EXISTS (SELECT 1 FROM ft_t_bdv1 WHERE bat1_key = 'PMMANDTE' AND bat1_domain_val = 'Industrials' AND end_tms IS NULL);</v>
      </c>
    </row>
    <row r="40" spans="1:8">
      <c r="A40" s="163" t="s">
        <v>5962</v>
      </c>
      <c r="B40" s="92" t="s">
        <v>6211</v>
      </c>
      <c r="C40" s="163" t="s">
        <v>5931</v>
      </c>
      <c r="D40" s="163" t="s">
        <v>5931</v>
      </c>
      <c r="E40" s="163" t="s">
        <v>5625</v>
      </c>
      <c r="F40" s="175" t="s">
        <v>6034</v>
      </c>
      <c r="G40" s="175" t="s">
        <v>6034</v>
      </c>
      <c r="H40" s="163" t="str">
        <f t="shared" si="0"/>
        <v xml:space="preserve">
INSERT INTO ft_t_bdv1 (bdv1_oid, bat1_key, start_tms, last_chg_tms, last_chg_usr_id, bat1_domain_val, bat1_domain_val_nme)  
  SELECT new_oid(), 'PMMANDTE', SYSDATE(), SYSDATE(), 'P72:CSTM', 'Internal Alpha Capture', 'Internal Alpha Capture'
    FROM DUAL WHERE NOT EXISTS (SELECT 1 FROM ft_t_bdv1 WHERE bat1_key = 'PMMANDTE' AND bat1_domain_val = 'Internal Alpha Capture' AND end_tms IS NULL);</v>
      </c>
    </row>
    <row r="41" spans="1:8">
      <c r="A41" s="163" t="s">
        <v>5962</v>
      </c>
      <c r="B41" s="92" t="s">
        <v>6211</v>
      </c>
      <c r="C41" s="163" t="s">
        <v>5931</v>
      </c>
      <c r="D41" s="163" t="s">
        <v>5931</v>
      </c>
      <c r="E41" s="163" t="s">
        <v>5625</v>
      </c>
      <c r="F41" s="175" t="s">
        <v>6035</v>
      </c>
      <c r="G41" s="175" t="s">
        <v>6035</v>
      </c>
      <c r="H41" s="163" t="str">
        <f t="shared" si="0"/>
        <v xml:space="preserve">
INSERT INTO ft_t_bdv1 (bdv1_oid, bat1_key, start_tms, last_chg_tms, last_chg_usr_id, bat1_domain_val, bat1_domain_val_nme)  
  SELECT new_oid(), 'PMMANDTE', SYSDATE(), SYSDATE(), 'P72:CSTM', 'IPO', 'IPO'
    FROM DUAL WHERE NOT EXISTS (SELECT 1 FROM ft_t_bdv1 WHERE bat1_key = 'PMMANDTE' AND bat1_domain_val = 'IPO' AND end_tms IS NULL);</v>
      </c>
    </row>
    <row r="42" spans="1:8">
      <c r="A42" s="163" t="s">
        <v>5962</v>
      </c>
      <c r="B42" s="92" t="s">
        <v>6211</v>
      </c>
      <c r="C42" s="163" t="s">
        <v>5931</v>
      </c>
      <c r="D42" s="163" t="s">
        <v>5931</v>
      </c>
      <c r="E42" s="163" t="s">
        <v>5625</v>
      </c>
      <c r="F42" s="175" t="s">
        <v>6036</v>
      </c>
      <c r="G42" s="175" t="s">
        <v>6036</v>
      </c>
      <c r="H42" s="163" t="str">
        <f t="shared" si="0"/>
        <v xml:space="preserve">
INSERT INTO ft_t_bdv1 (bdv1_oid, bat1_key, start_tms, last_chg_tms, last_chg_usr_id, bat1_domain_val, bat1_domain_val_nme)  
  SELECT new_oid(), 'PMMANDTE', SYSDATE(), SYSDATE(), 'P72:CSTM', 'IPO Related', 'IPO Related'
    FROM DUAL WHERE NOT EXISTS (SELECT 1 FROM ft_t_bdv1 WHERE bat1_key = 'PMMANDTE' AND bat1_domain_val = 'IPO Related' AND end_tms IS NULL);</v>
      </c>
    </row>
    <row r="43" spans="1:8">
      <c r="A43" s="163" t="s">
        <v>5962</v>
      </c>
      <c r="B43" s="92" t="s">
        <v>6211</v>
      </c>
      <c r="C43" s="163" t="s">
        <v>5931</v>
      </c>
      <c r="D43" s="163" t="s">
        <v>5931</v>
      </c>
      <c r="E43" s="163" t="s">
        <v>5625</v>
      </c>
      <c r="F43" s="175" t="s">
        <v>6037</v>
      </c>
      <c r="G43" s="175" t="s">
        <v>6037</v>
      </c>
      <c r="H43" s="163" t="str">
        <f t="shared" si="0"/>
        <v xml:space="preserve">
INSERT INTO ft_t_bdv1 (bdv1_oid, bat1_key, start_tms, last_chg_tms, last_chg_usr_id, bat1_domain_val, bat1_domain_val_nme)  
  SELECT new_oid(), 'PMMANDTE', SYSDATE(), SYSDATE(), 'P72:CSTM', 'Japan', 'Japan'
    FROM DUAL WHERE NOT EXISTS (SELECT 1 FROM ft_t_bdv1 WHERE bat1_key = 'PMMANDTE' AND bat1_domain_val = 'Japan' AND end_tms IS NULL);</v>
      </c>
    </row>
    <row r="44" spans="1:8">
      <c r="A44" s="163" t="s">
        <v>5962</v>
      </c>
      <c r="B44" s="92" t="s">
        <v>6211</v>
      </c>
      <c r="C44" s="163" t="s">
        <v>5931</v>
      </c>
      <c r="D44" s="163" t="s">
        <v>5931</v>
      </c>
      <c r="E44" s="163" t="s">
        <v>5625</v>
      </c>
      <c r="F44" s="175" t="s">
        <v>6038</v>
      </c>
      <c r="G44" s="175" t="s">
        <v>6038</v>
      </c>
      <c r="H44" s="163" t="str">
        <f t="shared" si="0"/>
        <v xml:space="preserve">
INSERT INTO ft_t_bdv1 (bdv1_oid, bat1_key, start_tms, last_chg_tms, last_chg_usr_id, bat1_domain_val, bat1_domain_val_nme)  
  SELECT new_oid(), 'PMMANDTE', SYSDATE(), SYSDATE(), 'P72:CSTM', 'Latin America', 'Latin America'
    FROM DUAL WHERE NOT EXISTS (SELECT 1 FROM ft_t_bdv1 WHERE bat1_key = 'PMMANDTE' AND bat1_domain_val = 'Latin America' AND end_tms IS NULL);</v>
      </c>
    </row>
    <row r="45" spans="1:8">
      <c r="A45" s="163" t="s">
        <v>5962</v>
      </c>
      <c r="B45" s="92" t="s">
        <v>6211</v>
      </c>
      <c r="C45" s="163" t="s">
        <v>5931</v>
      </c>
      <c r="D45" s="163" t="s">
        <v>5931</v>
      </c>
      <c r="E45" s="163" t="s">
        <v>5625</v>
      </c>
      <c r="F45" s="175" t="s">
        <v>6039</v>
      </c>
      <c r="G45" s="175" t="s">
        <v>6039</v>
      </c>
      <c r="H45" s="163" t="str">
        <f t="shared" si="0"/>
        <v xml:space="preserve">
INSERT INTO ft_t_bdv1 (bdv1_oid, bat1_key, start_tms, last_chg_tms, last_chg_usr_id, bat1_domain_val, bat1_domain_val_nme)  
  SELECT new_oid(), 'PMMANDTE', SYSDATE(), SYSDATE(), 'P72:CSTM', 'Latitude', 'Latitude'
    FROM DUAL WHERE NOT EXISTS (SELECT 1 FROM ft_t_bdv1 WHERE bat1_key = 'PMMANDTE' AND bat1_domain_val = 'Latitude' AND end_tms IS NULL);</v>
      </c>
    </row>
    <row r="46" spans="1:8">
      <c r="A46" s="163" t="s">
        <v>5962</v>
      </c>
      <c r="B46" s="92" t="s">
        <v>6211</v>
      </c>
      <c r="C46" s="163" t="s">
        <v>5931</v>
      </c>
      <c r="D46" s="163" t="s">
        <v>5931</v>
      </c>
      <c r="E46" s="163" t="s">
        <v>5625</v>
      </c>
      <c r="F46" s="175" t="s">
        <v>6040</v>
      </c>
      <c r="G46" s="175" t="s">
        <v>6040</v>
      </c>
      <c r="H46" s="163" t="str">
        <f t="shared" si="0"/>
        <v xml:space="preserve">
INSERT INTO ft_t_bdv1 (bdv1_oid, bat1_key, start_tms, last_chg_tms, last_chg_usr_id, bat1_domain_val, bat1_domain_val_nme)  
  SELECT new_oid(), 'PMMANDTE', SYSDATE(), SYSDATE(), 'P72:CSTM', 'London', 'London'
    FROM DUAL WHERE NOT EXISTS (SELECT 1 FROM ft_t_bdv1 WHERE bat1_key = 'PMMANDTE' AND bat1_domain_val = 'London' AND end_tms IS NULL);</v>
      </c>
    </row>
    <row r="47" spans="1:8">
      <c r="A47" s="163" t="s">
        <v>5962</v>
      </c>
      <c r="B47" s="92" t="s">
        <v>6211</v>
      </c>
      <c r="C47" s="163" t="s">
        <v>5931</v>
      </c>
      <c r="D47" s="163" t="s">
        <v>5931</v>
      </c>
      <c r="E47" s="163" t="s">
        <v>5625</v>
      </c>
      <c r="F47" s="175" t="s">
        <v>6041</v>
      </c>
      <c r="G47" s="175" t="s">
        <v>6041</v>
      </c>
      <c r="H47" s="163" t="str">
        <f t="shared" si="0"/>
        <v xml:space="preserve">
INSERT INTO ft_t_bdv1 (bdv1_oid, bat1_key, start_tms, last_chg_tms, last_chg_usr_id, bat1_domain_val, bat1_domain_val_nme)  
  SELECT new_oid(), 'PMMANDTE', SYSDATE(), SYSDATE(), 'P72:CSTM', 'Low Frequency Strategy', 'Low Frequency Strategy'
    FROM DUAL WHERE NOT EXISTS (SELECT 1 FROM ft_t_bdv1 WHERE bat1_key = 'PMMANDTE' AND bat1_domain_val = 'Low Frequency Strategy' AND end_tms IS NULL);</v>
      </c>
    </row>
    <row r="48" spans="1:8">
      <c r="A48" s="163" t="s">
        <v>5962</v>
      </c>
      <c r="B48" s="92" t="s">
        <v>6211</v>
      </c>
      <c r="C48" s="163" t="s">
        <v>5931</v>
      </c>
      <c r="D48" s="163" t="s">
        <v>5931</v>
      </c>
      <c r="E48" s="163" t="s">
        <v>5625</v>
      </c>
      <c r="F48" s="175" t="s">
        <v>6042</v>
      </c>
      <c r="G48" s="175" t="s">
        <v>6042</v>
      </c>
      <c r="H48" s="163" t="str">
        <f t="shared" si="0"/>
        <v xml:space="preserve">
INSERT INTO ft_t_bdv1 (bdv1_oid, bat1_key, start_tms, last_chg_tms, last_chg_usr_id, bat1_domain_val, bat1_domain_val_nme)  
  SELECT new_oid(), 'PMMANDTE', SYSDATE(), SYSDATE(), 'P72:CSTM', 'Macro', 'Macro'
    FROM DUAL WHERE NOT EXISTS (SELECT 1 FROM ft_t_bdv1 WHERE bat1_key = 'PMMANDTE' AND bat1_domain_val = 'Macro' AND end_tms IS NULL);</v>
      </c>
    </row>
    <row r="49" spans="1:8">
      <c r="A49" s="163" t="s">
        <v>5962</v>
      </c>
      <c r="B49" s="92" t="s">
        <v>6211</v>
      </c>
      <c r="C49" s="163" t="s">
        <v>5931</v>
      </c>
      <c r="D49" s="163" t="s">
        <v>5931</v>
      </c>
      <c r="E49" s="163" t="s">
        <v>5625</v>
      </c>
      <c r="F49" s="175" t="s">
        <v>6043</v>
      </c>
      <c r="G49" s="175" t="s">
        <v>6043</v>
      </c>
      <c r="H49" s="163" t="str">
        <f t="shared" si="0"/>
        <v xml:space="preserve">
INSERT INTO ft_t_bdv1 (bdv1_oid, bat1_key, start_tms, last_chg_tms, last_chg_usr_id, bat1_domain_val, bat1_domain_val_nme)  
  SELECT new_oid(), 'PMMANDTE', SYSDATE(), SYSDATE(), 'P72:CSTM', 'Macro PMs', 'Macro PMs'
    FROM DUAL WHERE NOT EXISTS (SELECT 1 FROM ft_t_bdv1 WHERE bat1_key = 'PMMANDTE' AND bat1_domain_val = 'Macro PMs' AND end_tms IS NULL);</v>
      </c>
    </row>
    <row r="50" spans="1:8">
      <c r="A50" s="163" t="s">
        <v>5962</v>
      </c>
      <c r="B50" s="92" t="s">
        <v>6211</v>
      </c>
      <c r="C50" s="163" t="s">
        <v>5931</v>
      </c>
      <c r="D50" s="163" t="s">
        <v>5931</v>
      </c>
      <c r="E50" s="163" t="s">
        <v>5625</v>
      </c>
      <c r="F50" s="175" t="s">
        <v>6044</v>
      </c>
      <c r="G50" s="175" t="s">
        <v>6044</v>
      </c>
      <c r="H50" s="163" t="str">
        <f t="shared" si="0"/>
        <v xml:space="preserve">
INSERT INTO ft_t_bdv1 (bdv1_oid, bat1_key, start_tms, last_chg_tms, last_chg_usr_id, bat1_domain_val, bat1_domain_val_nme)  
  SELECT new_oid(), 'PMMANDTE', SYSDATE(), SYSDATE(), 'P72:CSTM', 'Managed', 'Managed'
    FROM DUAL WHERE NOT EXISTS (SELECT 1 FROM ft_t_bdv1 WHERE bat1_key = 'PMMANDTE' AND bat1_domain_val = 'Managed' AND end_tms IS NULL);</v>
      </c>
    </row>
    <row r="51" spans="1:8">
      <c r="A51" s="163" t="s">
        <v>5962</v>
      </c>
      <c r="B51" s="92" t="s">
        <v>6211</v>
      </c>
      <c r="C51" s="163" t="s">
        <v>5931</v>
      </c>
      <c r="D51" s="163" t="s">
        <v>5931</v>
      </c>
      <c r="E51" s="163" t="s">
        <v>5625</v>
      </c>
      <c r="F51" s="175" t="s">
        <v>6045</v>
      </c>
      <c r="G51" s="175" t="s">
        <v>6045</v>
      </c>
      <c r="H51" s="163" t="str">
        <f t="shared" si="0"/>
        <v xml:space="preserve">
INSERT INTO ft_t_bdv1 (bdv1_oid, bat1_key, start_tms, last_chg_tms, last_chg_usr_id, bat1_domain_val, bat1_domain_val_nme)  
  SELECT new_oid(), 'PMMANDTE', SYSDATE(), SYSDATE(), 'P72:CSTM', 'Managed Investments', 'Managed Investments'
    FROM DUAL WHERE NOT EXISTS (SELECT 1 FROM ft_t_bdv1 WHERE bat1_key = 'PMMANDTE' AND bat1_domain_val = 'Managed Investments' AND end_tms IS NULL);</v>
      </c>
    </row>
    <row r="52" spans="1:8">
      <c r="A52" s="163" t="s">
        <v>5962</v>
      </c>
      <c r="B52" s="92" t="s">
        <v>6211</v>
      </c>
      <c r="C52" s="163" t="s">
        <v>5931</v>
      </c>
      <c r="D52" s="163" t="s">
        <v>5931</v>
      </c>
      <c r="E52" s="163" t="s">
        <v>5625</v>
      </c>
      <c r="F52" s="175" t="s">
        <v>6046</v>
      </c>
      <c r="G52" s="175" t="s">
        <v>6046</v>
      </c>
      <c r="H52" s="163" t="str">
        <f t="shared" si="0"/>
        <v xml:space="preserve">
INSERT INTO ft_t_bdv1 (bdv1_oid, bat1_key, start_tms, last_chg_tms, last_chg_usr_id, bat1_domain_val, bat1_domain_val_nme)  
  SELECT new_oid(), 'PMMANDTE', SYSDATE(), SYSDATE(), 'P72:CSTM', 'Melvin Investment', 'Melvin Investment'
    FROM DUAL WHERE NOT EXISTS (SELECT 1 FROM ft_t_bdv1 WHERE bat1_key = 'PMMANDTE' AND bat1_domain_val = 'Melvin Investment' AND end_tms IS NULL);</v>
      </c>
    </row>
    <row r="53" spans="1:8">
      <c r="A53" s="163" t="s">
        <v>5962</v>
      </c>
      <c r="B53" s="92" t="s">
        <v>6211</v>
      </c>
      <c r="C53" s="163" t="s">
        <v>5931</v>
      </c>
      <c r="D53" s="163" t="s">
        <v>5931</v>
      </c>
      <c r="E53" s="163" t="s">
        <v>5625</v>
      </c>
      <c r="F53" s="175" t="s">
        <v>6047</v>
      </c>
      <c r="G53" s="175" t="s">
        <v>6047</v>
      </c>
      <c r="H53" s="163" t="str">
        <f t="shared" si="0"/>
        <v xml:space="preserve">
INSERT INTO ft_t_bdv1 (bdv1_oid, bat1_key, start_tms, last_chg_tms, last_chg_usr_id, bat1_domain_val, bat1_domain_val_nme)  
  SELECT new_oid(), 'PMMANDTE', SYSDATE(), SYSDATE(), 'P72:CSTM', 'Mid Frequency Strategy', 'Mid Frequency Strategy'
    FROM DUAL WHERE NOT EXISTS (SELECT 1 FROM ft_t_bdv1 WHERE bat1_key = 'PMMANDTE' AND bat1_domain_val = 'Mid Frequency Strategy' AND end_tms IS NULL);</v>
      </c>
    </row>
    <row r="54" spans="1:8">
      <c r="A54" s="163" t="s">
        <v>5962</v>
      </c>
      <c r="B54" s="92" t="s">
        <v>6211</v>
      </c>
      <c r="C54" s="163" t="s">
        <v>5931</v>
      </c>
      <c r="D54" s="163" t="s">
        <v>5931</v>
      </c>
      <c r="E54" s="163" t="s">
        <v>5625</v>
      </c>
      <c r="F54" s="175" t="s">
        <v>6048</v>
      </c>
      <c r="G54" s="175" t="s">
        <v>6048</v>
      </c>
      <c r="H54" s="163" t="str">
        <f t="shared" si="0"/>
        <v xml:space="preserve">
INSERT INTO ft_t_bdv1 (bdv1_oid, bat1_key, start_tms, last_chg_tms, last_chg_usr_id, bat1_domain_val, bat1_domain_val_nme)  
  SELECT new_oid(), 'PMMANDTE', SYSDATE(), SYSDATE(), 'P72:CSTM', 'Middle East / Africa', 'Middle East / Africa'
    FROM DUAL WHERE NOT EXISTS (SELECT 1 FROM ft_t_bdv1 WHERE bat1_key = 'PMMANDTE' AND bat1_domain_val = 'Middle East / Africa' AND end_tms IS NULL);</v>
      </c>
    </row>
    <row r="55" spans="1:8">
      <c r="A55" s="163" t="s">
        <v>5962</v>
      </c>
      <c r="B55" s="92" t="s">
        <v>6211</v>
      </c>
      <c r="C55" s="163" t="s">
        <v>5931</v>
      </c>
      <c r="D55" s="163" t="s">
        <v>5931</v>
      </c>
      <c r="E55" s="163" t="s">
        <v>5625</v>
      </c>
      <c r="F55" s="175" t="s">
        <v>6049</v>
      </c>
      <c r="G55" s="175" t="s">
        <v>6049</v>
      </c>
      <c r="H55" s="163" t="str">
        <f t="shared" si="0"/>
        <v xml:space="preserve">
INSERT INTO ft_t_bdv1 (bdv1_oid, bat1_key, start_tms, last_chg_tms, last_chg_usr_id, bat1_domain_val, bat1_domain_val_nme)  
  SELECT new_oid(), 'PMMANDTE', SYSDATE(), SYSDATE(), 'P72:CSTM', 'Old Economy', 'Old Economy'
    FROM DUAL WHERE NOT EXISTS (SELECT 1 FROM ft_t_bdv1 WHERE bat1_key = 'PMMANDTE' AND bat1_domain_val = 'Old Economy' AND end_tms IS NULL);</v>
      </c>
    </row>
    <row r="56" spans="1:8">
      <c r="A56" s="163" t="s">
        <v>5962</v>
      </c>
      <c r="B56" s="92" t="s">
        <v>6211</v>
      </c>
      <c r="C56" s="163" t="s">
        <v>5931</v>
      </c>
      <c r="D56" s="163" t="s">
        <v>5931</v>
      </c>
      <c r="E56" s="163" t="s">
        <v>5625</v>
      </c>
      <c r="F56" s="175" t="s">
        <v>5998</v>
      </c>
      <c r="G56" s="175" t="s">
        <v>5998</v>
      </c>
      <c r="H56" s="163" t="str">
        <f t="shared" si="0"/>
        <v xml:space="preserve">
INSERT INTO ft_t_bdv1 (bdv1_oid, bat1_key, start_tms, last_chg_tms, last_chg_usr_id, bat1_domain_val, bat1_domain_val_nme)  
  SELECT new_oid(), 'PMMANDTE', SYSDATE(), SYSDATE(), 'P72:CSTM', 'Other', 'Other'
    FROM DUAL WHERE NOT EXISTS (SELECT 1 FROM ft_t_bdv1 WHERE bat1_key = 'PMMANDTE' AND bat1_domain_val = 'Other' AND end_tms IS NULL);</v>
      </c>
    </row>
    <row r="57" spans="1:8">
      <c r="A57" s="163" t="s">
        <v>5962</v>
      </c>
      <c r="B57" s="92" t="s">
        <v>6211</v>
      </c>
      <c r="C57" s="163" t="s">
        <v>5931</v>
      </c>
      <c r="D57" s="163" t="s">
        <v>5931</v>
      </c>
      <c r="E57" s="163" t="s">
        <v>5625</v>
      </c>
      <c r="F57" s="175" t="s">
        <v>6050</v>
      </c>
      <c r="G57" s="175" t="s">
        <v>6050</v>
      </c>
      <c r="H57" s="163" t="str">
        <f t="shared" si="0"/>
        <v xml:space="preserve">
INSERT INTO ft_t_bdv1 (bdv1_oid, bat1_key, start_tms, last_chg_tms, last_chg_usr_id, bat1_domain_val, bat1_domain_val_nme)  
  SELECT new_oid(), 'PMMANDTE', SYSDATE(), SYSDATE(), 'P72:CSTM', 'Quant Macro', 'Quant Macro'
    FROM DUAL WHERE NOT EXISTS (SELECT 1 FROM ft_t_bdv1 WHERE bat1_key = 'PMMANDTE' AND bat1_domain_val = 'Quant Macro' AND end_tms IS NULL);</v>
      </c>
    </row>
    <row r="58" spans="1:8">
      <c r="A58" s="163" t="s">
        <v>5962</v>
      </c>
      <c r="B58" s="92" t="s">
        <v>6211</v>
      </c>
      <c r="C58" s="163" t="s">
        <v>5931</v>
      </c>
      <c r="D58" s="163" t="s">
        <v>5931</v>
      </c>
      <c r="E58" s="163" t="s">
        <v>5625</v>
      </c>
      <c r="F58" s="175" t="s">
        <v>6051</v>
      </c>
      <c r="G58" s="175" t="s">
        <v>6051</v>
      </c>
      <c r="H58" s="163" t="str">
        <f t="shared" si="0"/>
        <v xml:space="preserve">
INSERT INTO ft_t_bdv1 (bdv1_oid, bat1_key, start_tms, last_chg_tms, last_chg_usr_id, bat1_domain_val, bat1_domain_val_nme)  
  SELECT new_oid(), 'PMMANDTE', SYSDATE(), SYSDATE(), 'P72:CSTM', 'Quantitative Macro', 'Quantitative Macro'
    FROM DUAL WHERE NOT EXISTS (SELECT 1 FROM ft_t_bdv1 WHERE bat1_key = 'PMMANDTE' AND bat1_domain_val = 'Quantitative Macro' AND end_tms IS NULL);</v>
      </c>
    </row>
    <row r="59" spans="1:8">
      <c r="A59" s="163" t="s">
        <v>5962</v>
      </c>
      <c r="B59" s="92" t="s">
        <v>6211</v>
      </c>
      <c r="C59" s="163" t="s">
        <v>5931</v>
      </c>
      <c r="D59" s="163" t="s">
        <v>5931</v>
      </c>
      <c r="E59" s="163" t="s">
        <v>5625</v>
      </c>
      <c r="F59" s="175" t="s">
        <v>5571</v>
      </c>
      <c r="G59" s="175" t="s">
        <v>5571</v>
      </c>
      <c r="H59" s="163" t="str">
        <f t="shared" si="0"/>
        <v xml:space="preserve">
INSERT INTO ft_t_bdv1 (bdv1_oid, bat1_key, start_tms, last_chg_tms, last_chg_usr_id, bat1_domain_val, bat1_domain_val_nme)  
  SELECT new_oid(), 'PMMANDTE', SYSDATE(), SYSDATE(), 'P72:CSTM', 'SPAC', 'SPAC'
    FROM DUAL WHERE NOT EXISTS (SELECT 1 FROM ft_t_bdv1 WHERE bat1_key = 'PMMANDTE' AND bat1_domain_val = 'SPAC' AND end_tms IS NULL);</v>
      </c>
    </row>
    <row r="60" spans="1:8">
      <c r="A60" s="163" t="s">
        <v>5962</v>
      </c>
      <c r="B60" s="92" t="s">
        <v>6211</v>
      </c>
      <c r="C60" s="163" t="s">
        <v>5931</v>
      </c>
      <c r="D60" s="163" t="s">
        <v>5931</v>
      </c>
      <c r="E60" s="163" t="s">
        <v>5625</v>
      </c>
      <c r="F60" s="175" t="s">
        <v>6052</v>
      </c>
      <c r="G60" s="175" t="s">
        <v>6052</v>
      </c>
      <c r="H60" s="163" t="str">
        <f t="shared" si="0"/>
        <v xml:space="preserve">
INSERT INTO ft_t_bdv1 (bdv1_oid, bat1_key, start_tms, last_chg_tms, last_chg_usr_id, bat1_domain_val, bat1_domain_val_nme)  
  SELECT new_oid(), 'PMMANDTE', SYSDATE(), SYSDATE(), 'P72:CSTM', 'Special Situations', 'Special Situations'
    FROM DUAL WHERE NOT EXISTS (SELECT 1 FROM ft_t_bdv1 WHERE bat1_key = 'PMMANDTE' AND bat1_domain_val = 'Special Situations' AND end_tms IS NULL);</v>
      </c>
    </row>
    <row r="61" spans="1:8">
      <c r="A61" s="163" t="s">
        <v>5962</v>
      </c>
      <c r="B61" s="92" t="s">
        <v>6211</v>
      </c>
      <c r="C61" s="163" t="s">
        <v>5931</v>
      </c>
      <c r="D61" s="163" t="s">
        <v>5931</v>
      </c>
      <c r="E61" s="163" t="s">
        <v>5625</v>
      </c>
      <c r="F61" s="175" t="s">
        <v>6053</v>
      </c>
      <c r="G61" s="175" t="s">
        <v>6053</v>
      </c>
      <c r="H61" s="163" t="str">
        <f t="shared" si="0"/>
        <v xml:space="preserve">
INSERT INTO ft_t_bdv1 (bdv1_oid, bat1_key, start_tms, last_chg_tms, last_chg_usr_id, bat1_domain_val, bat1_domain_val_nme)  
  SELECT new_oid(), 'PMMANDTE', SYSDATE(), SYSDATE(), 'P72:CSTM', 'StatArb', 'StatArb'
    FROM DUAL WHERE NOT EXISTS (SELECT 1 FROM ft_t_bdv1 WHERE bat1_key = 'PMMANDTE' AND bat1_domain_val = 'StatArb' AND end_tms IS NULL);</v>
      </c>
    </row>
    <row r="62" spans="1:8">
      <c r="A62" s="163" t="s">
        <v>5962</v>
      </c>
      <c r="B62" s="92" t="s">
        <v>6211</v>
      </c>
      <c r="C62" s="163" t="s">
        <v>5931</v>
      </c>
      <c r="D62" s="163" t="s">
        <v>5931</v>
      </c>
      <c r="E62" s="163" t="s">
        <v>5625</v>
      </c>
      <c r="F62" s="175" t="s">
        <v>6054</v>
      </c>
      <c r="G62" s="175" t="s">
        <v>6054</v>
      </c>
      <c r="H62" s="163" t="str">
        <f t="shared" si="0"/>
        <v xml:space="preserve">
INSERT INTO ft_t_bdv1 (bdv1_oid, bat1_key, start_tms, last_chg_tms, last_chg_usr_id, bat1_domain_val, bat1_domain_val_nme)  
  SELECT new_oid(), 'PMMANDTE', SYSDATE(), SYSDATE(), 'P72:CSTM', 'Tech/Media/Telecom', 'Tech/Media/Telecom'
    FROM DUAL WHERE NOT EXISTS (SELECT 1 FROM ft_t_bdv1 WHERE bat1_key = 'PMMANDTE' AND bat1_domain_val = 'Tech/Media/Telecom' AND end_tms IS NULL);</v>
      </c>
    </row>
    <row r="63" spans="1:8">
      <c r="A63" s="163" t="s">
        <v>5962</v>
      </c>
      <c r="B63" s="92" t="s">
        <v>6211</v>
      </c>
      <c r="C63" s="163" t="s">
        <v>5931</v>
      </c>
      <c r="D63" s="163" t="s">
        <v>5931</v>
      </c>
      <c r="E63" s="163" t="s">
        <v>5625</v>
      </c>
      <c r="F63" s="175" t="s">
        <v>6055</v>
      </c>
      <c r="G63" s="175" t="s">
        <v>6055</v>
      </c>
      <c r="H63" s="163" t="str">
        <f t="shared" si="0"/>
        <v xml:space="preserve">
INSERT INTO ft_t_bdv1 (bdv1_oid, bat1_key, start_tms, last_chg_tms, last_chg_usr_id, bat1_domain_val, bat1_domain_val_nme)  
  SELECT new_oid(), 'PMMANDTE', SYSDATE(), SYSDATE(), 'P72:CSTM', 'UK', 'UK'
    FROM DUAL WHERE NOT EXISTS (SELECT 1 FROM ft_t_bdv1 WHERE bat1_key = 'PMMANDTE' AND bat1_domain_val = 'UK' AND end_tms IS NULL);</v>
      </c>
    </row>
    <row r="64" spans="1:8">
      <c r="A64" s="163" t="s">
        <v>5962</v>
      </c>
      <c r="B64" s="92" t="s">
        <v>6211</v>
      </c>
      <c r="C64" s="163" t="s">
        <v>5931</v>
      </c>
      <c r="D64" s="163" t="s">
        <v>5931</v>
      </c>
      <c r="E64" s="163" t="s">
        <v>5625</v>
      </c>
      <c r="F64" s="175" t="s">
        <v>302</v>
      </c>
      <c r="G64" s="175" t="s">
        <v>302</v>
      </c>
      <c r="H64" s="163" t="str">
        <f t="shared" si="0"/>
        <v xml:space="preserve">
INSERT INTO ft_t_bdv1 (bdv1_oid, bat1_key, start_tms, last_chg_tms, last_chg_usr_id, bat1_domain_val, bat1_domain_val_nme)  
  SELECT new_oid(), 'PMMANDTE', SYSDATE(), SYSDATE(), 'P72:CSTM', 'US', 'US'
    FROM DUAL WHERE NOT EXISTS (SELECT 1 FROM ft_t_bdv1 WHERE bat1_key = 'PMMANDTE' AND bat1_domain_val = 'US' AND end_tms IS NULL);</v>
      </c>
    </row>
    <row r="65" spans="1:8">
      <c r="A65" s="163" t="s">
        <v>5962</v>
      </c>
      <c r="B65" s="92" t="s">
        <v>6211</v>
      </c>
      <c r="C65" s="163" t="s">
        <v>5931</v>
      </c>
      <c r="D65" s="163" t="s">
        <v>5931</v>
      </c>
      <c r="E65" s="163" t="s">
        <v>5625</v>
      </c>
      <c r="F65" s="175" t="s">
        <v>5995</v>
      </c>
      <c r="G65" s="175" t="s">
        <v>5995</v>
      </c>
      <c r="H65" s="163" t="str">
        <f t="shared" si="0"/>
        <v xml:space="preserve">
INSERT INTO ft_t_bdv1 (bdv1_oid, bat1_key, start_tms, last_chg_tms, last_chg_usr_id, bat1_domain_val, bat1_domain_val_nme)  
  SELECT new_oid(), 'PMMANDTE', SYSDATE(), SYSDATE(), 'P72:CSTM', 'Utilities', 'Utilities'
    FROM DUAL WHERE NOT EXISTS (SELECT 1 FROM ft_t_bdv1 WHERE bat1_key = 'PMMANDTE' AND bat1_domain_val = 'Utilities' AND end_tms IS NULL);</v>
      </c>
    </row>
    <row r="66" spans="1:8">
      <c r="A66" s="163" t="s">
        <v>5962</v>
      </c>
      <c r="B66" s="92" t="s">
        <v>6213</v>
      </c>
      <c r="C66" s="163" t="s">
        <v>5931</v>
      </c>
      <c r="D66" s="163" t="s">
        <v>5931</v>
      </c>
      <c r="E66" s="163" t="s">
        <v>5625</v>
      </c>
      <c r="F66" s="175" t="s">
        <v>6095</v>
      </c>
      <c r="G66" s="175" t="s">
        <v>6095</v>
      </c>
      <c r="H66" s="163" t="str">
        <f t="shared" si="0"/>
        <v xml:space="preserve">
INSERT INTO ft_t_bdv1 (bdv1_oid, bat1_key, start_tms, last_chg_tms, last_chg_usr_id, bat1_domain_val, bat1_domain_val_nme)  
  SELECT new_oid(), 'TRDSTRGY', SYSDATE(), SYSDATE(), 'P72:CSTM', 'All ex HRS', 'All ex HRS'
    FROM DUAL WHERE NOT EXISTS (SELECT 1 FROM ft_t_bdv1 WHERE bat1_key = 'TRDSTRGY' AND bat1_domain_val = 'All ex HRS' AND end_tms IS NULL);</v>
      </c>
    </row>
    <row r="67" spans="1:8">
      <c r="A67" s="163" t="s">
        <v>5962</v>
      </c>
      <c r="B67" s="92" t="s">
        <v>6213</v>
      </c>
      <c r="C67" s="163" t="s">
        <v>5931</v>
      </c>
      <c r="D67" s="163" t="s">
        <v>5931</v>
      </c>
      <c r="E67" s="163" t="s">
        <v>5625</v>
      </c>
      <c r="F67" s="175" t="s">
        <v>6096</v>
      </c>
      <c r="G67" s="175" t="s">
        <v>6096</v>
      </c>
      <c r="H67" s="163" t="str">
        <f t="shared" ref="H67:H111" si="1">CONCATENATE("
INSERT INTO ft_t_bdv1 (bdv1_oid, bat1_key, start_tms, last_chg_tms, last_chg_usr_id, bat1_domain_val, bat1_domain_val_nme)  
  SELECT ", A67, ", '", B67, "', ", C67, ", ", D67, ", '", E67, "', '", F67, "', '", G67, "'
    FROM DUAL WHERE NOT EXISTS (SELECT 1 FROM ft_t_bdv1 WHERE bat1_key = '",  B67, "' AND bat1_domain_val = '", F67, "' AND end_tms IS NULL);")</f>
        <v xml:space="preserve">
INSERT INTO ft_t_bdv1 (bdv1_oid, bat1_key, start_tms, last_chg_tms, last_chg_usr_id, bat1_domain_val, bat1_domain_val_nme)  
  SELECT new_oid(), 'TRDSTRGY', SYSDATE(), SYSDATE(), 'P72:CSTM', 'All Strategies', 'All Strategies'
    FROM DUAL WHERE NOT EXISTS (SELECT 1 FROM ft_t_bdv1 WHERE bat1_key = 'TRDSTRGY' AND bat1_domain_val = 'All Strategies' AND end_tms IS NULL);</v>
      </c>
    </row>
    <row r="68" spans="1:8">
      <c r="A68" s="163" t="s">
        <v>5962</v>
      </c>
      <c r="B68" s="92" t="s">
        <v>6213</v>
      </c>
      <c r="C68" s="163" t="s">
        <v>5931</v>
      </c>
      <c r="D68" s="163" t="s">
        <v>5931</v>
      </c>
      <c r="E68" s="163" t="s">
        <v>5625</v>
      </c>
      <c r="F68" s="175" t="s">
        <v>6097</v>
      </c>
      <c r="G68" s="175" t="s">
        <v>6097</v>
      </c>
      <c r="H68" s="163" t="str">
        <f t="shared" si="1"/>
        <v xml:space="preserve">
INSERT INTO ft_t_bdv1 (bdv1_oid, bat1_key, start_tms, last_chg_tms, last_chg_usr_id, bat1_domain_val, bat1_domain_val_nme)  
  SELECT new_oid(), 'TRDSTRGY', SYSDATE(), SYSDATE(), 'P72:CSTM', 'HRS', 'HRS'
    FROM DUAL WHERE NOT EXISTS (SELECT 1 FROM ft_t_bdv1 WHERE bat1_key = 'TRDSTRGY' AND bat1_domain_val = 'HRS' AND end_tms IS NULL);</v>
      </c>
    </row>
    <row r="69" spans="1:8">
      <c r="A69" s="163" t="s">
        <v>5962</v>
      </c>
      <c r="B69" s="92" t="s">
        <v>6213</v>
      </c>
      <c r="C69" s="163" t="s">
        <v>5931</v>
      </c>
      <c r="D69" s="163" t="s">
        <v>5931</v>
      </c>
      <c r="E69" s="163" t="s">
        <v>5625</v>
      </c>
      <c r="F69" s="175" t="s">
        <v>6098</v>
      </c>
      <c r="G69" s="175" t="s">
        <v>6098</v>
      </c>
      <c r="H69" s="163" t="str">
        <f t="shared" si="1"/>
        <v xml:space="preserve">
INSERT INTO ft_t_bdv1 (bdv1_oid, bat1_key, start_tms, last_chg_tms, last_chg_usr_id, bat1_domain_val, bat1_domain_val_nme)  
  SELECT new_oid(), 'TRDSTRGY', SYSDATE(), SYSDATE(), 'P72:CSTM', 'HRS-CTA', 'HRS-CTA'
    FROM DUAL WHERE NOT EXISTS (SELECT 1 FROM ft_t_bdv1 WHERE bat1_key = 'TRDSTRGY' AND bat1_domain_val = 'HRS-CTA' AND end_tms IS NULL);</v>
      </c>
    </row>
    <row r="70" spans="1:8">
      <c r="A70" s="163" t="s">
        <v>5962</v>
      </c>
      <c r="B70" s="92" t="s">
        <v>6213</v>
      </c>
      <c r="C70" s="163" t="s">
        <v>5931</v>
      </c>
      <c r="D70" s="163" t="s">
        <v>5931</v>
      </c>
      <c r="E70" s="163" t="s">
        <v>5625</v>
      </c>
      <c r="F70" s="175" t="s">
        <v>6099</v>
      </c>
      <c r="G70" s="175" t="s">
        <v>6099</v>
      </c>
      <c r="H70" s="163" t="str">
        <f t="shared" si="1"/>
        <v xml:space="preserve">
INSERT INTO ft_t_bdv1 (bdv1_oid, bat1_key, start_tms, last_chg_tms, last_chg_usr_id, bat1_domain_val, bat1_domain_val_nme)  
  SELECT new_oid(), 'TRDSTRGY', SYSDATE(), SYSDATE(), 'P72:CSTM', 'HRS-EQ', 'HRS-EQ'
    FROM DUAL WHERE NOT EXISTS (SELECT 1 FROM ft_t_bdv1 WHERE bat1_key = 'TRDSTRGY' AND bat1_domain_val = 'HRS-EQ' AND end_tms IS NULL);</v>
      </c>
    </row>
    <row r="71" spans="1:8">
      <c r="A71" s="163" t="s">
        <v>5962</v>
      </c>
      <c r="B71" s="92" t="s">
        <v>6213</v>
      </c>
      <c r="C71" s="163" t="s">
        <v>5931</v>
      </c>
      <c r="D71" s="163" t="s">
        <v>5931</v>
      </c>
      <c r="E71" s="163" t="s">
        <v>5625</v>
      </c>
      <c r="F71" s="175" t="s">
        <v>6100</v>
      </c>
      <c r="G71" s="175" t="s">
        <v>6100</v>
      </c>
      <c r="H71" s="163" t="str">
        <f t="shared" si="1"/>
        <v xml:space="preserve">
INSERT INTO ft_t_bdv1 (bdv1_oid, bat1_key, start_tms, last_chg_tms, last_chg_usr_id, bat1_domain_val, bat1_domain_val_nme)  
  SELECT new_oid(), 'TRDSTRGY', SYSDATE(), SYSDATE(), 'P72:CSTM', 'LFS', 'LFS'
    FROM DUAL WHERE NOT EXISTS (SELECT 1 FROM ft_t_bdv1 WHERE bat1_key = 'TRDSTRGY' AND bat1_domain_val = 'LFS' AND end_tms IS NULL);</v>
      </c>
    </row>
    <row r="72" spans="1:8">
      <c r="A72" s="163" t="s">
        <v>5962</v>
      </c>
      <c r="B72" s="92" t="s">
        <v>6213</v>
      </c>
      <c r="C72" s="163" t="s">
        <v>5931</v>
      </c>
      <c r="D72" s="163" t="s">
        <v>5931</v>
      </c>
      <c r="E72" s="163" t="s">
        <v>5625</v>
      </c>
      <c r="F72" s="175" t="s">
        <v>6044</v>
      </c>
      <c r="G72" s="175" t="s">
        <v>6044</v>
      </c>
      <c r="H72" s="163" t="str">
        <f t="shared" si="1"/>
        <v xml:space="preserve">
INSERT INTO ft_t_bdv1 (bdv1_oid, bat1_key, start_tms, last_chg_tms, last_chg_usr_id, bat1_domain_val, bat1_domain_val_nme)  
  SELECT new_oid(), 'TRDSTRGY', SYSDATE(), SYSDATE(), 'P72:CSTM', 'Managed', 'Managed'
    FROM DUAL WHERE NOT EXISTS (SELECT 1 FROM ft_t_bdv1 WHERE bat1_key = 'TRDSTRGY' AND bat1_domain_val = 'Managed' AND end_tms IS NULL);</v>
      </c>
    </row>
    <row r="73" spans="1:8">
      <c r="A73" s="163" t="s">
        <v>5962</v>
      </c>
      <c r="B73" s="92" t="s">
        <v>6213</v>
      </c>
      <c r="C73" s="163" t="s">
        <v>5931</v>
      </c>
      <c r="D73" s="163" t="s">
        <v>5931</v>
      </c>
      <c r="E73" s="163" t="s">
        <v>5625</v>
      </c>
      <c r="F73" s="175" t="s">
        <v>6101</v>
      </c>
      <c r="G73" s="175" t="s">
        <v>6101</v>
      </c>
      <c r="H73" s="163" t="str">
        <f t="shared" si="1"/>
        <v xml:space="preserve">
INSERT INTO ft_t_bdv1 (bdv1_oid, bat1_key, start_tms, last_chg_tms, last_chg_usr_id, bat1_domain_val, bat1_domain_val_nme)  
  SELECT new_oid(), 'TRDSTRGY', SYSDATE(), SYSDATE(), 'P72:CSTM', 'MFS', 'MFS'
    FROM DUAL WHERE NOT EXISTS (SELECT 1 FROM ft_t_bdv1 WHERE bat1_key = 'TRDSTRGY' AND bat1_domain_val = 'MFS' AND end_tms IS NULL);</v>
      </c>
    </row>
    <row r="74" spans="1:8">
      <c r="A74" s="163" t="s">
        <v>5962</v>
      </c>
      <c r="B74" s="92" t="s">
        <v>6213</v>
      </c>
      <c r="C74" s="163" t="s">
        <v>5931</v>
      </c>
      <c r="D74" s="163" t="s">
        <v>5931</v>
      </c>
      <c r="E74" s="163" t="s">
        <v>5625</v>
      </c>
      <c r="F74" s="175" t="s">
        <v>6102</v>
      </c>
      <c r="G74" s="175" t="s">
        <v>6102</v>
      </c>
      <c r="H74" s="163" t="str">
        <f t="shared" si="1"/>
        <v xml:space="preserve">
INSERT INTO ft_t_bdv1 (bdv1_oid, bat1_key, start_tms, last_chg_tms, last_chg_usr_id, bat1_domain_val, bat1_domain_val_nme)  
  SELECT new_oid(), 'TRDSTRGY', SYSDATE(), SYSDATE(), 'P72:CSTM', 'MFS-CTA', 'MFS-CTA'
    FROM DUAL WHERE NOT EXISTS (SELECT 1 FROM ft_t_bdv1 WHERE bat1_key = 'TRDSTRGY' AND bat1_domain_val = 'MFS-CTA' AND end_tms IS NULL);</v>
      </c>
    </row>
    <row r="75" spans="1:8">
      <c r="A75" s="163" t="s">
        <v>5962</v>
      </c>
      <c r="B75" s="92" t="s">
        <v>6213</v>
      </c>
      <c r="C75" s="163" t="s">
        <v>5931</v>
      </c>
      <c r="D75" s="163" t="s">
        <v>5931</v>
      </c>
      <c r="E75" s="163" t="s">
        <v>5625</v>
      </c>
      <c r="F75" s="175" t="s">
        <v>6103</v>
      </c>
      <c r="G75" s="175" t="s">
        <v>6103</v>
      </c>
      <c r="H75" s="163" t="str">
        <f t="shared" si="1"/>
        <v xml:space="preserve">
INSERT INTO ft_t_bdv1 (bdv1_oid, bat1_key, start_tms, last_chg_tms, last_chg_usr_id, bat1_domain_val, bat1_domain_val_nme)  
  SELECT new_oid(), 'TRDSTRGY', SYSDATE(), SYSDATE(), 'P72:CSTM', 'MFS-EQ', 'MFS-EQ'
    FROM DUAL WHERE NOT EXISTS (SELECT 1 FROM ft_t_bdv1 WHERE bat1_key = 'TRDSTRGY' AND bat1_domain_val = 'MFS-EQ' AND end_tms IS NULL);</v>
      </c>
    </row>
    <row r="76" spans="1:8">
      <c r="A76" s="163" t="s">
        <v>5962</v>
      </c>
      <c r="B76" s="92" t="s">
        <v>6213</v>
      </c>
      <c r="C76" s="163" t="s">
        <v>5931</v>
      </c>
      <c r="D76" s="163" t="s">
        <v>5931</v>
      </c>
      <c r="E76" s="163" t="s">
        <v>5625</v>
      </c>
      <c r="F76" s="175" t="s">
        <v>6104</v>
      </c>
      <c r="G76" s="175" t="s">
        <v>6104</v>
      </c>
      <c r="H76" s="163" t="str">
        <f t="shared" si="1"/>
        <v xml:space="preserve">
INSERT INTO ft_t_bdv1 (bdv1_oid, bat1_key, start_tms, last_chg_tms, last_chg_usr_id, bat1_domain_val, bat1_domain_val_nme)  
  SELECT new_oid(), 'TRDSTRGY', SYSDATE(), SYSDATE(), 'P72:CSTM', 'Multi-Strategies', 'Multi-Strategies'
    FROM DUAL WHERE NOT EXISTS (SELECT 1 FROM ft_t_bdv1 WHERE bat1_key = 'TRDSTRGY' AND bat1_domain_val = 'Multi-Strategies' AND end_tms IS NULL);</v>
      </c>
    </row>
    <row r="77" spans="1:8">
      <c r="A77" s="163" t="s">
        <v>5962</v>
      </c>
      <c r="B77" s="92" t="s">
        <v>6213</v>
      </c>
      <c r="C77" s="163" t="s">
        <v>5931</v>
      </c>
      <c r="D77" s="163" t="s">
        <v>5931</v>
      </c>
      <c r="E77" s="163" t="s">
        <v>5625</v>
      </c>
      <c r="F77" s="175" t="s">
        <v>6105</v>
      </c>
      <c r="G77" s="175" t="s">
        <v>6105</v>
      </c>
      <c r="H77" s="163" t="str">
        <f t="shared" si="1"/>
        <v xml:space="preserve">
INSERT INTO ft_t_bdv1 (bdv1_oid, bat1_key, start_tms, last_chg_tms, last_chg_usr_id, bat1_domain_val, bat1_domain_val_nme)  
  SELECT new_oid(), 'TRDSTRGY', SYSDATE(), SYSDATE(), 'P72:CSTM', 'Quant-Macro', 'Quant-Macro'
    FROM DUAL WHERE NOT EXISTS (SELECT 1 FROM ft_t_bdv1 WHERE bat1_key = 'TRDSTRGY' AND bat1_domain_val = 'Quant-Macro' AND end_tms IS NULL);</v>
      </c>
    </row>
    <row r="78" spans="1:8">
      <c r="A78" s="163" t="s">
        <v>5962</v>
      </c>
      <c r="B78" s="92" t="s">
        <v>6213</v>
      </c>
      <c r="C78" s="163" t="s">
        <v>5931</v>
      </c>
      <c r="D78" s="163" t="s">
        <v>5931</v>
      </c>
      <c r="E78" s="163" t="s">
        <v>5625</v>
      </c>
      <c r="F78" s="175" t="s">
        <v>6106</v>
      </c>
      <c r="G78" s="175" t="s">
        <v>6106</v>
      </c>
      <c r="H78" s="163" t="str">
        <f t="shared" si="1"/>
        <v xml:space="preserve">
INSERT INTO ft_t_bdv1 (bdv1_oid, bat1_key, start_tms, last_chg_tms, last_chg_usr_id, bat1_domain_val, bat1_domain_val_nme)  
  SELECT new_oid(), 'TRDSTRGY', SYSDATE(), SYSDATE(), 'P72:CSTM', 'Signal Generation', 'Signal Generation'
    FROM DUAL WHERE NOT EXISTS (SELECT 1 FROM ft_t_bdv1 WHERE bat1_key = 'TRDSTRGY' AND bat1_domain_val = 'Signal Generation' AND end_tms IS NULL);</v>
      </c>
    </row>
    <row r="79" spans="1:8">
      <c r="A79" s="163" t="s">
        <v>5962</v>
      </c>
      <c r="B79" s="92" t="s">
        <v>6213</v>
      </c>
      <c r="C79" s="163" t="s">
        <v>5931</v>
      </c>
      <c r="D79" s="163" t="s">
        <v>5931</v>
      </c>
      <c r="E79" s="163" t="s">
        <v>5625</v>
      </c>
      <c r="F79" s="175" t="s">
        <v>6107</v>
      </c>
      <c r="G79" s="175" t="s">
        <v>6107</v>
      </c>
      <c r="H79" s="163" t="str">
        <f t="shared" si="1"/>
        <v xml:space="preserve">
INSERT INTO ft_t_bdv1 (bdv1_oid, bat1_key, start_tms, last_chg_tms, last_chg_usr_id, bat1_domain_val, bat1_domain_val_nme)  
  SELECT new_oid(), 'TRDSTRGY', SYSDATE(), SYSDATE(), 'P72:CSTM', 'Spin-Outs', 'Spin-Outs'
    FROM DUAL WHERE NOT EXISTS (SELECT 1 FROM ft_t_bdv1 WHERE bat1_key = 'TRDSTRGY' AND bat1_domain_val = 'Spin-Outs' AND end_tms IS NULL);</v>
      </c>
    </row>
    <row r="80" spans="1:8">
      <c r="A80" s="163" t="s">
        <v>5962</v>
      </c>
      <c r="B80" s="92" t="s">
        <v>6213</v>
      </c>
      <c r="C80" s="163" t="s">
        <v>5931</v>
      </c>
      <c r="D80" s="163" t="s">
        <v>5931</v>
      </c>
      <c r="E80" s="163" t="s">
        <v>5625</v>
      </c>
      <c r="F80" s="175" t="s">
        <v>6108</v>
      </c>
      <c r="G80" s="175" t="s">
        <v>6108</v>
      </c>
      <c r="H80" s="163" t="str">
        <f t="shared" si="1"/>
        <v xml:space="preserve">
INSERT INTO ft_t_bdv1 (bdv1_oid, bat1_key, start_tms, last_chg_tms, last_chg_usr_id, bat1_domain_val, bat1_domain_val_nme)  
  SELECT new_oid(), 'TRDSTRGY', SYSDATE(), SYSDATE(), 'P72:CSTM', 'White Space', 'White Space'
    FROM DUAL WHERE NOT EXISTS (SELECT 1 FROM ft_t_bdv1 WHERE bat1_key = 'TRDSTRGY' AND bat1_domain_val = 'White Space' AND end_tms IS NULL);</v>
      </c>
    </row>
    <row r="81" spans="1:8" s="180" customFormat="1">
      <c r="A81" s="177" t="s">
        <v>5962</v>
      </c>
      <c r="B81" s="178" t="s">
        <v>6215</v>
      </c>
      <c r="C81" s="177" t="s">
        <v>5931</v>
      </c>
      <c r="D81" s="177" t="s">
        <v>5931</v>
      </c>
      <c r="E81" s="177" t="s">
        <v>5625</v>
      </c>
      <c r="F81" s="179" t="s">
        <v>6022</v>
      </c>
      <c r="G81" s="179" t="s">
        <v>6022</v>
      </c>
      <c r="H81" s="177" t="str">
        <f t="shared" si="1"/>
        <v xml:space="preserve">
INSERT INTO ft_t_bdv1 (bdv1_oid, bat1_key, start_tms, last_chg_tms, last_chg_usr_id, bat1_domain_val, bat1_domain_val_nme)  
  SELECT new_oid(), 'INVSTYLE', SYSDATE(), SYSDATE(), 'P72:CSTM', 'Commodities', 'Commodities'
    FROM DUAL WHERE NOT EXISTS (SELECT 1 FROM ft_t_bdv1 WHERE bat1_key = 'INVSTYLE' AND bat1_domain_val = 'Commodities' AND end_tms IS NULL);</v>
      </c>
    </row>
    <row r="82" spans="1:8">
      <c r="A82" s="163" t="s">
        <v>5962</v>
      </c>
      <c r="B82" s="92" t="s">
        <v>6215</v>
      </c>
      <c r="C82" s="163" t="s">
        <v>5931</v>
      </c>
      <c r="D82" s="163" t="s">
        <v>5931</v>
      </c>
      <c r="E82" s="163" t="s">
        <v>5625</v>
      </c>
      <c r="F82" s="175" t="s">
        <v>4014</v>
      </c>
      <c r="G82" s="175" t="s">
        <v>4014</v>
      </c>
      <c r="H82" s="163" t="str">
        <f t="shared" si="1"/>
        <v xml:space="preserve">
INSERT INTO ft_t_bdv1 (bdv1_oid, bat1_key, start_tms, last_chg_tms, last_chg_usr_id, bat1_domain_val, bat1_domain_val_nme)  
  SELECT new_oid(), 'INVSTYLE', SYSDATE(), SYSDATE(), 'P72:CSTM', 'Commodity', 'Commodity'
    FROM DUAL WHERE NOT EXISTS (SELECT 1 FROM ft_t_bdv1 WHERE bat1_key = 'INVSTYLE' AND bat1_domain_val = 'Commodity' AND end_tms IS NULL);</v>
      </c>
    </row>
    <row r="83" spans="1:8">
      <c r="A83" s="163" t="s">
        <v>5962</v>
      </c>
      <c r="B83" s="92" t="s">
        <v>6215</v>
      </c>
      <c r="C83" s="163" t="s">
        <v>5931</v>
      </c>
      <c r="D83" s="163" t="s">
        <v>5931</v>
      </c>
      <c r="E83" s="163" t="s">
        <v>5625</v>
      </c>
      <c r="F83" s="175" t="s">
        <v>6024</v>
      </c>
      <c r="G83" s="175" t="s">
        <v>6024</v>
      </c>
      <c r="H83" s="163" t="str">
        <f t="shared" si="1"/>
        <v xml:space="preserve">
INSERT INTO ft_t_bdv1 (bdv1_oid, bat1_key, start_tms, last_chg_tms, last_chg_usr_id, bat1_domain_val, bat1_domain_val_nme)  
  SELECT new_oid(), 'INVSTYLE', SYSDATE(), SYSDATE(), 'P72:CSTM', 'Convert', 'Convert'
    FROM DUAL WHERE NOT EXISTS (SELECT 1 FROM ft_t_bdv1 WHERE bat1_key = 'INVSTYLE' AND bat1_domain_val = 'Convert' AND end_tms IS NULL);</v>
      </c>
    </row>
    <row r="84" spans="1:8">
      <c r="A84" s="163" t="s">
        <v>5962</v>
      </c>
      <c r="B84" s="92" t="s">
        <v>6215</v>
      </c>
      <c r="C84" s="163" t="s">
        <v>5931</v>
      </c>
      <c r="D84" s="163" t="s">
        <v>5931</v>
      </c>
      <c r="E84" s="163" t="s">
        <v>5625</v>
      </c>
      <c r="F84" s="175" t="s">
        <v>6110</v>
      </c>
      <c r="G84" s="175" t="s">
        <v>6110</v>
      </c>
      <c r="H84" s="163" t="str">
        <f t="shared" si="1"/>
        <v xml:space="preserve">
INSERT INTO ft_t_bdv1 (bdv1_oid, bat1_key, start_tms, last_chg_tms, last_chg_usr_id, bat1_domain_val, bat1_domain_val_nme)  
  SELECT new_oid(), 'INVSTYLE', SYSDATE(), SYSDATE(), 'P72:CSTM', 'Credit', 'Credit'
    FROM DUAL WHERE NOT EXISTS (SELECT 1 FROM ft_t_bdv1 WHERE bat1_key = 'INVSTYLE' AND bat1_domain_val = 'Credit' AND end_tms IS NULL);</v>
      </c>
    </row>
    <row r="85" spans="1:8">
      <c r="A85" s="163" t="s">
        <v>5962</v>
      </c>
      <c r="B85" s="92" t="s">
        <v>6215</v>
      </c>
      <c r="C85" s="163" t="s">
        <v>5931</v>
      </c>
      <c r="D85" s="163" t="s">
        <v>5931</v>
      </c>
      <c r="E85" s="163" t="s">
        <v>5625</v>
      </c>
      <c r="F85" s="175" t="s">
        <v>6111</v>
      </c>
      <c r="G85" s="175" t="s">
        <v>6111</v>
      </c>
      <c r="H85" s="163" t="str">
        <f t="shared" si="1"/>
        <v xml:space="preserve">
INSERT INTO ft_t_bdv1 (bdv1_oid, bat1_key, start_tms, last_chg_tms, last_chg_usr_id, bat1_domain_val, bat1_domain_val_nme)  
  SELECT new_oid(), 'INVSTYLE', SYSDATE(), SYSDATE(), 'P72:CSTM', 'Distressed', 'Distressed'
    FROM DUAL WHERE NOT EXISTS (SELECT 1 FROM ft_t_bdv1 WHERE bat1_key = 'INVSTYLE' AND bat1_domain_val = 'Distressed' AND end_tms IS NULL);</v>
      </c>
    </row>
    <row r="86" spans="1:8" s="180" customFormat="1">
      <c r="A86" s="177" t="s">
        <v>5962</v>
      </c>
      <c r="B86" s="178" t="s">
        <v>6215</v>
      </c>
      <c r="C86" s="177" t="s">
        <v>5931</v>
      </c>
      <c r="D86" s="177" t="s">
        <v>5931</v>
      </c>
      <c r="E86" s="177" t="s">
        <v>5625</v>
      </c>
      <c r="F86" s="179" t="s">
        <v>6029</v>
      </c>
      <c r="G86" s="179" t="s">
        <v>6029</v>
      </c>
      <c r="H86" s="177" t="str">
        <f t="shared" si="1"/>
        <v xml:space="preserve">
INSERT INTO ft_t_bdv1 (bdv1_oid, bat1_key, start_tms, last_chg_tms, last_chg_usr_id, bat1_domain_val, bat1_domain_val_nme)  
  SELECT new_oid(), 'INVSTYLE', SYSDATE(), SYSDATE(), 'P72:CSTM', 'External Fund', 'External Fund'
    FROM DUAL WHERE NOT EXISTS (SELECT 1 FROM ft_t_bdv1 WHERE bat1_key = 'INVSTYLE' AND bat1_domain_val = 'External Fund' AND end_tms IS NULL);</v>
      </c>
    </row>
    <row r="87" spans="1:8">
      <c r="A87" s="163" t="s">
        <v>5962</v>
      </c>
      <c r="B87" s="92" t="s">
        <v>6215</v>
      </c>
      <c r="C87" s="163" t="s">
        <v>5931</v>
      </c>
      <c r="D87" s="163" t="s">
        <v>5931</v>
      </c>
      <c r="E87" s="163" t="s">
        <v>5625</v>
      </c>
      <c r="F87" s="175" t="s">
        <v>6112</v>
      </c>
      <c r="G87" s="175" t="s">
        <v>6112</v>
      </c>
      <c r="H87" s="163" t="str">
        <f t="shared" si="1"/>
        <v xml:space="preserve">
INSERT INTO ft_t_bdv1 (bdv1_oid, bat1_key, start_tms, last_chg_tms, last_chg_usr_id, bat1_domain_val, bat1_domain_val_nme)  
  SELECT new_oid(), 'INVSTYLE', SYSDATE(), SYSDATE(), 'P72:CSTM', 'Funding', 'Funding'
    FROM DUAL WHERE NOT EXISTS (SELECT 1 FROM ft_t_bdv1 WHERE bat1_key = 'INVSTYLE' AND bat1_domain_val = 'Funding' AND end_tms IS NULL);</v>
      </c>
    </row>
    <row r="88" spans="1:8">
      <c r="A88" s="163" t="s">
        <v>5962</v>
      </c>
      <c r="B88" s="92" t="s">
        <v>6215</v>
      </c>
      <c r="C88" s="163" t="s">
        <v>5931</v>
      </c>
      <c r="D88" s="163" t="s">
        <v>5931</v>
      </c>
      <c r="E88" s="163" t="s">
        <v>5625</v>
      </c>
      <c r="F88" s="175" t="s">
        <v>6113</v>
      </c>
      <c r="G88" s="175" t="s">
        <v>6113</v>
      </c>
      <c r="H88" s="163" t="str">
        <f t="shared" si="1"/>
        <v xml:space="preserve">
INSERT INTO ft_t_bdv1 (bdv1_oid, bat1_key, start_tms, last_chg_tms, last_chg_usr_id, bat1_domain_val, bat1_domain_val_nme)  
  SELECT new_oid(), 'INVSTYLE', SYSDATE(), SYSDATE(), 'P72:CSTM', 'Lending', 'Lending'
    FROM DUAL WHERE NOT EXISTS (SELECT 1 FROM ft_t_bdv1 WHERE bat1_key = 'INVSTYLE' AND bat1_domain_val = 'Lending' AND end_tms IS NULL);</v>
      </c>
    </row>
    <row r="89" spans="1:8" s="180" customFormat="1">
      <c r="A89" s="177" t="s">
        <v>5962</v>
      </c>
      <c r="B89" s="178" t="s">
        <v>6215</v>
      </c>
      <c r="C89" s="177" t="s">
        <v>5931</v>
      </c>
      <c r="D89" s="177" t="s">
        <v>5931</v>
      </c>
      <c r="E89" s="177" t="s">
        <v>5625</v>
      </c>
      <c r="F89" s="179" t="s">
        <v>6114</v>
      </c>
      <c r="G89" s="179" t="s">
        <v>6114</v>
      </c>
      <c r="H89" s="177" t="str">
        <f t="shared" si="1"/>
        <v xml:space="preserve">
INSERT INTO ft_t_bdv1 (bdv1_oid, bat1_key, start_tms, last_chg_tms, last_chg_usr_id, bat1_domain_val, bat1_domain_val_nme)  
  SELECT new_oid(), 'INVSTYLE', SYSDATE(), SYSDATE(), 'P72:CSTM', 'LongShort', 'LongShort'
    FROM DUAL WHERE NOT EXISTS (SELECT 1 FROM ft_t_bdv1 WHERE bat1_key = 'INVSTYLE' AND bat1_domain_val = 'LongShort' AND end_tms IS NULL);</v>
      </c>
    </row>
    <row r="90" spans="1:8" s="180" customFormat="1">
      <c r="A90" s="177" t="s">
        <v>5962</v>
      </c>
      <c r="B90" s="178" t="s">
        <v>6215</v>
      </c>
      <c r="C90" s="177" t="s">
        <v>5931</v>
      </c>
      <c r="D90" s="177" t="s">
        <v>5931</v>
      </c>
      <c r="E90" s="177" t="s">
        <v>5625</v>
      </c>
      <c r="F90" s="179" t="s">
        <v>6042</v>
      </c>
      <c r="G90" s="179" t="s">
        <v>6042</v>
      </c>
      <c r="H90" s="177" t="str">
        <f t="shared" si="1"/>
        <v xml:space="preserve">
INSERT INTO ft_t_bdv1 (bdv1_oid, bat1_key, start_tms, last_chg_tms, last_chg_usr_id, bat1_domain_val, bat1_domain_val_nme)  
  SELECT new_oid(), 'INVSTYLE', SYSDATE(), SYSDATE(), 'P72:CSTM', 'Macro', 'Macro'
    FROM DUAL WHERE NOT EXISTS (SELECT 1 FROM ft_t_bdv1 WHERE bat1_key = 'INVSTYLE' AND bat1_domain_val = 'Macro' AND end_tms IS NULL);</v>
      </c>
    </row>
    <row r="91" spans="1:8" s="180" customFormat="1">
      <c r="A91" s="177" t="s">
        <v>5962</v>
      </c>
      <c r="B91" s="178" t="s">
        <v>6215</v>
      </c>
      <c r="C91" s="177" t="s">
        <v>5931</v>
      </c>
      <c r="D91" s="177" t="s">
        <v>5931</v>
      </c>
      <c r="E91" s="177" t="s">
        <v>5625</v>
      </c>
      <c r="F91" s="179" t="s">
        <v>6045</v>
      </c>
      <c r="G91" s="179" t="s">
        <v>6045</v>
      </c>
      <c r="H91" s="177" t="str">
        <f t="shared" si="1"/>
        <v xml:space="preserve">
INSERT INTO ft_t_bdv1 (bdv1_oid, bat1_key, start_tms, last_chg_tms, last_chg_usr_id, bat1_domain_val, bat1_domain_val_nme)  
  SELECT new_oid(), 'INVSTYLE', SYSDATE(), SYSDATE(), 'P72:CSTM', 'Managed Investments', 'Managed Investments'
    FROM DUAL WHERE NOT EXISTS (SELECT 1 FROM ft_t_bdv1 WHERE bat1_key = 'INVSTYLE' AND bat1_domain_val = 'Managed Investments' AND end_tms IS NULL);</v>
      </c>
    </row>
    <row r="92" spans="1:8" s="180" customFormat="1">
      <c r="A92" s="177" t="s">
        <v>5962</v>
      </c>
      <c r="B92" s="178" t="s">
        <v>6215</v>
      </c>
      <c r="C92" s="177" t="s">
        <v>5931</v>
      </c>
      <c r="D92" s="177" t="s">
        <v>5931</v>
      </c>
      <c r="E92" s="177" t="s">
        <v>5625</v>
      </c>
      <c r="F92" s="179" t="s">
        <v>6046</v>
      </c>
      <c r="G92" s="179" t="s">
        <v>6046</v>
      </c>
      <c r="H92" s="177" t="str">
        <f t="shared" si="1"/>
        <v xml:space="preserve">
INSERT INTO ft_t_bdv1 (bdv1_oid, bat1_key, start_tms, last_chg_tms, last_chg_usr_id, bat1_domain_val, bat1_domain_val_nme)  
  SELECT new_oid(), 'INVSTYLE', SYSDATE(), SYSDATE(), 'P72:CSTM', 'Melvin Investment', 'Melvin Investment'
    FROM DUAL WHERE NOT EXISTS (SELECT 1 FROM ft_t_bdv1 WHERE bat1_key = 'INVSTYLE' AND bat1_domain_val = 'Melvin Investment' AND end_tms IS NULL);</v>
      </c>
    </row>
    <row r="93" spans="1:8">
      <c r="A93" s="163" t="s">
        <v>5962</v>
      </c>
      <c r="B93" s="92" t="s">
        <v>6215</v>
      </c>
      <c r="C93" s="163" t="s">
        <v>5931</v>
      </c>
      <c r="D93" s="163" t="s">
        <v>5931</v>
      </c>
      <c r="E93" s="163" t="s">
        <v>5625</v>
      </c>
      <c r="F93" s="175" t="s">
        <v>6115</v>
      </c>
      <c r="G93" s="175" t="s">
        <v>6115</v>
      </c>
      <c r="H93" s="163" t="str">
        <f t="shared" si="1"/>
        <v xml:space="preserve">
INSERT INTO ft_t_bdv1 (bdv1_oid, bat1_key, start_tms, last_chg_tms, last_chg_usr_id, bat1_domain_val, bat1_domain_val_nme)  
  SELECT new_oid(), 'INVSTYLE', SYSDATE(), SYSDATE(), 'P72:CSTM', 'Mortgage', 'Mortgage'
    FROM DUAL WHERE NOT EXISTS (SELECT 1 FROM ft_t_bdv1 WHERE bat1_key = 'INVSTYLE' AND bat1_domain_val = 'Mortgage' AND end_tms IS NULL);</v>
      </c>
    </row>
    <row r="94" spans="1:8">
      <c r="A94" s="163" t="s">
        <v>5962</v>
      </c>
      <c r="B94" s="92" t="s">
        <v>6215</v>
      </c>
      <c r="C94" s="163" t="s">
        <v>5931</v>
      </c>
      <c r="D94" s="163" t="s">
        <v>5931</v>
      </c>
      <c r="E94" s="163" t="s">
        <v>5625</v>
      </c>
      <c r="F94" s="175" t="s">
        <v>5998</v>
      </c>
      <c r="G94" s="175" t="s">
        <v>5998</v>
      </c>
      <c r="H94" s="163" t="str">
        <f t="shared" si="1"/>
        <v xml:space="preserve">
INSERT INTO ft_t_bdv1 (bdv1_oid, bat1_key, start_tms, last_chg_tms, last_chg_usr_id, bat1_domain_val, bat1_domain_val_nme)  
  SELECT new_oid(), 'INVSTYLE', SYSDATE(), SYSDATE(), 'P72:CSTM', 'Other', 'Other'
    FROM DUAL WHERE NOT EXISTS (SELECT 1 FROM ft_t_bdv1 WHERE bat1_key = 'INVSTYLE' AND bat1_domain_val = 'Other' AND end_tms IS NULL);</v>
      </c>
    </row>
    <row r="95" spans="1:8">
      <c r="A95" s="163" t="s">
        <v>5962</v>
      </c>
      <c r="B95" s="92" t="s">
        <v>6215</v>
      </c>
      <c r="C95" s="163" t="s">
        <v>5931</v>
      </c>
      <c r="D95" s="163" t="s">
        <v>5931</v>
      </c>
      <c r="E95" s="163" t="s">
        <v>5625</v>
      </c>
      <c r="F95" s="175" t="s">
        <v>4017</v>
      </c>
      <c r="G95" s="175" t="s">
        <v>4017</v>
      </c>
      <c r="H95" s="163" t="str">
        <f t="shared" si="1"/>
        <v xml:space="preserve">
INSERT INTO ft_t_bdv1 (bdv1_oid, bat1_key, start_tms, last_chg_tms, last_chg_usr_id, bat1_domain_val, bat1_domain_val_nme)  
  SELECT new_oid(), 'INVSTYLE', SYSDATE(), SYSDATE(), 'P72:CSTM', 'Private Equity', 'Private Equity'
    FROM DUAL WHERE NOT EXISTS (SELECT 1 FROM ft_t_bdv1 WHERE bat1_key = 'INVSTYLE' AND bat1_domain_val = 'Private Equity' AND end_tms IS NULL);</v>
      </c>
    </row>
    <row r="96" spans="1:8" s="180" customFormat="1">
      <c r="A96" s="177" t="s">
        <v>5962</v>
      </c>
      <c r="B96" s="178" t="s">
        <v>6215</v>
      </c>
      <c r="C96" s="177" t="s">
        <v>5931</v>
      </c>
      <c r="D96" s="177" t="s">
        <v>5931</v>
      </c>
      <c r="E96" s="177" t="s">
        <v>5625</v>
      </c>
      <c r="F96" s="179" t="s">
        <v>6116</v>
      </c>
      <c r="G96" s="179" t="s">
        <v>6116</v>
      </c>
      <c r="H96" s="177" t="str">
        <f t="shared" si="1"/>
        <v xml:space="preserve">
INSERT INTO ft_t_bdv1 (bdv1_oid, bat1_key, start_tms, last_chg_tms, last_chg_usr_id, bat1_domain_val, bat1_domain_val_nme)  
  SELECT new_oid(), 'INVSTYLE', SYSDATE(), SYSDATE(), 'P72:CSTM', 'Quant', 'Quant'
    FROM DUAL WHERE NOT EXISTS (SELECT 1 FROM ft_t_bdv1 WHERE bat1_key = 'INVSTYLE' AND bat1_domain_val = 'Quant' AND end_tms IS NULL);</v>
      </c>
    </row>
    <row r="97" spans="1:8" s="180" customFormat="1">
      <c r="A97" s="177" t="s">
        <v>5962</v>
      </c>
      <c r="B97" s="178" t="s">
        <v>6215</v>
      </c>
      <c r="C97" s="177" t="s">
        <v>5931</v>
      </c>
      <c r="D97" s="177" t="s">
        <v>5931</v>
      </c>
      <c r="E97" s="177" t="s">
        <v>5625</v>
      </c>
      <c r="F97" s="179" t="s">
        <v>6117</v>
      </c>
      <c r="G97" s="179" t="s">
        <v>6117</v>
      </c>
      <c r="H97" s="177" t="str">
        <f t="shared" si="1"/>
        <v xml:space="preserve">
INSERT INTO ft_t_bdv1 (bdv1_oid, bat1_key, start_tms, last_chg_tms, last_chg_usr_id, bat1_domain_val, bat1_domain_val_nme)  
  SELECT new_oid(), 'INVSTYLE', SYSDATE(), SYSDATE(), 'P72:CSTM', 'TestLSBI', 'TestLSBI'
    FROM DUAL WHERE NOT EXISTS (SELECT 1 FROM ft_t_bdv1 WHERE bat1_key = 'INVSTYLE' AND bat1_domain_val = 'TestLSBI' AND end_tms IS NULL);</v>
      </c>
    </row>
    <row r="98" spans="1:8" s="180" customFormat="1">
      <c r="A98" s="177" t="s">
        <v>5962</v>
      </c>
      <c r="B98" s="178" t="s">
        <v>6215</v>
      </c>
      <c r="C98" s="177" t="s">
        <v>5931</v>
      </c>
      <c r="D98" s="177" t="s">
        <v>5931</v>
      </c>
      <c r="E98" s="177" t="s">
        <v>5625</v>
      </c>
      <c r="F98" s="179" t="s">
        <v>6118</v>
      </c>
      <c r="G98" s="179" t="s">
        <v>6118</v>
      </c>
      <c r="H98" s="177" t="str">
        <f t="shared" si="1"/>
        <v xml:space="preserve">
INSERT INTO ft_t_bdv1 (bdv1_oid, bat1_key, start_tms, last_chg_tms, last_chg_usr_id, bat1_domain_val, bat1_domain_val_nme)  
  SELECT new_oid(), 'INVSTYLE', SYSDATE(), SYSDATE(), 'P72:CSTM', 'TestLSSP', 'TestLSSP'
    FROM DUAL WHERE NOT EXISTS (SELECT 1 FROM ft_t_bdv1 WHERE bat1_key = 'INVSTYLE' AND bat1_domain_val = 'TestLSSP' AND end_tms IS NULL);</v>
      </c>
    </row>
    <row r="99" spans="1:8" s="180" customFormat="1">
      <c r="A99" s="177" t="s">
        <v>5962</v>
      </c>
      <c r="B99" s="178" t="s">
        <v>6215</v>
      </c>
      <c r="C99" s="177" t="s">
        <v>5931</v>
      </c>
      <c r="D99" s="177" t="s">
        <v>5931</v>
      </c>
      <c r="E99" s="177" t="s">
        <v>5625</v>
      </c>
      <c r="F99" s="179" t="s">
        <v>6119</v>
      </c>
      <c r="G99" s="179" t="s">
        <v>6119</v>
      </c>
      <c r="H99" s="177" t="str">
        <f t="shared" si="1"/>
        <v xml:space="preserve">
INSERT INTO ft_t_bdv1 (bdv1_oid, bat1_key, start_tms, last_chg_tms, last_chg_usr_id, bat1_domain_val, bat1_domain_val_nme)  
  SELECT new_oid(), 'INVSTYLE', SYSDATE(), SYSDATE(), 'P72:CSTM', 'Velocity_Celerity', 'Velocity_Celerity'
    FROM DUAL WHERE NOT EXISTS (SELECT 1 FROM ft_t_bdv1 WHERE bat1_key = 'INVSTYLE' AND bat1_domain_val = 'Velocity_Celerity' AND end_tms IS NULL);</v>
      </c>
    </row>
    <row r="100" spans="1:8">
      <c r="A100" s="163" t="s">
        <v>5962</v>
      </c>
      <c r="B100" s="92" t="s">
        <v>6217</v>
      </c>
      <c r="C100" s="163" t="s">
        <v>5931</v>
      </c>
      <c r="D100" s="163" t="s">
        <v>5931</v>
      </c>
      <c r="E100" s="163" t="s">
        <v>5625</v>
      </c>
      <c r="F100" s="92" t="s">
        <v>6236</v>
      </c>
      <c r="G100" s="92" t="s">
        <v>6236</v>
      </c>
      <c r="H100" s="163" t="str">
        <f t="shared" si="1"/>
        <v xml:space="preserve">
INSERT INTO ft_t_bdv1 (bdv1_oid, bat1_key, start_tms, last_chg_tms, last_chg_usr_id, bat1_domain_val, bat1_domain_val_nme)  
  SELECT new_oid(), 'BUSSTRGY', SYSDATE(), SYSDATE(), 'P72:CSTM', 'Mid-Frequency Strategy', 'Mid-Frequency Strategy'
    FROM DUAL WHERE NOT EXISTS (SELECT 1 FROM ft_t_bdv1 WHERE bat1_key = 'BUSSTRGY' AND bat1_domain_val = 'Mid-Frequency Strategy' AND end_tms IS NULL);</v>
      </c>
    </row>
    <row r="101" spans="1:8">
      <c r="A101" s="163" t="s">
        <v>5962</v>
      </c>
      <c r="B101" s="92" t="s">
        <v>6217</v>
      </c>
      <c r="C101" s="163" t="s">
        <v>5931</v>
      </c>
      <c r="D101" s="163" t="s">
        <v>5931</v>
      </c>
      <c r="E101" s="163" t="s">
        <v>5625</v>
      </c>
      <c r="F101" s="92" t="s">
        <v>6033</v>
      </c>
      <c r="G101" s="92" t="s">
        <v>6033</v>
      </c>
      <c r="H101" s="163" t="str">
        <f t="shared" si="1"/>
        <v xml:space="preserve">
INSERT INTO ft_t_bdv1 (bdv1_oid, bat1_key, start_tms, last_chg_tms, last_chg_usr_id, bat1_domain_val, bat1_domain_val_nme)  
  SELECT new_oid(), 'BUSSTRGY', SYSDATE(), SYSDATE(), 'P72:CSTM', 'High Return Strategy', 'High Return Strategy'
    FROM DUAL WHERE NOT EXISTS (SELECT 1 FROM ft_t_bdv1 WHERE bat1_key = 'BUSSTRGY' AND bat1_domain_val = 'High Return Strategy' AND end_tms IS NULL);</v>
      </c>
    </row>
    <row r="102" spans="1:8">
      <c r="A102" s="163" t="s">
        <v>5962</v>
      </c>
      <c r="B102" s="92" t="s">
        <v>6217</v>
      </c>
      <c r="C102" s="163" t="s">
        <v>5931</v>
      </c>
      <c r="D102" s="163" t="s">
        <v>5931</v>
      </c>
      <c r="E102" s="163" t="s">
        <v>5625</v>
      </c>
      <c r="F102" s="92" t="s">
        <v>6051</v>
      </c>
      <c r="G102" s="92" t="s">
        <v>6051</v>
      </c>
      <c r="H102" s="163" t="str">
        <f t="shared" si="1"/>
        <v xml:space="preserve">
INSERT INTO ft_t_bdv1 (bdv1_oid, bat1_key, start_tms, last_chg_tms, last_chg_usr_id, bat1_domain_val, bat1_domain_val_nme)  
  SELECT new_oid(), 'BUSSTRGY', SYSDATE(), SYSDATE(), 'P72:CSTM', 'Quantitative Macro', 'Quantitative Macro'
    FROM DUAL WHERE NOT EXISTS (SELECT 1 FROM ft_t_bdv1 WHERE bat1_key = 'BUSSTRGY' AND bat1_domain_val = 'Quantitative Macro' AND end_tms IS NULL);</v>
      </c>
    </row>
    <row r="103" spans="1:8">
      <c r="A103" s="163" t="s">
        <v>5962</v>
      </c>
      <c r="B103" s="92" t="s">
        <v>6217</v>
      </c>
      <c r="C103" s="163" t="s">
        <v>5931</v>
      </c>
      <c r="D103" s="163" t="s">
        <v>5931</v>
      </c>
      <c r="E103" s="163" t="s">
        <v>5625</v>
      </c>
      <c r="F103" s="92" t="s">
        <v>5988</v>
      </c>
      <c r="G103" s="92" t="s">
        <v>5988</v>
      </c>
      <c r="H103" s="163" t="str">
        <f t="shared" si="1"/>
        <v xml:space="preserve">
INSERT INTO ft_t_bdv1 (bdv1_oid, bat1_key, start_tms, last_chg_tms, last_chg_usr_id, bat1_domain_val, bat1_domain_val_nme)  
  SELECT new_oid(), 'BUSSTRGY', SYSDATE(), SYSDATE(), 'P72:CSTM', 'Energy', 'Energy'
    FROM DUAL WHERE NOT EXISTS (SELECT 1 FROM ft_t_bdv1 WHERE bat1_key = 'BUSSTRGY' AND bat1_domain_val = 'Energy' AND end_tms IS NULL);</v>
      </c>
    </row>
    <row r="104" spans="1:8">
      <c r="A104" s="163" t="s">
        <v>5962</v>
      </c>
      <c r="B104" s="92" t="s">
        <v>6217</v>
      </c>
      <c r="C104" s="163" t="s">
        <v>5931</v>
      </c>
      <c r="D104" s="163" t="s">
        <v>5931</v>
      </c>
      <c r="E104" s="163" t="s">
        <v>5625</v>
      </c>
      <c r="F104" s="92" t="s">
        <v>5999</v>
      </c>
      <c r="G104" s="92" t="s">
        <v>5999</v>
      </c>
      <c r="H104" s="163" t="str">
        <f t="shared" si="1"/>
        <v xml:space="preserve">
INSERT INTO ft_t_bdv1 (bdv1_oid, bat1_key, start_tms, last_chg_tms, last_chg_usr_id, bat1_domain_val, bat1_domain_val_nme)  
  SELECT new_oid(), 'BUSSTRGY', SYSDATE(), SYSDATE(), 'P72:CSTM', 'Generalist', 'Generalist'
    FROM DUAL WHERE NOT EXISTS (SELECT 1 FROM ft_t_bdv1 WHERE bat1_key = 'BUSSTRGY' AND bat1_domain_val = 'Generalist' AND end_tms IS NULL);</v>
      </c>
    </row>
    <row r="105" spans="1:8">
      <c r="A105" s="163" t="s">
        <v>5962</v>
      </c>
      <c r="B105" s="92" t="s">
        <v>6217</v>
      </c>
      <c r="C105" s="163" t="s">
        <v>5931</v>
      </c>
      <c r="D105" s="163" t="s">
        <v>5931</v>
      </c>
      <c r="E105" s="163" t="s">
        <v>5625</v>
      </c>
      <c r="F105" s="92" t="s">
        <v>6045</v>
      </c>
      <c r="G105" s="92" t="s">
        <v>6045</v>
      </c>
      <c r="H105" s="163" t="str">
        <f t="shared" si="1"/>
        <v xml:space="preserve">
INSERT INTO ft_t_bdv1 (bdv1_oid, bat1_key, start_tms, last_chg_tms, last_chg_usr_id, bat1_domain_val, bat1_domain_val_nme)  
  SELECT new_oid(), 'BUSSTRGY', SYSDATE(), SYSDATE(), 'P72:CSTM', 'Managed Investments', 'Managed Investments'
    FROM DUAL WHERE NOT EXISTS (SELECT 1 FROM ft_t_bdv1 WHERE bat1_key = 'BUSSTRGY' AND bat1_domain_val = 'Managed Investments' AND end_tms IS NULL);</v>
      </c>
    </row>
    <row r="106" spans="1:8">
      <c r="A106" s="163" t="s">
        <v>5962</v>
      </c>
      <c r="B106" s="92" t="s">
        <v>6217</v>
      </c>
      <c r="C106" s="163" t="s">
        <v>5931</v>
      </c>
      <c r="D106" s="163" t="s">
        <v>5931</v>
      </c>
      <c r="E106" s="163" t="s">
        <v>5625</v>
      </c>
      <c r="F106" s="92" t="s">
        <v>6042</v>
      </c>
      <c r="G106" s="92" t="s">
        <v>6042</v>
      </c>
      <c r="H106" s="163" t="str">
        <f t="shared" si="1"/>
        <v xml:space="preserve">
INSERT INTO ft_t_bdv1 (bdv1_oid, bat1_key, start_tms, last_chg_tms, last_chg_usr_id, bat1_domain_val, bat1_domain_val_nme)  
  SELECT new_oid(), 'BUSSTRGY', SYSDATE(), SYSDATE(), 'P72:CSTM', 'Macro', 'Macro'
    FROM DUAL WHERE NOT EXISTS (SELECT 1 FROM ft_t_bdv1 WHERE bat1_key = 'BUSSTRGY' AND bat1_domain_val = 'Macro' AND end_tms IS NULL);</v>
      </c>
    </row>
    <row r="107" spans="1:8">
      <c r="A107" s="163" t="s">
        <v>5962</v>
      </c>
      <c r="B107" s="92" t="s">
        <v>6219</v>
      </c>
      <c r="C107" s="163" t="s">
        <v>5931</v>
      </c>
      <c r="D107" s="163" t="s">
        <v>5931</v>
      </c>
      <c r="E107" s="163" t="s">
        <v>5625</v>
      </c>
      <c r="F107" s="92" t="s">
        <v>6237</v>
      </c>
      <c r="G107" s="92" t="s">
        <v>6237</v>
      </c>
      <c r="H107" s="163" t="str">
        <f t="shared" si="1"/>
        <v xml:space="preserve">
INSERT INTO ft_t_bdv1 (bdv1_oid, bat1_key, start_tms, last_chg_tms, last_chg_usr_id, bat1_domain_val, bat1_domain_val_nme)  
  SELECT new_oid(), 'ASSTCLS', SYSDATE(), SYSDATE(), 'P72:CSTM', 'General', 'General'
    FROM DUAL WHERE NOT EXISTS (SELECT 1 FROM ft_t_bdv1 WHERE bat1_key = 'ASSTCLS' AND bat1_domain_val = 'General' AND end_tms IS NULL);</v>
      </c>
    </row>
    <row r="108" spans="1:8">
      <c r="A108" s="163" t="s">
        <v>5962</v>
      </c>
      <c r="B108" s="92" t="s">
        <v>6219</v>
      </c>
      <c r="C108" s="163" t="s">
        <v>5931</v>
      </c>
      <c r="D108" s="163" t="s">
        <v>5931</v>
      </c>
      <c r="E108" s="163" t="s">
        <v>5625</v>
      </c>
      <c r="F108" s="92" t="s">
        <v>6238</v>
      </c>
      <c r="G108" s="92" t="s">
        <v>6238</v>
      </c>
      <c r="H108" s="163" t="str">
        <f t="shared" si="1"/>
        <v xml:space="preserve">
INSERT INTO ft_t_bdv1 (bdv1_oid, bat1_key, start_tms, last_chg_tms, last_chg_usr_id, bat1_domain_val, bat1_domain_val_nme)  
  SELECT new_oid(), 'ASSTCLS', SYSDATE(), SYSDATE(), 'P72:CSTM', 'Futures', 'Futures'
    FROM DUAL WHERE NOT EXISTS (SELECT 1 FROM ft_t_bdv1 WHERE bat1_key = 'ASSTCLS' AND bat1_domain_val = 'Futures' AND end_tms IS NULL);</v>
      </c>
    </row>
    <row r="109" spans="1:8">
      <c r="A109" s="163" t="s">
        <v>5962</v>
      </c>
      <c r="B109" s="92" t="s">
        <v>6219</v>
      </c>
      <c r="C109" s="163" t="s">
        <v>5931</v>
      </c>
      <c r="D109" s="163" t="s">
        <v>5931</v>
      </c>
      <c r="E109" s="163" t="s">
        <v>5625</v>
      </c>
      <c r="F109" s="92" t="s">
        <v>6239</v>
      </c>
      <c r="G109" s="92" t="s">
        <v>6239</v>
      </c>
      <c r="H109" s="163" t="str">
        <f t="shared" si="1"/>
        <v xml:space="preserve">
INSERT INTO ft_t_bdv1 (bdv1_oid, bat1_key, start_tms, last_chg_tms, last_chg_usr_id, bat1_domain_val, bat1_domain_val_nme)  
  SELECT new_oid(), 'ASSTCLS', SYSDATE(), SYSDATE(), 'P72:CSTM', 'Equities', 'Equities'
    FROM DUAL WHERE NOT EXISTS (SELECT 1 FROM ft_t_bdv1 WHERE bat1_key = 'ASSTCLS' AND bat1_domain_val = 'Equities' AND end_tms IS NULL);</v>
      </c>
    </row>
    <row r="110" spans="1:8">
      <c r="A110" s="163" t="s">
        <v>5962</v>
      </c>
      <c r="B110" s="92" t="s">
        <v>6219</v>
      </c>
      <c r="C110" s="163" t="s">
        <v>5931</v>
      </c>
      <c r="D110" s="163" t="s">
        <v>5931</v>
      </c>
      <c r="E110" s="163" t="s">
        <v>5625</v>
      </c>
      <c r="F110" s="92" t="s">
        <v>6022</v>
      </c>
      <c r="G110" s="92" t="s">
        <v>6022</v>
      </c>
      <c r="H110" s="163" t="str">
        <f t="shared" si="1"/>
        <v xml:space="preserve">
INSERT INTO ft_t_bdv1 (bdv1_oid, bat1_key, start_tms, last_chg_tms, last_chg_usr_id, bat1_domain_val, bat1_domain_val_nme)  
  SELECT new_oid(), 'ASSTCLS', SYSDATE(), SYSDATE(), 'P72:CSTM', 'Commodities', 'Commodities'
    FROM DUAL WHERE NOT EXISTS (SELECT 1 FROM ft_t_bdv1 WHERE bat1_key = 'ASSTCLS' AND bat1_domain_val = 'Commodities' AND end_tms IS NULL);</v>
      </c>
    </row>
    <row r="111" spans="1:8">
      <c r="A111" s="163" t="s">
        <v>5962</v>
      </c>
      <c r="B111" s="92" t="s">
        <v>6219</v>
      </c>
      <c r="C111" s="163" t="s">
        <v>5931</v>
      </c>
      <c r="D111" s="163" t="s">
        <v>5931</v>
      </c>
      <c r="E111" s="163" t="s">
        <v>5625</v>
      </c>
      <c r="F111" s="92" t="s">
        <v>4020</v>
      </c>
      <c r="G111" s="92" t="s">
        <v>4020</v>
      </c>
      <c r="H111" s="163" t="str">
        <f t="shared" si="1"/>
        <v xml:space="preserve">
INSERT INTO ft_t_bdv1 (bdv1_oid, bat1_key, start_tms, last_chg_tms, last_chg_usr_id, bat1_domain_val, bat1_domain_val_nme)  
  SELECT new_oid(), 'ASSTCLS', SYSDATE(), SYSDATE(), 'P72:CSTM', 'Fixed Income', 'Fixed Income'
    FROM DUAL WHERE NOT EXISTS (SELECT 1 FROM ft_t_bdv1 WHERE bat1_key = 'ASSTCLS' AND bat1_domain_val = 'Fixed Income' AND end_tms IS NULL);</v>
      </c>
    </row>
    <row r="112" spans="1:8">
      <c r="A112" s="163" t="s">
        <v>5962</v>
      </c>
      <c r="B112" s="92" t="s">
        <v>6215</v>
      </c>
      <c r="C112" s="163" t="s">
        <v>5931</v>
      </c>
      <c r="D112" s="163" t="s">
        <v>5931</v>
      </c>
      <c r="E112" s="163" t="s">
        <v>5625</v>
      </c>
      <c r="F112" s="175" t="s">
        <v>6270</v>
      </c>
      <c r="G112" s="175" t="s">
        <v>6270</v>
      </c>
      <c r="H112" s="163" t="str">
        <f>CONCATENATE("
INSERT INTO ft_t_bdv1 (bdv1_oid, bat1_key, start_tms, last_chg_tms, last_chg_usr_id, bat1_domain_val, bat1_domain_val_nme)  
  SELECT ", A112, ", '", B112, "', ", C112, ", ", D112, ", '", E112, "', '", F112, "', '", G112, "'
    FROM DUAL WHERE NOT EXISTS (SELECT 1 FROM ft_t_bdv1 WHERE bat1_key = '",  B112, "' AND bat1_domain_val = '", F112, "' AND end_tms IS NULL);")</f>
        <v xml:space="preserve">
INSERT INTO ft_t_bdv1 (bdv1_oid, bat1_key, start_tms, last_chg_tms, last_chg_usr_id, bat1_domain_val, bat1_domain_val_nme)  
  SELECT new_oid(), 'INVSTYLE', SYSDATE(), SYSDATE(), 'P72:CSTM', 'Derivatives', 'Derivatives'
    FROM DUAL WHERE NOT EXISTS (SELECT 1 FROM ft_t_bdv1 WHERE bat1_key = 'INVSTYLE' AND bat1_domain_val = 'Derivatives' AND end_tms IS NULL);</v>
      </c>
    </row>
    <row r="113" spans="1:8">
      <c r="A113" s="163" t="s">
        <v>5962</v>
      </c>
      <c r="B113" s="92" t="s">
        <v>6215</v>
      </c>
      <c r="C113" s="163" t="s">
        <v>5931</v>
      </c>
      <c r="D113" s="163" t="s">
        <v>5931</v>
      </c>
      <c r="E113" s="163" t="s">
        <v>5625</v>
      </c>
      <c r="F113" s="175" t="s">
        <v>3827</v>
      </c>
      <c r="G113" s="175" t="s">
        <v>3827</v>
      </c>
      <c r="H113" s="163" t="str">
        <f>CONCATENATE("
INSERT INTO ft_t_bdv1 (bdv1_oid, bat1_key, start_tms, last_chg_tms, last_chg_usr_id, bat1_domain_val, bat1_domain_val_nme)  
  SELECT ", A113, ", '", B113, "', ", C113, ", ", D113, ", '", E113, "', '", F113, "', '", G113, "'
    FROM DUAL WHERE NOT EXISTS (SELECT 1 FROM ft_t_bdv1 WHERE bat1_key = '",  B113, "' AND bat1_domain_val = '", F113, "' AND end_tms IS NULL);")</f>
        <v xml:space="preserve">
INSERT INTO ft_t_bdv1 (bdv1_oid, bat1_key, start_tms, last_chg_tms, last_chg_usr_id, bat1_domain_val, bat1_domain_val_nme)  
  SELECT new_oid(), 'INVSTYLE', SYSDATE(), SYSDATE(), 'P72:CSTM', 'Equity', 'Equity'
    FROM DUAL WHERE NOT EXISTS (SELECT 1 FROM ft_t_bdv1 WHERE bat1_key = 'INVSTYLE' AND bat1_domain_val = 'Equity' AND end_tms IS NULL);</v>
      </c>
    </row>
    <row r="114" spans="1:8">
      <c r="A114" s="163" t="s">
        <v>5962</v>
      </c>
      <c r="B114" s="92" t="s">
        <v>6215</v>
      </c>
      <c r="C114" s="163" t="s">
        <v>5931</v>
      </c>
      <c r="D114" s="163" t="s">
        <v>5931</v>
      </c>
      <c r="E114" s="163" t="s">
        <v>5625</v>
      </c>
      <c r="F114" s="175" t="s">
        <v>4020</v>
      </c>
      <c r="G114" s="175" t="s">
        <v>4020</v>
      </c>
      <c r="H114" s="163" t="str">
        <f>CONCATENATE("
INSERT INTO ft_t_bdv1 (bdv1_oid, bat1_key, start_tms, last_chg_tms, last_chg_usr_id, bat1_domain_val, bat1_domain_val_nme)  
  SELECT ", A114, ", '", B114, "', ", C114, ", ", D114, ", '", E114, "', '", F114, "', '", G114, "'
    FROM DUAL WHERE NOT EXISTS (SELECT 1 FROM ft_t_bdv1 WHERE bat1_key = '",  B114, "' AND bat1_domain_val = '", F114, "' AND end_tms IS NULL);")</f>
        <v xml:space="preserve">
INSERT INTO ft_t_bdv1 (bdv1_oid, bat1_key, start_tms, last_chg_tms, last_chg_usr_id, bat1_domain_val, bat1_domain_val_nme)  
  SELECT new_oid(), 'INVSTYLE', SYSDATE(), SYSDATE(), 'P72:CSTM', 'Fixed Income', 'Fixed Income'
    FROM DUAL WHERE NOT EXISTS (SELECT 1 FROM ft_t_bdv1 WHERE bat1_key = 'INVSTYLE' AND bat1_domain_val = 'Fixed Income' AND end_tms IS NULL);</v>
      </c>
    </row>
    <row r="115" spans="1:8">
      <c r="A115" s="163" t="s">
        <v>5962</v>
      </c>
      <c r="B115" s="92" t="s">
        <v>6215</v>
      </c>
      <c r="C115" s="163" t="s">
        <v>5931</v>
      </c>
      <c r="D115" s="163" t="s">
        <v>5931</v>
      </c>
      <c r="E115" s="163" t="s">
        <v>5625</v>
      </c>
      <c r="F115" s="175" t="s">
        <v>4776</v>
      </c>
      <c r="G115" s="175" t="s">
        <v>4776</v>
      </c>
      <c r="H115" s="163" t="str">
        <f>CONCATENATE("
INSERT INTO ft_t_bdv1 (bdv1_oid, bat1_key, start_tms, last_chg_tms, last_chg_usr_id, bat1_domain_val, bat1_domain_val_nme)  
  SELECT ", A115, ", '", B115, "', ", C115, ", ", D115, ", '", E115, "', '", F115, "', '", G115, "'
    FROM DUAL WHERE NOT EXISTS (SELECT 1 FROM ft_t_bdv1 WHERE bat1_key = '",  B115, "' AND bat1_domain_val = '", F115, "' AND end_tms IS NULL);")</f>
        <v xml:space="preserve">
INSERT INTO ft_t_bdv1 (bdv1_oid, bat1_key, start_tms, last_chg_tms, last_chg_usr_id, bat1_domain_val, bat1_domain_val_nme)  
  SELECT new_oid(), 'INVSTYLE', SYSDATE(), SYSDATE(), 'P72:CSTM', 'FX', 'FX'
    FROM DUAL WHERE NOT EXISTS (SELECT 1 FROM ft_t_bdv1 WHERE bat1_key = 'INVSTYLE' AND bat1_domain_val = 'FX' AND end_tms IS NULL);</v>
      </c>
    </row>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workbookViewId="0">
      <pane xSplit="1" ySplit="1" topLeftCell="B2" activePane="bottomRight" state="frozen"/>
      <selection pane="topRight" activeCell="B1" sqref="B1"/>
      <selection pane="bottomLeft" activeCell="A2" sqref="A2"/>
      <selection pane="bottomRight" activeCell="F10" sqref="F10"/>
    </sheetView>
  </sheetViews>
  <sheetFormatPr defaultColWidth="9.1796875" defaultRowHeight="13"/>
  <cols>
    <col min="1" max="1" width="26.453125" style="89" customWidth="1"/>
    <col min="2" max="2" width="12.453125" style="89" bestFit="1" customWidth="1"/>
    <col min="3" max="3" width="20.1796875" style="89" bestFit="1" customWidth="1"/>
    <col min="4" max="6" width="12.453125" style="89" bestFit="1" customWidth="1"/>
    <col min="7" max="8" width="33.1796875" style="89" bestFit="1" customWidth="1"/>
    <col min="9" max="10" width="12.453125" style="89" bestFit="1" customWidth="1"/>
    <col min="11" max="11" width="32.26953125" style="89" customWidth="1"/>
    <col min="12" max="16384" width="9.1796875" style="89"/>
  </cols>
  <sheetData>
    <row r="1" spans="1:11" s="166" customFormat="1" ht="160.5">
      <c r="A1" s="165" t="s">
        <v>36</v>
      </c>
      <c r="B1" s="165" t="s">
        <v>3808</v>
      </c>
      <c r="C1" s="165" t="s">
        <v>3809</v>
      </c>
      <c r="D1" s="165" t="s">
        <v>1</v>
      </c>
      <c r="E1" s="165" t="s">
        <v>2</v>
      </c>
      <c r="F1" s="165" t="s">
        <v>3810</v>
      </c>
      <c r="G1" s="165" t="s">
        <v>3811</v>
      </c>
      <c r="H1" s="165" t="s">
        <v>3812</v>
      </c>
      <c r="I1" s="165" t="s">
        <v>7</v>
      </c>
      <c r="J1" s="165" t="s">
        <v>8</v>
      </c>
      <c r="K1" s="165" t="s">
        <v>38</v>
      </c>
    </row>
    <row r="2" spans="1:11" s="164" customFormat="1">
      <c r="A2" s="163" t="s">
        <v>5549</v>
      </c>
      <c r="B2" s="163" t="s">
        <v>5550</v>
      </c>
      <c r="C2" s="163" t="s">
        <v>5931</v>
      </c>
      <c r="D2" s="163" t="s">
        <v>5931</v>
      </c>
      <c r="E2" s="163" t="s">
        <v>3813</v>
      </c>
      <c r="F2" s="163" t="s">
        <v>5551</v>
      </c>
      <c r="G2" s="163" t="s">
        <v>5549</v>
      </c>
      <c r="H2" s="163" t="s">
        <v>5549</v>
      </c>
      <c r="I2" s="163" t="s">
        <v>15</v>
      </c>
      <c r="J2" s="163" t="s">
        <v>4001</v>
      </c>
      <c r="K2" s="163" t="str">
        <f t="shared" ref="K2:K10" si="0">CONCATENATE("
INSERT INTO ft_t_stdf (stat_def_id, start_tms, last_chg_tms, last_chg_usr_id, stat_val_typ, stat_nme, stat_desc, data_stat_typ, data_src_id)  
  SELECT '", B2, "', ", C2, ", ", D2, ", '", E2, "', '", F2, "', '", G2, "', '", H2, "', '",I2, "', '", J2, "'  
    FROM DUAL WHERE NOT EXISTS (SELECT 1 FROM ft_t_stdf WHERE stat_def_id = '",  B2, "' AND end_tms IS NULL);")</f>
        <v xml:space="preserve">
INSERT INTO ft_t_stdf (stat_def_id, start_tms, last_chg_tms, last_chg_usr_id, stat_val_typ, stat_nme, stat_desc, data_stat_typ, data_src_id)  
  SELECT 'CHINASC', SYSDATE(), SYSDATE(), 'GS:PSG:P72', 'CHAR', 'China Share Class', 'China Share Class', 'ACTIVE', 'P72'  
    FROM DUAL WHERE NOT EXISTS (SELECT 1 FROM ft_t_stdf WHERE stat_def_id = 'CHINASC' AND end_tms IS NULL);</v>
      </c>
    </row>
    <row r="3" spans="1:11" s="164" customFormat="1">
      <c r="A3" s="163" t="s">
        <v>5552</v>
      </c>
      <c r="B3" s="163" t="s">
        <v>5553</v>
      </c>
      <c r="C3" s="163" t="s">
        <v>5931</v>
      </c>
      <c r="D3" s="163" t="s">
        <v>5931</v>
      </c>
      <c r="E3" s="163" t="s">
        <v>3813</v>
      </c>
      <c r="F3" s="163" t="s">
        <v>5554</v>
      </c>
      <c r="G3" s="163" t="s">
        <v>5552</v>
      </c>
      <c r="H3" s="163" t="s">
        <v>5552</v>
      </c>
      <c r="I3" s="163" t="s">
        <v>15</v>
      </c>
      <c r="J3" s="163" t="s">
        <v>4001</v>
      </c>
      <c r="K3" s="163" t="str">
        <f t="shared" si="0"/>
        <v xml:space="preserve">
INSERT INTO ft_t_stdf (stat_def_id, start_tms, last_chg_tms, last_chg_usr_id, stat_val_typ, stat_nme, stat_desc, data_stat_typ, data_src_id)  
  SELECT 'SCFACT', SYSDATE(), SYSDATE(), 'GS:PSG:P72', 'AMNT/DEC', 'Scaling Factor', 'Scaling Factor', 'ACTIVE', 'P72'  
    FROM DUAL WHERE NOT EXISTS (SELECT 1 FROM ft_t_stdf WHERE stat_def_id = 'SCFACT' AND end_tms IS NULL);</v>
      </c>
    </row>
    <row r="4" spans="1:11" s="164" customFormat="1">
      <c r="A4" s="163" t="s">
        <v>5555</v>
      </c>
      <c r="B4" s="163" t="s">
        <v>5556</v>
      </c>
      <c r="C4" s="163" t="s">
        <v>5931</v>
      </c>
      <c r="D4" s="163" t="s">
        <v>5931</v>
      </c>
      <c r="E4" s="163" t="s">
        <v>3813</v>
      </c>
      <c r="F4" s="163" t="s">
        <v>5551</v>
      </c>
      <c r="G4" s="163" t="s">
        <v>5555</v>
      </c>
      <c r="H4" s="163" t="s">
        <v>5555</v>
      </c>
      <c r="I4" s="163" t="s">
        <v>15</v>
      </c>
      <c r="J4" s="163" t="s">
        <v>4001</v>
      </c>
      <c r="K4" s="163" t="str">
        <f t="shared" si="0"/>
        <v xml:space="preserve">
INSERT INTO ft_t_stdf (stat_def_id, start_tms, last_chg_tms, last_chg_usr_id, stat_val_typ, stat_nme, stat_desc, data_stat_typ, data_src_id)  
  SELECT 'SACADRCY', SYSDATE(), SYSDATE(), 'GS:PSG:P72', 'CHAR', 'SAC ADR Underlying CCY', 'SAC ADR Underlying CCY', 'ACTIVE', 'P72'  
    FROM DUAL WHERE NOT EXISTS (SELECT 1 FROM ft_t_stdf WHERE stat_def_id = 'SACADRCY' AND end_tms IS NULL);</v>
      </c>
    </row>
    <row r="5" spans="1:11" s="164" customFormat="1">
      <c r="A5" s="163" t="s">
        <v>5557</v>
      </c>
      <c r="B5" s="163" t="s">
        <v>5558</v>
      </c>
      <c r="C5" s="163" t="s">
        <v>5931</v>
      </c>
      <c r="D5" s="163" t="s">
        <v>5931</v>
      </c>
      <c r="E5" s="163" t="s">
        <v>3813</v>
      </c>
      <c r="F5" s="163" t="s">
        <v>5551</v>
      </c>
      <c r="G5" s="163" t="s">
        <v>5557</v>
      </c>
      <c r="H5" s="163" t="s">
        <v>5557</v>
      </c>
      <c r="I5" s="163" t="s">
        <v>15</v>
      </c>
      <c r="J5" s="163" t="s">
        <v>4001</v>
      </c>
      <c r="K5" s="163" t="str">
        <f t="shared" si="0"/>
        <v xml:space="preserve">
INSERT INTO ft_t_stdf (stat_def_id, start_tms, last_chg_tms, last_chg_usr_id, stat_val_typ, stat_nme, stat_desc, data_stat_typ, data_src_id)  
  SELECT 'SACCRNCY', SYSDATE(), SYSDATE(), 'GS:PSG:P72', 'CHAR', 'SAC Currency', 'SAC Currency', 'ACTIVE', 'P72'  
    FROM DUAL WHERE NOT EXISTS (SELECT 1 FROM ft_t_stdf WHERE stat_def_id = 'SACCRNCY' AND end_tms IS NULL);</v>
      </c>
    </row>
    <row r="6" spans="1:11" s="164" customFormat="1">
      <c r="A6" s="163" t="s">
        <v>5559</v>
      </c>
      <c r="B6" s="163" t="s">
        <v>5560</v>
      </c>
      <c r="C6" s="163" t="s">
        <v>5931</v>
      </c>
      <c r="D6" s="163" t="s">
        <v>5931</v>
      </c>
      <c r="E6" s="163" t="s">
        <v>3813</v>
      </c>
      <c r="F6" s="163" t="s">
        <v>5551</v>
      </c>
      <c r="G6" s="163" t="s">
        <v>5559</v>
      </c>
      <c r="H6" s="163" t="s">
        <v>5559</v>
      </c>
      <c r="I6" s="163" t="s">
        <v>15</v>
      </c>
      <c r="J6" s="163" t="s">
        <v>4001</v>
      </c>
      <c r="K6" s="163" t="str">
        <f t="shared" si="0"/>
        <v xml:space="preserve">
INSERT INTO ft_t_stdf (stat_def_id, start_tms, last_chg_tms, last_chg_usr_id, stat_val_typ, stat_nme, stat_desc, data_stat_typ, data_src_id)  
  SELECT 'SACDEFRG', SYSDATE(), SYSDATE(), 'GS:PSG:P72', 'CHAR', 'SAC Default Region', 'SAC Default Region', 'ACTIVE', 'P72'  
    FROM DUAL WHERE NOT EXISTS (SELECT 1 FROM ft_t_stdf WHERE stat_def_id = 'SACDEFRG' AND end_tms IS NULL);</v>
      </c>
    </row>
    <row r="7" spans="1:11" s="164" customFormat="1">
      <c r="A7" s="163" t="s">
        <v>5561</v>
      </c>
      <c r="B7" s="163" t="s">
        <v>5562</v>
      </c>
      <c r="C7" s="163" t="s">
        <v>5931</v>
      </c>
      <c r="D7" s="163" t="s">
        <v>5931</v>
      </c>
      <c r="E7" s="163" t="s">
        <v>3813</v>
      </c>
      <c r="F7" s="163" t="s">
        <v>5551</v>
      </c>
      <c r="G7" s="163" t="s">
        <v>5561</v>
      </c>
      <c r="H7" s="163" t="s">
        <v>5561</v>
      </c>
      <c r="I7" s="163" t="s">
        <v>15</v>
      </c>
      <c r="J7" s="163" t="s">
        <v>4001</v>
      </c>
      <c r="K7" s="163" t="str">
        <f t="shared" si="0"/>
        <v xml:space="preserve">
INSERT INTO ft_t_stdf (stat_def_id, start_tms, last_chg_tms, last_chg_usr_id, stat_val_typ, stat_nme, stat_desc, data_stat_typ, data_src_id)  
  SELECT 'SACEXCH', SYSDATE(), SYSDATE(), 'GS:PSG:P72', 'CHAR', 'SAC Exchange', 'SAC Exchange', 'ACTIVE', 'P72'  
    FROM DUAL WHERE NOT EXISTS (SELECT 1 FROM ft_t_stdf WHERE stat_def_id = 'SACEXCH' AND end_tms IS NULL);</v>
      </c>
    </row>
    <row r="8" spans="1:11">
      <c r="A8" s="163" t="s">
        <v>5604</v>
      </c>
      <c r="B8" s="163" t="s">
        <v>5605</v>
      </c>
      <c r="C8" s="163" t="s">
        <v>5931</v>
      </c>
      <c r="D8" s="163" t="s">
        <v>5931</v>
      </c>
      <c r="E8" s="163" t="s">
        <v>3813</v>
      </c>
      <c r="F8" s="163" t="s">
        <v>5606</v>
      </c>
      <c r="G8" s="163" t="s">
        <v>5604</v>
      </c>
      <c r="H8" s="163" t="s">
        <v>5604</v>
      </c>
      <c r="I8" s="163" t="s">
        <v>15</v>
      </c>
      <c r="J8" s="163" t="s">
        <v>4001</v>
      </c>
      <c r="K8" s="163" t="str">
        <f t="shared" si="0"/>
        <v xml:space="preserve">
INSERT INTO ft_t_stdf (stat_def_id, start_tms, last_chg_tms, last_chg_usr_id, stat_val_typ, stat_nme, stat_desc, data_stat_typ, data_src_id)  
  SELECT 'HASDIVDN', SYSDATE(), SYSDATE(), 'GS:PSG:P72', 'CHARACT', 'HasDividends', 'HasDividends', 'ACTIVE', 'P72'  
    FROM DUAL WHERE NOT EXISTS (SELECT 1 FROM ft_t_stdf WHERE stat_def_id = 'HASDIVDN' AND end_tms IS NULL);</v>
      </c>
    </row>
    <row r="9" spans="1:11">
      <c r="A9" s="163" t="s">
        <v>5608</v>
      </c>
      <c r="B9" s="163" t="s">
        <v>5607</v>
      </c>
      <c r="C9" s="163" t="s">
        <v>5931</v>
      </c>
      <c r="D9" s="163" t="s">
        <v>5931</v>
      </c>
      <c r="E9" s="163" t="s">
        <v>3813</v>
      </c>
      <c r="F9" s="163" t="s">
        <v>5554</v>
      </c>
      <c r="G9" s="163" t="s">
        <v>5608</v>
      </c>
      <c r="H9" s="163" t="s">
        <v>5608</v>
      </c>
      <c r="I9" s="163" t="s">
        <v>15</v>
      </c>
      <c r="J9" s="163" t="s">
        <v>4001</v>
      </c>
      <c r="K9" s="163" t="str">
        <f t="shared" si="0"/>
        <v xml:space="preserve">
INSERT INTO ft_t_stdf (stat_def_id, start_tms, last_chg_tms, last_chg_usr_id, stat_val_typ, stat_nme, stat_desc, data_stat_typ, data_src_id)  
  SELECT 'TOTEXPRT', SYSDATE(), SYSDATE(), 'GS:PSG:P72', 'AMNT/DEC', 'TotalExpenseRatio', 'TotalExpenseRatio', 'ACTIVE', 'P72'  
    FROM DUAL WHERE NOT EXISTS (SELECT 1 FROM ft_t_stdf WHERE stat_def_id = 'TOTEXPRT' AND end_tms IS NULL);</v>
      </c>
    </row>
    <row r="10" spans="1:11">
      <c r="A10" s="163" t="s">
        <v>5610</v>
      </c>
      <c r="B10" s="163" t="s">
        <v>5609</v>
      </c>
      <c r="C10" s="163" t="s">
        <v>5931</v>
      </c>
      <c r="D10" s="163" t="s">
        <v>5931</v>
      </c>
      <c r="E10" s="163" t="s">
        <v>3813</v>
      </c>
      <c r="F10" s="163" t="s">
        <v>5611</v>
      </c>
      <c r="G10" s="163" t="s">
        <v>5610</v>
      </c>
      <c r="H10" s="163" t="s">
        <v>5610</v>
      </c>
      <c r="I10" s="163" t="s">
        <v>15</v>
      </c>
      <c r="J10" s="163" t="s">
        <v>4001</v>
      </c>
      <c r="K10" s="163" t="str">
        <f t="shared" si="0"/>
        <v xml:space="preserve">
INSERT INTO ft_t_stdf (stat_def_id, start_tms, last_chg_tms, last_chg_usr_id, stat_val_typ, stat_nme, stat_desc, data_stat_typ, data_src_id)  
  SELECT 'CONSTCNT', SYSDATE(), SYSDATE(), 'GS:PSG:P72', 'AMOUNT', 'ConstituentCount', 'ConstituentCount', 'ACTIVE', 'P72'  
    FROM DUAL WHERE NOT EXISTS (SELECT 1 FROM ft_t_stdf WHERE stat_def_id = 'CONSTCNT' AND end_tms IS NULL);</v>
      </c>
    </row>
    <row r="11" spans="1:11">
      <c r="A11" s="163" t="s">
        <v>5927</v>
      </c>
      <c r="B11" s="163" t="s">
        <v>5930</v>
      </c>
      <c r="C11" s="163" t="s">
        <v>5931</v>
      </c>
      <c r="D11" s="163" t="s">
        <v>5931</v>
      </c>
      <c r="E11" s="163" t="s">
        <v>3813</v>
      </c>
      <c r="F11" s="163" t="s">
        <v>5554</v>
      </c>
      <c r="G11" s="163" t="s">
        <v>5927</v>
      </c>
      <c r="H11" s="163" t="s">
        <v>5927</v>
      </c>
      <c r="I11" s="163" t="s">
        <v>15</v>
      </c>
      <c r="J11" s="163" t="s">
        <v>4001</v>
      </c>
      <c r="K11" s="163" t="str">
        <f>CONCATENATE("
INSERT INTO ft_t_stdf (stat_def_id, start_tms, last_chg_tms, last_chg_usr_id, stat_val_typ, stat_nme, stat_desc, data_stat_typ, data_src_id)  
  SELECT '", B11, "', ", C11, ", ", D11, ", '", E11, "', '", F11, "', '", G11, "', '", H11, "', '",I11, "', '", J11, "'  
    FROM DUAL WHERE NOT EXISTS (SELECT 1 FROM ft_t_stdf WHERE stat_def_id = '",  B11, "' AND end_tms IS NULL);")</f>
        <v xml:space="preserve">
INSERT INTO ft_t_stdf (stat_def_id, start_tms, last_chg_tms, last_chg_usr_id, stat_val_typ, stat_nme, stat_desc, data_stat_typ, data_src_id)  
  SELECT 'RGTADJFT', SYSDATE(), SYSDATE(), 'GS:PSG:P72', 'AMNT/DEC', 'Right Adj Factor', 'Right Adj Factor', 'ACTIVE', 'P72'  
    FROM DUAL WHERE NOT EXISTS (SELECT 1 FROM ft_t_stdf WHERE stat_def_id = 'RGTADJFT' AND end_tms IS NULL);</v>
      </c>
    </row>
    <row r="12" spans="1:11">
      <c r="A12" s="163" t="s">
        <v>5928</v>
      </c>
      <c r="B12" s="163" t="s">
        <v>5929</v>
      </c>
      <c r="C12" s="163" t="s">
        <v>5931</v>
      </c>
      <c r="D12" s="163" t="s">
        <v>5931</v>
      </c>
      <c r="E12" s="163" t="s">
        <v>3813</v>
      </c>
      <c r="F12" s="163" t="s">
        <v>5554</v>
      </c>
      <c r="G12" s="163" t="s">
        <v>5928</v>
      </c>
      <c r="H12" s="163" t="s">
        <v>5928</v>
      </c>
      <c r="I12" s="163" t="s">
        <v>15</v>
      </c>
      <c r="J12" s="163" t="s">
        <v>4001</v>
      </c>
      <c r="K12" s="163" t="str">
        <f>CONCATENATE("
INSERT INTO ft_t_stdf (stat_def_id, start_tms, last_chg_tms, last_chg_usr_id, stat_val_typ, stat_nme, stat_desc, data_stat_typ, data_src_id)  
  SELECT '", B12, "', ", C12, ", ", D12, ", '", E12, "', '", F12, "', '", G12, "', '", H12, "', '",I12, "', '", J12, "'  
    FROM DUAL WHERE NOT EXISTS (SELECT 1 FROM ft_t_stdf WHERE stat_def_id = '",  B12, "' AND end_tms IS NULL);")</f>
        <v xml:space="preserve">
INSERT INTO ft_t_stdf (stat_def_id, start_tms, last_chg_tms, last_chg_usr_id, stat_val_typ, stat_nme, stat_desc, data_stat_typ, data_src_id)  
  SELECT 'RGTRATIO', SYSDATE(), SYSDATE(), 'GS:PSG:P72', 'AMNT/DEC', 'Right Ratio', 'Right Ratio', 'ACTIVE', 'P72'  
    FROM DUAL WHERE NOT EXISTS (SELECT 1 FROM ft_t_stdf WHERE stat_def_id = 'RGTRATIO' AND end_tms IS NULL);</v>
      </c>
    </row>
    <row r="14" spans="1:11" ht="13.5" thickBot="1"/>
    <row r="15" spans="1:11" ht="13.5" thickBot="1">
      <c r="B15" s="167"/>
      <c r="C15" s="167"/>
      <c r="D15" s="167"/>
    </row>
    <row r="16" spans="1:11" ht="13.5" thickBot="1">
      <c r="C16" s="167"/>
      <c r="D16" s="167"/>
    </row>
    <row r="17" spans="3:4" ht="13.5" thickBot="1">
      <c r="C17" s="167"/>
      <c r="D17" s="167"/>
    </row>
    <row r="18" spans="3:4" ht="13.5" thickBot="1">
      <c r="C18" s="167"/>
      <c r="D18" s="167"/>
    </row>
  </sheetData>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
  <sheetViews>
    <sheetView workbookViewId="0">
      <selection activeCell="E14" sqref="E14"/>
    </sheetView>
  </sheetViews>
  <sheetFormatPr defaultRowHeight="14.5"/>
  <cols>
    <col min="1" max="1" width="12.1796875" bestFit="1" customWidth="1"/>
    <col min="2" max="2" width="11.1796875" bestFit="1" customWidth="1"/>
    <col min="3" max="3" width="13.1796875" bestFit="1" customWidth="1"/>
    <col min="4" max="4" width="14.54296875" bestFit="1" customWidth="1"/>
    <col min="5" max="5" width="17.453125" bestFit="1" customWidth="1"/>
    <col min="6" max="6" width="15.453125" bestFit="1" customWidth="1"/>
    <col min="7" max="7" width="19.54296875" bestFit="1" customWidth="1"/>
    <col min="8" max="8" width="20.54296875" bestFit="1" customWidth="1"/>
    <col min="9" max="9" width="21" bestFit="1" customWidth="1"/>
    <col min="10" max="10" width="11.1796875" bestFit="1" customWidth="1"/>
    <col min="11" max="11" width="30.54296875" customWidth="1"/>
  </cols>
  <sheetData>
    <row r="1" spans="1:11">
      <c r="A1" s="88" t="s">
        <v>3791</v>
      </c>
      <c r="B1" s="88" t="s">
        <v>3795</v>
      </c>
      <c r="C1" s="88" t="s">
        <v>160</v>
      </c>
      <c r="D1" s="88" t="s">
        <v>166</v>
      </c>
      <c r="E1" s="88" t="s">
        <v>165</v>
      </c>
      <c r="F1" s="88" t="s">
        <v>282</v>
      </c>
      <c r="G1" s="88" t="s">
        <v>3792</v>
      </c>
      <c r="H1" s="88" t="s">
        <v>3793</v>
      </c>
      <c r="I1" s="88" t="s">
        <v>3794</v>
      </c>
      <c r="J1" s="88" t="s">
        <v>164</v>
      </c>
      <c r="K1" s="88" t="s">
        <v>2716</v>
      </c>
    </row>
    <row r="2" spans="1:11">
      <c r="D2" t="s">
        <v>5931</v>
      </c>
      <c r="E2" t="s">
        <v>3813</v>
      </c>
      <c r="F2" t="s">
        <v>15</v>
      </c>
      <c r="J2" s="72" t="s">
        <v>5931</v>
      </c>
      <c r="K2" s="52" t="str">
        <f>CONCATENATE("Insert into FT_T_EIAT  (EIAT_OID, IACD_OID, DATA_SRC_ID, LAST_CHG_TMS, LAST_CHG_USR_ID, DATA_STAT_TYP,EXT_ISSACT_TYP_TXT, EXT_ISSACT_TYP_NME,EXT_ISSACT_TYP_DESC, START_TMS)
"," SELECT '",A2,"',(select IACD_OID  from FT_T_IACD where ISSACT_TYP = '",B2,"')",",","'",C2,"'",",",D2,",","'",E2,"',","'",F2,"',","'",G2,"',","'",H2,"',","'",I2,"',",J2," from dual where not exists (select 'X' from ft_t_EIAT where EXT_ISSACT_TYP_TXT = '",G2,"' and data_src_ID='",C2,"');")</f>
        <v>Insert into FT_T_EIAT  (EIAT_OID, IACD_OID, DATA_SRC_ID, LAST_CHG_TMS, LAST_CHG_USR_ID, DATA_STAT_TYP,EXT_ISSACT_TYP_TXT, EXT_ISSACT_TYP_NME,EXT_ISSACT_TYP_DESC, START_TMS)
 SELECT '',(select IACD_OID  from FT_T_IACD where ISSACT_TYP = ''),'',SYSDATE(),'GS:PSG:P72','ACTIVE','','','',SYSDATE() from dual where not exists (select 'X' from ft_t_EIAT where EXT_ISSACT_TYP_TXT = '' and data_src_ID='');</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47"/>
  <sheetViews>
    <sheetView workbookViewId="0">
      <pane ySplit="1" topLeftCell="A2" activePane="bottomLeft" state="frozen"/>
      <selection pane="bottomLeft" activeCell="D9" sqref="D9"/>
    </sheetView>
  </sheetViews>
  <sheetFormatPr defaultColWidth="9.1796875" defaultRowHeight="13"/>
  <cols>
    <col min="1" max="1" width="12.453125" style="52" bestFit="1" customWidth="1"/>
    <col min="2" max="2" width="11.1796875" style="52" bestFit="1" customWidth="1"/>
    <col min="3" max="3" width="14.54296875" style="52" bestFit="1" customWidth="1"/>
    <col min="4" max="4" width="17.453125" style="52" bestFit="1" customWidth="1"/>
    <col min="5" max="5" width="32.26953125" style="52" bestFit="1" customWidth="1"/>
    <col min="6" max="6" width="34.26953125" style="52" bestFit="1" customWidth="1"/>
    <col min="7" max="7" width="255.54296875" style="52" bestFit="1" customWidth="1"/>
    <col min="8" max="16384" width="9.1796875" style="52"/>
  </cols>
  <sheetData>
    <row r="1" spans="1:7">
      <c r="A1" s="52" t="s">
        <v>160</v>
      </c>
      <c r="B1" s="52" t="s">
        <v>164</v>
      </c>
      <c r="C1" s="52" t="s">
        <v>166</v>
      </c>
      <c r="D1" s="52" t="s">
        <v>165</v>
      </c>
      <c r="E1" s="52" t="s">
        <v>2714</v>
      </c>
      <c r="F1" s="52" t="s">
        <v>2715</v>
      </c>
      <c r="G1" s="52" t="s">
        <v>2716</v>
      </c>
    </row>
    <row r="2" spans="1:7">
      <c r="B2" s="52" t="s">
        <v>5931</v>
      </c>
      <c r="C2" s="52" t="s">
        <v>5931</v>
      </c>
      <c r="D2" s="52" t="s">
        <v>3813</v>
      </c>
      <c r="G2" s="52" t="str">
        <f>CONCATENATE("INSERT INTO FT_T_DSRC (DATA_SRC_ID,START_TMS,LAST_CHG_TMS,LAST_CHG_USR_ID,DATA_SRC_NME,DATA_SRC_DESC)"," SELECT '",A2,"',","",B2,",",C2,",'",D2,"',","'",E2,"',","'",F2,"' from dual where not exists (select 'X' from ft_t_dsrc where data_src_ID='",A2,"');")</f>
        <v>INSERT INTO FT_T_DSRC (DATA_SRC_ID,START_TMS,LAST_CHG_TMS,LAST_CHG_USR_ID,DATA_SRC_NME,DATA_SRC_DESC) SELECT '',SYSDATE(),SYSDATE(),'GS:PSG:P72','','' from dual where not exists (select 'X' from ft_t_dsrc where data_src_ID='');</v>
      </c>
    </row>
    <row r="5" spans="1:7" ht="16">
      <c r="A5" s="70"/>
    </row>
    <row r="6" spans="1:7" ht="16">
      <c r="A6" s="70"/>
    </row>
    <row r="9" spans="1:7" ht="16.5">
      <c r="A9" s="63"/>
    </row>
    <row r="36" spans="3:6">
      <c r="E36" s="73"/>
      <c r="F36" s="73"/>
    </row>
    <row r="47" spans="3:6">
      <c r="C47" s="7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topLeftCell="A9" workbookViewId="0">
      <selection activeCell="L16" sqref="L16"/>
    </sheetView>
  </sheetViews>
  <sheetFormatPr defaultColWidth="8.54296875" defaultRowHeight="13"/>
  <cols>
    <col min="1" max="1" width="13.26953125" style="169" bestFit="1" customWidth="1"/>
    <col min="2" max="2" width="14.1796875" style="169" customWidth="1"/>
    <col min="3" max="3" width="27.81640625" style="169" bestFit="1" customWidth="1"/>
    <col min="4" max="4" width="16.1796875" style="169" bestFit="1" customWidth="1"/>
    <col min="5" max="5" width="15" style="169" bestFit="1" customWidth="1"/>
    <col min="6" max="6" width="11.54296875" style="169" bestFit="1" customWidth="1"/>
    <col min="7" max="7" width="15" style="169" customWidth="1"/>
    <col min="8" max="8" width="16.81640625" style="169" customWidth="1"/>
    <col min="9" max="9" width="15.54296875" style="169" bestFit="1" customWidth="1"/>
    <col min="10" max="10" width="10.81640625" style="169" bestFit="1" customWidth="1"/>
    <col min="11" max="11" width="32.54296875" style="169" customWidth="1"/>
    <col min="12" max="12" width="85.1796875" style="169" customWidth="1"/>
    <col min="13" max="13" width="41.1796875" style="169" bestFit="1" customWidth="1"/>
    <col min="14" max="16384" width="8.54296875" style="169"/>
  </cols>
  <sheetData>
    <row r="1" spans="1:13">
      <c r="A1" s="169" t="s">
        <v>154</v>
      </c>
      <c r="B1" s="169" t="s">
        <v>6271</v>
      </c>
    </row>
    <row r="2" spans="1:13">
      <c r="A2" s="169" t="s">
        <v>5626</v>
      </c>
      <c r="B2" s="169" t="s">
        <v>6272</v>
      </c>
    </row>
    <row r="3" spans="1:13">
      <c r="A3" s="169" t="s">
        <v>5627</v>
      </c>
      <c r="B3" s="169" t="s">
        <v>6273</v>
      </c>
    </row>
    <row r="4" spans="1:13">
      <c r="A4" s="169" t="s">
        <v>5628</v>
      </c>
      <c r="B4" s="170" t="s">
        <v>6274</v>
      </c>
    </row>
    <row r="5" spans="1:13">
      <c r="A5" s="169" t="s">
        <v>5629</v>
      </c>
      <c r="B5" s="169" t="s">
        <v>6275</v>
      </c>
    </row>
    <row r="6" spans="1:13">
      <c r="A6" s="169" t="s">
        <v>165</v>
      </c>
      <c r="B6" s="169" t="s">
        <v>5625</v>
      </c>
    </row>
    <row r="7" spans="1:13">
      <c r="A7" s="169" t="s">
        <v>166</v>
      </c>
      <c r="B7" s="169" t="s">
        <v>5931</v>
      </c>
    </row>
    <row r="9" spans="1:13">
      <c r="A9" s="169" t="s">
        <v>5630</v>
      </c>
      <c r="B9" s="169" t="s">
        <v>5631</v>
      </c>
      <c r="C9" s="169" t="s">
        <v>5632</v>
      </c>
      <c r="D9" s="169" t="s">
        <v>5633</v>
      </c>
      <c r="E9" s="169" t="s">
        <v>5634</v>
      </c>
      <c r="F9" s="169" t="s">
        <v>5635</v>
      </c>
      <c r="G9" s="169" t="s">
        <v>5636</v>
      </c>
      <c r="H9" s="169" t="s">
        <v>5637</v>
      </c>
      <c r="I9" s="169" t="s">
        <v>5638</v>
      </c>
      <c r="J9" s="169" t="s">
        <v>5639</v>
      </c>
      <c r="K9" s="169" t="s">
        <v>5640</v>
      </c>
      <c r="L9" s="169" t="s">
        <v>5641</v>
      </c>
    </row>
    <row r="10" spans="1:13">
      <c r="A10" s="169">
        <v>1</v>
      </c>
      <c r="B10" s="169" t="s">
        <v>5642</v>
      </c>
      <c r="C10" s="169" t="s">
        <v>165</v>
      </c>
      <c r="D10" s="169" t="s">
        <v>5643</v>
      </c>
      <c r="E10" s="169" t="str">
        <f>F10&amp;"("&amp;G10&amp;")"</f>
        <v>VARCHAR(256)</v>
      </c>
      <c r="F10" s="169" t="s">
        <v>5644</v>
      </c>
      <c r="G10" s="169">
        <v>256</v>
      </c>
      <c r="J10" s="169" t="s">
        <v>5645</v>
      </c>
      <c r="K10" s="169" t="s">
        <v>5646</v>
      </c>
      <c r="L10" s="169" t="s">
        <v>5647</v>
      </c>
      <c r="M10" s="169" t="str">
        <f t="shared" ref="M10:M18" si="0">C10&amp;" "&amp;E10&amp;" "&amp;IF(D10="Y","NOT NULL","")</f>
        <v>LAST_CHG_USR_ID VARCHAR(256) NOT NULL</v>
      </c>
    </row>
    <row r="11" spans="1:13">
      <c r="A11" s="169">
        <v>2</v>
      </c>
      <c r="B11" s="169" t="s">
        <v>5648</v>
      </c>
      <c r="C11" s="169" t="s">
        <v>166</v>
      </c>
      <c r="D11" s="169" t="s">
        <v>5643</v>
      </c>
      <c r="E11" s="169" t="s">
        <v>5725</v>
      </c>
      <c r="F11" s="169" t="s">
        <v>6243</v>
      </c>
      <c r="J11" s="169" t="s">
        <v>5649</v>
      </c>
      <c r="K11" s="169" t="s">
        <v>5650</v>
      </c>
      <c r="L11" s="169" t="s">
        <v>5651</v>
      </c>
      <c r="M11" s="169" t="str">
        <f t="shared" si="0"/>
        <v>LAST_CHG_TMS TIMESTAMP(0) NOT NULL</v>
      </c>
    </row>
    <row r="12" spans="1:13">
      <c r="A12" s="169">
        <v>3</v>
      </c>
      <c r="B12" s="169" t="s">
        <v>5652</v>
      </c>
      <c r="C12" s="169" t="s">
        <v>282</v>
      </c>
      <c r="D12" s="169" t="s">
        <v>16</v>
      </c>
      <c r="E12" s="169" t="str">
        <f>F12&amp;"("&amp;G12&amp;")"</f>
        <v>VARCHAR(20)</v>
      </c>
      <c r="F12" s="169" t="s">
        <v>5644</v>
      </c>
      <c r="G12" s="169">
        <v>20</v>
      </c>
      <c r="J12" s="169" t="s">
        <v>5653</v>
      </c>
      <c r="K12" s="169" t="s">
        <v>5654</v>
      </c>
      <c r="L12" s="169" t="s">
        <v>5655</v>
      </c>
      <c r="M12" s="169" t="str">
        <f t="shared" si="0"/>
        <v xml:space="preserve">DATA_STAT_TYP VARCHAR(20) </v>
      </c>
    </row>
    <row r="13" spans="1:13">
      <c r="A13" s="169">
        <v>4</v>
      </c>
      <c r="B13" s="169" t="s">
        <v>5656</v>
      </c>
      <c r="C13" s="169" t="s">
        <v>164</v>
      </c>
      <c r="D13" s="169" t="s">
        <v>5643</v>
      </c>
      <c r="E13" s="169" t="s">
        <v>5725</v>
      </c>
      <c r="F13" s="169" t="s">
        <v>6243</v>
      </c>
      <c r="J13" s="169" t="s">
        <v>5657</v>
      </c>
      <c r="K13" s="169" t="s">
        <v>5658</v>
      </c>
      <c r="L13" s="169" t="s">
        <v>5659</v>
      </c>
      <c r="M13" s="169" t="str">
        <f t="shared" si="0"/>
        <v>START_TMS TIMESTAMP(0) NOT NULL</v>
      </c>
    </row>
    <row r="14" spans="1:13">
      <c r="A14" s="169">
        <v>5</v>
      </c>
      <c r="B14" s="169" t="s">
        <v>5660</v>
      </c>
      <c r="C14" s="169" t="s">
        <v>5618</v>
      </c>
      <c r="D14" s="169" t="s">
        <v>16</v>
      </c>
      <c r="E14" s="169" t="s">
        <v>5725</v>
      </c>
      <c r="F14" s="169" t="s">
        <v>6243</v>
      </c>
      <c r="J14" s="169" t="s">
        <v>5657</v>
      </c>
      <c r="K14" s="169" t="s">
        <v>5661</v>
      </c>
      <c r="L14" s="169" t="s">
        <v>5662</v>
      </c>
      <c r="M14" s="169" t="str">
        <f t="shared" si="0"/>
        <v xml:space="preserve">END_TMS TIMESTAMP(0) </v>
      </c>
    </row>
    <row r="15" spans="1:13">
      <c r="A15" s="169">
        <v>6</v>
      </c>
      <c r="B15" s="169" t="s">
        <v>5663</v>
      </c>
      <c r="C15" s="169" t="s">
        <v>160</v>
      </c>
      <c r="D15" s="169" t="s">
        <v>16</v>
      </c>
      <c r="E15" s="169" t="str">
        <f>F15&amp;"("&amp;G15&amp;")"</f>
        <v>VARCHAR(40)</v>
      </c>
      <c r="F15" s="169" t="s">
        <v>5644</v>
      </c>
      <c r="G15" s="169">
        <v>40</v>
      </c>
      <c r="J15" s="169" t="s">
        <v>5664</v>
      </c>
      <c r="K15" s="169" t="s">
        <v>5665</v>
      </c>
      <c r="L15" s="169" t="s">
        <v>5666</v>
      </c>
      <c r="M15" s="169" t="str">
        <f t="shared" si="0"/>
        <v xml:space="preserve">DATA_SRC_ID VARCHAR(40) </v>
      </c>
    </row>
    <row r="16" spans="1:13">
      <c r="A16" s="169">
        <v>7</v>
      </c>
      <c r="B16" s="169" t="s">
        <v>6277</v>
      </c>
      <c r="C16" s="169" t="s">
        <v>6276</v>
      </c>
      <c r="D16" s="169" t="s">
        <v>5643</v>
      </c>
      <c r="E16" s="169" t="s">
        <v>5669</v>
      </c>
      <c r="F16" s="169" t="s">
        <v>5551</v>
      </c>
      <c r="G16" s="169">
        <v>10</v>
      </c>
      <c r="J16" s="169" t="s">
        <v>5670</v>
      </c>
      <c r="K16" s="169" t="str">
        <f>C16</f>
        <v>BAD1_OID</v>
      </c>
      <c r="L16" s="169" t="s">
        <v>6276</v>
      </c>
      <c r="M16" s="169" t="str">
        <f t="shared" si="0"/>
        <v>BAD1_OID CHAR(10) NOT NULL</v>
      </c>
    </row>
    <row r="17" spans="1:13">
      <c r="A17" s="169">
        <v>8</v>
      </c>
      <c r="B17" s="169" t="s">
        <v>6279</v>
      </c>
      <c r="C17" s="171" t="s">
        <v>6278</v>
      </c>
      <c r="D17" s="169" t="s">
        <v>5643</v>
      </c>
      <c r="E17" s="169" t="s">
        <v>5671</v>
      </c>
      <c r="F17" s="169" t="s">
        <v>5644</v>
      </c>
      <c r="G17" s="169">
        <v>40</v>
      </c>
      <c r="J17" s="169" t="s">
        <v>5672</v>
      </c>
      <c r="K17" s="169" t="str">
        <f>C17</f>
        <v>BAD1_KEY_ATTR</v>
      </c>
      <c r="L17" s="171" t="s">
        <v>6278</v>
      </c>
      <c r="M17" s="169" t="str">
        <f t="shared" si="0"/>
        <v>BAD1_KEY_ATTR VARCHAR(40) NOT NULL</v>
      </c>
    </row>
    <row r="18" spans="1:13">
      <c r="A18" s="169">
        <v>9</v>
      </c>
      <c r="B18" s="169" t="s">
        <v>6281</v>
      </c>
      <c r="C18" s="171" t="s">
        <v>6280</v>
      </c>
      <c r="D18" s="169" t="s">
        <v>16</v>
      </c>
      <c r="E18" s="169" t="s">
        <v>5732</v>
      </c>
      <c r="F18" s="169" t="s">
        <v>5644</v>
      </c>
      <c r="G18" s="169">
        <v>1024</v>
      </c>
      <c r="J18" s="169" t="s">
        <v>5676</v>
      </c>
      <c r="K18" s="169" t="str">
        <f>C18</f>
        <v>BAD1_KEY_ATTR_NME</v>
      </c>
      <c r="L18" s="171" t="s">
        <v>6280</v>
      </c>
      <c r="M18" s="169" t="str">
        <f t="shared" si="0"/>
        <v xml:space="preserve">BAD1_KEY_ATTR_NME VARCHAR(1024) </v>
      </c>
    </row>
    <row r="20" spans="1:13">
      <c r="B20" s="169" t="s">
        <v>5678</v>
      </c>
      <c r="I20" s="169" t="s">
        <v>5679</v>
      </c>
    </row>
    <row r="21" spans="1:13">
      <c r="B21" s="169" t="str">
        <f>"INSERT INTO ft_t_tbdf (tbl_id, tbl_ddl_nme, last_chg_tms, last_chg_usr_id, tbl_nme, tbl_desc, tbl_clsf_typ, tbl_view_nme)"</f>
        <v>INSERT INTO ft_t_tbdf (tbl_id, tbl_ddl_nme, last_chg_tms, last_chg_usr_id, tbl_nme, tbl_desc, tbl_clsf_typ, tbl_view_nme)</v>
      </c>
      <c r="G21" s="169" t="str">
        <f>"
   SELECT '"&amp;$B$1&amp;"', 'FT_T_"&amp;$B$1&amp;"', "&amp;$B$7&amp;", '"&amp;$B$6&amp;"', '"&amp;$B$2&amp;"', '"&amp;$B$3&amp;"', 'X', NULL"</f>
        <v xml:space="preserve">
   SELECT 'BAD1', 'FT_T_BAD1', SYSDATE(), 'P72:CSTM', 'Bitemporal Attributes Definitions', 'Each occurrence of the Bi-Temporal Attributes Definition Table records the definition for a particular attribute key', 'X', NULL</v>
      </c>
      <c r="H21" s="169" t="str">
        <f>"
     FROM DUAL WHERE NOT EXISTS (SELECT 'X' FROM ft_t_tbdf WHERE tbl_id = '"&amp;B1&amp;"');"</f>
        <v xml:space="preserve">
     FROM DUAL WHERE NOT EXISTS (SELECT 'X' FROM ft_t_tbdf WHERE tbl_id = 'BAD1');</v>
      </c>
      <c r="I21" s="169" t="str">
        <f>B21&amp;
G21&amp;
H21</f>
        <v>INSERT INTO ft_t_tbdf (tbl_id, tbl_ddl_nme, last_chg_tms, last_chg_usr_id, tbl_nme, tbl_desc, tbl_clsf_typ, tbl_view_nme)
   SELECT 'BAD1', 'FT_T_BAD1', SYSDATE(), 'P72:CSTM', 'Bitemporal Attributes Definitions', 'Each occurrence of the Bi-Temporal Attributes Definition Table records the definition for a particular attribute key', 'X', NULL
     FROM DUAL WHERE NOT EXISTS (SELECT 'X' FROM ft_t_tbdf WHERE tbl_id = 'BAD1');</v>
      </c>
    </row>
    <row r="23" spans="1:13">
      <c r="B23" s="169" t="s">
        <v>5680</v>
      </c>
    </row>
    <row r="24" spans="1:13">
      <c r="B24" s="169" t="str">
        <f>"INSERT INTO ft_t_fldf (fld_id,last_chg_tms,last_chg_usr_id,fld_data_cl_id,prnt_fld_id,ddl_nme,just_typ,fld_used_by_typ,fld_nme,fld_desc)"</f>
        <v>INSERT INTO ft_t_fldf (fld_id,last_chg_tms,last_chg_usr_id,fld_data_cl_id,prnt_fld_id,ddl_nme,just_typ,fld_used_by_typ,fld_nme,fld_desc)</v>
      </c>
      <c r="I24" s="169" t="str">
        <f>B24&amp;"
    SELECT '"&amp;B16&amp;"', "&amp;$B$7&amp;", '"&amp;$B$6&amp;"', '"&amp;J16&amp;"', NULL, '"&amp;C16&amp;"', 'L', 'T', '"&amp;K16&amp;"', '"&amp;L16&amp;"'
      FROM DUAL WHERE NOT EXISTS (SELECT 'X' FROM ft_t_fldf WHERE ddl_nme = '"&amp;C16&amp;"');
"</f>
        <v xml:space="preserve">INSERT INTO ft_t_fldf (fld_id,last_chg_tms,last_chg_usr_id,fld_data_cl_id,prnt_fld_id,ddl_nme,just_typ,fld_used_by_typ,fld_nme,fld_desc)
    SELECT 'BAD10001', SYSDATE(), 'P72:CSTM', 'OID', NULL, 'BAD1_OID', 'L', 'T', 'BAD1_OID', 'BAD1_OID'
      FROM DUAL WHERE NOT EXISTS (SELECT 'X' FROM ft_t_fldf WHERE ddl_nme = 'BAD1_OID');
</v>
      </c>
    </row>
    <row r="25" spans="1:13">
      <c r="B25" s="169" t="str">
        <f>"INSERT INTO ft_t_fldf (fld_id,last_chg_tms,last_chg_usr_id,fld_data_cl_id,prnt_fld_id,ddl_nme,just_typ,fld_used_by_typ,fld_nme,fld_desc)"</f>
        <v>INSERT INTO ft_t_fldf (fld_id,last_chg_tms,last_chg_usr_id,fld_data_cl_id,prnt_fld_id,ddl_nme,just_typ,fld_used_by_typ,fld_nme,fld_desc)</v>
      </c>
      <c r="I25" s="169" t="str">
        <f>B25&amp;"
    SELECT '"&amp;B17&amp;"', "&amp;$B$7&amp;", '"&amp;$B$6&amp;"', '"&amp;J17&amp;"', NULL, '"&amp;C17&amp;"', 'L', 'T', '"&amp;K17&amp;"', '"&amp;L17&amp;"'
      FROM DUAL WHERE NOT EXISTS (SELECT 'X' FROM ft_t_fldf WHERE ddl_nme = '"&amp;C17&amp;"');
"</f>
        <v xml:space="preserve">INSERT INTO ft_t_fldf (fld_id,last_chg_tms,last_chg_usr_id,fld_data_cl_id,prnt_fld_id,ddl_nme,just_typ,fld_used_by_typ,fld_nme,fld_desc)
    SELECT 'BAD10002', SYSDATE(), 'P72:CSTM', 'DTYPV40', NULL, 'BAD1_KEY_ATTR', 'L', 'T', 'BAD1_KEY_ATTR', 'BAD1_KEY_ATTR'
      FROM DUAL WHERE NOT EXISTS (SELECT 'X' FROM ft_t_fldf WHERE ddl_nme = 'BAD1_KEY_ATTR');
</v>
      </c>
    </row>
    <row r="26" spans="1:13">
      <c r="B26" s="169" t="str">
        <f>"INSERT INTO ft_t_fldf (fld_id,last_chg_tms,last_chg_usr_id,fld_data_cl_id,prnt_fld_id,ddl_nme,just_typ,fld_used_by_typ,fld_nme,fld_desc)"</f>
        <v>INSERT INTO ft_t_fldf (fld_id,last_chg_tms,last_chg_usr_id,fld_data_cl_id,prnt_fld_id,ddl_nme,just_typ,fld_used_by_typ,fld_nme,fld_desc)</v>
      </c>
      <c r="I26" s="169" t="str">
        <f>B26&amp;"
    SELECT '"&amp;B18&amp;"', "&amp;$B$7&amp;", '"&amp;$B$6&amp;"', '"&amp;J18&amp;"', NULL, '"&amp;C18&amp;"', 'L', 'T', '"&amp;K18&amp;"', '"&amp;L18&amp;"'
      FROM DUAL WHERE NOT EXISTS (SELECT 'X' FROM ft_t_fldf WHERE ddl_nme = '"&amp;C18&amp;"');
"</f>
        <v xml:space="preserve">INSERT INTO ft_t_fldf (fld_id,last_chg_tms,last_chg_usr_id,fld_data_cl_id,prnt_fld_id,ddl_nme,just_typ,fld_used_by_typ,fld_nme,fld_desc)
    SELECT 'BAD10003', SYSDATE(), 'P72:CSTM', 'TXT1024', NULL, 'BAD1_KEY_ATTR_NME', 'L', 'T', 'BAD1_KEY_ATTR_NME', 'BAD1_KEY_ATTR_NME'
      FROM DUAL WHERE NOT EXISTS (SELECT 'X' FROM ft_t_fldf WHERE ddl_nme = 'BAD1_KEY_ATTR_NME');
</v>
      </c>
    </row>
    <row r="28" spans="1:13">
      <c r="B28" s="169" t="s">
        <v>5681</v>
      </c>
    </row>
    <row r="29" spans="1:13">
      <c r="B29" s="169" t="str">
        <f t="shared" ref="B29:B37" si="1">"INSERT INTO ft_t_cldf (tbl_id,col_nme,fld_id,prnt_tbl_id,prnt_col_nme,col_req_ind,ddl_data_typ,col_sq_num,last_chg_tms,last_chg_usr_id,native_col_ind,logl_nme,col_desc,ddl_base_data_typ,ddl_data_len, ddl_data_prec_num, ddl_data_scale_num)"</f>
        <v>INSERT INTO ft_t_cldf (tbl_id,col_nme,fld_id,prnt_tbl_id,prnt_col_nme,col_req_ind,ddl_data_typ,col_sq_num,last_chg_tms,last_chg_usr_id,native_col_ind,logl_nme,col_desc,ddl_base_data_typ,ddl_data_len, ddl_data_prec_num, ddl_data_scale_num)</v>
      </c>
      <c r="G29" s="169" t="str">
        <f t="shared" ref="G29:G37" si="2">"
    SELECT '"&amp;$B$1&amp;"', '"&amp;C10&amp;"', '"&amp;B10&amp;"', NULL, NULL, '"&amp;D10&amp;"', '"&amp;E10&amp;"', "&amp;A10&amp;", "&amp;$B$7&amp;", '"&amp;$B$6&amp;"', 'Y', '"&amp;K10&amp;"', '"&amp;L10&amp;"', '"&amp;F10&amp;"', "&amp;IF(G10="","NULL",G10)&amp;", "&amp;IF(H10="","NULL",H10)&amp;", "&amp;IF(I10="","NULL",I10)&amp;""</f>
        <v xml:space="preserve">
    SELECT 'BAD1', 'LAST_CHG_USR_ID', '00003325', NULL, NULL, 'Y', 'VARCHAR(256)', 1, SYSDATE(), 'P72:CSTM', 'Y', 'Last Change User ID', 'This field contains the identifier of the last person or application that changed the values of the table occurrence on which this field resides.', 'VARCHAR', 256, NULL, NULL</v>
      </c>
      <c r="H29" s="169" t="str">
        <f t="shared" ref="H29:H37" si="3">"
      FROM DUAL WHERE NOT EXISTS (SELECT 'X' FROM ft_t_cldf WHERE tbl_id = '"&amp;$B$1&amp;"' AND col_nme = '"&amp;C10&amp;"');
"</f>
        <v xml:space="preserve">
      FROM DUAL WHERE NOT EXISTS (SELECT 'X' FROM ft_t_cldf WHERE tbl_id = 'BAD1' AND col_nme = 'LAST_CHG_USR_ID');
</v>
      </c>
      <c r="I29" s="169" t="str">
        <f t="shared" ref="I29:I37" si="4">B29&amp;
G29&amp;
H29</f>
        <v xml:space="preserve">INSERT INTO ft_t_cldf (tbl_id,col_nme,fld_id,prnt_tbl_id,prnt_col_nme,col_req_ind,ddl_data_typ,col_sq_num,last_chg_tms,last_chg_usr_id,native_col_ind,logl_nme,col_desc,ddl_base_data_typ,ddl_data_len, ddl_data_prec_num, ddl_data_scale_num)
    SELECT 'BAD1', 'LAST_CHG_USR_ID', '00003325', NULL, NULL, 'Y', 'VARCHAR(256)', 1, SYSDATE(), 'P72:CSTM', 'Y', 'Last Change User ID', 'This field contains the identifier of the last person or application that changed the values of the table occurrence on which this field resides.', 'VARCHAR', 256, NULL, NULL
      FROM DUAL WHERE NOT EXISTS (SELECT 'X' FROM ft_t_cldf WHERE tbl_id = 'BAD1' AND col_nme = 'LAST_CHG_USR_ID');
</v>
      </c>
    </row>
    <row r="30" spans="1:13">
      <c r="B30" s="169" t="str">
        <f t="shared" si="1"/>
        <v>INSERT INTO ft_t_cldf (tbl_id,col_nme,fld_id,prnt_tbl_id,prnt_col_nme,col_req_ind,ddl_data_typ,col_sq_num,last_chg_tms,last_chg_usr_id,native_col_ind,logl_nme,col_desc,ddl_base_data_typ,ddl_data_len, ddl_data_prec_num, ddl_data_scale_num)</v>
      </c>
      <c r="G30" s="169" t="str">
        <f t="shared" si="2"/>
        <v xml:space="preserve">
    SELECT 'BAD1', 'LAST_CHG_TMS', '00003320', NULL, NULL, 'Y', 'TIMESTAMP(0)', 2, SYSDATE(), 'P72:CSTM', 'Y', 'Last Change Date/Time', 'This field contains the latest date and time that the values of the table occurrence on which this field resides were changed.', 'DATE', NULL, NULL, NULL</v>
      </c>
      <c r="H30" s="169" t="str">
        <f t="shared" si="3"/>
        <v xml:space="preserve">
      FROM DUAL WHERE NOT EXISTS (SELECT 'X' FROM ft_t_cldf WHERE tbl_id = 'BAD1' AND col_nme = 'LAST_CHG_TMS');
</v>
      </c>
      <c r="I30" s="169" t="str">
        <f t="shared" si="4"/>
        <v xml:space="preserve">INSERT INTO ft_t_cldf (tbl_id,col_nme,fld_id,prnt_tbl_id,prnt_col_nme,col_req_ind,ddl_data_typ,col_sq_num,last_chg_tms,last_chg_usr_id,native_col_ind,logl_nme,col_desc,ddl_base_data_typ,ddl_data_len, ddl_data_prec_num, ddl_data_scale_num)
    SELECT 'BAD1', 'LAST_CHG_TMS', '00003320', NULL, NULL, 'Y', 'TIMESTAMP(0)', 2, SYSDATE(), 'P72:CSTM', 'Y', 'Last Change Date/Time', 'This field contains the latest date and time that the values of the table occurrence on which this field resides were changed.', 'DATE', NULL, NULL, NULL
      FROM DUAL WHERE NOT EXISTS (SELECT 'X' FROM ft_t_cldf WHERE tbl_id = 'BAD1' AND col_nme = 'LAST_CHG_TMS');
</v>
      </c>
    </row>
    <row r="31" spans="1:13">
      <c r="B31" s="169" t="str">
        <f t="shared" si="1"/>
        <v>INSERT INTO ft_t_cldf (tbl_id,col_nme,fld_id,prnt_tbl_id,prnt_col_nme,col_req_ind,ddl_data_typ,col_sq_num,last_chg_tms,last_chg_usr_id,native_col_ind,logl_nme,col_desc,ddl_base_data_typ,ddl_data_len, ddl_data_prec_num, ddl_data_scale_num)</v>
      </c>
      <c r="G31" s="169" t="str">
        <f t="shared" si="2"/>
        <v xml:space="preserve">
    SELECT 'BAD1',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v>
      </c>
      <c r="H31" s="169" t="str">
        <f t="shared" si="3"/>
        <v xml:space="preserve">
      FROM DUAL WHERE NOT EXISTS (SELECT 'X' FROM ft_t_cldf WHERE tbl_id = 'BAD1' AND col_nme = 'DATA_STAT_TYP');
</v>
      </c>
      <c r="I31" s="169" t="str">
        <f t="shared" si="4"/>
        <v xml:space="preserve">INSERT INTO ft_t_cldf (tbl_id,col_nme,fld_id,prnt_tbl_id,prnt_col_nme,col_req_ind,ddl_data_typ,col_sq_num,last_chg_tms,last_chg_usr_id,native_col_ind,logl_nme,col_desc,ddl_base_data_typ,ddl_data_len, ddl_data_prec_num, ddl_data_scale_num)
    SELECT 'BAD1',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
      FROM DUAL WHERE NOT EXISTS (SELECT 'X' FROM ft_t_cldf WHERE tbl_id = 'BAD1' AND col_nme = 'DATA_STAT_TYP');
</v>
      </c>
    </row>
    <row r="32" spans="1:13">
      <c r="B32" s="169" t="str">
        <f t="shared" si="1"/>
        <v>INSERT INTO ft_t_cldf (tbl_id,col_nme,fld_id,prnt_tbl_id,prnt_col_nme,col_req_ind,ddl_data_typ,col_sq_num,last_chg_tms,last_chg_usr_id,native_col_ind,logl_nme,col_desc,ddl_base_data_typ,ddl_data_len, ddl_data_prec_num, ddl_data_scale_num)</v>
      </c>
      <c r="G32" s="169" t="str">
        <f t="shared" si="2"/>
        <v xml:space="preserve">
    SELECT 'BAD1',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v>
      </c>
      <c r="H32" s="169" t="str">
        <f t="shared" si="3"/>
        <v xml:space="preserve">
      FROM DUAL WHERE NOT EXISTS (SELECT 'X' FROM ft_t_cldf WHERE tbl_id = 'BAD1' AND col_nme = 'START_TMS');
</v>
      </c>
      <c r="I32" s="169" t="str">
        <f t="shared" si="4"/>
        <v xml:space="preserve">INSERT INTO ft_t_cldf (tbl_id,col_nme,fld_id,prnt_tbl_id,prnt_col_nme,col_req_ind,ddl_data_typ,col_sq_num,last_chg_tms,last_chg_usr_id,native_col_ind,logl_nme,col_desc,ddl_base_data_typ,ddl_data_len, ddl_data_prec_num, ddl_data_scale_num)
    SELECT 'BAD1',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
      FROM DUAL WHERE NOT EXISTS (SELECT 'X' FROM ft_t_cldf WHERE tbl_id = 'BAD1' AND col_nme = 'START_TMS');
</v>
      </c>
    </row>
    <row r="33" spans="2:11">
      <c r="B33" s="169" t="str">
        <f t="shared" si="1"/>
        <v>INSERT INTO ft_t_cldf (tbl_id,col_nme,fld_id,prnt_tbl_id,prnt_col_nme,col_req_ind,ddl_data_typ,col_sq_num,last_chg_tms,last_chg_usr_id,native_col_ind,logl_nme,col_desc,ddl_base_data_typ,ddl_data_len, ddl_data_prec_num, ddl_data_scale_num)</v>
      </c>
      <c r="G33" s="169" t="str">
        <f t="shared" si="2"/>
        <v xml:space="preserve">
    SELECT 'BAD1',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v>
      </c>
      <c r="H33" s="169" t="str">
        <f t="shared" si="3"/>
        <v xml:space="preserve">
      FROM DUAL WHERE NOT EXISTS (SELECT 'X' FROM ft_t_cldf WHERE tbl_id = 'BAD1' AND col_nme = 'END_TMS');
</v>
      </c>
      <c r="I33" s="169" t="str">
        <f t="shared" si="4"/>
        <v xml:space="preserve">INSERT INTO ft_t_cldf (tbl_id,col_nme,fld_id,prnt_tbl_id,prnt_col_nme,col_req_ind,ddl_data_typ,col_sq_num,last_chg_tms,last_chg_usr_id,native_col_ind,logl_nme,col_desc,ddl_base_data_typ,ddl_data_len, ddl_data_prec_num, ddl_data_scale_num)
    SELECT 'BAD1',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
      FROM DUAL WHERE NOT EXISTS (SELECT 'X' FROM ft_t_cldf WHERE tbl_id = 'BAD1' AND col_nme = 'END_TMS');
</v>
      </c>
    </row>
    <row r="34" spans="2:11">
      <c r="B34" s="169" t="str">
        <f t="shared" si="1"/>
        <v>INSERT INTO ft_t_cldf (tbl_id,col_nme,fld_id,prnt_tbl_id,prnt_col_nme,col_req_ind,ddl_data_typ,col_sq_num,last_chg_tms,last_chg_usr_id,native_col_ind,logl_nme,col_desc,ddl_base_data_typ,ddl_data_len, ddl_data_prec_num, ddl_data_scale_num)</v>
      </c>
      <c r="G34" s="169" t="str">
        <f t="shared" si="2"/>
        <v xml:space="preserve">
    SELECT 'BAD1',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v>
      </c>
      <c r="H34" s="169" t="str">
        <f t="shared" si="3"/>
        <v xml:space="preserve">
      FROM DUAL WHERE NOT EXISTS (SELECT 'X' FROM ft_t_cldf WHERE tbl_id = 'BAD1' AND col_nme = 'DATA_SRC_ID');
</v>
      </c>
      <c r="I34" s="169" t="str">
        <f t="shared" si="4"/>
        <v xml:space="preserve">INSERT INTO ft_t_cldf (tbl_id,col_nme,fld_id,prnt_tbl_id,prnt_col_nme,col_req_ind,ddl_data_typ,col_sq_num,last_chg_tms,last_chg_usr_id,native_col_ind,logl_nme,col_desc,ddl_base_data_typ,ddl_data_len, ddl_data_prec_num, ddl_data_scale_num)
    SELECT 'BAD1',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
      FROM DUAL WHERE NOT EXISTS (SELECT 'X' FROM ft_t_cldf WHERE tbl_id = 'BAD1' AND col_nme = 'DATA_SRC_ID');
</v>
      </c>
    </row>
    <row r="35" spans="2:11">
      <c r="B35" s="169" t="str">
        <f t="shared" si="1"/>
        <v>INSERT INTO ft_t_cldf (tbl_id,col_nme,fld_id,prnt_tbl_id,prnt_col_nme,col_req_ind,ddl_data_typ,col_sq_num,last_chg_tms,last_chg_usr_id,native_col_ind,logl_nme,col_desc,ddl_base_data_typ,ddl_data_len, ddl_data_prec_num, ddl_data_scale_num)</v>
      </c>
      <c r="G35" s="169" t="str">
        <f t="shared" si="2"/>
        <v xml:space="preserve">
    SELECT 'BAD1', 'BAD1_OID', 'BAD10001', NULL, NULL, 'Y', 'CHAR(10)', 7, SYSDATE(), 'P72:CSTM', 'Y', 'BAD1_OID', 'BAD1_OID', 'CHAR', 10, NULL, NULL</v>
      </c>
      <c r="H35" s="169" t="str">
        <f t="shared" si="3"/>
        <v xml:space="preserve">
      FROM DUAL WHERE NOT EXISTS (SELECT 'X' FROM ft_t_cldf WHERE tbl_id = 'BAD1' AND col_nme = 'BAD1_OID');
</v>
      </c>
      <c r="I35" s="169" t="str">
        <f t="shared" si="4"/>
        <v xml:space="preserve">INSERT INTO ft_t_cldf (tbl_id,col_nme,fld_id,prnt_tbl_id,prnt_col_nme,col_req_ind,ddl_data_typ,col_sq_num,last_chg_tms,last_chg_usr_id,native_col_ind,logl_nme,col_desc,ddl_base_data_typ,ddl_data_len, ddl_data_prec_num, ddl_data_scale_num)
    SELECT 'BAD1', 'BAD1_OID', 'BAD10001', NULL, NULL, 'Y', 'CHAR(10)', 7, SYSDATE(), 'P72:CSTM', 'Y', 'BAD1_OID', 'BAD1_OID', 'CHAR', 10, NULL, NULL
      FROM DUAL WHERE NOT EXISTS (SELECT 'X' FROM ft_t_cldf WHERE tbl_id = 'BAD1' AND col_nme = 'BAD1_OID');
</v>
      </c>
    </row>
    <row r="36" spans="2:11">
      <c r="B36" s="169" t="str">
        <f t="shared" si="1"/>
        <v>INSERT INTO ft_t_cldf (tbl_id,col_nme,fld_id,prnt_tbl_id,prnt_col_nme,col_req_ind,ddl_data_typ,col_sq_num,last_chg_tms,last_chg_usr_id,native_col_ind,logl_nme,col_desc,ddl_base_data_typ,ddl_data_len, ddl_data_prec_num, ddl_data_scale_num)</v>
      </c>
      <c r="G36" s="169" t="str">
        <f t="shared" si="2"/>
        <v xml:space="preserve">
    SELECT 'BAD1', 'BAD1_KEY_ATTR', 'BAD10002', NULL, NULL, 'Y', 'VARCHAR(40)', 8, SYSDATE(), 'P72:CSTM', 'Y', 'BAD1_KEY_ATTR', 'BAD1_KEY_ATTR', 'VARCHAR', 40, NULL, NULL</v>
      </c>
      <c r="H36" s="169" t="str">
        <f t="shared" si="3"/>
        <v xml:space="preserve">
      FROM DUAL WHERE NOT EXISTS (SELECT 'X' FROM ft_t_cldf WHERE tbl_id = 'BAD1' AND col_nme = 'BAD1_KEY_ATTR');
</v>
      </c>
      <c r="I36" s="169" t="str">
        <f t="shared" si="4"/>
        <v xml:space="preserve">INSERT INTO ft_t_cldf (tbl_id,col_nme,fld_id,prnt_tbl_id,prnt_col_nme,col_req_ind,ddl_data_typ,col_sq_num,last_chg_tms,last_chg_usr_id,native_col_ind,logl_nme,col_desc,ddl_base_data_typ,ddl_data_len, ddl_data_prec_num, ddl_data_scale_num)
    SELECT 'BAD1', 'BAD1_KEY_ATTR', 'BAD10002', NULL, NULL, 'Y', 'VARCHAR(40)', 8, SYSDATE(), 'P72:CSTM', 'Y', 'BAD1_KEY_ATTR', 'BAD1_KEY_ATTR', 'VARCHAR', 40, NULL, NULL
      FROM DUAL WHERE NOT EXISTS (SELECT 'X' FROM ft_t_cldf WHERE tbl_id = 'BAD1' AND col_nme = 'BAD1_KEY_ATTR');
</v>
      </c>
    </row>
    <row r="37" spans="2:11">
      <c r="B37" s="169" t="str">
        <f t="shared" si="1"/>
        <v>INSERT INTO ft_t_cldf (tbl_id,col_nme,fld_id,prnt_tbl_id,prnt_col_nme,col_req_ind,ddl_data_typ,col_sq_num,last_chg_tms,last_chg_usr_id,native_col_ind,logl_nme,col_desc,ddl_base_data_typ,ddl_data_len, ddl_data_prec_num, ddl_data_scale_num)</v>
      </c>
      <c r="G37" s="169" t="str">
        <f t="shared" si="2"/>
        <v xml:space="preserve">
    SELECT 'BAD1', 'BAD1_KEY_ATTR_NME', 'BAD10003', NULL, NULL, 'N', 'VARCHAR(1024)', 9, SYSDATE(), 'P72:CSTM', 'Y', 'BAD1_KEY_ATTR_NME', 'BAD1_KEY_ATTR_NME', 'VARCHAR', 1024, NULL, NULL</v>
      </c>
      <c r="H37" s="169" t="str">
        <f t="shared" si="3"/>
        <v xml:space="preserve">
      FROM DUAL WHERE NOT EXISTS (SELECT 'X' FROM ft_t_cldf WHERE tbl_id = 'BAD1' AND col_nme = 'BAD1_KEY_ATTR_NME');
</v>
      </c>
      <c r="I37" s="169" t="str">
        <f t="shared" si="4"/>
        <v xml:space="preserve">INSERT INTO ft_t_cldf (tbl_id,col_nme,fld_id,prnt_tbl_id,prnt_col_nme,col_req_ind,ddl_data_typ,col_sq_num,last_chg_tms,last_chg_usr_id,native_col_ind,logl_nme,col_desc,ddl_base_data_typ,ddl_data_len, ddl_data_prec_num, ddl_data_scale_num)
    SELECT 'BAD1', 'BAD1_KEY_ATTR_NME', 'BAD10003', NULL, NULL, 'N', 'VARCHAR(1024)', 9, SYSDATE(), 'P72:CSTM', 'Y', 'BAD1_KEY_ATTR_NME', 'BAD1_KEY_ATTR_NME', 'VARCHAR', 1024, NULL, NULL
      FROM DUAL WHERE NOT EXISTS (SELECT 'X' FROM ft_t_cldf WHERE tbl_id = 'BAD1' AND col_nme = 'BAD1_KEY_ATTR_NME');
</v>
      </c>
    </row>
    <row r="39" spans="2:11">
      <c r="B39" s="169" t="s">
        <v>5682</v>
      </c>
    </row>
    <row r="40" spans="2:11">
      <c r="B40" s="169" t="s">
        <v>5683</v>
      </c>
      <c r="C40" s="169" t="s">
        <v>5684</v>
      </c>
      <c r="D40" s="169" t="s">
        <v>5685</v>
      </c>
      <c r="E40" s="169" t="s">
        <v>5686</v>
      </c>
      <c r="F40" s="169" t="s">
        <v>5687</v>
      </c>
      <c r="G40" s="169" t="s">
        <v>5688</v>
      </c>
      <c r="H40" s="169" t="s">
        <v>5689</v>
      </c>
      <c r="I40" s="169" t="s">
        <v>5690</v>
      </c>
      <c r="J40" s="169" t="s">
        <v>5691</v>
      </c>
      <c r="K40" s="169" t="s">
        <v>5692</v>
      </c>
    </row>
    <row r="42" spans="2:11">
      <c r="B42" s="169" t="s">
        <v>5696</v>
      </c>
    </row>
    <row r="43" spans="2:11">
      <c r="B43" s="169" t="s">
        <v>5683</v>
      </c>
      <c r="C43" s="169" t="s">
        <v>5697</v>
      </c>
      <c r="D43" s="169" t="s">
        <v>5684</v>
      </c>
      <c r="E43" s="169" t="s">
        <v>5698</v>
      </c>
      <c r="F43" s="169" t="s">
        <v>5699</v>
      </c>
    </row>
    <row r="45" spans="2:11">
      <c r="B45" s="169" t="s">
        <v>5700</v>
      </c>
    </row>
    <row r="46" spans="2:11">
      <c r="B46" s="169" t="s">
        <v>5683</v>
      </c>
      <c r="C46" s="169" t="s">
        <v>5701</v>
      </c>
      <c r="D46" s="169" t="s">
        <v>5702</v>
      </c>
      <c r="E46" s="169" t="s">
        <v>5703</v>
      </c>
    </row>
    <row r="47" spans="2:11" ht="15" customHeight="1">
      <c r="B47" s="169" t="str">
        <f>"INSERT INTO ft_t_tidx (tidx_oid, tbl_id, tbl_index_nme, tbl_index_typ, last_chg_tms, last_chg_usr_id)"</f>
        <v>INSERT INTO ft_t_tidx (tidx_oid, tbl_id, tbl_index_nme, tbl_index_typ, last_chg_tms, last_chg_usr_id)</v>
      </c>
      <c r="C47" s="169" t="s">
        <v>6285</v>
      </c>
      <c r="D47" s="169" t="s">
        <v>6287</v>
      </c>
      <c r="E47" s="169" t="s">
        <v>5704</v>
      </c>
      <c r="I47" s="169" t="str">
        <f>B47&amp;"
   SELECT '"&amp;C47&amp;"', '"&amp;$B$1&amp;"', '"&amp;D47&amp;"', '"&amp;E47&amp;"', "&amp;$B$7&amp;", '"&amp;$B$6&amp;"'
     FROM DUAL WHERE NOT EXISTS ( SELECT 'X' FROM ft_t_tidX WHERE TIDX_OID = '"&amp;C47&amp;"');
"</f>
        <v xml:space="preserve">INSERT INTO ft_t_tidx (tidx_oid, tbl_id, tbl_index_nme, tbl_index_typ, last_chg_tms, last_chg_usr_id)
   SELECT 'BAD1P001==', 'BAD1', 'FT_T_BAD1_PK', 'P', SYSDATE(), 'P72:CSTM'
     FROM DUAL WHERE NOT EXISTS ( SELECT 'X' FROM ft_t_tidX WHERE TIDX_OID = 'BAD1P001==');
</v>
      </c>
    </row>
    <row r="48" spans="2:11" ht="15" customHeight="1">
      <c r="B48" s="169" t="str">
        <f>"INSERT INTO ft_t_tidx (tidx_oid, tbl_id, tbl_index_nme, tbl_index_typ, last_chg_tms, last_chg_usr_id)"</f>
        <v>INSERT INTO ft_t_tidx (tidx_oid, tbl_id, tbl_index_nme, tbl_index_typ, last_chg_tms, last_chg_usr_id)</v>
      </c>
      <c r="C48" s="169" t="s">
        <v>6286</v>
      </c>
      <c r="D48" s="169" t="s">
        <v>6288</v>
      </c>
      <c r="E48" s="169" t="s">
        <v>5705</v>
      </c>
      <c r="I48" s="169" t="str">
        <f>B48&amp;"
   SELECT '"&amp;C48&amp;"', '"&amp;$B$1&amp;"', '"&amp;D48&amp;"', '"&amp;E48&amp;"', "&amp;$B$7&amp;", '"&amp;$B$6&amp;"'
     FROM DUAL WHERE NOT EXISTS ( SELECT 'X' FROM ft_t_tidX WHERE TIDX_OID = '"&amp;C48&amp;"');
"</f>
        <v xml:space="preserve">INSERT INTO ft_t_tidx (tidx_oid, tbl_id, tbl_index_nme, tbl_index_typ, last_chg_tms, last_chg_usr_id)
   SELECT 'BAD1U001==', 'BAD1', 'FT_T_BAD1_U001', 'U', SYSDATE(), 'P72:CSTM'
     FROM DUAL WHERE NOT EXISTS ( SELECT 'X' FROM ft_t_tidX WHERE TIDX_OID = 'BAD1U001==');
</v>
      </c>
    </row>
    <row r="50" spans="2:9">
      <c r="B50" s="169" t="s">
        <v>5706</v>
      </c>
    </row>
    <row r="51" spans="2:9">
      <c r="B51" s="169" t="s">
        <v>5683</v>
      </c>
      <c r="C51" s="169" t="s">
        <v>5707</v>
      </c>
      <c r="D51" s="169" t="s">
        <v>5701</v>
      </c>
      <c r="E51" s="169" t="s">
        <v>155</v>
      </c>
      <c r="F51" s="169" t="s">
        <v>5699</v>
      </c>
    </row>
    <row r="52" spans="2:9">
      <c r="B52" s="169" t="str">
        <f>"INSERT INTO ft_t_tidc (tidc_oid, tidx_oid, tbl_id, col_nme, col_sq_num, last_chg_tms, last_chg_usr_id)"</f>
        <v>INSERT INTO ft_t_tidc (tidc_oid, tidx_oid, tbl_id, col_nme, col_sq_num, last_chg_tms, last_chg_usr_id)</v>
      </c>
      <c r="C52" s="169" t="s">
        <v>6298</v>
      </c>
      <c r="D52" s="169" t="s">
        <v>6285</v>
      </c>
      <c r="E52" s="169" t="s">
        <v>6276</v>
      </c>
      <c r="F52" s="169">
        <v>1</v>
      </c>
      <c r="I52" s="169" t="str">
        <f>B52&amp;"
   SELECT '"&amp;C52&amp;"', '"&amp;D52&amp;"', '"&amp;$B$1&amp;"', '"&amp;E52&amp;"',"&amp;F52&amp;", "&amp;$B$7&amp;", '"&amp;$B$6&amp;"'
     FROM DUAL WHERE NOT EXISTS ( SELECT 'X' FROM ft_t_tidc WHERE tidc_OID = '"&amp;C52&amp;"');
"</f>
        <v xml:space="preserve">INSERT INTO ft_t_tidc (tidc_oid, tidx_oid, tbl_id, col_nme, col_sq_num, last_chg_tms, last_chg_usr_id)
   SELECT 'BAD1P00101', 'BAD1P001==', 'BAD1', 'BAD1_OID',1, SYSDATE(), 'P72:CSTM'
     FROM DUAL WHERE NOT EXISTS ( SELECT 'X' FROM ft_t_tidc WHERE tidc_OID = 'BAD1P00101');
</v>
      </c>
    </row>
    <row r="53" spans="2:9">
      <c r="B53" s="169" t="str">
        <f>"INSERT INTO ft_t_tidc (tidc_oid, tidx_oid, tbl_id, col_nme, col_sq_num, last_chg_tms, last_chg_usr_id)"</f>
        <v>INSERT INTO ft_t_tidc (tidc_oid, tidx_oid, tbl_id, col_nme, col_sq_num, last_chg_tms, last_chg_usr_id)</v>
      </c>
      <c r="C53" s="169" t="s">
        <v>6299</v>
      </c>
      <c r="D53" s="169" t="s">
        <v>6286</v>
      </c>
      <c r="E53" s="169" t="s">
        <v>6278</v>
      </c>
      <c r="F53" s="169">
        <v>1</v>
      </c>
      <c r="I53" s="169" t="str">
        <f>B53&amp;"
   SELECT '"&amp;C53&amp;"', '"&amp;D53&amp;"', '"&amp;$B$1&amp;"', '"&amp;E53&amp;"',"&amp;F53&amp;", "&amp;$B$7&amp;", '"&amp;$B$6&amp;"'
     FROM DUAL WHERE NOT EXISTS ( SELECT 'X' FROM ft_t_tidc WHERE tidc_OID = '"&amp;C53&amp;"');
"</f>
        <v xml:space="preserve">INSERT INTO ft_t_tidc (tidc_oid, tidx_oid, tbl_id, col_nme, col_sq_num, last_chg_tms, last_chg_usr_id)
   SELECT 'BAD1U00101', 'BAD1U001==', 'BAD1', 'BAD1_KEY_ATTR',1, SYSDATE(), 'P72:CSTM'
     FROM DUAL WHERE NOT EXISTS ( SELECT 'X' FROM ft_t_tidc WHERE tidc_OID = 'BAD1U00101');
</v>
      </c>
    </row>
    <row r="55" spans="2:9">
      <c r="B55" s="169" t="s">
        <v>5708</v>
      </c>
    </row>
    <row r="56" spans="2:9" ht="15" customHeight="1">
      <c r="B56" s="169" t="str">
        <f>"INSERT INTO ft_t_xseg (segment_id, start_tms, last_chg_tms, last_chg_usr_id, segment_nme, segment_desc)"</f>
        <v>INSERT INTO ft_t_xseg (segment_id, start_tms, last_chg_tms, last_chg_usr_id, segment_nme, segment_desc)</v>
      </c>
      <c r="I56" s="169" t="str">
        <f>B56&amp;"
   SELECT '"&amp;$B$4&amp;"', "&amp;$B$7&amp;", "&amp;$B$7&amp;", '"&amp;$B$6&amp;"', '"&amp;$B$5&amp;"', '"&amp;$B$1&amp;"' 
     FROM DUAL WHERE NOT EXISTS (SELECT 'X' FROM ft_t_xseg WHERE segment_Id = '"&amp;$B$4&amp;"');"</f>
        <v>INSERT INTO ft_t_xseg (segment_id, start_tms, last_chg_tms, last_chg_usr_id, segment_nme, segment_desc)
   SELECT '10000005', SYSDATE(), SYSDATE(), 'P72:CSTM', 'BitemporalAttributeDefinition', 'BAD1' 
     FROM DUAL WHERE NOT EXISTS (SELECT 'X' FROM ft_t_xseg WHERE segment_Id = '10000005');</v>
      </c>
    </row>
    <row r="58" spans="2:9">
      <c r="B58" s="169" t="s">
        <v>5709</v>
      </c>
    </row>
    <row r="59" spans="2:9">
      <c r="B59" s="169" t="s">
        <v>5683</v>
      </c>
      <c r="C59" s="169" t="s">
        <v>5710</v>
      </c>
      <c r="D59" s="169" t="s">
        <v>5711</v>
      </c>
    </row>
    <row r="60" spans="2:9" ht="15" customHeight="1">
      <c r="B60" s="169" t="str">
        <f>"INSERT INTO ft_t_xsto (segment_id, tbl_id, prnt_tbl_id, tbl_clsf_typ, last_chg_tms, last_chg_usr_id)"</f>
        <v>INSERT INTO ft_t_xsto (segment_id, tbl_id, prnt_tbl_id, tbl_clsf_typ, last_chg_tms, last_chg_usr_id)</v>
      </c>
      <c r="C60" s="169" t="s">
        <v>6271</v>
      </c>
      <c r="D60" s="169" t="s">
        <v>5704</v>
      </c>
      <c r="I60" s="169" t="str">
        <f>B60&amp;"
  SELECT "&amp;$B$4&amp;", '"&amp;$B$1&amp;"', '"&amp;C60&amp;"', '"&amp;D60&amp;"', "&amp;$B$7&amp;", '"&amp;$B$6&amp;"'
     FROM DUAL WHERE NOT EXISTS ( SELECT 'X' FROM ft_t_xsto WHERE segment_id = '"&amp;$B$4&amp;"');"</f>
        <v>INSERT INTO ft_t_xsto (segment_id, tbl_id, prnt_tbl_id, tbl_clsf_typ, last_chg_tms, last_chg_usr_id)
  SELECT 10000005, 'BAD1', 'BAD1', 'P', SYSDATE(), 'P72:CSTM'
     FROM DUAL WHERE NOT EXISTS ( SELECT 'X' FROM ft_t_xsto WHERE segment_id = '10000005');</v>
      </c>
    </row>
    <row r="61" spans="2:9" ht="15" customHeight="1"/>
    <row r="62" spans="2:9">
      <c r="B62" s="169" t="s">
        <v>5712</v>
      </c>
    </row>
    <row r="63" spans="2:9">
      <c r="B63" s="169" t="s">
        <v>5683</v>
      </c>
      <c r="C63" s="169" t="s">
        <v>5713</v>
      </c>
      <c r="D63" s="169" t="s">
        <v>5714</v>
      </c>
      <c r="E63" s="169" t="s">
        <v>5715</v>
      </c>
      <c r="F63" s="169" t="s">
        <v>5716</v>
      </c>
    </row>
    <row r="64" spans="2:9" ht="15" customHeight="1"/>
    <row r="65" spans="2:9">
      <c r="B65" s="169" t="s">
        <v>5718</v>
      </c>
    </row>
    <row r="66" spans="2:9">
      <c r="B66" s="169" t="str">
        <f t="shared" ref="B66:B74" si="5">"INSERT INTO FT_T_XELM (SEGMENT_ID, TBL_ID, ELEMENT_XML_TAG, ELEMENT_NME, LAST_CHG_TMS, LAST_CHG_USR_ID, COL_NME) "</f>
        <v xml:space="preserve">INSERT INTO FT_T_XELM (SEGMENT_ID, TBL_ID, ELEMENT_XML_TAG, ELEMENT_NME, LAST_CHG_TMS, LAST_CHG_USR_ID, COL_NME) </v>
      </c>
      <c r="I66" s="169" t="str">
        <f t="shared" ref="I66:I74" si="6">B66&amp;" SELECT '"&amp;$B$4&amp;"', '"&amp;$B$1&amp;"', '"&amp;SUBSTITUTE(C10,"_","")&amp;"', '"&amp;K10&amp;"', "&amp;$B$7&amp;", '"&amp;$B$6&amp;"', '"&amp;C10&amp;"' FROM DUAL WHERE NOT EXISTS ( SELECT 'X' FROM FT_T_XELM WHERE SEGMENT_ID = "&amp;$B$4&amp;" AND TBL_ID = '"&amp;$B$1&amp;"' AND ELEMENT_XML_TAG = '"&amp;SUBSTITUTE(C10,"_","")&amp;"');"</f>
        <v>INSERT INTO FT_T_XELM (SEGMENT_ID, TBL_ID, ELEMENT_XML_TAG, ELEMENT_NME, LAST_CHG_TMS, LAST_CHG_USR_ID, COL_NME)  SELECT '10000005', 'BAD1', 'LASTCHGUSRID', 'Last Change User ID', SYSDATE(), 'P72:CSTM', 'LAST_CHG_USR_ID' FROM DUAL WHERE NOT EXISTS ( SELECT 'X' FROM FT_T_XELM WHERE SEGMENT_ID = 10000005 AND TBL_ID = 'BAD1' AND ELEMENT_XML_TAG = 'LASTCHGUSRID');</v>
      </c>
    </row>
    <row r="67" spans="2:9">
      <c r="B67" s="169" t="str">
        <f t="shared" si="5"/>
        <v xml:space="preserve">INSERT INTO FT_T_XELM (SEGMENT_ID, TBL_ID, ELEMENT_XML_TAG, ELEMENT_NME, LAST_CHG_TMS, LAST_CHG_USR_ID, COL_NME) </v>
      </c>
      <c r="I67" s="169" t="str">
        <f t="shared" si="6"/>
        <v>INSERT INTO FT_T_XELM (SEGMENT_ID, TBL_ID, ELEMENT_XML_TAG, ELEMENT_NME, LAST_CHG_TMS, LAST_CHG_USR_ID, COL_NME)  SELECT '10000005', 'BAD1', 'LASTCHGTMS', 'Last Change Date/Time', SYSDATE(), 'P72:CSTM', 'LAST_CHG_TMS' FROM DUAL WHERE NOT EXISTS ( SELECT 'X' FROM FT_T_XELM WHERE SEGMENT_ID = 10000005 AND TBL_ID = 'BAD1' AND ELEMENT_XML_TAG = 'LASTCHGTMS');</v>
      </c>
    </row>
    <row r="68" spans="2:9">
      <c r="B68" s="169" t="str">
        <f t="shared" si="5"/>
        <v xml:space="preserve">INSERT INTO FT_T_XELM (SEGMENT_ID, TBL_ID, ELEMENT_XML_TAG, ELEMENT_NME, LAST_CHG_TMS, LAST_CHG_USR_ID, COL_NME) </v>
      </c>
      <c r="I68" s="169" t="str">
        <f t="shared" si="6"/>
        <v>INSERT INTO FT_T_XELM (SEGMENT_ID, TBL_ID, ELEMENT_XML_TAG, ELEMENT_NME, LAST_CHG_TMS, LAST_CHG_USR_ID, COL_NME)  SELECT '10000005', 'BAD1', 'DATASTATTYP', 'Data Status', SYSDATE(), 'P72:CSTM', 'DATA_STAT_TYP' FROM DUAL WHERE NOT EXISTS ( SELECT 'X' FROM FT_T_XELM WHERE SEGMENT_ID = 10000005 AND TBL_ID = 'BAD1' AND ELEMENT_XML_TAG = 'DATASTATTYP');</v>
      </c>
    </row>
    <row r="69" spans="2:9">
      <c r="B69" s="169" t="str">
        <f t="shared" si="5"/>
        <v xml:space="preserve">INSERT INTO FT_T_XELM (SEGMENT_ID, TBL_ID, ELEMENT_XML_TAG, ELEMENT_NME, LAST_CHG_TMS, LAST_CHG_USR_ID, COL_NME) </v>
      </c>
      <c r="I69" s="169" t="str">
        <f t="shared" si="6"/>
        <v>INSERT INTO FT_T_XELM (SEGMENT_ID, TBL_ID, ELEMENT_XML_TAG, ELEMENT_NME, LAST_CHG_TMS, LAST_CHG_USR_ID, COL_NME)  SELECT '10000005', 'BAD1', 'STARTTMS', 'Start Date/Time', SYSDATE(), 'P72:CSTM', 'START_TMS' FROM DUAL WHERE NOT EXISTS ( SELECT 'X' FROM FT_T_XELM WHERE SEGMENT_ID = 10000005 AND TBL_ID = 'BAD1' AND ELEMENT_XML_TAG = 'STARTTMS');</v>
      </c>
    </row>
    <row r="70" spans="2:9">
      <c r="B70" s="169" t="str">
        <f t="shared" si="5"/>
        <v xml:space="preserve">INSERT INTO FT_T_XELM (SEGMENT_ID, TBL_ID, ELEMENT_XML_TAG, ELEMENT_NME, LAST_CHG_TMS, LAST_CHG_USR_ID, COL_NME) </v>
      </c>
      <c r="I70" s="169" t="str">
        <f t="shared" si="6"/>
        <v>INSERT INTO FT_T_XELM (SEGMENT_ID, TBL_ID, ELEMENT_XML_TAG, ELEMENT_NME, LAST_CHG_TMS, LAST_CHG_USR_ID, COL_NME)  SELECT '10000005', 'BAD1', 'ENDTMS', 'End Date/Time', SYSDATE(), 'P72:CSTM', 'END_TMS' FROM DUAL WHERE NOT EXISTS ( SELECT 'X' FROM FT_T_XELM WHERE SEGMENT_ID = 10000005 AND TBL_ID = 'BAD1' AND ELEMENT_XML_TAG = 'ENDTMS');</v>
      </c>
    </row>
    <row r="71" spans="2:9">
      <c r="B71" s="169" t="str">
        <f t="shared" si="5"/>
        <v xml:space="preserve">INSERT INTO FT_T_XELM (SEGMENT_ID, TBL_ID, ELEMENT_XML_TAG, ELEMENT_NME, LAST_CHG_TMS, LAST_CHG_USR_ID, COL_NME) </v>
      </c>
      <c r="I71" s="169" t="str">
        <f t="shared" si="6"/>
        <v>INSERT INTO FT_T_XELM (SEGMENT_ID, TBL_ID, ELEMENT_XML_TAG, ELEMENT_NME, LAST_CHG_TMS, LAST_CHG_USR_ID, COL_NME)  SELECT '10000005', 'BAD1', 'DATASRCID', 'Data Source ID', SYSDATE(), 'P72:CSTM', 'DATA_SRC_ID' FROM DUAL WHERE NOT EXISTS ( SELECT 'X' FROM FT_T_XELM WHERE SEGMENT_ID = 10000005 AND TBL_ID = 'BAD1' AND ELEMENT_XML_TAG = 'DATASRCID');</v>
      </c>
    </row>
    <row r="72" spans="2:9">
      <c r="B72" s="169" t="str">
        <f t="shared" si="5"/>
        <v xml:space="preserve">INSERT INTO FT_T_XELM (SEGMENT_ID, TBL_ID, ELEMENT_XML_TAG, ELEMENT_NME, LAST_CHG_TMS, LAST_CHG_USR_ID, COL_NME) </v>
      </c>
      <c r="I72" s="169" t="str">
        <f t="shared" si="6"/>
        <v>INSERT INTO FT_T_XELM (SEGMENT_ID, TBL_ID, ELEMENT_XML_TAG, ELEMENT_NME, LAST_CHG_TMS, LAST_CHG_USR_ID, COL_NME)  SELECT '10000005', 'BAD1', 'BAD1OID', 'BAD1_OID', SYSDATE(), 'P72:CSTM', 'BAD1_OID' FROM DUAL WHERE NOT EXISTS ( SELECT 'X' FROM FT_T_XELM WHERE SEGMENT_ID = 10000005 AND TBL_ID = 'BAD1' AND ELEMENT_XML_TAG = 'BAD1OID');</v>
      </c>
    </row>
    <row r="73" spans="2:9">
      <c r="B73" s="169" t="str">
        <f t="shared" si="5"/>
        <v xml:space="preserve">INSERT INTO FT_T_XELM (SEGMENT_ID, TBL_ID, ELEMENT_XML_TAG, ELEMENT_NME, LAST_CHG_TMS, LAST_CHG_USR_ID, COL_NME) </v>
      </c>
      <c r="I73" s="169" t="str">
        <f t="shared" si="6"/>
        <v>INSERT INTO FT_T_XELM (SEGMENT_ID, TBL_ID, ELEMENT_XML_TAG, ELEMENT_NME, LAST_CHG_TMS, LAST_CHG_USR_ID, COL_NME)  SELECT '10000005', 'BAD1', 'BAD1KEYATTR', 'BAD1_KEY_ATTR', SYSDATE(), 'P72:CSTM', 'BAD1_KEY_ATTR' FROM DUAL WHERE NOT EXISTS ( SELECT 'X' FROM FT_T_XELM WHERE SEGMENT_ID = 10000005 AND TBL_ID = 'BAD1' AND ELEMENT_XML_TAG = 'BAD1KEYATTR');</v>
      </c>
    </row>
    <row r="74" spans="2:9">
      <c r="B74" s="169" t="str">
        <f t="shared" si="5"/>
        <v xml:space="preserve">INSERT INTO FT_T_XELM (SEGMENT_ID, TBL_ID, ELEMENT_XML_TAG, ELEMENT_NME, LAST_CHG_TMS, LAST_CHG_USR_ID, COL_NME) </v>
      </c>
      <c r="I74" s="169" t="str">
        <f t="shared" si="6"/>
        <v>INSERT INTO FT_T_XELM (SEGMENT_ID, TBL_ID, ELEMENT_XML_TAG, ELEMENT_NME, LAST_CHG_TMS, LAST_CHG_USR_ID, COL_NME)  SELECT '10000005', 'BAD1', 'BAD1KEYATTRNME', 'BAD1_KEY_ATTR_NME', SYSDATE(), 'P72:CSTM', 'BAD1_KEY_ATTR_NME' FROM DUAL WHERE NOT EXISTS ( SELECT 'X' FROM FT_T_XELM WHERE SEGMENT_ID = 10000005 AND TBL_ID = 'BAD1' AND ELEMENT_XML_TAG = 'BAD1KEYATTRNME');</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
  <sheetViews>
    <sheetView workbookViewId="0">
      <pane ySplit="1" topLeftCell="A2" activePane="bottomLeft" state="frozen"/>
      <selection pane="bottomLeft" activeCell="E17" sqref="E17"/>
    </sheetView>
  </sheetViews>
  <sheetFormatPr defaultColWidth="9.1796875" defaultRowHeight="13"/>
  <cols>
    <col min="1" max="1" width="15.1796875" style="52" customWidth="1"/>
    <col min="2" max="2" width="10.54296875" style="52" bestFit="1" customWidth="1"/>
    <col min="3" max="3" width="10.81640625" style="52" bestFit="1" customWidth="1"/>
    <col min="4" max="4" width="9.54296875" style="52" bestFit="1" customWidth="1"/>
    <col min="5" max="5" width="12.54296875" style="52" bestFit="1" customWidth="1"/>
    <col min="6" max="6" width="15.1796875" style="52" bestFit="1" customWidth="1"/>
    <col min="7" max="7" width="15" style="52" bestFit="1" customWidth="1"/>
    <col min="8" max="8" width="15.81640625" style="52" bestFit="1" customWidth="1"/>
    <col min="9" max="9" width="16.1796875" style="52" bestFit="1" customWidth="1"/>
    <col min="10" max="10" width="13.1796875" style="52" bestFit="1" customWidth="1"/>
    <col min="11" max="11" width="11.26953125" style="52" bestFit="1" customWidth="1"/>
    <col min="12" max="12" width="5.81640625" style="52" bestFit="1" customWidth="1"/>
    <col min="13" max="16384" width="9.1796875" style="52"/>
  </cols>
  <sheetData>
    <row r="1" spans="1:13" ht="80">
      <c r="A1" s="48" t="s">
        <v>1196</v>
      </c>
      <c r="B1" s="67" t="s">
        <v>1192</v>
      </c>
      <c r="C1" s="67" t="s">
        <v>203</v>
      </c>
      <c r="D1" s="67" t="s">
        <v>164</v>
      </c>
      <c r="E1" s="67" t="s">
        <v>166</v>
      </c>
      <c r="F1" s="67" t="s">
        <v>165</v>
      </c>
      <c r="G1" s="68" t="s">
        <v>1193</v>
      </c>
      <c r="H1" s="68" t="s">
        <v>1194</v>
      </c>
      <c r="I1" s="68" t="s">
        <v>1195</v>
      </c>
      <c r="J1" s="67" t="s">
        <v>282</v>
      </c>
      <c r="K1" s="67" t="s">
        <v>160</v>
      </c>
      <c r="L1" s="67" t="s">
        <v>38</v>
      </c>
    </row>
    <row r="2" spans="1:13">
      <c r="A2" s="48"/>
      <c r="D2" s="52" t="s">
        <v>5931</v>
      </c>
      <c r="E2" s="52" t="s">
        <v>5931</v>
      </c>
      <c r="F2" s="52" t="s">
        <v>3813</v>
      </c>
      <c r="G2" s="64"/>
      <c r="H2" s="64"/>
      <c r="I2" s="64"/>
      <c r="J2" s="52" t="s">
        <v>15</v>
      </c>
      <c r="L2" s="64" t="str">
        <f>CONCATENATE("INSERT INTO FT_T_STDV (STDV_OID,STAT_DEF_ID, START_TMS,LAST_CHG_TMS,LAST_CHG_USR_ID,DOMAIN_VAL_TXT,DOMAIN_VAL_NME,DOMAIN_VAL_DESC,DATA_STAT_TYP,DATA_SRC_ID)"," SELECT '",B2,"','",C2,"',","",D2,",","",E2,",","'",F2,"','",G2,"','",H2,"','",I2,"','",J2,"','",K2,"", "' from dual where not exists (select 'X' from ft_t_stdv where STAT_DEF_ID='",C2,"' and DOMAIN_VAL_TXT='",G2,"' );")</f>
        <v>INSERT INTO FT_T_STDV (STDV_OID,STAT_DEF_ID, START_TMS,LAST_CHG_TMS,LAST_CHG_USR_ID,DOMAIN_VAL_TXT,DOMAIN_VAL_NME,DOMAIN_VAL_DESC,DATA_STAT_TYP,DATA_SRC_ID) SELECT '','',SYSDATE(),SYSDATE(),'GS:PSG:P72','','','','ACTIVE','' from dual where not exists (select 'X' from ft_t_stdv where STAT_DEF_ID='' and DOMAIN_VAL_TXT='' );</v>
      </c>
      <c r="M2" s="64"/>
    </row>
  </sheetData>
  <phoneticPr fontId="167" type="noConversion"/>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2"/>
  <sheetViews>
    <sheetView topLeftCell="B1" workbookViewId="0">
      <pane ySplit="1" topLeftCell="A2" activePane="bottomLeft" state="frozen"/>
      <selection pane="bottomLeft" activeCell="G11" sqref="G11"/>
    </sheetView>
  </sheetViews>
  <sheetFormatPr defaultColWidth="9.1796875" defaultRowHeight="14.5"/>
  <cols>
    <col min="1" max="1" width="11.81640625" style="115" bestFit="1" customWidth="1"/>
    <col min="2" max="2" width="12.54296875" style="115" bestFit="1" customWidth="1"/>
    <col min="3" max="3" width="17.1796875" style="115" customWidth="1"/>
    <col min="4" max="4" width="14.54296875" style="115" bestFit="1" customWidth="1"/>
    <col min="5" max="5" width="17.453125" style="115" bestFit="1" customWidth="1"/>
    <col min="6" max="6" width="25.26953125" style="115" bestFit="1" customWidth="1"/>
    <col min="7" max="7" width="17.26953125" style="115" bestFit="1" customWidth="1"/>
    <col min="8" max="8" width="17.54296875" style="116" bestFit="1" customWidth="1"/>
    <col min="9" max="9" width="11.1796875" style="115" bestFit="1" customWidth="1"/>
    <col min="10" max="16384" width="9.1796875" style="115"/>
  </cols>
  <sheetData>
    <row r="1" spans="1:12">
      <c r="A1" s="61" t="s">
        <v>158</v>
      </c>
      <c r="B1" s="61" t="s">
        <v>159</v>
      </c>
      <c r="C1" s="61" t="s">
        <v>160</v>
      </c>
      <c r="D1" s="61" t="s">
        <v>166</v>
      </c>
      <c r="E1" s="61" t="s">
        <v>165</v>
      </c>
      <c r="F1" s="61" t="s">
        <v>161</v>
      </c>
      <c r="G1" s="61" t="s">
        <v>162</v>
      </c>
      <c r="H1" s="62" t="s">
        <v>163</v>
      </c>
      <c r="I1" s="61" t="s">
        <v>164</v>
      </c>
      <c r="J1" s="61"/>
      <c r="K1" s="61" t="s">
        <v>202</v>
      </c>
      <c r="L1" s="61"/>
    </row>
    <row r="2" spans="1:12">
      <c r="D2" s="115" t="s">
        <v>5931</v>
      </c>
      <c r="E2" s="117" t="s">
        <v>3813</v>
      </c>
      <c r="F2" s="118"/>
      <c r="I2" s="115" t="s">
        <v>5931</v>
      </c>
      <c r="K2" s="115" t="str">
        <f>CONCATENATE("INSERT INTO ft_t_EIST (EIST_OID, ISCD_OID, DATA_SRC_ID, LAST_CHG_TMS,LAST_CHG_USR_ID, EXT_ISS_TYP_TXT, EXT_ISS_TYP_NME,EXT_ISS_TYP_DESC, START_TMS)  SELECT '", A2, "','", B2, "','", C2, "',", D2, ",'", E2, "','", F2, "','", G2, "','", H2, "',", I2, "     FROM DUAL WHERE NOT EXISTS (SELECT 1 FROM ft_t_EIST WHERE EXT_ISS_TYP_TXT = '", F2, "' AND DATA_SRC_ID = '", C2, "');")</f>
        <v>INSERT INTO ft_t_EIST (EIST_OID, ISCD_OID, DATA_SRC_ID, LAST_CHG_TMS,LAST_CHG_USR_ID, EXT_ISS_TYP_TXT, EXT_ISS_TYP_NME,EXT_ISS_TYP_DESC, START_TMS)  SELECT '','','',SYSDATE(),'GS:PSG:P72','','','',SYSDATE()     FROM DUAL WHERE NOT EXISTS (SELECT 1 FROM ft_t_EIST WHERE EXT_ISS_TYP_TXT = '' AND DATA_SRC_ID = '');</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2"/>
  <sheetViews>
    <sheetView workbookViewId="0">
      <selection activeCell="E15" sqref="E15"/>
    </sheetView>
  </sheetViews>
  <sheetFormatPr defaultColWidth="9.1796875" defaultRowHeight="14.5"/>
  <cols>
    <col min="1" max="1" width="11.54296875" style="57" customWidth="1"/>
    <col min="2" max="2" width="12.54296875" style="57" bestFit="1" customWidth="1"/>
    <col min="3" max="3" width="8.1796875" style="57" bestFit="1" customWidth="1"/>
    <col min="4" max="4" width="11.54296875" style="57" bestFit="1" customWidth="1"/>
    <col min="5" max="5" width="15.1796875" style="57" bestFit="1" customWidth="1"/>
    <col min="6" max="6" width="19.54296875" style="57" bestFit="1" customWidth="1"/>
    <col min="7" max="7" width="18" style="57" bestFit="1" customWidth="1"/>
    <col min="8" max="16384" width="9.1796875" style="57"/>
  </cols>
  <sheetData>
    <row r="1" spans="1:9">
      <c r="A1" s="57" t="s">
        <v>159</v>
      </c>
      <c r="B1" s="57" t="s">
        <v>3798</v>
      </c>
      <c r="C1" s="57" t="s">
        <v>3799</v>
      </c>
      <c r="D1" s="57" t="s">
        <v>3800</v>
      </c>
      <c r="E1" s="57" t="s">
        <v>3801</v>
      </c>
      <c r="F1" s="57" t="s">
        <v>3802</v>
      </c>
      <c r="G1" s="57" t="s">
        <v>3803</v>
      </c>
      <c r="I1" s="61" t="s">
        <v>202</v>
      </c>
    </row>
    <row r="2" spans="1:9">
      <c r="D2" s="57" t="s">
        <v>5931</v>
      </c>
      <c r="E2" s="57" t="s">
        <v>5931</v>
      </c>
      <c r="F2" s="104" t="s">
        <v>3813</v>
      </c>
      <c r="I2" s="57" t="str">
        <f>CONCATENATE("Insert into FT_T_ISCD (ISCD_OID, ISS_TYP_CDE, ISS_TYP, START_TMS, LAST_CHG_TMS, LAST_CHG_USR_ID, ISS_TYP_CDE_NME) SELECT '",A2,"','",B2,"','",C2,"',","",D2,",","",E2,",","'",F2,"','",G2, "' from dual where not exists (select 'X' from ft_t_ISCD where ISCD_OID='",A2,"' and ISS_TYP='",C2,"' );")</f>
        <v>Insert into FT_T_ISCD (ISCD_OID, ISS_TYP_CDE, ISS_TYP, START_TMS, LAST_CHG_TMS, LAST_CHG_USR_ID, ISS_TYP_CDE_NME) SELECT '','','',SYSDATE(),SYSDATE(),'GS:PSG:P72','' from dual where not exists (select 'X' from ft_t_ISCD where ISCD_OID='' and ISS_TYP=''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57"/>
  <sheetViews>
    <sheetView workbookViewId="0">
      <pane xSplit="1" ySplit="1" topLeftCell="D2" activePane="bottomRight" state="frozenSplit"/>
      <selection pane="topRight" activeCell="B1" sqref="B1"/>
      <selection pane="bottomLeft" activeCell="A2" sqref="A2"/>
      <selection pane="bottomRight" activeCell="G9" sqref="G9"/>
    </sheetView>
  </sheetViews>
  <sheetFormatPr defaultColWidth="9.1796875" defaultRowHeight="14.5"/>
  <cols>
    <col min="1" max="1" width="11.81640625" style="119" bestFit="1" customWidth="1"/>
    <col min="2" max="2" width="23.1796875" style="119" bestFit="1" customWidth="1"/>
    <col min="3" max="3" width="22.54296875" style="119" bestFit="1" customWidth="1"/>
    <col min="4" max="4" width="15" style="120" bestFit="1" customWidth="1"/>
    <col min="5" max="5" width="21.81640625" style="121" bestFit="1" customWidth="1"/>
    <col min="6" max="6" width="17.453125" style="135" bestFit="1" customWidth="1"/>
    <col min="7" max="7" width="16.81640625" style="119" bestFit="1" customWidth="1"/>
    <col min="8" max="8" width="21" style="121" bestFit="1" customWidth="1"/>
    <col min="9" max="9" width="21.54296875" style="121" bestFit="1" customWidth="1"/>
    <col min="10" max="10" width="14.81640625" style="120" bestFit="1" customWidth="1"/>
    <col min="11" max="11" width="21" style="119" bestFit="1" customWidth="1"/>
    <col min="12" max="12" width="21" style="121" bestFit="1" customWidth="1"/>
    <col min="13" max="13" width="15.26953125" style="121" bestFit="1" customWidth="1"/>
    <col min="14" max="14" width="100.54296875" style="139" customWidth="1"/>
    <col min="15" max="16384" width="9.1796875" style="118"/>
  </cols>
  <sheetData>
    <row r="1" spans="1:14" ht="100" customHeight="1">
      <c r="A1" s="122" t="s">
        <v>36</v>
      </c>
      <c r="B1" s="123" t="s">
        <v>28</v>
      </c>
      <c r="C1" s="142" t="s">
        <v>29</v>
      </c>
      <c r="D1" s="125" t="s">
        <v>1</v>
      </c>
      <c r="E1" s="126" t="s">
        <v>2</v>
      </c>
      <c r="F1" s="143" t="s">
        <v>30</v>
      </c>
      <c r="G1" s="126" t="s">
        <v>31</v>
      </c>
      <c r="H1" s="126" t="s">
        <v>32</v>
      </c>
      <c r="I1" s="126" t="s">
        <v>33</v>
      </c>
      <c r="J1" s="125" t="s">
        <v>34</v>
      </c>
      <c r="K1" s="126" t="s">
        <v>7</v>
      </c>
      <c r="L1" s="126" t="s">
        <v>8</v>
      </c>
      <c r="M1" s="126" t="s">
        <v>333</v>
      </c>
      <c r="N1" s="122" t="s">
        <v>38</v>
      </c>
    </row>
    <row r="2" spans="1:14">
      <c r="A2" s="127"/>
      <c r="B2" s="117"/>
      <c r="C2" s="117"/>
      <c r="D2" s="117" t="s">
        <v>5931</v>
      </c>
      <c r="E2" s="117" t="s">
        <v>3813</v>
      </c>
      <c r="F2" s="117">
        <v>6</v>
      </c>
      <c r="G2" s="117" t="s">
        <v>16</v>
      </c>
      <c r="H2" s="117"/>
      <c r="I2" s="117"/>
      <c r="J2" s="117" t="s">
        <v>5931</v>
      </c>
      <c r="K2" s="117" t="s">
        <v>15</v>
      </c>
      <c r="L2" s="117"/>
      <c r="M2" s="144"/>
      <c r="N2" s="118" t="str">
        <f>CONCATENATE("INSERT INTO ft_t_isty (iss_typ, prnt_iss_typ, last_chg_tms, last_chg_usr_id, dec_prec_num, val_as_qty_ind, iss_typ_nme, iss_typ_desc, start_tms, data_stat_typ, data_src_id,iss_typ_clsf_nme)    SELECT '", B2, "',", IF(C2="","NULL","'"&amp;C2&amp;"'"), ",", D2, ",'", E2, "',", F2, ",'", G2, "','", H2, "','",I2, "',", J2, ",'", K2, "','", L2, "'", ",'",M2, "'      FROM DUAL WHERE NOT EXISTS (SELECT 1 FROM ft_t_isty WHERE iss_typ = '", B2, "' );")</f>
        <v>INSERT INTO ft_t_isty (iss_typ, prnt_iss_typ, last_chg_tms, last_chg_usr_id, dec_prec_num, val_as_qty_ind, iss_typ_nme, iss_typ_desc, start_tms, data_stat_typ, data_src_id,iss_typ_clsf_nme)    SELECT '',NULL,SYSDATE(),'GS:PSG:P72',6,'N','','',SYSDATE(),'ACTIVE','',''      FROM DUAL WHERE NOT EXISTS (SELECT 1 FROM ft_t_isty WHERE iss_typ = '' );</v>
      </c>
    </row>
    <row r="3" spans="1:14">
      <c r="A3" s="127"/>
      <c r="B3" s="117"/>
      <c r="C3" s="117"/>
      <c r="D3" s="145"/>
      <c r="E3" s="144"/>
      <c r="F3" s="146"/>
      <c r="G3" s="134"/>
      <c r="H3" s="117"/>
      <c r="I3" s="117"/>
      <c r="J3" s="145"/>
      <c r="K3" s="134"/>
      <c r="L3" s="144"/>
      <c r="M3" s="144"/>
      <c r="N3" s="118"/>
    </row>
    <row r="4" spans="1:14">
      <c r="A4" s="127"/>
      <c r="B4" s="117"/>
      <c r="C4" s="117"/>
      <c r="D4" s="145"/>
      <c r="E4" s="144"/>
      <c r="F4" s="146"/>
      <c r="G4" s="134"/>
      <c r="H4" s="117"/>
      <c r="I4" s="117"/>
      <c r="J4" s="145"/>
      <c r="K4" s="134"/>
      <c r="L4" s="144"/>
      <c r="M4" s="144"/>
      <c r="N4" s="118"/>
    </row>
    <row r="5" spans="1:14">
      <c r="A5" s="127"/>
      <c r="B5" s="117"/>
      <c r="C5" s="117"/>
      <c r="D5" s="145"/>
      <c r="E5" s="144"/>
      <c r="F5" s="146"/>
      <c r="G5" s="134"/>
      <c r="H5" s="117"/>
      <c r="I5" s="117"/>
      <c r="J5" s="145"/>
      <c r="K5" s="134"/>
      <c r="L5" s="144"/>
      <c r="M5" s="144"/>
      <c r="N5" s="118"/>
    </row>
    <row r="6" spans="1:14">
      <c r="A6" s="127"/>
      <c r="B6" s="117"/>
      <c r="C6" s="117"/>
      <c r="D6" s="145"/>
      <c r="E6" s="144"/>
      <c r="F6" s="146"/>
      <c r="G6" s="134"/>
      <c r="H6" s="117"/>
      <c r="I6" s="117"/>
      <c r="J6" s="145"/>
      <c r="K6" s="134"/>
      <c r="L6" s="144"/>
      <c r="M6" s="144"/>
      <c r="N6" s="118"/>
    </row>
    <row r="7" spans="1:14">
      <c r="A7" s="127"/>
      <c r="B7" s="117"/>
      <c r="C7" s="117"/>
      <c r="D7" s="145"/>
      <c r="E7" s="144"/>
      <c r="F7" s="146"/>
      <c r="G7" s="134"/>
      <c r="H7" s="117"/>
      <c r="I7" s="117"/>
      <c r="J7" s="145"/>
      <c r="K7" s="134"/>
      <c r="L7" s="144"/>
      <c r="M7" s="144"/>
      <c r="N7" s="118"/>
    </row>
    <row r="8" spans="1:14">
      <c r="A8" s="127"/>
      <c r="B8" s="117"/>
      <c r="C8" s="117"/>
      <c r="D8" s="145"/>
      <c r="E8" s="144"/>
      <c r="F8" s="146"/>
      <c r="G8" s="134"/>
      <c r="H8" s="117"/>
      <c r="I8" s="117"/>
      <c r="J8" s="145"/>
      <c r="K8" s="134"/>
      <c r="L8" s="144"/>
      <c r="M8" s="144"/>
      <c r="N8" s="118"/>
    </row>
    <row r="9" spans="1:14">
      <c r="A9" s="127"/>
      <c r="B9" s="117"/>
      <c r="C9" s="117"/>
      <c r="D9" s="145"/>
      <c r="E9" s="144"/>
      <c r="F9" s="146"/>
      <c r="G9" s="134"/>
      <c r="H9" s="117"/>
      <c r="I9" s="117"/>
      <c r="J9" s="145"/>
      <c r="K9" s="134"/>
      <c r="L9" s="144"/>
      <c r="M9" s="144"/>
      <c r="N9" s="118"/>
    </row>
    <row r="10" spans="1:14">
      <c r="A10" s="127"/>
      <c r="B10" s="147"/>
      <c r="C10" s="147"/>
      <c r="D10" s="145"/>
      <c r="E10" s="144"/>
      <c r="F10" s="146"/>
      <c r="G10" s="134"/>
      <c r="H10" s="147"/>
      <c r="I10" s="147"/>
      <c r="J10" s="145"/>
      <c r="K10" s="134"/>
      <c r="L10" s="144"/>
      <c r="M10" s="144"/>
      <c r="N10" s="118"/>
    </row>
    <row r="11" spans="1:14">
      <c r="A11" s="127"/>
      <c r="B11" s="117"/>
      <c r="C11" s="117"/>
      <c r="D11" s="145"/>
      <c r="E11" s="144"/>
      <c r="F11" s="146"/>
      <c r="G11" s="134"/>
      <c r="H11" s="117"/>
      <c r="I11" s="117"/>
      <c r="J11" s="145"/>
      <c r="K11" s="134"/>
      <c r="L11" s="144"/>
      <c r="M11" s="144"/>
      <c r="N11" s="118"/>
    </row>
    <row r="12" spans="1:14">
      <c r="A12" s="127"/>
      <c r="B12" s="117"/>
      <c r="C12" s="117"/>
      <c r="D12" s="145"/>
      <c r="E12" s="144"/>
      <c r="F12" s="146"/>
      <c r="G12" s="134"/>
      <c r="H12" s="117"/>
      <c r="I12" s="117"/>
      <c r="J12" s="145"/>
      <c r="K12" s="134"/>
      <c r="L12" s="144"/>
      <c r="M12" s="144"/>
      <c r="N12" s="118"/>
    </row>
    <row r="13" spans="1:14">
      <c r="A13" s="127"/>
      <c r="B13" s="117"/>
      <c r="C13" s="117"/>
      <c r="D13" s="145"/>
      <c r="E13" s="144"/>
      <c r="F13" s="146"/>
      <c r="G13" s="134"/>
      <c r="H13" s="117"/>
      <c r="I13" s="117"/>
      <c r="J13" s="145"/>
      <c r="K13" s="134"/>
      <c r="L13" s="144"/>
      <c r="M13" s="144"/>
      <c r="N13" s="118"/>
    </row>
    <row r="14" spans="1:14">
      <c r="A14" s="127"/>
      <c r="B14" s="117"/>
      <c r="C14" s="117"/>
      <c r="D14" s="145"/>
      <c r="E14" s="144"/>
      <c r="F14" s="146"/>
      <c r="G14" s="134"/>
      <c r="H14" s="117"/>
      <c r="I14" s="117"/>
      <c r="J14" s="145"/>
      <c r="K14" s="134"/>
      <c r="L14" s="144"/>
      <c r="M14" s="144"/>
      <c r="N14" s="118"/>
    </row>
    <row r="15" spans="1:14">
      <c r="A15" s="127"/>
      <c r="B15" s="117"/>
      <c r="C15" s="117"/>
      <c r="D15" s="145"/>
      <c r="E15" s="144"/>
      <c r="F15" s="146"/>
      <c r="G15" s="134"/>
      <c r="H15" s="117"/>
      <c r="I15" s="117"/>
      <c r="J15" s="145"/>
      <c r="K15" s="134"/>
      <c r="L15" s="144"/>
      <c r="M15" s="144"/>
      <c r="N15" s="118"/>
    </row>
    <row r="16" spans="1:14">
      <c r="A16" s="127"/>
      <c r="B16" s="117"/>
      <c r="C16" s="117"/>
      <c r="D16" s="145"/>
      <c r="E16" s="144"/>
      <c r="F16" s="146"/>
      <c r="G16" s="134"/>
      <c r="H16" s="117"/>
      <c r="I16" s="117"/>
      <c r="J16" s="145"/>
      <c r="K16" s="134"/>
      <c r="L16" s="144"/>
      <c r="M16" s="144"/>
      <c r="N16" s="118"/>
    </row>
    <row r="17" spans="1:14">
      <c r="A17" s="127"/>
      <c r="B17" s="117"/>
      <c r="C17" s="117"/>
      <c r="D17" s="145"/>
      <c r="E17" s="144"/>
      <c r="F17" s="146"/>
      <c r="G17" s="134"/>
      <c r="H17" s="117"/>
      <c r="I17" s="117"/>
      <c r="J17" s="145"/>
      <c r="K17" s="134"/>
      <c r="L17" s="144"/>
      <c r="M17" s="144"/>
      <c r="N17" s="118"/>
    </row>
    <row r="18" spans="1:14">
      <c r="A18" s="127"/>
      <c r="B18" s="117"/>
      <c r="C18" s="117"/>
      <c r="D18" s="145"/>
      <c r="E18" s="144"/>
      <c r="F18" s="146"/>
      <c r="G18" s="134"/>
      <c r="H18" s="117"/>
      <c r="I18" s="117"/>
      <c r="J18" s="145"/>
      <c r="K18" s="134"/>
      <c r="L18" s="144"/>
      <c r="M18" s="144"/>
      <c r="N18" s="118"/>
    </row>
    <row r="19" spans="1:14">
      <c r="A19" s="127"/>
      <c r="B19" s="117"/>
      <c r="C19" s="117"/>
      <c r="D19" s="145"/>
      <c r="E19" s="144"/>
      <c r="F19" s="146"/>
      <c r="G19" s="134"/>
      <c r="H19" s="117"/>
      <c r="I19" s="117"/>
      <c r="J19" s="145"/>
      <c r="K19" s="134"/>
      <c r="L19" s="144"/>
      <c r="M19" s="144"/>
      <c r="N19" s="118"/>
    </row>
    <row r="20" spans="1:14">
      <c r="A20" s="127"/>
      <c r="B20" s="117"/>
      <c r="C20" s="117"/>
      <c r="D20" s="145"/>
      <c r="E20" s="144"/>
      <c r="F20" s="146"/>
      <c r="G20" s="134"/>
      <c r="H20" s="117"/>
      <c r="I20" s="117"/>
      <c r="J20" s="145"/>
      <c r="K20" s="134"/>
      <c r="L20" s="144"/>
      <c r="M20" s="144"/>
      <c r="N20" s="118"/>
    </row>
    <row r="21" spans="1:14">
      <c r="A21" s="127"/>
      <c r="B21" s="117"/>
      <c r="C21" s="117"/>
      <c r="D21" s="145"/>
      <c r="E21" s="144"/>
      <c r="F21" s="146"/>
      <c r="G21" s="134"/>
      <c r="H21" s="117"/>
      <c r="I21" s="117"/>
      <c r="J21" s="145"/>
      <c r="K21" s="134"/>
      <c r="L21" s="144"/>
      <c r="M21" s="144"/>
      <c r="N21" s="118"/>
    </row>
    <row r="22" spans="1:14">
      <c r="A22" s="127"/>
      <c r="B22" s="117"/>
      <c r="C22" s="117"/>
      <c r="D22" s="145"/>
      <c r="E22" s="144"/>
      <c r="F22" s="146"/>
      <c r="G22" s="134"/>
      <c r="H22" s="117"/>
      <c r="I22" s="117"/>
      <c r="J22" s="145"/>
      <c r="K22" s="134"/>
      <c r="L22" s="144"/>
      <c r="M22" s="144"/>
      <c r="N22" s="118"/>
    </row>
    <row r="23" spans="1:14">
      <c r="A23" s="127"/>
      <c r="B23" s="117"/>
      <c r="C23" s="117"/>
      <c r="D23" s="145"/>
      <c r="E23" s="144"/>
      <c r="F23" s="146"/>
      <c r="G23" s="134"/>
      <c r="H23" s="117"/>
      <c r="I23" s="117"/>
      <c r="J23" s="145"/>
      <c r="K23" s="134"/>
      <c r="L23" s="144"/>
      <c r="M23" s="144"/>
      <c r="N23" s="118"/>
    </row>
    <row r="24" spans="1:14">
      <c r="A24" s="127"/>
      <c r="B24" s="117"/>
      <c r="C24" s="117"/>
      <c r="D24" s="145"/>
      <c r="E24" s="144"/>
      <c r="F24" s="146"/>
      <c r="G24" s="134"/>
      <c r="H24" s="117"/>
      <c r="I24" s="117"/>
      <c r="J24" s="145"/>
      <c r="K24" s="134"/>
      <c r="L24" s="144"/>
      <c r="M24" s="144"/>
      <c r="N24" s="118"/>
    </row>
    <row r="25" spans="1:14">
      <c r="A25" s="127"/>
      <c r="B25" s="117"/>
      <c r="C25" s="117"/>
      <c r="D25" s="145"/>
      <c r="E25" s="144"/>
      <c r="F25" s="146"/>
      <c r="G25" s="134"/>
      <c r="H25" s="117"/>
      <c r="I25" s="117"/>
      <c r="J25" s="145"/>
      <c r="K25" s="134"/>
      <c r="L25" s="144"/>
      <c r="M25" s="144"/>
      <c r="N25" s="118"/>
    </row>
    <row r="26" spans="1:14">
      <c r="A26" s="127"/>
      <c r="B26" s="117"/>
      <c r="C26" s="117"/>
      <c r="D26" s="145"/>
      <c r="E26" s="144"/>
      <c r="F26" s="146"/>
      <c r="G26" s="134"/>
      <c r="H26" s="117"/>
      <c r="I26" s="117"/>
      <c r="J26" s="145"/>
      <c r="K26" s="134"/>
      <c r="L26" s="144"/>
      <c r="M26" s="144"/>
      <c r="N26" s="118"/>
    </row>
    <row r="27" spans="1:14">
      <c r="A27" s="127"/>
      <c r="B27" s="117"/>
      <c r="C27" s="117"/>
      <c r="D27" s="145"/>
      <c r="E27" s="144"/>
      <c r="F27" s="146"/>
      <c r="G27" s="134"/>
      <c r="H27" s="117"/>
      <c r="I27" s="117"/>
      <c r="J27" s="145"/>
      <c r="K27" s="134"/>
      <c r="L27" s="144"/>
      <c r="M27" s="144"/>
      <c r="N27" s="118"/>
    </row>
    <row r="28" spans="1:14">
      <c r="A28" s="127"/>
      <c r="B28" s="117"/>
      <c r="C28" s="117"/>
      <c r="D28" s="145"/>
      <c r="E28" s="144"/>
      <c r="F28" s="146"/>
      <c r="G28" s="134"/>
      <c r="H28" s="117"/>
      <c r="I28" s="117"/>
      <c r="J28" s="145"/>
      <c r="K28" s="134"/>
      <c r="L28" s="144"/>
      <c r="M28" s="144"/>
      <c r="N28" s="118"/>
    </row>
    <row r="29" spans="1:14">
      <c r="A29" s="127"/>
      <c r="B29" s="117"/>
      <c r="C29" s="117"/>
      <c r="D29" s="145"/>
      <c r="E29" s="144"/>
      <c r="F29" s="146"/>
      <c r="G29" s="134"/>
      <c r="H29" s="117"/>
      <c r="I29" s="117"/>
      <c r="J29" s="145"/>
      <c r="K29" s="134"/>
      <c r="L29" s="144"/>
      <c r="M29" s="144"/>
      <c r="N29" s="118"/>
    </row>
    <row r="30" spans="1:14">
      <c r="A30" s="127"/>
      <c r="B30" s="147"/>
      <c r="C30" s="147"/>
      <c r="D30" s="145"/>
      <c r="E30" s="144"/>
      <c r="F30" s="146"/>
      <c r="G30" s="134"/>
      <c r="H30" s="147"/>
      <c r="I30" s="147"/>
      <c r="J30" s="145"/>
      <c r="K30" s="134"/>
      <c r="L30" s="144"/>
      <c r="M30" s="144"/>
      <c r="N30" s="118"/>
    </row>
    <row r="31" spans="1:14">
      <c r="A31" s="127"/>
      <c r="B31" s="147"/>
      <c r="C31" s="147"/>
      <c r="D31" s="145"/>
      <c r="E31" s="144"/>
      <c r="F31" s="146"/>
      <c r="G31" s="134"/>
      <c r="H31" s="147"/>
      <c r="I31" s="147"/>
      <c r="J31" s="145"/>
      <c r="K31" s="134"/>
      <c r="L31" s="144"/>
      <c r="M31" s="144"/>
      <c r="N31" s="118"/>
    </row>
    <row r="32" spans="1:14">
      <c r="A32" s="127"/>
      <c r="B32" s="147"/>
      <c r="C32" s="147"/>
      <c r="D32" s="145"/>
      <c r="E32" s="144"/>
      <c r="F32" s="146"/>
      <c r="G32" s="134"/>
      <c r="H32" s="147"/>
      <c r="I32" s="147"/>
      <c r="J32" s="145"/>
      <c r="K32" s="134"/>
      <c r="L32" s="144"/>
      <c r="M32" s="144"/>
      <c r="N32" s="118"/>
    </row>
    <row r="33" spans="1:14">
      <c r="A33" s="127"/>
      <c r="B33" s="147"/>
      <c r="C33" s="147"/>
      <c r="D33" s="145"/>
      <c r="E33" s="144"/>
      <c r="F33" s="146"/>
      <c r="G33" s="134"/>
      <c r="H33" s="147"/>
      <c r="I33" s="147"/>
      <c r="J33" s="145"/>
      <c r="K33" s="134"/>
      <c r="L33" s="144"/>
      <c r="M33" s="144"/>
      <c r="N33" s="118"/>
    </row>
    <row r="34" spans="1:14">
      <c r="A34" s="127"/>
      <c r="B34" s="147"/>
      <c r="C34" s="147"/>
      <c r="D34" s="145"/>
      <c r="E34" s="144"/>
      <c r="F34" s="146"/>
      <c r="G34" s="134"/>
      <c r="H34" s="147"/>
      <c r="I34" s="147"/>
      <c r="J34" s="145"/>
      <c r="K34" s="134"/>
      <c r="L34" s="144"/>
      <c r="M34" s="144"/>
      <c r="N34" s="118"/>
    </row>
    <row r="35" spans="1:14">
      <c r="A35" s="127"/>
      <c r="B35" s="147"/>
      <c r="C35" s="147"/>
      <c r="D35" s="145"/>
      <c r="E35" s="144"/>
      <c r="F35" s="146"/>
      <c r="G35" s="134"/>
      <c r="H35" s="147"/>
      <c r="I35" s="147"/>
      <c r="J35" s="145"/>
      <c r="K35" s="134"/>
      <c r="L35" s="144"/>
      <c r="M35" s="144"/>
      <c r="N35" s="118"/>
    </row>
    <row r="36" spans="1:14">
      <c r="A36" s="127"/>
      <c r="B36" s="147"/>
      <c r="C36" s="147"/>
      <c r="D36" s="145"/>
      <c r="E36" s="144"/>
      <c r="F36" s="146"/>
      <c r="G36" s="134"/>
      <c r="H36" s="117"/>
      <c r="I36" s="117"/>
      <c r="J36" s="145"/>
      <c r="K36" s="134"/>
      <c r="L36" s="144"/>
      <c r="M36" s="144"/>
      <c r="N36" s="118"/>
    </row>
    <row r="37" spans="1:14">
      <c r="A37" s="127"/>
      <c r="B37" s="117"/>
      <c r="C37" s="147"/>
      <c r="D37" s="145"/>
      <c r="E37" s="144"/>
      <c r="F37" s="146"/>
      <c r="G37" s="134"/>
      <c r="H37" s="117"/>
      <c r="I37" s="117"/>
      <c r="J37" s="145"/>
      <c r="K37" s="134"/>
      <c r="L37" s="144"/>
      <c r="M37" s="144"/>
      <c r="N37" s="118"/>
    </row>
    <row r="38" spans="1:14">
      <c r="A38" s="127"/>
      <c r="B38" s="117"/>
      <c r="C38" s="147"/>
      <c r="D38" s="145"/>
      <c r="E38" s="144"/>
      <c r="F38" s="146"/>
      <c r="G38" s="134"/>
      <c r="H38" s="117"/>
      <c r="I38" s="117"/>
      <c r="J38" s="145"/>
      <c r="K38" s="134"/>
      <c r="L38" s="144"/>
      <c r="M38" s="144"/>
      <c r="N38" s="118"/>
    </row>
    <row r="39" spans="1:14">
      <c r="A39" s="127"/>
      <c r="B39" s="147"/>
      <c r="C39" s="147"/>
      <c r="D39" s="145"/>
      <c r="E39" s="144"/>
      <c r="F39" s="146"/>
      <c r="G39" s="134"/>
      <c r="H39" s="147"/>
      <c r="I39" s="147"/>
      <c r="J39" s="145"/>
      <c r="K39" s="134"/>
      <c r="L39" s="144"/>
      <c r="M39" s="144"/>
      <c r="N39" s="118"/>
    </row>
    <row r="40" spans="1:14">
      <c r="A40" s="127"/>
      <c r="B40" s="117"/>
      <c r="C40" s="117"/>
      <c r="D40" s="145"/>
      <c r="E40" s="144"/>
      <c r="F40" s="146"/>
      <c r="G40" s="134"/>
      <c r="H40" s="117"/>
      <c r="I40" s="117"/>
      <c r="J40" s="145"/>
      <c r="K40" s="134"/>
      <c r="L40" s="144"/>
      <c r="M40" s="144"/>
      <c r="N40" s="118"/>
    </row>
    <row r="41" spans="1:14">
      <c r="A41" s="127"/>
      <c r="B41" s="117"/>
      <c r="C41" s="117"/>
      <c r="D41" s="145"/>
      <c r="E41" s="144"/>
      <c r="F41" s="146"/>
      <c r="G41" s="134"/>
      <c r="H41" s="147"/>
      <c r="I41" s="147"/>
      <c r="J41" s="145"/>
      <c r="K41" s="134"/>
      <c r="L41" s="144"/>
      <c r="M41" s="144"/>
      <c r="N41" s="118"/>
    </row>
    <row r="42" spans="1:14">
      <c r="A42" s="127"/>
      <c r="B42" s="147"/>
      <c r="C42" s="147"/>
      <c r="D42" s="145"/>
      <c r="E42" s="144"/>
      <c r="F42" s="146"/>
      <c r="G42" s="134"/>
      <c r="H42" s="147"/>
      <c r="I42" s="147"/>
      <c r="J42" s="145"/>
      <c r="K42" s="134"/>
      <c r="L42" s="144"/>
      <c r="M42" s="144"/>
      <c r="N42" s="118"/>
    </row>
    <row r="43" spans="1:14">
      <c r="A43" s="127"/>
      <c r="B43" s="147"/>
      <c r="C43" s="147"/>
      <c r="D43" s="145"/>
      <c r="E43" s="144"/>
      <c r="F43" s="146"/>
      <c r="G43" s="134"/>
      <c r="H43" s="147"/>
      <c r="I43" s="147"/>
      <c r="J43" s="145"/>
      <c r="K43" s="134"/>
      <c r="L43" s="144"/>
      <c r="M43" s="144"/>
      <c r="N43" s="118"/>
    </row>
    <row r="44" spans="1:14">
      <c r="A44" s="127"/>
      <c r="B44" s="147"/>
      <c r="C44" s="147"/>
      <c r="D44" s="145"/>
      <c r="E44" s="144"/>
      <c r="F44" s="146"/>
      <c r="G44" s="134"/>
      <c r="H44" s="147"/>
      <c r="I44" s="147"/>
      <c r="J44" s="145"/>
      <c r="K44" s="134"/>
      <c r="L44" s="144"/>
      <c r="M44" s="144"/>
      <c r="N44" s="118"/>
    </row>
    <row r="45" spans="1:14">
      <c r="A45" s="127"/>
      <c r="B45" s="147"/>
      <c r="C45" s="147"/>
      <c r="D45" s="145"/>
      <c r="E45" s="144"/>
      <c r="F45" s="146"/>
      <c r="G45" s="134"/>
      <c r="H45" s="147"/>
      <c r="I45" s="147"/>
      <c r="J45" s="145"/>
      <c r="K45" s="134"/>
      <c r="L45" s="144"/>
      <c r="M45" s="144"/>
      <c r="N45" s="118"/>
    </row>
    <row r="46" spans="1:14">
      <c r="A46" s="127"/>
      <c r="B46" s="147"/>
      <c r="C46" s="147"/>
      <c r="D46" s="145"/>
      <c r="E46" s="144"/>
      <c r="F46" s="146"/>
      <c r="G46" s="134"/>
      <c r="H46" s="147"/>
      <c r="I46" s="147"/>
      <c r="J46" s="145"/>
      <c r="K46" s="134"/>
      <c r="L46" s="144"/>
      <c r="M46" s="144"/>
      <c r="N46" s="118"/>
    </row>
    <row r="47" spans="1:14">
      <c r="A47" s="127"/>
      <c r="B47" s="147"/>
      <c r="C47" s="147"/>
      <c r="D47" s="145"/>
      <c r="E47" s="144"/>
      <c r="F47" s="146"/>
      <c r="G47" s="134"/>
      <c r="H47" s="147"/>
      <c r="I47" s="147"/>
      <c r="J47" s="145"/>
      <c r="K47" s="134"/>
      <c r="L47" s="144"/>
      <c r="M47" s="144"/>
      <c r="N47" s="118"/>
    </row>
    <row r="48" spans="1:14">
      <c r="A48" s="127"/>
      <c r="B48" s="147"/>
      <c r="C48" s="147"/>
      <c r="D48" s="145"/>
      <c r="E48" s="144"/>
      <c r="F48" s="146"/>
      <c r="G48" s="134"/>
      <c r="H48" s="147"/>
      <c r="I48" s="147"/>
      <c r="J48" s="145"/>
      <c r="K48" s="134"/>
      <c r="L48" s="144"/>
      <c r="M48" s="144"/>
      <c r="N48" s="118"/>
    </row>
    <row r="49" spans="1:14">
      <c r="A49" s="127"/>
      <c r="B49" s="147"/>
      <c r="C49" s="147"/>
      <c r="D49" s="145"/>
      <c r="E49" s="144"/>
      <c r="F49" s="146"/>
      <c r="G49" s="134"/>
      <c r="H49" s="117"/>
      <c r="I49" s="117"/>
      <c r="J49" s="145"/>
      <c r="K49" s="134"/>
      <c r="L49" s="144"/>
      <c r="M49" s="144"/>
      <c r="N49" s="118"/>
    </row>
    <row r="50" spans="1:14">
      <c r="A50" s="127"/>
      <c r="B50" s="117"/>
      <c r="C50" s="147"/>
      <c r="D50" s="145"/>
      <c r="E50" s="144"/>
      <c r="F50" s="146"/>
      <c r="G50" s="134"/>
      <c r="H50" s="117"/>
      <c r="I50" s="117"/>
      <c r="J50" s="145"/>
      <c r="K50" s="134"/>
      <c r="L50" s="144"/>
      <c r="M50" s="144"/>
      <c r="N50" s="118"/>
    </row>
    <row r="51" spans="1:14">
      <c r="A51" s="127"/>
      <c r="B51" s="117"/>
      <c r="C51" s="147"/>
      <c r="D51" s="145"/>
      <c r="E51" s="144"/>
      <c r="F51" s="146"/>
      <c r="G51" s="134"/>
      <c r="H51" s="117"/>
      <c r="I51" s="117"/>
      <c r="J51" s="145"/>
      <c r="K51" s="134"/>
      <c r="L51" s="144"/>
      <c r="M51" s="144"/>
      <c r="N51" s="118"/>
    </row>
    <row r="52" spans="1:14">
      <c r="A52" s="127"/>
      <c r="B52" s="147"/>
      <c r="C52" s="147"/>
      <c r="D52" s="145"/>
      <c r="E52" s="144"/>
      <c r="F52" s="148"/>
      <c r="G52" s="140"/>
      <c r="H52" s="141"/>
      <c r="I52" s="141"/>
      <c r="J52" s="149"/>
      <c r="K52" s="134"/>
      <c r="L52" s="144"/>
      <c r="M52" s="144"/>
      <c r="N52" s="118"/>
    </row>
    <row r="53" spans="1:14">
      <c r="A53" s="127"/>
      <c r="B53" s="147"/>
      <c r="C53" s="147"/>
      <c r="D53" s="145"/>
      <c r="E53" s="144"/>
      <c r="F53" s="146"/>
      <c r="G53" s="134"/>
      <c r="H53" s="117"/>
      <c r="I53" s="117"/>
      <c r="J53" s="145"/>
      <c r="K53" s="134"/>
      <c r="L53" s="144"/>
      <c r="M53" s="144"/>
      <c r="N53" s="118"/>
    </row>
    <row r="54" spans="1:14">
      <c r="A54" s="127"/>
      <c r="B54" s="117"/>
      <c r="C54" s="147"/>
      <c r="D54" s="145"/>
      <c r="E54" s="144"/>
      <c r="F54" s="146"/>
      <c r="G54" s="134"/>
      <c r="H54" s="117"/>
      <c r="I54" s="117"/>
      <c r="J54" s="145"/>
      <c r="K54" s="134"/>
      <c r="L54" s="144"/>
      <c r="M54" s="144"/>
      <c r="N54" s="118"/>
    </row>
    <row r="55" spans="1:14">
      <c r="A55" s="127"/>
      <c r="B55" s="117"/>
      <c r="C55" s="117"/>
      <c r="D55" s="145"/>
      <c r="E55" s="144"/>
      <c r="F55" s="146"/>
      <c r="G55" s="134"/>
      <c r="H55" s="117"/>
      <c r="I55" s="117"/>
      <c r="J55" s="145"/>
      <c r="K55" s="134"/>
      <c r="L55" s="144"/>
      <c r="M55" s="144"/>
      <c r="N55" s="118"/>
    </row>
    <row r="56" spans="1:14">
      <c r="A56" s="127"/>
      <c r="B56" s="117"/>
      <c r="C56" s="117"/>
      <c r="D56" s="145"/>
      <c r="E56" s="144"/>
      <c r="F56" s="146"/>
      <c r="G56" s="134"/>
      <c r="H56" s="117"/>
      <c r="I56" s="117"/>
      <c r="J56" s="145"/>
      <c r="K56" s="134"/>
      <c r="L56" s="144"/>
      <c r="M56" s="144"/>
      <c r="N56" s="118"/>
    </row>
    <row r="57" spans="1:14">
      <c r="A57" s="127"/>
      <c r="B57" s="117"/>
      <c r="C57" s="117"/>
      <c r="D57" s="145"/>
      <c r="E57" s="144"/>
      <c r="F57" s="146"/>
      <c r="G57" s="134"/>
      <c r="H57" s="117"/>
      <c r="I57" s="117"/>
      <c r="J57" s="145"/>
      <c r="K57" s="134"/>
      <c r="L57" s="144"/>
      <c r="M57" s="144"/>
      <c r="N57" s="118"/>
    </row>
    <row r="58" spans="1:14">
      <c r="A58" s="127"/>
      <c r="B58" s="117"/>
      <c r="C58" s="117"/>
      <c r="D58" s="145"/>
      <c r="E58" s="144"/>
      <c r="F58" s="146"/>
      <c r="G58" s="134"/>
      <c r="H58" s="117"/>
      <c r="I58" s="117"/>
      <c r="J58" s="145"/>
      <c r="K58" s="134"/>
      <c r="L58" s="144"/>
      <c r="M58" s="144"/>
      <c r="N58" s="118"/>
    </row>
    <row r="59" spans="1:14">
      <c r="A59" s="127"/>
      <c r="B59" s="117"/>
      <c r="C59" s="117"/>
      <c r="D59" s="145"/>
      <c r="E59" s="144"/>
      <c r="F59" s="146"/>
      <c r="G59" s="134"/>
      <c r="H59" s="144"/>
      <c r="I59" s="117"/>
      <c r="J59" s="145"/>
      <c r="K59" s="134"/>
      <c r="L59" s="144"/>
      <c r="M59" s="144"/>
      <c r="N59" s="118"/>
    </row>
    <row r="60" spans="1:14">
      <c r="A60" s="127"/>
      <c r="B60" s="117"/>
      <c r="C60" s="117"/>
      <c r="D60" s="145"/>
      <c r="E60" s="144"/>
      <c r="F60" s="146"/>
      <c r="G60" s="134"/>
      <c r="H60" s="117"/>
      <c r="I60" s="117"/>
      <c r="J60" s="145"/>
      <c r="K60" s="134"/>
      <c r="L60" s="144"/>
      <c r="M60" s="144"/>
      <c r="N60" s="118"/>
    </row>
    <row r="61" spans="1:14">
      <c r="A61" s="127"/>
      <c r="B61" s="117"/>
      <c r="C61" s="117"/>
      <c r="D61" s="145"/>
      <c r="E61" s="144"/>
      <c r="F61" s="146"/>
      <c r="G61" s="134"/>
      <c r="H61" s="117"/>
      <c r="I61" s="117"/>
      <c r="J61" s="145"/>
      <c r="K61" s="134"/>
      <c r="L61" s="144"/>
      <c r="M61" s="144"/>
      <c r="N61" s="118"/>
    </row>
    <row r="62" spans="1:14">
      <c r="A62" s="127"/>
      <c r="B62" s="117"/>
      <c r="C62" s="117"/>
      <c r="D62" s="145"/>
      <c r="E62" s="144"/>
      <c r="F62" s="146"/>
      <c r="G62" s="134"/>
      <c r="H62" s="117"/>
      <c r="I62" s="117"/>
      <c r="J62" s="145"/>
      <c r="K62" s="134"/>
      <c r="L62" s="144"/>
      <c r="M62" s="144"/>
      <c r="N62" s="118"/>
    </row>
    <row r="63" spans="1:14">
      <c r="A63" s="127"/>
      <c r="B63" s="117"/>
      <c r="C63" s="117"/>
      <c r="D63" s="145"/>
      <c r="E63" s="144"/>
      <c r="F63" s="146"/>
      <c r="G63" s="134"/>
      <c r="H63" s="144"/>
      <c r="I63" s="117"/>
      <c r="J63" s="145"/>
      <c r="K63" s="134"/>
      <c r="L63" s="144"/>
      <c r="M63" s="144"/>
      <c r="N63" s="118"/>
    </row>
    <row r="64" spans="1:14">
      <c r="A64" s="127"/>
      <c r="B64" s="117"/>
      <c r="C64" s="117"/>
      <c r="D64" s="145"/>
      <c r="E64" s="144"/>
      <c r="F64" s="146"/>
      <c r="G64" s="134"/>
      <c r="H64" s="117"/>
      <c r="I64" s="117"/>
      <c r="J64" s="145"/>
      <c r="K64" s="134"/>
      <c r="L64" s="144"/>
      <c r="M64" s="144"/>
      <c r="N64" s="118"/>
    </row>
    <row r="65" spans="1:14">
      <c r="A65" s="127"/>
      <c r="B65" s="147"/>
      <c r="C65" s="147"/>
      <c r="D65" s="145"/>
      <c r="E65" s="144"/>
      <c r="F65" s="146"/>
      <c r="G65" s="134"/>
      <c r="H65" s="117"/>
      <c r="I65" s="117"/>
      <c r="J65" s="145"/>
      <c r="K65" s="134"/>
      <c r="L65" s="144"/>
      <c r="M65" s="144"/>
      <c r="N65" s="118"/>
    </row>
    <row r="66" spans="1:14">
      <c r="A66" s="127"/>
      <c r="B66" s="147"/>
      <c r="C66" s="147"/>
      <c r="D66" s="145"/>
      <c r="E66" s="144"/>
      <c r="F66" s="146"/>
      <c r="G66" s="134"/>
      <c r="H66" s="117"/>
      <c r="I66" s="117"/>
      <c r="J66" s="145"/>
      <c r="K66" s="134"/>
      <c r="L66" s="144"/>
      <c r="M66" s="144"/>
      <c r="N66" s="118"/>
    </row>
    <row r="67" spans="1:14">
      <c r="A67" s="127"/>
      <c r="B67" s="147"/>
      <c r="C67" s="147"/>
      <c r="D67" s="145"/>
      <c r="E67" s="144"/>
      <c r="F67" s="146"/>
      <c r="G67" s="134"/>
      <c r="H67" s="117"/>
      <c r="I67" s="117"/>
      <c r="J67" s="145"/>
      <c r="K67" s="134"/>
      <c r="L67" s="144"/>
      <c r="M67" s="144"/>
      <c r="N67" s="118"/>
    </row>
    <row r="68" spans="1:14">
      <c r="A68" s="127"/>
      <c r="B68" s="147"/>
      <c r="C68" s="147"/>
      <c r="D68" s="145"/>
      <c r="E68" s="144"/>
      <c r="F68" s="146"/>
      <c r="G68" s="134"/>
      <c r="H68" s="117"/>
      <c r="I68" s="117"/>
      <c r="J68" s="145"/>
      <c r="K68" s="134"/>
      <c r="L68" s="144"/>
      <c r="M68" s="144"/>
      <c r="N68" s="118"/>
    </row>
    <row r="69" spans="1:14">
      <c r="A69" s="127"/>
      <c r="B69" s="147"/>
      <c r="C69" s="147"/>
      <c r="D69" s="145"/>
      <c r="E69" s="144"/>
      <c r="F69" s="146"/>
      <c r="G69" s="134"/>
      <c r="H69" s="117"/>
      <c r="I69" s="117"/>
      <c r="J69" s="145"/>
      <c r="K69" s="134"/>
      <c r="L69" s="144"/>
      <c r="M69" s="144"/>
      <c r="N69" s="118"/>
    </row>
    <row r="70" spans="1:14">
      <c r="A70" s="127"/>
      <c r="B70" s="147"/>
      <c r="C70" s="147"/>
      <c r="D70" s="145"/>
      <c r="E70" s="144"/>
      <c r="F70" s="146"/>
      <c r="G70" s="134"/>
      <c r="H70" s="117"/>
      <c r="I70" s="117"/>
      <c r="J70" s="145"/>
      <c r="K70" s="134"/>
      <c r="L70" s="144"/>
      <c r="M70" s="144"/>
      <c r="N70" s="118"/>
    </row>
    <row r="71" spans="1:14">
      <c r="A71" s="127"/>
      <c r="B71" s="117"/>
      <c r="C71" s="117"/>
      <c r="D71" s="145"/>
      <c r="E71" s="144"/>
      <c r="F71" s="146"/>
      <c r="G71" s="134"/>
      <c r="H71" s="117"/>
      <c r="I71" s="117"/>
      <c r="J71" s="145"/>
      <c r="K71" s="134"/>
      <c r="L71" s="144"/>
      <c r="M71" s="144"/>
      <c r="N71" s="118"/>
    </row>
    <row r="72" spans="1:14">
      <c r="A72" s="127"/>
      <c r="B72" s="117"/>
      <c r="C72" s="147"/>
      <c r="D72" s="145"/>
      <c r="E72" s="144"/>
      <c r="F72" s="146"/>
      <c r="G72" s="134"/>
      <c r="H72" s="117"/>
      <c r="I72" s="117"/>
      <c r="J72" s="145"/>
      <c r="K72" s="134"/>
      <c r="L72" s="144"/>
      <c r="M72" s="144"/>
      <c r="N72" s="118"/>
    </row>
    <row r="73" spans="1:14">
      <c r="A73" s="127"/>
      <c r="B73" s="117"/>
      <c r="C73" s="147"/>
      <c r="D73" s="145"/>
      <c r="E73" s="144"/>
      <c r="F73" s="146"/>
      <c r="G73" s="134"/>
      <c r="H73" s="117"/>
      <c r="I73" s="117"/>
      <c r="J73" s="145"/>
      <c r="K73" s="134"/>
      <c r="L73" s="144"/>
      <c r="M73" s="144"/>
      <c r="N73" s="118"/>
    </row>
    <row r="74" spans="1:14">
      <c r="A74" s="127"/>
      <c r="B74" s="117"/>
      <c r="C74" s="147"/>
      <c r="D74" s="145"/>
      <c r="E74" s="144"/>
      <c r="F74" s="146"/>
      <c r="G74" s="134"/>
      <c r="H74" s="117"/>
      <c r="I74" s="117"/>
      <c r="J74" s="145"/>
      <c r="K74" s="134"/>
      <c r="L74" s="144"/>
      <c r="M74" s="144"/>
      <c r="N74" s="118"/>
    </row>
    <row r="75" spans="1:14">
      <c r="A75" s="127"/>
      <c r="B75" s="117"/>
      <c r="C75" s="117"/>
      <c r="D75" s="145"/>
      <c r="E75" s="144"/>
      <c r="F75" s="146"/>
      <c r="G75" s="134"/>
      <c r="H75" s="117"/>
      <c r="I75" s="117"/>
      <c r="J75" s="145"/>
      <c r="K75" s="134"/>
      <c r="L75" s="144"/>
      <c r="M75" s="144"/>
      <c r="N75" s="118"/>
    </row>
    <row r="76" spans="1:14">
      <c r="A76" s="127"/>
      <c r="B76" s="117"/>
      <c r="C76" s="117"/>
      <c r="D76" s="145"/>
      <c r="E76" s="144"/>
      <c r="F76" s="146"/>
      <c r="G76" s="134"/>
      <c r="H76" s="117"/>
      <c r="I76" s="117"/>
      <c r="J76" s="145"/>
      <c r="K76" s="134"/>
      <c r="L76" s="144"/>
      <c r="M76" s="144"/>
      <c r="N76" s="118"/>
    </row>
    <row r="77" spans="1:14">
      <c r="A77" s="127"/>
      <c r="B77" s="117"/>
      <c r="C77" s="117"/>
      <c r="D77" s="145"/>
      <c r="E77" s="144"/>
      <c r="F77" s="146"/>
      <c r="G77" s="134"/>
      <c r="H77" s="117"/>
      <c r="I77" s="117"/>
      <c r="J77" s="145"/>
      <c r="K77" s="134"/>
      <c r="L77" s="144"/>
      <c r="M77" s="144"/>
      <c r="N77" s="118"/>
    </row>
    <row r="78" spans="1:14">
      <c r="A78" s="127"/>
      <c r="B78" s="117"/>
      <c r="C78" s="117"/>
      <c r="D78" s="145"/>
      <c r="E78" s="144"/>
      <c r="F78" s="146"/>
      <c r="G78" s="134"/>
      <c r="H78" s="117"/>
      <c r="I78" s="117"/>
      <c r="J78" s="145"/>
      <c r="K78" s="134"/>
      <c r="L78" s="144"/>
      <c r="M78" s="144"/>
      <c r="N78" s="118"/>
    </row>
    <row r="79" spans="1:14">
      <c r="A79" s="127"/>
      <c r="B79" s="117"/>
      <c r="C79" s="117"/>
      <c r="D79" s="145"/>
      <c r="E79" s="144"/>
      <c r="F79" s="146"/>
      <c r="G79" s="134"/>
      <c r="H79" s="117"/>
      <c r="I79" s="117"/>
      <c r="J79" s="145"/>
      <c r="K79" s="134"/>
      <c r="L79" s="144"/>
      <c r="M79" s="144"/>
      <c r="N79" s="118"/>
    </row>
    <row r="80" spans="1:14">
      <c r="A80" s="127"/>
      <c r="B80" s="117"/>
      <c r="C80" s="117"/>
      <c r="D80" s="145"/>
      <c r="E80" s="144"/>
      <c r="F80" s="146"/>
      <c r="G80" s="134"/>
      <c r="H80" s="117"/>
      <c r="I80" s="117"/>
      <c r="J80" s="145"/>
      <c r="K80" s="134"/>
      <c r="L80" s="144"/>
      <c r="M80" s="144"/>
      <c r="N80" s="118"/>
    </row>
    <row r="81" spans="1:14">
      <c r="A81" s="127"/>
      <c r="B81" s="117"/>
      <c r="C81" s="117"/>
      <c r="D81" s="145"/>
      <c r="E81" s="144"/>
      <c r="F81" s="146"/>
      <c r="G81" s="134"/>
      <c r="H81" s="117"/>
      <c r="I81" s="117"/>
      <c r="J81" s="145"/>
      <c r="K81" s="134"/>
      <c r="L81" s="144"/>
      <c r="M81" s="144"/>
      <c r="N81" s="118"/>
    </row>
    <row r="82" spans="1:14">
      <c r="A82" s="127"/>
      <c r="B82" s="117"/>
      <c r="C82" s="117"/>
      <c r="D82" s="145"/>
      <c r="E82" s="144"/>
      <c r="F82" s="146"/>
      <c r="G82" s="134"/>
      <c r="H82" s="117"/>
      <c r="I82" s="117"/>
      <c r="J82" s="145"/>
      <c r="K82" s="134"/>
      <c r="L82" s="144"/>
      <c r="M82" s="144"/>
      <c r="N82" s="118"/>
    </row>
    <row r="83" spans="1:14">
      <c r="A83" s="127"/>
      <c r="B83" s="117"/>
      <c r="C83" s="117"/>
      <c r="D83" s="145"/>
      <c r="E83" s="144"/>
      <c r="F83" s="146"/>
      <c r="G83" s="134"/>
      <c r="H83" s="117"/>
      <c r="I83" s="117"/>
      <c r="J83" s="145"/>
      <c r="K83" s="134"/>
      <c r="L83" s="144"/>
      <c r="M83" s="144"/>
      <c r="N83" s="118"/>
    </row>
    <row r="84" spans="1:14">
      <c r="A84" s="127"/>
      <c r="B84" s="117"/>
      <c r="C84" s="117"/>
      <c r="D84" s="145"/>
      <c r="E84" s="144"/>
      <c r="F84" s="146"/>
      <c r="G84" s="134"/>
      <c r="H84" s="117"/>
      <c r="I84" s="117"/>
      <c r="J84" s="145"/>
      <c r="K84" s="134"/>
      <c r="L84" s="144"/>
      <c r="M84" s="144"/>
      <c r="N84" s="118"/>
    </row>
    <row r="85" spans="1:14">
      <c r="A85" s="127"/>
      <c r="B85" s="117"/>
      <c r="C85" s="117"/>
      <c r="D85" s="145"/>
      <c r="E85" s="144"/>
      <c r="F85" s="146"/>
      <c r="G85" s="134"/>
      <c r="H85" s="117"/>
      <c r="I85" s="117"/>
      <c r="J85" s="145"/>
      <c r="K85" s="134"/>
      <c r="L85" s="144"/>
      <c r="M85" s="144"/>
      <c r="N85" s="118"/>
    </row>
    <row r="86" spans="1:14">
      <c r="A86" s="127"/>
      <c r="B86" s="117"/>
      <c r="C86" s="117"/>
      <c r="D86" s="145"/>
      <c r="E86" s="144"/>
      <c r="F86" s="146"/>
      <c r="G86" s="134"/>
      <c r="H86" s="144"/>
      <c r="I86" s="117"/>
      <c r="J86" s="145"/>
      <c r="K86" s="134"/>
      <c r="L86" s="144"/>
      <c r="M86" s="144"/>
      <c r="N86" s="118"/>
    </row>
    <row r="87" spans="1:14">
      <c r="A87" s="127"/>
      <c r="B87" s="117"/>
      <c r="C87" s="117"/>
      <c r="D87" s="145"/>
      <c r="E87" s="144"/>
      <c r="F87" s="146"/>
      <c r="G87" s="134"/>
      <c r="H87" s="144"/>
      <c r="I87" s="117"/>
      <c r="J87" s="145"/>
      <c r="K87" s="134"/>
      <c r="L87" s="144"/>
      <c r="M87" s="144"/>
      <c r="N87" s="118"/>
    </row>
    <row r="88" spans="1:14">
      <c r="A88" s="127"/>
      <c r="B88" s="117"/>
      <c r="C88" s="117"/>
      <c r="D88" s="145"/>
      <c r="E88" s="144"/>
      <c r="F88" s="146"/>
      <c r="G88" s="134"/>
      <c r="H88" s="117"/>
      <c r="I88" s="117"/>
      <c r="J88" s="145"/>
      <c r="K88" s="134"/>
      <c r="L88" s="144"/>
      <c r="M88" s="144"/>
      <c r="N88" s="118"/>
    </row>
    <row r="89" spans="1:14">
      <c r="A89" s="127"/>
      <c r="B89" s="117"/>
      <c r="C89" s="117"/>
      <c r="D89" s="145"/>
      <c r="E89" s="144"/>
      <c r="F89" s="146"/>
      <c r="G89" s="134"/>
      <c r="H89" s="117"/>
      <c r="I89" s="117"/>
      <c r="J89" s="145"/>
      <c r="K89" s="134"/>
      <c r="L89" s="144"/>
      <c r="M89" s="144"/>
      <c r="N89" s="118"/>
    </row>
    <row r="90" spans="1:14">
      <c r="A90" s="127"/>
      <c r="B90" s="117"/>
      <c r="C90" s="117"/>
      <c r="D90" s="145"/>
      <c r="E90" s="144"/>
      <c r="F90" s="146"/>
      <c r="G90" s="134"/>
      <c r="H90" s="117"/>
      <c r="I90" s="117"/>
      <c r="J90" s="145"/>
      <c r="K90" s="134"/>
      <c r="L90" s="144"/>
      <c r="M90" s="144"/>
      <c r="N90" s="118"/>
    </row>
    <row r="91" spans="1:14">
      <c r="A91" s="127"/>
      <c r="B91" s="117"/>
      <c r="C91" s="117"/>
      <c r="D91" s="145"/>
      <c r="E91" s="144"/>
      <c r="F91" s="146"/>
      <c r="G91" s="134"/>
      <c r="H91" s="117"/>
      <c r="I91" s="117"/>
      <c r="J91" s="145"/>
      <c r="K91" s="134"/>
      <c r="L91" s="144"/>
      <c r="M91" s="144"/>
      <c r="N91" s="118"/>
    </row>
    <row r="92" spans="1:14">
      <c r="A92" s="127"/>
      <c r="B92" s="117"/>
      <c r="C92" s="117"/>
      <c r="D92" s="145"/>
      <c r="E92" s="144"/>
      <c r="F92" s="146"/>
      <c r="G92" s="134"/>
      <c r="H92" s="117"/>
      <c r="I92" s="117"/>
      <c r="J92" s="145"/>
      <c r="K92" s="134"/>
      <c r="L92" s="144"/>
      <c r="M92" s="144"/>
      <c r="N92" s="118"/>
    </row>
    <row r="93" spans="1:14">
      <c r="A93" s="127"/>
      <c r="B93" s="117"/>
      <c r="C93" s="117"/>
      <c r="D93" s="145"/>
      <c r="E93" s="144"/>
      <c r="F93" s="146"/>
      <c r="G93" s="134"/>
      <c r="H93" s="117"/>
      <c r="I93" s="117"/>
      <c r="J93" s="145"/>
      <c r="K93" s="134"/>
      <c r="L93" s="144"/>
      <c r="M93" s="144"/>
      <c r="N93" s="118"/>
    </row>
    <row r="94" spans="1:14">
      <c r="A94" s="127"/>
      <c r="B94" s="117"/>
      <c r="C94" s="117"/>
      <c r="D94" s="145"/>
      <c r="E94" s="144"/>
      <c r="F94" s="146"/>
      <c r="G94" s="134"/>
      <c r="H94" s="117"/>
      <c r="I94" s="117"/>
      <c r="J94" s="145"/>
      <c r="K94" s="134"/>
      <c r="L94" s="144"/>
      <c r="M94" s="144"/>
      <c r="N94" s="118"/>
    </row>
    <row r="95" spans="1:14">
      <c r="A95" s="127"/>
      <c r="B95" s="117"/>
      <c r="C95" s="117"/>
      <c r="D95" s="145"/>
      <c r="E95" s="144"/>
      <c r="F95" s="146"/>
      <c r="G95" s="134"/>
      <c r="H95" s="117"/>
      <c r="I95" s="117"/>
      <c r="J95" s="145"/>
      <c r="K95" s="134"/>
      <c r="L95" s="144"/>
      <c r="M95" s="144"/>
      <c r="N95" s="118"/>
    </row>
    <row r="96" spans="1:14">
      <c r="A96" s="127"/>
      <c r="B96" s="117"/>
      <c r="C96" s="117"/>
      <c r="D96" s="145"/>
      <c r="E96" s="144"/>
      <c r="F96" s="146"/>
      <c r="G96" s="134"/>
      <c r="H96" s="117"/>
      <c r="I96" s="117"/>
      <c r="J96" s="145"/>
      <c r="K96" s="134"/>
      <c r="L96" s="144"/>
      <c r="M96" s="144"/>
      <c r="N96" s="118"/>
    </row>
    <row r="97" spans="1:14">
      <c r="A97" s="127"/>
      <c r="B97" s="117"/>
      <c r="C97" s="117"/>
      <c r="D97" s="145"/>
      <c r="E97" s="144"/>
      <c r="F97" s="146"/>
      <c r="G97" s="134"/>
      <c r="H97" s="117"/>
      <c r="I97" s="117"/>
      <c r="J97" s="145"/>
      <c r="K97" s="134"/>
      <c r="L97" s="144"/>
      <c r="M97" s="144"/>
      <c r="N97" s="118"/>
    </row>
    <row r="98" spans="1:14">
      <c r="A98" s="127"/>
      <c r="B98" s="117"/>
      <c r="C98" s="117"/>
      <c r="D98" s="145"/>
      <c r="E98" s="144"/>
      <c r="F98" s="146"/>
      <c r="G98" s="134"/>
      <c r="H98" s="117"/>
      <c r="I98" s="117"/>
      <c r="J98" s="145"/>
      <c r="K98" s="134"/>
      <c r="L98" s="144"/>
      <c r="M98" s="144"/>
      <c r="N98" s="118"/>
    </row>
    <row r="99" spans="1:14">
      <c r="A99" s="127"/>
      <c r="B99" s="117"/>
      <c r="C99" s="117"/>
      <c r="D99" s="145"/>
      <c r="E99" s="144"/>
      <c r="F99" s="146"/>
      <c r="G99" s="134"/>
      <c r="H99" s="117"/>
      <c r="I99" s="117"/>
      <c r="J99" s="145"/>
      <c r="K99" s="134"/>
      <c r="L99" s="144"/>
      <c r="M99" s="144"/>
      <c r="N99" s="118"/>
    </row>
    <row r="100" spans="1:14">
      <c r="A100" s="127"/>
      <c r="B100" s="117"/>
      <c r="C100" s="117"/>
      <c r="D100" s="145"/>
      <c r="E100" s="144"/>
      <c r="F100" s="146"/>
      <c r="G100" s="134"/>
      <c r="H100" s="117"/>
      <c r="I100" s="117"/>
      <c r="J100" s="145"/>
      <c r="K100" s="134"/>
      <c r="L100" s="144"/>
      <c r="M100" s="144"/>
      <c r="N100" s="118"/>
    </row>
    <row r="101" spans="1:14">
      <c r="A101" s="127"/>
      <c r="B101" s="117"/>
      <c r="C101" s="117"/>
      <c r="D101" s="145"/>
      <c r="E101" s="144"/>
      <c r="F101" s="146"/>
      <c r="G101" s="134"/>
      <c r="H101" s="117"/>
      <c r="I101" s="117"/>
      <c r="J101" s="145"/>
      <c r="K101" s="134"/>
      <c r="L101" s="144"/>
      <c r="M101" s="144"/>
      <c r="N101" s="118"/>
    </row>
    <row r="102" spans="1:14">
      <c r="A102" s="127"/>
      <c r="B102" s="117"/>
      <c r="C102" s="117"/>
      <c r="D102" s="145"/>
      <c r="E102" s="144"/>
      <c r="F102" s="146"/>
      <c r="G102" s="134"/>
      <c r="H102" s="117"/>
      <c r="I102" s="117"/>
      <c r="J102" s="145"/>
      <c r="K102" s="134"/>
      <c r="L102" s="144"/>
      <c r="M102" s="144"/>
      <c r="N102" s="118"/>
    </row>
    <row r="103" spans="1:14">
      <c r="A103" s="127"/>
      <c r="B103" s="117"/>
      <c r="C103" s="117"/>
      <c r="D103" s="145"/>
      <c r="E103" s="144"/>
      <c r="F103" s="146"/>
      <c r="G103" s="134"/>
      <c r="H103" s="117"/>
      <c r="I103" s="117"/>
      <c r="J103" s="145"/>
      <c r="K103" s="134"/>
      <c r="L103" s="144"/>
      <c r="M103" s="144"/>
      <c r="N103" s="118"/>
    </row>
    <row r="104" spans="1:14">
      <c r="A104" s="127"/>
      <c r="B104" s="117"/>
      <c r="C104" s="117"/>
      <c r="D104" s="145"/>
      <c r="E104" s="144"/>
      <c r="F104" s="146"/>
      <c r="G104" s="134"/>
      <c r="H104" s="117"/>
      <c r="I104" s="117"/>
      <c r="J104" s="145"/>
      <c r="K104" s="134"/>
      <c r="L104" s="144"/>
      <c r="M104" s="144"/>
      <c r="N104" s="118"/>
    </row>
    <row r="105" spans="1:14">
      <c r="A105" s="127"/>
      <c r="B105" s="117"/>
      <c r="C105" s="117"/>
      <c r="D105" s="145"/>
      <c r="E105" s="144"/>
      <c r="F105" s="146"/>
      <c r="G105" s="134"/>
      <c r="H105" s="117"/>
      <c r="I105" s="117"/>
      <c r="J105" s="145"/>
      <c r="K105" s="134"/>
      <c r="L105" s="144"/>
      <c r="M105" s="144"/>
      <c r="N105" s="118"/>
    </row>
    <row r="106" spans="1:14">
      <c r="A106" s="127"/>
      <c r="B106" s="117"/>
      <c r="C106" s="117"/>
      <c r="D106" s="145"/>
      <c r="E106" s="144"/>
      <c r="F106" s="146"/>
      <c r="G106" s="134"/>
      <c r="H106" s="117"/>
      <c r="I106" s="117"/>
      <c r="J106" s="145"/>
      <c r="K106" s="134"/>
      <c r="L106" s="144"/>
      <c r="M106" s="144"/>
      <c r="N106" s="118"/>
    </row>
    <row r="107" spans="1:14">
      <c r="A107" s="127"/>
      <c r="B107" s="117"/>
      <c r="C107" s="117"/>
      <c r="D107" s="145"/>
      <c r="E107" s="144"/>
      <c r="F107" s="146"/>
      <c r="G107" s="134"/>
      <c r="H107" s="117"/>
      <c r="I107" s="117"/>
      <c r="J107" s="145"/>
      <c r="K107" s="134"/>
      <c r="L107" s="144"/>
      <c r="M107" s="144"/>
      <c r="N107" s="118"/>
    </row>
    <row r="108" spans="1:14">
      <c r="A108" s="127"/>
      <c r="B108" s="117"/>
      <c r="C108" s="117"/>
      <c r="D108" s="145"/>
      <c r="E108" s="144"/>
      <c r="F108" s="146"/>
      <c r="G108" s="134"/>
      <c r="H108" s="117"/>
      <c r="I108" s="117"/>
      <c r="J108" s="145"/>
      <c r="K108" s="134"/>
      <c r="L108" s="144"/>
      <c r="M108" s="144"/>
      <c r="N108" s="118"/>
    </row>
    <row r="109" spans="1:14">
      <c r="A109" s="127"/>
      <c r="B109" s="117"/>
      <c r="C109" s="117"/>
      <c r="D109" s="145"/>
      <c r="E109" s="144"/>
      <c r="F109" s="146"/>
      <c r="G109" s="134"/>
      <c r="H109" s="117"/>
      <c r="I109" s="117"/>
      <c r="J109" s="145"/>
      <c r="K109" s="134"/>
      <c r="L109" s="144"/>
      <c r="M109" s="144"/>
      <c r="N109" s="118"/>
    </row>
    <row r="110" spans="1:14">
      <c r="A110" s="127"/>
      <c r="B110" s="117"/>
      <c r="C110" s="117"/>
      <c r="D110" s="145"/>
      <c r="E110" s="144"/>
      <c r="F110" s="146"/>
      <c r="G110" s="134"/>
      <c r="H110" s="117"/>
      <c r="I110" s="117"/>
      <c r="J110" s="145"/>
      <c r="K110" s="134"/>
      <c r="L110" s="144"/>
      <c r="M110" s="144"/>
      <c r="N110" s="118"/>
    </row>
    <row r="111" spans="1:14">
      <c r="A111" s="127"/>
      <c r="B111" s="117"/>
      <c r="C111" s="117"/>
      <c r="D111" s="145"/>
      <c r="E111" s="144"/>
      <c r="F111" s="146"/>
      <c r="G111" s="134"/>
      <c r="H111" s="117"/>
      <c r="I111" s="117"/>
      <c r="J111" s="145"/>
      <c r="K111" s="134"/>
      <c r="L111" s="144"/>
      <c r="M111" s="144"/>
      <c r="N111" s="118"/>
    </row>
    <row r="112" spans="1:14">
      <c r="A112" s="127"/>
      <c r="B112" s="117"/>
      <c r="C112" s="117"/>
      <c r="D112" s="145"/>
      <c r="E112" s="144"/>
      <c r="F112" s="146"/>
      <c r="G112" s="134"/>
      <c r="H112" s="117"/>
      <c r="I112" s="117"/>
      <c r="J112" s="145"/>
      <c r="K112" s="134"/>
      <c r="L112" s="144"/>
      <c r="M112" s="144"/>
      <c r="N112" s="118"/>
    </row>
    <row r="113" spans="1:14">
      <c r="A113" s="127"/>
      <c r="B113" s="117"/>
      <c r="C113" s="117"/>
      <c r="D113" s="145"/>
      <c r="E113" s="144"/>
      <c r="F113" s="146"/>
      <c r="G113" s="134"/>
      <c r="H113" s="117"/>
      <c r="I113" s="117"/>
      <c r="J113" s="145"/>
      <c r="K113" s="134"/>
      <c r="L113" s="144"/>
      <c r="M113" s="144"/>
      <c r="N113" s="118"/>
    </row>
    <row r="114" spans="1:14">
      <c r="A114" s="127"/>
      <c r="B114" s="117"/>
      <c r="C114" s="117"/>
      <c r="D114" s="145"/>
      <c r="E114" s="144"/>
      <c r="F114" s="146"/>
      <c r="G114" s="134"/>
      <c r="H114" s="117"/>
      <c r="I114" s="117"/>
      <c r="J114" s="145"/>
      <c r="K114" s="134"/>
      <c r="L114" s="144"/>
      <c r="M114" s="144"/>
      <c r="N114" s="118"/>
    </row>
    <row r="115" spans="1:14">
      <c r="A115" s="127"/>
      <c r="B115" s="117"/>
      <c r="C115" s="117"/>
      <c r="D115" s="145"/>
      <c r="E115" s="144"/>
      <c r="F115" s="146"/>
      <c r="G115" s="134"/>
      <c r="H115" s="117"/>
      <c r="I115" s="117"/>
      <c r="J115" s="145"/>
      <c r="K115" s="134"/>
      <c r="L115" s="144"/>
      <c r="M115" s="144"/>
      <c r="N115" s="118"/>
    </row>
    <row r="116" spans="1:14">
      <c r="A116" s="127"/>
      <c r="B116" s="117"/>
      <c r="C116" s="117"/>
      <c r="D116" s="145"/>
      <c r="E116" s="144"/>
      <c r="F116" s="146"/>
      <c r="G116" s="134"/>
      <c r="H116" s="117"/>
      <c r="I116" s="117"/>
      <c r="J116" s="145"/>
      <c r="K116" s="134"/>
      <c r="L116" s="144"/>
      <c r="M116" s="144"/>
      <c r="N116" s="118"/>
    </row>
    <row r="117" spans="1:14">
      <c r="A117" s="127"/>
      <c r="B117" s="117"/>
      <c r="C117" s="117"/>
      <c r="D117" s="145"/>
      <c r="E117" s="144"/>
      <c r="F117" s="146"/>
      <c r="G117" s="134"/>
      <c r="H117" s="117"/>
      <c r="I117" s="117"/>
      <c r="J117" s="145"/>
      <c r="K117" s="134"/>
      <c r="L117" s="144"/>
      <c r="M117" s="144"/>
      <c r="N117" s="118"/>
    </row>
    <row r="118" spans="1:14">
      <c r="A118" s="127"/>
      <c r="B118" s="117"/>
      <c r="C118" s="117"/>
      <c r="D118" s="145"/>
      <c r="E118" s="144"/>
      <c r="F118" s="146"/>
      <c r="G118" s="134"/>
      <c r="H118" s="117"/>
      <c r="I118" s="117"/>
      <c r="J118" s="145"/>
      <c r="K118" s="134"/>
      <c r="L118" s="144"/>
      <c r="M118" s="144"/>
      <c r="N118" s="118"/>
    </row>
    <row r="119" spans="1:14">
      <c r="A119" s="127"/>
      <c r="B119" s="117"/>
      <c r="C119" s="117"/>
      <c r="D119" s="145"/>
      <c r="E119" s="144"/>
      <c r="F119" s="146"/>
      <c r="G119" s="134"/>
      <c r="H119" s="117"/>
      <c r="I119" s="117"/>
      <c r="J119" s="145"/>
      <c r="K119" s="134"/>
      <c r="L119" s="144"/>
      <c r="M119" s="144"/>
      <c r="N119" s="118"/>
    </row>
    <row r="120" spans="1:14">
      <c r="A120" s="127"/>
      <c r="B120" s="147"/>
      <c r="C120" s="117"/>
      <c r="D120" s="145"/>
      <c r="E120" s="144"/>
      <c r="F120" s="146"/>
      <c r="G120" s="134"/>
      <c r="H120" s="117"/>
      <c r="I120" s="117"/>
      <c r="J120" s="145"/>
      <c r="K120" s="134"/>
      <c r="L120" s="144"/>
      <c r="M120" s="144"/>
      <c r="N120" s="118"/>
    </row>
    <row r="121" spans="1:14">
      <c r="A121" s="127"/>
      <c r="B121" s="147"/>
      <c r="C121" s="117"/>
      <c r="D121" s="145"/>
      <c r="E121" s="144"/>
      <c r="F121" s="146"/>
      <c r="G121" s="134"/>
      <c r="H121" s="117"/>
      <c r="I121" s="117"/>
      <c r="J121" s="145"/>
      <c r="K121" s="134"/>
      <c r="L121" s="144"/>
      <c r="M121" s="144"/>
      <c r="N121" s="118"/>
    </row>
    <row r="122" spans="1:14">
      <c r="A122" s="127"/>
      <c r="B122" s="117"/>
      <c r="C122" s="117"/>
      <c r="D122" s="145"/>
      <c r="E122" s="144"/>
      <c r="F122" s="146"/>
      <c r="G122" s="134"/>
      <c r="H122" s="117"/>
      <c r="I122" s="117"/>
      <c r="J122" s="145"/>
      <c r="K122" s="134"/>
      <c r="L122" s="144"/>
      <c r="M122" s="144"/>
      <c r="N122" s="118"/>
    </row>
    <row r="123" spans="1:14">
      <c r="A123" s="127"/>
      <c r="B123" s="117"/>
      <c r="C123" s="117"/>
      <c r="D123" s="145"/>
      <c r="E123" s="144"/>
      <c r="F123" s="146"/>
      <c r="G123" s="134"/>
      <c r="H123" s="117"/>
      <c r="I123" s="117"/>
      <c r="J123" s="145"/>
      <c r="K123" s="134"/>
      <c r="L123" s="144"/>
      <c r="M123" s="144"/>
      <c r="N123" s="118"/>
    </row>
    <row r="124" spans="1:14">
      <c r="A124" s="127"/>
      <c r="B124" s="117"/>
      <c r="C124" s="117"/>
      <c r="D124" s="145"/>
      <c r="E124" s="144"/>
      <c r="F124" s="146"/>
      <c r="G124" s="134"/>
      <c r="H124" s="117"/>
      <c r="I124" s="117"/>
      <c r="J124" s="145"/>
      <c r="K124" s="134"/>
      <c r="L124" s="144"/>
      <c r="M124" s="144"/>
      <c r="N124" s="118"/>
    </row>
    <row r="125" spans="1:14">
      <c r="A125" s="127"/>
      <c r="B125" s="117"/>
      <c r="C125" s="117"/>
      <c r="D125" s="145"/>
      <c r="E125" s="144"/>
      <c r="F125" s="146"/>
      <c r="G125" s="134"/>
      <c r="H125" s="117"/>
      <c r="I125" s="117"/>
      <c r="J125" s="145"/>
      <c r="K125" s="134"/>
      <c r="L125" s="144"/>
      <c r="M125" s="144"/>
      <c r="N125" s="118"/>
    </row>
    <row r="126" spans="1:14">
      <c r="A126" s="127"/>
      <c r="B126" s="117"/>
      <c r="C126" s="117"/>
      <c r="D126" s="145"/>
      <c r="E126" s="144"/>
      <c r="F126" s="146"/>
      <c r="G126" s="134"/>
      <c r="H126" s="117"/>
      <c r="I126" s="117"/>
      <c r="J126" s="145"/>
      <c r="K126" s="134"/>
      <c r="L126" s="144"/>
      <c r="M126" s="144"/>
      <c r="N126" s="118"/>
    </row>
    <row r="127" spans="1:14">
      <c r="A127" s="127"/>
      <c r="B127" s="117"/>
      <c r="C127" s="117"/>
      <c r="D127" s="145"/>
      <c r="E127" s="144"/>
      <c r="F127" s="146"/>
      <c r="G127" s="134"/>
      <c r="H127" s="117"/>
      <c r="I127" s="117"/>
      <c r="J127" s="145"/>
      <c r="K127" s="134"/>
      <c r="L127" s="144"/>
      <c r="M127" s="144"/>
      <c r="N127" s="118"/>
    </row>
    <row r="128" spans="1:14">
      <c r="A128" s="127"/>
      <c r="B128" s="117"/>
      <c r="C128" s="117"/>
      <c r="D128" s="145"/>
      <c r="E128" s="144"/>
      <c r="F128" s="146"/>
      <c r="G128" s="134"/>
      <c r="H128" s="117"/>
      <c r="I128" s="117"/>
      <c r="J128" s="145"/>
      <c r="K128" s="134"/>
      <c r="L128" s="144"/>
      <c r="M128" s="144"/>
      <c r="N128" s="118"/>
    </row>
    <row r="129" spans="1:14">
      <c r="A129" s="127"/>
      <c r="B129" s="117"/>
      <c r="C129" s="117"/>
      <c r="D129" s="145"/>
      <c r="E129" s="144"/>
      <c r="F129" s="146"/>
      <c r="G129" s="134"/>
      <c r="H129" s="117"/>
      <c r="I129" s="117"/>
      <c r="J129" s="145"/>
      <c r="K129" s="134"/>
      <c r="L129" s="144"/>
      <c r="M129" s="144"/>
      <c r="N129" s="118"/>
    </row>
    <row r="130" spans="1:14">
      <c r="A130" s="127"/>
      <c r="B130" s="117"/>
      <c r="C130" s="117"/>
      <c r="D130" s="145"/>
      <c r="E130" s="144"/>
      <c r="F130" s="146"/>
      <c r="G130" s="134"/>
      <c r="H130" s="117"/>
      <c r="I130" s="117"/>
      <c r="J130" s="145"/>
      <c r="K130" s="134"/>
      <c r="L130" s="144"/>
      <c r="M130" s="144"/>
      <c r="N130" s="118"/>
    </row>
    <row r="131" spans="1:14">
      <c r="A131" s="127"/>
      <c r="B131" s="117"/>
      <c r="C131" s="117"/>
      <c r="D131" s="145"/>
      <c r="E131" s="144"/>
      <c r="F131" s="146"/>
      <c r="G131" s="134"/>
      <c r="H131" s="117"/>
      <c r="I131" s="117"/>
      <c r="J131" s="145"/>
      <c r="K131" s="134"/>
      <c r="L131" s="144"/>
      <c r="M131" s="144"/>
      <c r="N131" s="118"/>
    </row>
    <row r="132" spans="1:14">
      <c r="A132" s="127"/>
      <c r="B132" s="117"/>
      <c r="C132" s="117"/>
      <c r="D132" s="145"/>
      <c r="E132" s="144"/>
      <c r="F132" s="146"/>
      <c r="G132" s="134"/>
      <c r="H132" s="117"/>
      <c r="I132" s="117"/>
      <c r="J132" s="145"/>
      <c r="K132" s="134"/>
      <c r="L132" s="144"/>
      <c r="M132" s="144"/>
      <c r="N132" s="118"/>
    </row>
    <row r="133" spans="1:14">
      <c r="A133" s="127"/>
      <c r="B133" s="117"/>
      <c r="C133" s="117"/>
      <c r="D133" s="145"/>
      <c r="E133" s="144"/>
      <c r="F133" s="146"/>
      <c r="G133" s="134"/>
      <c r="H133" s="117"/>
      <c r="I133" s="117"/>
      <c r="J133" s="145"/>
      <c r="K133" s="134"/>
      <c r="L133" s="144"/>
      <c r="M133" s="144"/>
      <c r="N133" s="118"/>
    </row>
    <row r="134" spans="1:14">
      <c r="A134" s="127"/>
      <c r="B134" s="117"/>
      <c r="C134" s="117"/>
      <c r="D134" s="145"/>
      <c r="E134" s="144"/>
      <c r="F134" s="146"/>
      <c r="G134" s="134"/>
      <c r="H134" s="117"/>
      <c r="I134" s="117"/>
      <c r="J134" s="145"/>
      <c r="K134" s="134"/>
      <c r="L134" s="144"/>
      <c r="M134" s="144"/>
      <c r="N134" s="118"/>
    </row>
    <row r="135" spans="1:14">
      <c r="A135" s="127"/>
      <c r="B135" s="117"/>
      <c r="C135" s="117"/>
      <c r="D135" s="145"/>
      <c r="E135" s="144"/>
      <c r="F135" s="146"/>
      <c r="G135" s="134"/>
      <c r="H135" s="117"/>
      <c r="I135" s="117"/>
      <c r="J135" s="145"/>
      <c r="K135" s="134"/>
      <c r="L135" s="144"/>
      <c r="M135" s="144"/>
      <c r="N135" s="118"/>
    </row>
    <row r="136" spans="1:14">
      <c r="A136" s="127"/>
      <c r="B136" s="117"/>
      <c r="C136" s="117"/>
      <c r="D136" s="145"/>
      <c r="E136" s="144"/>
      <c r="F136" s="146"/>
      <c r="G136" s="134"/>
      <c r="H136" s="117"/>
      <c r="I136" s="117"/>
      <c r="J136" s="145"/>
      <c r="K136" s="134"/>
      <c r="L136" s="144"/>
      <c r="M136" s="144"/>
      <c r="N136" s="118"/>
    </row>
    <row r="137" spans="1:14">
      <c r="A137" s="127"/>
      <c r="B137" s="117"/>
      <c r="C137" s="117"/>
      <c r="D137" s="145"/>
      <c r="E137" s="144"/>
      <c r="F137" s="146"/>
      <c r="G137" s="134"/>
      <c r="H137" s="117"/>
      <c r="I137" s="117"/>
      <c r="J137" s="145"/>
      <c r="K137" s="134"/>
      <c r="L137" s="144"/>
      <c r="M137" s="144"/>
      <c r="N137" s="118"/>
    </row>
    <row r="138" spans="1:14">
      <c r="A138" s="127"/>
      <c r="B138" s="117"/>
      <c r="C138" s="117"/>
      <c r="D138" s="145"/>
      <c r="E138" s="144"/>
      <c r="F138" s="146"/>
      <c r="G138" s="134"/>
      <c r="H138" s="117"/>
      <c r="I138" s="117"/>
      <c r="J138" s="145"/>
      <c r="K138" s="134"/>
      <c r="L138" s="144"/>
      <c r="M138" s="144"/>
      <c r="N138" s="118"/>
    </row>
    <row r="139" spans="1:14">
      <c r="A139" s="127"/>
      <c r="B139" s="147"/>
      <c r="C139" s="147"/>
      <c r="D139" s="145"/>
      <c r="E139" s="144"/>
      <c r="F139" s="146"/>
      <c r="G139" s="134"/>
      <c r="H139" s="147"/>
      <c r="I139" s="147"/>
      <c r="J139" s="145"/>
      <c r="K139" s="134"/>
      <c r="L139" s="144"/>
      <c r="M139" s="144"/>
      <c r="N139" s="118"/>
    </row>
    <row r="140" spans="1:14">
      <c r="A140" s="127"/>
      <c r="B140" s="117"/>
      <c r="C140" s="147"/>
      <c r="D140" s="145"/>
      <c r="E140" s="144"/>
      <c r="F140" s="146"/>
      <c r="G140" s="134"/>
      <c r="H140" s="117"/>
      <c r="I140" s="117"/>
      <c r="J140" s="145"/>
      <c r="K140" s="134"/>
      <c r="L140" s="144"/>
      <c r="M140" s="144"/>
      <c r="N140" s="118"/>
    </row>
    <row r="141" spans="1:14">
      <c r="A141" s="127"/>
      <c r="B141" s="117"/>
      <c r="C141" s="147"/>
      <c r="D141" s="145"/>
      <c r="E141" s="144"/>
      <c r="F141" s="146"/>
      <c r="G141" s="134"/>
      <c r="H141" s="117"/>
      <c r="I141" s="117"/>
      <c r="J141" s="145"/>
      <c r="K141" s="134"/>
      <c r="L141" s="144"/>
      <c r="M141" s="144"/>
      <c r="N141" s="118"/>
    </row>
    <row r="142" spans="1:14">
      <c r="A142" s="127"/>
      <c r="B142" s="117"/>
      <c r="C142" s="147"/>
      <c r="D142" s="145"/>
      <c r="E142" s="144"/>
      <c r="F142" s="146"/>
      <c r="G142" s="134"/>
      <c r="H142" s="117"/>
      <c r="I142" s="117"/>
      <c r="J142" s="145"/>
      <c r="K142" s="134"/>
      <c r="L142" s="144"/>
      <c r="M142" s="144"/>
      <c r="N142" s="118"/>
    </row>
    <row r="143" spans="1:14">
      <c r="A143" s="127"/>
      <c r="B143" s="117"/>
      <c r="C143" s="147"/>
      <c r="D143" s="145"/>
      <c r="E143" s="144"/>
      <c r="F143" s="146"/>
      <c r="G143" s="134"/>
      <c r="H143" s="117"/>
      <c r="I143" s="117"/>
      <c r="J143" s="145"/>
      <c r="K143" s="134"/>
      <c r="L143" s="144"/>
      <c r="M143" s="144"/>
      <c r="N143" s="118"/>
    </row>
    <row r="144" spans="1:14">
      <c r="A144" s="127"/>
      <c r="B144" s="117"/>
      <c r="C144" s="147"/>
      <c r="D144" s="145"/>
      <c r="E144" s="144"/>
      <c r="F144" s="146"/>
      <c r="G144" s="134"/>
      <c r="H144" s="117"/>
      <c r="I144" s="117"/>
      <c r="J144" s="145"/>
      <c r="K144" s="134"/>
      <c r="L144" s="144"/>
      <c r="M144" s="144"/>
      <c r="N144" s="118"/>
    </row>
    <row r="145" spans="1:14">
      <c r="A145" s="127"/>
      <c r="B145" s="117"/>
      <c r="C145" s="117"/>
      <c r="D145" s="145"/>
      <c r="E145" s="144"/>
      <c r="F145" s="146"/>
      <c r="G145" s="134"/>
      <c r="H145" s="117"/>
      <c r="I145" s="117"/>
      <c r="J145" s="145"/>
      <c r="K145" s="134"/>
      <c r="L145" s="144"/>
      <c r="M145" s="144"/>
      <c r="N145" s="118"/>
    </row>
    <row r="146" spans="1:14">
      <c r="A146" s="127"/>
      <c r="B146" s="147"/>
      <c r="C146" s="147"/>
      <c r="D146" s="145"/>
      <c r="E146" s="144"/>
      <c r="F146" s="146"/>
      <c r="G146" s="134"/>
      <c r="H146" s="147"/>
      <c r="I146" s="147"/>
      <c r="J146" s="145"/>
      <c r="K146" s="134"/>
      <c r="L146" s="144"/>
      <c r="M146" s="144"/>
      <c r="N146" s="118"/>
    </row>
    <row r="147" spans="1:14">
      <c r="A147" s="127"/>
      <c r="B147" s="117"/>
      <c r="C147" s="147"/>
      <c r="D147" s="145"/>
      <c r="E147" s="144"/>
      <c r="F147" s="146"/>
      <c r="G147" s="134"/>
      <c r="H147" s="117"/>
      <c r="I147" s="117"/>
      <c r="J147" s="145"/>
      <c r="K147" s="134"/>
      <c r="L147" s="144"/>
      <c r="M147" s="144"/>
      <c r="N147" s="118"/>
    </row>
    <row r="148" spans="1:14">
      <c r="A148" s="127"/>
      <c r="B148" s="117"/>
      <c r="C148" s="147"/>
      <c r="D148" s="145"/>
      <c r="E148" s="144"/>
      <c r="F148" s="146"/>
      <c r="G148" s="134"/>
      <c r="H148" s="117"/>
      <c r="I148" s="117"/>
      <c r="J148" s="145"/>
      <c r="K148" s="134"/>
      <c r="L148" s="144"/>
      <c r="M148" s="144"/>
      <c r="N148" s="118"/>
    </row>
    <row r="149" spans="1:14">
      <c r="A149" s="127"/>
      <c r="B149" s="117"/>
      <c r="C149" s="147"/>
      <c r="D149" s="145"/>
      <c r="E149" s="144"/>
      <c r="F149" s="146"/>
      <c r="G149" s="134"/>
      <c r="H149" s="117"/>
      <c r="I149" s="117"/>
      <c r="J149" s="145"/>
      <c r="K149" s="134"/>
      <c r="L149" s="144"/>
      <c r="M149" s="144"/>
      <c r="N149" s="118"/>
    </row>
    <row r="150" spans="1:14">
      <c r="A150" s="127"/>
      <c r="B150" s="117"/>
      <c r="C150" s="147"/>
      <c r="D150" s="145"/>
      <c r="E150" s="144"/>
      <c r="F150" s="146"/>
      <c r="G150" s="134"/>
      <c r="H150" s="117"/>
      <c r="I150" s="117"/>
      <c r="J150" s="145"/>
      <c r="K150" s="134"/>
      <c r="L150" s="144"/>
      <c r="M150" s="144"/>
      <c r="N150" s="118"/>
    </row>
    <row r="151" spans="1:14">
      <c r="A151" s="127"/>
      <c r="B151" s="117"/>
      <c r="C151" s="147"/>
      <c r="D151" s="145"/>
      <c r="E151" s="144"/>
      <c r="F151" s="146"/>
      <c r="G151" s="134"/>
      <c r="H151" s="117"/>
      <c r="I151" s="117"/>
      <c r="J151" s="145"/>
      <c r="N151" s="150"/>
    </row>
    <row r="152" spans="1:14">
      <c r="A152" s="127"/>
      <c r="B152" s="117"/>
      <c r="C152" s="147"/>
      <c r="D152" s="145"/>
      <c r="E152" s="144"/>
      <c r="F152" s="146"/>
      <c r="G152" s="134"/>
      <c r="H152" s="117"/>
      <c r="I152" s="117"/>
      <c r="J152" s="145"/>
      <c r="N152" s="150"/>
    </row>
    <row r="153" spans="1:14">
      <c r="A153" s="127"/>
      <c r="B153" s="117"/>
      <c r="C153" s="147"/>
      <c r="D153" s="145"/>
      <c r="E153" s="144"/>
      <c r="F153" s="146"/>
      <c r="G153" s="134"/>
      <c r="H153" s="117"/>
      <c r="I153" s="117"/>
      <c r="J153" s="145"/>
      <c r="N153" s="150"/>
    </row>
    <row r="154" spans="1:14">
      <c r="A154" s="127"/>
      <c r="B154" s="117"/>
      <c r="C154" s="147"/>
      <c r="D154" s="145"/>
      <c r="E154" s="144"/>
      <c r="F154" s="146"/>
      <c r="G154" s="134"/>
      <c r="H154" s="117"/>
      <c r="I154" s="117"/>
      <c r="J154" s="145"/>
      <c r="N154" s="150"/>
    </row>
    <row r="155" spans="1:14">
      <c r="A155" s="127"/>
      <c r="B155" s="117"/>
      <c r="C155" s="147"/>
      <c r="D155" s="145"/>
      <c r="E155" s="144"/>
      <c r="F155" s="146"/>
      <c r="G155" s="134"/>
      <c r="H155" s="117"/>
      <c r="I155" s="117"/>
      <c r="J155" s="145"/>
      <c r="N155" s="150"/>
    </row>
    <row r="156" spans="1:14">
      <c r="A156" s="127"/>
      <c r="B156" s="117"/>
      <c r="C156" s="147"/>
      <c r="D156" s="145"/>
      <c r="E156" s="144"/>
      <c r="F156" s="146"/>
      <c r="G156" s="134"/>
      <c r="H156" s="117"/>
      <c r="I156" s="117"/>
      <c r="J156" s="145"/>
      <c r="N156" s="150"/>
    </row>
    <row r="157" spans="1:14">
      <c r="A157" s="127"/>
      <c r="B157" s="117"/>
      <c r="C157" s="147"/>
      <c r="D157" s="145"/>
      <c r="E157" s="144"/>
      <c r="F157" s="146"/>
      <c r="G157" s="134"/>
      <c r="H157" s="117"/>
      <c r="I157" s="117"/>
      <c r="J157" s="145"/>
      <c r="N157" s="150"/>
    </row>
  </sheetData>
  <printOptions horizontalCentered="1"/>
  <pageMargins left="0.25" right="0.25" top="0.7" bottom="0.55000000000000004" header="0.4" footer="0.24000000000000002"/>
  <pageSetup scale="90" orientation="landscape" r:id="rId1"/>
  <headerFooter>
    <oddHeader>&amp;C&amp;"Arial,Bold"&amp;12FT_T_ISTY - Export From AFLAC831_GC@PSG11G01</oddHeader>
    <oddFooter>&amp;L&amp;D&amp;C&amp;P of &amp;N&amp;R&amp;F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409"/>
  <sheetViews>
    <sheetView workbookViewId="0">
      <pane ySplit="1" topLeftCell="A311" activePane="bottomLeft" state="frozen"/>
      <selection pane="bottomLeft" activeCell="I1" sqref="I1"/>
    </sheetView>
  </sheetViews>
  <sheetFormatPr defaultRowHeight="14.5"/>
  <cols>
    <col min="1" max="1" width="11.1796875" style="72" bestFit="1" customWidth="1"/>
    <col min="2" max="2" width="6.1796875" style="72" bestFit="1" customWidth="1"/>
    <col min="3" max="3" width="8.81640625" style="72" bestFit="1" customWidth="1"/>
    <col min="4" max="4" width="7.54296875" style="72" bestFit="1" customWidth="1"/>
    <col min="5" max="5" width="15.453125" style="72" bestFit="1" customWidth="1"/>
    <col min="6" max="6" width="14.26953125" style="72" customWidth="1"/>
    <col min="7" max="8" width="19.81640625" style="72" bestFit="1" customWidth="1"/>
    <col min="9" max="9" width="16.54296875" style="72" bestFit="1" customWidth="1"/>
    <col min="10" max="10" width="14.54296875" style="72" bestFit="1" customWidth="1"/>
    <col min="11" max="11" width="12.453125" style="72" bestFit="1" customWidth="1"/>
    <col min="12" max="12" width="12.1796875" style="72" bestFit="1" customWidth="1"/>
  </cols>
  <sheetData>
    <row r="1" spans="1:14">
      <c r="A1" s="72" t="s">
        <v>4050</v>
      </c>
      <c r="B1" s="72" t="s">
        <v>207</v>
      </c>
      <c r="C1" s="72" t="s">
        <v>209</v>
      </c>
      <c r="D1" s="72" t="s">
        <v>208</v>
      </c>
      <c r="E1" s="72" t="s">
        <v>4051</v>
      </c>
      <c r="F1" s="72" t="s">
        <v>4052</v>
      </c>
      <c r="G1" s="72" t="s">
        <v>164</v>
      </c>
      <c r="H1" s="72" t="s">
        <v>166</v>
      </c>
      <c r="I1" s="72" t="s">
        <v>165</v>
      </c>
      <c r="J1" s="72" t="s">
        <v>282</v>
      </c>
      <c r="K1" s="72" t="s">
        <v>160</v>
      </c>
      <c r="L1" s="72" t="s">
        <v>3591</v>
      </c>
    </row>
    <row r="2" spans="1:14">
      <c r="A2" s="72" t="s">
        <v>4053</v>
      </c>
      <c r="B2" s="72" t="s">
        <v>4054</v>
      </c>
      <c r="C2" s="72" t="s">
        <v>47</v>
      </c>
      <c r="D2" s="72">
        <v>1</v>
      </c>
      <c r="E2" s="72" t="s">
        <v>4009</v>
      </c>
      <c r="F2" s="155" t="s">
        <v>1517</v>
      </c>
      <c r="G2" s="72" t="s">
        <v>5931</v>
      </c>
      <c r="H2" s="72" t="s">
        <v>5931</v>
      </c>
      <c r="I2" s="72" t="s">
        <v>3813</v>
      </c>
      <c r="J2" s="72" t="s">
        <v>15</v>
      </c>
      <c r="K2" s="72" t="s">
        <v>4001</v>
      </c>
      <c r="L2" s="72" t="s">
        <v>4055</v>
      </c>
      <c r="N2" t="str">
        <f>CONCATENATE("INSERT INTO ft_t_guid (GUID_OID,GU_ID,GU_TYP,GU_CNT,GU_ID_CTXT_TYP,GEO_UNIT_ID,START_TMS,LAST_CHG_TMS,LAST_CHG_USR_ID,DATA_STAT_TYP,DATA_SRC_ID,GUNT_OID )SELECT '", A2, "','", B2, "','", C2, "','", D2, "','", E2, "','", F2, "',", G2,",",H2, ",'", I2, "','", J2, "','", K2, "','",L2,"'   FROM DUAL WHERE NOT EXISTS (SELECT 1 FROM FT_T_GUID WHERE  GUID_OID =  '",A2, "' AND GEO_UNIT_ID = '",F2, "');")</f>
        <v>INSERT INTO ft_t_guid (GUID_OID,GU_ID,GU_TYP,GU_CNT,GU_ID_CTXT_TYP,GEO_UNIT_ID,START_TMS,LAST_CHG_TMS,LAST_CHG_USR_ID,DATA_STAT_TYP,DATA_SRC_ID,GUNT_OID )SELECT 'GUID000001','AE','COUNTRY','1','BARRA','UAE',SYSDATE(),SYSDATE(),'GS:PSG:P72','ACTIVE','P72','GUNT416==='   FROM DUAL WHERE NOT EXISTS (SELECT 1 FROM FT_T_GUID WHERE  GUID_OID =  'GUID000001' AND GEO_UNIT_ID = 'UAE');</v>
      </c>
    </row>
    <row r="3" spans="1:14">
      <c r="A3" s="72" t="s">
        <v>4056</v>
      </c>
      <c r="B3" s="73" t="s">
        <v>4057</v>
      </c>
      <c r="C3" s="72" t="s">
        <v>47</v>
      </c>
      <c r="D3" s="72">
        <v>1</v>
      </c>
      <c r="E3" s="72" t="s">
        <v>4009</v>
      </c>
      <c r="F3" s="155" t="s">
        <v>4058</v>
      </c>
      <c r="G3" s="72" t="s">
        <v>5931</v>
      </c>
      <c r="H3" s="72" t="s">
        <v>5931</v>
      </c>
      <c r="I3" s="72" t="s">
        <v>3813</v>
      </c>
      <c r="J3" s="72" t="s">
        <v>15</v>
      </c>
      <c r="K3" s="72" t="s">
        <v>4001</v>
      </c>
      <c r="L3" s="72" t="s">
        <v>4059</v>
      </c>
      <c r="N3" s="72" t="str">
        <f t="shared" ref="N3:N66" si="0">CONCATENATE("INSERT INTO ft_t_guid (GUID_OID,GU_ID,GU_TYP,GU_CNT,GU_ID_CTXT_TYP,GEO_UNIT_ID,START_TMS,LAST_CHG_TMS,LAST_CHG_USR_ID,DATA_STAT_TYP,DATA_SRC_ID,GUNT_OID )SELECT '", A3, "','", B3, "','", C3, "','", D3, "','", E3, "','", F3, "',", G3,",",H3, ",'", I3, "','", J3, "','", K3, "','",L3,"'   FROM DUAL WHERE NOT EXISTS (SELECT 1 FROM FT_T_GUID WHERE  GUID_OID =  '",A3, "' AND GEO_UNIT_ID = '",F3, "');")</f>
        <v>INSERT INTO ft_t_guid (GUID_OID,GU_ID,GU_TYP,GU_CNT,GU_ID_CTXT_TYP,GEO_UNIT_ID,START_TMS,LAST_CHG_TMS,LAST_CHG_USR_ID,DATA_STAT_TYP,DATA_SRC_ID,GUNT_OID )SELECT 'GUID000002','BW','COUNTRY','1','BARRA','BWN',SYSDATE(),SYSDATE(),'GS:PSG:P72','ACTIVE','P72','GUNT273==='   FROM DUAL WHERE NOT EXISTS (SELECT 1 FROM FT_T_GUID WHERE  GUID_OID =  'GUID000002' AND GEO_UNIT_ID = 'BWN');</v>
      </c>
    </row>
    <row r="4" spans="1:14">
      <c r="A4" s="72" t="s">
        <v>4060</v>
      </c>
      <c r="B4" s="72" t="s">
        <v>94</v>
      </c>
      <c r="C4" s="72" t="s">
        <v>47</v>
      </c>
      <c r="D4" s="72">
        <v>1</v>
      </c>
      <c r="E4" s="72" t="s">
        <v>4009</v>
      </c>
      <c r="F4" s="155" t="s">
        <v>4061</v>
      </c>
      <c r="G4" s="72" t="s">
        <v>5931</v>
      </c>
      <c r="H4" s="72" t="s">
        <v>5931</v>
      </c>
      <c r="I4" s="72" t="s">
        <v>3813</v>
      </c>
      <c r="J4" s="72" t="s">
        <v>15</v>
      </c>
      <c r="K4" s="72" t="s">
        <v>4001</v>
      </c>
      <c r="L4" s="72" t="s">
        <v>4062</v>
      </c>
      <c r="N4" s="72" t="str">
        <f t="shared" si="0"/>
        <v>INSERT INTO ft_t_guid (GUID_OID,GU_ID,GU_TYP,GU_CNT,GU_ID_CTXT_TYP,GEO_UNIT_ID,START_TMS,LAST_CHG_TMS,LAST_CHG_USR_ID,DATA_STAT_TYP,DATA_SRC_ID,GUNT_OID )SELECT 'GUID000003','CH','COUNTRY','1','BARRA','SWI',SYSDATE(),SYSDATE(),'GS:PSG:P72','ACTIVE','P72','GUNT39B==='   FROM DUAL WHERE NOT EXISTS (SELECT 1 FROM FT_T_GUID WHERE  GUID_OID =  'GUID000003' AND GEO_UNIT_ID = 'SWI');</v>
      </c>
    </row>
    <row r="5" spans="1:14">
      <c r="A5" s="72" t="s">
        <v>4063</v>
      </c>
      <c r="B5" s="72" t="s">
        <v>261</v>
      </c>
      <c r="C5" s="72" t="s">
        <v>47</v>
      </c>
      <c r="D5" s="72">
        <v>1</v>
      </c>
      <c r="E5" s="72" t="s">
        <v>4009</v>
      </c>
      <c r="F5" s="155" t="s">
        <v>795</v>
      </c>
      <c r="G5" s="72" t="s">
        <v>5931</v>
      </c>
      <c r="H5" s="72" t="s">
        <v>5931</v>
      </c>
      <c r="I5" s="72" t="s">
        <v>3813</v>
      </c>
      <c r="J5" s="72" t="s">
        <v>15</v>
      </c>
      <c r="K5" s="72" t="s">
        <v>4001</v>
      </c>
      <c r="L5" s="72" t="s">
        <v>4064</v>
      </c>
      <c r="N5" s="72" t="str">
        <f t="shared" si="0"/>
        <v>INSERT INTO ft_t_guid (GUID_OID,GU_ID,GU_TYP,GU_CNT,GU_ID_CTXT_TYP,GEO_UNIT_ID,START_TMS,LAST_CHG_TMS,LAST_CHG_USR_ID,DATA_STAT_TYP,DATA_SRC_ID,GUNT_OID )SELECT 'GUID000004','DE','COUNTRY','1','BARRA','GER',SYSDATE(),SYSDATE(),'GS:PSG:P72','ACTIVE','P72','GUNT218==='   FROM DUAL WHERE NOT EXISTS (SELECT 1 FROM FT_T_GUID WHERE  GUID_OID =  'GUID000004' AND GEO_UNIT_ID = 'GER');</v>
      </c>
    </row>
    <row r="6" spans="1:14">
      <c r="A6" s="72" t="s">
        <v>4065</v>
      </c>
      <c r="B6" s="72" t="s">
        <v>257</v>
      </c>
      <c r="C6" s="72" t="s">
        <v>47</v>
      </c>
      <c r="D6" s="72">
        <v>1</v>
      </c>
      <c r="E6" s="72" t="s">
        <v>4009</v>
      </c>
      <c r="F6" s="155" t="s">
        <v>1311</v>
      </c>
      <c r="G6" s="72" t="s">
        <v>5931</v>
      </c>
      <c r="H6" s="72" t="s">
        <v>5931</v>
      </c>
      <c r="I6" s="72" t="s">
        <v>3813</v>
      </c>
      <c r="J6" s="72" t="s">
        <v>15</v>
      </c>
      <c r="K6" s="72" t="s">
        <v>4001</v>
      </c>
      <c r="L6" s="72" t="s">
        <v>4066</v>
      </c>
      <c r="N6" s="72" t="str">
        <f t="shared" si="0"/>
        <v>INSERT INTO ft_t_guid (GUID_OID,GU_ID,GU_TYP,GU_CNT,GU_ID_CTXT_TYP,GEO_UNIT_ID,START_TMS,LAST_CHG_TMS,LAST_CHG_USR_ID,DATA_STAT_TYP,DATA_SRC_ID,GUNT_OID )SELECT 'GUID000005','DK','COUNTRY','1','BARRA','DEN',SYSDATE(),SYSDATE(),'GS:PSG:P72','ACTIVE','P72','GUNT3BA==='   FROM DUAL WHERE NOT EXISTS (SELECT 1 FROM FT_T_GUID WHERE  GUID_OID =  'GUID000005' AND GEO_UNIT_ID = 'DEN');</v>
      </c>
    </row>
    <row r="7" spans="1:14">
      <c r="A7" s="72" t="s">
        <v>4067</v>
      </c>
      <c r="B7" s="72" t="s">
        <v>275</v>
      </c>
      <c r="C7" s="72" t="s">
        <v>47</v>
      </c>
      <c r="D7" s="72">
        <v>1</v>
      </c>
      <c r="E7" s="72" t="s">
        <v>4009</v>
      </c>
      <c r="F7" s="155" t="s">
        <v>4068</v>
      </c>
      <c r="G7" s="72" t="s">
        <v>5931</v>
      </c>
      <c r="H7" s="72" t="s">
        <v>5931</v>
      </c>
      <c r="I7" s="72" t="s">
        <v>3813</v>
      </c>
      <c r="J7" s="72" t="s">
        <v>15</v>
      </c>
      <c r="K7" s="72" t="s">
        <v>4001</v>
      </c>
      <c r="L7" s="72" t="s">
        <v>4069</v>
      </c>
      <c r="N7" s="72" t="str">
        <f t="shared" si="0"/>
        <v>INSERT INTO ft_t_guid (GUID_OID,GU_ID,GU_TYP,GU_CNT,GU_ID_CTXT_TYP,GEO_UNIT_ID,START_TMS,LAST_CHG_TMS,LAST_CHG_USR_ID,DATA_STAT_TYP,DATA_SRC_ID,GUNT_OID )SELECT 'GUID000006','ES','COUNTRY','1','BARRA','SPA',SYSDATE(),SYSDATE(),'GS:PSG:P72','ACTIVE','P72','GUNT436==='   FROM DUAL WHERE NOT EXISTS (SELECT 1 FROM FT_T_GUID WHERE  GUID_OID =  'GUID000006' AND GEO_UNIT_ID = 'SPA');</v>
      </c>
    </row>
    <row r="8" spans="1:14">
      <c r="A8" s="72" t="s">
        <v>4070</v>
      </c>
      <c r="B8" s="72" t="s">
        <v>277</v>
      </c>
      <c r="C8" s="72" t="s">
        <v>47</v>
      </c>
      <c r="D8" s="72">
        <v>1</v>
      </c>
      <c r="E8" s="72" t="s">
        <v>4009</v>
      </c>
      <c r="F8" s="155" t="s">
        <v>4071</v>
      </c>
      <c r="G8" s="72" t="s">
        <v>5931</v>
      </c>
      <c r="H8" s="72" t="s">
        <v>5931</v>
      </c>
      <c r="I8" s="72" t="s">
        <v>3813</v>
      </c>
      <c r="J8" s="72" t="s">
        <v>15</v>
      </c>
      <c r="K8" s="72" t="s">
        <v>4001</v>
      </c>
      <c r="L8" s="72" t="s">
        <v>4072</v>
      </c>
      <c r="N8" s="72" t="str">
        <f t="shared" si="0"/>
        <v>INSERT INTO ft_t_guid (GUID_OID,GU_ID,GU_TYP,GU_CNT,GU_ID_CTXT_TYP,GEO_UNIT_ID,START_TMS,LAST_CHG_TMS,LAST_CHG_USR_ID,DATA_STAT_TYP,DATA_SRC_ID,GUNT_OID )SELECT 'GUID000007','GB','COUNTRY','1','BARRA','UKI',SYSDATE(),SYSDATE(),'GS:PSG:P72','ACTIVE','P72','GUNT3EA==='   FROM DUAL WHERE NOT EXISTS (SELECT 1 FROM FT_T_GUID WHERE  GUID_OID =  'GUID000007' AND GEO_UNIT_ID = 'UKI');</v>
      </c>
    </row>
    <row r="9" spans="1:14">
      <c r="A9" s="72" t="s">
        <v>4073</v>
      </c>
      <c r="B9" s="72" t="s">
        <v>262</v>
      </c>
      <c r="C9" s="72" t="s">
        <v>47</v>
      </c>
      <c r="D9" s="72">
        <v>1</v>
      </c>
      <c r="E9" s="72" t="s">
        <v>4009</v>
      </c>
      <c r="F9" s="155" t="s">
        <v>4074</v>
      </c>
      <c r="G9" s="72" t="s">
        <v>5931</v>
      </c>
      <c r="H9" s="72" t="s">
        <v>5931</v>
      </c>
      <c r="I9" s="72" t="s">
        <v>3813</v>
      </c>
      <c r="J9" s="72" t="s">
        <v>15</v>
      </c>
      <c r="K9" s="72" t="s">
        <v>4001</v>
      </c>
      <c r="L9" s="72" t="s">
        <v>4075</v>
      </c>
      <c r="N9" s="72" t="str">
        <f t="shared" si="0"/>
        <v>INSERT INTO ft_t_guid (GUID_OID,GU_ID,GU_TYP,GU_CNT,GU_ID_CTXT_TYP,GEO_UNIT_ID,START_TMS,LAST_CHG_TMS,LAST_CHG_USR_ID,DATA_STAT_TYP,DATA_SRC_ID,GUNT_OID )SELECT 'GUID000008','GR','COUNTRY','1','BARRA','GRE',SYSDATE(),SYSDATE(),'GS:PSG:P72','ACTIVE','P72','GUNT44B==='   FROM DUAL WHERE NOT EXISTS (SELECT 1 FROM FT_T_GUID WHERE  GUID_OID =  'GUID000008' AND GEO_UNIT_ID = 'GRE');</v>
      </c>
    </row>
    <row r="10" spans="1:14">
      <c r="A10" s="72" t="s">
        <v>4076</v>
      </c>
      <c r="B10" s="72" t="s">
        <v>254</v>
      </c>
      <c r="C10" s="72" t="s">
        <v>47</v>
      </c>
      <c r="D10" s="72">
        <v>1</v>
      </c>
      <c r="E10" s="72" t="s">
        <v>4009</v>
      </c>
      <c r="F10" s="155" t="s">
        <v>4077</v>
      </c>
      <c r="G10" s="72" t="s">
        <v>5931</v>
      </c>
      <c r="H10" s="72" t="s">
        <v>5931</v>
      </c>
      <c r="I10" s="72" t="s">
        <v>3813</v>
      </c>
      <c r="J10" s="72" t="s">
        <v>15</v>
      </c>
      <c r="K10" s="72" t="s">
        <v>4001</v>
      </c>
      <c r="L10" s="72" t="s">
        <v>4078</v>
      </c>
      <c r="N10" s="72" t="str">
        <f t="shared" si="0"/>
        <v>INSERT INTO ft_t_guid (GUID_OID,GU_ID,GU_TYP,GU_CNT,GU_ID_CTXT_TYP,GEO_UNIT_ID,START_TMS,LAST_CHG_TMS,LAST_CHG_USR_ID,DATA_STAT_TYP,DATA_SRC_ID,GUNT_OID )SELECT 'GUID000009','HR','COUNTRY','1','BARRA','CTA',SYSDATE(),SYSDATE(),'GS:PSG:P72','ACTIVE','P72','GUNT347==='   FROM DUAL WHERE NOT EXISTS (SELECT 1 FROM FT_T_GUID WHERE  GUID_OID =  'GUID000009' AND GEO_UNIT_ID = 'CTA');</v>
      </c>
    </row>
    <row r="11" spans="1:14">
      <c r="A11" s="72" t="s">
        <v>4079</v>
      </c>
      <c r="B11" s="72" t="s">
        <v>294</v>
      </c>
      <c r="C11" s="72" t="s">
        <v>47</v>
      </c>
      <c r="D11" s="72">
        <v>1</v>
      </c>
      <c r="E11" s="72" t="s">
        <v>4009</v>
      </c>
      <c r="F11" s="155" t="s">
        <v>4080</v>
      </c>
      <c r="G11" s="72" t="s">
        <v>5931</v>
      </c>
      <c r="H11" s="72" t="s">
        <v>5931</v>
      </c>
      <c r="I11" s="72" t="s">
        <v>3813</v>
      </c>
      <c r="J11" s="72" t="s">
        <v>15</v>
      </c>
      <c r="K11" s="72" t="s">
        <v>4001</v>
      </c>
      <c r="L11" s="72" t="s">
        <v>4081</v>
      </c>
      <c r="N11" s="72" t="str">
        <f t="shared" si="0"/>
        <v>INSERT INTO ft_t_guid (GUID_OID,GU_ID,GU_TYP,GU_CNT,GU_ID_CTXT_TYP,GEO_UNIT_ID,START_TMS,LAST_CHG_TMS,LAST_CHG_USR_ID,DATA_STAT_TYP,DATA_SRC_ID,GUNT_OID )SELECT 'GUID000010','IE','COUNTRY','1','BARRA','IRE',SYSDATE(),SYSDATE(),'GS:PSG:P72','ACTIVE','P72','GUNT318==='   FROM DUAL WHERE NOT EXISTS (SELECT 1 FROM FT_T_GUID WHERE  GUID_OID =  'GUID000010' AND GEO_UNIT_ID = 'IRE');</v>
      </c>
    </row>
    <row r="12" spans="1:14">
      <c r="A12" s="72" t="s">
        <v>4082</v>
      </c>
      <c r="B12" s="72" t="s">
        <v>264</v>
      </c>
      <c r="C12" s="72" t="s">
        <v>47</v>
      </c>
      <c r="D12" s="72">
        <v>1</v>
      </c>
      <c r="E12" s="72" t="s">
        <v>4009</v>
      </c>
      <c r="F12" s="155" t="s">
        <v>705</v>
      </c>
      <c r="G12" s="72" t="s">
        <v>5931</v>
      </c>
      <c r="H12" s="72" t="s">
        <v>5931</v>
      </c>
      <c r="I12" s="72" t="s">
        <v>3813</v>
      </c>
      <c r="J12" s="72" t="s">
        <v>15</v>
      </c>
      <c r="K12" s="72" t="s">
        <v>4001</v>
      </c>
      <c r="L12" s="72" t="s">
        <v>4083</v>
      </c>
      <c r="N12" s="72" t="str">
        <f t="shared" si="0"/>
        <v>INSERT INTO ft_t_guid (GUID_OID,GU_ID,GU_TYP,GU_CNT,GU_ID_CTXT_TYP,GEO_UNIT_ID,START_TMS,LAST_CHG_TMS,LAST_CHG_USR_ID,DATA_STAT_TYP,DATA_SRC_ID,GUNT_OID )SELECT 'GUID000011','IS','COUNTRY','1','BARRA','ICE',SYSDATE(),SYSDATE(),'GS:PSG:P72','ACTIVE','P72','GUNT22A==='   FROM DUAL WHERE NOT EXISTS (SELECT 1 FROM FT_T_GUID WHERE  GUID_OID =  'GUID000011' AND GEO_UNIT_ID = 'ICE');</v>
      </c>
    </row>
    <row r="13" spans="1:14">
      <c r="A13" s="72" t="s">
        <v>4084</v>
      </c>
      <c r="B13" s="72" t="s">
        <v>4085</v>
      </c>
      <c r="C13" s="72" t="s">
        <v>47</v>
      </c>
      <c r="D13" s="72">
        <v>1</v>
      </c>
      <c r="E13" s="72" t="s">
        <v>4009</v>
      </c>
      <c r="F13" s="155" t="s">
        <v>4086</v>
      </c>
      <c r="G13" s="72" t="s">
        <v>5931</v>
      </c>
      <c r="H13" s="72" t="s">
        <v>5931</v>
      </c>
      <c r="I13" s="72" t="s">
        <v>3813</v>
      </c>
      <c r="J13" s="72" t="s">
        <v>15</v>
      </c>
      <c r="K13" s="72" t="s">
        <v>4001</v>
      </c>
      <c r="L13" s="72" t="s">
        <v>4087</v>
      </c>
      <c r="N13" s="72" t="str">
        <f t="shared" si="0"/>
        <v>INSERT INTO ft_t_guid (GUID_OID,GU_ID,GU_TYP,GU_CNT,GU_ID_CTXT_TYP,GEO_UNIT_ID,START_TMS,LAST_CHG_TMS,LAST_CHG_USR_ID,DATA_STAT_TYP,DATA_SRC_ID,GUNT_OID )SELECT 'GUID000012','LK','COUNTRY','1','BARRA','SRI',SYSDATE(),SYSDATE(),'GS:PSG:P72','ACTIVE','P72','GUNT21C==='   FROM DUAL WHERE NOT EXISTS (SELECT 1 FROM FT_T_GUID WHERE  GUID_OID =  'GUID000012' AND GEO_UNIT_ID = 'SRI');</v>
      </c>
    </row>
    <row r="14" spans="1:14">
      <c r="A14" s="72" t="s">
        <v>4088</v>
      </c>
      <c r="B14" s="72" t="s">
        <v>267</v>
      </c>
      <c r="C14" s="72" t="s">
        <v>47</v>
      </c>
      <c r="D14" s="72">
        <v>1</v>
      </c>
      <c r="E14" s="72" t="s">
        <v>4009</v>
      </c>
      <c r="F14" s="155" t="s">
        <v>4089</v>
      </c>
      <c r="G14" s="72" t="s">
        <v>5931</v>
      </c>
      <c r="H14" s="72" t="s">
        <v>5931</v>
      </c>
      <c r="I14" s="72" t="s">
        <v>3813</v>
      </c>
      <c r="J14" s="72" t="s">
        <v>15</v>
      </c>
      <c r="K14" s="72" t="s">
        <v>4001</v>
      </c>
      <c r="L14" s="72" t="s">
        <v>4090</v>
      </c>
      <c r="N14" s="72" t="str">
        <f t="shared" si="0"/>
        <v>INSERT INTO ft_t_guid (GUID_OID,GU_ID,GU_TYP,GU_CNT,GU_ID_CTXT_TYP,GEO_UNIT_ID,START_TMS,LAST_CHG_TMS,LAST_CHG_USR_ID,DATA_STAT_TYP,DATA_SRC_ID,GUNT_OID )SELECT 'GUID000013','LT','COUNTRY','1','BARRA','LTH',SYSDATE(),SYSDATE(),'GS:PSG:P72','ACTIVE','P72','GUNT44E==='   FROM DUAL WHERE NOT EXISTS (SELECT 1 FROM FT_T_GUID WHERE  GUID_OID =  'GUID000013' AND GEO_UNIT_ID = 'LTH');</v>
      </c>
    </row>
    <row r="15" spans="1:14">
      <c r="A15" s="72" t="s">
        <v>4091</v>
      </c>
      <c r="B15" s="72" t="s">
        <v>266</v>
      </c>
      <c r="C15" s="72" t="s">
        <v>47</v>
      </c>
      <c r="D15" s="72">
        <v>1</v>
      </c>
      <c r="E15" s="72" t="s">
        <v>4009</v>
      </c>
      <c r="F15" s="155" t="s">
        <v>763</v>
      </c>
      <c r="G15" s="72" t="s">
        <v>5931</v>
      </c>
      <c r="H15" s="72" t="s">
        <v>5931</v>
      </c>
      <c r="I15" s="72" t="s">
        <v>3813</v>
      </c>
      <c r="J15" s="72" t="s">
        <v>15</v>
      </c>
      <c r="K15" s="72" t="s">
        <v>4001</v>
      </c>
      <c r="L15" s="72" t="s">
        <v>4092</v>
      </c>
      <c r="N15" s="72" t="str">
        <f t="shared" si="0"/>
        <v>INSERT INTO ft_t_guid (GUID_OID,GU_ID,GU_TYP,GU_CNT,GU_ID_CTXT_TYP,GEO_UNIT_ID,START_TMS,LAST_CHG_TMS,LAST_CHG_USR_ID,DATA_STAT_TYP,DATA_SRC_ID,GUNT_OID )SELECT 'GUID000014','LV','COUNTRY','1','BARRA','LAT',SYSDATE(),SYSDATE(),'GS:PSG:P72','ACTIVE','P72','GUNT401==='   FROM DUAL WHERE NOT EXISTS (SELECT 1 FROM FT_T_GUID WHERE  GUID_OID =  'GUID000014' AND GEO_UNIT_ID = 'LAT');</v>
      </c>
    </row>
    <row r="16" spans="1:14">
      <c r="A16" s="72" t="s">
        <v>4093</v>
      </c>
      <c r="B16" s="72" t="s">
        <v>4094</v>
      </c>
      <c r="C16" s="72" t="s">
        <v>47</v>
      </c>
      <c r="D16" s="72">
        <v>1</v>
      </c>
      <c r="E16" s="72" t="s">
        <v>4009</v>
      </c>
      <c r="F16" s="155" t="s">
        <v>4095</v>
      </c>
      <c r="G16" s="72" t="s">
        <v>5931</v>
      </c>
      <c r="H16" s="72" t="s">
        <v>5931</v>
      </c>
      <c r="I16" s="72" t="s">
        <v>3813</v>
      </c>
      <c r="J16" s="72" t="s">
        <v>15</v>
      </c>
      <c r="K16" s="72" t="s">
        <v>4001</v>
      </c>
      <c r="L16" s="72" t="s">
        <v>4096</v>
      </c>
      <c r="N16" s="72" t="str">
        <f t="shared" si="0"/>
        <v>INSERT INTO ft_t_guid (GUID_OID,GU_ID,GU_TYP,GU_CNT,GU_ID_CTXT_TYP,GEO_UNIT_ID,START_TMS,LAST_CHG_TMS,LAST_CHG_USR_ID,DATA_STAT_TYP,DATA_SRC_ID,GUNT_OID )SELECT 'GUID000015','MA','COUNTRY','1','BARRA','MOR',SYSDATE(),SYSDATE(),'GS:PSG:P72','ACTIVE','P72','GUNT2E6==='   FROM DUAL WHERE NOT EXISTS (SELECT 1 FROM FT_T_GUID WHERE  GUID_OID =  'GUID000015' AND GEO_UNIT_ID = 'MOR');</v>
      </c>
    </row>
    <row r="17" spans="1:14">
      <c r="A17" s="72" t="s">
        <v>4097</v>
      </c>
      <c r="B17" s="72" t="s">
        <v>4098</v>
      </c>
      <c r="C17" s="72" t="s">
        <v>47</v>
      </c>
      <c r="D17" s="72">
        <v>1</v>
      </c>
      <c r="E17" s="72" t="s">
        <v>4009</v>
      </c>
      <c r="F17" s="155" t="s">
        <v>4099</v>
      </c>
      <c r="G17" s="72" t="s">
        <v>5931</v>
      </c>
      <c r="H17" s="72" t="s">
        <v>5931</v>
      </c>
      <c r="I17" s="72" t="s">
        <v>3813</v>
      </c>
      <c r="J17" s="72" t="s">
        <v>15</v>
      </c>
      <c r="K17" s="72" t="s">
        <v>4001</v>
      </c>
      <c r="L17" s="72" t="s">
        <v>4100</v>
      </c>
      <c r="N17" s="72" t="str">
        <f t="shared" si="0"/>
        <v>INSERT INTO ft_t_guid (GUID_OID,GU_ID,GU_TYP,GU_CNT,GU_ID_CTXT_TYP,GEO_UNIT_ID,START_TMS,LAST_CHG_TMS,LAST_CHG_USR_ID,DATA_STAT_TYP,DATA_SRC_ID,GUNT_OID )SELECT 'GUID000016','MU','COUNTRY','1','BARRA','MUR',SYSDATE(),SYSDATE(),'GS:PSG:P72','ACTIVE','P72','GUNT3C3==='   FROM DUAL WHERE NOT EXISTS (SELECT 1 FROM FT_T_GUID WHERE  GUID_OID =  'GUID000016' AND GEO_UNIT_ID = 'MUR');</v>
      </c>
    </row>
    <row r="18" spans="1:14">
      <c r="A18" s="72" t="s">
        <v>4101</v>
      </c>
      <c r="B18" s="72" t="s">
        <v>4102</v>
      </c>
      <c r="C18" s="72" t="s">
        <v>47</v>
      </c>
      <c r="D18" s="72">
        <v>1</v>
      </c>
      <c r="E18" s="72" t="s">
        <v>4009</v>
      </c>
      <c r="F18" s="155" t="s">
        <v>4103</v>
      </c>
      <c r="G18" s="72" t="s">
        <v>5931</v>
      </c>
      <c r="H18" s="72" t="s">
        <v>5931</v>
      </c>
      <c r="I18" s="72" t="s">
        <v>3813</v>
      </c>
      <c r="J18" s="72" t="s">
        <v>15</v>
      </c>
      <c r="K18" s="72" t="s">
        <v>4001</v>
      </c>
      <c r="L18" s="72" t="s">
        <v>4104</v>
      </c>
      <c r="N18" s="72" t="str">
        <f t="shared" si="0"/>
        <v>INSERT INTO ft_t_guid (GUID_OID,GU_ID,GU_TYP,GU_CNT,GU_ID_CTXT_TYP,GEO_UNIT_ID,START_TMS,LAST_CHG_TMS,LAST_CHG_USR_ID,DATA_STAT_TYP,DATA_SRC_ID,GUNT_OID )SELECT 'GUID000017','MY','COUNTRY','1','BARRA','MAL',SYSDATE(),SYSDATE(),'GS:PSG:P72','ACTIVE','P72','GUNT3B3==='   FROM DUAL WHERE NOT EXISTS (SELECT 1 FROM FT_T_GUID WHERE  GUID_OID =  'GUID000017' AND GEO_UNIT_ID = 'MAL');</v>
      </c>
    </row>
    <row r="19" spans="1:14">
      <c r="A19" s="72" t="s">
        <v>4105</v>
      </c>
      <c r="B19" s="72" t="s">
        <v>4106</v>
      </c>
      <c r="C19" s="72" t="s">
        <v>47</v>
      </c>
      <c r="D19" s="72">
        <v>1</v>
      </c>
      <c r="E19" s="72" t="s">
        <v>4009</v>
      </c>
      <c r="F19" s="155" t="s">
        <v>4107</v>
      </c>
      <c r="G19" s="72" t="s">
        <v>5931</v>
      </c>
      <c r="H19" s="72" t="s">
        <v>5931</v>
      </c>
      <c r="I19" s="72" t="s">
        <v>3813</v>
      </c>
      <c r="J19" s="72" t="s">
        <v>15</v>
      </c>
      <c r="K19" s="72" t="s">
        <v>4001</v>
      </c>
      <c r="L19" s="72" t="s">
        <v>4108</v>
      </c>
      <c r="N19" s="72" t="str">
        <f t="shared" si="0"/>
        <v>INSERT INTO ft_t_guid (GUID_OID,GU_ID,GU_TYP,GU_CNT,GU_ID_CTXT_TYP,GEO_UNIT_ID,START_TMS,LAST_CHG_TMS,LAST_CHG_USR_ID,DATA_STAT_TYP,DATA_SRC_ID,GUNT_OID )SELECT 'GUID000018','NG','COUNTRY','1','BARRA','NIG',SYSDATE(),SYSDATE(),'GS:PSG:P72','ACTIVE','P72','GUNT2ED==='   FROM DUAL WHERE NOT EXISTS (SELECT 1 FROM FT_T_GUID WHERE  GUID_OID =  'GUID000018' AND GEO_UNIT_ID = 'NIG');</v>
      </c>
    </row>
    <row r="20" spans="1:14">
      <c r="A20" s="72" t="s">
        <v>4109</v>
      </c>
      <c r="B20" s="72" t="s">
        <v>269</v>
      </c>
      <c r="C20" s="72" t="s">
        <v>47</v>
      </c>
      <c r="D20" s="72">
        <v>1</v>
      </c>
      <c r="E20" s="72" t="s">
        <v>4009</v>
      </c>
      <c r="F20" s="155" t="s">
        <v>4110</v>
      </c>
      <c r="G20" s="72" t="s">
        <v>5931</v>
      </c>
      <c r="H20" s="72" t="s">
        <v>5931</v>
      </c>
      <c r="I20" s="72" t="s">
        <v>3813</v>
      </c>
      <c r="J20" s="72" t="s">
        <v>15</v>
      </c>
      <c r="K20" s="72" t="s">
        <v>4001</v>
      </c>
      <c r="L20" s="72" t="s">
        <v>4111</v>
      </c>
      <c r="N20" s="72" t="str">
        <f t="shared" si="0"/>
        <v>INSERT INTO ft_t_guid (GUID_OID,GU_ID,GU_TYP,GU_CNT,GU_ID_CTXT_TYP,GEO_UNIT_ID,START_TMS,LAST_CHG_TMS,LAST_CHG_USR_ID,DATA_STAT_TYP,DATA_SRC_ID,GUNT_OID )SELECT 'GUID000019','NL','COUNTRY','1','BARRA','NET',SYSDATE(),SYSDATE(),'GS:PSG:P72','ACTIVE','P72','GUNT45B==='   FROM DUAL WHERE NOT EXISTS (SELECT 1 FROM FT_T_GUID WHERE  GUID_OID =  'GUID000019' AND GEO_UNIT_ID = 'NET');</v>
      </c>
    </row>
    <row r="21" spans="1:14">
      <c r="A21" s="72" t="s">
        <v>4112</v>
      </c>
      <c r="B21" s="72" t="s">
        <v>299</v>
      </c>
      <c r="C21" s="72" t="s">
        <v>47</v>
      </c>
      <c r="D21" s="72">
        <v>1</v>
      </c>
      <c r="E21" s="72" t="s">
        <v>4009</v>
      </c>
      <c r="F21" s="155" t="s">
        <v>1409</v>
      </c>
      <c r="G21" s="72" t="s">
        <v>5931</v>
      </c>
      <c r="H21" s="72" t="s">
        <v>5931</v>
      </c>
      <c r="I21" s="72" t="s">
        <v>3813</v>
      </c>
      <c r="J21" s="72" t="s">
        <v>15</v>
      </c>
      <c r="K21" s="72" t="s">
        <v>4001</v>
      </c>
      <c r="L21" s="72" t="s">
        <v>4113</v>
      </c>
      <c r="N21" s="72" t="str">
        <f t="shared" si="0"/>
        <v>INSERT INTO ft_t_guid (GUID_OID,GU_ID,GU_TYP,GU_CNT,GU_ID_CTXT_TYP,GEO_UNIT_ID,START_TMS,LAST_CHG_TMS,LAST_CHG_USR_ID,DATA_STAT_TYP,DATA_SRC_ID,GUNT_OID )SELECT 'GUID000020','NZ','COUNTRY','1','BARRA','NZE',SYSDATE(),SYSDATE(),'GS:PSG:P72','ACTIVE','P72','GUNT493==='   FROM DUAL WHERE NOT EXISTS (SELECT 1 FROM FT_T_GUID WHERE  GUID_OID =  'GUID000020' AND GEO_UNIT_ID = 'NZE');</v>
      </c>
    </row>
    <row r="22" spans="1:14">
      <c r="A22" s="72" t="s">
        <v>4114</v>
      </c>
      <c r="B22" s="72" t="s">
        <v>4115</v>
      </c>
      <c r="C22" s="72" t="s">
        <v>47</v>
      </c>
      <c r="D22" s="72">
        <v>1</v>
      </c>
      <c r="E22" s="72" t="s">
        <v>4009</v>
      </c>
      <c r="F22" s="155" t="s">
        <v>4116</v>
      </c>
      <c r="G22" s="72" t="s">
        <v>5931</v>
      </c>
      <c r="H22" s="72" t="s">
        <v>5931</v>
      </c>
      <c r="I22" s="72" t="s">
        <v>3813</v>
      </c>
      <c r="J22" s="72" t="s">
        <v>15</v>
      </c>
      <c r="K22" s="72" t="s">
        <v>4001</v>
      </c>
      <c r="L22" s="72" t="s">
        <v>4117</v>
      </c>
      <c r="N22" s="72" t="str">
        <f t="shared" si="0"/>
        <v>INSERT INTO ft_t_guid (GUID_OID,GU_ID,GU_TYP,GU_CNT,GU_ID_CTXT_TYP,GEO_UNIT_ID,START_TMS,LAST_CHG_TMS,LAST_CHG_USR_ID,DATA_STAT_TYP,DATA_SRC_ID,GUNT_OID )SELECT 'GUID000021','PH','COUNTRY','1','BARRA','PHI',SYSDATE(),SYSDATE(),'GS:PSG:P72','ACTIVE','P72','GUNT442==='   FROM DUAL WHERE NOT EXISTS (SELECT 1 FROM FT_T_GUID WHERE  GUID_OID =  'GUID000021' AND GEO_UNIT_ID = 'PHI');</v>
      </c>
    </row>
    <row r="23" spans="1:14">
      <c r="A23" s="72" t="s">
        <v>4118</v>
      </c>
      <c r="B23" s="72" t="s">
        <v>271</v>
      </c>
      <c r="C23" s="72" t="s">
        <v>47</v>
      </c>
      <c r="D23" s="72">
        <v>1</v>
      </c>
      <c r="E23" s="72" t="s">
        <v>4009</v>
      </c>
      <c r="F23" s="155" t="s">
        <v>1440</v>
      </c>
      <c r="G23" s="72" t="s">
        <v>5931</v>
      </c>
      <c r="H23" s="72" t="s">
        <v>5931</v>
      </c>
      <c r="I23" s="72" t="s">
        <v>3813</v>
      </c>
      <c r="J23" s="72" t="s">
        <v>15</v>
      </c>
      <c r="K23" s="72" t="s">
        <v>4001</v>
      </c>
      <c r="L23" s="72" t="s">
        <v>4119</v>
      </c>
      <c r="N23" s="72" t="str">
        <f t="shared" si="0"/>
        <v>INSERT INTO ft_t_guid (GUID_OID,GU_ID,GU_TYP,GU_CNT,GU_ID_CTXT_TYP,GEO_UNIT_ID,START_TMS,LAST_CHG_TMS,LAST_CHG_USR_ID,DATA_STAT_TYP,DATA_SRC_ID,GUNT_OID )SELECT 'GUID000022','PT','COUNTRY','1','BARRA','POR',SYSDATE(),SYSDATE(),'GS:PSG:P72','ACTIVE','P72','GUNT278==='   FROM DUAL WHERE NOT EXISTS (SELECT 1 FROM FT_T_GUID WHERE  GUID_OID =  'GUID000022' AND GEO_UNIT_ID = 'POR');</v>
      </c>
    </row>
    <row r="24" spans="1:14">
      <c r="A24" s="72" t="s">
        <v>4120</v>
      </c>
      <c r="B24" s="72" t="s">
        <v>4121</v>
      </c>
      <c r="C24" s="72" t="s">
        <v>47</v>
      </c>
      <c r="D24" s="72">
        <v>1</v>
      </c>
      <c r="E24" s="72" t="s">
        <v>4009</v>
      </c>
      <c r="F24" s="155" t="s">
        <v>4122</v>
      </c>
      <c r="G24" s="72" t="s">
        <v>5931</v>
      </c>
      <c r="H24" s="72" t="s">
        <v>5931</v>
      </c>
      <c r="I24" s="72" t="s">
        <v>3813</v>
      </c>
      <c r="J24" s="72" t="s">
        <v>15</v>
      </c>
      <c r="K24" s="72" t="s">
        <v>4001</v>
      </c>
      <c r="L24" s="72" t="s">
        <v>4123</v>
      </c>
      <c r="N24" s="72" t="str">
        <f t="shared" si="0"/>
        <v>INSERT INTO ft_t_guid (GUID_OID,GU_ID,GU_TYP,GU_CNT,GU_ID_CTXT_TYP,GEO_UNIT_ID,START_TMS,LAST_CHG_TMS,LAST_CHG_USR_ID,DATA_STAT_TYP,DATA_SRC_ID,GUNT_OID )SELECT 'GUID000023','SG','COUNTRY','1','BARRA','SIN',SYSDATE(),SYSDATE(),'GS:PSG:P72','ACTIVE','P72','GUNT23C==='   FROM DUAL WHERE NOT EXISTS (SELECT 1 FROM FT_T_GUID WHERE  GUID_OID =  'GUID000023' AND GEO_UNIT_ID = 'SIN');</v>
      </c>
    </row>
    <row r="25" spans="1:14">
      <c r="A25" s="72" t="s">
        <v>4124</v>
      </c>
      <c r="B25" s="72" t="s">
        <v>274</v>
      </c>
      <c r="C25" s="72" t="s">
        <v>47</v>
      </c>
      <c r="D25" s="72">
        <v>1</v>
      </c>
      <c r="E25" s="72" t="s">
        <v>4009</v>
      </c>
      <c r="F25" s="155" t="s">
        <v>4125</v>
      </c>
      <c r="G25" s="72" t="s">
        <v>5931</v>
      </c>
      <c r="H25" s="72" t="s">
        <v>5931</v>
      </c>
      <c r="I25" s="72" t="s">
        <v>3813</v>
      </c>
      <c r="J25" s="72" t="s">
        <v>15</v>
      </c>
      <c r="K25" s="72" t="s">
        <v>4001</v>
      </c>
      <c r="L25" s="72" t="s">
        <v>4126</v>
      </c>
      <c r="N25" s="72" t="str">
        <f t="shared" si="0"/>
        <v>INSERT INTO ft_t_guid (GUID_OID,GU_ID,GU_TYP,GU_CNT,GU_ID_CTXT_TYP,GEO_UNIT_ID,START_TMS,LAST_CHG_TMS,LAST_CHG_USR_ID,DATA_STAT_TYP,DATA_SRC_ID,GUNT_OID )SELECT 'GUID000024','SI','COUNTRY','1','BARRA','SIA',SYSDATE(),SYSDATE(),'GS:PSG:P72','ACTIVE','P72','GUNT373==='   FROM DUAL WHERE NOT EXISTS (SELECT 1 FROM FT_T_GUID WHERE  GUID_OID =  'GUID000024' AND GEO_UNIT_ID = 'SIA');</v>
      </c>
    </row>
    <row r="26" spans="1:14">
      <c r="A26" s="72" t="s">
        <v>4127</v>
      </c>
      <c r="B26" s="72" t="s">
        <v>4128</v>
      </c>
      <c r="C26" s="72" t="s">
        <v>47</v>
      </c>
      <c r="D26" s="72">
        <v>1</v>
      </c>
      <c r="E26" s="72" t="s">
        <v>4009</v>
      </c>
      <c r="F26" s="155" t="s">
        <v>1489</v>
      </c>
      <c r="G26" s="72" t="s">
        <v>5931</v>
      </c>
      <c r="H26" s="72" t="s">
        <v>5931</v>
      </c>
      <c r="I26" s="72" t="s">
        <v>3813</v>
      </c>
      <c r="J26" s="72" t="s">
        <v>15</v>
      </c>
      <c r="K26" s="72" t="s">
        <v>4001</v>
      </c>
      <c r="L26" s="72" t="s">
        <v>4129</v>
      </c>
      <c r="N26" s="72" t="str">
        <f t="shared" si="0"/>
        <v>INSERT INTO ft_t_guid (GUID_OID,GU_ID,GU_TYP,GU_CNT,GU_ID_CTXT_TYP,GEO_UNIT_ID,START_TMS,LAST_CHG_TMS,LAST_CHG_USR_ID,DATA_STAT_TYP,DATA_SRC_ID,GUNT_OID )SELECT 'GUID000025','TW','COUNTRY','1','BARRA','TAI',SYSDATE(),SYSDATE(),'GS:PSG:P72','ACTIVE','P72','GUNT2DD==='   FROM DUAL WHERE NOT EXISTS (SELECT 1 FROM FT_T_GUID WHERE  GUID_OID =  'GUID000025' AND GEO_UNIT_ID = 'TAI');</v>
      </c>
    </row>
    <row r="27" spans="1:14">
      <c r="A27" s="72" t="s">
        <v>4130</v>
      </c>
      <c r="B27" s="72" t="s">
        <v>4131</v>
      </c>
      <c r="C27" s="72" t="s">
        <v>47</v>
      </c>
      <c r="D27" s="72">
        <v>1</v>
      </c>
      <c r="E27" s="72" t="s">
        <v>4009</v>
      </c>
      <c r="F27" s="155" t="s">
        <v>4132</v>
      </c>
      <c r="G27" s="72" t="s">
        <v>5931</v>
      </c>
      <c r="H27" s="72" t="s">
        <v>5931</v>
      </c>
      <c r="I27" s="72" t="s">
        <v>3813</v>
      </c>
      <c r="J27" s="72" t="s">
        <v>15</v>
      </c>
      <c r="K27" s="72" t="s">
        <v>4001</v>
      </c>
      <c r="L27" s="72" t="s">
        <v>4133</v>
      </c>
      <c r="N27" s="72" t="str">
        <f t="shared" si="0"/>
        <v>INSERT INTO ft_t_guid (GUID_OID,GU_ID,GU_TYP,GU_CNT,GU_ID_CTXT_TYP,GEO_UNIT_ID,START_TMS,LAST_CHG_TMS,LAST_CHG_USR_ID,DATA_STAT_TYP,DATA_SRC_ID,GUNT_OID )SELECT 'GUID000026','UA','COUNTRY','1','BARRA','UNS',SYSDATE(),SYSDATE(),'GS:PSG:P72','ACTIVE','P72','GUNT3C8==='   FROM DUAL WHERE NOT EXISTS (SELECT 1 FROM FT_T_GUID WHERE  GUID_OID =  'GUID000026' AND GEO_UNIT_ID = 'UNS');</v>
      </c>
    </row>
    <row r="28" spans="1:14">
      <c r="A28" s="72" t="s">
        <v>4134</v>
      </c>
      <c r="B28" s="72" t="s">
        <v>302</v>
      </c>
      <c r="C28" s="72" t="s">
        <v>47</v>
      </c>
      <c r="D28" s="72">
        <v>1</v>
      </c>
      <c r="E28" s="72" t="s">
        <v>4009</v>
      </c>
      <c r="F28" s="155" t="s">
        <v>4135</v>
      </c>
      <c r="G28" s="72" t="s">
        <v>5931</v>
      </c>
      <c r="H28" s="72" t="s">
        <v>5931</v>
      </c>
      <c r="I28" s="72" t="s">
        <v>3813</v>
      </c>
      <c r="J28" s="72" t="s">
        <v>15</v>
      </c>
      <c r="K28" s="72" t="s">
        <v>4001</v>
      </c>
      <c r="L28" s="72" t="s">
        <v>4136</v>
      </c>
      <c r="N28" s="72" t="str">
        <f t="shared" si="0"/>
        <v>INSERT INTO ft_t_guid (GUID_OID,GU_ID,GU_TYP,GU_CNT,GU_ID_CTXT_TYP,GEO_UNIT_ID,START_TMS,LAST_CHG_TMS,LAST_CHG_USR_ID,DATA_STAT_TYP,DATA_SRC_ID,GUNT_OID )SELECT 'GUID000027','US','COUNTRY','1','BARRA','USB',SYSDATE(),SYSDATE(),'GS:PSG:P72','ACTIVE','P72','GUNT3CC==='   FROM DUAL WHERE NOT EXISTS (SELECT 1 FROM FT_T_GUID WHERE  GUID_OID =  'GUID000027' AND GEO_UNIT_ID = 'USB');</v>
      </c>
    </row>
    <row r="29" spans="1:14">
      <c r="A29" s="72" t="s">
        <v>4137</v>
      </c>
      <c r="B29" s="72" t="s">
        <v>4138</v>
      </c>
      <c r="C29" s="72" t="s">
        <v>47</v>
      </c>
      <c r="D29" s="72">
        <v>1</v>
      </c>
      <c r="E29" s="72" t="s">
        <v>4009</v>
      </c>
      <c r="F29" s="155" t="s">
        <v>4139</v>
      </c>
      <c r="G29" s="72" t="s">
        <v>5931</v>
      </c>
      <c r="H29" s="72" t="s">
        <v>5931</v>
      </c>
      <c r="I29" s="72" t="s">
        <v>3813</v>
      </c>
      <c r="J29" s="72" t="s">
        <v>15</v>
      </c>
      <c r="K29" s="72" t="s">
        <v>4001</v>
      </c>
      <c r="L29" s="72" t="s">
        <v>4140</v>
      </c>
      <c r="N29" s="72" t="str">
        <f t="shared" si="0"/>
        <v>INSERT INTO ft_t_guid (GUID_OID,GU_ID,GU_TYP,GU_CNT,GU_ID_CTXT_TYP,GEO_UNIT_ID,START_TMS,LAST_CHG_TMS,LAST_CHG_USR_ID,DATA_STAT_TYP,DATA_SRC_ID,GUNT_OID )SELECT 'GUID000028','ZA','COUNTRY','1','BARRA','SAF',SYSDATE(),SYSDATE(),'GS:PSG:P72','ACTIVE','P72','GUNT334==='   FROM DUAL WHERE NOT EXISTS (SELECT 1 FROM FT_T_GUID WHERE  GUID_OID =  'GUID000028' AND GEO_UNIT_ID = 'SAF');</v>
      </c>
    </row>
    <row r="30" spans="1:14">
      <c r="A30" s="72" t="s">
        <v>4141</v>
      </c>
      <c r="B30" s="72" t="s">
        <v>4142</v>
      </c>
      <c r="C30" s="72" t="s">
        <v>47</v>
      </c>
      <c r="D30" s="72">
        <v>1</v>
      </c>
      <c r="E30" s="72" t="s">
        <v>4009</v>
      </c>
      <c r="F30" s="155" t="s">
        <v>4143</v>
      </c>
      <c r="G30" s="72" t="s">
        <v>5931</v>
      </c>
      <c r="H30" s="72" t="s">
        <v>5931</v>
      </c>
      <c r="I30" s="72" t="s">
        <v>3813</v>
      </c>
      <c r="J30" s="72" t="s">
        <v>15</v>
      </c>
      <c r="K30" s="72" t="s">
        <v>4001</v>
      </c>
      <c r="L30" s="72" t="s">
        <v>4144</v>
      </c>
      <c r="N30" s="72" t="str">
        <f t="shared" si="0"/>
        <v>INSERT INTO ft_t_guid (GUID_OID,GU_ID,GU_TYP,GU_CNT,GU_ID_CTXT_TYP,GEO_UNIT_ID,START_TMS,LAST_CHG_TMS,LAST_CHG_USR_ID,DATA_STAT_TYP,DATA_SRC_ID,GUNT_OID )SELECT 'GUID000029','ZM','COUNTRY','1','BARRA','ZAM',SYSDATE(),SYSDATE(),'GS:PSG:P72','ACTIVE','P72','GUNT3D3==='   FROM DUAL WHERE NOT EXISTS (SELECT 1 FROM FT_T_GUID WHERE  GUID_OID =  'GUID000029' AND GEO_UNIT_ID = 'ZAM');</v>
      </c>
    </row>
    <row r="31" spans="1:14">
      <c r="A31" s="72" t="s">
        <v>4145</v>
      </c>
      <c r="B31" s="72" t="s">
        <v>4146</v>
      </c>
      <c r="C31" s="72" t="s">
        <v>47</v>
      </c>
      <c r="D31" s="72">
        <v>1</v>
      </c>
      <c r="E31" s="72" t="s">
        <v>4009</v>
      </c>
      <c r="F31" s="155" t="s">
        <v>4147</v>
      </c>
      <c r="G31" s="72" t="s">
        <v>5931</v>
      </c>
      <c r="H31" s="72" t="s">
        <v>5931</v>
      </c>
      <c r="I31" s="72" t="s">
        <v>3813</v>
      </c>
      <c r="J31" s="72" t="s">
        <v>15</v>
      </c>
      <c r="K31" s="72" t="s">
        <v>4001</v>
      </c>
      <c r="L31" s="72" t="s">
        <v>4148</v>
      </c>
      <c r="N31" s="72" t="str">
        <f t="shared" si="0"/>
        <v>INSERT INTO ft_t_guid (GUID_OID,GU_ID,GU_TYP,GU_CNT,GU_ID_CTXT_TYP,GEO_UNIT_ID,START_TMS,LAST_CHG_TMS,LAST_CHG_USR_ID,DATA_STAT_TYP,DATA_SRC_ID,GUNT_OID )SELECT 'GUID000030','ZW','COUNTRY','1','BARRA','ZIM',SYSDATE(),SYSDATE(),'GS:PSG:P72','ACTIVE','P72','GUNT427==='   FROM DUAL WHERE NOT EXISTS (SELECT 1 FROM FT_T_GUID WHERE  GUID_OID =  'GUID000030' AND GEO_UNIT_ID = 'ZIM');</v>
      </c>
    </row>
    <row r="32" spans="1:14" s="156" customFormat="1">
      <c r="A32" s="156" t="s">
        <v>4412</v>
      </c>
      <c r="C32" s="156" t="s">
        <v>47</v>
      </c>
      <c r="D32" s="156">
        <v>1</v>
      </c>
      <c r="E32" s="156" t="s">
        <v>4316</v>
      </c>
      <c r="F32" s="157" t="s">
        <v>4541</v>
      </c>
      <c r="G32" s="72" t="s">
        <v>5931</v>
      </c>
      <c r="H32" s="72" t="s">
        <v>5931</v>
      </c>
      <c r="I32" s="156" t="s">
        <v>3813</v>
      </c>
      <c r="J32" s="156" t="s">
        <v>15</v>
      </c>
      <c r="K32" s="156" t="s">
        <v>4001</v>
      </c>
      <c r="L32" s="156" t="s">
        <v>4317</v>
      </c>
      <c r="N32" s="156" t="str">
        <f t="shared" si="0"/>
        <v>INSERT INTO ft_t_guid (GUID_OID,GU_ID,GU_TYP,GU_CNT,GU_ID_CTXT_TYP,GEO_UNIT_ID,START_TMS,LAST_CHG_TMS,LAST_CHG_USR_ID,DATA_STAT_TYP,DATA_SRC_ID,GUNT_OID )SELECT 'GUID000031','','COUNTRY','1','WORLDSCOPE','012',SYSDATE(),SYSDATE(),'GS:PSG:P72','ACTIVE','P72','GUNT25F==='   FROM DUAL WHERE NOT EXISTS (SELECT 1 FROM FT_T_GUID WHERE  GUID_OID =  'GUID000031' AND GEO_UNIT_ID = '012');</v>
      </c>
    </row>
    <row r="33" spans="1:14" s="156" customFormat="1">
      <c r="A33" s="156" t="s">
        <v>4413</v>
      </c>
      <c r="C33" s="156" t="s">
        <v>47</v>
      </c>
      <c r="D33" s="156">
        <v>1</v>
      </c>
      <c r="E33" s="156" t="s">
        <v>4316</v>
      </c>
      <c r="F33" s="158">
        <v>440</v>
      </c>
      <c r="G33" s="72" t="s">
        <v>5931</v>
      </c>
      <c r="H33" s="72" t="s">
        <v>5931</v>
      </c>
      <c r="I33" s="156" t="s">
        <v>3813</v>
      </c>
      <c r="J33" s="156" t="s">
        <v>15</v>
      </c>
      <c r="K33" s="156" t="s">
        <v>4001</v>
      </c>
      <c r="L33" s="156" t="s">
        <v>4090</v>
      </c>
      <c r="N33" s="156" t="str">
        <f t="shared" si="0"/>
        <v>INSERT INTO ft_t_guid (GUID_OID,GU_ID,GU_TYP,GU_CNT,GU_ID_CTXT_TYP,GEO_UNIT_ID,START_TMS,LAST_CHG_TMS,LAST_CHG_USR_ID,DATA_STAT_TYP,DATA_SRC_ID,GUNT_OID )SELECT 'GUID000032','','COUNTRY','1','WORLDSCOPE','440',SYSDATE(),SYSDATE(),'GS:PSG:P72','ACTIVE','P72','GUNT44E==='   FROM DUAL WHERE NOT EXISTS (SELECT 1 FROM FT_T_GUID WHERE  GUID_OID =  'GUID000032' AND GEO_UNIT_ID = '440');</v>
      </c>
    </row>
    <row r="34" spans="1:14" s="156" customFormat="1">
      <c r="A34" s="156" t="s">
        <v>4414</v>
      </c>
      <c r="C34" s="156" t="s">
        <v>47</v>
      </c>
      <c r="D34" s="156">
        <v>1</v>
      </c>
      <c r="E34" s="156" t="s">
        <v>4316</v>
      </c>
      <c r="F34" s="158" t="s">
        <v>4542</v>
      </c>
      <c r="G34" s="72" t="s">
        <v>5931</v>
      </c>
      <c r="H34" s="72" t="s">
        <v>5931</v>
      </c>
      <c r="I34" s="156" t="s">
        <v>3813</v>
      </c>
      <c r="J34" s="156" t="s">
        <v>15</v>
      </c>
      <c r="K34" s="156" t="s">
        <v>4001</v>
      </c>
      <c r="L34" s="156" t="s">
        <v>4318</v>
      </c>
      <c r="N34" s="156" t="str">
        <f t="shared" si="0"/>
        <v>INSERT INTO ft_t_guid (GUID_OID,GU_ID,GU_TYP,GU_CNT,GU_ID_CTXT_TYP,GEO_UNIT_ID,START_TMS,LAST_CHG_TMS,LAST_CHG_USR_ID,DATA_STAT_TYP,DATA_SRC_ID,GUNT_OID )SELECT 'GUID000033','','COUNTRY','1','WORLDSCOPE','025',SYSDATE(),SYSDATE(),'GS:PSG:P72','ACTIVE','P72','GUNT330==='   FROM DUAL WHERE NOT EXISTS (SELECT 1 FROM FT_T_GUID WHERE  GUID_OID =  'GUID000033' AND GEO_UNIT_ID = '025');</v>
      </c>
    </row>
    <row r="35" spans="1:14" s="156" customFormat="1">
      <c r="A35" s="156" t="s">
        <v>4415</v>
      </c>
      <c r="C35" s="156" t="s">
        <v>47</v>
      </c>
      <c r="D35" s="156">
        <v>1</v>
      </c>
      <c r="E35" s="156" t="s">
        <v>4316</v>
      </c>
      <c r="F35" s="158">
        <v>442</v>
      </c>
      <c r="G35" s="72" t="s">
        <v>5931</v>
      </c>
      <c r="H35" s="72" t="s">
        <v>5931</v>
      </c>
      <c r="I35" s="156" t="s">
        <v>3813</v>
      </c>
      <c r="J35" s="156" t="s">
        <v>15</v>
      </c>
      <c r="K35" s="156" t="s">
        <v>4001</v>
      </c>
      <c r="L35" s="156" t="s">
        <v>4319</v>
      </c>
      <c r="N35" s="156" t="str">
        <f t="shared" si="0"/>
        <v>INSERT INTO ft_t_guid (GUID_OID,GU_ID,GU_TYP,GU_CNT,GU_ID_CTXT_TYP,GEO_UNIT_ID,START_TMS,LAST_CHG_TMS,LAST_CHG_USR_ID,DATA_STAT_TYP,DATA_SRC_ID,GUNT_OID )SELECT 'GUID000034','','COUNTRY','1','WORLDSCOPE','442',SYSDATE(),SYSDATE(),'GS:PSG:P72','ACTIVE','P72','GUNT4B5==='   FROM DUAL WHERE NOT EXISTS (SELECT 1 FROM FT_T_GUID WHERE  GUID_OID =  'GUID000034' AND GEO_UNIT_ID = '442');</v>
      </c>
    </row>
    <row r="36" spans="1:14" s="156" customFormat="1">
      <c r="A36" s="156" t="s">
        <v>4416</v>
      </c>
      <c r="C36" s="156" t="s">
        <v>47</v>
      </c>
      <c r="D36" s="156">
        <v>1</v>
      </c>
      <c r="E36" s="156" t="s">
        <v>4316</v>
      </c>
      <c r="F36" s="158" t="s">
        <v>4543</v>
      </c>
      <c r="G36" s="72" t="s">
        <v>5931</v>
      </c>
      <c r="H36" s="72" t="s">
        <v>5931</v>
      </c>
      <c r="I36" s="156" t="s">
        <v>3813</v>
      </c>
      <c r="J36" s="156" t="s">
        <v>15</v>
      </c>
      <c r="K36" s="156" t="s">
        <v>4001</v>
      </c>
      <c r="L36" s="156" t="s">
        <v>4320</v>
      </c>
      <c r="N36" s="156" t="str">
        <f t="shared" si="0"/>
        <v>INSERT INTO ft_t_guid (GUID_OID,GU_ID,GU_TYP,GU_CNT,GU_ID_CTXT_TYP,GEO_UNIT_ID,START_TMS,LAST_CHG_TMS,LAST_CHG_USR_ID,DATA_STAT_TYP,DATA_SRC_ID,GUNT_OID )SELECT 'GUID000035','','COUNTRY','1','WORLDSCOPE','036',SYSDATE(),SYSDATE(),'GS:PSG:P72','ACTIVE','P72','GUNT27A==='   FROM DUAL WHERE NOT EXISTS (SELECT 1 FROM FT_T_GUID WHERE  GUID_OID =  'GUID000035' AND GEO_UNIT_ID = '036');</v>
      </c>
    </row>
    <row r="37" spans="1:14" s="156" customFormat="1">
      <c r="A37" s="156" t="s">
        <v>4417</v>
      </c>
      <c r="C37" s="156" t="s">
        <v>47</v>
      </c>
      <c r="D37" s="156">
        <v>1</v>
      </c>
      <c r="E37" s="156" t="s">
        <v>4316</v>
      </c>
      <c r="F37" s="158">
        <v>454</v>
      </c>
      <c r="G37" s="72" t="s">
        <v>5931</v>
      </c>
      <c r="H37" s="72" t="s">
        <v>5931</v>
      </c>
      <c r="I37" s="156" t="s">
        <v>3813</v>
      </c>
      <c r="J37" s="156" t="s">
        <v>15</v>
      </c>
      <c r="K37" s="156" t="s">
        <v>4001</v>
      </c>
      <c r="L37" s="156" t="s">
        <v>4321</v>
      </c>
      <c r="N37" s="156" t="str">
        <f t="shared" si="0"/>
        <v>INSERT INTO ft_t_guid (GUID_OID,GU_ID,GU_TYP,GU_CNT,GU_ID_CTXT_TYP,GEO_UNIT_ID,START_TMS,LAST_CHG_TMS,LAST_CHG_USR_ID,DATA_STAT_TYP,DATA_SRC_ID,GUNT_OID )SELECT 'GUID000036','','COUNTRY','1','WORLDSCOPE','454',SYSDATE(),SYSDATE(),'GS:PSG:P72','ACTIVE','P72','GUNT261==='   FROM DUAL WHERE NOT EXISTS (SELECT 1 FROM FT_T_GUID WHERE  GUID_OID =  'GUID000036' AND GEO_UNIT_ID = '454');</v>
      </c>
    </row>
    <row r="38" spans="1:14" s="156" customFormat="1">
      <c r="A38" s="156" t="s">
        <v>4418</v>
      </c>
      <c r="C38" s="156" t="s">
        <v>47</v>
      </c>
      <c r="D38" s="156">
        <v>1</v>
      </c>
      <c r="E38" s="156" t="s">
        <v>4316</v>
      </c>
      <c r="F38" s="158" t="s">
        <v>4544</v>
      </c>
      <c r="G38" s="72" t="s">
        <v>5931</v>
      </c>
      <c r="H38" s="72" t="s">
        <v>5931</v>
      </c>
      <c r="I38" s="156" t="s">
        <v>3813</v>
      </c>
      <c r="J38" s="156" t="s">
        <v>15</v>
      </c>
      <c r="K38" s="156" t="s">
        <v>4001</v>
      </c>
      <c r="L38" s="156" t="s">
        <v>4322</v>
      </c>
      <c r="N38" s="156" t="str">
        <f t="shared" si="0"/>
        <v>INSERT INTO ft_t_guid (GUID_OID,GU_ID,GU_TYP,GU_CNT,GU_ID_CTXT_TYP,GEO_UNIT_ID,START_TMS,LAST_CHG_TMS,LAST_CHG_USR_ID,DATA_STAT_TYP,DATA_SRC_ID,GUNT_OID )SELECT 'GUID000037','','COUNTRY','1','WORLDSCOPE','040',SYSDATE(),SYSDATE(),'GS:PSG:P72','ACTIVE','P72','GUNT435==='   FROM DUAL WHERE NOT EXISTS (SELECT 1 FROM FT_T_GUID WHERE  GUID_OID =  'GUID000037' AND GEO_UNIT_ID = '040');</v>
      </c>
    </row>
    <row r="39" spans="1:14" s="156" customFormat="1">
      <c r="A39" s="156" t="s">
        <v>4419</v>
      </c>
      <c r="C39" s="156" t="s">
        <v>47</v>
      </c>
      <c r="D39" s="156">
        <v>1</v>
      </c>
      <c r="E39" s="156" t="s">
        <v>4316</v>
      </c>
      <c r="F39" s="158">
        <v>458</v>
      </c>
      <c r="G39" s="72" t="s">
        <v>5931</v>
      </c>
      <c r="H39" s="72" t="s">
        <v>5931</v>
      </c>
      <c r="I39" s="156" t="s">
        <v>3813</v>
      </c>
      <c r="J39" s="156" t="s">
        <v>15</v>
      </c>
      <c r="K39" s="156" t="s">
        <v>4001</v>
      </c>
      <c r="L39" s="156" t="s">
        <v>4104</v>
      </c>
      <c r="N39" s="156" t="str">
        <f t="shared" si="0"/>
        <v>INSERT INTO ft_t_guid (GUID_OID,GU_ID,GU_TYP,GU_CNT,GU_ID_CTXT_TYP,GEO_UNIT_ID,START_TMS,LAST_CHG_TMS,LAST_CHG_USR_ID,DATA_STAT_TYP,DATA_SRC_ID,GUNT_OID )SELECT 'GUID000038','','COUNTRY','1','WORLDSCOPE','458',SYSDATE(),SYSDATE(),'GS:PSG:P72','ACTIVE','P72','GUNT3B3==='   FROM DUAL WHERE NOT EXISTS (SELECT 1 FROM FT_T_GUID WHERE  GUID_OID =  'GUID000038' AND GEO_UNIT_ID = '458');</v>
      </c>
    </row>
    <row r="40" spans="1:14" s="156" customFormat="1">
      <c r="A40" s="156" t="s">
        <v>4420</v>
      </c>
      <c r="C40" s="156" t="s">
        <v>47</v>
      </c>
      <c r="D40" s="156">
        <v>1</v>
      </c>
      <c r="E40" s="156" t="s">
        <v>4316</v>
      </c>
      <c r="F40" s="158" t="s">
        <v>4545</v>
      </c>
      <c r="G40" s="72" t="s">
        <v>5931</v>
      </c>
      <c r="H40" s="72" t="s">
        <v>5931</v>
      </c>
      <c r="I40" s="156" t="s">
        <v>3813</v>
      </c>
      <c r="J40" s="156" t="s">
        <v>15</v>
      </c>
      <c r="K40" s="156" t="s">
        <v>4001</v>
      </c>
      <c r="L40" s="156" t="s">
        <v>4323</v>
      </c>
      <c r="N40" s="156" t="str">
        <f t="shared" si="0"/>
        <v>INSERT INTO ft_t_guid (GUID_OID,GU_ID,GU_TYP,GU_CNT,GU_ID_CTXT_TYP,GEO_UNIT_ID,START_TMS,LAST_CHG_TMS,LAST_CHG_USR_ID,DATA_STAT_TYP,DATA_SRC_ID,GUNT_OID )SELECT 'GUID000039','','COUNTRY','1','WORLDSCOPE','044',SYSDATE(),SYSDATE(),'GS:PSG:P72','ACTIVE','P72','GUNT2A5==='   FROM DUAL WHERE NOT EXISTS (SELECT 1 FROM FT_T_GUID WHERE  GUID_OID =  'GUID000039' AND GEO_UNIT_ID = '044');</v>
      </c>
    </row>
    <row r="41" spans="1:14" s="156" customFormat="1">
      <c r="A41" s="156" t="s">
        <v>4421</v>
      </c>
      <c r="C41" s="156" t="s">
        <v>47</v>
      </c>
      <c r="D41" s="156">
        <v>1</v>
      </c>
      <c r="E41" s="156" t="s">
        <v>4316</v>
      </c>
      <c r="F41" s="158">
        <v>470</v>
      </c>
      <c r="G41" s="72" t="s">
        <v>5931</v>
      </c>
      <c r="H41" s="72" t="s">
        <v>5931</v>
      </c>
      <c r="I41" s="156" t="s">
        <v>3813</v>
      </c>
      <c r="J41" s="156" t="s">
        <v>15</v>
      </c>
      <c r="K41" s="156" t="s">
        <v>4001</v>
      </c>
      <c r="L41" s="156" t="s">
        <v>4324</v>
      </c>
      <c r="N41" s="156" t="str">
        <f t="shared" si="0"/>
        <v>INSERT INTO ft_t_guid (GUID_OID,GU_ID,GU_TYP,GU_CNT,GU_ID_CTXT_TYP,GEO_UNIT_ID,START_TMS,LAST_CHG_TMS,LAST_CHG_USR_ID,DATA_STAT_TYP,DATA_SRC_ID,GUNT_OID )SELECT 'GUID000040','','COUNTRY','1','WORLDSCOPE','470',SYSDATE(),SYSDATE(),'GS:PSG:P72','ACTIVE','P72','GUNT41F==='   FROM DUAL WHERE NOT EXISTS (SELECT 1 FROM FT_T_GUID WHERE  GUID_OID =  'GUID000040' AND GEO_UNIT_ID = '470');</v>
      </c>
    </row>
    <row r="42" spans="1:14" s="156" customFormat="1">
      <c r="A42" s="156" t="s">
        <v>4422</v>
      </c>
      <c r="C42" s="156" t="s">
        <v>47</v>
      </c>
      <c r="D42" s="156">
        <v>1</v>
      </c>
      <c r="E42" s="156" t="s">
        <v>4316</v>
      </c>
      <c r="F42" s="158" t="s">
        <v>4546</v>
      </c>
      <c r="G42" s="72" t="s">
        <v>5931</v>
      </c>
      <c r="H42" s="72" t="s">
        <v>5931</v>
      </c>
      <c r="I42" s="156" t="s">
        <v>3813</v>
      </c>
      <c r="J42" s="156" t="s">
        <v>15</v>
      </c>
      <c r="K42" s="156" t="s">
        <v>4001</v>
      </c>
      <c r="L42" s="156" t="s">
        <v>4325</v>
      </c>
      <c r="N42" s="156" t="str">
        <f t="shared" si="0"/>
        <v>INSERT INTO ft_t_guid (GUID_OID,GU_ID,GU_TYP,GU_CNT,GU_ID_CTXT_TYP,GEO_UNIT_ID,START_TMS,LAST_CHG_TMS,LAST_CHG_USR_ID,DATA_STAT_TYP,DATA_SRC_ID,GUNT_OID )SELECT 'GUID000041','','COUNTRY','1','WORLDSCOPE','048',SYSDATE(),SYSDATE(),'GS:PSG:P72','ACTIVE','P72','GUNT236==='   FROM DUAL WHERE NOT EXISTS (SELECT 1 FROM FT_T_GUID WHERE  GUID_OID =  'GUID000041' AND GEO_UNIT_ID = '048');</v>
      </c>
    </row>
    <row r="43" spans="1:14" s="156" customFormat="1">
      <c r="A43" s="156" t="s">
        <v>4423</v>
      </c>
      <c r="C43" s="156" t="s">
        <v>47</v>
      </c>
      <c r="D43" s="156">
        <v>1</v>
      </c>
      <c r="E43" s="156" t="s">
        <v>4316</v>
      </c>
      <c r="F43" s="158">
        <v>480</v>
      </c>
      <c r="G43" s="72" t="s">
        <v>5931</v>
      </c>
      <c r="H43" s="72" t="s">
        <v>5931</v>
      </c>
      <c r="I43" s="156" t="s">
        <v>3813</v>
      </c>
      <c r="J43" s="156" t="s">
        <v>15</v>
      </c>
      <c r="K43" s="156" t="s">
        <v>4001</v>
      </c>
      <c r="L43" s="156" t="s">
        <v>4100</v>
      </c>
      <c r="N43" s="156" t="str">
        <f t="shared" si="0"/>
        <v>INSERT INTO ft_t_guid (GUID_OID,GU_ID,GU_TYP,GU_CNT,GU_ID_CTXT_TYP,GEO_UNIT_ID,START_TMS,LAST_CHG_TMS,LAST_CHG_USR_ID,DATA_STAT_TYP,DATA_SRC_ID,GUNT_OID )SELECT 'GUID000042','','COUNTRY','1','WORLDSCOPE','480',SYSDATE(),SYSDATE(),'GS:PSG:P72','ACTIVE','P72','GUNT3C3==='   FROM DUAL WHERE NOT EXISTS (SELECT 1 FROM FT_T_GUID WHERE  GUID_OID =  'GUID000042' AND GEO_UNIT_ID = '480');</v>
      </c>
    </row>
    <row r="44" spans="1:14" s="156" customFormat="1">
      <c r="A44" s="156" t="s">
        <v>4424</v>
      </c>
      <c r="C44" s="156" t="s">
        <v>47</v>
      </c>
      <c r="D44" s="156">
        <v>1</v>
      </c>
      <c r="E44" s="156" t="s">
        <v>4316</v>
      </c>
      <c r="F44" s="158" t="s">
        <v>4547</v>
      </c>
      <c r="G44" s="72" t="s">
        <v>5931</v>
      </c>
      <c r="H44" s="72" t="s">
        <v>5931</v>
      </c>
      <c r="I44" s="156" t="s">
        <v>3813</v>
      </c>
      <c r="J44" s="156" t="s">
        <v>15</v>
      </c>
      <c r="K44" s="156" t="s">
        <v>4001</v>
      </c>
      <c r="L44" s="156" t="s">
        <v>4326</v>
      </c>
      <c r="N44" s="156" t="str">
        <f t="shared" si="0"/>
        <v>INSERT INTO ft_t_guid (GUID_OID,GU_ID,GU_TYP,GU_CNT,GU_ID_CTXT_TYP,GEO_UNIT_ID,START_TMS,LAST_CHG_TMS,LAST_CHG_USR_ID,DATA_STAT_TYP,DATA_SRC_ID,GUNT_OID )SELECT 'GUID000043','','COUNTRY','1','WORLDSCOPE','050',SYSDATE(),SYSDATE(),'GS:PSG:P72','ACTIVE','P72','GUNT3EC==='   FROM DUAL WHERE NOT EXISTS (SELECT 1 FROM FT_T_GUID WHERE  GUID_OID =  'GUID000043' AND GEO_UNIT_ID = '050');</v>
      </c>
    </row>
    <row r="45" spans="1:14" s="156" customFormat="1">
      <c r="A45" s="156" t="s">
        <v>4425</v>
      </c>
      <c r="C45" s="156" t="s">
        <v>47</v>
      </c>
      <c r="D45" s="156">
        <v>1</v>
      </c>
      <c r="E45" s="156" t="s">
        <v>4316</v>
      </c>
      <c r="F45" s="158">
        <v>484</v>
      </c>
      <c r="G45" s="72" t="s">
        <v>5931</v>
      </c>
      <c r="H45" s="72" t="s">
        <v>5931</v>
      </c>
      <c r="I45" s="156" t="s">
        <v>3813</v>
      </c>
      <c r="J45" s="156" t="s">
        <v>15</v>
      </c>
      <c r="K45" s="156" t="s">
        <v>4001</v>
      </c>
      <c r="L45" s="156" t="s">
        <v>4327</v>
      </c>
      <c r="N45" s="156" t="str">
        <f t="shared" si="0"/>
        <v>INSERT INTO ft_t_guid (GUID_OID,GU_ID,GU_TYP,GU_CNT,GU_ID_CTXT_TYP,GEO_UNIT_ID,START_TMS,LAST_CHG_TMS,LAST_CHG_USR_ID,DATA_STAT_TYP,DATA_SRC_ID,GUNT_OID )SELECT 'GUID000044','','COUNTRY','1','WORLDSCOPE','484',SYSDATE(),SYSDATE(),'GS:PSG:P72','ACTIVE','P72','GUNT396==='   FROM DUAL WHERE NOT EXISTS (SELECT 1 FROM FT_T_GUID WHERE  GUID_OID =  'GUID000044' AND GEO_UNIT_ID = '484');</v>
      </c>
    </row>
    <row r="46" spans="1:14" s="156" customFormat="1">
      <c r="A46" s="156" t="s">
        <v>4426</v>
      </c>
      <c r="C46" s="156" t="s">
        <v>47</v>
      </c>
      <c r="D46" s="156">
        <v>1</v>
      </c>
      <c r="E46" s="156" t="s">
        <v>4316</v>
      </c>
      <c r="F46" s="158" t="s">
        <v>4548</v>
      </c>
      <c r="G46" s="72" t="s">
        <v>5931</v>
      </c>
      <c r="H46" s="72" t="s">
        <v>5931</v>
      </c>
      <c r="I46" s="156" t="s">
        <v>3813</v>
      </c>
      <c r="J46" s="156" t="s">
        <v>15</v>
      </c>
      <c r="K46" s="156" t="s">
        <v>4001</v>
      </c>
      <c r="L46" s="156" t="s">
        <v>4328</v>
      </c>
      <c r="N46" s="156" t="str">
        <f t="shared" si="0"/>
        <v>INSERT INTO ft_t_guid (GUID_OID,GU_ID,GU_TYP,GU_CNT,GU_ID_CTXT_TYP,GEO_UNIT_ID,START_TMS,LAST_CHG_TMS,LAST_CHG_USR_ID,DATA_STAT_TYP,DATA_SRC_ID,GUNT_OID )SELECT 'GUID000045','','COUNTRY','1','WORLDSCOPE','052',SYSDATE(),SYSDATE(),'GS:PSG:P72','ACTIVE','P72','GUNT403==='   FROM DUAL WHERE NOT EXISTS (SELECT 1 FROM FT_T_GUID WHERE  GUID_OID =  'GUID000045' AND GEO_UNIT_ID = '052');</v>
      </c>
    </row>
    <row r="47" spans="1:14" s="156" customFormat="1">
      <c r="A47" s="156" t="s">
        <v>4427</v>
      </c>
      <c r="C47" s="156" t="s">
        <v>47</v>
      </c>
      <c r="D47" s="156">
        <v>1</v>
      </c>
      <c r="E47" s="156" t="s">
        <v>4316</v>
      </c>
      <c r="F47" s="158">
        <v>496</v>
      </c>
      <c r="G47" s="72" t="s">
        <v>5931</v>
      </c>
      <c r="H47" s="72" t="s">
        <v>5931</v>
      </c>
      <c r="I47" s="156" t="s">
        <v>3813</v>
      </c>
      <c r="J47" s="156" t="s">
        <v>15</v>
      </c>
      <c r="K47" s="156" t="s">
        <v>4001</v>
      </c>
      <c r="L47" s="156" t="s">
        <v>4329</v>
      </c>
      <c r="N47" s="156" t="str">
        <f t="shared" si="0"/>
        <v>INSERT INTO ft_t_guid (GUID_OID,GU_ID,GU_TYP,GU_CNT,GU_ID_CTXT_TYP,GEO_UNIT_ID,START_TMS,LAST_CHG_TMS,LAST_CHG_USR_ID,DATA_STAT_TYP,DATA_SRC_ID,GUNT_OID )SELECT 'GUID000046','','COUNTRY','1','WORLDSCOPE','496',SYSDATE(),SYSDATE(),'GS:PSG:P72','ACTIVE','P72','GUNT3FC==='   FROM DUAL WHERE NOT EXISTS (SELECT 1 FROM FT_T_GUID WHERE  GUID_OID =  'GUID000046' AND GEO_UNIT_ID = '496');</v>
      </c>
    </row>
    <row r="48" spans="1:14" s="156" customFormat="1">
      <c r="A48" s="156" t="s">
        <v>4428</v>
      </c>
      <c r="C48" s="156" t="s">
        <v>47</v>
      </c>
      <c r="D48" s="156">
        <v>1</v>
      </c>
      <c r="E48" s="156" t="s">
        <v>4316</v>
      </c>
      <c r="F48" s="158" t="s">
        <v>4549</v>
      </c>
      <c r="G48" s="72" t="s">
        <v>5931</v>
      </c>
      <c r="H48" s="72" t="s">
        <v>5931</v>
      </c>
      <c r="I48" s="156" t="s">
        <v>3813</v>
      </c>
      <c r="J48" s="156" t="s">
        <v>15</v>
      </c>
      <c r="K48" s="156" t="s">
        <v>4001</v>
      </c>
      <c r="L48" s="156" t="s">
        <v>4330</v>
      </c>
      <c r="N48" s="156" t="str">
        <f t="shared" si="0"/>
        <v>INSERT INTO ft_t_guid (GUID_OID,GU_ID,GU_TYP,GU_CNT,GU_ID_CTXT_TYP,GEO_UNIT_ID,START_TMS,LAST_CHG_TMS,LAST_CHG_USR_ID,DATA_STAT_TYP,DATA_SRC_ID,GUNT_OID )SELECT 'GUID000047','','COUNTRY','1','WORLDSCOPE','056',SYSDATE(),SYSDATE(),'GS:PSG:P72','ACTIVE','P72','GUNT32F==='   FROM DUAL WHERE NOT EXISTS (SELECT 1 FROM FT_T_GUID WHERE  GUID_OID =  'GUID000047' AND GEO_UNIT_ID = '056');</v>
      </c>
    </row>
    <row r="49" spans="1:14" s="156" customFormat="1">
      <c r="A49" s="156" t="s">
        <v>4429</v>
      </c>
      <c r="C49" s="156" t="s">
        <v>47</v>
      </c>
      <c r="D49" s="156">
        <v>1</v>
      </c>
      <c r="E49" s="156" t="s">
        <v>4316</v>
      </c>
      <c r="F49" s="158">
        <v>499</v>
      </c>
      <c r="G49" s="72" t="s">
        <v>5931</v>
      </c>
      <c r="H49" s="72" t="s">
        <v>5931</v>
      </c>
      <c r="I49" s="156" t="s">
        <v>3813</v>
      </c>
      <c r="J49" s="156" t="s">
        <v>15</v>
      </c>
      <c r="K49" s="156" t="s">
        <v>4001</v>
      </c>
      <c r="L49" s="156" t="s">
        <v>4331</v>
      </c>
      <c r="N49" s="156" t="str">
        <f t="shared" si="0"/>
        <v>INSERT INTO ft_t_guid (GUID_OID,GU_ID,GU_TYP,GU_CNT,GU_ID_CTXT_TYP,GEO_UNIT_ID,START_TMS,LAST_CHG_TMS,LAST_CHG_USR_ID,DATA_STAT_TYP,DATA_SRC_ID,GUNT_OID )SELECT 'GUID000048','','COUNTRY','1','WORLDSCOPE','499',SYSDATE(),SYSDATE(),'GS:PSG:P72','ACTIVE','P72','GUNT336==='   FROM DUAL WHERE NOT EXISTS (SELECT 1 FROM FT_T_GUID WHERE  GUID_OID =  'GUID000048' AND GEO_UNIT_ID = '499');</v>
      </c>
    </row>
    <row r="50" spans="1:14" s="156" customFormat="1">
      <c r="A50" s="156" t="s">
        <v>4430</v>
      </c>
      <c r="C50" s="156" t="s">
        <v>47</v>
      </c>
      <c r="D50" s="156">
        <v>1</v>
      </c>
      <c r="E50" s="156" t="s">
        <v>4316</v>
      </c>
      <c r="F50" s="158" t="s">
        <v>4550</v>
      </c>
      <c r="G50" s="72" t="s">
        <v>5931</v>
      </c>
      <c r="H50" s="72" t="s">
        <v>5931</v>
      </c>
      <c r="I50" s="156" t="s">
        <v>3813</v>
      </c>
      <c r="J50" s="156" t="s">
        <v>15</v>
      </c>
      <c r="K50" s="156" t="s">
        <v>4001</v>
      </c>
      <c r="L50" s="156" t="s">
        <v>4332</v>
      </c>
      <c r="N50" s="156" t="str">
        <f t="shared" si="0"/>
        <v>INSERT INTO ft_t_guid (GUID_OID,GU_ID,GU_TYP,GU_CNT,GU_ID_CTXT_TYP,GEO_UNIT_ID,START_TMS,LAST_CHG_TMS,LAST_CHG_USR_ID,DATA_STAT_TYP,DATA_SRC_ID,GUNT_OID )SELECT 'GUID000049','','COUNTRY','1','WORLDSCOPE','060',SYSDATE(),SYSDATE(),'GS:PSG:P72','ACTIVE','P72','GUNT290==='   FROM DUAL WHERE NOT EXISTS (SELECT 1 FROM FT_T_GUID WHERE  GUID_OID =  'GUID000049' AND GEO_UNIT_ID = '060');</v>
      </c>
    </row>
    <row r="51" spans="1:14" s="156" customFormat="1">
      <c r="A51" s="156" t="s">
        <v>4431</v>
      </c>
      <c r="C51" s="156" t="s">
        <v>47</v>
      </c>
      <c r="D51" s="156">
        <v>1</v>
      </c>
      <c r="E51" s="156" t="s">
        <v>4316</v>
      </c>
      <c r="F51" s="158">
        <v>504</v>
      </c>
      <c r="G51" s="72" t="s">
        <v>5931</v>
      </c>
      <c r="H51" s="72" t="s">
        <v>5931</v>
      </c>
      <c r="I51" s="156" t="s">
        <v>3813</v>
      </c>
      <c r="J51" s="156" t="s">
        <v>15</v>
      </c>
      <c r="K51" s="156" t="s">
        <v>4001</v>
      </c>
      <c r="L51" s="156" t="s">
        <v>4096</v>
      </c>
      <c r="N51" s="156" t="str">
        <f t="shared" si="0"/>
        <v>INSERT INTO ft_t_guid (GUID_OID,GU_ID,GU_TYP,GU_CNT,GU_ID_CTXT_TYP,GEO_UNIT_ID,START_TMS,LAST_CHG_TMS,LAST_CHG_USR_ID,DATA_STAT_TYP,DATA_SRC_ID,GUNT_OID )SELECT 'GUID000050','','COUNTRY','1','WORLDSCOPE','504',SYSDATE(),SYSDATE(),'GS:PSG:P72','ACTIVE','P72','GUNT2E6==='   FROM DUAL WHERE NOT EXISTS (SELECT 1 FROM FT_T_GUID WHERE  GUID_OID =  'GUID000050' AND GEO_UNIT_ID = '504');</v>
      </c>
    </row>
    <row r="52" spans="1:14" s="156" customFormat="1">
      <c r="A52" s="156" t="s">
        <v>4432</v>
      </c>
      <c r="C52" s="156" t="s">
        <v>47</v>
      </c>
      <c r="D52" s="156">
        <v>1</v>
      </c>
      <c r="E52" s="156" t="s">
        <v>4316</v>
      </c>
      <c r="F52" s="158" t="s">
        <v>4551</v>
      </c>
      <c r="G52" s="72" t="s">
        <v>5931</v>
      </c>
      <c r="H52" s="72" t="s">
        <v>5931</v>
      </c>
      <c r="I52" s="156" t="s">
        <v>3813</v>
      </c>
      <c r="J52" s="156" t="s">
        <v>15</v>
      </c>
      <c r="K52" s="156" t="s">
        <v>4001</v>
      </c>
      <c r="L52" s="156" t="s">
        <v>4333</v>
      </c>
      <c r="N52" s="156" t="str">
        <f t="shared" si="0"/>
        <v>INSERT INTO ft_t_guid (GUID_OID,GU_ID,GU_TYP,GU_CNT,GU_ID_CTXT_TYP,GEO_UNIT_ID,START_TMS,LAST_CHG_TMS,LAST_CHG_USR_ID,DATA_STAT_TYP,DATA_SRC_ID,GUNT_OID )SELECT 'GUID000051','','COUNTRY','1','WORLDSCOPE','068',SYSDATE(),SYSDATE(),'GS:PSG:P72','ACTIVE','P72','GUNT439==='   FROM DUAL WHERE NOT EXISTS (SELECT 1 FROM FT_T_GUID WHERE  GUID_OID =  'GUID000051' AND GEO_UNIT_ID = '068');</v>
      </c>
    </row>
    <row r="53" spans="1:14" s="156" customFormat="1">
      <c r="A53" s="156" t="s">
        <v>4433</v>
      </c>
      <c r="C53" s="156" t="s">
        <v>47</v>
      </c>
      <c r="D53" s="156">
        <v>1</v>
      </c>
      <c r="E53" s="156" t="s">
        <v>4316</v>
      </c>
      <c r="F53" s="158">
        <v>516</v>
      </c>
      <c r="G53" s="72" t="s">
        <v>5931</v>
      </c>
      <c r="H53" s="72" t="s">
        <v>5931</v>
      </c>
      <c r="I53" s="156" t="s">
        <v>3813</v>
      </c>
      <c r="J53" s="156" t="s">
        <v>15</v>
      </c>
      <c r="K53" s="156" t="s">
        <v>4001</v>
      </c>
      <c r="L53" s="156" t="s">
        <v>4334</v>
      </c>
      <c r="N53" s="156" t="str">
        <f t="shared" si="0"/>
        <v>INSERT INTO ft_t_guid (GUID_OID,GU_ID,GU_TYP,GU_CNT,GU_ID_CTXT_TYP,GEO_UNIT_ID,START_TMS,LAST_CHG_TMS,LAST_CHG_USR_ID,DATA_STAT_TYP,DATA_SRC_ID,GUNT_OID )SELECT 'GUID000052','','COUNTRY','1','WORLDSCOPE','516',SYSDATE(),SYSDATE(),'GS:PSG:P72','ACTIVE','P72','GUNT250==='   FROM DUAL WHERE NOT EXISTS (SELECT 1 FROM FT_T_GUID WHERE  GUID_OID =  'GUID000052' AND GEO_UNIT_ID = '516');</v>
      </c>
    </row>
    <row r="54" spans="1:14" s="156" customFormat="1">
      <c r="A54" s="156" t="s">
        <v>4434</v>
      </c>
      <c r="C54" s="156" t="s">
        <v>47</v>
      </c>
      <c r="D54" s="156">
        <v>1</v>
      </c>
      <c r="E54" s="156" t="s">
        <v>4316</v>
      </c>
      <c r="F54" s="158" t="s">
        <v>4552</v>
      </c>
      <c r="G54" s="72" t="s">
        <v>5931</v>
      </c>
      <c r="H54" s="72" t="s">
        <v>5931</v>
      </c>
      <c r="I54" s="156" t="s">
        <v>3813</v>
      </c>
      <c r="J54" s="156" t="s">
        <v>15</v>
      </c>
      <c r="K54" s="156" t="s">
        <v>4001</v>
      </c>
      <c r="L54" s="156" t="s">
        <v>4335</v>
      </c>
      <c r="N54" s="156" t="str">
        <f t="shared" si="0"/>
        <v>INSERT INTO ft_t_guid (GUID_OID,GU_ID,GU_TYP,GU_CNT,GU_ID_CTXT_TYP,GEO_UNIT_ID,START_TMS,LAST_CHG_TMS,LAST_CHG_USR_ID,DATA_STAT_TYP,DATA_SRC_ID,GUNT_OID )SELECT 'GUID000053','','COUNTRY','1','WORLDSCOPE','070',SYSDATE(),SYSDATE(),'GS:PSG:P72','ACTIVE','P72','GUNT233==='   FROM DUAL WHERE NOT EXISTS (SELECT 1 FROM FT_T_GUID WHERE  GUID_OID =  'GUID000053' AND GEO_UNIT_ID = '070');</v>
      </c>
    </row>
    <row r="55" spans="1:14" s="156" customFormat="1">
      <c r="A55" s="156" t="s">
        <v>4435</v>
      </c>
      <c r="C55" s="156" t="s">
        <v>47</v>
      </c>
      <c r="D55" s="156">
        <v>1</v>
      </c>
      <c r="E55" s="156" t="s">
        <v>4316</v>
      </c>
      <c r="F55" s="158">
        <v>528</v>
      </c>
      <c r="G55" s="72" t="s">
        <v>5931</v>
      </c>
      <c r="H55" s="72" t="s">
        <v>5931</v>
      </c>
      <c r="I55" s="156" t="s">
        <v>3813</v>
      </c>
      <c r="J55" s="156" t="s">
        <v>15</v>
      </c>
      <c r="K55" s="156" t="s">
        <v>4001</v>
      </c>
      <c r="L55" s="156" t="s">
        <v>4111</v>
      </c>
      <c r="N55" s="156" t="str">
        <f t="shared" si="0"/>
        <v>INSERT INTO ft_t_guid (GUID_OID,GU_ID,GU_TYP,GU_CNT,GU_ID_CTXT_TYP,GEO_UNIT_ID,START_TMS,LAST_CHG_TMS,LAST_CHG_USR_ID,DATA_STAT_TYP,DATA_SRC_ID,GUNT_OID )SELECT 'GUID000054','','COUNTRY','1','WORLDSCOPE','528',SYSDATE(),SYSDATE(),'GS:PSG:P72','ACTIVE','P72','GUNT45B==='   FROM DUAL WHERE NOT EXISTS (SELECT 1 FROM FT_T_GUID WHERE  GUID_OID =  'GUID000054' AND GEO_UNIT_ID = '528');</v>
      </c>
    </row>
    <row r="56" spans="1:14" s="156" customFormat="1">
      <c r="A56" s="156" t="s">
        <v>4436</v>
      </c>
      <c r="C56" s="156" t="s">
        <v>47</v>
      </c>
      <c r="D56" s="156">
        <v>1</v>
      </c>
      <c r="E56" s="156" t="s">
        <v>4316</v>
      </c>
      <c r="F56" s="158" t="s">
        <v>4553</v>
      </c>
      <c r="G56" s="72" t="s">
        <v>5931</v>
      </c>
      <c r="H56" s="72" t="s">
        <v>5931</v>
      </c>
      <c r="I56" s="156" t="s">
        <v>3813</v>
      </c>
      <c r="J56" s="156" t="s">
        <v>15</v>
      </c>
      <c r="K56" s="156" t="s">
        <v>4001</v>
      </c>
      <c r="L56" s="156" t="s">
        <v>4059</v>
      </c>
      <c r="N56" s="156" t="str">
        <f t="shared" si="0"/>
        <v>INSERT INTO ft_t_guid (GUID_OID,GU_ID,GU_TYP,GU_CNT,GU_ID_CTXT_TYP,GEO_UNIT_ID,START_TMS,LAST_CHG_TMS,LAST_CHG_USR_ID,DATA_STAT_TYP,DATA_SRC_ID,GUNT_OID )SELECT 'GUID000055','','COUNTRY','1','WORLDSCOPE','072',SYSDATE(),SYSDATE(),'GS:PSG:P72','ACTIVE','P72','GUNT273==='   FROM DUAL WHERE NOT EXISTS (SELECT 1 FROM FT_T_GUID WHERE  GUID_OID =  'GUID000055' AND GEO_UNIT_ID = '072');</v>
      </c>
    </row>
    <row r="57" spans="1:14" s="156" customFormat="1">
      <c r="A57" s="156" t="s">
        <v>4437</v>
      </c>
      <c r="C57" s="156" t="s">
        <v>47</v>
      </c>
      <c r="D57" s="156">
        <v>1</v>
      </c>
      <c r="E57" s="156" t="s">
        <v>4316</v>
      </c>
      <c r="F57" s="158">
        <v>554</v>
      </c>
      <c r="G57" s="72" t="s">
        <v>5931</v>
      </c>
      <c r="H57" s="72" t="s">
        <v>5931</v>
      </c>
      <c r="I57" s="156" t="s">
        <v>3813</v>
      </c>
      <c r="J57" s="156" t="s">
        <v>15</v>
      </c>
      <c r="K57" s="156" t="s">
        <v>4001</v>
      </c>
      <c r="L57" s="156" t="s">
        <v>4113</v>
      </c>
      <c r="N57" s="156" t="str">
        <f t="shared" si="0"/>
        <v>INSERT INTO ft_t_guid (GUID_OID,GU_ID,GU_TYP,GU_CNT,GU_ID_CTXT_TYP,GEO_UNIT_ID,START_TMS,LAST_CHG_TMS,LAST_CHG_USR_ID,DATA_STAT_TYP,DATA_SRC_ID,GUNT_OID )SELECT 'GUID000056','','COUNTRY','1','WORLDSCOPE','554',SYSDATE(),SYSDATE(),'GS:PSG:P72','ACTIVE','P72','GUNT493==='   FROM DUAL WHERE NOT EXISTS (SELECT 1 FROM FT_T_GUID WHERE  GUID_OID =  'GUID000056' AND GEO_UNIT_ID = '554');</v>
      </c>
    </row>
    <row r="58" spans="1:14" s="156" customFormat="1">
      <c r="A58" s="156" t="s">
        <v>4438</v>
      </c>
      <c r="C58" s="156" t="s">
        <v>47</v>
      </c>
      <c r="D58" s="156">
        <v>1</v>
      </c>
      <c r="E58" s="156" t="s">
        <v>4316</v>
      </c>
      <c r="F58" s="158" t="s">
        <v>4554</v>
      </c>
      <c r="G58" s="72" t="s">
        <v>5931</v>
      </c>
      <c r="H58" s="72" t="s">
        <v>5931</v>
      </c>
      <c r="I58" s="156" t="s">
        <v>3813</v>
      </c>
      <c r="J58" s="156" t="s">
        <v>15</v>
      </c>
      <c r="K58" s="156" t="s">
        <v>4001</v>
      </c>
      <c r="L58" s="156" t="s">
        <v>4336</v>
      </c>
      <c r="N58" s="156" t="str">
        <f t="shared" si="0"/>
        <v>INSERT INTO ft_t_guid (GUID_OID,GU_ID,GU_TYP,GU_CNT,GU_ID_CTXT_TYP,GEO_UNIT_ID,START_TMS,LAST_CHG_TMS,LAST_CHG_USR_ID,DATA_STAT_TYP,DATA_SRC_ID,GUNT_OID )SELECT 'GUID000057','','COUNTRY','1','WORLDSCOPE','076',SYSDATE(),SYSDATE(),'GS:PSG:P72','ACTIVE','P72','GUNT254==='   FROM DUAL WHERE NOT EXISTS (SELECT 1 FROM FT_T_GUID WHERE  GUID_OID =  'GUID000057' AND GEO_UNIT_ID = '076');</v>
      </c>
    </row>
    <row r="59" spans="1:14" s="156" customFormat="1">
      <c r="A59" s="156" t="s">
        <v>4439</v>
      </c>
      <c r="C59" s="156" t="s">
        <v>47</v>
      </c>
      <c r="D59" s="156">
        <v>1</v>
      </c>
      <c r="E59" s="156" t="s">
        <v>4316</v>
      </c>
      <c r="F59" s="158">
        <v>562</v>
      </c>
      <c r="G59" s="72" t="s">
        <v>5931</v>
      </c>
      <c r="H59" s="72" t="s">
        <v>5931</v>
      </c>
      <c r="I59" s="156" t="s">
        <v>3813</v>
      </c>
      <c r="J59" s="156" t="s">
        <v>15</v>
      </c>
      <c r="K59" s="156" t="s">
        <v>4001</v>
      </c>
      <c r="L59" s="156" t="s">
        <v>4337</v>
      </c>
      <c r="N59" s="156" t="str">
        <f t="shared" si="0"/>
        <v>INSERT INTO ft_t_guid (GUID_OID,GU_ID,GU_TYP,GU_CNT,GU_ID_CTXT_TYP,GEO_UNIT_ID,START_TMS,LAST_CHG_TMS,LAST_CHG_USR_ID,DATA_STAT_TYP,DATA_SRC_ID,GUNT_OID )SELECT 'GUID000058','','COUNTRY','1','WORLDSCOPE','562',SYSDATE(),SYSDATE(),'GS:PSG:P72','ACTIVE','P72','GUNT20D==='   FROM DUAL WHERE NOT EXISTS (SELECT 1 FROM FT_T_GUID WHERE  GUID_OID =  'GUID000058' AND GEO_UNIT_ID = '562');</v>
      </c>
    </row>
    <row r="60" spans="1:14" s="156" customFormat="1">
      <c r="A60" s="156" t="s">
        <v>4440</v>
      </c>
      <c r="C60" s="156" t="s">
        <v>47</v>
      </c>
      <c r="D60" s="156">
        <v>1</v>
      </c>
      <c r="E60" s="156" t="s">
        <v>4316</v>
      </c>
      <c r="F60" s="158" t="s">
        <v>4555</v>
      </c>
      <c r="G60" s="72" t="s">
        <v>5931</v>
      </c>
      <c r="H60" s="72" t="s">
        <v>5931</v>
      </c>
      <c r="I60" s="156" t="s">
        <v>3813</v>
      </c>
      <c r="J60" s="156" t="s">
        <v>15</v>
      </c>
      <c r="K60" s="156" t="s">
        <v>4001</v>
      </c>
      <c r="L60" s="156" t="s">
        <v>4338</v>
      </c>
      <c r="N60" s="156" t="str">
        <f t="shared" si="0"/>
        <v>INSERT INTO ft_t_guid (GUID_OID,GU_ID,GU_TYP,GU_CNT,GU_ID_CTXT_TYP,GEO_UNIT_ID,START_TMS,LAST_CHG_TMS,LAST_CHG_USR_ID,DATA_STAT_TYP,DATA_SRC_ID,GUNT_OID )SELECT 'GUID000059','','COUNTRY','1','WORLDSCOPE','092',SYSDATE(),SYSDATE(),'GS:PSG:P72','ACTIVE','P72','GUNT3AD==='   FROM DUAL WHERE NOT EXISTS (SELECT 1 FROM FT_T_GUID WHERE  GUID_OID =  'GUID000059' AND GEO_UNIT_ID = '092');</v>
      </c>
    </row>
    <row r="61" spans="1:14" s="156" customFormat="1">
      <c r="A61" s="156" t="s">
        <v>4441</v>
      </c>
      <c r="C61" s="156" t="s">
        <v>47</v>
      </c>
      <c r="D61" s="156">
        <v>1</v>
      </c>
      <c r="E61" s="156" t="s">
        <v>4316</v>
      </c>
      <c r="F61" s="158">
        <v>566</v>
      </c>
      <c r="G61" s="72" t="s">
        <v>5931</v>
      </c>
      <c r="H61" s="72" t="s">
        <v>5931</v>
      </c>
      <c r="I61" s="156" t="s">
        <v>3813</v>
      </c>
      <c r="J61" s="156" t="s">
        <v>15</v>
      </c>
      <c r="K61" s="156" t="s">
        <v>4001</v>
      </c>
      <c r="L61" s="156" t="s">
        <v>4108</v>
      </c>
      <c r="N61" s="156" t="str">
        <f t="shared" si="0"/>
        <v>INSERT INTO ft_t_guid (GUID_OID,GU_ID,GU_TYP,GU_CNT,GU_ID_CTXT_TYP,GEO_UNIT_ID,START_TMS,LAST_CHG_TMS,LAST_CHG_USR_ID,DATA_STAT_TYP,DATA_SRC_ID,GUNT_OID )SELECT 'GUID000060','','COUNTRY','1','WORLDSCOPE','566',SYSDATE(),SYSDATE(),'GS:PSG:P72','ACTIVE','P72','GUNT2ED==='   FROM DUAL WHERE NOT EXISTS (SELECT 1 FROM FT_T_GUID WHERE  GUID_OID =  'GUID000060' AND GEO_UNIT_ID = '566');</v>
      </c>
    </row>
    <row r="62" spans="1:14" s="156" customFormat="1">
      <c r="A62" s="156" t="s">
        <v>4442</v>
      </c>
      <c r="C62" s="156" t="s">
        <v>47</v>
      </c>
      <c r="D62" s="156">
        <v>1</v>
      </c>
      <c r="E62" s="156" t="s">
        <v>4316</v>
      </c>
      <c r="F62" s="158">
        <v>100</v>
      </c>
      <c r="G62" s="72" t="s">
        <v>5931</v>
      </c>
      <c r="H62" s="72" t="s">
        <v>5931</v>
      </c>
      <c r="I62" s="156" t="s">
        <v>3813</v>
      </c>
      <c r="J62" s="156" t="s">
        <v>15</v>
      </c>
      <c r="K62" s="156" t="s">
        <v>4001</v>
      </c>
      <c r="L62" s="156" t="s">
        <v>4339</v>
      </c>
      <c r="N62" s="156" t="str">
        <f t="shared" si="0"/>
        <v>INSERT INTO ft_t_guid (GUID_OID,GU_ID,GU_TYP,GU_CNT,GU_ID_CTXT_TYP,GEO_UNIT_ID,START_TMS,LAST_CHG_TMS,LAST_CHG_USR_ID,DATA_STAT_TYP,DATA_SRC_ID,GUNT_OID )SELECT 'GUID000061','','COUNTRY','1','WORLDSCOPE','100',SYSDATE(),SYSDATE(),'GS:PSG:P72','ACTIVE','P72','GUNT2BA==='   FROM DUAL WHERE NOT EXISTS (SELECT 1 FROM FT_T_GUID WHERE  GUID_OID =  'GUID000061' AND GEO_UNIT_ID = '100');</v>
      </c>
    </row>
    <row r="63" spans="1:14" s="156" customFormat="1">
      <c r="A63" s="156" t="s">
        <v>4443</v>
      </c>
      <c r="C63" s="156" t="s">
        <v>47</v>
      </c>
      <c r="D63" s="156">
        <v>1</v>
      </c>
      <c r="E63" s="156" t="s">
        <v>4316</v>
      </c>
      <c r="F63" s="158">
        <v>578</v>
      </c>
      <c r="G63" s="72" t="s">
        <v>5931</v>
      </c>
      <c r="H63" s="72" t="s">
        <v>5931</v>
      </c>
      <c r="I63" s="156" t="s">
        <v>3813</v>
      </c>
      <c r="J63" s="156" t="s">
        <v>15</v>
      </c>
      <c r="K63" s="156" t="s">
        <v>4001</v>
      </c>
      <c r="L63" s="156" t="s">
        <v>4340</v>
      </c>
      <c r="N63" s="156" t="str">
        <f t="shared" si="0"/>
        <v>INSERT INTO ft_t_guid (GUID_OID,GU_ID,GU_TYP,GU_CNT,GU_ID_CTXT_TYP,GEO_UNIT_ID,START_TMS,LAST_CHG_TMS,LAST_CHG_USR_ID,DATA_STAT_TYP,DATA_SRC_ID,GUNT_OID )SELECT 'GUID000062','','COUNTRY','1','WORLDSCOPE','578',SYSDATE(),SYSDATE(),'GS:PSG:P72','ACTIVE','P72','GUNT362==='   FROM DUAL WHERE NOT EXISTS (SELECT 1 FROM FT_T_GUID WHERE  GUID_OID =  'GUID000062' AND GEO_UNIT_ID = '578');</v>
      </c>
    </row>
    <row r="64" spans="1:14" s="156" customFormat="1">
      <c r="A64" s="156" t="s">
        <v>4444</v>
      </c>
      <c r="C64" s="156" t="s">
        <v>47</v>
      </c>
      <c r="D64" s="156">
        <v>1</v>
      </c>
      <c r="E64" s="156" t="s">
        <v>4316</v>
      </c>
      <c r="F64" s="158">
        <v>116</v>
      </c>
      <c r="G64" s="72" t="s">
        <v>5931</v>
      </c>
      <c r="H64" s="72" t="s">
        <v>5931</v>
      </c>
      <c r="I64" s="156" t="s">
        <v>3813</v>
      </c>
      <c r="J64" s="156" t="s">
        <v>15</v>
      </c>
      <c r="K64" s="156" t="s">
        <v>4001</v>
      </c>
      <c r="L64" s="156" t="s">
        <v>4341</v>
      </c>
      <c r="N64" s="156" t="str">
        <f t="shared" si="0"/>
        <v>INSERT INTO ft_t_guid (GUID_OID,GU_ID,GU_TYP,GU_CNT,GU_ID_CTXT_TYP,GEO_UNIT_ID,START_TMS,LAST_CHG_TMS,LAST_CHG_USR_ID,DATA_STAT_TYP,DATA_SRC_ID,GUNT_OID )SELECT 'GUID000063','','COUNTRY','1','WORLDSCOPE','116',SYSDATE(),SYSDATE(),'GS:PSG:P72','ACTIVE','P72','GUNT450==='   FROM DUAL WHERE NOT EXISTS (SELECT 1 FROM FT_T_GUID WHERE  GUID_OID =  'GUID000063' AND GEO_UNIT_ID = '116');</v>
      </c>
    </row>
    <row r="65" spans="1:14" s="156" customFormat="1">
      <c r="A65" s="156" t="s">
        <v>4445</v>
      </c>
      <c r="C65" s="156" t="s">
        <v>47</v>
      </c>
      <c r="D65" s="156">
        <v>1</v>
      </c>
      <c r="E65" s="156" t="s">
        <v>4316</v>
      </c>
      <c r="F65" s="158">
        <v>582</v>
      </c>
      <c r="G65" s="72" t="s">
        <v>5931</v>
      </c>
      <c r="H65" s="72" t="s">
        <v>5931</v>
      </c>
      <c r="I65" s="156" t="s">
        <v>3813</v>
      </c>
      <c r="J65" s="156" t="s">
        <v>15</v>
      </c>
      <c r="K65" s="156" t="s">
        <v>4001</v>
      </c>
      <c r="L65" s="156" t="s">
        <v>4342</v>
      </c>
      <c r="N65" s="156" t="str">
        <f t="shared" si="0"/>
        <v>INSERT INTO ft_t_guid (GUID_OID,GU_ID,GU_TYP,GU_CNT,GU_ID_CTXT_TYP,GEO_UNIT_ID,START_TMS,LAST_CHG_TMS,LAST_CHG_USR_ID,DATA_STAT_TYP,DATA_SRC_ID,GUNT_OID )SELECT 'GUID000064','','COUNTRY','1','WORLDSCOPE','582',SYSDATE(),SYSDATE(),'GS:PSG:P72','ACTIVE','P72','GUNT49C==='   FROM DUAL WHERE NOT EXISTS (SELECT 1 FROM FT_T_GUID WHERE  GUID_OID =  'GUID000064' AND GEO_UNIT_ID = '582');</v>
      </c>
    </row>
    <row r="66" spans="1:14" s="156" customFormat="1">
      <c r="A66" s="156" t="s">
        <v>4446</v>
      </c>
      <c r="C66" s="156" t="s">
        <v>47</v>
      </c>
      <c r="D66" s="156">
        <v>1</v>
      </c>
      <c r="E66" s="156" t="s">
        <v>4316</v>
      </c>
      <c r="F66" s="158">
        <v>120</v>
      </c>
      <c r="G66" s="72" t="s">
        <v>5931</v>
      </c>
      <c r="H66" s="72" t="s">
        <v>5931</v>
      </c>
      <c r="I66" s="156" t="s">
        <v>3813</v>
      </c>
      <c r="J66" s="156" t="s">
        <v>15</v>
      </c>
      <c r="K66" s="156" t="s">
        <v>4001</v>
      </c>
      <c r="L66" s="156" t="s">
        <v>4343</v>
      </c>
      <c r="N66" s="156" t="str">
        <f t="shared" si="0"/>
        <v>INSERT INTO ft_t_guid (GUID_OID,GU_ID,GU_TYP,GU_CNT,GU_ID_CTXT_TYP,GEO_UNIT_ID,START_TMS,LAST_CHG_TMS,LAST_CHG_USR_ID,DATA_STAT_TYP,DATA_SRC_ID,GUNT_OID )SELECT 'GUID000065','','COUNTRY','1','WORLDSCOPE','120',SYSDATE(),SYSDATE(),'GS:PSG:P72','ACTIVE','P72','GUNT26B==='   FROM DUAL WHERE NOT EXISTS (SELECT 1 FROM FT_T_GUID WHERE  GUID_OID =  'GUID000065' AND GEO_UNIT_ID = '120');</v>
      </c>
    </row>
    <row r="67" spans="1:14" s="156" customFormat="1">
      <c r="A67" s="156" t="s">
        <v>4447</v>
      </c>
      <c r="C67" s="156" t="s">
        <v>47</v>
      </c>
      <c r="D67" s="156">
        <v>1</v>
      </c>
      <c r="E67" s="156" t="s">
        <v>4316</v>
      </c>
      <c r="F67" s="158">
        <v>586</v>
      </c>
      <c r="G67" s="72" t="s">
        <v>5931</v>
      </c>
      <c r="H67" s="72" t="s">
        <v>5931</v>
      </c>
      <c r="I67" s="156" t="s">
        <v>3813</v>
      </c>
      <c r="J67" s="156" t="s">
        <v>15</v>
      </c>
      <c r="K67" s="156" t="s">
        <v>4001</v>
      </c>
      <c r="L67" s="156" t="s">
        <v>4344</v>
      </c>
      <c r="N67" s="156" t="str">
        <f t="shared" ref="N67:N130" si="1">CONCATENATE("INSERT INTO ft_t_guid (GUID_OID,GU_ID,GU_TYP,GU_CNT,GU_ID_CTXT_TYP,GEO_UNIT_ID,START_TMS,LAST_CHG_TMS,LAST_CHG_USR_ID,DATA_STAT_TYP,DATA_SRC_ID,GUNT_OID )SELECT '", A67, "','", B67, "','", C67, "','", D67, "','", E67, "','", F67, "',", G67,",",H67, ",'", I67, "','", J67, "','", K67, "','",L67,"'   FROM DUAL WHERE NOT EXISTS (SELECT 1 FROM FT_T_GUID WHERE  GUID_OID =  '",A67, "' AND GEO_UNIT_ID = '",F67, "');")</f>
        <v>INSERT INTO ft_t_guid (GUID_OID,GU_ID,GU_TYP,GU_CNT,GU_ID_CTXT_TYP,GEO_UNIT_ID,START_TMS,LAST_CHG_TMS,LAST_CHG_USR_ID,DATA_STAT_TYP,DATA_SRC_ID,GUNT_OID )SELECT 'GUID000066','','COUNTRY','1','WORLDSCOPE','586',SYSDATE(),SYSDATE(),'GS:PSG:P72','ACTIVE','P72','GUNT308==='   FROM DUAL WHERE NOT EXISTS (SELECT 1 FROM FT_T_GUID WHERE  GUID_OID =  'GUID000066' AND GEO_UNIT_ID = '586');</v>
      </c>
    </row>
    <row r="68" spans="1:14" s="156" customFormat="1">
      <c r="A68" s="156" t="s">
        <v>4448</v>
      </c>
      <c r="C68" s="156" t="s">
        <v>47</v>
      </c>
      <c r="D68" s="156">
        <v>1</v>
      </c>
      <c r="E68" s="156" t="s">
        <v>4316</v>
      </c>
      <c r="F68" s="158">
        <v>124</v>
      </c>
      <c r="G68" s="72" t="s">
        <v>5931</v>
      </c>
      <c r="H68" s="72" t="s">
        <v>5931</v>
      </c>
      <c r="I68" s="156" t="s">
        <v>3813</v>
      </c>
      <c r="J68" s="156" t="s">
        <v>15</v>
      </c>
      <c r="K68" s="156" t="s">
        <v>4001</v>
      </c>
      <c r="L68" s="156" t="s">
        <v>4345</v>
      </c>
      <c r="N68" s="156" t="str">
        <f t="shared" si="1"/>
        <v>INSERT INTO ft_t_guid (GUID_OID,GU_ID,GU_TYP,GU_CNT,GU_ID_CTXT_TYP,GEO_UNIT_ID,START_TMS,LAST_CHG_TMS,LAST_CHG_USR_ID,DATA_STAT_TYP,DATA_SRC_ID,GUNT_OID )SELECT 'GUID000067','','COUNTRY','1','WORLDSCOPE','124',SYSDATE(),SYSDATE(),'GS:PSG:P72','ACTIVE','P72','GUNT234==='   FROM DUAL WHERE NOT EXISTS (SELECT 1 FROM FT_T_GUID WHERE  GUID_OID =  'GUID000067' AND GEO_UNIT_ID = '124');</v>
      </c>
    </row>
    <row r="69" spans="1:14" s="156" customFormat="1">
      <c r="A69" s="156" t="s">
        <v>4449</v>
      </c>
      <c r="C69" s="156" t="s">
        <v>47</v>
      </c>
      <c r="D69" s="156">
        <v>1</v>
      </c>
      <c r="E69" s="156" t="s">
        <v>4316</v>
      </c>
      <c r="F69" s="158">
        <v>591</v>
      </c>
      <c r="G69" s="72" t="s">
        <v>5931</v>
      </c>
      <c r="H69" s="72" t="s">
        <v>5931</v>
      </c>
      <c r="I69" s="156" t="s">
        <v>3813</v>
      </c>
      <c r="J69" s="156" t="s">
        <v>15</v>
      </c>
      <c r="K69" s="156" t="s">
        <v>4001</v>
      </c>
      <c r="L69" s="156" t="s">
        <v>4346</v>
      </c>
      <c r="N69" s="156" t="str">
        <f t="shared" si="1"/>
        <v>INSERT INTO ft_t_guid (GUID_OID,GU_ID,GU_TYP,GU_CNT,GU_ID_CTXT_TYP,GEO_UNIT_ID,START_TMS,LAST_CHG_TMS,LAST_CHG_USR_ID,DATA_STAT_TYP,DATA_SRC_ID,GUNT_OID )SELECT 'GUID000068','','COUNTRY','1','WORLDSCOPE','591',SYSDATE(),SYSDATE(),'GS:PSG:P72','ACTIVE','P72','GUNT2DA==='   FROM DUAL WHERE NOT EXISTS (SELECT 1 FROM FT_T_GUID WHERE  GUID_OID =  'GUID000068' AND GEO_UNIT_ID = '591');</v>
      </c>
    </row>
    <row r="70" spans="1:14" s="156" customFormat="1">
      <c r="A70" s="156" t="s">
        <v>4450</v>
      </c>
      <c r="C70" s="156" t="s">
        <v>47</v>
      </c>
      <c r="D70" s="156">
        <v>1</v>
      </c>
      <c r="E70" s="156" t="s">
        <v>4316</v>
      </c>
      <c r="F70" s="158">
        <v>136</v>
      </c>
      <c r="G70" s="72" t="s">
        <v>5931</v>
      </c>
      <c r="H70" s="72" t="s">
        <v>5931</v>
      </c>
      <c r="I70" s="156" t="s">
        <v>3813</v>
      </c>
      <c r="J70" s="156" t="s">
        <v>15</v>
      </c>
      <c r="K70" s="156" t="s">
        <v>4001</v>
      </c>
      <c r="L70" s="156" t="s">
        <v>4347</v>
      </c>
      <c r="N70" s="156" t="str">
        <f t="shared" si="1"/>
        <v>INSERT INTO ft_t_guid (GUID_OID,GU_ID,GU_TYP,GU_CNT,GU_ID_CTXT_TYP,GEO_UNIT_ID,START_TMS,LAST_CHG_TMS,LAST_CHG_USR_ID,DATA_STAT_TYP,DATA_SRC_ID,GUNT_OID )SELECT 'GUID000069','','COUNTRY','1','WORLDSCOPE','136',SYSDATE(),SYSDATE(),'GS:PSG:P72','ACTIVE','P72','GUNT346==='   FROM DUAL WHERE NOT EXISTS (SELECT 1 FROM FT_T_GUID WHERE  GUID_OID =  'GUID000069' AND GEO_UNIT_ID = '136');</v>
      </c>
    </row>
    <row r="71" spans="1:14" s="156" customFormat="1">
      <c r="A71" s="156" t="s">
        <v>4451</v>
      </c>
      <c r="C71" s="156" t="s">
        <v>47</v>
      </c>
      <c r="D71" s="156">
        <v>1</v>
      </c>
      <c r="E71" s="156" t="s">
        <v>4316</v>
      </c>
      <c r="F71" s="158">
        <v>593</v>
      </c>
      <c r="G71" s="72" t="s">
        <v>5931</v>
      </c>
      <c r="H71" s="72" t="s">
        <v>5931</v>
      </c>
      <c r="I71" s="156" t="s">
        <v>3813</v>
      </c>
      <c r="J71" s="156" t="s">
        <v>15</v>
      </c>
      <c r="K71" s="156" t="s">
        <v>4001</v>
      </c>
      <c r="L71" s="156" t="s">
        <v>4348</v>
      </c>
      <c r="N71" s="156" t="str">
        <f t="shared" si="1"/>
        <v>INSERT INTO ft_t_guid (GUID_OID,GU_ID,GU_TYP,GU_CNT,GU_ID_CTXT_TYP,GEO_UNIT_ID,START_TMS,LAST_CHG_TMS,LAST_CHG_USR_ID,DATA_STAT_TYP,DATA_SRC_ID,GUNT_OID )SELECT 'GUID000070','','COUNTRY','1','WORLDSCOPE','593',SYSDATE(),SYSDATE(),'GS:PSG:P72','ACTIVE','P72','GUNT2CA==='   FROM DUAL WHERE NOT EXISTS (SELECT 1 FROM FT_T_GUID WHERE  GUID_OID =  'GUID000070' AND GEO_UNIT_ID = '593');</v>
      </c>
    </row>
    <row r="72" spans="1:14" s="156" customFormat="1">
      <c r="A72" s="156" t="s">
        <v>4452</v>
      </c>
      <c r="C72" s="156" t="s">
        <v>47</v>
      </c>
      <c r="D72" s="156">
        <v>1</v>
      </c>
      <c r="E72" s="156" t="s">
        <v>4316</v>
      </c>
      <c r="F72" s="158">
        <v>152</v>
      </c>
      <c r="G72" s="72" t="s">
        <v>5931</v>
      </c>
      <c r="H72" s="72" t="s">
        <v>5931</v>
      </c>
      <c r="I72" s="156" t="s">
        <v>3813</v>
      </c>
      <c r="J72" s="156" t="s">
        <v>15</v>
      </c>
      <c r="K72" s="156" t="s">
        <v>4001</v>
      </c>
      <c r="L72" s="156" t="s">
        <v>4349</v>
      </c>
      <c r="N72" s="156" t="str">
        <f t="shared" si="1"/>
        <v>INSERT INTO ft_t_guid (GUID_OID,GU_ID,GU_TYP,GU_CNT,GU_ID_CTXT_TYP,GEO_UNIT_ID,START_TMS,LAST_CHG_TMS,LAST_CHG_USR_ID,DATA_STAT_TYP,DATA_SRC_ID,GUNT_OID )SELECT 'GUID000071','','COUNTRY','1','WORLDSCOPE','152',SYSDATE(),SYSDATE(),'GS:PSG:P72','ACTIVE','P72','GUNT38C==='   FROM DUAL WHERE NOT EXISTS (SELECT 1 FROM FT_T_GUID WHERE  GUID_OID =  'GUID000071' AND GEO_UNIT_ID = '152');</v>
      </c>
    </row>
    <row r="73" spans="1:14" s="156" customFormat="1">
      <c r="A73" s="156" t="s">
        <v>4453</v>
      </c>
      <c r="C73" s="156" t="s">
        <v>47</v>
      </c>
      <c r="D73" s="156">
        <v>1</v>
      </c>
      <c r="E73" s="156" t="s">
        <v>4316</v>
      </c>
      <c r="F73" s="158">
        <v>597</v>
      </c>
      <c r="G73" s="72" t="s">
        <v>5931</v>
      </c>
      <c r="H73" s="72" t="s">
        <v>5931</v>
      </c>
      <c r="I73" s="156" t="s">
        <v>3813</v>
      </c>
      <c r="J73" s="156" t="s">
        <v>15</v>
      </c>
      <c r="K73" s="156" t="s">
        <v>4001</v>
      </c>
      <c r="L73" s="156" t="s">
        <v>4350</v>
      </c>
      <c r="N73" s="156" t="str">
        <f t="shared" si="1"/>
        <v>INSERT INTO ft_t_guid (GUID_OID,GU_ID,GU_TYP,GU_CNT,GU_ID_CTXT_TYP,GEO_UNIT_ID,START_TMS,LAST_CHG_TMS,LAST_CHG_USR_ID,DATA_STAT_TYP,DATA_SRC_ID,GUNT_OID )SELECT 'GUID000072','','COUNTRY','1','WORLDSCOPE','597',SYSDATE(),SYSDATE(),'GS:PSG:P72','ACTIVE','P72','GUNT430==='   FROM DUAL WHERE NOT EXISTS (SELECT 1 FROM FT_T_GUID WHERE  GUID_OID =  'GUID000072' AND GEO_UNIT_ID = '597');</v>
      </c>
    </row>
    <row r="74" spans="1:14" s="156" customFormat="1">
      <c r="A74" s="156" t="s">
        <v>4454</v>
      </c>
      <c r="C74" s="156" t="s">
        <v>47</v>
      </c>
      <c r="D74" s="156">
        <v>1</v>
      </c>
      <c r="E74" s="156" t="s">
        <v>4316</v>
      </c>
      <c r="F74" s="158">
        <v>156</v>
      </c>
      <c r="G74" s="72" t="s">
        <v>5931</v>
      </c>
      <c r="H74" s="72" t="s">
        <v>5931</v>
      </c>
      <c r="I74" s="156" t="s">
        <v>3813</v>
      </c>
      <c r="J74" s="156" t="s">
        <v>15</v>
      </c>
      <c r="K74" s="156" t="s">
        <v>4001</v>
      </c>
      <c r="L74" s="156" t="s">
        <v>4351</v>
      </c>
      <c r="N74" s="156" t="str">
        <f t="shared" si="1"/>
        <v>INSERT INTO ft_t_guid (GUID_OID,GU_ID,GU_TYP,GU_CNT,GU_ID_CTXT_TYP,GEO_UNIT_ID,START_TMS,LAST_CHG_TMS,LAST_CHG_USR_ID,DATA_STAT_TYP,DATA_SRC_ID,GUNT_OID )SELECT 'GUID000073','','COUNTRY','1','WORLDSCOPE','156',SYSDATE(),SYSDATE(),'GS:PSG:P72','ACTIVE','P72','GUNT30C==='   FROM DUAL WHERE NOT EXISTS (SELECT 1 FROM FT_T_GUID WHERE  GUID_OID =  'GUID000073' AND GEO_UNIT_ID = '156');</v>
      </c>
    </row>
    <row r="75" spans="1:14" s="156" customFormat="1">
      <c r="A75" s="156" t="s">
        <v>4455</v>
      </c>
      <c r="C75" s="156" t="s">
        <v>47</v>
      </c>
      <c r="D75" s="156">
        <v>1</v>
      </c>
      <c r="E75" s="156" t="s">
        <v>4316</v>
      </c>
      <c r="F75" s="158">
        <v>608</v>
      </c>
      <c r="G75" s="72" t="s">
        <v>5931</v>
      </c>
      <c r="H75" s="72" t="s">
        <v>5931</v>
      </c>
      <c r="I75" s="156" t="s">
        <v>3813</v>
      </c>
      <c r="J75" s="156" t="s">
        <v>15</v>
      </c>
      <c r="K75" s="156" t="s">
        <v>4001</v>
      </c>
      <c r="L75" s="156" t="s">
        <v>4117</v>
      </c>
      <c r="N75" s="156" t="str">
        <f t="shared" si="1"/>
        <v>INSERT INTO ft_t_guid (GUID_OID,GU_ID,GU_TYP,GU_CNT,GU_ID_CTXT_TYP,GEO_UNIT_ID,START_TMS,LAST_CHG_TMS,LAST_CHG_USR_ID,DATA_STAT_TYP,DATA_SRC_ID,GUNT_OID )SELECT 'GUID000074','','COUNTRY','1','WORLDSCOPE','608',SYSDATE(),SYSDATE(),'GS:PSG:P72','ACTIVE','P72','GUNT442==='   FROM DUAL WHERE NOT EXISTS (SELECT 1 FROM FT_T_GUID WHERE  GUID_OID =  'GUID000074' AND GEO_UNIT_ID = '608');</v>
      </c>
    </row>
    <row r="76" spans="1:14" s="156" customFormat="1">
      <c r="A76" s="156" t="s">
        <v>4456</v>
      </c>
      <c r="C76" s="156" t="s">
        <v>47</v>
      </c>
      <c r="D76" s="156">
        <v>1</v>
      </c>
      <c r="E76" s="156" t="s">
        <v>4316</v>
      </c>
      <c r="F76" s="158">
        <v>175</v>
      </c>
      <c r="G76" s="72" t="s">
        <v>5931</v>
      </c>
      <c r="H76" s="72" t="s">
        <v>5931</v>
      </c>
      <c r="I76" s="156" t="s">
        <v>3813</v>
      </c>
      <c r="J76" s="156" t="s">
        <v>15</v>
      </c>
      <c r="K76" s="156" t="s">
        <v>4001</v>
      </c>
      <c r="L76" s="156" t="s">
        <v>4352</v>
      </c>
      <c r="N76" s="156" t="str">
        <f t="shared" si="1"/>
        <v>INSERT INTO ft_t_guid (GUID_OID,GU_ID,GU_TYP,GU_CNT,GU_ID_CTXT_TYP,GEO_UNIT_ID,START_TMS,LAST_CHG_TMS,LAST_CHG_USR_ID,DATA_STAT_TYP,DATA_SRC_ID,GUNT_OID )SELECT 'GUID000075','','COUNTRY','1','WORLDSCOPE','175',SYSDATE(),SYSDATE(),'GS:PSG:P72','ACTIVE','P72','GUNT24B==='   FROM DUAL WHERE NOT EXISTS (SELECT 1 FROM FT_T_GUID WHERE  GUID_OID =  'GUID000075' AND GEO_UNIT_ID = '175');</v>
      </c>
    </row>
    <row r="77" spans="1:14" s="156" customFormat="1">
      <c r="A77" s="156" t="s">
        <v>4457</v>
      </c>
      <c r="C77" s="156" t="s">
        <v>47</v>
      </c>
      <c r="D77" s="156">
        <v>1</v>
      </c>
      <c r="E77" s="156" t="s">
        <v>4316</v>
      </c>
      <c r="F77" s="158">
        <v>617</v>
      </c>
      <c r="G77" s="72" t="s">
        <v>5931</v>
      </c>
      <c r="H77" s="72" t="s">
        <v>5931</v>
      </c>
      <c r="I77" s="156" t="s">
        <v>3813</v>
      </c>
      <c r="J77" s="156" t="s">
        <v>15</v>
      </c>
      <c r="K77" s="156" t="s">
        <v>4001</v>
      </c>
      <c r="L77" s="156" t="s">
        <v>4353</v>
      </c>
      <c r="N77" s="156" t="str">
        <f t="shared" si="1"/>
        <v>INSERT INTO ft_t_guid (GUID_OID,GU_ID,GU_TYP,GU_CNT,GU_ID_CTXT_TYP,GEO_UNIT_ID,START_TMS,LAST_CHG_TMS,LAST_CHG_USR_ID,DATA_STAT_TYP,DATA_SRC_ID,GUNT_OID )SELECT 'GUID000076','','COUNTRY','1','WORLDSCOPE','617',SYSDATE(),SYSDATE(),'GS:PSG:P72','ACTIVE','P72','GUNT296==='   FROM DUAL WHERE NOT EXISTS (SELECT 1 FROM FT_T_GUID WHERE  GUID_OID =  'GUID000076' AND GEO_UNIT_ID = '617');</v>
      </c>
    </row>
    <row r="78" spans="1:14" s="156" customFormat="1">
      <c r="A78" s="156" t="s">
        <v>4458</v>
      </c>
      <c r="C78" s="156" t="s">
        <v>47</v>
      </c>
      <c r="D78" s="156">
        <v>1</v>
      </c>
      <c r="E78" s="156" t="s">
        <v>4316</v>
      </c>
      <c r="F78" s="158">
        <v>178</v>
      </c>
      <c r="G78" s="72" t="s">
        <v>5931</v>
      </c>
      <c r="H78" s="72" t="s">
        <v>5931</v>
      </c>
      <c r="I78" s="156" t="s">
        <v>3813</v>
      </c>
      <c r="J78" s="156" t="s">
        <v>15</v>
      </c>
      <c r="K78" s="156" t="s">
        <v>4001</v>
      </c>
      <c r="L78" s="156" t="s">
        <v>4354</v>
      </c>
      <c r="N78" s="156" t="str">
        <f t="shared" si="1"/>
        <v>INSERT INTO ft_t_guid (GUID_OID,GU_ID,GU_TYP,GU_CNT,GU_ID_CTXT_TYP,GEO_UNIT_ID,START_TMS,LAST_CHG_TMS,LAST_CHG_USR_ID,DATA_STAT_TYP,DATA_SRC_ID,GUNT_OID )SELECT 'GUID000077','','COUNTRY','1','WORLDSCOPE','178',SYSDATE(),SYSDATE(),'GS:PSG:P72','ACTIVE','P72','GUNT425==='   FROM DUAL WHERE NOT EXISTS (SELECT 1 FROM FT_T_GUID WHERE  GUID_OID =  'GUID000077' AND GEO_UNIT_ID = '178');</v>
      </c>
    </row>
    <row r="79" spans="1:14" s="156" customFormat="1">
      <c r="A79" s="156" t="s">
        <v>4459</v>
      </c>
      <c r="C79" s="156" t="s">
        <v>47</v>
      </c>
      <c r="D79" s="156">
        <v>1</v>
      </c>
      <c r="E79" s="156" t="s">
        <v>4316</v>
      </c>
      <c r="F79" s="158">
        <v>620</v>
      </c>
      <c r="G79" s="72" t="s">
        <v>5931</v>
      </c>
      <c r="H79" s="72" t="s">
        <v>5931</v>
      </c>
      <c r="I79" s="156" t="s">
        <v>3813</v>
      </c>
      <c r="J79" s="156" t="s">
        <v>15</v>
      </c>
      <c r="K79" s="156" t="s">
        <v>4001</v>
      </c>
      <c r="L79" s="156" t="s">
        <v>4119</v>
      </c>
      <c r="N79" s="156" t="str">
        <f t="shared" si="1"/>
        <v>INSERT INTO ft_t_guid (GUID_OID,GU_ID,GU_TYP,GU_CNT,GU_ID_CTXT_TYP,GEO_UNIT_ID,START_TMS,LAST_CHG_TMS,LAST_CHG_USR_ID,DATA_STAT_TYP,DATA_SRC_ID,GUNT_OID )SELECT 'GUID000078','','COUNTRY','1','WORLDSCOPE','620',SYSDATE(),SYSDATE(),'GS:PSG:P72','ACTIVE','P72','GUNT278==='   FROM DUAL WHERE NOT EXISTS (SELECT 1 FROM FT_T_GUID WHERE  GUID_OID =  'GUID000078' AND GEO_UNIT_ID = '620');</v>
      </c>
    </row>
    <row r="80" spans="1:14" s="156" customFormat="1">
      <c r="A80" s="156" t="s">
        <v>4460</v>
      </c>
      <c r="C80" s="156" t="s">
        <v>47</v>
      </c>
      <c r="D80" s="156">
        <v>1</v>
      </c>
      <c r="E80" s="156" t="s">
        <v>4316</v>
      </c>
      <c r="F80" s="158">
        <v>182</v>
      </c>
      <c r="G80" s="72" t="s">
        <v>5931</v>
      </c>
      <c r="H80" s="72" t="s">
        <v>5931</v>
      </c>
      <c r="I80" s="156" t="s">
        <v>3813</v>
      </c>
      <c r="J80" s="156" t="s">
        <v>15</v>
      </c>
      <c r="K80" s="156" t="s">
        <v>4001</v>
      </c>
      <c r="L80" s="156" t="s">
        <v>4355</v>
      </c>
      <c r="N80" s="156" t="str">
        <f t="shared" si="1"/>
        <v>INSERT INTO ft_t_guid (GUID_OID,GU_ID,GU_TYP,GU_CNT,GU_ID_CTXT_TYP,GEO_UNIT_ID,START_TMS,LAST_CHG_TMS,LAST_CHG_USR_ID,DATA_STAT_TYP,DATA_SRC_ID,GUNT_OID )SELECT 'GUID000079','','COUNTRY','1','WORLDSCOPE','182',SYSDATE(),SYSDATE(),'GS:PSG:P72','ACTIVE','P72','GUNT40A==='   FROM DUAL WHERE NOT EXISTS (SELECT 1 FROM FT_T_GUID WHERE  GUID_OID =  'GUID000079' AND GEO_UNIT_ID = '182');</v>
      </c>
    </row>
    <row r="81" spans="1:14" s="156" customFormat="1">
      <c r="A81" s="156" t="s">
        <v>4461</v>
      </c>
      <c r="C81" s="156" t="s">
        <v>47</v>
      </c>
      <c r="D81" s="156">
        <v>1</v>
      </c>
      <c r="E81" s="156" t="s">
        <v>4316</v>
      </c>
      <c r="F81" s="158">
        <v>634</v>
      </c>
      <c r="G81" s="72" t="s">
        <v>5931</v>
      </c>
      <c r="H81" s="72" t="s">
        <v>5931</v>
      </c>
      <c r="I81" s="156" t="s">
        <v>3813</v>
      </c>
      <c r="J81" s="156" t="s">
        <v>15</v>
      </c>
      <c r="K81" s="156" t="s">
        <v>4001</v>
      </c>
      <c r="L81" s="156" t="s">
        <v>4356</v>
      </c>
      <c r="N81" s="156" t="str">
        <f t="shared" si="1"/>
        <v>INSERT INTO ft_t_guid (GUID_OID,GU_ID,GU_TYP,GU_CNT,GU_ID_CTXT_TYP,GEO_UNIT_ID,START_TMS,LAST_CHG_TMS,LAST_CHG_USR_ID,DATA_STAT_TYP,DATA_SRC_ID,GUNT_OID )SELECT 'GUID000080','','COUNTRY','1','WORLDSCOPE','634',SYSDATE(),SYSDATE(),'GS:PSG:P72','ACTIVE','P72','GUNT23D==='   FROM DUAL WHERE NOT EXISTS (SELECT 1 FROM FT_T_GUID WHERE  GUID_OID =  'GUID000080' AND GEO_UNIT_ID = '634');</v>
      </c>
    </row>
    <row r="82" spans="1:14" s="156" customFormat="1">
      <c r="A82" s="156" t="s">
        <v>4462</v>
      </c>
      <c r="C82" s="156" t="s">
        <v>47</v>
      </c>
      <c r="D82" s="156">
        <v>1</v>
      </c>
      <c r="E82" s="156" t="s">
        <v>4316</v>
      </c>
      <c r="F82" s="158">
        <v>191</v>
      </c>
      <c r="G82" s="72" t="s">
        <v>5931</v>
      </c>
      <c r="H82" s="72" t="s">
        <v>5931</v>
      </c>
      <c r="I82" s="156" t="s">
        <v>3813</v>
      </c>
      <c r="J82" s="156" t="s">
        <v>15</v>
      </c>
      <c r="K82" s="156" t="s">
        <v>4001</v>
      </c>
      <c r="L82" s="156" t="s">
        <v>4078</v>
      </c>
      <c r="N82" s="156" t="str">
        <f t="shared" si="1"/>
        <v>INSERT INTO ft_t_guid (GUID_OID,GU_ID,GU_TYP,GU_CNT,GU_ID_CTXT_TYP,GEO_UNIT_ID,START_TMS,LAST_CHG_TMS,LAST_CHG_USR_ID,DATA_STAT_TYP,DATA_SRC_ID,GUNT_OID )SELECT 'GUID000081','','COUNTRY','1','WORLDSCOPE','191',SYSDATE(),SYSDATE(),'GS:PSG:P72','ACTIVE','P72','GUNT347==='   FROM DUAL WHERE NOT EXISTS (SELECT 1 FROM FT_T_GUID WHERE  GUID_OID =  'GUID000081' AND GEO_UNIT_ID = '191');</v>
      </c>
    </row>
    <row r="83" spans="1:14" s="156" customFormat="1">
      <c r="A83" s="156" t="s">
        <v>4463</v>
      </c>
      <c r="C83" s="156" t="s">
        <v>47</v>
      </c>
      <c r="D83" s="156">
        <v>1</v>
      </c>
      <c r="E83" s="156" t="s">
        <v>4316</v>
      </c>
      <c r="F83" s="158">
        <v>642</v>
      </c>
      <c r="G83" s="72" t="s">
        <v>5931</v>
      </c>
      <c r="H83" s="72" t="s">
        <v>5931</v>
      </c>
      <c r="I83" s="156" t="s">
        <v>3813</v>
      </c>
      <c r="J83" s="156" t="s">
        <v>15</v>
      </c>
      <c r="K83" s="156" t="s">
        <v>4001</v>
      </c>
      <c r="L83" s="156" t="s">
        <v>4357</v>
      </c>
      <c r="N83" s="156" t="str">
        <f t="shared" si="1"/>
        <v>INSERT INTO ft_t_guid (GUID_OID,GU_ID,GU_TYP,GU_CNT,GU_ID_CTXT_TYP,GEO_UNIT_ID,START_TMS,LAST_CHG_TMS,LAST_CHG_USR_ID,DATA_STAT_TYP,DATA_SRC_ID,GUNT_OID )SELECT 'GUID000082','','COUNTRY','1','WORLDSCOPE','642',SYSDATE(),SYSDATE(),'GS:PSG:P72','ACTIVE','P72','GUNT418==='   FROM DUAL WHERE NOT EXISTS (SELECT 1 FROM FT_T_GUID WHERE  GUID_OID =  'GUID000082' AND GEO_UNIT_ID = '642');</v>
      </c>
    </row>
    <row r="84" spans="1:14" s="156" customFormat="1">
      <c r="A84" s="156" t="s">
        <v>4464</v>
      </c>
      <c r="C84" s="156" t="s">
        <v>47</v>
      </c>
      <c r="D84" s="156">
        <v>1</v>
      </c>
      <c r="E84" s="156" t="s">
        <v>4316</v>
      </c>
      <c r="F84" s="158">
        <v>196</v>
      </c>
      <c r="G84" s="72" t="s">
        <v>5931</v>
      </c>
      <c r="H84" s="72" t="s">
        <v>5931</v>
      </c>
      <c r="I84" s="156" t="s">
        <v>3813</v>
      </c>
      <c r="J84" s="156" t="s">
        <v>15</v>
      </c>
      <c r="K84" s="156" t="s">
        <v>4001</v>
      </c>
      <c r="L84" s="156" t="s">
        <v>4358</v>
      </c>
      <c r="N84" s="156" t="str">
        <f t="shared" si="1"/>
        <v>INSERT INTO ft_t_guid (GUID_OID,GU_ID,GU_TYP,GU_CNT,GU_ID_CTXT_TYP,GEO_UNIT_ID,START_TMS,LAST_CHG_TMS,LAST_CHG_USR_ID,DATA_STAT_TYP,DATA_SRC_ID,GUNT_OID )SELECT 'GUID000083','','COUNTRY','1','WORLDSCOPE','196',SYSDATE(),SYSDATE(),'GS:PSG:P72','ACTIVE','P72','GUNT3D9==='   FROM DUAL WHERE NOT EXISTS (SELECT 1 FROM FT_T_GUID WHERE  GUID_OID =  'GUID000083' AND GEO_UNIT_ID = '196');</v>
      </c>
    </row>
    <row r="85" spans="1:14" s="156" customFormat="1">
      <c r="A85" s="156" t="s">
        <v>4465</v>
      </c>
      <c r="C85" s="156" t="s">
        <v>47</v>
      </c>
      <c r="D85" s="156">
        <v>1</v>
      </c>
      <c r="E85" s="156" t="s">
        <v>4316</v>
      </c>
      <c r="F85" s="158">
        <v>643</v>
      </c>
      <c r="G85" s="72" t="s">
        <v>5931</v>
      </c>
      <c r="H85" s="72" t="s">
        <v>5931</v>
      </c>
      <c r="I85" s="156" t="s">
        <v>3813</v>
      </c>
      <c r="J85" s="156" t="s">
        <v>15</v>
      </c>
      <c r="K85" s="156" t="s">
        <v>4001</v>
      </c>
      <c r="L85" s="156" t="s">
        <v>4359</v>
      </c>
      <c r="N85" s="156" t="str">
        <f t="shared" si="1"/>
        <v>INSERT INTO ft_t_guid (GUID_OID,GU_ID,GU_TYP,GU_CNT,GU_ID_CTXT_TYP,GEO_UNIT_ID,START_TMS,LAST_CHG_TMS,LAST_CHG_USR_ID,DATA_STAT_TYP,DATA_SRC_ID,GUNT_OID )SELECT 'GUID000084','','COUNTRY','1','WORLDSCOPE','643',SYSDATE(),SYSDATE(),'GS:PSG:P72','ACTIVE','P72','GUNT1E7==='   FROM DUAL WHERE NOT EXISTS (SELECT 1 FROM FT_T_GUID WHERE  GUID_OID =  'GUID000084' AND GEO_UNIT_ID = '643');</v>
      </c>
    </row>
    <row r="86" spans="1:14" s="156" customFormat="1">
      <c r="A86" s="156" t="s">
        <v>4466</v>
      </c>
      <c r="C86" s="156" t="s">
        <v>47</v>
      </c>
      <c r="D86" s="156">
        <v>1</v>
      </c>
      <c r="E86" s="156" t="s">
        <v>4316</v>
      </c>
      <c r="F86" s="158">
        <v>203</v>
      </c>
      <c r="G86" s="72" t="s">
        <v>5931</v>
      </c>
      <c r="H86" s="72" t="s">
        <v>5931</v>
      </c>
      <c r="I86" s="156" t="s">
        <v>3813</v>
      </c>
      <c r="J86" s="156" t="s">
        <v>15</v>
      </c>
      <c r="K86" s="156" t="s">
        <v>4001</v>
      </c>
      <c r="L86" s="156" t="s">
        <v>4360</v>
      </c>
      <c r="N86" s="156" t="str">
        <f t="shared" si="1"/>
        <v>INSERT INTO ft_t_guid (GUID_OID,GU_ID,GU_TYP,GU_CNT,GU_ID_CTXT_TYP,GEO_UNIT_ID,START_TMS,LAST_CHG_TMS,LAST_CHG_USR_ID,DATA_STAT_TYP,DATA_SRC_ID,GUNT_OID )SELECT 'GUID000085','','COUNTRY','1','WORLDSCOPE','203',SYSDATE(),SYSDATE(),'GS:PSG:P72','ACTIVE','P72','GUNT2B4==='   FROM DUAL WHERE NOT EXISTS (SELECT 1 FROM FT_T_GUID WHERE  GUID_OID =  'GUID000085' AND GEO_UNIT_ID = '203');</v>
      </c>
    </row>
    <row r="87" spans="1:14" s="156" customFormat="1">
      <c r="A87" s="156" t="s">
        <v>4467</v>
      </c>
      <c r="C87" s="156" t="s">
        <v>47</v>
      </c>
      <c r="D87" s="156">
        <v>1</v>
      </c>
      <c r="E87" s="156" t="s">
        <v>4316</v>
      </c>
      <c r="F87" s="158">
        <v>646</v>
      </c>
      <c r="G87" s="72" t="s">
        <v>5931</v>
      </c>
      <c r="H87" s="72" t="s">
        <v>5931</v>
      </c>
      <c r="I87" s="156" t="s">
        <v>3813</v>
      </c>
      <c r="J87" s="156" t="s">
        <v>15</v>
      </c>
      <c r="K87" s="156" t="s">
        <v>4001</v>
      </c>
      <c r="L87" s="156" t="s">
        <v>4361</v>
      </c>
      <c r="N87" s="156" t="str">
        <f t="shared" si="1"/>
        <v>INSERT INTO ft_t_guid (GUID_OID,GU_ID,GU_TYP,GU_CNT,GU_ID_CTXT_TYP,GEO_UNIT_ID,START_TMS,LAST_CHG_TMS,LAST_CHG_USR_ID,DATA_STAT_TYP,DATA_SRC_ID,GUNT_OID )SELECT 'GUID000086','','COUNTRY','1','WORLDSCOPE','646',SYSDATE(),SYSDATE(),'GS:PSG:P72','ACTIVE','P72','GUNT2AF==='   FROM DUAL WHERE NOT EXISTS (SELECT 1 FROM FT_T_GUID WHERE  GUID_OID =  'GUID000086' AND GEO_UNIT_ID = '646');</v>
      </c>
    </row>
    <row r="88" spans="1:14" s="156" customFormat="1">
      <c r="A88" s="156" t="s">
        <v>4468</v>
      </c>
      <c r="C88" s="156" t="s">
        <v>47</v>
      </c>
      <c r="D88" s="156">
        <v>1</v>
      </c>
      <c r="E88" s="156" t="s">
        <v>4316</v>
      </c>
      <c r="F88" s="158">
        <v>208</v>
      </c>
      <c r="G88" s="72" t="s">
        <v>5931</v>
      </c>
      <c r="H88" s="72" t="s">
        <v>5931</v>
      </c>
      <c r="I88" s="156" t="s">
        <v>3813</v>
      </c>
      <c r="J88" s="156" t="s">
        <v>15</v>
      </c>
      <c r="K88" s="156" t="s">
        <v>4001</v>
      </c>
      <c r="L88" s="156" t="s">
        <v>4066</v>
      </c>
      <c r="N88" s="156" t="str">
        <f t="shared" si="1"/>
        <v>INSERT INTO ft_t_guid (GUID_OID,GU_ID,GU_TYP,GU_CNT,GU_ID_CTXT_TYP,GEO_UNIT_ID,START_TMS,LAST_CHG_TMS,LAST_CHG_USR_ID,DATA_STAT_TYP,DATA_SRC_ID,GUNT_OID )SELECT 'GUID000087','','COUNTRY','1','WORLDSCOPE','208',SYSDATE(),SYSDATE(),'GS:PSG:P72','ACTIVE','P72','GUNT3BA==='   FROM DUAL WHERE NOT EXISTS (SELECT 1 FROM FT_T_GUID WHERE  GUID_OID =  'GUID000087' AND GEO_UNIT_ID = '208');</v>
      </c>
    </row>
    <row r="89" spans="1:14" s="156" customFormat="1">
      <c r="A89" s="156" t="s">
        <v>4469</v>
      </c>
      <c r="C89" s="156" t="s">
        <v>47</v>
      </c>
      <c r="D89" s="156">
        <v>1</v>
      </c>
      <c r="E89" s="156" t="s">
        <v>4316</v>
      </c>
      <c r="F89" s="158">
        <v>682</v>
      </c>
      <c r="G89" s="72" t="s">
        <v>5931</v>
      </c>
      <c r="H89" s="72" t="s">
        <v>5931</v>
      </c>
      <c r="I89" s="156" t="s">
        <v>3813</v>
      </c>
      <c r="J89" s="156" t="s">
        <v>15</v>
      </c>
      <c r="K89" s="156" t="s">
        <v>4001</v>
      </c>
      <c r="L89" s="156" t="s">
        <v>4362</v>
      </c>
      <c r="N89" s="156" t="str">
        <f t="shared" si="1"/>
        <v>INSERT INTO ft_t_guid (GUID_OID,GU_ID,GU_TYP,GU_CNT,GU_ID_CTXT_TYP,GEO_UNIT_ID,START_TMS,LAST_CHG_TMS,LAST_CHG_USR_ID,DATA_STAT_TYP,DATA_SRC_ID,GUNT_OID )SELECT 'GUID000088','','COUNTRY','1','WORLDSCOPE','682',SYSDATE(),SYSDATE(),'GS:PSG:P72','ACTIVE','P72','GUNT461==='   FROM DUAL WHERE NOT EXISTS (SELECT 1 FROM FT_T_GUID WHERE  GUID_OID =  'GUID000088' AND GEO_UNIT_ID = '682');</v>
      </c>
    </row>
    <row r="90" spans="1:14" s="156" customFormat="1">
      <c r="A90" s="156" t="s">
        <v>4470</v>
      </c>
      <c r="C90" s="156" t="s">
        <v>47</v>
      </c>
      <c r="D90" s="156">
        <v>1</v>
      </c>
      <c r="E90" s="156" t="s">
        <v>4316</v>
      </c>
      <c r="F90" s="158">
        <v>214</v>
      </c>
      <c r="G90" s="72" t="s">
        <v>5931</v>
      </c>
      <c r="H90" s="72" t="s">
        <v>5931</v>
      </c>
      <c r="I90" s="156" t="s">
        <v>3813</v>
      </c>
      <c r="J90" s="156" t="s">
        <v>15</v>
      </c>
      <c r="K90" s="156" t="s">
        <v>4001</v>
      </c>
      <c r="L90" s="156" t="s">
        <v>4363</v>
      </c>
      <c r="N90" s="156" t="str">
        <f t="shared" si="1"/>
        <v>INSERT INTO ft_t_guid (GUID_OID,GU_ID,GU_TYP,GU_CNT,GU_ID_CTXT_TYP,GEO_UNIT_ID,START_TMS,LAST_CHG_TMS,LAST_CHG_USR_ID,DATA_STAT_TYP,DATA_SRC_ID,GUNT_OID )SELECT 'GUID000089','','COUNTRY','1','WORLDSCOPE','214',SYSDATE(),SYSDATE(),'GS:PSG:P72','ACTIVE','P72','GUNT428==='   FROM DUAL WHERE NOT EXISTS (SELECT 1 FROM FT_T_GUID WHERE  GUID_OID =  'GUID000089' AND GEO_UNIT_ID = '214');</v>
      </c>
    </row>
    <row r="91" spans="1:14" s="156" customFormat="1">
      <c r="A91" s="156" t="s">
        <v>4471</v>
      </c>
      <c r="C91" s="156" t="s">
        <v>47</v>
      </c>
      <c r="D91" s="156">
        <v>1</v>
      </c>
      <c r="E91" s="156" t="s">
        <v>4316</v>
      </c>
      <c r="F91" s="158">
        <v>686</v>
      </c>
      <c r="G91" s="72" t="s">
        <v>5931</v>
      </c>
      <c r="H91" s="72" t="s">
        <v>5931</v>
      </c>
      <c r="I91" s="156" t="s">
        <v>3813</v>
      </c>
      <c r="J91" s="156" t="s">
        <v>15</v>
      </c>
      <c r="K91" s="156" t="s">
        <v>4001</v>
      </c>
      <c r="L91" s="156" t="s">
        <v>4364</v>
      </c>
      <c r="N91" s="156" t="str">
        <f t="shared" si="1"/>
        <v>INSERT INTO ft_t_guid (GUID_OID,GU_ID,GU_TYP,GU_CNT,GU_ID_CTXT_TYP,GEO_UNIT_ID,START_TMS,LAST_CHG_TMS,LAST_CHG_USR_ID,DATA_STAT_TYP,DATA_SRC_ID,GUNT_OID )SELECT 'GUID000090','','COUNTRY','1','WORLDSCOPE','686',SYSDATE(),SYSDATE(),'GS:PSG:P72','ACTIVE','P72','GUNT49F==='   FROM DUAL WHERE NOT EXISTS (SELECT 1 FROM FT_T_GUID WHERE  GUID_OID =  'GUID000090' AND GEO_UNIT_ID = '686');</v>
      </c>
    </row>
    <row r="92" spans="1:14" s="156" customFormat="1">
      <c r="A92" s="156" t="s">
        <v>4472</v>
      </c>
      <c r="C92" s="156" t="s">
        <v>47</v>
      </c>
      <c r="D92" s="156">
        <v>1</v>
      </c>
      <c r="E92" s="156" t="s">
        <v>4316</v>
      </c>
      <c r="F92" s="158">
        <v>218</v>
      </c>
      <c r="G92" s="72" t="s">
        <v>5931</v>
      </c>
      <c r="H92" s="72" t="s">
        <v>5931</v>
      </c>
      <c r="I92" s="156" t="s">
        <v>3813</v>
      </c>
      <c r="J92" s="156" t="s">
        <v>15</v>
      </c>
      <c r="K92" s="156" t="s">
        <v>4001</v>
      </c>
      <c r="L92" s="156" t="s">
        <v>4365</v>
      </c>
      <c r="N92" s="156" t="str">
        <f t="shared" si="1"/>
        <v>INSERT INTO ft_t_guid (GUID_OID,GU_ID,GU_TYP,GU_CNT,GU_ID_CTXT_TYP,GEO_UNIT_ID,START_TMS,LAST_CHG_TMS,LAST_CHG_USR_ID,DATA_STAT_TYP,DATA_SRC_ID,GUNT_OID )SELECT 'GUID000091','','COUNTRY','1','WORLDSCOPE','218',SYSDATE(),SYSDATE(),'GS:PSG:P72','ACTIVE','P72','GUNT42D==='   FROM DUAL WHERE NOT EXISTS (SELECT 1 FROM FT_T_GUID WHERE  GUID_OID =  'GUID000091' AND GEO_UNIT_ID = '218');</v>
      </c>
    </row>
    <row r="93" spans="1:14" s="156" customFormat="1">
      <c r="A93" s="156" t="s">
        <v>4473</v>
      </c>
      <c r="C93" s="156" t="s">
        <v>47</v>
      </c>
      <c r="D93" s="156">
        <v>1</v>
      </c>
      <c r="E93" s="156" t="s">
        <v>4316</v>
      </c>
      <c r="F93" s="158">
        <v>688</v>
      </c>
      <c r="G93" s="72" t="s">
        <v>5931</v>
      </c>
      <c r="H93" s="72" t="s">
        <v>5931</v>
      </c>
      <c r="I93" s="156" t="s">
        <v>3813</v>
      </c>
      <c r="J93" s="156" t="s">
        <v>15</v>
      </c>
      <c r="K93" s="156" t="s">
        <v>4001</v>
      </c>
      <c r="L93" s="156" t="s">
        <v>4366</v>
      </c>
      <c r="N93" s="156" t="str">
        <f t="shared" si="1"/>
        <v>INSERT INTO ft_t_guid (GUID_OID,GU_ID,GU_TYP,GU_CNT,GU_ID_CTXT_TYP,GEO_UNIT_ID,START_TMS,LAST_CHG_TMS,LAST_CHG_USR_ID,DATA_STAT_TYP,DATA_SRC_ID,GUNT_OID )SELECT 'GUID000092','','COUNTRY','1','WORLDSCOPE','688',SYSDATE(),SYSDATE(),'GS:PSG:P72','ACTIVE','P72','GUNT2A2==='   FROM DUAL WHERE NOT EXISTS (SELECT 1 FROM FT_T_GUID WHERE  GUID_OID =  'GUID000092' AND GEO_UNIT_ID = '688');</v>
      </c>
    </row>
    <row r="94" spans="1:14" s="156" customFormat="1">
      <c r="A94" s="156" t="s">
        <v>4474</v>
      </c>
      <c r="C94" s="156" t="s">
        <v>47</v>
      </c>
      <c r="D94" s="156">
        <v>1</v>
      </c>
      <c r="E94" s="156" t="s">
        <v>4316</v>
      </c>
      <c r="F94" s="158">
        <v>220</v>
      </c>
      <c r="G94" s="72" t="s">
        <v>5931</v>
      </c>
      <c r="H94" s="72" t="s">
        <v>5931</v>
      </c>
      <c r="I94" s="156" t="s">
        <v>3813</v>
      </c>
      <c r="J94" s="156" t="s">
        <v>15</v>
      </c>
      <c r="K94" s="156" t="s">
        <v>4001</v>
      </c>
      <c r="L94" s="156" t="s">
        <v>4367</v>
      </c>
      <c r="N94" s="156" t="str">
        <f t="shared" si="1"/>
        <v>INSERT INTO ft_t_guid (GUID_OID,GU_ID,GU_TYP,GU_CNT,GU_ID_CTXT_TYP,GEO_UNIT_ID,START_TMS,LAST_CHG_TMS,LAST_CHG_USR_ID,DATA_STAT_TYP,DATA_SRC_ID,GUNT_OID )SELECT 'GUID000093','','COUNTRY','1','WORLDSCOPE','220',SYSDATE(),SYSDATE(),'GS:PSG:P72','ACTIVE','P72','GUNT1FF==='   FROM DUAL WHERE NOT EXISTS (SELECT 1 FROM FT_T_GUID WHERE  GUID_OID =  'GUID000093' AND GEO_UNIT_ID = '220');</v>
      </c>
    </row>
    <row r="95" spans="1:14" s="156" customFormat="1">
      <c r="A95" s="156" t="s">
        <v>4475</v>
      </c>
      <c r="C95" s="156" t="s">
        <v>47</v>
      </c>
      <c r="D95" s="156">
        <v>1</v>
      </c>
      <c r="E95" s="156" t="s">
        <v>4316</v>
      </c>
      <c r="F95" s="158">
        <v>702</v>
      </c>
      <c r="G95" s="72" t="s">
        <v>5931</v>
      </c>
      <c r="H95" s="72" t="s">
        <v>5931</v>
      </c>
      <c r="I95" s="156" t="s">
        <v>3813</v>
      </c>
      <c r="J95" s="156" t="s">
        <v>15</v>
      </c>
      <c r="K95" s="156" t="s">
        <v>4001</v>
      </c>
      <c r="L95" s="156" t="s">
        <v>4123</v>
      </c>
      <c r="N95" s="156" t="str">
        <f t="shared" si="1"/>
        <v>INSERT INTO ft_t_guid (GUID_OID,GU_ID,GU_TYP,GU_CNT,GU_ID_CTXT_TYP,GEO_UNIT_ID,START_TMS,LAST_CHG_TMS,LAST_CHG_USR_ID,DATA_STAT_TYP,DATA_SRC_ID,GUNT_OID )SELECT 'GUID000094','','COUNTRY','1','WORLDSCOPE','702',SYSDATE(),SYSDATE(),'GS:PSG:P72','ACTIVE','P72','GUNT23C==='   FROM DUAL WHERE NOT EXISTS (SELECT 1 FROM FT_T_GUID WHERE  GUID_OID =  'GUID000094' AND GEO_UNIT_ID = '702');</v>
      </c>
    </row>
    <row r="96" spans="1:14" s="156" customFormat="1">
      <c r="A96" s="156" t="s">
        <v>4476</v>
      </c>
      <c r="C96" s="156" t="s">
        <v>47</v>
      </c>
      <c r="D96" s="156">
        <v>1</v>
      </c>
      <c r="E96" s="156" t="s">
        <v>4316</v>
      </c>
      <c r="F96" s="158">
        <v>222</v>
      </c>
      <c r="G96" s="72" t="s">
        <v>5931</v>
      </c>
      <c r="H96" s="72" t="s">
        <v>5931</v>
      </c>
      <c r="I96" s="156" t="s">
        <v>3813</v>
      </c>
      <c r="J96" s="156" t="s">
        <v>15</v>
      </c>
      <c r="K96" s="156" t="s">
        <v>4001</v>
      </c>
      <c r="L96" s="156" t="s">
        <v>4368</v>
      </c>
      <c r="N96" s="156" t="str">
        <f t="shared" si="1"/>
        <v>INSERT INTO ft_t_guid (GUID_OID,GU_ID,GU_TYP,GU_CNT,GU_ID_CTXT_TYP,GEO_UNIT_ID,START_TMS,LAST_CHG_TMS,LAST_CHG_USR_ID,DATA_STAT_TYP,DATA_SRC_ID,GUNT_OID )SELECT 'GUID000095','','COUNTRY','1','WORLDSCOPE','222',SYSDATE(),SYSDATE(),'GS:PSG:P72','ACTIVE','P72','GUNT3C1==='   FROM DUAL WHERE NOT EXISTS (SELECT 1 FROM FT_T_GUID WHERE  GUID_OID =  'GUID000095' AND GEO_UNIT_ID = '222');</v>
      </c>
    </row>
    <row r="97" spans="1:14" s="156" customFormat="1">
      <c r="A97" s="156" t="s">
        <v>4477</v>
      </c>
      <c r="C97" s="156" t="s">
        <v>47</v>
      </c>
      <c r="D97" s="156">
        <v>1</v>
      </c>
      <c r="E97" s="156" t="s">
        <v>4316</v>
      </c>
      <c r="F97" s="158">
        <v>703</v>
      </c>
      <c r="G97" s="72" t="s">
        <v>5931</v>
      </c>
      <c r="H97" s="72" t="s">
        <v>5931</v>
      </c>
      <c r="I97" s="156" t="s">
        <v>3813</v>
      </c>
      <c r="J97" s="156" t="s">
        <v>15</v>
      </c>
      <c r="K97" s="156" t="s">
        <v>4001</v>
      </c>
      <c r="L97" s="156" t="s">
        <v>4369</v>
      </c>
      <c r="N97" s="156" t="str">
        <f t="shared" si="1"/>
        <v>INSERT INTO ft_t_guid (GUID_OID,GU_ID,GU_TYP,GU_CNT,GU_ID_CTXT_TYP,GEO_UNIT_ID,START_TMS,LAST_CHG_TMS,LAST_CHG_USR_ID,DATA_STAT_TYP,DATA_SRC_ID,GUNT_OID )SELECT 'GUID000096','','COUNTRY','1','WORLDSCOPE','703',SYSDATE(),SYSDATE(),'GS:PSG:P72','ACTIVE','P72','GUNT208==='   FROM DUAL WHERE NOT EXISTS (SELECT 1 FROM FT_T_GUID WHERE  GUID_OID =  'GUID000096' AND GEO_UNIT_ID = '703');</v>
      </c>
    </row>
    <row r="98" spans="1:14" s="156" customFormat="1">
      <c r="A98" s="156" t="s">
        <v>4478</v>
      </c>
      <c r="C98" s="156" t="s">
        <v>47</v>
      </c>
      <c r="D98" s="156">
        <v>1</v>
      </c>
      <c r="E98" s="156" t="s">
        <v>4316</v>
      </c>
      <c r="F98" s="158">
        <v>233</v>
      </c>
      <c r="G98" s="72" t="s">
        <v>5931</v>
      </c>
      <c r="H98" s="72" t="s">
        <v>5931</v>
      </c>
      <c r="I98" s="156" t="s">
        <v>3813</v>
      </c>
      <c r="J98" s="156" t="s">
        <v>15</v>
      </c>
      <c r="K98" s="156" t="s">
        <v>4001</v>
      </c>
      <c r="L98" s="156" t="s">
        <v>4370</v>
      </c>
      <c r="N98" s="156" t="str">
        <f t="shared" si="1"/>
        <v>INSERT INTO ft_t_guid (GUID_OID,GU_ID,GU_TYP,GU_CNT,GU_ID_CTXT_TYP,GEO_UNIT_ID,START_TMS,LAST_CHG_TMS,LAST_CHG_USR_ID,DATA_STAT_TYP,DATA_SRC_ID,GUNT_OID )SELECT 'GUID000097','','COUNTRY','1','WORLDSCOPE','233',SYSDATE(),SYSDATE(),'GS:PSG:P72','ACTIVE','P72','GUNT301==='   FROM DUAL WHERE NOT EXISTS (SELECT 1 FROM FT_T_GUID WHERE  GUID_OID =  'GUID000097' AND GEO_UNIT_ID = '233');</v>
      </c>
    </row>
    <row r="99" spans="1:14" s="156" customFormat="1">
      <c r="A99" s="156" t="s">
        <v>4479</v>
      </c>
      <c r="C99" s="156" t="s">
        <v>47</v>
      </c>
      <c r="D99" s="156">
        <v>1</v>
      </c>
      <c r="E99" s="156" t="s">
        <v>4316</v>
      </c>
      <c r="F99" s="158">
        <v>704</v>
      </c>
      <c r="G99" s="72" t="s">
        <v>5931</v>
      </c>
      <c r="H99" s="72" t="s">
        <v>5931</v>
      </c>
      <c r="I99" s="156" t="s">
        <v>3813</v>
      </c>
      <c r="J99" s="156" t="s">
        <v>15</v>
      </c>
      <c r="K99" s="156" t="s">
        <v>4001</v>
      </c>
      <c r="L99" s="156" t="s">
        <v>4371</v>
      </c>
      <c r="N99" s="156" t="str">
        <f t="shared" si="1"/>
        <v>INSERT INTO ft_t_guid (GUID_OID,GU_ID,GU_TYP,GU_CNT,GU_ID_CTXT_TYP,GEO_UNIT_ID,START_TMS,LAST_CHG_TMS,LAST_CHG_USR_ID,DATA_STAT_TYP,DATA_SRC_ID,GUNT_OID )SELECT 'GUID000098','','COUNTRY','1','WORLDSCOPE','704',SYSDATE(),SYSDATE(),'GS:PSG:P72','ACTIVE','P72','GUNT214==='   FROM DUAL WHERE NOT EXISTS (SELECT 1 FROM FT_T_GUID WHERE  GUID_OID =  'GUID000098' AND GEO_UNIT_ID = '704');</v>
      </c>
    </row>
    <row r="100" spans="1:14" s="156" customFormat="1">
      <c r="A100" s="156" t="s">
        <v>4480</v>
      </c>
      <c r="C100" s="156" t="s">
        <v>47</v>
      </c>
      <c r="D100" s="156">
        <v>1</v>
      </c>
      <c r="E100" s="156" t="s">
        <v>4316</v>
      </c>
      <c r="F100" s="158">
        <v>234</v>
      </c>
      <c r="G100" s="72" t="s">
        <v>5931</v>
      </c>
      <c r="H100" s="72" t="s">
        <v>5931</v>
      </c>
      <c r="I100" s="156" t="s">
        <v>3813</v>
      </c>
      <c r="J100" s="156" t="s">
        <v>15</v>
      </c>
      <c r="K100" s="156" t="s">
        <v>4001</v>
      </c>
      <c r="L100" s="156" t="s">
        <v>4372</v>
      </c>
      <c r="N100" s="156" t="str">
        <f t="shared" si="1"/>
        <v>INSERT INTO ft_t_guid (GUID_OID,GU_ID,GU_TYP,GU_CNT,GU_ID_CTXT_TYP,GEO_UNIT_ID,START_TMS,LAST_CHG_TMS,LAST_CHG_USR_ID,DATA_STAT_TYP,DATA_SRC_ID,GUNT_OID )SELECT 'GUID000099','','COUNTRY','1','WORLDSCOPE','234',SYSDATE(),SYSDATE(),'GS:PSG:P72','ACTIVE','P72','GUNT3A1==='   FROM DUAL WHERE NOT EXISTS (SELECT 1 FROM FT_T_GUID WHERE  GUID_OID =  'GUID000099' AND GEO_UNIT_ID = '234');</v>
      </c>
    </row>
    <row r="101" spans="1:14" s="156" customFormat="1">
      <c r="A101" s="156" t="s">
        <v>4481</v>
      </c>
      <c r="C101" s="156" t="s">
        <v>47</v>
      </c>
      <c r="D101" s="156">
        <v>1</v>
      </c>
      <c r="E101" s="156" t="s">
        <v>4316</v>
      </c>
      <c r="F101" s="158">
        <v>705</v>
      </c>
      <c r="G101" s="72" t="s">
        <v>5931</v>
      </c>
      <c r="H101" s="72" t="s">
        <v>5931</v>
      </c>
      <c r="I101" s="156" t="s">
        <v>3813</v>
      </c>
      <c r="J101" s="156" t="s">
        <v>15</v>
      </c>
      <c r="K101" s="156" t="s">
        <v>4001</v>
      </c>
      <c r="L101" s="156" t="s">
        <v>4126</v>
      </c>
      <c r="N101" s="156" t="str">
        <f t="shared" si="1"/>
        <v>INSERT INTO ft_t_guid (GUID_OID,GU_ID,GU_TYP,GU_CNT,GU_ID_CTXT_TYP,GEO_UNIT_ID,START_TMS,LAST_CHG_TMS,LAST_CHG_USR_ID,DATA_STAT_TYP,DATA_SRC_ID,GUNT_OID )SELECT 'GUID000100','','COUNTRY','1','WORLDSCOPE','705',SYSDATE(),SYSDATE(),'GS:PSG:P72','ACTIVE','P72','GUNT373==='   FROM DUAL WHERE NOT EXISTS (SELECT 1 FROM FT_T_GUID WHERE  GUID_OID =  'GUID000100' AND GEO_UNIT_ID = '705');</v>
      </c>
    </row>
    <row r="102" spans="1:14" s="156" customFormat="1">
      <c r="A102" s="156" t="s">
        <v>4482</v>
      </c>
      <c r="C102" s="156" t="s">
        <v>47</v>
      </c>
      <c r="D102" s="156">
        <v>1</v>
      </c>
      <c r="E102" s="156" t="s">
        <v>4316</v>
      </c>
      <c r="F102" s="158">
        <v>242</v>
      </c>
      <c r="G102" s="72" t="s">
        <v>5931</v>
      </c>
      <c r="H102" s="72" t="s">
        <v>5931</v>
      </c>
      <c r="I102" s="156" t="s">
        <v>3813</v>
      </c>
      <c r="J102" s="156" t="s">
        <v>15</v>
      </c>
      <c r="K102" s="156" t="s">
        <v>4001</v>
      </c>
      <c r="L102" s="156" t="s">
        <v>4373</v>
      </c>
      <c r="N102" s="156" t="str">
        <f t="shared" si="1"/>
        <v>INSERT INTO ft_t_guid (GUID_OID,GU_ID,GU_TYP,GU_CNT,GU_ID_CTXT_TYP,GEO_UNIT_ID,START_TMS,LAST_CHG_TMS,LAST_CHG_USR_ID,DATA_STAT_TYP,DATA_SRC_ID,GUNT_OID )SELECT 'GUID000101','','COUNTRY','1','WORLDSCOPE','242',SYSDATE(),SYSDATE(),'GS:PSG:P72','ACTIVE','P72','GUNT41B==='   FROM DUAL WHERE NOT EXISTS (SELECT 1 FROM FT_T_GUID WHERE  GUID_OID =  'GUID000101' AND GEO_UNIT_ID = '242');</v>
      </c>
    </row>
    <row r="103" spans="1:14" s="156" customFormat="1">
      <c r="A103" s="156" t="s">
        <v>4483</v>
      </c>
      <c r="C103" s="156" t="s">
        <v>47</v>
      </c>
      <c r="D103" s="156">
        <v>1</v>
      </c>
      <c r="E103" s="156" t="s">
        <v>4316</v>
      </c>
      <c r="F103" s="158">
        <v>710</v>
      </c>
      <c r="G103" s="72" t="s">
        <v>5931</v>
      </c>
      <c r="H103" s="72" t="s">
        <v>5931</v>
      </c>
      <c r="I103" s="156" t="s">
        <v>3813</v>
      </c>
      <c r="J103" s="156" t="s">
        <v>15</v>
      </c>
      <c r="K103" s="156" t="s">
        <v>4001</v>
      </c>
      <c r="L103" s="156" t="s">
        <v>4140</v>
      </c>
      <c r="N103" s="156" t="str">
        <f t="shared" si="1"/>
        <v>INSERT INTO ft_t_guid (GUID_OID,GU_ID,GU_TYP,GU_CNT,GU_ID_CTXT_TYP,GEO_UNIT_ID,START_TMS,LAST_CHG_TMS,LAST_CHG_USR_ID,DATA_STAT_TYP,DATA_SRC_ID,GUNT_OID )SELECT 'GUID000102','','COUNTRY','1','WORLDSCOPE','710',SYSDATE(),SYSDATE(),'GS:PSG:P72','ACTIVE','P72','GUNT334==='   FROM DUAL WHERE NOT EXISTS (SELECT 1 FROM FT_T_GUID WHERE  GUID_OID =  'GUID000102' AND GEO_UNIT_ID = '710');</v>
      </c>
    </row>
    <row r="104" spans="1:14" s="156" customFormat="1">
      <c r="A104" s="156" t="s">
        <v>4484</v>
      </c>
      <c r="C104" s="156" t="s">
        <v>47</v>
      </c>
      <c r="D104" s="156">
        <v>1</v>
      </c>
      <c r="E104" s="156" t="s">
        <v>4316</v>
      </c>
      <c r="F104" s="158">
        <v>246</v>
      </c>
      <c r="G104" s="72" t="s">
        <v>5931</v>
      </c>
      <c r="H104" s="72" t="s">
        <v>5931</v>
      </c>
      <c r="I104" s="156" t="s">
        <v>3813</v>
      </c>
      <c r="J104" s="156" t="s">
        <v>15</v>
      </c>
      <c r="K104" s="156" t="s">
        <v>4001</v>
      </c>
      <c r="L104" s="156" t="s">
        <v>4374</v>
      </c>
      <c r="N104" s="156" t="str">
        <f t="shared" si="1"/>
        <v>INSERT INTO ft_t_guid (GUID_OID,GU_ID,GU_TYP,GU_CNT,GU_ID_CTXT_TYP,GEO_UNIT_ID,START_TMS,LAST_CHG_TMS,LAST_CHG_USR_ID,DATA_STAT_TYP,DATA_SRC_ID,GUNT_OID )SELECT 'GUID000103','','COUNTRY','1','WORLDSCOPE','246',SYSDATE(),SYSDATE(),'GS:PSG:P72','ACTIVE','P72','GUNT2C9==='   FROM DUAL WHERE NOT EXISTS (SELECT 1 FROM FT_T_GUID WHERE  GUID_OID =  'GUID000103' AND GEO_UNIT_ID = '246');</v>
      </c>
    </row>
    <row r="105" spans="1:14" s="156" customFormat="1">
      <c r="A105" s="156" t="s">
        <v>4485</v>
      </c>
      <c r="C105" s="156" t="s">
        <v>47</v>
      </c>
      <c r="D105" s="156">
        <v>1</v>
      </c>
      <c r="E105" s="156" t="s">
        <v>4316</v>
      </c>
      <c r="F105" s="158">
        <v>724</v>
      </c>
      <c r="G105" s="72" t="s">
        <v>5931</v>
      </c>
      <c r="H105" s="72" t="s">
        <v>5931</v>
      </c>
      <c r="I105" s="156" t="s">
        <v>3813</v>
      </c>
      <c r="J105" s="156" t="s">
        <v>15</v>
      </c>
      <c r="K105" s="156" t="s">
        <v>4001</v>
      </c>
      <c r="L105" s="156" t="s">
        <v>4069</v>
      </c>
      <c r="N105" s="156" t="str">
        <f t="shared" si="1"/>
        <v>INSERT INTO ft_t_guid (GUID_OID,GU_ID,GU_TYP,GU_CNT,GU_ID_CTXT_TYP,GEO_UNIT_ID,START_TMS,LAST_CHG_TMS,LAST_CHG_USR_ID,DATA_STAT_TYP,DATA_SRC_ID,GUNT_OID )SELECT 'GUID000104','','COUNTRY','1','WORLDSCOPE','724',SYSDATE(),SYSDATE(),'GS:PSG:P72','ACTIVE','P72','GUNT436==='   FROM DUAL WHERE NOT EXISTS (SELECT 1 FROM FT_T_GUID WHERE  GUID_OID =  'GUID000104' AND GEO_UNIT_ID = '724');</v>
      </c>
    </row>
    <row r="106" spans="1:14" s="156" customFormat="1">
      <c r="A106" s="156" t="s">
        <v>4486</v>
      </c>
      <c r="C106" s="156" t="s">
        <v>47</v>
      </c>
      <c r="D106" s="156">
        <v>1</v>
      </c>
      <c r="E106" s="156" t="s">
        <v>4316</v>
      </c>
      <c r="F106" s="158">
        <v>250</v>
      </c>
      <c r="G106" s="72" t="s">
        <v>5931</v>
      </c>
      <c r="H106" s="72" t="s">
        <v>5931</v>
      </c>
      <c r="I106" s="156" t="s">
        <v>3813</v>
      </c>
      <c r="J106" s="156" t="s">
        <v>15</v>
      </c>
      <c r="K106" s="156" t="s">
        <v>4001</v>
      </c>
      <c r="L106" s="156" t="s">
        <v>4375</v>
      </c>
      <c r="N106" s="156" t="str">
        <f t="shared" si="1"/>
        <v>INSERT INTO ft_t_guid (GUID_OID,GU_ID,GU_TYP,GU_CNT,GU_ID_CTXT_TYP,GEO_UNIT_ID,START_TMS,LAST_CHG_TMS,LAST_CHG_USR_ID,DATA_STAT_TYP,DATA_SRC_ID,GUNT_OID )SELECT 'GUID000105','','COUNTRY','1','WORLDSCOPE','250',SYSDATE(),SYSDATE(),'GS:PSG:P72','ACTIVE','P72','GUNT3CB==='   FROM DUAL WHERE NOT EXISTS (SELECT 1 FROM FT_T_GUID WHERE  GUID_OID =  'GUID000105' AND GEO_UNIT_ID = '250');</v>
      </c>
    </row>
    <row r="107" spans="1:14" s="156" customFormat="1">
      <c r="A107" s="156" t="s">
        <v>4487</v>
      </c>
      <c r="C107" s="156" t="s">
        <v>47</v>
      </c>
      <c r="D107" s="156">
        <v>1</v>
      </c>
      <c r="E107" s="156" t="s">
        <v>4316</v>
      </c>
      <c r="F107" s="158">
        <v>730</v>
      </c>
      <c r="G107" s="72" t="s">
        <v>5931</v>
      </c>
      <c r="H107" s="72" t="s">
        <v>5931</v>
      </c>
      <c r="I107" s="156" t="s">
        <v>3813</v>
      </c>
      <c r="J107" s="156" t="s">
        <v>15</v>
      </c>
      <c r="K107" s="156" t="s">
        <v>4001</v>
      </c>
      <c r="L107" s="156" t="s">
        <v>4087</v>
      </c>
      <c r="N107" s="156" t="str">
        <f t="shared" si="1"/>
        <v>INSERT INTO ft_t_guid (GUID_OID,GU_ID,GU_TYP,GU_CNT,GU_ID_CTXT_TYP,GEO_UNIT_ID,START_TMS,LAST_CHG_TMS,LAST_CHG_USR_ID,DATA_STAT_TYP,DATA_SRC_ID,GUNT_OID )SELECT 'GUID000106','','COUNTRY','1','WORLDSCOPE','730',SYSDATE(),SYSDATE(),'GS:PSG:P72','ACTIVE','P72','GUNT21C==='   FROM DUAL WHERE NOT EXISTS (SELECT 1 FROM FT_T_GUID WHERE  GUID_OID =  'GUID000106' AND GEO_UNIT_ID = '730');</v>
      </c>
    </row>
    <row r="108" spans="1:14" s="156" customFormat="1">
      <c r="A108" s="156" t="s">
        <v>4488</v>
      </c>
      <c r="C108" s="156" t="s">
        <v>47</v>
      </c>
      <c r="D108" s="156">
        <v>1</v>
      </c>
      <c r="E108" s="156" t="s">
        <v>4316</v>
      </c>
      <c r="F108" s="158">
        <v>268</v>
      </c>
      <c r="G108" s="72" t="s">
        <v>5931</v>
      </c>
      <c r="H108" s="72" t="s">
        <v>5931</v>
      </c>
      <c r="I108" s="156" t="s">
        <v>3813</v>
      </c>
      <c r="J108" s="156" t="s">
        <v>15</v>
      </c>
      <c r="K108" s="156" t="s">
        <v>4001</v>
      </c>
      <c r="L108" s="156" t="s">
        <v>4376</v>
      </c>
      <c r="N108" s="156" t="str">
        <f t="shared" si="1"/>
        <v>INSERT INTO ft_t_guid (GUID_OID,GU_ID,GU_TYP,GU_CNT,GU_ID_CTXT_TYP,GEO_UNIT_ID,START_TMS,LAST_CHG_TMS,LAST_CHG_USR_ID,DATA_STAT_TYP,DATA_SRC_ID,GUNT_OID )SELECT 'GUID000107','','COUNTRY','1','WORLDSCOPE','268',SYSDATE(),SYSDATE(),'GS:PSG:P72','ACTIVE','P72','GUNT2E1==='   FROM DUAL WHERE NOT EXISTS (SELECT 1 FROM FT_T_GUID WHERE  GUID_OID =  'GUID000107' AND GEO_UNIT_ID = '268');</v>
      </c>
    </row>
    <row r="109" spans="1:14" s="156" customFormat="1">
      <c r="A109" s="156" t="s">
        <v>4489</v>
      </c>
      <c r="C109" s="156" t="s">
        <v>47</v>
      </c>
      <c r="D109" s="156">
        <v>1</v>
      </c>
      <c r="E109" s="156" t="s">
        <v>4316</v>
      </c>
      <c r="F109" s="158">
        <v>736</v>
      </c>
      <c r="G109" s="72" t="s">
        <v>5931</v>
      </c>
      <c r="H109" s="72" t="s">
        <v>5931</v>
      </c>
      <c r="I109" s="156" t="s">
        <v>3813</v>
      </c>
      <c r="J109" s="156" t="s">
        <v>15</v>
      </c>
      <c r="K109" s="156" t="s">
        <v>4001</v>
      </c>
      <c r="L109" s="156" t="s">
        <v>4377</v>
      </c>
      <c r="N109" s="156" t="str">
        <f t="shared" si="1"/>
        <v>INSERT INTO ft_t_guid (GUID_OID,GU_ID,GU_TYP,GU_CNT,GU_ID_CTXT_TYP,GEO_UNIT_ID,START_TMS,LAST_CHG_TMS,LAST_CHG_USR_ID,DATA_STAT_TYP,DATA_SRC_ID,GUNT_OID )SELECT 'GUID000108','','COUNTRY','1','WORLDSCOPE','736',SYSDATE(),SYSDATE(),'GS:PSG:P72','ACTIVE','P72','GUNT335==='   FROM DUAL WHERE NOT EXISTS (SELECT 1 FROM FT_T_GUID WHERE  GUID_OID =  'GUID000108' AND GEO_UNIT_ID = '736');</v>
      </c>
    </row>
    <row r="110" spans="1:14" s="156" customFormat="1">
      <c r="A110" s="156" t="s">
        <v>4490</v>
      </c>
      <c r="C110" s="156" t="s">
        <v>47</v>
      </c>
      <c r="D110" s="156">
        <v>1</v>
      </c>
      <c r="E110" s="156" t="s">
        <v>4316</v>
      </c>
      <c r="F110" s="158">
        <v>275</v>
      </c>
      <c r="G110" s="72" t="s">
        <v>5931</v>
      </c>
      <c r="H110" s="72" t="s">
        <v>5931</v>
      </c>
      <c r="I110" s="156" t="s">
        <v>3813</v>
      </c>
      <c r="J110" s="156" t="s">
        <v>15</v>
      </c>
      <c r="K110" s="156" t="s">
        <v>4001</v>
      </c>
      <c r="L110" s="156" t="s">
        <v>4378</v>
      </c>
      <c r="N110" s="156" t="str">
        <f t="shared" si="1"/>
        <v>INSERT INTO ft_t_guid (GUID_OID,GU_ID,GU_TYP,GU_CNT,GU_ID_CTXT_TYP,GEO_UNIT_ID,START_TMS,LAST_CHG_TMS,LAST_CHG_USR_ID,DATA_STAT_TYP,DATA_SRC_ID,GUNT_OID )SELECT 'GUID000109','','COUNTRY','1','WORLDSCOPE','275',SYSDATE(),SYSDATE(),'GS:PSG:P72','ACTIVE','P72','GUNT480==='   FROM DUAL WHERE NOT EXISTS (SELECT 1 FROM FT_T_GUID WHERE  GUID_OID =  'GUID000109' AND GEO_UNIT_ID = '275');</v>
      </c>
    </row>
    <row r="111" spans="1:14" s="156" customFormat="1">
      <c r="A111" s="156" t="s">
        <v>4491</v>
      </c>
      <c r="C111" s="156" t="s">
        <v>47</v>
      </c>
      <c r="D111" s="156">
        <v>1</v>
      </c>
      <c r="E111" s="156" t="s">
        <v>4316</v>
      </c>
      <c r="F111" s="158">
        <v>748</v>
      </c>
      <c r="G111" s="72" t="s">
        <v>5931</v>
      </c>
      <c r="H111" s="72" t="s">
        <v>5931</v>
      </c>
      <c r="I111" s="156" t="s">
        <v>3813</v>
      </c>
      <c r="J111" s="156" t="s">
        <v>15</v>
      </c>
      <c r="K111" s="156" t="s">
        <v>4001</v>
      </c>
      <c r="L111" s="156" t="s">
        <v>4379</v>
      </c>
      <c r="N111" s="156" t="str">
        <f t="shared" si="1"/>
        <v>INSERT INTO ft_t_guid (GUID_OID,GU_ID,GU_TYP,GU_CNT,GU_ID_CTXT_TYP,GEO_UNIT_ID,START_TMS,LAST_CHG_TMS,LAST_CHG_USR_ID,DATA_STAT_TYP,DATA_SRC_ID,GUNT_OID )SELECT 'GUID000110','','COUNTRY','1','WORLDSCOPE','748',SYSDATE(),SYSDATE(),'GS:PSG:P72','ACTIVE','P72','GUNT246==='   FROM DUAL WHERE NOT EXISTS (SELECT 1 FROM FT_T_GUID WHERE  GUID_OID =  'GUID000110' AND GEO_UNIT_ID = '748');</v>
      </c>
    </row>
    <row r="112" spans="1:14" s="156" customFormat="1">
      <c r="A112" s="156" t="s">
        <v>4492</v>
      </c>
      <c r="C112" s="156" t="s">
        <v>47</v>
      </c>
      <c r="D112" s="156">
        <v>1</v>
      </c>
      <c r="E112" s="156" t="s">
        <v>4316</v>
      </c>
      <c r="F112" s="158">
        <v>280</v>
      </c>
      <c r="G112" s="72" t="s">
        <v>5931</v>
      </c>
      <c r="H112" s="72" t="s">
        <v>5931</v>
      </c>
      <c r="I112" s="156" t="s">
        <v>3813</v>
      </c>
      <c r="J112" s="156" t="s">
        <v>15</v>
      </c>
      <c r="K112" s="156" t="s">
        <v>4001</v>
      </c>
      <c r="L112" s="156" t="s">
        <v>4064</v>
      </c>
      <c r="N112" s="156" t="str">
        <f t="shared" si="1"/>
        <v>INSERT INTO ft_t_guid (GUID_OID,GU_ID,GU_TYP,GU_CNT,GU_ID_CTXT_TYP,GEO_UNIT_ID,START_TMS,LAST_CHG_TMS,LAST_CHG_USR_ID,DATA_STAT_TYP,DATA_SRC_ID,GUNT_OID )SELECT 'GUID000111','','COUNTRY','1','WORLDSCOPE','280',SYSDATE(),SYSDATE(),'GS:PSG:P72','ACTIVE','P72','GUNT218==='   FROM DUAL WHERE NOT EXISTS (SELECT 1 FROM FT_T_GUID WHERE  GUID_OID =  'GUID000111' AND GEO_UNIT_ID = '280');</v>
      </c>
    </row>
    <row r="113" spans="1:14" s="156" customFormat="1">
      <c r="A113" s="156" t="s">
        <v>4493</v>
      </c>
      <c r="C113" s="156" t="s">
        <v>47</v>
      </c>
      <c r="D113" s="156">
        <v>1</v>
      </c>
      <c r="E113" s="156" t="s">
        <v>4316</v>
      </c>
      <c r="F113" s="158">
        <v>752</v>
      </c>
      <c r="G113" s="72" t="s">
        <v>5931</v>
      </c>
      <c r="H113" s="72" t="s">
        <v>5931</v>
      </c>
      <c r="I113" s="156" t="s">
        <v>3813</v>
      </c>
      <c r="J113" s="156" t="s">
        <v>15</v>
      </c>
      <c r="K113" s="156" t="s">
        <v>4001</v>
      </c>
      <c r="L113" s="156" t="s">
        <v>4380</v>
      </c>
      <c r="N113" s="156" t="str">
        <f t="shared" si="1"/>
        <v>INSERT INTO ft_t_guid (GUID_OID,GU_ID,GU_TYP,GU_CNT,GU_ID_CTXT_TYP,GEO_UNIT_ID,START_TMS,LAST_CHG_TMS,LAST_CHG_USR_ID,DATA_STAT_TYP,DATA_SRC_ID,GUNT_OID )SELECT 'GUID000112','','COUNTRY','1','WORLDSCOPE','752',SYSDATE(),SYSDATE(),'GS:PSG:P72','ACTIVE','P72','GUNT420==='   FROM DUAL WHERE NOT EXISTS (SELECT 1 FROM FT_T_GUID WHERE  GUID_OID =  'GUID000112' AND GEO_UNIT_ID = '752');</v>
      </c>
    </row>
    <row r="114" spans="1:14" s="156" customFormat="1">
      <c r="A114" s="156" t="s">
        <v>4494</v>
      </c>
      <c r="C114" s="156" t="s">
        <v>47</v>
      </c>
      <c r="D114" s="156">
        <v>1</v>
      </c>
      <c r="E114" s="156" t="s">
        <v>4316</v>
      </c>
      <c r="F114" s="158">
        <v>300</v>
      </c>
      <c r="G114" s="72" t="s">
        <v>5931</v>
      </c>
      <c r="H114" s="72" t="s">
        <v>5931</v>
      </c>
      <c r="I114" s="156" t="s">
        <v>3813</v>
      </c>
      <c r="J114" s="156" t="s">
        <v>15</v>
      </c>
      <c r="K114" s="156" t="s">
        <v>4001</v>
      </c>
      <c r="L114" s="156" t="s">
        <v>4075</v>
      </c>
      <c r="N114" s="156" t="str">
        <f t="shared" si="1"/>
        <v>INSERT INTO ft_t_guid (GUID_OID,GU_ID,GU_TYP,GU_CNT,GU_ID_CTXT_TYP,GEO_UNIT_ID,START_TMS,LAST_CHG_TMS,LAST_CHG_USR_ID,DATA_STAT_TYP,DATA_SRC_ID,GUNT_OID )SELECT 'GUID000113','','COUNTRY','1','WORLDSCOPE','300',SYSDATE(),SYSDATE(),'GS:PSG:P72','ACTIVE','P72','GUNT44B==='   FROM DUAL WHERE NOT EXISTS (SELECT 1 FROM FT_T_GUID WHERE  GUID_OID =  'GUID000113' AND GEO_UNIT_ID = '300');</v>
      </c>
    </row>
    <row r="115" spans="1:14" s="156" customFormat="1">
      <c r="A115" s="156" t="s">
        <v>4495</v>
      </c>
      <c r="C115" s="156" t="s">
        <v>47</v>
      </c>
      <c r="D115" s="156">
        <v>1</v>
      </c>
      <c r="E115" s="156" t="s">
        <v>4316</v>
      </c>
      <c r="F115" s="158">
        <v>756</v>
      </c>
      <c r="G115" s="72" t="s">
        <v>5931</v>
      </c>
      <c r="H115" s="72" t="s">
        <v>5931</v>
      </c>
      <c r="I115" s="156" t="s">
        <v>3813</v>
      </c>
      <c r="J115" s="156" t="s">
        <v>15</v>
      </c>
      <c r="K115" s="156" t="s">
        <v>4001</v>
      </c>
      <c r="L115" s="156" t="s">
        <v>4062</v>
      </c>
      <c r="N115" s="156" t="str">
        <f t="shared" si="1"/>
        <v>INSERT INTO ft_t_guid (GUID_OID,GU_ID,GU_TYP,GU_CNT,GU_ID_CTXT_TYP,GEO_UNIT_ID,START_TMS,LAST_CHG_TMS,LAST_CHG_USR_ID,DATA_STAT_TYP,DATA_SRC_ID,GUNT_OID )SELECT 'GUID000114','','COUNTRY','1','WORLDSCOPE','756',SYSDATE(),SYSDATE(),'GS:PSG:P72','ACTIVE','P72','GUNT39B==='   FROM DUAL WHERE NOT EXISTS (SELECT 1 FROM FT_T_GUID WHERE  GUID_OID =  'GUID000114' AND GEO_UNIT_ID = '756');</v>
      </c>
    </row>
    <row r="116" spans="1:14" s="156" customFormat="1">
      <c r="A116" s="156" t="s">
        <v>4496</v>
      </c>
      <c r="C116" s="156" t="s">
        <v>47</v>
      </c>
      <c r="D116" s="156">
        <v>1</v>
      </c>
      <c r="E116" s="156" t="s">
        <v>4316</v>
      </c>
      <c r="F116" s="158">
        <v>320</v>
      </c>
      <c r="G116" s="72" t="s">
        <v>5931</v>
      </c>
      <c r="H116" s="72" t="s">
        <v>5931</v>
      </c>
      <c r="I116" s="156" t="s">
        <v>3813</v>
      </c>
      <c r="J116" s="156" t="s">
        <v>15</v>
      </c>
      <c r="K116" s="156" t="s">
        <v>4001</v>
      </c>
      <c r="L116" s="156" t="s">
        <v>4381</v>
      </c>
      <c r="N116" s="156" t="str">
        <f t="shared" si="1"/>
        <v>INSERT INTO ft_t_guid (GUID_OID,GU_ID,GU_TYP,GU_CNT,GU_ID_CTXT_TYP,GEO_UNIT_ID,START_TMS,LAST_CHG_TMS,LAST_CHG_USR_ID,DATA_STAT_TYP,DATA_SRC_ID,GUNT_OID )SELECT 'GUID000115','','COUNTRY','1','WORLDSCOPE','320',SYSDATE(),SYSDATE(),'GS:PSG:P72','ACTIVE','P72','GUNT284==='   FROM DUAL WHERE NOT EXISTS (SELECT 1 FROM FT_T_GUID WHERE  GUID_OID =  'GUID000115' AND GEO_UNIT_ID = '320');</v>
      </c>
    </row>
    <row r="117" spans="1:14" s="156" customFormat="1">
      <c r="A117" s="156" t="s">
        <v>4497</v>
      </c>
      <c r="C117" s="156" t="s">
        <v>47</v>
      </c>
      <c r="D117" s="156">
        <v>1</v>
      </c>
      <c r="E117" s="156" t="s">
        <v>4316</v>
      </c>
      <c r="F117" s="158">
        <v>759</v>
      </c>
      <c r="G117" s="72" t="s">
        <v>5931</v>
      </c>
      <c r="H117" s="72" t="s">
        <v>5931</v>
      </c>
      <c r="I117" s="156" t="s">
        <v>3813</v>
      </c>
      <c r="J117" s="156" t="s">
        <v>15</v>
      </c>
      <c r="K117" s="156" t="s">
        <v>4001</v>
      </c>
      <c r="L117" s="156" t="s">
        <v>4382</v>
      </c>
      <c r="N117" s="156" t="str">
        <f t="shared" si="1"/>
        <v>INSERT INTO ft_t_guid (GUID_OID,GU_ID,GU_TYP,GU_CNT,GU_ID_CTXT_TYP,GEO_UNIT_ID,START_TMS,LAST_CHG_TMS,LAST_CHG_USR_ID,DATA_STAT_TYP,DATA_SRC_ID,GUNT_OID )SELECT 'GUID000116','','COUNTRY','1','WORLDSCOPE','759',SYSDATE(),SYSDATE(),'GS:PSG:P72','ACTIVE','P72','GUNT281==='   FROM DUAL WHERE NOT EXISTS (SELECT 1 FROM FT_T_GUID WHERE  GUID_OID =  'GUID000116' AND GEO_UNIT_ID = '759');</v>
      </c>
    </row>
    <row r="118" spans="1:14" s="156" customFormat="1">
      <c r="A118" s="156" t="s">
        <v>4498</v>
      </c>
      <c r="C118" s="156" t="s">
        <v>47</v>
      </c>
      <c r="D118" s="156">
        <v>1</v>
      </c>
      <c r="E118" s="156" t="s">
        <v>4316</v>
      </c>
      <c r="F118" s="158">
        <v>328</v>
      </c>
      <c r="G118" s="72" t="s">
        <v>5931</v>
      </c>
      <c r="H118" s="72" t="s">
        <v>5931</v>
      </c>
      <c r="I118" s="156" t="s">
        <v>3813</v>
      </c>
      <c r="J118" s="156" t="s">
        <v>15</v>
      </c>
      <c r="K118" s="156" t="s">
        <v>4001</v>
      </c>
      <c r="L118" s="156" t="s">
        <v>4383</v>
      </c>
      <c r="N118" s="156" t="str">
        <f t="shared" si="1"/>
        <v>INSERT INTO ft_t_guid (GUID_OID,GU_ID,GU_TYP,GU_CNT,GU_ID_CTXT_TYP,GEO_UNIT_ID,START_TMS,LAST_CHG_TMS,LAST_CHG_USR_ID,DATA_STAT_TYP,DATA_SRC_ID,GUNT_OID )SELECT 'GUID000117','','COUNTRY','1','WORLDSCOPE','328',SYSDATE(),SYSDATE(),'GS:PSG:P72','ACTIVE','P72','GUNT303==='   FROM DUAL WHERE NOT EXISTS (SELECT 1 FROM FT_T_GUID WHERE  GUID_OID =  'GUID000117' AND GEO_UNIT_ID = '328');</v>
      </c>
    </row>
    <row r="119" spans="1:14" s="156" customFormat="1">
      <c r="A119" s="156" t="s">
        <v>4499</v>
      </c>
      <c r="C119" s="156" t="s">
        <v>47</v>
      </c>
      <c r="D119" s="156">
        <v>1</v>
      </c>
      <c r="E119" s="156" t="s">
        <v>4316</v>
      </c>
      <c r="F119" s="158">
        <v>760</v>
      </c>
      <c r="G119" s="72" t="s">
        <v>5931</v>
      </c>
      <c r="H119" s="72" t="s">
        <v>5931</v>
      </c>
      <c r="I119" s="156" t="s">
        <v>3813</v>
      </c>
      <c r="J119" s="156" t="s">
        <v>15</v>
      </c>
      <c r="K119" s="156" t="s">
        <v>4001</v>
      </c>
      <c r="L119" s="156" t="s">
        <v>4129</v>
      </c>
      <c r="N119" s="156" t="str">
        <f t="shared" si="1"/>
        <v>INSERT INTO ft_t_guid (GUID_OID,GU_ID,GU_TYP,GU_CNT,GU_ID_CTXT_TYP,GEO_UNIT_ID,START_TMS,LAST_CHG_TMS,LAST_CHG_USR_ID,DATA_STAT_TYP,DATA_SRC_ID,GUNT_OID )SELECT 'GUID000118','','COUNTRY','1','WORLDSCOPE','760',SYSDATE(),SYSDATE(),'GS:PSG:P72','ACTIVE','P72','GUNT2DD==='   FROM DUAL WHERE NOT EXISTS (SELECT 1 FROM FT_T_GUID WHERE  GUID_OID =  'GUID000118' AND GEO_UNIT_ID = '760');</v>
      </c>
    </row>
    <row r="120" spans="1:14" s="156" customFormat="1">
      <c r="A120" s="156" t="s">
        <v>4500</v>
      </c>
      <c r="C120" s="156" t="s">
        <v>47</v>
      </c>
      <c r="D120" s="156">
        <v>1</v>
      </c>
      <c r="E120" s="156" t="s">
        <v>4316</v>
      </c>
      <c r="F120" s="158">
        <v>340</v>
      </c>
      <c r="G120" s="72" t="s">
        <v>5931</v>
      </c>
      <c r="H120" s="72" t="s">
        <v>5931</v>
      </c>
      <c r="I120" s="156" t="s">
        <v>3813</v>
      </c>
      <c r="J120" s="156" t="s">
        <v>15</v>
      </c>
      <c r="K120" s="156" t="s">
        <v>4001</v>
      </c>
      <c r="L120" s="156" t="s">
        <v>4384</v>
      </c>
      <c r="N120" s="156" t="str">
        <f t="shared" si="1"/>
        <v>INSERT INTO ft_t_guid (GUID_OID,GU_ID,GU_TYP,GU_CNT,GU_ID_CTXT_TYP,GEO_UNIT_ID,START_TMS,LAST_CHG_TMS,LAST_CHG_USR_ID,DATA_STAT_TYP,DATA_SRC_ID,GUNT_OID )SELECT 'GUID000119','','COUNTRY','1','WORLDSCOPE','340',SYSDATE(),SYSDATE(),'GS:PSG:P72','ACTIVE','P72','GUNT48F==='   FROM DUAL WHERE NOT EXISTS (SELECT 1 FROM FT_T_GUID WHERE  GUID_OID =  'GUID000119' AND GEO_UNIT_ID = '340');</v>
      </c>
    </row>
    <row r="121" spans="1:14" s="156" customFormat="1">
      <c r="A121" s="156" t="s">
        <v>4501</v>
      </c>
      <c r="C121" s="156" t="s">
        <v>47</v>
      </c>
      <c r="D121" s="156">
        <v>1</v>
      </c>
      <c r="E121" s="156" t="s">
        <v>4316</v>
      </c>
      <c r="F121" s="158">
        <v>764</v>
      </c>
      <c r="G121" s="72" t="s">
        <v>5931</v>
      </c>
      <c r="H121" s="72" t="s">
        <v>5931</v>
      </c>
      <c r="I121" s="156" t="s">
        <v>3813</v>
      </c>
      <c r="J121" s="156" t="s">
        <v>15</v>
      </c>
      <c r="K121" s="156" t="s">
        <v>4001</v>
      </c>
      <c r="L121" s="156" t="s">
        <v>4385</v>
      </c>
      <c r="N121" s="156" t="str">
        <f t="shared" si="1"/>
        <v>INSERT INTO ft_t_guid (GUID_OID,GU_ID,GU_TYP,GU_CNT,GU_ID_CTXT_TYP,GEO_UNIT_ID,START_TMS,LAST_CHG_TMS,LAST_CHG_USR_ID,DATA_STAT_TYP,DATA_SRC_ID,GUNT_OID )SELECT 'GUID000120','','COUNTRY','1','WORLDSCOPE','764',SYSDATE(),SYSDATE(),'GS:PSG:P72','ACTIVE','P72','GUNT454==='   FROM DUAL WHERE NOT EXISTS (SELECT 1 FROM FT_T_GUID WHERE  GUID_OID =  'GUID000120' AND GEO_UNIT_ID = '764');</v>
      </c>
    </row>
    <row r="122" spans="1:14" s="156" customFormat="1">
      <c r="A122" s="156" t="s">
        <v>4502</v>
      </c>
      <c r="C122" s="156" t="s">
        <v>47</v>
      </c>
      <c r="D122" s="156">
        <v>1</v>
      </c>
      <c r="E122" s="156" t="s">
        <v>4316</v>
      </c>
      <c r="F122" s="158">
        <v>344</v>
      </c>
      <c r="G122" s="72" t="s">
        <v>5931</v>
      </c>
      <c r="H122" s="72" t="s">
        <v>5931</v>
      </c>
      <c r="I122" s="156" t="s">
        <v>3813</v>
      </c>
      <c r="J122" s="156" t="s">
        <v>15</v>
      </c>
      <c r="K122" s="156" t="s">
        <v>4001</v>
      </c>
      <c r="L122" s="156" t="s">
        <v>4386</v>
      </c>
      <c r="N122" s="156" t="str">
        <f t="shared" si="1"/>
        <v>INSERT INTO ft_t_guid (GUID_OID,GU_ID,GU_TYP,GU_CNT,GU_ID_CTXT_TYP,GEO_UNIT_ID,START_TMS,LAST_CHG_TMS,LAST_CHG_USR_ID,DATA_STAT_TYP,DATA_SRC_ID,GUNT_OID )SELECT 'GUID000121','','COUNTRY','1','WORLDSCOPE','344',SYSDATE(),SYSDATE(),'GS:PSG:P72','ACTIVE','P72','GUNT4AB==='   FROM DUAL WHERE NOT EXISTS (SELECT 1 FROM FT_T_GUID WHERE  GUID_OID =  'GUID000121' AND GEO_UNIT_ID = '344');</v>
      </c>
    </row>
    <row r="123" spans="1:14" s="156" customFormat="1">
      <c r="A123" s="156" t="s">
        <v>4503</v>
      </c>
      <c r="C123" s="156" t="s">
        <v>47</v>
      </c>
      <c r="D123" s="156">
        <v>1</v>
      </c>
      <c r="E123" s="156" t="s">
        <v>4316</v>
      </c>
      <c r="F123" s="158">
        <v>780</v>
      </c>
      <c r="G123" s="72" t="s">
        <v>5931</v>
      </c>
      <c r="H123" s="72" t="s">
        <v>5931</v>
      </c>
      <c r="I123" s="156" t="s">
        <v>3813</v>
      </c>
      <c r="J123" s="156" t="s">
        <v>15</v>
      </c>
      <c r="K123" s="156" t="s">
        <v>4001</v>
      </c>
      <c r="L123" s="156" t="s">
        <v>4387</v>
      </c>
      <c r="N123" s="156" t="str">
        <f t="shared" si="1"/>
        <v>INSERT INTO ft_t_guid (GUID_OID,GU_ID,GU_TYP,GU_CNT,GU_ID_CTXT_TYP,GEO_UNIT_ID,START_TMS,LAST_CHG_TMS,LAST_CHG_USR_ID,DATA_STAT_TYP,DATA_SRC_ID,GUNT_OID )SELECT 'GUID000122','','COUNTRY','1','WORLDSCOPE','780',SYSDATE(),SYSDATE(),'GS:PSG:P72','ACTIVE','P72','GUNT3FE==='   FROM DUAL WHERE NOT EXISTS (SELECT 1 FROM FT_T_GUID WHERE  GUID_OID =  'GUID000122' AND GEO_UNIT_ID = '780');</v>
      </c>
    </row>
    <row r="124" spans="1:14" s="156" customFormat="1">
      <c r="A124" s="156" t="s">
        <v>4504</v>
      </c>
      <c r="C124" s="156" t="s">
        <v>47</v>
      </c>
      <c r="D124" s="156">
        <v>1</v>
      </c>
      <c r="E124" s="156" t="s">
        <v>4316</v>
      </c>
      <c r="F124" s="158">
        <v>350</v>
      </c>
      <c r="G124" s="72" t="s">
        <v>5931</v>
      </c>
      <c r="H124" s="72" t="s">
        <v>5931</v>
      </c>
      <c r="I124" s="156" t="s">
        <v>3813</v>
      </c>
      <c r="J124" s="156" t="s">
        <v>15</v>
      </c>
      <c r="K124" s="156" t="s">
        <v>4001</v>
      </c>
      <c r="L124" s="156" t="s">
        <v>4388</v>
      </c>
      <c r="N124" s="156" t="str">
        <f t="shared" si="1"/>
        <v>INSERT INTO ft_t_guid (GUID_OID,GU_ID,GU_TYP,GU_CNT,GU_ID_CTXT_TYP,GEO_UNIT_ID,START_TMS,LAST_CHG_TMS,LAST_CHG_USR_ID,DATA_STAT_TYP,DATA_SRC_ID,GUNT_OID )SELECT 'GUID000123','','COUNTRY','1','WORLDSCOPE','350',SYSDATE(),SYSDATE(),'GS:PSG:P72','ACTIVE','P72','GUNT237==='   FROM DUAL WHERE NOT EXISTS (SELECT 1 FROM FT_T_GUID WHERE  GUID_OID =  'GUID000123' AND GEO_UNIT_ID = '350');</v>
      </c>
    </row>
    <row r="125" spans="1:14" s="156" customFormat="1">
      <c r="A125" s="156" t="s">
        <v>4505</v>
      </c>
      <c r="C125" s="156" t="s">
        <v>47</v>
      </c>
      <c r="D125" s="156">
        <v>1</v>
      </c>
      <c r="E125" s="156" t="s">
        <v>4316</v>
      </c>
      <c r="F125" s="158">
        <v>784</v>
      </c>
      <c r="G125" s="72" t="s">
        <v>5931</v>
      </c>
      <c r="H125" s="72" t="s">
        <v>5931</v>
      </c>
      <c r="I125" s="156" t="s">
        <v>3813</v>
      </c>
      <c r="J125" s="156" t="s">
        <v>15</v>
      </c>
      <c r="K125" s="156" t="s">
        <v>4001</v>
      </c>
      <c r="L125" s="156" t="s">
        <v>4055</v>
      </c>
      <c r="N125" s="156" t="str">
        <f t="shared" si="1"/>
        <v>INSERT INTO ft_t_guid (GUID_OID,GU_ID,GU_TYP,GU_CNT,GU_ID_CTXT_TYP,GEO_UNIT_ID,START_TMS,LAST_CHG_TMS,LAST_CHG_USR_ID,DATA_STAT_TYP,DATA_SRC_ID,GUNT_OID )SELECT 'GUID000124','','COUNTRY','1','WORLDSCOPE','784',SYSDATE(),SYSDATE(),'GS:PSG:P72','ACTIVE','P72','GUNT416==='   FROM DUAL WHERE NOT EXISTS (SELECT 1 FROM FT_T_GUID WHERE  GUID_OID =  'GUID000124' AND GEO_UNIT_ID = '784');</v>
      </c>
    </row>
    <row r="126" spans="1:14" s="156" customFormat="1">
      <c r="A126" s="156" t="s">
        <v>4506</v>
      </c>
      <c r="C126" s="156" t="s">
        <v>47</v>
      </c>
      <c r="D126" s="156">
        <v>1</v>
      </c>
      <c r="E126" s="156" t="s">
        <v>4316</v>
      </c>
      <c r="F126" s="158">
        <v>352</v>
      </c>
      <c r="G126" s="72" t="s">
        <v>5931</v>
      </c>
      <c r="H126" s="72" t="s">
        <v>5931</v>
      </c>
      <c r="I126" s="156" t="s">
        <v>3813</v>
      </c>
      <c r="J126" s="156" t="s">
        <v>15</v>
      </c>
      <c r="K126" s="156" t="s">
        <v>4001</v>
      </c>
      <c r="L126" s="156" t="s">
        <v>4083</v>
      </c>
      <c r="N126" s="156" t="str">
        <f t="shared" si="1"/>
        <v>INSERT INTO ft_t_guid (GUID_OID,GU_ID,GU_TYP,GU_CNT,GU_ID_CTXT_TYP,GEO_UNIT_ID,START_TMS,LAST_CHG_TMS,LAST_CHG_USR_ID,DATA_STAT_TYP,DATA_SRC_ID,GUNT_OID )SELECT 'GUID000125','','COUNTRY','1','WORLDSCOPE','352',SYSDATE(),SYSDATE(),'GS:PSG:P72','ACTIVE','P72','GUNT22A==='   FROM DUAL WHERE NOT EXISTS (SELECT 1 FROM FT_T_GUID WHERE  GUID_OID =  'GUID000125' AND GEO_UNIT_ID = '352');</v>
      </c>
    </row>
    <row r="127" spans="1:14" s="156" customFormat="1">
      <c r="A127" s="156" t="s">
        <v>4507</v>
      </c>
      <c r="C127" s="156" t="s">
        <v>47</v>
      </c>
      <c r="D127" s="156">
        <v>1</v>
      </c>
      <c r="E127" s="156" t="s">
        <v>4316</v>
      </c>
      <c r="F127" s="158">
        <v>788</v>
      </c>
      <c r="G127" s="72" t="s">
        <v>5931</v>
      </c>
      <c r="H127" s="72" t="s">
        <v>5931</v>
      </c>
      <c r="I127" s="156" t="s">
        <v>3813</v>
      </c>
      <c r="J127" s="156" t="s">
        <v>15</v>
      </c>
      <c r="K127" s="156" t="s">
        <v>4001</v>
      </c>
      <c r="L127" s="156" t="s">
        <v>4389</v>
      </c>
      <c r="N127" s="156" t="str">
        <f t="shared" si="1"/>
        <v>INSERT INTO ft_t_guid (GUID_OID,GU_ID,GU_TYP,GU_CNT,GU_ID_CTXT_TYP,GEO_UNIT_ID,START_TMS,LAST_CHG_TMS,LAST_CHG_USR_ID,DATA_STAT_TYP,DATA_SRC_ID,GUNT_OID )SELECT 'GUID000126','','COUNTRY','1','WORLDSCOPE','788',SYSDATE(),SYSDATE(),'GS:PSG:P72','ACTIVE','P72','GUNT404==='   FROM DUAL WHERE NOT EXISTS (SELECT 1 FROM FT_T_GUID WHERE  GUID_OID =  'GUID000126' AND GEO_UNIT_ID = '788');</v>
      </c>
    </row>
    <row r="128" spans="1:14" s="156" customFormat="1">
      <c r="A128" s="156" t="s">
        <v>4508</v>
      </c>
      <c r="C128" s="156" t="s">
        <v>47</v>
      </c>
      <c r="D128" s="156">
        <v>1</v>
      </c>
      <c r="E128" s="156" t="s">
        <v>4316</v>
      </c>
      <c r="F128" s="158">
        <v>356</v>
      </c>
      <c r="G128" s="72" t="s">
        <v>5931</v>
      </c>
      <c r="H128" s="72" t="s">
        <v>5931</v>
      </c>
      <c r="I128" s="156" t="s">
        <v>3813</v>
      </c>
      <c r="J128" s="156" t="s">
        <v>15</v>
      </c>
      <c r="K128" s="156" t="s">
        <v>4001</v>
      </c>
      <c r="L128" s="156" t="s">
        <v>4390</v>
      </c>
      <c r="N128" s="156" t="str">
        <f t="shared" si="1"/>
        <v>INSERT INTO ft_t_guid (GUID_OID,GU_ID,GU_TYP,GU_CNT,GU_ID_CTXT_TYP,GEO_UNIT_ID,START_TMS,LAST_CHG_TMS,LAST_CHG_USR_ID,DATA_STAT_TYP,DATA_SRC_ID,GUNT_OID )SELECT 'GUID000127','','COUNTRY','1','WORLDSCOPE','356',SYSDATE(),SYSDATE(),'GS:PSG:P72','ACTIVE','P72','GUNT342==='   FROM DUAL WHERE NOT EXISTS (SELECT 1 FROM FT_T_GUID WHERE  GUID_OID =  'GUID000127' AND GEO_UNIT_ID = '356');</v>
      </c>
    </row>
    <row r="129" spans="1:14" s="156" customFormat="1">
      <c r="A129" s="156" t="s">
        <v>4509</v>
      </c>
      <c r="C129" s="156" t="s">
        <v>47</v>
      </c>
      <c r="D129" s="156">
        <v>1</v>
      </c>
      <c r="E129" s="156" t="s">
        <v>4316</v>
      </c>
      <c r="F129" s="158">
        <v>796</v>
      </c>
      <c r="G129" s="72" t="s">
        <v>5931</v>
      </c>
      <c r="H129" s="72" t="s">
        <v>5931</v>
      </c>
      <c r="I129" s="156" t="s">
        <v>3813</v>
      </c>
      <c r="J129" s="156" t="s">
        <v>15</v>
      </c>
      <c r="K129" s="156" t="s">
        <v>4001</v>
      </c>
      <c r="L129" s="156" t="s">
        <v>4391</v>
      </c>
      <c r="N129" s="156" t="str">
        <f t="shared" si="1"/>
        <v>INSERT INTO ft_t_guid (GUID_OID,GU_ID,GU_TYP,GU_CNT,GU_ID_CTXT_TYP,GEO_UNIT_ID,START_TMS,LAST_CHG_TMS,LAST_CHG_USR_ID,DATA_STAT_TYP,DATA_SRC_ID,GUNT_OID )SELECT 'GUID000128','','COUNTRY','1','WORLDSCOPE','796',SYSDATE(),SYSDATE(),'GS:PSG:P72','ACTIVE','P72','GUNT443==='   FROM DUAL WHERE NOT EXISTS (SELECT 1 FROM FT_T_GUID WHERE  GUID_OID =  'GUID000128' AND GEO_UNIT_ID = '796');</v>
      </c>
    </row>
    <row r="130" spans="1:14" s="156" customFormat="1">
      <c r="A130" s="156" t="s">
        <v>4510</v>
      </c>
      <c r="C130" s="156" t="s">
        <v>47</v>
      </c>
      <c r="D130" s="156">
        <v>1</v>
      </c>
      <c r="E130" s="156" t="s">
        <v>4316</v>
      </c>
      <c r="F130" s="158">
        <v>366</v>
      </c>
      <c r="G130" s="72" t="s">
        <v>5931</v>
      </c>
      <c r="H130" s="72" t="s">
        <v>5931</v>
      </c>
      <c r="I130" s="156" t="s">
        <v>3813</v>
      </c>
      <c r="J130" s="156" t="s">
        <v>15</v>
      </c>
      <c r="K130" s="156" t="s">
        <v>4001</v>
      </c>
      <c r="L130" s="156" t="s">
        <v>4392</v>
      </c>
      <c r="N130" s="156" t="str">
        <f t="shared" si="1"/>
        <v>INSERT INTO ft_t_guid (GUID_OID,GU_ID,GU_TYP,GU_CNT,GU_ID_CTXT_TYP,GEO_UNIT_ID,START_TMS,LAST_CHG_TMS,LAST_CHG_USR_ID,DATA_STAT_TYP,DATA_SRC_ID,GUNT_OID )SELECT 'GUID000129','','COUNTRY','1','WORLDSCOPE','366',SYSDATE(),SYSDATE(),'GS:PSG:P72','ACTIVE','P72','GUNT2A3==='   FROM DUAL WHERE NOT EXISTS (SELECT 1 FROM FT_T_GUID WHERE  GUID_OID =  'GUID000129' AND GEO_UNIT_ID = '366');</v>
      </c>
    </row>
    <row r="131" spans="1:14" s="156" customFormat="1">
      <c r="A131" s="156" t="s">
        <v>4511</v>
      </c>
      <c r="C131" s="156" t="s">
        <v>47</v>
      </c>
      <c r="D131" s="156">
        <v>1</v>
      </c>
      <c r="E131" s="156" t="s">
        <v>4316</v>
      </c>
      <c r="F131" s="158">
        <v>800</v>
      </c>
      <c r="G131" s="72" t="s">
        <v>5931</v>
      </c>
      <c r="H131" s="72" t="s">
        <v>5931</v>
      </c>
      <c r="I131" s="156" t="s">
        <v>3813</v>
      </c>
      <c r="J131" s="156" t="s">
        <v>15</v>
      </c>
      <c r="K131" s="156" t="s">
        <v>4001</v>
      </c>
      <c r="L131" s="156" t="s">
        <v>4393</v>
      </c>
      <c r="N131" s="156" t="str">
        <f t="shared" ref="N131:N193" si="2">CONCATENATE("INSERT INTO ft_t_guid (GUID_OID,GU_ID,GU_TYP,GU_CNT,GU_ID_CTXT_TYP,GEO_UNIT_ID,START_TMS,LAST_CHG_TMS,LAST_CHG_USR_ID,DATA_STAT_TYP,DATA_SRC_ID,GUNT_OID )SELECT '", A131, "','", B131, "','", C131, "','", D131, "','", E131, "','", F131, "',", G131,",",H131, ",'", I131, "','", J131, "','", K131, "','",L131,"'   FROM DUAL WHERE NOT EXISTS (SELECT 1 FROM FT_T_GUID WHERE  GUID_OID =  '",A131, "' AND GEO_UNIT_ID = '",F131, "');")</f>
        <v>INSERT INTO ft_t_guid (GUID_OID,GU_ID,GU_TYP,GU_CNT,GU_ID_CTXT_TYP,GEO_UNIT_ID,START_TMS,LAST_CHG_TMS,LAST_CHG_USR_ID,DATA_STAT_TYP,DATA_SRC_ID,GUNT_OID )SELECT 'GUID000130','','COUNTRY','1','WORLDSCOPE','800',SYSDATE(),SYSDATE(),'GS:PSG:P72','ACTIVE','P72','GUNT35C==='   FROM DUAL WHERE NOT EXISTS (SELECT 1 FROM FT_T_GUID WHERE  GUID_OID =  'GUID000130' AND GEO_UNIT_ID = '800');</v>
      </c>
    </row>
    <row r="132" spans="1:14" s="156" customFormat="1">
      <c r="A132" s="156" t="s">
        <v>4512</v>
      </c>
      <c r="C132" s="156" t="s">
        <v>47</v>
      </c>
      <c r="D132" s="156">
        <v>1</v>
      </c>
      <c r="E132" s="156" t="s">
        <v>4316</v>
      </c>
      <c r="F132" s="158">
        <v>369</v>
      </c>
      <c r="G132" s="72" t="s">
        <v>5931</v>
      </c>
      <c r="H132" s="72" t="s">
        <v>5931</v>
      </c>
      <c r="I132" s="156" t="s">
        <v>3813</v>
      </c>
      <c r="J132" s="156" t="s">
        <v>15</v>
      </c>
      <c r="K132" s="156" t="s">
        <v>4001</v>
      </c>
      <c r="L132" s="156" t="s">
        <v>4394</v>
      </c>
      <c r="N132" s="156" t="str">
        <f t="shared" si="2"/>
        <v>INSERT INTO ft_t_guid (GUID_OID,GU_ID,GU_TYP,GU_CNT,GU_ID_CTXT_TYP,GEO_UNIT_ID,START_TMS,LAST_CHG_TMS,LAST_CHG_USR_ID,DATA_STAT_TYP,DATA_SRC_ID,GUNT_OID )SELECT 'GUID000131','','COUNTRY','1','WORLDSCOPE','369',SYSDATE(),SYSDATE(),'GS:PSG:P72','ACTIVE','P72','GUNT265==='   FROM DUAL WHERE NOT EXISTS (SELECT 1 FROM FT_T_GUID WHERE  GUID_OID =  'GUID000131' AND GEO_UNIT_ID = '369');</v>
      </c>
    </row>
    <row r="133" spans="1:14" s="156" customFormat="1">
      <c r="A133" s="156" t="s">
        <v>4513</v>
      </c>
      <c r="C133" s="156" t="s">
        <v>47</v>
      </c>
      <c r="D133" s="156">
        <v>1</v>
      </c>
      <c r="E133" s="156" t="s">
        <v>4316</v>
      </c>
      <c r="F133" s="158">
        <v>804</v>
      </c>
      <c r="G133" s="72" t="s">
        <v>5931</v>
      </c>
      <c r="H133" s="72" t="s">
        <v>5931</v>
      </c>
      <c r="I133" s="156" t="s">
        <v>3813</v>
      </c>
      <c r="J133" s="156" t="s">
        <v>15</v>
      </c>
      <c r="K133" s="156" t="s">
        <v>4001</v>
      </c>
      <c r="L133" s="156" t="s">
        <v>4133</v>
      </c>
      <c r="N133" s="156" t="str">
        <f t="shared" si="2"/>
        <v>INSERT INTO ft_t_guid (GUID_OID,GU_ID,GU_TYP,GU_CNT,GU_ID_CTXT_TYP,GEO_UNIT_ID,START_TMS,LAST_CHG_TMS,LAST_CHG_USR_ID,DATA_STAT_TYP,DATA_SRC_ID,GUNT_OID )SELECT 'GUID000132','','COUNTRY','1','WORLDSCOPE','804',SYSDATE(),SYSDATE(),'GS:PSG:P72','ACTIVE','P72','GUNT3C8==='   FROM DUAL WHERE NOT EXISTS (SELECT 1 FROM FT_T_GUID WHERE  GUID_OID =  'GUID000132' AND GEO_UNIT_ID = '804');</v>
      </c>
    </row>
    <row r="134" spans="1:14" s="156" customFormat="1">
      <c r="A134" s="156" t="s">
        <v>4514</v>
      </c>
      <c r="C134" s="156" t="s">
        <v>47</v>
      </c>
      <c r="D134" s="156">
        <v>1</v>
      </c>
      <c r="E134" s="156" t="s">
        <v>4316</v>
      </c>
      <c r="F134" s="158">
        <v>372</v>
      </c>
      <c r="G134" s="72" t="s">
        <v>5931</v>
      </c>
      <c r="H134" s="72" t="s">
        <v>5931</v>
      </c>
      <c r="I134" s="156" t="s">
        <v>3813</v>
      </c>
      <c r="J134" s="156" t="s">
        <v>15</v>
      </c>
      <c r="K134" s="156" t="s">
        <v>4001</v>
      </c>
      <c r="L134" s="156" t="s">
        <v>4081</v>
      </c>
      <c r="N134" s="156" t="str">
        <f t="shared" si="2"/>
        <v>INSERT INTO ft_t_guid (GUID_OID,GU_ID,GU_TYP,GU_CNT,GU_ID_CTXT_TYP,GEO_UNIT_ID,START_TMS,LAST_CHG_TMS,LAST_CHG_USR_ID,DATA_STAT_TYP,DATA_SRC_ID,GUNT_OID )SELECT 'GUID000133','','COUNTRY','1','WORLDSCOPE','372',SYSDATE(),SYSDATE(),'GS:PSG:P72','ACTIVE','P72','GUNT318==='   FROM DUAL WHERE NOT EXISTS (SELECT 1 FROM FT_T_GUID WHERE  GUID_OID =  'GUID000133' AND GEO_UNIT_ID = '372');</v>
      </c>
    </row>
    <row r="135" spans="1:14" s="156" customFormat="1">
      <c r="A135" s="156" t="s">
        <v>4515</v>
      </c>
      <c r="C135" s="156" t="s">
        <v>47</v>
      </c>
      <c r="D135" s="156">
        <v>1</v>
      </c>
      <c r="E135" s="156" t="s">
        <v>4316</v>
      </c>
      <c r="F135" s="158">
        <v>807</v>
      </c>
      <c r="G135" s="72" t="s">
        <v>5931</v>
      </c>
      <c r="H135" s="72" t="s">
        <v>5931</v>
      </c>
      <c r="I135" s="156" t="s">
        <v>3813</v>
      </c>
      <c r="J135" s="156" t="s">
        <v>15</v>
      </c>
      <c r="K135" s="156" t="s">
        <v>4001</v>
      </c>
      <c r="L135" s="156" t="s">
        <v>4395</v>
      </c>
      <c r="N135" s="156" t="str">
        <f t="shared" si="2"/>
        <v>INSERT INTO ft_t_guid (GUID_OID,GU_ID,GU_TYP,GU_CNT,GU_ID_CTXT_TYP,GEO_UNIT_ID,START_TMS,LAST_CHG_TMS,LAST_CHG_USR_ID,DATA_STAT_TYP,DATA_SRC_ID,GUNT_OID )SELECT 'GUID000134','','COUNTRY','1','WORLDSCOPE','807',SYSDATE(),SYSDATE(),'GS:PSG:P72','ACTIVE','P72','GUNT2F6==='   FROM DUAL WHERE NOT EXISTS (SELECT 1 FROM FT_T_GUID WHERE  GUID_OID =  'GUID000134' AND GEO_UNIT_ID = '807');</v>
      </c>
    </row>
    <row r="136" spans="1:14" s="156" customFormat="1">
      <c r="A136" s="156" t="s">
        <v>4516</v>
      </c>
      <c r="C136" s="156" t="s">
        <v>47</v>
      </c>
      <c r="D136" s="156">
        <v>1</v>
      </c>
      <c r="E136" s="156" t="s">
        <v>4316</v>
      </c>
      <c r="F136" s="158">
        <v>376</v>
      </c>
      <c r="G136" s="72" t="s">
        <v>5931</v>
      </c>
      <c r="H136" s="72" t="s">
        <v>5931</v>
      </c>
      <c r="I136" s="156" t="s">
        <v>3813</v>
      </c>
      <c r="J136" s="156" t="s">
        <v>15</v>
      </c>
      <c r="K136" s="156" t="s">
        <v>4001</v>
      </c>
      <c r="L136" s="156" t="s">
        <v>4396</v>
      </c>
      <c r="N136" s="156" t="str">
        <f t="shared" si="2"/>
        <v>INSERT INTO ft_t_guid (GUID_OID,GU_ID,GU_TYP,GU_CNT,GU_ID_CTXT_TYP,GEO_UNIT_ID,START_TMS,LAST_CHG_TMS,LAST_CHG_USR_ID,DATA_STAT_TYP,DATA_SRC_ID,GUNT_OID )SELECT 'GUID000135','','COUNTRY','1','WORLDSCOPE','376',SYSDATE(),SYSDATE(),'GS:PSG:P72','ACTIVE','P72','GUNT1F0==='   FROM DUAL WHERE NOT EXISTS (SELECT 1 FROM FT_T_GUID WHERE  GUID_OID =  'GUID000135' AND GEO_UNIT_ID = '376');</v>
      </c>
    </row>
    <row r="137" spans="1:14" s="156" customFormat="1">
      <c r="A137" s="156" t="s">
        <v>4517</v>
      </c>
      <c r="C137" s="156" t="s">
        <v>47</v>
      </c>
      <c r="D137" s="156">
        <v>1</v>
      </c>
      <c r="E137" s="156" t="s">
        <v>4316</v>
      </c>
      <c r="F137" s="158">
        <v>826</v>
      </c>
      <c r="G137" s="72" t="s">
        <v>5931</v>
      </c>
      <c r="H137" s="72" t="s">
        <v>5931</v>
      </c>
      <c r="I137" s="156" t="s">
        <v>3813</v>
      </c>
      <c r="J137" s="156" t="s">
        <v>15</v>
      </c>
      <c r="K137" s="156" t="s">
        <v>4001</v>
      </c>
      <c r="L137" s="156" t="s">
        <v>4072</v>
      </c>
      <c r="N137" s="156" t="str">
        <f t="shared" si="2"/>
        <v>INSERT INTO ft_t_guid (GUID_OID,GU_ID,GU_TYP,GU_CNT,GU_ID_CTXT_TYP,GEO_UNIT_ID,START_TMS,LAST_CHG_TMS,LAST_CHG_USR_ID,DATA_STAT_TYP,DATA_SRC_ID,GUNT_OID )SELECT 'GUID000136','','COUNTRY','1','WORLDSCOPE','826',SYSDATE(),SYSDATE(),'GS:PSG:P72','ACTIVE','P72','GUNT3EA==='   FROM DUAL WHERE NOT EXISTS (SELECT 1 FROM FT_T_GUID WHERE  GUID_OID =  'GUID000136' AND GEO_UNIT_ID = '826');</v>
      </c>
    </row>
    <row r="138" spans="1:14" s="156" customFormat="1">
      <c r="A138" s="156" t="s">
        <v>4518</v>
      </c>
      <c r="C138" s="156" t="s">
        <v>47</v>
      </c>
      <c r="D138" s="156">
        <v>1</v>
      </c>
      <c r="E138" s="156" t="s">
        <v>4316</v>
      </c>
      <c r="F138" s="158">
        <v>380</v>
      </c>
      <c r="G138" s="72" t="s">
        <v>5931</v>
      </c>
      <c r="H138" s="72" t="s">
        <v>5931</v>
      </c>
      <c r="I138" s="156" t="s">
        <v>3813</v>
      </c>
      <c r="J138" s="156" t="s">
        <v>15</v>
      </c>
      <c r="K138" s="156" t="s">
        <v>4001</v>
      </c>
      <c r="L138" s="156" t="s">
        <v>4397</v>
      </c>
      <c r="N138" s="156" t="str">
        <f t="shared" si="2"/>
        <v>INSERT INTO ft_t_guid (GUID_OID,GU_ID,GU_TYP,GU_CNT,GU_ID_CTXT_TYP,GEO_UNIT_ID,START_TMS,LAST_CHG_TMS,LAST_CHG_USR_ID,DATA_STAT_TYP,DATA_SRC_ID,GUNT_OID )SELECT 'GUID000137','','COUNTRY','1','WORLDSCOPE','380',SYSDATE(),SYSDATE(),'GS:PSG:P72','ACTIVE','P72','GUNT2AC==='   FROM DUAL WHERE NOT EXISTS (SELECT 1 FROM FT_T_GUID WHERE  GUID_OID =  'GUID000137' AND GEO_UNIT_ID = '380');</v>
      </c>
    </row>
    <row r="139" spans="1:14" s="156" customFormat="1">
      <c r="A139" s="156" t="s">
        <v>4519</v>
      </c>
      <c r="C139" s="156" t="s">
        <v>47</v>
      </c>
      <c r="D139" s="156">
        <v>1</v>
      </c>
      <c r="E139" s="156" t="s">
        <v>4316</v>
      </c>
      <c r="F139" s="158">
        <v>831</v>
      </c>
      <c r="G139" s="72" t="s">
        <v>5931</v>
      </c>
      <c r="H139" s="72" t="s">
        <v>5931</v>
      </c>
      <c r="I139" s="156" t="s">
        <v>3813</v>
      </c>
      <c r="J139" s="156" t="s">
        <v>15</v>
      </c>
      <c r="K139" s="156" t="s">
        <v>4001</v>
      </c>
      <c r="L139" s="156" t="s">
        <v>4398</v>
      </c>
      <c r="N139" s="156" t="str">
        <f t="shared" si="2"/>
        <v>INSERT INTO ft_t_guid (GUID_OID,GU_ID,GU_TYP,GU_CNT,GU_ID_CTXT_TYP,GEO_UNIT_ID,START_TMS,LAST_CHG_TMS,LAST_CHG_USR_ID,DATA_STAT_TYP,DATA_SRC_ID,GUNT_OID )SELECT 'GUID000138','','COUNTRY','1','WORLDSCOPE','831',SYSDATE(),SYSDATE(),'GS:PSG:P72','ACTIVE','P72','GUNT475==='   FROM DUAL WHERE NOT EXISTS (SELECT 1 FROM FT_T_GUID WHERE  GUID_OID =  'GUID000138' AND GEO_UNIT_ID = '831');</v>
      </c>
    </row>
    <row r="140" spans="1:14" s="156" customFormat="1">
      <c r="A140" s="156" t="s">
        <v>4520</v>
      </c>
      <c r="C140" s="156" t="s">
        <v>47</v>
      </c>
      <c r="D140" s="156">
        <v>1</v>
      </c>
      <c r="E140" s="156" t="s">
        <v>4316</v>
      </c>
      <c r="F140" s="158">
        <v>388</v>
      </c>
      <c r="G140" s="72" t="s">
        <v>5931</v>
      </c>
      <c r="H140" s="72" t="s">
        <v>5931</v>
      </c>
      <c r="I140" s="156" t="s">
        <v>3813</v>
      </c>
      <c r="J140" s="156" t="s">
        <v>15</v>
      </c>
      <c r="K140" s="156" t="s">
        <v>4001</v>
      </c>
      <c r="L140" s="156" t="s">
        <v>4399</v>
      </c>
      <c r="N140" s="156" t="str">
        <f t="shared" si="2"/>
        <v>INSERT INTO ft_t_guid (GUID_OID,GU_ID,GU_TYP,GU_CNT,GU_ID_CTXT_TYP,GEO_UNIT_ID,START_TMS,LAST_CHG_TMS,LAST_CHG_USR_ID,DATA_STAT_TYP,DATA_SRC_ID,GUNT_OID )SELECT 'GUID000139','','COUNTRY','1','WORLDSCOPE','388',SYSDATE(),SYSDATE(),'GS:PSG:P72','ACTIVE','P72','GUNT467==='   FROM DUAL WHERE NOT EXISTS (SELECT 1 FROM FT_T_GUID WHERE  GUID_OID =  'GUID000139' AND GEO_UNIT_ID = '388');</v>
      </c>
    </row>
    <row r="141" spans="1:14" s="156" customFormat="1">
      <c r="A141" s="156" t="s">
        <v>4521</v>
      </c>
      <c r="C141" s="156" t="s">
        <v>47</v>
      </c>
      <c r="D141" s="156">
        <v>1</v>
      </c>
      <c r="E141" s="156" t="s">
        <v>4316</v>
      </c>
      <c r="F141" s="158">
        <v>832</v>
      </c>
      <c r="G141" s="72" t="s">
        <v>5931</v>
      </c>
      <c r="H141" s="72" t="s">
        <v>5931</v>
      </c>
      <c r="I141" s="156" t="s">
        <v>3813</v>
      </c>
      <c r="J141" s="156" t="s">
        <v>15</v>
      </c>
      <c r="K141" s="156" t="s">
        <v>4001</v>
      </c>
      <c r="L141" s="156" t="s">
        <v>4400</v>
      </c>
      <c r="N141" s="156" t="str">
        <f t="shared" si="2"/>
        <v>INSERT INTO ft_t_guid (GUID_OID,GU_ID,GU_TYP,GU_CNT,GU_ID_CTXT_TYP,GEO_UNIT_ID,START_TMS,LAST_CHG_TMS,LAST_CHG_USR_ID,DATA_STAT_TYP,DATA_SRC_ID,GUNT_OID )SELECT 'GUID000140','','COUNTRY','1','WORLDSCOPE','832',SYSDATE(),SYSDATE(),'GS:PSG:P72','ACTIVE','P72','GUNT3CE==='   FROM DUAL WHERE NOT EXISTS (SELECT 1 FROM FT_T_GUID WHERE  GUID_OID =  'GUID000140' AND GEO_UNIT_ID = '832');</v>
      </c>
    </row>
    <row r="142" spans="1:14" s="156" customFormat="1">
      <c r="A142" s="156" t="s">
        <v>4522</v>
      </c>
      <c r="C142" s="156" t="s">
        <v>47</v>
      </c>
      <c r="D142" s="156">
        <v>1</v>
      </c>
      <c r="E142" s="156" t="s">
        <v>4316</v>
      </c>
      <c r="F142" s="158">
        <v>392</v>
      </c>
      <c r="G142" s="72" t="s">
        <v>5931</v>
      </c>
      <c r="H142" s="72" t="s">
        <v>5931</v>
      </c>
      <c r="I142" s="156" t="s">
        <v>3813</v>
      </c>
      <c r="J142" s="156" t="s">
        <v>15</v>
      </c>
      <c r="K142" s="156" t="s">
        <v>4001</v>
      </c>
      <c r="L142" s="156" t="s">
        <v>4401</v>
      </c>
      <c r="N142" s="156" t="str">
        <f t="shared" si="2"/>
        <v>INSERT INTO ft_t_guid (GUID_OID,GU_ID,GU_TYP,GU_CNT,GU_ID_CTXT_TYP,GEO_UNIT_ID,START_TMS,LAST_CHG_TMS,LAST_CHG_USR_ID,DATA_STAT_TYP,DATA_SRC_ID,GUNT_OID )SELECT 'GUID000141','','COUNTRY','1','WORLDSCOPE','392',SYSDATE(),SYSDATE(),'GS:PSG:P72','ACTIVE','P72','GUNT423==='   FROM DUAL WHERE NOT EXISTS (SELECT 1 FROM FT_T_GUID WHERE  GUID_OID =  'GUID000141' AND GEO_UNIT_ID = '392');</v>
      </c>
    </row>
    <row r="143" spans="1:14" s="156" customFormat="1">
      <c r="A143" s="156" t="s">
        <v>4523</v>
      </c>
      <c r="C143" s="156" t="s">
        <v>47</v>
      </c>
      <c r="D143" s="156">
        <v>1</v>
      </c>
      <c r="E143" s="156" t="s">
        <v>4316</v>
      </c>
      <c r="F143" s="158">
        <v>833</v>
      </c>
      <c r="G143" s="72" t="s">
        <v>5931</v>
      </c>
      <c r="H143" s="72" t="s">
        <v>5931</v>
      </c>
      <c r="I143" s="156" t="s">
        <v>3813</v>
      </c>
      <c r="J143" s="156" t="s">
        <v>15</v>
      </c>
      <c r="K143" s="156" t="s">
        <v>4001</v>
      </c>
      <c r="L143" s="156" t="s">
        <v>4402</v>
      </c>
      <c r="N143" s="156" t="str">
        <f t="shared" si="2"/>
        <v>INSERT INTO ft_t_guid (GUID_OID,GU_ID,GU_TYP,GU_CNT,GU_ID_CTXT_TYP,GEO_UNIT_ID,START_TMS,LAST_CHG_TMS,LAST_CHG_USR_ID,DATA_STAT_TYP,DATA_SRC_ID,GUNT_OID )SELECT 'GUID000142','','COUNTRY','1','WORLDSCOPE','833',SYSDATE(),SYSDATE(),'GS:PSG:P72','ACTIVE','P72','GUNT479==='   FROM DUAL WHERE NOT EXISTS (SELECT 1 FROM FT_T_GUID WHERE  GUID_OID =  'GUID000142' AND GEO_UNIT_ID = '833');</v>
      </c>
    </row>
    <row r="144" spans="1:14" s="156" customFormat="1">
      <c r="A144" s="156" t="s">
        <v>4524</v>
      </c>
      <c r="C144" s="156" t="s">
        <v>47</v>
      </c>
      <c r="D144" s="156">
        <v>1</v>
      </c>
      <c r="E144" s="156" t="s">
        <v>4316</v>
      </c>
      <c r="F144" s="158">
        <v>398</v>
      </c>
      <c r="G144" s="72" t="s">
        <v>5931</v>
      </c>
      <c r="H144" s="72" t="s">
        <v>5931</v>
      </c>
      <c r="I144" s="156" t="s">
        <v>3813</v>
      </c>
      <c r="J144" s="156" t="s">
        <v>15</v>
      </c>
      <c r="K144" s="156" t="s">
        <v>4001</v>
      </c>
      <c r="L144" s="156" t="s">
        <v>4403</v>
      </c>
      <c r="N144" s="156" t="str">
        <f t="shared" si="2"/>
        <v>INSERT INTO ft_t_guid (GUID_OID,GU_ID,GU_TYP,GU_CNT,GU_ID_CTXT_TYP,GEO_UNIT_ID,START_TMS,LAST_CHG_TMS,LAST_CHG_USR_ID,DATA_STAT_TYP,DATA_SRC_ID,GUNT_OID )SELECT 'GUID000143','','COUNTRY','1','WORLDSCOPE','398',SYSDATE(),SYSDATE(),'GS:PSG:P72','ACTIVE','P72','GUNT2A1==='   FROM DUAL WHERE NOT EXISTS (SELECT 1 FROM FT_T_GUID WHERE  GUID_OID =  'GUID000143' AND GEO_UNIT_ID = '398');</v>
      </c>
    </row>
    <row r="145" spans="1:14" s="156" customFormat="1">
      <c r="A145" s="156" t="s">
        <v>4525</v>
      </c>
      <c r="C145" s="156" t="s">
        <v>47</v>
      </c>
      <c r="D145" s="156">
        <v>1</v>
      </c>
      <c r="E145" s="156" t="s">
        <v>4316</v>
      </c>
      <c r="F145" s="158">
        <v>834</v>
      </c>
      <c r="G145" s="72" t="s">
        <v>5931</v>
      </c>
      <c r="H145" s="72" t="s">
        <v>5931</v>
      </c>
      <c r="I145" s="156" t="s">
        <v>3813</v>
      </c>
      <c r="J145" s="156" t="s">
        <v>15</v>
      </c>
      <c r="K145" s="156" t="s">
        <v>4001</v>
      </c>
      <c r="L145" s="156" t="s">
        <v>4404</v>
      </c>
      <c r="N145" s="156" t="str">
        <f t="shared" si="2"/>
        <v>INSERT INTO ft_t_guid (GUID_OID,GU_ID,GU_TYP,GU_CNT,GU_ID_CTXT_TYP,GEO_UNIT_ID,START_TMS,LAST_CHG_TMS,LAST_CHG_USR_ID,DATA_STAT_TYP,DATA_SRC_ID,GUNT_OID )SELECT 'GUID000144','','COUNTRY','1','WORLDSCOPE','834',SYSDATE(),SYSDATE(),'GS:PSG:P72','ACTIVE','P72','GUNT482==='   FROM DUAL WHERE NOT EXISTS (SELECT 1 FROM FT_T_GUID WHERE  GUID_OID =  'GUID000144' AND GEO_UNIT_ID = '834');</v>
      </c>
    </row>
    <row r="146" spans="1:14" s="156" customFormat="1">
      <c r="A146" s="156" t="s">
        <v>4526</v>
      </c>
      <c r="C146" s="156" t="s">
        <v>47</v>
      </c>
      <c r="D146" s="156">
        <v>1</v>
      </c>
      <c r="E146" s="156" t="s">
        <v>4316</v>
      </c>
      <c r="F146" s="158">
        <v>400</v>
      </c>
      <c r="G146" s="72" t="s">
        <v>5931</v>
      </c>
      <c r="H146" s="72" t="s">
        <v>5931</v>
      </c>
      <c r="I146" s="156" t="s">
        <v>3813</v>
      </c>
      <c r="J146" s="156" t="s">
        <v>15</v>
      </c>
      <c r="K146" s="156" t="s">
        <v>4001</v>
      </c>
      <c r="L146" s="156" t="s">
        <v>4405</v>
      </c>
      <c r="N146" s="156" t="str">
        <f t="shared" si="2"/>
        <v>INSERT INTO ft_t_guid (GUID_OID,GU_ID,GU_TYP,GU_CNT,GU_ID_CTXT_TYP,GEO_UNIT_ID,START_TMS,LAST_CHG_TMS,LAST_CHG_USR_ID,DATA_STAT_TYP,DATA_SRC_ID,GUNT_OID )SELECT 'GUID000145','','COUNTRY','1','WORLDSCOPE','400',SYSDATE(),SYSDATE(),'GS:PSG:P72','ACTIVE','P72','GUNT46F==='   FROM DUAL WHERE NOT EXISTS (SELECT 1 FROM FT_T_GUID WHERE  GUID_OID =  'GUID000145' AND GEO_UNIT_ID = '400');</v>
      </c>
    </row>
    <row r="147" spans="1:14" s="156" customFormat="1">
      <c r="A147" s="156" t="s">
        <v>4527</v>
      </c>
      <c r="C147" s="156" t="s">
        <v>47</v>
      </c>
      <c r="D147" s="156">
        <v>1</v>
      </c>
      <c r="E147" s="156" t="s">
        <v>4316</v>
      </c>
      <c r="F147" s="158">
        <v>840</v>
      </c>
      <c r="G147" s="72" t="s">
        <v>5931</v>
      </c>
      <c r="H147" s="72" t="s">
        <v>5931</v>
      </c>
      <c r="I147" s="156" t="s">
        <v>3813</v>
      </c>
      <c r="J147" s="156" t="s">
        <v>15</v>
      </c>
      <c r="K147" s="156" t="s">
        <v>4001</v>
      </c>
      <c r="L147" s="156" t="s">
        <v>4136</v>
      </c>
      <c r="N147" s="156" t="str">
        <f t="shared" si="2"/>
        <v>INSERT INTO ft_t_guid (GUID_OID,GU_ID,GU_TYP,GU_CNT,GU_ID_CTXT_TYP,GEO_UNIT_ID,START_TMS,LAST_CHG_TMS,LAST_CHG_USR_ID,DATA_STAT_TYP,DATA_SRC_ID,GUNT_OID )SELECT 'GUID000146','','COUNTRY','1','WORLDSCOPE','840',SYSDATE(),SYSDATE(),'GS:PSG:P72','ACTIVE','P72','GUNT3CC==='   FROM DUAL WHERE NOT EXISTS (SELECT 1 FROM FT_T_GUID WHERE  GUID_OID =  'GUID000146' AND GEO_UNIT_ID = '840');</v>
      </c>
    </row>
    <row r="148" spans="1:14" s="156" customFormat="1">
      <c r="A148" s="156" t="s">
        <v>4528</v>
      </c>
      <c r="C148" s="156" t="s">
        <v>47</v>
      </c>
      <c r="D148" s="156">
        <v>1</v>
      </c>
      <c r="E148" s="156" t="s">
        <v>4316</v>
      </c>
      <c r="F148" s="158">
        <v>404</v>
      </c>
      <c r="G148" s="72" t="s">
        <v>5931</v>
      </c>
      <c r="H148" s="72" t="s">
        <v>5931</v>
      </c>
      <c r="I148" s="156" t="s">
        <v>3813</v>
      </c>
      <c r="J148" s="156" t="s">
        <v>15</v>
      </c>
      <c r="K148" s="156" t="s">
        <v>4001</v>
      </c>
      <c r="L148" s="156" t="s">
        <v>4406</v>
      </c>
      <c r="N148" s="156" t="str">
        <f t="shared" si="2"/>
        <v>INSERT INTO ft_t_guid (GUID_OID,GU_ID,GU_TYP,GU_CNT,GU_ID_CTXT_TYP,GEO_UNIT_ID,START_TMS,LAST_CHG_TMS,LAST_CHG_USR_ID,DATA_STAT_TYP,DATA_SRC_ID,GUNT_OID )SELECT 'GUID000147','','COUNTRY','1','WORLDSCOPE','404',SYSDATE(),SYSDATE(),'GS:PSG:P72','ACTIVE','P72','GUNT2E8==='   FROM DUAL WHERE NOT EXISTS (SELECT 1 FROM FT_T_GUID WHERE  GUID_OID =  'GUID000147' AND GEO_UNIT_ID = '404');</v>
      </c>
    </row>
    <row r="149" spans="1:14" s="156" customFormat="1">
      <c r="A149" s="156" t="s">
        <v>4529</v>
      </c>
      <c r="C149" s="156" t="s">
        <v>47</v>
      </c>
      <c r="D149" s="156">
        <v>1</v>
      </c>
      <c r="E149" s="156" t="s">
        <v>4316</v>
      </c>
      <c r="F149" s="158">
        <v>860</v>
      </c>
      <c r="G149" s="72" t="s">
        <v>5931</v>
      </c>
      <c r="H149" s="72" t="s">
        <v>5931</v>
      </c>
      <c r="I149" s="156" t="s">
        <v>3813</v>
      </c>
      <c r="J149" s="156" t="s">
        <v>15</v>
      </c>
      <c r="K149" s="156" t="s">
        <v>4001</v>
      </c>
      <c r="L149" s="156" t="s">
        <v>4407</v>
      </c>
      <c r="N149" s="156" t="str">
        <f t="shared" si="2"/>
        <v>INSERT INTO ft_t_guid (GUID_OID,GU_ID,GU_TYP,GU_CNT,GU_ID_CTXT_TYP,GEO_UNIT_ID,START_TMS,LAST_CHG_TMS,LAST_CHG_USR_ID,DATA_STAT_TYP,DATA_SRC_ID,GUNT_OID )SELECT 'GUID000148','','COUNTRY','1','WORLDSCOPE','860',SYSDATE(),SYSDATE(),'GS:PSG:P72','ACTIVE','P72','GUNT451==='   FROM DUAL WHERE NOT EXISTS (SELECT 1 FROM FT_T_GUID WHERE  GUID_OID =  'GUID000148' AND GEO_UNIT_ID = '860');</v>
      </c>
    </row>
    <row r="150" spans="1:14" s="156" customFormat="1">
      <c r="A150" s="156" t="s">
        <v>4530</v>
      </c>
      <c r="C150" s="156" t="s">
        <v>47</v>
      </c>
      <c r="D150" s="156">
        <v>1</v>
      </c>
      <c r="E150" s="156" t="s">
        <v>4316</v>
      </c>
      <c r="F150" s="158">
        <v>410</v>
      </c>
      <c r="G150" s="72" t="s">
        <v>5931</v>
      </c>
      <c r="H150" s="72" t="s">
        <v>5931</v>
      </c>
      <c r="I150" s="156" t="s">
        <v>3813</v>
      </c>
      <c r="J150" s="156" t="s">
        <v>15</v>
      </c>
      <c r="K150" s="156" t="s">
        <v>4001</v>
      </c>
      <c r="L150" s="156" t="s">
        <v>4408</v>
      </c>
      <c r="N150" s="156" t="str">
        <f t="shared" si="2"/>
        <v>INSERT INTO ft_t_guid (GUID_OID,GU_ID,GU_TYP,GU_CNT,GU_ID_CTXT_TYP,GEO_UNIT_ID,START_TMS,LAST_CHG_TMS,LAST_CHG_USR_ID,DATA_STAT_TYP,DATA_SRC_ID,GUNT_OID )SELECT 'GUID000149','','COUNTRY','1','WORLDSCOPE','410',SYSDATE(),SYSDATE(),'GS:PSG:P72','ACTIVE','P72','GUNT3AA==='   FROM DUAL WHERE NOT EXISTS (SELECT 1 FROM FT_T_GUID WHERE  GUID_OID =  'GUID000149' AND GEO_UNIT_ID = '410');</v>
      </c>
    </row>
    <row r="151" spans="1:14" s="156" customFormat="1">
      <c r="A151" s="156" t="s">
        <v>4531</v>
      </c>
      <c r="C151" s="156" t="s">
        <v>47</v>
      </c>
      <c r="D151" s="156">
        <v>1</v>
      </c>
      <c r="E151" s="156" t="s">
        <v>4316</v>
      </c>
      <c r="F151" s="158">
        <v>862</v>
      </c>
      <c r="G151" s="72" t="s">
        <v>5931</v>
      </c>
      <c r="H151" s="72" t="s">
        <v>5931</v>
      </c>
      <c r="I151" s="156" t="s">
        <v>3813</v>
      </c>
      <c r="J151" s="156" t="s">
        <v>15</v>
      </c>
      <c r="K151" s="156" t="s">
        <v>4001</v>
      </c>
      <c r="L151" s="156" t="s">
        <v>4409</v>
      </c>
      <c r="N151" s="156" t="str">
        <f t="shared" si="2"/>
        <v>INSERT INTO ft_t_guid (GUID_OID,GU_ID,GU_TYP,GU_CNT,GU_ID_CTXT_TYP,GEO_UNIT_ID,START_TMS,LAST_CHG_TMS,LAST_CHG_USR_ID,DATA_STAT_TYP,DATA_SRC_ID,GUNT_OID )SELECT 'GUID000150','','COUNTRY','1','WORLDSCOPE','862',SYSDATE(),SYSDATE(),'GS:PSG:P72','ACTIVE','P72','GUNT32D==='   FROM DUAL WHERE NOT EXISTS (SELECT 1 FROM FT_T_GUID WHERE  GUID_OID =  'GUID000150' AND GEO_UNIT_ID = '862');</v>
      </c>
    </row>
    <row r="152" spans="1:14" s="156" customFormat="1">
      <c r="A152" s="156" t="s">
        <v>4532</v>
      </c>
      <c r="C152" s="156" t="s">
        <v>47</v>
      </c>
      <c r="D152" s="156">
        <v>1</v>
      </c>
      <c r="E152" s="156" t="s">
        <v>4316</v>
      </c>
      <c r="F152" s="158">
        <v>414</v>
      </c>
      <c r="G152" s="72" t="s">
        <v>5931</v>
      </c>
      <c r="H152" s="72" t="s">
        <v>5931</v>
      </c>
      <c r="I152" s="156" t="s">
        <v>3813</v>
      </c>
      <c r="J152" s="156" t="s">
        <v>15</v>
      </c>
      <c r="K152" s="156" t="s">
        <v>4001</v>
      </c>
      <c r="L152" s="156" t="s">
        <v>4410</v>
      </c>
      <c r="N152" s="156" t="str">
        <f t="shared" si="2"/>
        <v>INSERT INTO ft_t_guid (GUID_OID,GU_ID,GU_TYP,GU_CNT,GU_ID_CTXT_TYP,GEO_UNIT_ID,START_TMS,LAST_CHG_TMS,LAST_CHG_USR_ID,DATA_STAT_TYP,DATA_SRC_ID,GUNT_OID )SELECT 'GUID000151','','COUNTRY','1','WORLDSCOPE','414',SYSDATE(),SYSDATE(),'GS:PSG:P72','ACTIVE','P72','GUNT3E7==='   FROM DUAL WHERE NOT EXISTS (SELECT 1 FROM FT_T_GUID WHERE  GUID_OID =  'GUID000151' AND GEO_UNIT_ID = '414');</v>
      </c>
    </row>
    <row r="153" spans="1:14" s="156" customFormat="1">
      <c r="A153" s="156" t="s">
        <v>4533</v>
      </c>
      <c r="C153" s="156" t="s">
        <v>47</v>
      </c>
      <c r="D153" s="156">
        <v>1</v>
      </c>
      <c r="E153" s="156" t="s">
        <v>4316</v>
      </c>
      <c r="F153" s="158">
        <v>894</v>
      </c>
      <c r="G153" s="72" t="s">
        <v>5931</v>
      </c>
      <c r="H153" s="72" t="s">
        <v>5931</v>
      </c>
      <c r="I153" s="156" t="s">
        <v>3813</v>
      </c>
      <c r="J153" s="156" t="s">
        <v>15</v>
      </c>
      <c r="K153" s="156" t="s">
        <v>4001</v>
      </c>
      <c r="L153" s="156" t="s">
        <v>4144</v>
      </c>
      <c r="N153" s="156" t="str">
        <f t="shared" si="2"/>
        <v>INSERT INTO ft_t_guid (GUID_OID,GU_ID,GU_TYP,GU_CNT,GU_ID_CTXT_TYP,GEO_UNIT_ID,START_TMS,LAST_CHG_TMS,LAST_CHG_USR_ID,DATA_STAT_TYP,DATA_SRC_ID,GUNT_OID )SELECT 'GUID000152','','COUNTRY','1','WORLDSCOPE','894',SYSDATE(),SYSDATE(),'GS:PSG:P72','ACTIVE','P72','GUNT3D3==='   FROM DUAL WHERE NOT EXISTS (SELECT 1 FROM FT_T_GUID WHERE  GUID_OID =  'GUID000152' AND GEO_UNIT_ID = '894');</v>
      </c>
    </row>
    <row r="154" spans="1:14" s="156" customFormat="1">
      <c r="A154" s="156" t="s">
        <v>4534</v>
      </c>
      <c r="C154" s="156" t="s">
        <v>47</v>
      </c>
      <c r="D154" s="156">
        <v>1</v>
      </c>
      <c r="E154" s="156" t="s">
        <v>4316</v>
      </c>
      <c r="F154" s="158">
        <v>422</v>
      </c>
      <c r="G154" s="72" t="s">
        <v>5931</v>
      </c>
      <c r="H154" s="72" t="s">
        <v>5931</v>
      </c>
      <c r="I154" s="156" t="s">
        <v>3813</v>
      </c>
      <c r="J154" s="156" t="s">
        <v>15</v>
      </c>
      <c r="K154" s="156" t="s">
        <v>4001</v>
      </c>
      <c r="L154" s="156" t="s">
        <v>4411</v>
      </c>
      <c r="N154" s="156" t="str">
        <f t="shared" si="2"/>
        <v>INSERT INTO ft_t_guid (GUID_OID,GU_ID,GU_TYP,GU_CNT,GU_ID_CTXT_TYP,GEO_UNIT_ID,START_TMS,LAST_CHG_TMS,LAST_CHG_USR_ID,DATA_STAT_TYP,DATA_SRC_ID,GUNT_OID )SELECT 'GUID000153','','COUNTRY','1','WORLDSCOPE','422',SYSDATE(),SYSDATE(),'GS:PSG:P72','ACTIVE','P72','GUNT3B8==='   FROM DUAL WHERE NOT EXISTS (SELECT 1 FROM FT_T_GUID WHERE  GUID_OID =  'GUID000153' AND GEO_UNIT_ID = '422');</v>
      </c>
    </row>
    <row r="155" spans="1:14" s="156" customFormat="1">
      <c r="A155" s="156" t="s">
        <v>4535</v>
      </c>
      <c r="C155" s="156" t="s">
        <v>47</v>
      </c>
      <c r="D155" s="156">
        <v>1</v>
      </c>
      <c r="E155" s="156" t="s">
        <v>4316</v>
      </c>
      <c r="F155" s="158">
        <v>897</v>
      </c>
      <c r="G155" s="72" t="s">
        <v>5931</v>
      </c>
      <c r="H155" s="72" t="s">
        <v>5931</v>
      </c>
      <c r="I155" s="156" t="s">
        <v>3813</v>
      </c>
      <c r="J155" s="156" t="s">
        <v>15</v>
      </c>
      <c r="K155" s="156" t="s">
        <v>4001</v>
      </c>
      <c r="L155" s="156" t="s">
        <v>4148</v>
      </c>
      <c r="N155" s="156" t="str">
        <f t="shared" si="2"/>
        <v>INSERT INTO ft_t_guid (GUID_OID,GU_ID,GU_TYP,GU_CNT,GU_ID_CTXT_TYP,GEO_UNIT_ID,START_TMS,LAST_CHG_TMS,LAST_CHG_USR_ID,DATA_STAT_TYP,DATA_SRC_ID,GUNT_OID )SELECT 'GUID000154','','COUNTRY','1','WORLDSCOPE','897',SYSDATE(),SYSDATE(),'GS:PSG:P72','ACTIVE','P72','GUNT427==='   FROM DUAL WHERE NOT EXISTS (SELECT 1 FROM FT_T_GUID WHERE  GUID_OID =  'GUID000154' AND GEO_UNIT_ID = '897');</v>
      </c>
    </row>
    <row r="156" spans="1:14" s="156" customFormat="1">
      <c r="A156" s="156" t="s">
        <v>4536</v>
      </c>
      <c r="C156" s="156" t="s">
        <v>47</v>
      </c>
      <c r="D156" s="156">
        <v>1</v>
      </c>
      <c r="E156" s="156" t="s">
        <v>4316</v>
      </c>
      <c r="F156" s="158">
        <v>428</v>
      </c>
      <c r="G156" s="72" t="s">
        <v>5931</v>
      </c>
      <c r="H156" s="72" t="s">
        <v>5931</v>
      </c>
      <c r="I156" s="156" t="s">
        <v>3813</v>
      </c>
      <c r="J156" s="156" t="s">
        <v>15</v>
      </c>
      <c r="K156" s="156" t="s">
        <v>4001</v>
      </c>
      <c r="L156" s="156" t="s">
        <v>4092</v>
      </c>
      <c r="N156" s="156" t="str">
        <f t="shared" si="2"/>
        <v>INSERT INTO ft_t_guid (GUID_OID,GU_ID,GU_TYP,GU_CNT,GU_ID_CTXT_TYP,GEO_UNIT_ID,START_TMS,LAST_CHG_TMS,LAST_CHG_USR_ID,DATA_STAT_TYP,DATA_SRC_ID,GUNT_OID )SELECT 'GUID000155','','COUNTRY','1','WORLDSCOPE','428',SYSDATE(),SYSDATE(),'GS:PSG:P72','ACTIVE','P72','GUNT401==='   FROM DUAL WHERE NOT EXISTS (SELECT 1 FROM FT_T_GUID WHERE  GUID_OID =  'GUID000155' AND GEO_UNIT_ID = '428');</v>
      </c>
    </row>
    <row r="157" spans="1:14">
      <c r="A157" s="159" t="s">
        <v>4851</v>
      </c>
      <c r="B157" s="72" t="s">
        <v>4658</v>
      </c>
      <c r="C157" s="159" t="s">
        <v>47</v>
      </c>
      <c r="D157" s="159">
        <v>1</v>
      </c>
      <c r="E157" s="72" t="s">
        <v>4990</v>
      </c>
      <c r="F157" s="72" t="s">
        <v>4675</v>
      </c>
      <c r="G157" s="159" t="s">
        <v>5931</v>
      </c>
      <c r="H157" s="159" t="s">
        <v>5931</v>
      </c>
      <c r="I157" s="159" t="s">
        <v>3813</v>
      </c>
      <c r="J157" s="159" t="s">
        <v>15</v>
      </c>
      <c r="K157" s="159" t="s">
        <v>4001</v>
      </c>
      <c r="L157" s="72" t="s">
        <v>4830</v>
      </c>
      <c r="N157" s="159" t="str">
        <f t="shared" si="2"/>
        <v>INSERT INTO ft_t_guid (GUID_OID,GU_ID,GU_TYP,GU_CNT,GU_ID_CTXT_TYP,GEO_UNIT_ID,START_TMS,LAST_CHG_TMS,LAST_CHG_USR_ID,DATA_STAT_TYP,DATA_SRC_ID,GUNT_OID )SELECT 'GUID000156','AF','COUNTRY','1','IBES','GA',SYSDATE(),SYSDATE(),'GS:PSG:P72','ACTIVE','P72','GUNT3B2==='   FROM DUAL WHERE NOT EXISTS (SELECT 1 FROM FT_T_GUID WHERE  GUID_OID =  'GUID000156' AND GEO_UNIT_ID = 'GA');</v>
      </c>
    </row>
    <row r="158" spans="1:14">
      <c r="A158" s="159" t="s">
        <v>4852</v>
      </c>
      <c r="B158" s="72" t="s">
        <v>4659</v>
      </c>
      <c r="C158" s="159" t="s">
        <v>47</v>
      </c>
      <c r="D158" s="159">
        <v>1</v>
      </c>
      <c r="E158" s="72" t="s">
        <v>4990</v>
      </c>
      <c r="F158" s="72" t="s">
        <v>4726</v>
      </c>
      <c r="G158" s="159" t="s">
        <v>5931</v>
      </c>
      <c r="H158" s="159" t="s">
        <v>5931</v>
      </c>
      <c r="I158" s="159" t="s">
        <v>3813</v>
      </c>
      <c r="J158" s="159" t="s">
        <v>15</v>
      </c>
      <c r="K158" s="159" t="s">
        <v>4001</v>
      </c>
      <c r="L158" s="72" t="s">
        <v>4317</v>
      </c>
      <c r="N158" s="159" t="str">
        <f t="shared" si="2"/>
        <v>INSERT INTO ft_t_guid (GUID_OID,GU_ID,GU_TYP,GU_CNT,GU_ID_CTXT_TYP,GEO_UNIT_ID,START_TMS,LAST_CHG_TMS,LAST_CHG_USR_ID,DATA_STAT_TYP,DATA_SRC_ID,GUNT_OID )SELECT 'GUID000157','DZ','COUNTRY','1','IBES','KC',SYSDATE(),SYSDATE(),'GS:PSG:P72','ACTIVE','P72','GUNT25F==='   FROM DUAL WHERE NOT EXISTS (SELECT 1 FROM FT_T_GUID WHERE  GUID_OID =  'GUID000157' AND GEO_UNIT_ID = 'KC');</v>
      </c>
    </row>
    <row r="159" spans="1:14">
      <c r="A159" s="159" t="s">
        <v>4853</v>
      </c>
      <c r="B159" s="72" t="s">
        <v>958</v>
      </c>
      <c r="C159" s="159" t="s">
        <v>47</v>
      </c>
      <c r="D159" s="159">
        <v>1</v>
      </c>
      <c r="E159" s="72" t="s">
        <v>4990</v>
      </c>
      <c r="F159" s="72" t="s">
        <v>4727</v>
      </c>
      <c r="G159" s="159" t="s">
        <v>5931</v>
      </c>
      <c r="H159" s="159" t="s">
        <v>5931</v>
      </c>
      <c r="I159" s="159" t="s">
        <v>3813</v>
      </c>
      <c r="J159" s="159" t="s">
        <v>15</v>
      </c>
      <c r="K159" s="159" t="s">
        <v>4001</v>
      </c>
      <c r="L159" s="72" t="s">
        <v>4318</v>
      </c>
      <c r="N159" s="159" t="str">
        <f t="shared" si="2"/>
        <v>INSERT INTO ft_t_guid (GUID_OID,GU_ID,GU_TYP,GU_CNT,GU_ID_CTXT_TYP,GEO_UNIT_ID,START_TMS,LAST_CHG_TMS,LAST_CHG_USR_ID,DATA_STAT_TYP,DATA_SRC_ID,GUNT_OID )SELECT 'GUID000158','AR','COUNTRY','1','IBES','LA',SYSDATE(),SYSDATE(),'GS:PSG:P72','ACTIVE','P72','GUNT330==='   FROM DUAL WHERE NOT EXISTS (SELECT 1 FROM FT_T_GUID WHERE  GUID_OID =  'GUID000158' AND GEO_UNIT_ID = 'LA');</v>
      </c>
    </row>
    <row r="160" spans="1:14">
      <c r="A160" s="159" t="s">
        <v>4854</v>
      </c>
      <c r="B160" s="72" t="s">
        <v>4660</v>
      </c>
      <c r="C160" s="159" t="s">
        <v>47</v>
      </c>
      <c r="D160" s="159">
        <v>1</v>
      </c>
      <c r="E160" s="72" t="s">
        <v>4990</v>
      </c>
      <c r="F160" s="72" t="s">
        <v>4728</v>
      </c>
      <c r="G160" s="159" t="s">
        <v>5931</v>
      </c>
      <c r="H160" s="159" t="s">
        <v>5931</v>
      </c>
      <c r="I160" s="159" t="s">
        <v>3813</v>
      </c>
      <c r="J160" s="159" t="s">
        <v>15</v>
      </c>
      <c r="K160" s="159" t="s">
        <v>4001</v>
      </c>
      <c r="L160" s="72" t="s">
        <v>4831</v>
      </c>
      <c r="N160" s="159" t="str">
        <f t="shared" si="2"/>
        <v>INSERT INTO ft_t_guid (GUID_OID,GU_ID,GU_TYP,GU_CNT,GU_ID_CTXT_TYP,GEO_UNIT_ID,START_TMS,LAST_CHG_TMS,LAST_CHG_USR_ID,DATA_STAT_TYP,DATA_SRC_ID,GUNT_OID )SELECT 'GUID000159','AM','COUNTRY','1','IBES','DD',SYSDATE(),SYSDATE(),'GS:PSG:P72','ACTIVE','P72','GUNT38D==='   FROM DUAL WHERE NOT EXISTS (SELECT 1 FROM FT_T_GUID WHERE  GUID_OID =  'GUID000159' AND GEO_UNIT_ID = 'DD');</v>
      </c>
    </row>
    <row r="161" spans="1:14">
      <c r="A161" s="159" t="s">
        <v>4855</v>
      </c>
      <c r="B161" s="72" t="s">
        <v>292</v>
      </c>
      <c r="C161" s="159" t="s">
        <v>47</v>
      </c>
      <c r="D161" s="159">
        <v>1</v>
      </c>
      <c r="E161" s="72" t="s">
        <v>4990</v>
      </c>
      <c r="F161" s="72" t="s">
        <v>78</v>
      </c>
      <c r="G161" s="159" t="s">
        <v>5931</v>
      </c>
      <c r="H161" s="159" t="s">
        <v>5931</v>
      </c>
      <c r="I161" s="159" t="s">
        <v>3813</v>
      </c>
      <c r="J161" s="159" t="s">
        <v>15</v>
      </c>
      <c r="K161" s="159" t="s">
        <v>4001</v>
      </c>
      <c r="L161" s="72" t="s">
        <v>4320</v>
      </c>
      <c r="N161" s="159" t="str">
        <f t="shared" si="2"/>
        <v>INSERT INTO ft_t_guid (GUID_OID,GU_ID,GU_TYP,GU_CNT,GU_ID_CTXT_TYP,GEO_UNIT_ID,START_TMS,LAST_CHG_TMS,LAST_CHG_USR_ID,DATA_STAT_TYP,DATA_SRC_ID,GUNT_OID )SELECT 'GUID000160','AU','COUNTRY','1','IBES','AA',SYSDATE(),SYSDATE(),'GS:PSG:P72','ACTIVE','P72','GUNT27A==='   FROM DUAL WHERE NOT EXISTS (SELECT 1 FROM FT_T_GUID WHERE  GUID_OID =  'GUID000160' AND GEO_UNIT_ID = 'AA');</v>
      </c>
    </row>
    <row r="162" spans="1:14">
      <c r="A162" s="159" t="s">
        <v>4856</v>
      </c>
      <c r="B162" s="72" t="s">
        <v>251</v>
      </c>
      <c r="C162" s="159" t="s">
        <v>47</v>
      </c>
      <c r="D162" s="159">
        <v>1</v>
      </c>
      <c r="E162" s="72" t="s">
        <v>4990</v>
      </c>
      <c r="F162" s="72" t="s">
        <v>1246</v>
      </c>
      <c r="G162" s="159" t="s">
        <v>5931</v>
      </c>
      <c r="H162" s="159" t="s">
        <v>5931</v>
      </c>
      <c r="I162" s="159" t="s">
        <v>3813</v>
      </c>
      <c r="J162" s="159" t="s">
        <v>15</v>
      </c>
      <c r="K162" s="159" t="s">
        <v>4001</v>
      </c>
      <c r="L162" s="72" t="s">
        <v>4322</v>
      </c>
      <c r="N162" s="159" t="str">
        <f t="shared" si="2"/>
        <v>INSERT INTO ft_t_guid (GUID_OID,GU_ID,GU_TYP,GU_CNT,GU_ID_CTXT_TYP,GEO_UNIT_ID,START_TMS,LAST_CHG_TMS,LAST_CHG_USR_ID,DATA_STAT_TYP,DATA_SRC_ID,GUNT_OID )SELECT 'GUID000161','AT','COUNTRY','1','IBES','EA',SYSDATE(),SYSDATE(),'GS:PSG:P72','ACTIVE','P72','GUNT435==='   FROM DUAL WHERE NOT EXISTS (SELECT 1 FROM FT_T_GUID WHERE  GUID_OID =  'GUID000161' AND GEO_UNIT_ID = 'EA');</v>
      </c>
    </row>
    <row r="163" spans="1:14">
      <c r="A163" s="159" t="s">
        <v>4857</v>
      </c>
      <c r="B163" s="72" t="s">
        <v>4661</v>
      </c>
      <c r="C163" s="159" t="s">
        <v>47</v>
      </c>
      <c r="D163" s="159">
        <v>1</v>
      </c>
      <c r="E163" s="72" t="s">
        <v>4990</v>
      </c>
      <c r="F163" s="72" t="s">
        <v>4729</v>
      </c>
      <c r="G163" s="159" t="s">
        <v>5931</v>
      </c>
      <c r="H163" s="159" t="s">
        <v>5931</v>
      </c>
      <c r="I163" s="159" t="s">
        <v>3813</v>
      </c>
      <c r="J163" s="159" t="s">
        <v>15</v>
      </c>
      <c r="K163" s="159" t="s">
        <v>4001</v>
      </c>
      <c r="L163" s="72" t="s">
        <v>4832</v>
      </c>
      <c r="N163" s="159" t="str">
        <f t="shared" si="2"/>
        <v>INSERT INTO ft_t_guid (GUID_OID,GU_ID,GU_TYP,GU_CNT,GU_ID_CTXT_TYP,GEO_UNIT_ID,START_TMS,LAST_CHG_TMS,LAST_CHG_USR_ID,DATA_STAT_TYP,DATA_SRC_ID,GUNT_OID )SELECT 'GUID000162','AZ','COUNTRY','1','IBES','DH',SYSDATE(),SYSDATE(),'GS:PSG:P72','ACTIVE','P72','GUNT1D3==='   FROM DUAL WHERE NOT EXISTS (SELECT 1 FROM FT_T_GUID WHERE  GUID_OID =  'GUID000162' AND GEO_UNIT_ID = 'DH');</v>
      </c>
    </row>
    <row r="164" spans="1:14">
      <c r="A164" s="159" t="s">
        <v>4858</v>
      </c>
      <c r="B164" s="72" t="s">
        <v>4662</v>
      </c>
      <c r="C164" s="159" t="s">
        <v>47</v>
      </c>
      <c r="D164" s="159">
        <v>1</v>
      </c>
      <c r="E164" s="72" t="s">
        <v>4990</v>
      </c>
      <c r="F164" s="72" t="s">
        <v>4662</v>
      </c>
      <c r="G164" s="159" t="s">
        <v>5931</v>
      </c>
      <c r="H164" s="159" t="s">
        <v>5931</v>
      </c>
      <c r="I164" s="159" t="s">
        <v>3813</v>
      </c>
      <c r="J164" s="159" t="s">
        <v>15</v>
      </c>
      <c r="K164" s="159" t="s">
        <v>4001</v>
      </c>
      <c r="L164" s="72" t="s">
        <v>4323</v>
      </c>
      <c r="N164" s="159" t="str">
        <f t="shared" si="2"/>
        <v>INSERT INTO ft_t_guid (GUID_OID,GU_ID,GU_TYP,GU_CNT,GU_ID_CTXT_TYP,GEO_UNIT_ID,START_TMS,LAST_CHG_TMS,LAST_CHG_USR_ID,DATA_STAT_TYP,DATA_SRC_ID,GUNT_OID )SELECT 'GUID000163','BS','COUNTRY','1','IBES','BS',SYSDATE(),SYSDATE(),'GS:PSG:P72','ACTIVE','P72','GUNT2A5==='   FROM DUAL WHERE NOT EXISTS (SELECT 1 FROM FT_T_GUID WHERE  GUID_OID =  'GUID000163' AND GEO_UNIT_ID = 'BS');</v>
      </c>
    </row>
    <row r="165" spans="1:14">
      <c r="A165" s="159" t="s">
        <v>4859</v>
      </c>
      <c r="B165" s="72" t="s">
        <v>4663</v>
      </c>
      <c r="C165" s="159" t="s">
        <v>47</v>
      </c>
      <c r="D165" s="159">
        <v>1</v>
      </c>
      <c r="E165" s="72" t="s">
        <v>4990</v>
      </c>
      <c r="F165" s="72" t="s">
        <v>4730</v>
      </c>
      <c r="G165" s="159" t="s">
        <v>5931</v>
      </c>
      <c r="H165" s="159" t="s">
        <v>5931</v>
      </c>
      <c r="I165" s="159" t="s">
        <v>3813</v>
      </c>
      <c r="J165" s="159" t="s">
        <v>15</v>
      </c>
      <c r="K165" s="159" t="s">
        <v>4001</v>
      </c>
      <c r="L165" s="72" t="s">
        <v>4325</v>
      </c>
      <c r="N165" s="159" t="str">
        <f t="shared" si="2"/>
        <v>INSERT INTO ft_t_guid (GUID_OID,GU_ID,GU_TYP,GU_CNT,GU_ID_CTXT_TYP,GEO_UNIT_ID,START_TMS,LAST_CHG_TMS,LAST_CHG_USR_ID,DATA_STAT_TYP,DATA_SRC_ID,GUNT_OID )SELECT 'GUID000164','BH','COUNTRY','1','IBES','FD',SYSDATE(),SYSDATE(),'GS:PSG:P72','ACTIVE','P72','GUNT236==='   FROM DUAL WHERE NOT EXISTS (SELECT 1 FROM FT_T_GUID WHERE  GUID_OID =  'GUID000164' AND GEO_UNIT_ID = 'FD');</v>
      </c>
    </row>
    <row r="166" spans="1:14">
      <c r="A166" s="159" t="s">
        <v>4860</v>
      </c>
      <c r="B166" s="72" t="s">
        <v>4664</v>
      </c>
      <c r="C166" s="159" t="s">
        <v>47</v>
      </c>
      <c r="D166" s="159">
        <v>1</v>
      </c>
      <c r="E166" s="72" t="s">
        <v>4990</v>
      </c>
      <c r="F166" s="72" t="s">
        <v>4731</v>
      </c>
      <c r="G166" s="159" t="s">
        <v>5931</v>
      </c>
      <c r="H166" s="159" t="s">
        <v>5931</v>
      </c>
      <c r="I166" s="159" t="s">
        <v>3813</v>
      </c>
      <c r="J166" s="159" t="s">
        <v>15</v>
      </c>
      <c r="K166" s="159" t="s">
        <v>4001</v>
      </c>
      <c r="L166" s="72" t="s">
        <v>4326</v>
      </c>
      <c r="N166" s="159" t="str">
        <f t="shared" si="2"/>
        <v>INSERT INTO ft_t_guid (GUID_OID,GU_ID,GU_TYP,GU_CNT,GU_ID_CTXT_TYP,GEO_UNIT_ID,START_TMS,LAST_CHG_TMS,LAST_CHG_USR_ID,DATA_STAT_TYP,DATA_SRC_ID,GUNT_OID )SELECT 'GUID000165','BD','COUNTRY','1','IBES','FB',SYSDATE(),SYSDATE(),'GS:PSG:P72','ACTIVE','P72','GUNT3EC==='   FROM DUAL WHERE NOT EXISTS (SELECT 1 FROM FT_T_GUID WHERE  GUID_OID =  'GUID000165' AND GEO_UNIT_ID = 'FB');</v>
      </c>
    </row>
    <row r="167" spans="1:14">
      <c r="A167" s="159" t="s">
        <v>4861</v>
      </c>
      <c r="B167" s="72" t="s">
        <v>4665</v>
      </c>
      <c r="C167" s="159" t="s">
        <v>47</v>
      </c>
      <c r="D167" s="159">
        <v>1</v>
      </c>
      <c r="E167" s="72" t="s">
        <v>4990</v>
      </c>
      <c r="F167" s="72" t="s">
        <v>4732</v>
      </c>
      <c r="G167" s="159" t="s">
        <v>5931</v>
      </c>
      <c r="H167" s="159" t="s">
        <v>5931</v>
      </c>
      <c r="I167" s="159" t="s">
        <v>3813</v>
      </c>
      <c r="J167" s="159" t="s">
        <v>15</v>
      </c>
      <c r="K167" s="159" t="s">
        <v>4001</v>
      </c>
      <c r="L167" s="72" t="s">
        <v>4833</v>
      </c>
      <c r="N167" s="159" t="str">
        <f t="shared" si="2"/>
        <v>INSERT INTO ft_t_guid (GUID_OID,GU_ID,GU_TYP,GU_CNT,GU_ID_CTXT_TYP,GEO_UNIT_ID,START_TMS,LAST_CHG_TMS,LAST_CHG_USR_ID,DATA_STAT_TYP,DATA_SRC_ID,GUNT_OID )SELECT 'GUID000166','BY','COUNTRY','1','IBES','DI',SYSDATE(),SYSDATE(),'GS:PSG:P72','ACTIVE','P72','GUNT20E==='   FROM DUAL WHERE NOT EXISTS (SELECT 1 FROM FT_T_GUID WHERE  GUID_OID =  'GUID000166' AND GEO_UNIT_ID = 'DI');</v>
      </c>
    </row>
    <row r="168" spans="1:14">
      <c r="A168" s="159" t="s">
        <v>4862</v>
      </c>
      <c r="B168" s="72" t="s">
        <v>252</v>
      </c>
      <c r="C168" s="159" t="s">
        <v>47</v>
      </c>
      <c r="D168" s="159">
        <v>1</v>
      </c>
      <c r="E168" s="72" t="s">
        <v>4990</v>
      </c>
      <c r="F168" s="72" t="s">
        <v>4733</v>
      </c>
      <c r="G168" s="159" t="s">
        <v>5931</v>
      </c>
      <c r="H168" s="159" t="s">
        <v>5931</v>
      </c>
      <c r="I168" s="159" t="s">
        <v>3813</v>
      </c>
      <c r="J168" s="159" t="s">
        <v>15</v>
      </c>
      <c r="K168" s="159" t="s">
        <v>4001</v>
      </c>
      <c r="L168" s="72" t="s">
        <v>4330</v>
      </c>
      <c r="N168" s="159" t="str">
        <f t="shared" si="2"/>
        <v>INSERT INTO ft_t_guid (GUID_OID,GU_ID,GU_TYP,GU_CNT,GU_ID_CTXT_TYP,GEO_UNIT_ID,START_TMS,LAST_CHG_TMS,LAST_CHG_USR_ID,DATA_STAT_TYP,DATA_SRC_ID,GUNT_OID )SELECT 'GUID000167','BE','COUNTRY','1','IBES','EB',SYSDATE(),SYSDATE(),'GS:PSG:P72','ACTIVE','P72','GUNT32F==='   FROM DUAL WHERE NOT EXISTS (SELECT 1 FROM FT_T_GUID WHERE  GUID_OID =  'GUID000167' AND GEO_UNIT_ID = 'EB');</v>
      </c>
    </row>
    <row r="169" spans="1:14">
      <c r="A169" s="159" t="s">
        <v>4863</v>
      </c>
      <c r="B169" s="72" t="s">
        <v>4666</v>
      </c>
      <c r="C169" s="159" t="s">
        <v>47</v>
      </c>
      <c r="D169" s="159">
        <v>1</v>
      </c>
      <c r="E169" s="72" t="s">
        <v>4990</v>
      </c>
      <c r="F169" s="72" t="s">
        <v>4734</v>
      </c>
      <c r="G169" s="159" t="s">
        <v>5931</v>
      </c>
      <c r="H169" s="159" t="s">
        <v>5931</v>
      </c>
      <c r="I169" s="159" t="s">
        <v>3813</v>
      </c>
      <c r="J169" s="159" t="s">
        <v>15</v>
      </c>
      <c r="K169" s="159" t="s">
        <v>4001</v>
      </c>
      <c r="L169" s="72" t="s">
        <v>4834</v>
      </c>
      <c r="N169" s="159" t="str">
        <f t="shared" si="2"/>
        <v>INSERT INTO ft_t_guid (GUID_OID,GU_ID,GU_TYP,GU_CNT,GU_ID_CTXT_TYP,GEO_UNIT_ID,START_TMS,LAST_CHG_TMS,LAST_CHG_USR_ID,DATA_STAT_TYP,DATA_SRC_ID,GUNT_OID )SELECT 'GUID000168','BZ','COUNTRY','1','IBES','MB',SYSDATE(),SYSDATE(),'GS:PSG:P72','ACTIVE','P72','GUNT3BC==='   FROM DUAL WHERE NOT EXISTS (SELECT 1 FROM FT_T_GUID WHERE  GUID_OID =  'GUID000168' AND GEO_UNIT_ID = 'MB');</v>
      </c>
    </row>
    <row r="170" spans="1:14">
      <c r="A170" s="159" t="s">
        <v>4864</v>
      </c>
      <c r="B170" s="72" t="s">
        <v>4667</v>
      </c>
      <c r="C170" s="159" t="s">
        <v>47</v>
      </c>
      <c r="D170" s="159">
        <v>1</v>
      </c>
      <c r="E170" s="72" t="s">
        <v>4990</v>
      </c>
      <c r="F170" s="72" t="s">
        <v>4735</v>
      </c>
      <c r="G170" s="159" t="s">
        <v>5931</v>
      </c>
      <c r="H170" s="159" t="s">
        <v>5931</v>
      </c>
      <c r="I170" s="159" t="s">
        <v>3813</v>
      </c>
      <c r="J170" s="159" t="s">
        <v>15</v>
      </c>
      <c r="K170" s="159" t="s">
        <v>4001</v>
      </c>
      <c r="L170" s="72" t="s">
        <v>4332</v>
      </c>
      <c r="N170" s="159" t="str">
        <f t="shared" si="2"/>
        <v>INSERT INTO ft_t_guid (GUID_OID,GU_ID,GU_TYP,GU_CNT,GU_ID_CTXT_TYP,GEO_UNIT_ID,START_TMS,LAST_CHG_TMS,LAST_CHG_USR_ID,DATA_STAT_TYP,DATA_SRC_ID,GUNT_OID )SELECT 'GUID000169','BM','COUNTRY','1','IBES','NB',SYSDATE(),SYSDATE(),'GS:PSG:P72','ACTIVE','P72','GUNT290==='   FROM DUAL WHERE NOT EXISTS (SELECT 1 FROM FT_T_GUID WHERE  GUID_OID =  'GUID000169' AND GEO_UNIT_ID = 'NB');</v>
      </c>
    </row>
    <row r="171" spans="1:14">
      <c r="A171" s="159" t="s">
        <v>4865</v>
      </c>
      <c r="B171" s="72" t="s">
        <v>4668</v>
      </c>
      <c r="C171" s="159" t="s">
        <v>47</v>
      </c>
      <c r="D171" s="159">
        <v>1</v>
      </c>
      <c r="E171" s="72" t="s">
        <v>4990</v>
      </c>
      <c r="F171" s="72" t="s">
        <v>4736</v>
      </c>
      <c r="G171" s="159" t="s">
        <v>5931</v>
      </c>
      <c r="H171" s="159" t="s">
        <v>5931</v>
      </c>
      <c r="I171" s="159" t="s">
        <v>3813</v>
      </c>
      <c r="J171" s="159" t="s">
        <v>15</v>
      </c>
      <c r="K171" s="159" t="s">
        <v>4001</v>
      </c>
      <c r="L171" s="72" t="s">
        <v>4333</v>
      </c>
      <c r="N171" s="159" t="str">
        <f t="shared" si="2"/>
        <v>INSERT INTO ft_t_guid (GUID_OID,GU_ID,GU_TYP,GU_CNT,GU_ID_CTXT_TYP,GEO_UNIT_ID,START_TMS,LAST_CHG_TMS,LAST_CHG_USR_ID,DATA_STAT_TYP,DATA_SRC_ID,GUNT_OID )SELECT 'GUID000170','BO','COUNTRY','1','IBES','LD',SYSDATE(),SYSDATE(),'GS:PSG:P72','ACTIVE','P72','GUNT439==='   FROM DUAL WHERE NOT EXISTS (SELECT 1 FROM FT_T_GUID WHERE  GUID_OID =  'GUID000170' AND GEO_UNIT_ID = 'LD');</v>
      </c>
    </row>
    <row r="172" spans="1:14">
      <c r="A172" s="159" t="s">
        <v>4866</v>
      </c>
      <c r="B172" s="72" t="s">
        <v>4301</v>
      </c>
      <c r="C172" s="159" t="s">
        <v>47</v>
      </c>
      <c r="D172" s="159">
        <v>1</v>
      </c>
      <c r="E172" s="72" t="s">
        <v>4990</v>
      </c>
      <c r="F172" s="72" t="s">
        <v>4737</v>
      </c>
      <c r="G172" s="159" t="s">
        <v>5931</v>
      </c>
      <c r="H172" s="159" t="s">
        <v>5931</v>
      </c>
      <c r="I172" s="159" t="s">
        <v>3813</v>
      </c>
      <c r="J172" s="159" t="s">
        <v>15</v>
      </c>
      <c r="K172" s="159" t="s">
        <v>4001</v>
      </c>
      <c r="L172" s="72" t="s">
        <v>4335</v>
      </c>
      <c r="N172" s="159" t="str">
        <f t="shared" si="2"/>
        <v>INSERT INTO ft_t_guid (GUID_OID,GU_ID,GU_TYP,GU_CNT,GU_ID_CTXT_TYP,GEO_UNIT_ID,START_TMS,LAST_CHG_TMS,LAST_CHG_USR_ID,DATA_STAT_TYP,DATA_SRC_ID,GUNT_OID )SELECT 'GUID000171','BA','COUNTRY','1','IBES','CB',SYSDATE(),SYSDATE(),'GS:PSG:P72','ACTIVE','P72','GUNT233==='   FROM DUAL WHERE NOT EXISTS (SELECT 1 FROM FT_T_GUID WHERE  GUID_OID =  'GUID000171' AND GEO_UNIT_ID = 'CB');</v>
      </c>
    </row>
    <row r="173" spans="1:14">
      <c r="A173" s="159" t="s">
        <v>4867</v>
      </c>
      <c r="B173" s="72" t="s">
        <v>4057</v>
      </c>
      <c r="C173" s="159" t="s">
        <v>47</v>
      </c>
      <c r="D173" s="159">
        <v>1</v>
      </c>
      <c r="E173" s="72" t="s">
        <v>4990</v>
      </c>
      <c r="F173" s="72" t="s">
        <v>4738</v>
      </c>
      <c r="G173" s="159" t="s">
        <v>5931</v>
      </c>
      <c r="H173" s="159" t="s">
        <v>5931</v>
      </c>
      <c r="I173" s="159" t="s">
        <v>3813</v>
      </c>
      <c r="J173" s="159" t="s">
        <v>15</v>
      </c>
      <c r="K173" s="159" t="s">
        <v>4001</v>
      </c>
      <c r="L173" s="72" t="s">
        <v>4059</v>
      </c>
      <c r="N173" s="159" t="str">
        <f t="shared" si="2"/>
        <v>INSERT INTO ft_t_guid (GUID_OID,GU_ID,GU_TYP,GU_CNT,GU_ID_CTXT_TYP,GEO_UNIT_ID,START_TMS,LAST_CHG_TMS,LAST_CHG_USR_ID,DATA_STAT_TYP,DATA_SRC_ID,GUNT_OID )SELECT 'GUID000172','BW','COUNTRY','1','IBES','KB',SYSDATE(),SYSDATE(),'GS:PSG:P72','ACTIVE','P72','GUNT273==='   FROM DUAL WHERE NOT EXISTS (SELECT 1 FROM FT_T_GUID WHERE  GUID_OID =  'GUID000172' AND GEO_UNIT_ID = 'KB');</v>
      </c>
    </row>
    <row r="174" spans="1:14">
      <c r="A174" s="159" t="s">
        <v>4868</v>
      </c>
      <c r="B174" s="72" t="s">
        <v>1290</v>
      </c>
      <c r="C174" s="159" t="s">
        <v>47</v>
      </c>
      <c r="D174" s="159">
        <v>1</v>
      </c>
      <c r="E174" s="72" t="s">
        <v>4990</v>
      </c>
      <c r="F174" s="72" t="s">
        <v>4695</v>
      </c>
      <c r="G174" s="159" t="s">
        <v>5931</v>
      </c>
      <c r="H174" s="159" t="s">
        <v>5931</v>
      </c>
      <c r="I174" s="159" t="s">
        <v>3813</v>
      </c>
      <c r="J174" s="159" t="s">
        <v>15</v>
      </c>
      <c r="K174" s="159" t="s">
        <v>4001</v>
      </c>
      <c r="L174" s="72" t="s">
        <v>4336</v>
      </c>
      <c r="N174" s="159" t="str">
        <f t="shared" si="2"/>
        <v>INSERT INTO ft_t_guid (GUID_OID,GU_ID,GU_TYP,GU_CNT,GU_ID_CTXT_TYP,GEO_UNIT_ID,START_TMS,LAST_CHG_TMS,LAST_CHG_USR_ID,DATA_STAT_TYP,DATA_SRC_ID,GUNT_OID )SELECT 'GUID000173','BR','COUNTRY','1','IBES','LB',SYSDATE(),SYSDATE(),'GS:PSG:P72','ACTIVE','P72','GUNT254==='   FROM DUAL WHERE NOT EXISTS (SELECT 1 FROM FT_T_GUID WHERE  GUID_OID =  'GUID000173' AND GEO_UNIT_ID = 'LB');</v>
      </c>
    </row>
    <row r="175" spans="1:14">
      <c r="A175" s="159" t="s">
        <v>4869</v>
      </c>
      <c r="B175" s="72" t="s">
        <v>4669</v>
      </c>
      <c r="C175" s="159" t="s">
        <v>47</v>
      </c>
      <c r="D175" s="159">
        <v>1</v>
      </c>
      <c r="E175" s="72" t="s">
        <v>4990</v>
      </c>
      <c r="F175" s="72" t="s">
        <v>4739</v>
      </c>
      <c r="G175" s="159" t="s">
        <v>5931</v>
      </c>
      <c r="H175" s="159" t="s">
        <v>5931</v>
      </c>
      <c r="I175" s="159" t="s">
        <v>3813</v>
      </c>
      <c r="J175" s="159" t="s">
        <v>15</v>
      </c>
      <c r="K175" s="159" t="s">
        <v>4001</v>
      </c>
      <c r="L175" s="72" t="s">
        <v>4338</v>
      </c>
      <c r="N175" s="159" t="str">
        <f t="shared" si="2"/>
        <v>INSERT INTO ft_t_guid (GUID_OID,GU_ID,GU_TYP,GU_CNT,GU_ID_CTXT_TYP,GEO_UNIT_ID,START_TMS,LAST_CHG_TMS,LAST_CHG_USR_ID,DATA_STAT_TYP,DATA_SRC_ID,GUNT_OID )SELECT 'GUID000174','VG','COUNTRY','1','IBES','LE',SYSDATE(),SYSDATE(),'GS:PSG:P72','ACTIVE','P72','GUNT3AD==='   FROM DUAL WHERE NOT EXISTS (SELECT 1 FROM FT_T_GUID WHERE  GUID_OID =  'GUID000174' AND GEO_UNIT_ID = 'LE');</v>
      </c>
    </row>
    <row r="176" spans="1:14">
      <c r="A176" s="159" t="s">
        <v>4870</v>
      </c>
      <c r="B176" s="72" t="s">
        <v>253</v>
      </c>
      <c r="C176" s="159" t="s">
        <v>47</v>
      </c>
      <c r="D176" s="159">
        <v>1</v>
      </c>
      <c r="E176" s="72" t="s">
        <v>4990</v>
      </c>
      <c r="F176" s="72" t="s">
        <v>4740</v>
      </c>
      <c r="G176" s="159" t="s">
        <v>5931</v>
      </c>
      <c r="H176" s="159" t="s">
        <v>5931</v>
      </c>
      <c r="I176" s="159" t="s">
        <v>3813</v>
      </c>
      <c r="J176" s="159" t="s">
        <v>15</v>
      </c>
      <c r="K176" s="159" t="s">
        <v>4001</v>
      </c>
      <c r="L176" s="72" t="s">
        <v>4339</v>
      </c>
      <c r="N176" s="159" t="str">
        <f t="shared" si="2"/>
        <v>INSERT INTO ft_t_guid (GUID_OID,GU_ID,GU_TYP,GU_CNT,GU_ID_CTXT_TYP,GEO_UNIT_ID,START_TMS,LAST_CHG_TMS,LAST_CHG_USR_ID,DATA_STAT_TYP,DATA_SRC_ID,GUNT_OID )SELECT 'GUID000175','BG','COUNTRY','1','IBES','DB',SYSDATE(),SYSDATE(),'GS:PSG:P72','ACTIVE','P72','GUNT2BA==='   FROM DUAL WHERE NOT EXISTS (SELECT 1 FROM FT_T_GUID WHERE  GUID_OID =  'GUID000175' AND GEO_UNIT_ID = 'DB');</v>
      </c>
    </row>
    <row r="177" spans="1:14">
      <c r="A177" s="159" t="s">
        <v>4871</v>
      </c>
      <c r="B177" s="72" t="s">
        <v>4670</v>
      </c>
      <c r="C177" s="159" t="s">
        <v>47</v>
      </c>
      <c r="D177" s="159">
        <v>1</v>
      </c>
      <c r="E177" s="72" t="s">
        <v>4990</v>
      </c>
      <c r="F177" s="72" t="s">
        <v>4741</v>
      </c>
      <c r="G177" s="159" t="s">
        <v>5931</v>
      </c>
      <c r="H177" s="159" t="s">
        <v>5931</v>
      </c>
      <c r="I177" s="159" t="s">
        <v>3813</v>
      </c>
      <c r="J177" s="159" t="s">
        <v>15</v>
      </c>
      <c r="K177" s="159" t="s">
        <v>4001</v>
      </c>
      <c r="L177" s="72" t="s">
        <v>4343</v>
      </c>
      <c r="N177" s="159" t="str">
        <f t="shared" si="2"/>
        <v>INSERT INTO ft_t_guid (GUID_OID,GU_ID,GU_TYP,GU_CNT,GU_ID_CTXT_TYP,GEO_UNIT_ID,START_TMS,LAST_CHG_TMS,LAST_CHG_USR_ID,DATA_STAT_TYP,DATA_SRC_ID,GUNT_OID )SELECT 'GUID000176','CM','COUNTRY','1','IBES','JC',SYSDATE(),SYSDATE(),'GS:PSG:P72','ACTIVE','P72','GUNT26B==='   FROM DUAL WHERE NOT EXISTS (SELECT 1 FROM FT_T_GUID WHERE  GUID_OID =  'GUID000176' AND GEO_UNIT_ID = 'JC');</v>
      </c>
    </row>
    <row r="178" spans="1:14">
      <c r="A178" s="159" t="s">
        <v>4872</v>
      </c>
      <c r="B178" s="72" t="s">
        <v>293</v>
      </c>
      <c r="C178" s="159" t="s">
        <v>47</v>
      </c>
      <c r="D178" s="159">
        <v>1</v>
      </c>
      <c r="E178" s="72" t="s">
        <v>4990</v>
      </c>
      <c r="F178" s="72" t="s">
        <v>4742</v>
      </c>
      <c r="G178" s="159" t="s">
        <v>5931</v>
      </c>
      <c r="H178" s="159" t="s">
        <v>5931</v>
      </c>
      <c r="I178" s="159" t="s">
        <v>3813</v>
      </c>
      <c r="J178" s="159" t="s">
        <v>15</v>
      </c>
      <c r="K178" s="159" t="s">
        <v>4001</v>
      </c>
      <c r="L178" s="72" t="s">
        <v>4345</v>
      </c>
      <c r="N178" s="159" t="str">
        <f t="shared" si="2"/>
        <v>INSERT INTO ft_t_guid (GUID_OID,GU_ID,GU_TYP,GU_CNT,GU_ID_CTXT_TYP,GEO_UNIT_ID,START_TMS,LAST_CHG_TMS,LAST_CHG_USR_ID,DATA_STAT_TYP,DATA_SRC_ID,GUNT_OID )SELECT 'GUID000177','CA','COUNTRY','1','IBES','NC',SYSDATE(),SYSDATE(),'GS:PSG:P72','ACTIVE','P72','GUNT234==='   FROM DUAL WHERE NOT EXISTS (SELECT 1 FROM FT_T_GUID WHERE  GUID_OID =  'GUID000177' AND GEO_UNIT_ID = 'NC');</v>
      </c>
    </row>
    <row r="179" spans="1:14">
      <c r="A179" s="159" t="s">
        <v>4873</v>
      </c>
      <c r="B179" s="72" t="s">
        <v>4671</v>
      </c>
      <c r="C179" s="159" t="s">
        <v>47</v>
      </c>
      <c r="D179" s="159">
        <v>1</v>
      </c>
      <c r="E179" s="72" t="s">
        <v>4990</v>
      </c>
      <c r="F179" s="72" t="s">
        <v>4743</v>
      </c>
      <c r="G179" s="159" t="s">
        <v>5931</v>
      </c>
      <c r="H179" s="159" t="s">
        <v>5931</v>
      </c>
      <c r="I179" s="159" t="s">
        <v>3813</v>
      </c>
      <c r="J179" s="159" t="s">
        <v>15</v>
      </c>
      <c r="K179" s="159" t="s">
        <v>4001</v>
      </c>
      <c r="L179" s="72" t="s">
        <v>4347</v>
      </c>
      <c r="N179" s="159" t="str">
        <f t="shared" si="2"/>
        <v>INSERT INTO ft_t_guid (GUID_OID,GU_ID,GU_TYP,GU_CNT,GU_ID_CTXT_TYP,GEO_UNIT_ID,START_TMS,LAST_CHG_TMS,LAST_CHG_USR_ID,DATA_STAT_TYP,DATA_SRC_ID,GUNT_OID )SELECT 'GUID000178','KY','COUNTRY','1','IBES','LF',SYSDATE(),SYSDATE(),'GS:PSG:P72','ACTIVE','P72','GUNT346==='   FROM DUAL WHERE NOT EXISTS (SELECT 1 FROM FT_T_GUID WHERE  GUID_OID =  'GUID000178' AND GEO_UNIT_ID = 'LF');</v>
      </c>
    </row>
    <row r="180" spans="1:14">
      <c r="A180" s="159" t="s">
        <v>4874</v>
      </c>
      <c r="B180" s="72" t="s">
        <v>95</v>
      </c>
      <c r="C180" s="159" t="s">
        <v>47</v>
      </c>
      <c r="D180" s="159">
        <v>1</v>
      </c>
      <c r="E180" s="72" t="s">
        <v>4990</v>
      </c>
      <c r="F180" s="72" t="s">
        <v>4744</v>
      </c>
      <c r="G180" s="159" t="s">
        <v>5931</v>
      </c>
      <c r="H180" s="159" t="s">
        <v>5931</v>
      </c>
      <c r="I180" s="159" t="s">
        <v>3813</v>
      </c>
      <c r="J180" s="159" t="s">
        <v>15</v>
      </c>
      <c r="K180" s="159" t="s">
        <v>4001</v>
      </c>
      <c r="L180" s="72" t="s">
        <v>4349</v>
      </c>
      <c r="N180" s="159" t="str">
        <f t="shared" si="2"/>
        <v>INSERT INTO ft_t_guid (GUID_OID,GU_ID,GU_TYP,GU_CNT,GU_ID_CTXT_TYP,GEO_UNIT_ID,START_TMS,LAST_CHG_TMS,LAST_CHG_USR_ID,DATA_STAT_TYP,DATA_SRC_ID,GUNT_OID )SELECT 'GUID000179','CL','COUNTRY','1','IBES','LC',SYSDATE(),SYSDATE(),'GS:PSG:P72','ACTIVE','P72','GUNT38C==='   FROM DUAL WHERE NOT EXISTS (SELECT 1 FROM FT_T_GUID WHERE  GUID_OID =  'GUID000179' AND GEO_UNIT_ID = 'LC');</v>
      </c>
    </row>
    <row r="181" spans="1:14">
      <c r="A181" s="159" t="s">
        <v>4875</v>
      </c>
      <c r="B181" s="72" t="s">
        <v>943</v>
      </c>
      <c r="C181" s="159" t="s">
        <v>47</v>
      </c>
      <c r="D181" s="159">
        <v>1</v>
      </c>
      <c r="E181" s="72" t="s">
        <v>4990</v>
      </c>
      <c r="F181" s="72" t="s">
        <v>4745</v>
      </c>
      <c r="G181" s="159" t="s">
        <v>5931</v>
      </c>
      <c r="H181" s="159" t="s">
        <v>5931</v>
      </c>
      <c r="I181" s="159" t="s">
        <v>3813</v>
      </c>
      <c r="J181" s="159" t="s">
        <v>15</v>
      </c>
      <c r="K181" s="159" t="s">
        <v>4001</v>
      </c>
      <c r="L181" s="72" t="s">
        <v>4351</v>
      </c>
      <c r="N181" s="159" t="str">
        <f t="shared" si="2"/>
        <v>INSERT INTO ft_t_guid (GUID_OID,GU_ID,GU_TYP,GU_CNT,GU_ID_CTXT_TYP,GEO_UNIT_ID,START_TMS,LAST_CHG_TMS,LAST_CHG_USR_ID,DATA_STAT_TYP,DATA_SRC_ID,GUNT_OID )SELECT 'GUID000180','CN','COUNTRY','1','IBES','FC',SYSDATE(),SYSDATE(),'GS:PSG:P72','ACTIVE','P72','GUNT30C==='   FROM DUAL WHERE NOT EXISTS (SELECT 1 FROM FT_T_GUID WHERE  GUID_OID =  'GUID000180' AND GEO_UNIT_ID = 'FC');</v>
      </c>
    </row>
    <row r="182" spans="1:14">
      <c r="A182" s="159" t="s">
        <v>4876</v>
      </c>
      <c r="B182" s="72" t="s">
        <v>1307</v>
      </c>
      <c r="C182" s="159" t="s">
        <v>47</v>
      </c>
      <c r="D182" s="159">
        <v>1</v>
      </c>
      <c r="E182" s="72" t="s">
        <v>4990</v>
      </c>
      <c r="F182" s="72" t="s">
        <v>4746</v>
      </c>
      <c r="G182" s="159" t="s">
        <v>5931</v>
      </c>
      <c r="H182" s="159" t="s">
        <v>5931</v>
      </c>
      <c r="I182" s="159" t="s">
        <v>3813</v>
      </c>
      <c r="J182" s="159" t="s">
        <v>15</v>
      </c>
      <c r="K182" s="159" t="s">
        <v>4001</v>
      </c>
      <c r="L182" s="72" t="s">
        <v>4352</v>
      </c>
      <c r="N182" s="159" t="str">
        <f t="shared" si="2"/>
        <v>INSERT INTO ft_t_guid (GUID_OID,GU_ID,GU_TYP,GU_CNT,GU_ID_CTXT_TYP,GEO_UNIT_ID,START_TMS,LAST_CHG_TMS,LAST_CHG_USR_ID,DATA_STAT_TYP,DATA_SRC_ID,GUNT_OID )SELECT 'GUID000181','CO','COUNTRY','1','IBES','LL',SYSDATE(),SYSDATE(),'GS:PSG:P72','ACTIVE','P72','GUNT24B==='   FROM DUAL WHERE NOT EXISTS (SELECT 1 FROM FT_T_GUID WHERE  GUID_OID =  'GUID000181' AND GEO_UNIT_ID = 'LL');</v>
      </c>
    </row>
    <row r="183" spans="1:14">
      <c r="A183" s="159" t="s">
        <v>4877</v>
      </c>
      <c r="B183" s="72" t="s">
        <v>4304</v>
      </c>
      <c r="C183" s="159" t="s">
        <v>47</v>
      </c>
      <c r="D183" s="159">
        <v>1</v>
      </c>
      <c r="E183" s="72" t="s">
        <v>4990</v>
      </c>
      <c r="F183" s="72" t="s">
        <v>4671</v>
      </c>
      <c r="G183" s="159" t="s">
        <v>5931</v>
      </c>
      <c r="H183" s="159" t="s">
        <v>5931</v>
      </c>
      <c r="I183" s="159" t="s">
        <v>3813</v>
      </c>
      <c r="J183" s="159" t="s">
        <v>15</v>
      </c>
      <c r="K183" s="159" t="s">
        <v>4001</v>
      </c>
      <c r="L183" s="72" t="s">
        <v>4835</v>
      </c>
      <c r="N183" s="159" t="str">
        <f t="shared" si="2"/>
        <v>INSERT INTO ft_t_guid (GUID_OID,GU_ID,GU_TYP,GU_CNT,GU_ID_CTXT_TYP,GEO_UNIT_ID,START_TMS,LAST_CHG_TMS,LAST_CHG_USR_ID,DATA_STAT_TYP,DATA_SRC_ID,GUNT_OID )SELECT 'GUID000182','CD','COUNTRY','1','IBES','KY',SYSDATE(),SYSDATE(),'GS:PSG:P72','ACTIVE','P72','GUNT268==='   FROM DUAL WHERE NOT EXISTS (SELECT 1 FROM FT_T_GUID WHERE  GUID_OID =  'GUID000182' AND GEO_UNIT_ID = 'KY');</v>
      </c>
    </row>
    <row r="184" spans="1:14">
      <c r="A184" s="159" t="s">
        <v>4878</v>
      </c>
      <c r="B184" s="72" t="s">
        <v>4672</v>
      </c>
      <c r="C184" s="159" t="s">
        <v>47</v>
      </c>
      <c r="D184" s="159">
        <v>1</v>
      </c>
      <c r="E184" s="72" t="s">
        <v>4990</v>
      </c>
      <c r="F184" s="72" t="s">
        <v>4747</v>
      </c>
      <c r="G184" s="159" t="s">
        <v>5931</v>
      </c>
      <c r="H184" s="159" t="s">
        <v>5931</v>
      </c>
      <c r="I184" s="159" t="s">
        <v>3813</v>
      </c>
      <c r="J184" s="159" t="s">
        <v>15</v>
      </c>
      <c r="K184" s="159" t="s">
        <v>4001</v>
      </c>
      <c r="L184" s="72" t="s">
        <v>4354</v>
      </c>
      <c r="N184" s="159" t="str">
        <f t="shared" si="2"/>
        <v>INSERT INTO ft_t_guid (GUID_OID,GU_ID,GU_TYP,GU_CNT,GU_ID_CTXT_TYP,GEO_UNIT_ID,START_TMS,LAST_CHG_TMS,LAST_CHG_USR_ID,DATA_STAT_TYP,DATA_SRC_ID,GUNT_OID )SELECT 'GUID000183','CR','COUNTRY','1','IBES','LO',SYSDATE(),SYSDATE(),'GS:PSG:P72','ACTIVE','P72','GUNT425==='   FROM DUAL WHERE NOT EXISTS (SELECT 1 FROM FT_T_GUID WHERE  GUID_OID =  'GUID000183' AND GEO_UNIT_ID = 'LO');</v>
      </c>
    </row>
    <row r="185" spans="1:14">
      <c r="A185" s="159" t="s">
        <v>4879</v>
      </c>
      <c r="B185" s="72" t="s">
        <v>254</v>
      </c>
      <c r="C185" s="159" t="s">
        <v>47</v>
      </c>
      <c r="D185" s="159">
        <v>1</v>
      </c>
      <c r="E185" s="72" t="s">
        <v>4990</v>
      </c>
      <c r="F185" s="72" t="s">
        <v>4748</v>
      </c>
      <c r="G185" s="159" t="s">
        <v>5931</v>
      </c>
      <c r="H185" s="159" t="s">
        <v>5931</v>
      </c>
      <c r="I185" s="159" t="s">
        <v>3813</v>
      </c>
      <c r="J185" s="159" t="s">
        <v>15</v>
      </c>
      <c r="K185" s="159" t="s">
        <v>4001</v>
      </c>
      <c r="L185" s="72" t="s">
        <v>4078</v>
      </c>
      <c r="N185" s="159" t="str">
        <f t="shared" si="2"/>
        <v>INSERT INTO ft_t_guid (GUID_OID,GU_ID,GU_TYP,GU_CNT,GU_ID_CTXT_TYP,GEO_UNIT_ID,START_TMS,LAST_CHG_TMS,LAST_CHG_USR_ID,DATA_STAT_TYP,DATA_SRC_ID,GUNT_OID )SELECT 'GUID000184','HR','COUNTRY','1','IBES','DC',SYSDATE(),SYSDATE(),'GS:PSG:P72','ACTIVE','P72','GUNT347==='   FROM DUAL WHERE NOT EXISTS (SELECT 1 FROM FT_T_GUID WHERE  GUID_OID =  'GUID000184' AND GEO_UNIT_ID = 'DC');</v>
      </c>
    </row>
    <row r="186" spans="1:14">
      <c r="A186" s="159" t="s">
        <v>4880</v>
      </c>
      <c r="B186" s="72" t="s">
        <v>255</v>
      </c>
      <c r="C186" s="159" t="s">
        <v>47</v>
      </c>
      <c r="D186" s="159">
        <v>1</v>
      </c>
      <c r="E186" s="72" t="s">
        <v>4990</v>
      </c>
      <c r="F186" s="72" t="s">
        <v>4749</v>
      </c>
      <c r="G186" s="159" t="s">
        <v>5931</v>
      </c>
      <c r="H186" s="159" t="s">
        <v>5931</v>
      </c>
      <c r="I186" s="159" t="s">
        <v>3813</v>
      </c>
      <c r="J186" s="159" t="s">
        <v>15</v>
      </c>
      <c r="K186" s="159" t="s">
        <v>4001</v>
      </c>
      <c r="L186" s="72" t="s">
        <v>4358</v>
      </c>
      <c r="N186" s="159" t="str">
        <f t="shared" si="2"/>
        <v>INSERT INTO ft_t_guid (GUID_OID,GU_ID,GU_TYP,GU_CNT,GU_ID_CTXT_TYP,GEO_UNIT_ID,START_TMS,LAST_CHG_TMS,LAST_CHG_USR_ID,DATA_STAT_TYP,DATA_SRC_ID,GUNT_OID )SELECT 'GUID000185','CY','COUNTRY','1','IBES','EO',SYSDATE(),SYSDATE(),'GS:PSG:P72','ACTIVE','P72','GUNT3D9==='   FROM DUAL WHERE NOT EXISTS (SELECT 1 FROM FT_T_GUID WHERE  GUID_OID =  'GUID000185' AND GEO_UNIT_ID = 'EO');</v>
      </c>
    </row>
    <row r="187" spans="1:14">
      <c r="A187" s="159" t="s">
        <v>4881</v>
      </c>
      <c r="B187" s="72" t="s">
        <v>256</v>
      </c>
      <c r="C187" s="159" t="s">
        <v>47</v>
      </c>
      <c r="D187" s="159">
        <v>1</v>
      </c>
      <c r="E187" s="72" t="s">
        <v>4990</v>
      </c>
      <c r="F187" s="72" t="s">
        <v>1316</v>
      </c>
      <c r="G187" s="159" t="s">
        <v>5931</v>
      </c>
      <c r="H187" s="159" t="s">
        <v>5931</v>
      </c>
      <c r="I187" s="159" t="s">
        <v>3813</v>
      </c>
      <c r="J187" s="159" t="s">
        <v>15</v>
      </c>
      <c r="K187" s="159" t="s">
        <v>4001</v>
      </c>
      <c r="L187" s="72" t="s">
        <v>4360</v>
      </c>
      <c r="N187" s="159" t="str">
        <f t="shared" si="2"/>
        <v>INSERT INTO ft_t_guid (GUID_OID,GU_ID,GU_TYP,GU_CNT,GU_ID_CTXT_TYP,GEO_UNIT_ID,START_TMS,LAST_CHG_TMS,LAST_CHG_USR_ID,DATA_STAT_TYP,DATA_SRC_ID,GUNT_OID )SELECT 'GUID000186','CZ','COUNTRY','1','IBES','EC',SYSDATE(),SYSDATE(),'GS:PSG:P72','ACTIVE','P72','GUNT2B4==='   FROM DUAL WHERE NOT EXISTS (SELECT 1 FROM FT_T_GUID WHERE  GUID_OID =  'GUID000186' AND GEO_UNIT_ID = 'EC');</v>
      </c>
    </row>
    <row r="188" spans="1:14">
      <c r="A188" s="159" t="s">
        <v>4882</v>
      </c>
      <c r="B188" s="72" t="s">
        <v>257</v>
      </c>
      <c r="C188" s="159" t="s">
        <v>47</v>
      </c>
      <c r="D188" s="159">
        <v>1</v>
      </c>
      <c r="E188" s="72" t="s">
        <v>4990</v>
      </c>
      <c r="F188" s="72" t="s">
        <v>4715</v>
      </c>
      <c r="G188" s="159" t="s">
        <v>5931</v>
      </c>
      <c r="H188" s="159" t="s">
        <v>5931</v>
      </c>
      <c r="I188" s="159" t="s">
        <v>3813</v>
      </c>
      <c r="J188" s="159" t="s">
        <v>15</v>
      </c>
      <c r="K188" s="159" t="s">
        <v>4001</v>
      </c>
      <c r="L188" s="72" t="s">
        <v>4066</v>
      </c>
      <c r="N188" s="159" t="str">
        <f t="shared" si="2"/>
        <v>INSERT INTO ft_t_guid (GUID_OID,GU_ID,GU_TYP,GU_CNT,GU_ID_CTXT_TYP,GEO_UNIT_ID,START_TMS,LAST_CHG_TMS,LAST_CHG_USR_ID,DATA_STAT_TYP,DATA_SRC_ID,GUNT_OID )SELECT 'GUID000187','DK','COUNTRY','1','IBES','SD',SYSDATE(),SYSDATE(),'GS:PSG:P72','ACTIVE','P72','GUNT3BA==='   FROM DUAL WHERE NOT EXISTS (SELECT 1 FROM FT_T_GUID WHERE  GUID_OID =  'GUID000187' AND GEO_UNIT_ID = 'SD');</v>
      </c>
    </row>
    <row r="189" spans="1:14">
      <c r="A189" s="159" t="s">
        <v>4883</v>
      </c>
      <c r="B189" s="72" t="s">
        <v>4673</v>
      </c>
      <c r="C189" s="159" t="s">
        <v>47</v>
      </c>
      <c r="D189" s="159">
        <v>1</v>
      </c>
      <c r="E189" s="72" t="s">
        <v>4990</v>
      </c>
      <c r="F189" s="72" t="s">
        <v>4700</v>
      </c>
      <c r="G189" s="159" t="s">
        <v>5931</v>
      </c>
      <c r="H189" s="159" t="s">
        <v>5931</v>
      </c>
      <c r="I189" s="159" t="s">
        <v>3813</v>
      </c>
      <c r="J189" s="159" t="s">
        <v>15</v>
      </c>
      <c r="K189" s="159" t="s">
        <v>4001</v>
      </c>
      <c r="L189" s="72" t="s">
        <v>4363</v>
      </c>
      <c r="N189" s="159" t="str">
        <f t="shared" si="2"/>
        <v>INSERT INTO ft_t_guid (GUID_OID,GU_ID,GU_TYP,GU_CNT,GU_ID_CTXT_TYP,GEO_UNIT_ID,START_TMS,LAST_CHG_TMS,LAST_CHG_USR_ID,DATA_STAT_TYP,DATA_SRC_ID,GUNT_OID )SELECT 'GUID000188','DO','COUNTRY','1','IBES','MD',SYSDATE(),SYSDATE(),'GS:PSG:P72','ACTIVE','P72','GUNT428==='   FROM DUAL WHERE NOT EXISTS (SELECT 1 FROM FT_T_GUID WHERE  GUID_OID =  'GUID000188' AND GEO_UNIT_ID = 'MD');</v>
      </c>
    </row>
    <row r="190" spans="1:14">
      <c r="A190" s="159" t="s">
        <v>4884</v>
      </c>
      <c r="B190" s="72" t="s">
        <v>1316</v>
      </c>
      <c r="C190" s="159" t="s">
        <v>47</v>
      </c>
      <c r="D190" s="159">
        <v>1</v>
      </c>
      <c r="E190" s="72" t="s">
        <v>4990</v>
      </c>
      <c r="F190" s="72" t="s">
        <v>4085</v>
      </c>
      <c r="G190" s="159" t="s">
        <v>5931</v>
      </c>
      <c r="H190" s="159" t="s">
        <v>5931</v>
      </c>
      <c r="I190" s="159" t="s">
        <v>3813</v>
      </c>
      <c r="J190" s="159" t="s">
        <v>15</v>
      </c>
      <c r="K190" s="159" t="s">
        <v>4001</v>
      </c>
      <c r="L190" s="72" t="s">
        <v>4365</v>
      </c>
      <c r="N190" s="159" t="str">
        <f t="shared" si="2"/>
        <v>INSERT INTO ft_t_guid (GUID_OID,GU_ID,GU_TYP,GU_CNT,GU_ID_CTXT_TYP,GEO_UNIT_ID,START_TMS,LAST_CHG_TMS,LAST_CHG_USR_ID,DATA_STAT_TYP,DATA_SRC_ID,GUNT_OID )SELECT 'GUID000189','EC','COUNTRY','1','IBES','LK',SYSDATE(),SYSDATE(),'GS:PSG:P72','ACTIVE','P72','GUNT42D==='   FROM DUAL WHERE NOT EXISTS (SELECT 1 FROM FT_T_GUID WHERE  GUID_OID =  'GUID000189' AND GEO_UNIT_ID = 'LK');</v>
      </c>
    </row>
    <row r="191" spans="1:14">
      <c r="A191" s="159" t="s">
        <v>4885</v>
      </c>
      <c r="B191" s="72" t="s">
        <v>1319</v>
      </c>
      <c r="C191" s="159" t="s">
        <v>47</v>
      </c>
      <c r="D191" s="159">
        <v>1</v>
      </c>
      <c r="E191" s="72" t="s">
        <v>4990</v>
      </c>
      <c r="F191" s="72" t="s">
        <v>4692</v>
      </c>
      <c r="G191" s="159" t="s">
        <v>5931</v>
      </c>
      <c r="H191" s="159" t="s">
        <v>5931</v>
      </c>
      <c r="I191" s="159" t="s">
        <v>3813</v>
      </c>
      <c r="J191" s="159" t="s">
        <v>15</v>
      </c>
      <c r="K191" s="159" t="s">
        <v>4001</v>
      </c>
      <c r="L191" s="72" t="s">
        <v>4367</v>
      </c>
      <c r="N191" s="159" t="str">
        <f t="shared" si="2"/>
        <v>INSERT INTO ft_t_guid (GUID_OID,GU_ID,GU_TYP,GU_CNT,GU_ID_CTXT_TYP,GEO_UNIT_ID,START_TMS,LAST_CHG_TMS,LAST_CHG_USR_ID,DATA_STAT_TYP,DATA_SRC_ID,GUNT_OID )SELECT 'GUID000190','EG','COUNTRY','1','IBES','KE',SYSDATE(),SYSDATE(),'GS:PSG:P72','ACTIVE','P72','GUNT1FF==='   FROM DUAL WHERE NOT EXISTS (SELECT 1 FROM FT_T_GUID WHERE  GUID_OID =  'GUID000190' AND GEO_UNIT_ID = 'KE');</v>
      </c>
    </row>
    <row r="192" spans="1:14">
      <c r="A192" s="159" t="s">
        <v>4886</v>
      </c>
      <c r="B192" s="72" t="s">
        <v>4674</v>
      </c>
      <c r="C192" s="159" t="s">
        <v>47</v>
      </c>
      <c r="D192" s="159">
        <v>1</v>
      </c>
      <c r="E192" s="72" t="s">
        <v>4990</v>
      </c>
      <c r="F192" s="72" t="s">
        <v>4750</v>
      </c>
      <c r="G192" s="159" t="s">
        <v>5931</v>
      </c>
      <c r="H192" s="159" t="s">
        <v>5931</v>
      </c>
      <c r="I192" s="159" t="s">
        <v>3813</v>
      </c>
      <c r="J192" s="159" t="s">
        <v>15</v>
      </c>
      <c r="K192" s="159" t="s">
        <v>4001</v>
      </c>
      <c r="L192" s="72" t="s">
        <v>4368</v>
      </c>
      <c r="N192" s="159" t="str">
        <f t="shared" si="2"/>
        <v>INSERT INTO ft_t_guid (GUID_OID,GU_ID,GU_TYP,GU_CNT,GU_ID_CTXT_TYP,GEO_UNIT_ID,START_TMS,LAST_CHG_TMS,LAST_CHG_USR_ID,DATA_STAT_TYP,DATA_SRC_ID,GUNT_OID )SELECT 'GUID000191','SV','COUNTRY','1','IBES','LS',SYSDATE(),SYSDATE(),'GS:PSG:P72','ACTIVE','P72','GUNT3C1==='   FROM DUAL WHERE NOT EXISTS (SELECT 1 FROM FT_T_GUID WHERE  GUID_OID =  'GUID000191' AND GEO_UNIT_ID = 'LS');</v>
      </c>
    </row>
    <row r="193" spans="1:14">
      <c r="A193" s="159" t="s">
        <v>4887</v>
      </c>
      <c r="B193" s="72" t="s">
        <v>258</v>
      </c>
      <c r="C193" s="159" t="s">
        <v>47</v>
      </c>
      <c r="D193" s="159">
        <v>1</v>
      </c>
      <c r="E193" s="72" t="s">
        <v>4990</v>
      </c>
      <c r="F193" s="72" t="s">
        <v>261</v>
      </c>
      <c r="G193" s="159" t="s">
        <v>5931</v>
      </c>
      <c r="H193" s="159" t="s">
        <v>5931</v>
      </c>
      <c r="I193" s="159" t="s">
        <v>3813</v>
      </c>
      <c r="J193" s="159" t="s">
        <v>15</v>
      </c>
      <c r="K193" s="159" t="s">
        <v>4001</v>
      </c>
      <c r="L193" s="72" t="s">
        <v>4370</v>
      </c>
      <c r="N193" s="159" t="str">
        <f t="shared" si="2"/>
        <v>INSERT INTO ft_t_guid (GUID_OID,GU_ID,GU_TYP,GU_CNT,GU_ID_CTXT_TYP,GEO_UNIT_ID,START_TMS,LAST_CHG_TMS,LAST_CHG_USR_ID,DATA_STAT_TYP,DATA_SRC_ID,GUNT_OID )SELECT 'GUID000192','EE','COUNTRY','1','IBES','DE',SYSDATE(),SYSDATE(),'GS:PSG:P72','ACTIVE','P72','GUNT301==='   FROM DUAL WHERE NOT EXISTS (SELECT 1 FROM FT_T_GUID WHERE  GUID_OID =  'GUID000192' AND GEO_UNIT_ID = 'DE');</v>
      </c>
    </row>
    <row r="194" spans="1:14">
      <c r="A194" s="159" t="s">
        <v>4888</v>
      </c>
      <c r="B194" s="72" t="s">
        <v>259</v>
      </c>
      <c r="C194" s="159" t="s">
        <v>47</v>
      </c>
      <c r="D194" s="159">
        <v>1</v>
      </c>
      <c r="E194" s="72" t="s">
        <v>4990</v>
      </c>
      <c r="F194" s="72" t="s">
        <v>4751</v>
      </c>
      <c r="G194" s="159" t="s">
        <v>5931</v>
      </c>
      <c r="H194" s="159" t="s">
        <v>5931</v>
      </c>
      <c r="I194" s="159" t="s">
        <v>3813</v>
      </c>
      <c r="J194" s="159" t="s">
        <v>15</v>
      </c>
      <c r="K194" s="159" t="s">
        <v>4001</v>
      </c>
      <c r="L194" s="72" t="s">
        <v>4374</v>
      </c>
      <c r="N194" s="159" t="str">
        <f t="shared" ref="N194:N257" si="3">CONCATENATE("INSERT INTO ft_t_guid (GUID_OID,GU_ID,GU_TYP,GU_CNT,GU_ID_CTXT_TYP,GEO_UNIT_ID,START_TMS,LAST_CHG_TMS,LAST_CHG_USR_ID,DATA_STAT_TYP,DATA_SRC_ID,GUNT_OID )SELECT '", A194, "','", B194, "','", C194, "','", D194, "','", E194, "','", F194, "',", G194,",",H194, ",'", I194, "','", J194, "','", K194, "','",L194,"'   FROM DUAL WHERE NOT EXISTS (SELECT 1 FROM FT_T_GUID WHERE  GUID_OID =  '",A194, "' AND GEO_UNIT_ID = '",F194, "');")</f>
        <v>INSERT INTO ft_t_guid (GUID_OID,GU_ID,GU_TYP,GU_CNT,GU_ID_CTXT_TYP,GEO_UNIT_ID,START_TMS,LAST_CHG_TMS,LAST_CHG_USR_ID,DATA_STAT_TYP,DATA_SRC_ID,GUNT_OID )SELECT 'GUID000193','FI','COUNTRY','1','IBES','SF',SYSDATE(),SYSDATE(),'GS:PSG:P72','ACTIVE','P72','GUNT2C9==='   FROM DUAL WHERE NOT EXISTS (SELECT 1 FROM FT_T_GUID WHERE  GUID_OID =  'GUID000193' AND GEO_UNIT_ID = 'SF');</v>
      </c>
    </row>
    <row r="195" spans="1:14">
      <c r="A195" s="159" t="s">
        <v>4889</v>
      </c>
      <c r="B195" s="72" t="s">
        <v>260</v>
      </c>
      <c r="C195" s="159" t="s">
        <v>47</v>
      </c>
      <c r="D195" s="159">
        <v>1</v>
      </c>
      <c r="E195" s="72" t="s">
        <v>4990</v>
      </c>
      <c r="F195" s="72" t="s">
        <v>4752</v>
      </c>
      <c r="G195" s="159" t="s">
        <v>5931</v>
      </c>
      <c r="H195" s="159" t="s">
        <v>5931</v>
      </c>
      <c r="I195" s="159" t="s">
        <v>3813</v>
      </c>
      <c r="J195" s="159" t="s">
        <v>15</v>
      </c>
      <c r="K195" s="159" t="s">
        <v>4001</v>
      </c>
      <c r="L195" s="72" t="s">
        <v>4375</v>
      </c>
      <c r="N195" s="159" t="str">
        <f t="shared" si="3"/>
        <v>INSERT INTO ft_t_guid (GUID_OID,GU_ID,GU_TYP,GU_CNT,GU_ID_CTXT_TYP,GEO_UNIT_ID,START_TMS,LAST_CHG_TMS,LAST_CHG_USR_ID,DATA_STAT_TYP,DATA_SRC_ID,GUNT_OID )SELECT 'GUID000194','FR','COUNTRY','1','IBES','EF',SYSDATE(),SYSDATE(),'GS:PSG:P72','ACTIVE','P72','GUNT3CB==='   FROM DUAL WHERE NOT EXISTS (SELECT 1 FROM FT_T_GUID WHERE  GUID_OID =  'GUID000194' AND GEO_UNIT_ID = 'EF');</v>
      </c>
    </row>
    <row r="196" spans="1:14">
      <c r="A196" s="159" t="s">
        <v>4890</v>
      </c>
      <c r="B196" s="72" t="s">
        <v>4675</v>
      </c>
      <c r="C196" s="159" t="s">
        <v>47</v>
      </c>
      <c r="D196" s="159">
        <v>1</v>
      </c>
      <c r="E196" s="72" t="s">
        <v>4990</v>
      </c>
      <c r="F196" s="72" t="s">
        <v>4694</v>
      </c>
      <c r="G196" s="159" t="s">
        <v>5931</v>
      </c>
      <c r="H196" s="159" t="s">
        <v>5931</v>
      </c>
      <c r="I196" s="159" t="s">
        <v>3813</v>
      </c>
      <c r="J196" s="159" t="s">
        <v>15</v>
      </c>
      <c r="K196" s="159" t="s">
        <v>4001</v>
      </c>
      <c r="L196" s="72" t="s">
        <v>4836</v>
      </c>
      <c r="N196" s="159" t="str">
        <f t="shared" si="3"/>
        <v>INSERT INTO ft_t_guid (GUID_OID,GU_ID,GU_TYP,GU_CNT,GU_ID_CTXT_TYP,GEO_UNIT_ID,START_TMS,LAST_CHG_TMS,LAST_CHG_USR_ID,DATA_STAT_TYP,DATA_SRC_ID,GUNT_OID )SELECT 'GUID000195','GA','COUNTRY','1','IBES','KG',SYSDATE(),SYSDATE(),'GS:PSG:P72','ACTIVE','P72','GUNT2DE==='   FROM DUAL WHERE NOT EXISTS (SELECT 1 FROM FT_T_GUID WHERE  GUID_OID =  'GUID000195' AND GEO_UNIT_ID = 'KG');</v>
      </c>
    </row>
    <row r="197" spans="1:14">
      <c r="A197" s="159" t="s">
        <v>4891</v>
      </c>
      <c r="B197" s="72" t="s">
        <v>4676</v>
      </c>
      <c r="C197" s="159" t="s">
        <v>47</v>
      </c>
      <c r="D197" s="159">
        <v>1</v>
      </c>
      <c r="E197" s="72" t="s">
        <v>4990</v>
      </c>
      <c r="F197" s="72" t="s">
        <v>4753</v>
      </c>
      <c r="G197" s="159" t="s">
        <v>5931</v>
      </c>
      <c r="H197" s="159" t="s">
        <v>5931</v>
      </c>
      <c r="I197" s="159" t="s">
        <v>3813</v>
      </c>
      <c r="J197" s="159" t="s">
        <v>15</v>
      </c>
      <c r="K197" s="159" t="s">
        <v>4001</v>
      </c>
      <c r="L197" s="72" t="s">
        <v>4376</v>
      </c>
      <c r="N197" s="159" t="str">
        <f t="shared" si="3"/>
        <v>INSERT INTO ft_t_guid (GUID_OID,GU_ID,GU_TYP,GU_CNT,GU_ID_CTXT_TYP,GEO_UNIT_ID,START_TMS,LAST_CHG_TMS,LAST_CHG_USR_ID,DATA_STAT_TYP,DATA_SRC_ID,GUNT_OID )SELECT 'GUID000196','GE','COUNTRY','1','IBES','DJ',SYSDATE(),SYSDATE(),'GS:PSG:P72','ACTIVE','P72','GUNT2E1==='   FROM DUAL WHERE NOT EXISTS (SELECT 1 FROM FT_T_GUID WHERE  GUID_OID =  'GUID000196' AND GEO_UNIT_ID = 'DJ');</v>
      </c>
    </row>
    <row r="198" spans="1:14">
      <c r="A198" s="159" t="s">
        <v>4892</v>
      </c>
      <c r="B198" s="72" t="s">
        <v>261</v>
      </c>
      <c r="C198" s="159" t="s">
        <v>47</v>
      </c>
      <c r="D198" s="159">
        <v>1</v>
      </c>
      <c r="E198" s="72" t="s">
        <v>4990</v>
      </c>
      <c r="F198" s="72" t="s">
        <v>4754</v>
      </c>
      <c r="G198" s="159" t="s">
        <v>5931</v>
      </c>
      <c r="H198" s="159" t="s">
        <v>5931</v>
      </c>
      <c r="I198" s="159" t="s">
        <v>3813</v>
      </c>
      <c r="J198" s="159" t="s">
        <v>15</v>
      </c>
      <c r="K198" s="159" t="s">
        <v>4001</v>
      </c>
      <c r="L198" s="72" t="s">
        <v>4064</v>
      </c>
      <c r="N198" s="159" t="str">
        <f t="shared" si="3"/>
        <v>INSERT INTO ft_t_guid (GUID_OID,GU_ID,GU_TYP,GU_CNT,GU_ID_CTXT_TYP,GEO_UNIT_ID,START_TMS,LAST_CHG_TMS,LAST_CHG_USR_ID,DATA_STAT_TYP,DATA_SRC_ID,GUNT_OID )SELECT 'GUID000197','DE','COUNTRY','1','IBES','ED',SYSDATE(),SYSDATE(),'GS:PSG:P72','ACTIVE','P72','GUNT218==='   FROM DUAL WHERE NOT EXISTS (SELECT 1 FROM FT_T_GUID WHERE  GUID_OID =  'GUID000197' AND GEO_UNIT_ID = 'ED');</v>
      </c>
    </row>
    <row r="199" spans="1:14">
      <c r="A199" s="159" t="s">
        <v>4893</v>
      </c>
      <c r="B199" s="72" t="s">
        <v>4677</v>
      </c>
      <c r="C199" s="159" t="s">
        <v>47</v>
      </c>
      <c r="D199" s="159">
        <v>1</v>
      </c>
      <c r="E199" s="72" t="s">
        <v>4990</v>
      </c>
      <c r="F199" s="72" t="s">
        <v>4755</v>
      </c>
      <c r="G199" s="159" t="s">
        <v>5931</v>
      </c>
      <c r="H199" s="159" t="s">
        <v>5931</v>
      </c>
      <c r="I199" s="159" t="s">
        <v>3813</v>
      </c>
      <c r="J199" s="159" t="s">
        <v>15</v>
      </c>
      <c r="K199" s="159" t="s">
        <v>4001</v>
      </c>
      <c r="L199" s="72" t="s">
        <v>4837</v>
      </c>
      <c r="N199" s="159" t="str">
        <f t="shared" si="3"/>
        <v>INSERT INTO ft_t_guid (GUID_OID,GU_ID,GU_TYP,GU_CNT,GU_ID_CTXT_TYP,GEO_UNIT_ID,START_TMS,LAST_CHG_TMS,LAST_CHG_USR_ID,DATA_STAT_TYP,DATA_SRC_ID,GUNT_OID )SELECT 'GUID000198','GH','COUNTRY','1','IBES','KJ',SYSDATE(),SYSDATE(),'GS:PSG:P72','ACTIVE','P72','GUNT35B==='   FROM DUAL WHERE NOT EXISTS (SELECT 1 FROM FT_T_GUID WHERE  GUID_OID =  'GUID000198' AND GEO_UNIT_ID = 'KJ');</v>
      </c>
    </row>
    <row r="200" spans="1:14">
      <c r="A200" s="159" t="s">
        <v>4894</v>
      </c>
      <c r="B200" s="72" t="s">
        <v>4678</v>
      </c>
      <c r="C200" s="159" t="s">
        <v>47</v>
      </c>
      <c r="D200" s="159">
        <v>1</v>
      </c>
      <c r="E200" s="72" t="s">
        <v>4990</v>
      </c>
      <c r="F200" s="72" t="s">
        <v>4678</v>
      </c>
      <c r="G200" s="159" t="s">
        <v>5931</v>
      </c>
      <c r="H200" s="159" t="s">
        <v>5931</v>
      </c>
      <c r="I200" s="159" t="s">
        <v>3813</v>
      </c>
      <c r="J200" s="159" t="s">
        <v>15</v>
      </c>
      <c r="K200" s="159" t="s">
        <v>4001</v>
      </c>
      <c r="L200" s="72" t="s">
        <v>4838</v>
      </c>
      <c r="N200" s="159" t="str">
        <f t="shared" si="3"/>
        <v>INSERT INTO ft_t_guid (GUID_OID,GU_ID,GU_TYP,GU_CNT,GU_ID_CTXT_TYP,GEO_UNIT_ID,START_TMS,LAST_CHG_TMS,LAST_CHG_USR_ID,DATA_STAT_TYP,DATA_SRC_ID,GUNT_OID )SELECT 'GUID000199','GI','COUNTRY','1','IBES','GI',SYSDATE(),SYSDATE(),'GS:PSG:P72','ACTIVE','P72','GUNT256==='   FROM DUAL WHERE NOT EXISTS (SELECT 1 FROM FT_T_GUID WHERE  GUID_OID =  'GUID000199' AND GEO_UNIT_ID = 'GI');</v>
      </c>
    </row>
    <row r="201" spans="1:14">
      <c r="A201" s="159" t="s">
        <v>4895</v>
      </c>
      <c r="B201" s="72" t="s">
        <v>262</v>
      </c>
      <c r="C201" s="159" t="s">
        <v>47</v>
      </c>
      <c r="D201" s="159">
        <v>1</v>
      </c>
      <c r="E201" s="72" t="s">
        <v>4990</v>
      </c>
      <c r="F201" s="72" t="s">
        <v>4756</v>
      </c>
      <c r="G201" s="159" t="s">
        <v>5931</v>
      </c>
      <c r="H201" s="159" t="s">
        <v>5931</v>
      </c>
      <c r="I201" s="159" t="s">
        <v>3813</v>
      </c>
      <c r="J201" s="159" t="s">
        <v>15</v>
      </c>
      <c r="K201" s="159" t="s">
        <v>4001</v>
      </c>
      <c r="L201" s="72" t="s">
        <v>4075</v>
      </c>
      <c r="N201" s="159" t="str">
        <f t="shared" si="3"/>
        <v>INSERT INTO ft_t_guid (GUID_OID,GU_ID,GU_TYP,GU_CNT,GU_ID_CTXT_TYP,GEO_UNIT_ID,START_TMS,LAST_CHG_TMS,LAST_CHG_USR_ID,DATA_STAT_TYP,DATA_SRC_ID,GUNT_OID )SELECT 'GUID000200','GR','COUNTRY','1','IBES','EH',SYSDATE(),SYSDATE(),'GS:PSG:P72','ACTIVE','P72','GUNT44B==='   FROM DUAL WHERE NOT EXISTS (SELECT 1 FROM FT_T_GUID WHERE  GUID_OID =  'GUID000200' AND GEO_UNIT_ID = 'EH');</v>
      </c>
    </row>
    <row r="202" spans="1:14">
      <c r="A202" s="159" t="s">
        <v>4896</v>
      </c>
      <c r="B202" s="72" t="s">
        <v>4679</v>
      </c>
      <c r="C202" s="159" t="s">
        <v>47</v>
      </c>
      <c r="D202" s="159">
        <v>1</v>
      </c>
      <c r="E202" s="72" t="s">
        <v>4990</v>
      </c>
      <c r="F202" s="72" t="s">
        <v>4757</v>
      </c>
      <c r="G202" s="159" t="s">
        <v>5931</v>
      </c>
      <c r="H202" s="159" t="s">
        <v>5931</v>
      </c>
      <c r="I202" s="159" t="s">
        <v>3813</v>
      </c>
      <c r="J202" s="159" t="s">
        <v>15</v>
      </c>
      <c r="K202" s="159" t="s">
        <v>4001</v>
      </c>
      <c r="L202" s="72" t="s">
        <v>4381</v>
      </c>
      <c r="N202" s="159" t="str">
        <f t="shared" si="3"/>
        <v>INSERT INTO ft_t_guid (GUID_OID,GU_ID,GU_TYP,GU_CNT,GU_ID_CTXT_TYP,GEO_UNIT_ID,START_TMS,LAST_CHG_TMS,LAST_CHG_USR_ID,DATA_STAT_TYP,DATA_SRC_ID,GUNT_OID )SELECT 'GUID000201','GT','COUNTRY','1','IBES','LQ',SYSDATE(),SYSDATE(),'GS:PSG:P72','ACTIVE','P72','GUNT284==='   FROM DUAL WHERE NOT EXISTS (SELECT 1 FROM FT_T_GUID WHERE  GUID_OID =  'GUID000201' AND GEO_UNIT_ID = 'LQ');</v>
      </c>
    </row>
    <row r="203" spans="1:14">
      <c r="A203" s="159" t="s">
        <v>4897</v>
      </c>
      <c r="B203" s="72" t="s">
        <v>4680</v>
      </c>
      <c r="C203" s="159" t="s">
        <v>47</v>
      </c>
      <c r="D203" s="159">
        <v>1</v>
      </c>
      <c r="E203" s="72" t="s">
        <v>4990</v>
      </c>
      <c r="F203" s="72" t="s">
        <v>4758</v>
      </c>
      <c r="G203" s="159" t="s">
        <v>5931</v>
      </c>
      <c r="H203" s="159" t="s">
        <v>5931</v>
      </c>
      <c r="I203" s="159" t="s">
        <v>3813</v>
      </c>
      <c r="J203" s="159" t="s">
        <v>15</v>
      </c>
      <c r="K203" s="159" t="s">
        <v>4001</v>
      </c>
      <c r="L203" s="72" t="s">
        <v>4398</v>
      </c>
      <c r="N203" s="159" t="str">
        <f t="shared" si="3"/>
        <v>INSERT INTO ft_t_guid (GUID_OID,GU_ID,GU_TYP,GU_CNT,GU_ID_CTXT_TYP,GEO_UNIT_ID,START_TMS,LAST_CHG_TMS,LAST_CHG_USR_ID,DATA_STAT_TYP,DATA_SRC_ID,GUNT_OID )SELECT 'GUID000202','GG','COUNTRY','1','IBES','DY',SYSDATE(),SYSDATE(),'GS:PSG:P72','ACTIVE','P72','GUNT475==='   FROM DUAL WHERE NOT EXISTS (SELECT 1 FROM FT_T_GUID WHERE  GUID_OID =  'GUID000202' AND GEO_UNIT_ID = 'DY');</v>
      </c>
    </row>
    <row r="204" spans="1:14">
      <c r="A204" s="159" t="s">
        <v>4898</v>
      </c>
      <c r="B204" s="72" t="s">
        <v>4681</v>
      </c>
      <c r="C204" s="159" t="s">
        <v>47</v>
      </c>
      <c r="D204" s="159">
        <v>1</v>
      </c>
      <c r="E204" s="72" t="s">
        <v>4990</v>
      </c>
      <c r="F204" s="72" t="s">
        <v>4759</v>
      </c>
      <c r="G204" s="159" t="s">
        <v>5931</v>
      </c>
      <c r="H204" s="159" t="s">
        <v>5931</v>
      </c>
      <c r="I204" s="159" t="s">
        <v>3813</v>
      </c>
      <c r="J204" s="159" t="s">
        <v>15</v>
      </c>
      <c r="K204" s="159" t="s">
        <v>4001</v>
      </c>
      <c r="L204" s="72" t="s">
        <v>4384</v>
      </c>
      <c r="N204" s="159" t="str">
        <f t="shared" si="3"/>
        <v>INSERT INTO ft_t_guid (GUID_OID,GU_ID,GU_TYP,GU_CNT,GU_ID_CTXT_TYP,GEO_UNIT_ID,START_TMS,LAST_CHG_TMS,LAST_CHG_USR_ID,DATA_STAT_TYP,DATA_SRC_ID,GUNT_OID )SELECT 'GUID000203','HN','COUNTRY','1','IBES','LX',SYSDATE(),SYSDATE(),'GS:PSG:P72','ACTIVE','P72','GUNT48F==='   FROM DUAL WHERE NOT EXISTS (SELECT 1 FROM FT_T_GUID WHERE  GUID_OID =  'GUID000203' AND GEO_UNIT_ID = 'LX');</v>
      </c>
    </row>
    <row r="205" spans="1:14">
      <c r="A205" s="159" t="s">
        <v>4899</v>
      </c>
      <c r="B205" s="72" t="s">
        <v>4682</v>
      </c>
      <c r="C205" s="159" t="s">
        <v>47</v>
      </c>
      <c r="D205" s="159">
        <v>1</v>
      </c>
      <c r="E205" s="72" t="s">
        <v>4990</v>
      </c>
      <c r="F205" s="72" t="s">
        <v>4760</v>
      </c>
      <c r="G205" s="159" t="s">
        <v>5931</v>
      </c>
      <c r="H205" s="159" t="s">
        <v>5931</v>
      </c>
      <c r="I205" s="159" t="s">
        <v>3813</v>
      </c>
      <c r="J205" s="159" t="s">
        <v>15</v>
      </c>
      <c r="K205" s="159" t="s">
        <v>4001</v>
      </c>
      <c r="L205" s="72" t="s">
        <v>4386</v>
      </c>
      <c r="N205" s="159" t="str">
        <f t="shared" si="3"/>
        <v>INSERT INTO ft_t_guid (GUID_OID,GU_ID,GU_TYP,GU_CNT,GU_ID_CTXT_TYP,GEO_UNIT_ID,START_TMS,LAST_CHG_TMS,LAST_CHG_USR_ID,DATA_STAT_TYP,DATA_SRC_ID,GUNT_OID )SELECT 'GUID000204','HK','COUNTRY','1','IBES','FH',SYSDATE(),SYSDATE(),'GS:PSG:P72','ACTIVE','P72','GUNT4AB==='   FROM DUAL WHERE NOT EXISTS (SELECT 1 FROM FT_T_GUID WHERE  GUID_OID =  'GUID000204' AND GEO_UNIT_ID = 'FH');</v>
      </c>
    </row>
    <row r="206" spans="1:14">
      <c r="A206" s="159" t="s">
        <v>4900</v>
      </c>
      <c r="B206" s="72" t="s">
        <v>263</v>
      </c>
      <c r="C206" s="159" t="s">
        <v>47</v>
      </c>
      <c r="D206" s="159">
        <v>1</v>
      </c>
      <c r="E206" s="72" t="s">
        <v>4990</v>
      </c>
      <c r="F206" s="72" t="s">
        <v>4761</v>
      </c>
      <c r="G206" s="159" t="s">
        <v>5931</v>
      </c>
      <c r="H206" s="159" t="s">
        <v>5931</v>
      </c>
      <c r="I206" s="159" t="s">
        <v>3813</v>
      </c>
      <c r="J206" s="159" t="s">
        <v>15</v>
      </c>
      <c r="K206" s="159" t="s">
        <v>4001</v>
      </c>
      <c r="L206" s="72" t="s">
        <v>4388</v>
      </c>
      <c r="N206" s="159" t="str">
        <f t="shared" si="3"/>
        <v>INSERT INTO ft_t_guid (GUID_OID,GU_ID,GU_TYP,GU_CNT,GU_ID_CTXT_TYP,GEO_UNIT_ID,START_TMS,LAST_CHG_TMS,LAST_CHG_USR_ID,DATA_STAT_TYP,DATA_SRC_ID,GUNT_OID )SELECT 'GUID000205','HU','COUNTRY','1','IBES','EM',SYSDATE(),SYSDATE(),'GS:PSG:P72','ACTIVE','P72','GUNT237==='   FROM DUAL WHERE NOT EXISTS (SELECT 1 FROM FT_T_GUID WHERE  GUID_OID =  'GUID000205' AND GEO_UNIT_ID = 'EM');</v>
      </c>
    </row>
    <row r="207" spans="1:14">
      <c r="A207" s="159" t="s">
        <v>4901</v>
      </c>
      <c r="B207" s="72" t="s">
        <v>264</v>
      </c>
      <c r="C207" s="159" t="s">
        <v>47</v>
      </c>
      <c r="D207" s="159">
        <v>1</v>
      </c>
      <c r="E207" s="72" t="s">
        <v>4990</v>
      </c>
      <c r="F207" s="72" t="s">
        <v>274</v>
      </c>
      <c r="G207" s="159" t="s">
        <v>5931</v>
      </c>
      <c r="H207" s="159" t="s">
        <v>5931</v>
      </c>
      <c r="I207" s="159" t="s">
        <v>3813</v>
      </c>
      <c r="J207" s="159" t="s">
        <v>15</v>
      </c>
      <c r="K207" s="159" t="s">
        <v>4001</v>
      </c>
      <c r="L207" s="72" t="s">
        <v>4083</v>
      </c>
      <c r="N207" s="159" t="str">
        <f t="shared" si="3"/>
        <v>INSERT INTO ft_t_guid (GUID_OID,GU_ID,GU_TYP,GU_CNT,GU_ID_CTXT_TYP,GEO_UNIT_ID,START_TMS,LAST_CHG_TMS,LAST_CHG_USR_ID,DATA_STAT_TYP,DATA_SRC_ID,GUNT_OID )SELECT 'GUID000206','IS','COUNTRY','1','IBES','SI',SYSDATE(),SYSDATE(),'GS:PSG:P72','ACTIVE','P72','GUNT22A==='   FROM DUAL WHERE NOT EXISTS (SELECT 1 FROM FT_T_GUID WHERE  GUID_OID =  'GUID000206' AND GEO_UNIT_ID = 'SI');</v>
      </c>
    </row>
    <row r="208" spans="1:14">
      <c r="A208" s="159" t="s">
        <v>4902</v>
      </c>
      <c r="B208" s="72" t="s">
        <v>1333</v>
      </c>
      <c r="C208" s="159" t="s">
        <v>47</v>
      </c>
      <c r="D208" s="159">
        <v>1</v>
      </c>
      <c r="E208" s="72" t="s">
        <v>4990</v>
      </c>
      <c r="F208" s="72" t="s">
        <v>259</v>
      </c>
      <c r="G208" s="159" t="s">
        <v>5931</v>
      </c>
      <c r="H208" s="159" t="s">
        <v>5931</v>
      </c>
      <c r="I208" s="159" t="s">
        <v>3813</v>
      </c>
      <c r="J208" s="159" t="s">
        <v>15</v>
      </c>
      <c r="K208" s="159" t="s">
        <v>4001</v>
      </c>
      <c r="L208" s="72" t="s">
        <v>4390</v>
      </c>
      <c r="N208" s="159" t="str">
        <f t="shared" si="3"/>
        <v>INSERT INTO ft_t_guid (GUID_OID,GU_ID,GU_TYP,GU_CNT,GU_ID_CTXT_TYP,GEO_UNIT_ID,START_TMS,LAST_CHG_TMS,LAST_CHG_USR_ID,DATA_STAT_TYP,DATA_SRC_ID,GUNT_OID )SELECT 'GUID000207','IN','COUNTRY','1','IBES','FI',SYSDATE(),SYSDATE(),'GS:PSG:P72','ACTIVE','P72','GUNT342==='   FROM DUAL WHERE NOT EXISTS (SELECT 1 FROM FT_T_GUID WHERE  GUID_OID =  'GUID000207' AND GEO_UNIT_ID = 'FI');</v>
      </c>
    </row>
    <row r="209" spans="1:14">
      <c r="A209" s="159" t="s">
        <v>4903</v>
      </c>
      <c r="B209" s="72" t="s">
        <v>4683</v>
      </c>
      <c r="C209" s="159" t="s">
        <v>47</v>
      </c>
      <c r="D209" s="159">
        <v>1</v>
      </c>
      <c r="E209" s="72" t="s">
        <v>4990</v>
      </c>
      <c r="F209" s="72" t="s">
        <v>4762</v>
      </c>
      <c r="G209" s="159" t="s">
        <v>5931</v>
      </c>
      <c r="H209" s="159" t="s">
        <v>5931</v>
      </c>
      <c r="I209" s="159" t="s">
        <v>3813</v>
      </c>
      <c r="J209" s="159" t="s">
        <v>15</v>
      </c>
      <c r="K209" s="159" t="s">
        <v>4001</v>
      </c>
      <c r="L209" s="72" t="s">
        <v>4392</v>
      </c>
      <c r="N209" s="159" t="str">
        <f t="shared" si="3"/>
        <v>INSERT INTO ft_t_guid (GUID_OID,GU_ID,GU_TYP,GU_CNT,GU_ID_CTXT_TYP,GEO_UNIT_ID,START_TMS,LAST_CHG_TMS,LAST_CHG_USR_ID,DATA_STAT_TYP,DATA_SRC_ID,GUNT_OID )SELECT 'GUID000208','ID','COUNTRY','1','IBES','FL',SYSDATE(),SYSDATE(),'GS:PSG:P72','ACTIVE','P72','GUNT2A3==='   FROM DUAL WHERE NOT EXISTS (SELECT 1 FROM FT_T_GUID WHERE  GUID_OID =  'GUID000208' AND GEO_UNIT_ID = 'FL');</v>
      </c>
    </row>
    <row r="210" spans="1:14">
      <c r="A210" s="159" t="s">
        <v>4904</v>
      </c>
      <c r="B210" s="72" t="s">
        <v>4684</v>
      </c>
      <c r="C210" s="159" t="s">
        <v>47</v>
      </c>
      <c r="D210" s="159">
        <v>1</v>
      </c>
      <c r="E210" s="72" t="s">
        <v>4990</v>
      </c>
      <c r="F210" s="72" t="s">
        <v>4763</v>
      </c>
      <c r="G210" s="159" t="s">
        <v>5931</v>
      </c>
      <c r="H210" s="159" t="s">
        <v>5931</v>
      </c>
      <c r="I210" s="159" t="s">
        <v>3813</v>
      </c>
      <c r="J210" s="159" t="s">
        <v>15</v>
      </c>
      <c r="K210" s="159" t="s">
        <v>4001</v>
      </c>
      <c r="L210" s="72" t="s">
        <v>4839</v>
      </c>
      <c r="N210" s="159" t="str">
        <f t="shared" si="3"/>
        <v>INSERT INTO ft_t_guid (GUID_OID,GU_ID,GU_TYP,GU_CNT,GU_ID_CTXT_TYP,GEO_UNIT_ID,START_TMS,LAST_CHG_TMS,LAST_CHG_USR_ID,DATA_STAT_TYP,DATA_SRC_ID,GUNT_OID )SELECT 'GUID000209','IR','COUNTRY','1','IBES','FG',SYSDATE(),SYSDATE(),'GS:PSG:P72','ACTIVE','P72','GUNT378==='   FROM DUAL WHERE NOT EXISTS (SELECT 1 FROM FT_T_GUID WHERE  GUID_OID =  'GUID000209' AND GEO_UNIT_ID = 'FG');</v>
      </c>
    </row>
    <row r="211" spans="1:14">
      <c r="A211" s="159" t="s">
        <v>4905</v>
      </c>
      <c r="B211" s="72" t="s">
        <v>4685</v>
      </c>
      <c r="C211" s="159" t="s">
        <v>47</v>
      </c>
      <c r="D211" s="159">
        <v>1</v>
      </c>
      <c r="E211" s="72" t="s">
        <v>4990</v>
      </c>
      <c r="F211" s="72" t="s">
        <v>4764</v>
      </c>
      <c r="G211" s="159" t="s">
        <v>5931</v>
      </c>
      <c r="H211" s="159" t="s">
        <v>5931</v>
      </c>
      <c r="I211" s="159" t="s">
        <v>3813</v>
      </c>
      <c r="J211" s="159" t="s">
        <v>15</v>
      </c>
      <c r="K211" s="159" t="s">
        <v>4001</v>
      </c>
      <c r="L211" s="72" t="s">
        <v>4394</v>
      </c>
      <c r="N211" s="159" t="str">
        <f t="shared" si="3"/>
        <v>INSERT INTO ft_t_guid (GUID_OID,GU_ID,GU_TYP,GU_CNT,GU_ID_CTXT_TYP,GEO_UNIT_ID,START_TMS,LAST_CHG_TMS,LAST_CHG_USR_ID,DATA_STAT_TYP,DATA_SRC_ID,GUNT_OID )SELECT 'GUID000210','IQ','COUNTRY','1','IBES','FV',SYSDATE(),SYSDATE(),'GS:PSG:P72','ACTIVE','P72','GUNT265==='   FROM DUAL WHERE NOT EXISTS (SELECT 1 FROM FT_T_GUID WHERE  GUID_OID =  'GUID000210' AND GEO_UNIT_ID = 'FV');</v>
      </c>
    </row>
    <row r="212" spans="1:14">
      <c r="A212" s="159" t="s">
        <v>4906</v>
      </c>
      <c r="B212" s="72" t="s">
        <v>294</v>
      </c>
      <c r="C212" s="159" t="s">
        <v>47</v>
      </c>
      <c r="D212" s="159">
        <v>1</v>
      </c>
      <c r="E212" s="72" t="s">
        <v>4990</v>
      </c>
      <c r="F212" s="72" t="s">
        <v>4765</v>
      </c>
      <c r="G212" s="159" t="s">
        <v>5931</v>
      </c>
      <c r="H212" s="159" t="s">
        <v>5931</v>
      </c>
      <c r="I212" s="159" t="s">
        <v>3813</v>
      </c>
      <c r="J212" s="159" t="s">
        <v>15</v>
      </c>
      <c r="K212" s="159" t="s">
        <v>4001</v>
      </c>
      <c r="L212" s="72" t="s">
        <v>4081</v>
      </c>
      <c r="N212" s="159" t="str">
        <f t="shared" si="3"/>
        <v>INSERT INTO ft_t_guid (GUID_OID,GU_ID,GU_TYP,GU_CNT,GU_ID_CTXT_TYP,GEO_UNIT_ID,START_TMS,LAST_CHG_TMS,LAST_CHG_USR_ID,DATA_STAT_TYP,DATA_SRC_ID,GUNT_OID )SELECT 'GUID000211','IE','COUNTRY','1','IBES','EZ',SYSDATE(),SYSDATE(),'GS:PSG:P72','ACTIVE','P72','GUNT318==='   FROM DUAL WHERE NOT EXISTS (SELECT 1 FROM FT_T_GUID WHERE  GUID_OID =  'GUID000211' AND GEO_UNIT_ID = 'EZ');</v>
      </c>
    </row>
    <row r="213" spans="1:14">
      <c r="A213" s="159" t="s">
        <v>4907</v>
      </c>
      <c r="B213" s="72" t="s">
        <v>4686</v>
      </c>
      <c r="C213" s="159" t="s">
        <v>47</v>
      </c>
      <c r="D213" s="159">
        <v>1</v>
      </c>
      <c r="E213" s="72" t="s">
        <v>4990</v>
      </c>
      <c r="F213" s="72" t="s">
        <v>4766</v>
      </c>
      <c r="G213" s="159" t="s">
        <v>5931</v>
      </c>
      <c r="H213" s="159" t="s">
        <v>5931</v>
      </c>
      <c r="I213" s="159" t="s">
        <v>3813</v>
      </c>
      <c r="J213" s="159" t="s">
        <v>15</v>
      </c>
      <c r="K213" s="159" t="s">
        <v>4001</v>
      </c>
      <c r="L213" s="72" t="s">
        <v>4402</v>
      </c>
      <c r="N213" s="159" t="str">
        <f t="shared" si="3"/>
        <v>INSERT INTO ft_t_guid (GUID_OID,GU_ID,GU_TYP,GU_CNT,GU_ID_CTXT_TYP,GEO_UNIT_ID,START_TMS,LAST_CHG_TMS,LAST_CHG_USR_ID,DATA_STAT_TYP,DATA_SRC_ID,GUNT_OID )SELECT 'GUID000212','IM','COUNTRY','1','IBES','EW',SYSDATE(),SYSDATE(),'GS:PSG:P72','ACTIVE','P72','GUNT479==='   FROM DUAL WHERE NOT EXISTS (SELECT 1 FROM FT_T_GUID WHERE  GUID_OID =  'GUID000212' AND GEO_UNIT_ID = 'EW');</v>
      </c>
    </row>
    <row r="214" spans="1:14">
      <c r="A214" s="159" t="s">
        <v>4908</v>
      </c>
      <c r="B214" s="72" t="s">
        <v>295</v>
      </c>
      <c r="C214" s="159" t="s">
        <v>47</v>
      </c>
      <c r="D214" s="159">
        <v>1</v>
      </c>
      <c r="E214" s="72" t="s">
        <v>4990</v>
      </c>
      <c r="F214" s="72" t="s">
        <v>4767</v>
      </c>
      <c r="G214" s="159" t="s">
        <v>5931</v>
      </c>
      <c r="H214" s="159" t="s">
        <v>5931</v>
      </c>
      <c r="I214" s="159" t="s">
        <v>3813</v>
      </c>
      <c r="J214" s="159" t="s">
        <v>15</v>
      </c>
      <c r="K214" s="159" t="s">
        <v>4001</v>
      </c>
      <c r="L214" s="72" t="s">
        <v>4396</v>
      </c>
      <c r="N214" s="159" t="str">
        <f t="shared" si="3"/>
        <v>INSERT INTO ft_t_guid (GUID_OID,GU_ID,GU_TYP,GU_CNT,GU_ID_CTXT_TYP,GEO_UNIT_ID,START_TMS,LAST_CHG_TMS,LAST_CHG_USR_ID,DATA_STAT_TYP,DATA_SRC_ID,GUNT_OID )SELECT 'GUID000213','IL','COUNTRY','1','IBES','FZ',SYSDATE(),SYSDATE(),'GS:PSG:P72','ACTIVE','P72','GUNT1F0==='   FROM DUAL WHERE NOT EXISTS (SELECT 1 FROM FT_T_GUID WHERE  GUID_OID =  'GUID000213' AND GEO_UNIT_ID = 'FZ');</v>
      </c>
    </row>
    <row r="215" spans="1:14">
      <c r="A215" s="159" t="s">
        <v>4909</v>
      </c>
      <c r="B215" s="72" t="s">
        <v>265</v>
      </c>
      <c r="C215" s="159" t="s">
        <v>47</v>
      </c>
      <c r="D215" s="159">
        <v>1</v>
      </c>
      <c r="E215" s="72" t="s">
        <v>4990</v>
      </c>
      <c r="F215" s="72" t="s">
        <v>4768</v>
      </c>
      <c r="G215" s="159" t="s">
        <v>5931</v>
      </c>
      <c r="H215" s="159" t="s">
        <v>5931</v>
      </c>
      <c r="I215" s="159" t="s">
        <v>3813</v>
      </c>
      <c r="J215" s="159" t="s">
        <v>15</v>
      </c>
      <c r="K215" s="159" t="s">
        <v>4001</v>
      </c>
      <c r="L215" s="72" t="s">
        <v>4397</v>
      </c>
      <c r="N215" s="159" t="str">
        <f t="shared" si="3"/>
        <v>INSERT INTO ft_t_guid (GUID_OID,GU_ID,GU_TYP,GU_CNT,GU_ID_CTXT_TYP,GEO_UNIT_ID,START_TMS,LAST_CHG_TMS,LAST_CHG_USR_ID,DATA_STAT_TYP,DATA_SRC_ID,GUNT_OID )SELECT 'GUID000214','IT','COUNTRY','1','IBES','EI',SYSDATE(),SYSDATE(),'GS:PSG:P72','ACTIVE','P72','GUNT2AC==='   FROM DUAL WHERE NOT EXISTS (SELECT 1 FROM FT_T_GUID WHERE  GUID_OID =  'GUID000214' AND GEO_UNIT_ID = 'EI');</v>
      </c>
    </row>
    <row r="216" spans="1:14">
      <c r="A216" s="159" t="s">
        <v>4910</v>
      </c>
      <c r="B216" s="72" t="s">
        <v>4687</v>
      </c>
      <c r="C216" s="159" t="s">
        <v>47</v>
      </c>
      <c r="D216" s="159">
        <v>1</v>
      </c>
      <c r="E216" s="72" t="s">
        <v>4990</v>
      </c>
      <c r="F216" s="72" t="s">
        <v>4769</v>
      </c>
      <c r="G216" s="159" t="s">
        <v>5931</v>
      </c>
      <c r="H216" s="159" t="s">
        <v>5931</v>
      </c>
      <c r="I216" s="159" t="s">
        <v>3813</v>
      </c>
      <c r="J216" s="159" t="s">
        <v>15</v>
      </c>
      <c r="K216" s="159" t="s">
        <v>4001</v>
      </c>
      <c r="L216" s="72" t="s">
        <v>4355</v>
      </c>
      <c r="N216" s="159" t="str">
        <f t="shared" si="3"/>
        <v>INSERT INTO ft_t_guid (GUID_OID,GU_ID,GU_TYP,GU_CNT,GU_ID_CTXT_TYP,GEO_UNIT_ID,START_TMS,LAST_CHG_TMS,LAST_CHG_USR_ID,DATA_STAT_TYP,DATA_SRC_ID,GUNT_OID )SELECT 'GUID000215','CI','COUNTRY','1','IBES','KI',SYSDATE(),SYSDATE(),'GS:PSG:P72','ACTIVE','P72','GUNT40A==='   FROM DUAL WHERE NOT EXISTS (SELECT 1 FROM FT_T_GUID WHERE  GUID_OID =  'GUID000215' AND GEO_UNIT_ID = 'KI');</v>
      </c>
    </row>
    <row r="217" spans="1:14">
      <c r="A217" s="159" t="s">
        <v>4911</v>
      </c>
      <c r="B217" s="72" t="s">
        <v>4688</v>
      </c>
      <c r="C217" s="159" t="s">
        <v>47</v>
      </c>
      <c r="D217" s="159">
        <v>1</v>
      </c>
      <c r="E217" s="72" t="s">
        <v>4990</v>
      </c>
      <c r="F217" s="72" t="s">
        <v>4770</v>
      </c>
      <c r="G217" s="159" t="s">
        <v>5931</v>
      </c>
      <c r="H217" s="159" t="s">
        <v>5931</v>
      </c>
      <c r="I217" s="159" t="s">
        <v>3813</v>
      </c>
      <c r="J217" s="159" t="s">
        <v>15</v>
      </c>
      <c r="K217" s="159" t="s">
        <v>4001</v>
      </c>
      <c r="L217" s="72" t="s">
        <v>4399</v>
      </c>
      <c r="N217" s="159" t="str">
        <f t="shared" si="3"/>
        <v>INSERT INTO ft_t_guid (GUID_OID,GU_ID,GU_TYP,GU_CNT,GU_ID_CTXT_TYP,GEO_UNIT_ID,START_TMS,LAST_CHG_TMS,LAST_CHG_USR_ID,DATA_STAT_TYP,DATA_SRC_ID,GUNT_OID )SELECT 'GUID000216','JM','COUNTRY','1','IBES','LJ',SYSDATE(),SYSDATE(),'GS:PSG:P72','ACTIVE','P72','GUNT467==='   FROM DUAL WHERE NOT EXISTS (SELECT 1 FROM FT_T_GUID WHERE  GUID_OID =  'GUID000216' AND GEO_UNIT_ID = 'LJ');</v>
      </c>
    </row>
    <row r="218" spans="1:14">
      <c r="A218" s="159" t="s">
        <v>4912</v>
      </c>
      <c r="B218" s="72" t="s">
        <v>296</v>
      </c>
      <c r="C218" s="159" t="s">
        <v>47</v>
      </c>
      <c r="D218" s="159">
        <v>1</v>
      </c>
      <c r="E218" s="72" t="s">
        <v>4990</v>
      </c>
      <c r="F218" s="72" t="s">
        <v>4771</v>
      </c>
      <c r="G218" s="159" t="s">
        <v>5931</v>
      </c>
      <c r="H218" s="159" t="s">
        <v>5931</v>
      </c>
      <c r="I218" s="159" t="s">
        <v>3813</v>
      </c>
      <c r="J218" s="159" t="s">
        <v>15</v>
      </c>
      <c r="K218" s="159" t="s">
        <v>4001</v>
      </c>
      <c r="L218" s="72" t="s">
        <v>4401</v>
      </c>
      <c r="N218" s="159" t="str">
        <f t="shared" si="3"/>
        <v>INSERT INTO ft_t_guid (GUID_OID,GU_ID,GU_TYP,GU_CNT,GU_ID_CTXT_TYP,GEO_UNIT_ID,START_TMS,LAST_CHG_TMS,LAST_CHG_USR_ID,DATA_STAT_TYP,DATA_SRC_ID,GUNT_OID )SELECT 'GUID000217','JP','COUNTRY','1','IBES','FJ',SYSDATE(),SYSDATE(),'GS:PSG:P72','ACTIVE','P72','GUNT423==='   FROM DUAL WHERE NOT EXISTS (SELECT 1 FROM FT_T_GUID WHERE  GUID_OID =  'GUID000217' AND GEO_UNIT_ID = 'FJ');</v>
      </c>
    </row>
    <row r="219" spans="1:14">
      <c r="A219" s="159" t="s">
        <v>4913</v>
      </c>
      <c r="B219" s="72" t="s">
        <v>4689</v>
      </c>
      <c r="C219" s="159" t="s">
        <v>47</v>
      </c>
      <c r="D219" s="159">
        <v>1</v>
      </c>
      <c r="E219" s="72" t="s">
        <v>4990</v>
      </c>
      <c r="F219" s="72" t="s">
        <v>4772</v>
      </c>
      <c r="G219" s="159" t="s">
        <v>5931</v>
      </c>
      <c r="H219" s="159" t="s">
        <v>5931</v>
      </c>
      <c r="I219" s="159" t="s">
        <v>3813</v>
      </c>
      <c r="J219" s="159" t="s">
        <v>15</v>
      </c>
      <c r="K219" s="159" t="s">
        <v>4001</v>
      </c>
      <c r="L219" s="72" t="s">
        <v>4400</v>
      </c>
      <c r="N219" s="159" t="str">
        <f t="shared" si="3"/>
        <v>INSERT INTO ft_t_guid (GUID_OID,GU_ID,GU_TYP,GU_CNT,GU_ID_CTXT_TYP,GEO_UNIT_ID,START_TMS,LAST_CHG_TMS,LAST_CHG_USR_ID,DATA_STAT_TYP,DATA_SRC_ID,GUNT_OID )SELECT 'GUID000218','JE','COUNTRY','1','IBES','EV',SYSDATE(),SYSDATE(),'GS:PSG:P72','ACTIVE','P72','GUNT3CE==='   FROM DUAL WHERE NOT EXISTS (SELECT 1 FROM FT_T_GUID WHERE  GUID_OID =  'GUID000218' AND GEO_UNIT_ID = 'EV');</v>
      </c>
    </row>
    <row r="220" spans="1:14">
      <c r="A220" s="159" t="s">
        <v>4914</v>
      </c>
      <c r="B220" s="72" t="s">
        <v>4690</v>
      </c>
      <c r="C220" s="159" t="s">
        <v>47</v>
      </c>
      <c r="D220" s="159">
        <v>1</v>
      </c>
      <c r="E220" s="72" t="s">
        <v>4990</v>
      </c>
      <c r="F220" s="72" t="s">
        <v>260</v>
      </c>
      <c r="G220" s="159" t="s">
        <v>5931</v>
      </c>
      <c r="H220" s="159" t="s">
        <v>5931</v>
      </c>
      <c r="I220" s="159" t="s">
        <v>3813</v>
      </c>
      <c r="J220" s="159" t="s">
        <v>15</v>
      </c>
      <c r="K220" s="159" t="s">
        <v>4001</v>
      </c>
      <c r="L220" s="72" t="s">
        <v>4405</v>
      </c>
      <c r="N220" s="159" t="str">
        <f t="shared" si="3"/>
        <v>INSERT INTO ft_t_guid (GUID_OID,GU_ID,GU_TYP,GU_CNT,GU_ID_CTXT_TYP,GEO_UNIT_ID,START_TMS,LAST_CHG_TMS,LAST_CHG_USR_ID,DATA_STAT_TYP,DATA_SRC_ID,GUNT_OID )SELECT 'GUID000219','JO','COUNTRY','1','IBES','FR',SYSDATE(),SYSDATE(),'GS:PSG:P72','ACTIVE','P72','GUNT46F==='   FROM DUAL WHERE NOT EXISTS (SELECT 1 FROM FT_T_GUID WHERE  GUID_OID =  'GUID000219' AND GEO_UNIT_ID = 'FR');</v>
      </c>
    </row>
    <row r="221" spans="1:14">
      <c r="A221" s="159" t="s">
        <v>4915</v>
      </c>
      <c r="B221" s="72" t="s">
        <v>4691</v>
      </c>
      <c r="C221" s="159" t="s">
        <v>47</v>
      </c>
      <c r="D221" s="159">
        <v>1</v>
      </c>
      <c r="E221" s="72" t="s">
        <v>4990</v>
      </c>
      <c r="F221" s="72" t="s">
        <v>4673</v>
      </c>
      <c r="G221" s="159" t="s">
        <v>5931</v>
      </c>
      <c r="H221" s="159" t="s">
        <v>5931</v>
      </c>
      <c r="I221" s="159" t="s">
        <v>3813</v>
      </c>
      <c r="J221" s="159" t="s">
        <v>15</v>
      </c>
      <c r="K221" s="159" t="s">
        <v>4001</v>
      </c>
      <c r="L221" s="72" t="s">
        <v>4403</v>
      </c>
      <c r="N221" s="159" t="str">
        <f t="shared" si="3"/>
        <v>INSERT INTO ft_t_guid (GUID_OID,GU_ID,GU_TYP,GU_CNT,GU_ID_CTXT_TYP,GEO_UNIT_ID,START_TMS,LAST_CHG_TMS,LAST_CHG_USR_ID,DATA_STAT_TYP,DATA_SRC_ID,GUNT_OID )SELECT 'GUID000220','KZ','COUNTRY','1','IBES','DO',SYSDATE(),SYSDATE(),'GS:PSG:P72','ACTIVE','P72','GUNT2A1==='   FROM DUAL WHERE NOT EXISTS (SELECT 1 FROM FT_T_GUID WHERE  GUID_OID =  'GUID000220' AND GEO_UNIT_ID = 'DO');</v>
      </c>
    </row>
    <row r="222" spans="1:14">
      <c r="A222" s="159" t="s">
        <v>4916</v>
      </c>
      <c r="B222" s="72" t="s">
        <v>4692</v>
      </c>
      <c r="C222" s="159" t="s">
        <v>47</v>
      </c>
      <c r="D222" s="159">
        <v>1</v>
      </c>
      <c r="E222" s="72" t="s">
        <v>4990</v>
      </c>
      <c r="F222" s="72" t="s">
        <v>4773</v>
      </c>
      <c r="G222" s="159" t="s">
        <v>5931</v>
      </c>
      <c r="H222" s="159" t="s">
        <v>5931</v>
      </c>
      <c r="I222" s="159" t="s">
        <v>3813</v>
      </c>
      <c r="J222" s="159" t="s">
        <v>15</v>
      </c>
      <c r="K222" s="159" t="s">
        <v>4001</v>
      </c>
      <c r="L222" s="72" t="s">
        <v>4406</v>
      </c>
      <c r="N222" s="159" t="str">
        <f t="shared" si="3"/>
        <v>INSERT INTO ft_t_guid (GUID_OID,GU_ID,GU_TYP,GU_CNT,GU_ID_CTXT_TYP,GEO_UNIT_ID,START_TMS,LAST_CHG_TMS,LAST_CHG_USR_ID,DATA_STAT_TYP,DATA_SRC_ID,GUNT_OID )SELECT 'GUID000221','KE','COUNTRY','1','IBES','KK',SYSDATE(),SYSDATE(),'GS:PSG:P72','ACTIVE','P72','GUNT2E8==='   FROM DUAL WHERE NOT EXISTS (SELECT 1 FROM FT_T_GUID WHERE  GUID_OID =  'GUID000221' AND GEO_UNIT_ID = 'KK');</v>
      </c>
    </row>
    <row r="223" spans="1:14">
      <c r="A223" s="159" t="s">
        <v>4917</v>
      </c>
      <c r="B223" s="72" t="s">
        <v>4693</v>
      </c>
      <c r="C223" s="159" t="s">
        <v>47</v>
      </c>
      <c r="D223" s="159">
        <v>1</v>
      </c>
      <c r="E223" s="72" t="s">
        <v>4990</v>
      </c>
      <c r="F223" s="72" t="s">
        <v>4774</v>
      </c>
      <c r="G223" s="159" t="s">
        <v>5931</v>
      </c>
      <c r="H223" s="159" t="s">
        <v>5931</v>
      </c>
      <c r="I223" s="159" t="s">
        <v>3813</v>
      </c>
      <c r="J223" s="159" t="s">
        <v>15</v>
      </c>
      <c r="K223" s="159" t="s">
        <v>4001</v>
      </c>
      <c r="L223" s="72" t="s">
        <v>4410</v>
      </c>
      <c r="N223" s="159" t="str">
        <f t="shared" si="3"/>
        <v>INSERT INTO ft_t_guid (GUID_OID,GU_ID,GU_TYP,GU_CNT,GU_ID_CTXT_TYP,GEO_UNIT_ID,START_TMS,LAST_CHG_TMS,LAST_CHG_USR_ID,DATA_STAT_TYP,DATA_SRC_ID,GUNT_OID )SELECT 'GUID000222','KW','COUNTRY','1','IBES','FO',SYSDATE(),SYSDATE(),'GS:PSG:P72','ACTIVE','P72','GUNT3E7==='   FROM DUAL WHERE NOT EXISTS (SELECT 1 FROM FT_T_GUID WHERE  GUID_OID =  'GUID000222' AND GEO_UNIT_ID = 'FO');</v>
      </c>
    </row>
    <row r="224" spans="1:14">
      <c r="A224" s="159" t="s">
        <v>4918</v>
      </c>
      <c r="B224" s="72" t="s">
        <v>4694</v>
      </c>
      <c r="C224" s="159" t="s">
        <v>47</v>
      </c>
      <c r="D224" s="159">
        <v>1</v>
      </c>
      <c r="E224" s="72" t="s">
        <v>4990</v>
      </c>
      <c r="F224" s="72" t="s">
        <v>4775</v>
      </c>
      <c r="G224" s="159" t="s">
        <v>5931</v>
      </c>
      <c r="H224" s="159" t="s">
        <v>5931</v>
      </c>
      <c r="I224" s="159" t="s">
        <v>3813</v>
      </c>
      <c r="J224" s="159" t="s">
        <v>15</v>
      </c>
      <c r="K224" s="159" t="s">
        <v>4001</v>
      </c>
      <c r="L224" s="72" t="s">
        <v>4840</v>
      </c>
      <c r="N224" s="159" t="str">
        <f t="shared" si="3"/>
        <v>INSERT INTO ft_t_guid (GUID_OID,GU_ID,GU_TYP,GU_CNT,GU_ID_CTXT_TYP,GEO_UNIT_ID,START_TMS,LAST_CHG_TMS,LAST_CHG_USR_ID,DATA_STAT_TYP,DATA_SRC_ID,GUNT_OID )SELECT 'GUID000223','KG','COUNTRY','1','IBES','DP',SYSDATE(),SYSDATE(),'GS:PSG:P72','ACTIVE','P72','GUNT292==='   FROM DUAL WHERE NOT EXISTS (SELECT 1 FROM FT_T_GUID WHERE  GUID_OID =  'GUID000223' AND GEO_UNIT_ID = 'DP');</v>
      </c>
    </row>
    <row r="225" spans="1:14">
      <c r="A225" s="159" t="s">
        <v>4919</v>
      </c>
      <c r="B225" s="72" t="s">
        <v>266</v>
      </c>
      <c r="C225" s="159" t="s">
        <v>47</v>
      </c>
      <c r="D225" s="159">
        <v>1</v>
      </c>
      <c r="E225" s="72" t="s">
        <v>4990</v>
      </c>
      <c r="F225" s="72" t="s">
        <v>257</v>
      </c>
      <c r="G225" s="159" t="s">
        <v>5931</v>
      </c>
      <c r="H225" s="159" t="s">
        <v>5931</v>
      </c>
      <c r="I225" s="159" t="s">
        <v>3813</v>
      </c>
      <c r="J225" s="159" t="s">
        <v>15</v>
      </c>
      <c r="K225" s="159" t="s">
        <v>4001</v>
      </c>
      <c r="L225" s="72" t="s">
        <v>4092</v>
      </c>
      <c r="N225" s="159" t="str">
        <f t="shared" si="3"/>
        <v>INSERT INTO ft_t_guid (GUID_OID,GU_ID,GU_TYP,GU_CNT,GU_ID_CTXT_TYP,GEO_UNIT_ID,START_TMS,LAST_CHG_TMS,LAST_CHG_USR_ID,DATA_STAT_TYP,DATA_SRC_ID,GUNT_OID )SELECT 'GUID000224','LV','COUNTRY','1','IBES','DK',SYSDATE(),SYSDATE(),'GS:PSG:P72','ACTIVE','P72','GUNT401==='   FROM DUAL WHERE NOT EXISTS (SELECT 1 FROM FT_T_GUID WHERE  GUID_OID =  'GUID000224' AND GEO_UNIT_ID = 'DK');</v>
      </c>
    </row>
    <row r="226" spans="1:14">
      <c r="A226" s="159" t="s">
        <v>4920</v>
      </c>
      <c r="B226" s="72" t="s">
        <v>4695</v>
      </c>
      <c r="C226" s="159" t="s">
        <v>47</v>
      </c>
      <c r="D226" s="159">
        <v>1</v>
      </c>
      <c r="E226" s="72" t="s">
        <v>4990</v>
      </c>
      <c r="F226" s="72" t="s">
        <v>4776</v>
      </c>
      <c r="G226" s="159" t="s">
        <v>5931</v>
      </c>
      <c r="H226" s="159" t="s">
        <v>5931</v>
      </c>
      <c r="I226" s="159" t="s">
        <v>3813</v>
      </c>
      <c r="J226" s="159" t="s">
        <v>15</v>
      </c>
      <c r="K226" s="159" t="s">
        <v>4001</v>
      </c>
      <c r="L226" s="72" t="s">
        <v>4411</v>
      </c>
      <c r="N226" s="159" t="str">
        <f t="shared" si="3"/>
        <v>INSERT INTO ft_t_guid (GUID_OID,GU_ID,GU_TYP,GU_CNT,GU_ID_CTXT_TYP,GEO_UNIT_ID,START_TMS,LAST_CHG_TMS,LAST_CHG_USR_ID,DATA_STAT_TYP,DATA_SRC_ID,GUNT_OID )SELECT 'GUID000225','LB','COUNTRY','1','IBES','FX',SYSDATE(),SYSDATE(),'GS:PSG:P72','ACTIVE','P72','GUNT3B8==='   FROM DUAL WHERE NOT EXISTS (SELECT 1 FROM FT_T_GUID WHERE  GUID_OID =  'GUID000225' AND GEO_UNIT_ID = 'FX');</v>
      </c>
    </row>
    <row r="227" spans="1:14">
      <c r="A227" s="159" t="s">
        <v>4921</v>
      </c>
      <c r="B227" s="72" t="s">
        <v>4696</v>
      </c>
      <c r="C227" s="159" t="s">
        <v>47</v>
      </c>
      <c r="D227" s="159">
        <v>1</v>
      </c>
      <c r="E227" s="72" t="s">
        <v>4990</v>
      </c>
      <c r="F227" s="72" t="s">
        <v>4777</v>
      </c>
      <c r="G227" s="159" t="s">
        <v>5931</v>
      </c>
      <c r="H227" s="159" t="s">
        <v>5931</v>
      </c>
      <c r="I227" s="159" t="s">
        <v>3813</v>
      </c>
      <c r="J227" s="159" t="s">
        <v>15</v>
      </c>
      <c r="K227" s="159" t="s">
        <v>4001</v>
      </c>
      <c r="L227" s="72" t="s">
        <v>4841</v>
      </c>
      <c r="N227" s="159" t="str">
        <f t="shared" si="3"/>
        <v>INSERT INTO ft_t_guid (GUID_OID,GU_ID,GU_TYP,GU_CNT,GU_ID_CTXT_TYP,GEO_UNIT_ID,START_TMS,LAST_CHG_TMS,LAST_CHG_USR_ID,DATA_STAT_TYP,DATA_SRC_ID,GUNT_OID )SELECT 'GUID000226','LY','COUNTRY','1','IBES','JL',SYSDATE(),SYSDATE(),'GS:PSG:P72','ACTIVE','P72','GUNT405==='   FROM DUAL WHERE NOT EXISTS (SELECT 1 FROM FT_T_GUID WHERE  GUID_OID =  'GUID000226' AND GEO_UNIT_ID = 'JL');</v>
      </c>
    </row>
    <row r="228" spans="1:14">
      <c r="A228" s="159" t="s">
        <v>4922</v>
      </c>
      <c r="B228" s="72" t="s">
        <v>267</v>
      </c>
      <c r="C228" s="159" t="s">
        <v>47</v>
      </c>
      <c r="D228" s="159">
        <v>1</v>
      </c>
      <c r="E228" s="72" t="s">
        <v>4990</v>
      </c>
      <c r="F228" s="72" t="s">
        <v>4778</v>
      </c>
      <c r="G228" s="159" t="s">
        <v>5931</v>
      </c>
      <c r="H228" s="159" t="s">
        <v>5931</v>
      </c>
      <c r="I228" s="159" t="s">
        <v>3813</v>
      </c>
      <c r="J228" s="159" t="s">
        <v>15</v>
      </c>
      <c r="K228" s="159" t="s">
        <v>4001</v>
      </c>
      <c r="L228" s="72" t="s">
        <v>4090</v>
      </c>
      <c r="N228" s="159" t="str">
        <f t="shared" si="3"/>
        <v>INSERT INTO ft_t_guid (GUID_OID,GU_ID,GU_TYP,GU_CNT,GU_ID_CTXT_TYP,GEO_UNIT_ID,START_TMS,LAST_CHG_TMS,LAST_CHG_USR_ID,DATA_STAT_TYP,DATA_SRC_ID,GUNT_OID )SELECT 'GUID000227','LT','COUNTRY','1','IBES','DL',SYSDATE(),SYSDATE(),'GS:PSG:P72','ACTIVE','P72','GUNT44E==='   FROM DUAL WHERE NOT EXISTS (SELECT 1 FROM FT_T_GUID WHERE  GUID_OID =  'GUID000227' AND GEO_UNIT_ID = 'DL');</v>
      </c>
    </row>
    <row r="229" spans="1:14">
      <c r="A229" s="159" t="s">
        <v>4923</v>
      </c>
      <c r="B229" s="72" t="s">
        <v>268</v>
      </c>
      <c r="C229" s="159" t="s">
        <v>47</v>
      </c>
      <c r="D229" s="159">
        <v>1</v>
      </c>
      <c r="E229" s="72" t="s">
        <v>4990</v>
      </c>
      <c r="F229" s="72" t="s">
        <v>4779</v>
      </c>
      <c r="G229" s="159" t="s">
        <v>5931</v>
      </c>
      <c r="H229" s="159" t="s">
        <v>5931</v>
      </c>
      <c r="I229" s="159" t="s">
        <v>3813</v>
      </c>
      <c r="J229" s="159" t="s">
        <v>15</v>
      </c>
      <c r="K229" s="159" t="s">
        <v>4001</v>
      </c>
      <c r="L229" s="72" t="s">
        <v>4319</v>
      </c>
      <c r="N229" s="159" t="str">
        <f t="shared" si="3"/>
        <v>INSERT INTO ft_t_guid (GUID_OID,GU_ID,GU_TYP,GU_CNT,GU_ID_CTXT_TYP,GEO_UNIT_ID,START_TMS,LAST_CHG_TMS,LAST_CHG_USR_ID,DATA_STAT_TYP,DATA_SRC_ID,GUNT_OID )SELECT 'GUID000228','LU','COUNTRY','1','IBES','EL',SYSDATE(),SYSDATE(),'GS:PSG:P72','ACTIVE','P72','GUNT4B5==='   FROM DUAL WHERE NOT EXISTS (SELECT 1 FROM FT_T_GUID WHERE  GUID_OID =  'GUID000228' AND GEO_UNIT_ID = 'EL');</v>
      </c>
    </row>
    <row r="230" spans="1:14">
      <c r="A230" s="159" t="s">
        <v>4924</v>
      </c>
      <c r="B230" s="72" t="s">
        <v>4697</v>
      </c>
      <c r="C230" s="159" t="s">
        <v>47</v>
      </c>
      <c r="D230" s="159">
        <v>1</v>
      </c>
      <c r="E230" s="72" t="s">
        <v>4990</v>
      </c>
      <c r="F230" s="72" t="s">
        <v>4780</v>
      </c>
      <c r="G230" s="159" t="s">
        <v>5931</v>
      </c>
      <c r="H230" s="159" t="s">
        <v>5931</v>
      </c>
      <c r="I230" s="159" t="s">
        <v>3813</v>
      </c>
      <c r="J230" s="159" t="s">
        <v>15</v>
      </c>
      <c r="K230" s="159" t="s">
        <v>4001</v>
      </c>
      <c r="L230" s="72" t="s">
        <v>4842</v>
      </c>
      <c r="N230" s="159" t="str">
        <f t="shared" si="3"/>
        <v>INSERT INTO ft_t_guid (GUID_OID,GU_ID,GU_TYP,GU_CNT,GU_ID_CTXT_TYP,GEO_UNIT_ID,START_TMS,LAST_CHG_TMS,LAST_CHG_USR_ID,DATA_STAT_TYP,DATA_SRC_ID,GUNT_OID )SELECT 'GUID000229','MO','COUNTRY','1','IBES','GD',SYSDATE(),SYSDATE(),'GS:PSG:P72','ACTIVE','P72','GUNT387==='   FROM DUAL WHERE NOT EXISTS (SELECT 1 FROM FT_T_GUID WHERE  GUID_OID =  'GUID000229' AND GEO_UNIT_ID = 'GD');</v>
      </c>
    </row>
    <row r="231" spans="1:14">
      <c r="A231" s="159" t="s">
        <v>4925</v>
      </c>
      <c r="B231" s="72" t="s">
        <v>355</v>
      </c>
      <c r="C231" s="159" t="s">
        <v>47</v>
      </c>
      <c r="D231" s="159">
        <v>1</v>
      </c>
      <c r="E231" s="72" t="s">
        <v>4990</v>
      </c>
      <c r="F231" s="72" t="s">
        <v>4781</v>
      </c>
      <c r="G231" s="159" t="s">
        <v>5931</v>
      </c>
      <c r="H231" s="159" t="s">
        <v>5931</v>
      </c>
      <c r="I231" s="159" t="s">
        <v>3813</v>
      </c>
      <c r="J231" s="159" t="s">
        <v>15</v>
      </c>
      <c r="K231" s="159" t="s">
        <v>4001</v>
      </c>
      <c r="L231" s="72" t="s">
        <v>4395</v>
      </c>
      <c r="N231" s="159" t="str">
        <f t="shared" si="3"/>
        <v>INSERT INTO ft_t_guid (GUID_OID,GU_ID,GU_TYP,GU_CNT,GU_ID_CTXT_TYP,GEO_UNIT_ID,START_TMS,LAST_CHG_TMS,LAST_CHG_USR_ID,DATA_STAT_TYP,DATA_SRC_ID,GUNT_OID )SELECT 'GUID000230','UNKNOWN','COUNTRY','1','IBES','DX',SYSDATE(),SYSDATE(),'GS:PSG:P72','ACTIVE','P72','GUNT2F6==='   FROM DUAL WHERE NOT EXISTS (SELECT 1 FROM FT_T_GUID WHERE  GUID_OID =  'GUID000230' AND GEO_UNIT_ID = 'DX');</v>
      </c>
    </row>
    <row r="232" spans="1:14">
      <c r="A232" s="159" t="s">
        <v>4926</v>
      </c>
      <c r="B232" s="72" t="s">
        <v>4698</v>
      </c>
      <c r="C232" s="159" t="s">
        <v>47</v>
      </c>
      <c r="D232" s="159">
        <v>1</v>
      </c>
      <c r="E232" s="72" t="s">
        <v>4990</v>
      </c>
      <c r="F232" s="72" t="s">
        <v>4782</v>
      </c>
      <c r="G232" s="159" t="s">
        <v>5931</v>
      </c>
      <c r="H232" s="159" t="s">
        <v>5931</v>
      </c>
      <c r="I232" s="159" t="s">
        <v>3813</v>
      </c>
      <c r="J232" s="159" t="s">
        <v>15</v>
      </c>
      <c r="K232" s="159" t="s">
        <v>4001</v>
      </c>
      <c r="L232" s="72" t="s">
        <v>4321</v>
      </c>
      <c r="N232" s="159" t="str">
        <f t="shared" si="3"/>
        <v>INSERT INTO ft_t_guid (GUID_OID,GU_ID,GU_TYP,GU_CNT,GU_ID_CTXT_TYP,GEO_UNIT_ID,START_TMS,LAST_CHG_TMS,LAST_CHG_USR_ID,DATA_STAT_TYP,DATA_SRC_ID,GUNT_OID )SELECT 'GUID000231','MW','COUNTRY','1','IBES','KO',SYSDATE(),SYSDATE(),'GS:PSG:P72','ACTIVE','P72','GUNT261==='   FROM DUAL WHERE NOT EXISTS (SELECT 1 FROM FT_T_GUID WHERE  GUID_OID =  'GUID000231' AND GEO_UNIT_ID = 'KO');</v>
      </c>
    </row>
    <row r="233" spans="1:14">
      <c r="A233" s="159" t="s">
        <v>4927</v>
      </c>
      <c r="B233" s="72" t="s">
        <v>4102</v>
      </c>
      <c r="C233" s="159" t="s">
        <v>47</v>
      </c>
      <c r="D233" s="159">
        <v>1</v>
      </c>
      <c r="E233" s="72" t="s">
        <v>4990</v>
      </c>
      <c r="F233" s="72" t="s">
        <v>4783</v>
      </c>
      <c r="G233" s="159" t="s">
        <v>5931</v>
      </c>
      <c r="H233" s="159" t="s">
        <v>5931</v>
      </c>
      <c r="I233" s="159" t="s">
        <v>3813</v>
      </c>
      <c r="J233" s="159" t="s">
        <v>15</v>
      </c>
      <c r="K233" s="159" t="s">
        <v>4001</v>
      </c>
      <c r="L233" s="72" t="s">
        <v>4104</v>
      </c>
      <c r="N233" s="159" t="str">
        <f t="shared" si="3"/>
        <v>INSERT INTO ft_t_guid (GUID_OID,GU_ID,GU_TYP,GU_CNT,GU_ID_CTXT_TYP,GEO_UNIT_ID,START_TMS,LAST_CHG_TMS,LAST_CHG_USR_ID,DATA_STAT_TYP,DATA_SRC_ID,GUNT_OID )SELECT 'GUID000232','MY','COUNTRY','1','IBES','FM',SYSDATE(),SYSDATE(),'GS:PSG:P72','ACTIVE','P72','GUNT3B3==='   FROM DUAL WHERE NOT EXISTS (SELECT 1 FROM FT_T_GUID WHERE  GUID_OID =  'GUID000232' AND GEO_UNIT_ID = 'FM');</v>
      </c>
    </row>
    <row r="234" spans="1:14">
      <c r="A234" s="159" t="s">
        <v>4928</v>
      </c>
      <c r="B234" s="72" t="s">
        <v>69</v>
      </c>
      <c r="C234" s="159" t="s">
        <v>47</v>
      </c>
      <c r="D234" s="159">
        <v>1</v>
      </c>
      <c r="E234" s="72" t="s">
        <v>4990</v>
      </c>
      <c r="F234" s="72" t="s">
        <v>4784</v>
      </c>
      <c r="G234" s="159" t="s">
        <v>5931</v>
      </c>
      <c r="H234" s="159" t="s">
        <v>5931</v>
      </c>
      <c r="I234" s="159" t="s">
        <v>3813</v>
      </c>
      <c r="J234" s="159" t="s">
        <v>15</v>
      </c>
      <c r="K234" s="159" t="s">
        <v>4001</v>
      </c>
      <c r="L234" s="72" t="s">
        <v>4324</v>
      </c>
      <c r="N234" s="159" t="str">
        <f t="shared" si="3"/>
        <v>INSERT INTO ft_t_guid (GUID_OID,GU_ID,GU_TYP,GU_CNT,GU_ID_CTXT_TYP,GEO_UNIT_ID,START_TMS,LAST_CHG_TMS,LAST_CHG_USR_ID,DATA_STAT_TYP,DATA_SRC_ID,GUNT_OID )SELECT 'GUID000233','MT','COUNTRY','1','IBES','EQ',SYSDATE(),SYSDATE(),'GS:PSG:P72','ACTIVE','P72','GUNT41F==='   FROM DUAL WHERE NOT EXISTS (SELECT 1 FROM FT_T_GUID WHERE  GUID_OID =  'GUID000233' AND GEO_UNIT_ID = 'EQ');</v>
      </c>
    </row>
    <row r="235" spans="1:14">
      <c r="A235" s="159" t="s">
        <v>4929</v>
      </c>
      <c r="B235" s="72" t="s">
        <v>4699</v>
      </c>
      <c r="C235" s="159" t="s">
        <v>47</v>
      </c>
      <c r="D235" s="159">
        <v>1</v>
      </c>
      <c r="E235" s="72" t="s">
        <v>4990</v>
      </c>
      <c r="F235" s="72" t="s">
        <v>4785</v>
      </c>
      <c r="G235" s="159" t="s">
        <v>5931</v>
      </c>
      <c r="H235" s="159" t="s">
        <v>5931</v>
      </c>
      <c r="I235" s="159" t="s">
        <v>3813</v>
      </c>
      <c r="J235" s="159" t="s">
        <v>15</v>
      </c>
      <c r="K235" s="159" t="s">
        <v>4001</v>
      </c>
      <c r="L235" s="72" t="s">
        <v>4843</v>
      </c>
      <c r="N235" s="159" t="str">
        <f t="shared" si="3"/>
        <v>INSERT INTO ft_t_guid (GUID_OID,GU_ID,GU_TYP,GU_CNT,GU_ID_CTXT_TYP,GEO_UNIT_ID,START_TMS,LAST_CHG_TMS,LAST_CHG_USR_ID,DATA_STAT_TYP,DATA_SRC_ID,GUNT_OID )SELECT 'GUID000234','MH','COUNTRY','1','IBES','AI',SYSDATE(),SYSDATE(),'GS:PSG:P72','ACTIVE','P72','GUNT2F8==='   FROM DUAL WHERE NOT EXISTS (SELECT 1 FROM FT_T_GUID WHERE  GUID_OID =  'GUID000234' AND GEO_UNIT_ID = 'AI');</v>
      </c>
    </row>
    <row r="236" spans="1:14">
      <c r="A236" s="159" t="s">
        <v>4930</v>
      </c>
      <c r="B236" s="72" t="s">
        <v>4098</v>
      </c>
      <c r="C236" s="159" t="s">
        <v>47</v>
      </c>
      <c r="D236" s="159">
        <v>1</v>
      </c>
      <c r="E236" s="72" t="s">
        <v>4990</v>
      </c>
      <c r="F236" s="72" t="s">
        <v>4786</v>
      </c>
      <c r="G236" s="159" t="s">
        <v>5931</v>
      </c>
      <c r="H236" s="159" t="s">
        <v>5931</v>
      </c>
      <c r="I236" s="159" t="s">
        <v>3813</v>
      </c>
      <c r="J236" s="159" t="s">
        <v>15</v>
      </c>
      <c r="K236" s="159" t="s">
        <v>4001</v>
      </c>
      <c r="L236" s="72" t="s">
        <v>4100</v>
      </c>
      <c r="N236" s="159" t="str">
        <f t="shared" si="3"/>
        <v>INSERT INTO ft_t_guid (GUID_OID,GU_ID,GU_TYP,GU_CNT,GU_ID_CTXT_TYP,GEO_UNIT_ID,START_TMS,LAST_CHG_TMS,LAST_CHG_USR_ID,DATA_STAT_TYP,DATA_SRC_ID,GUNT_OID )SELECT 'GUID000235','MU','COUNTRY','1','IBES','KP',SYSDATE(),SYSDATE(),'GS:PSG:P72','ACTIVE','P72','GUNT3C3==='   FROM DUAL WHERE NOT EXISTS (SELECT 1 FROM FT_T_GUID WHERE  GUID_OID =  'GUID000235' AND GEO_UNIT_ID = 'KP');</v>
      </c>
    </row>
    <row r="237" spans="1:14">
      <c r="A237" s="159" t="s">
        <v>4931</v>
      </c>
      <c r="B237" s="72" t="s">
        <v>298</v>
      </c>
      <c r="C237" s="159" t="s">
        <v>47</v>
      </c>
      <c r="D237" s="159">
        <v>1</v>
      </c>
      <c r="E237" s="72" t="s">
        <v>4990</v>
      </c>
      <c r="F237" s="72" t="s">
        <v>4787</v>
      </c>
      <c r="G237" s="159" t="s">
        <v>5931</v>
      </c>
      <c r="H237" s="159" t="s">
        <v>5931</v>
      </c>
      <c r="I237" s="159" t="s">
        <v>3813</v>
      </c>
      <c r="J237" s="159" t="s">
        <v>15</v>
      </c>
      <c r="K237" s="159" t="s">
        <v>4001</v>
      </c>
      <c r="L237" s="72" t="s">
        <v>4327</v>
      </c>
      <c r="N237" s="159" t="str">
        <f t="shared" si="3"/>
        <v>INSERT INTO ft_t_guid (GUID_OID,GU_ID,GU_TYP,GU_CNT,GU_ID_CTXT_TYP,GEO_UNIT_ID,START_TMS,LAST_CHG_TMS,LAST_CHG_USR_ID,DATA_STAT_TYP,DATA_SRC_ID,GUNT_OID )SELECT 'GUID000236','MX','COUNTRY','1','IBES','LM',SYSDATE(),SYSDATE(),'GS:PSG:P72','ACTIVE','P72','GUNT396==='   FROM DUAL WHERE NOT EXISTS (SELECT 1 FROM FT_T_GUID WHERE  GUID_OID =  'GUID000236' AND GEO_UNIT_ID = 'LM');</v>
      </c>
    </row>
    <row r="238" spans="1:14">
      <c r="A238" s="159" t="s">
        <v>4932</v>
      </c>
      <c r="B238" s="72" t="s">
        <v>4700</v>
      </c>
      <c r="C238" s="159" t="s">
        <v>47</v>
      </c>
      <c r="D238" s="159">
        <v>1</v>
      </c>
      <c r="E238" s="72" t="s">
        <v>4990</v>
      </c>
      <c r="F238" s="72" t="s">
        <v>4788</v>
      </c>
      <c r="G238" s="159" t="s">
        <v>5931</v>
      </c>
      <c r="H238" s="159" t="s">
        <v>5931</v>
      </c>
      <c r="I238" s="159" t="s">
        <v>3813</v>
      </c>
      <c r="J238" s="159" t="s">
        <v>15</v>
      </c>
      <c r="K238" s="159" t="s">
        <v>4001</v>
      </c>
      <c r="L238" s="72" t="s">
        <v>4844</v>
      </c>
      <c r="N238" s="159" t="str">
        <f t="shared" si="3"/>
        <v>INSERT INTO ft_t_guid (GUID_OID,GU_ID,GU_TYP,GU_CNT,GU_ID_CTXT_TYP,GEO_UNIT_ID,START_TMS,LAST_CHG_TMS,LAST_CHG_USR_ID,DATA_STAT_TYP,DATA_SRC_ID,GUNT_OID )SELECT 'GUID000237','MD','COUNTRY','1','IBES','DQ',SYSDATE(),SYSDATE(),'GS:PSG:P72','ACTIVE','P72','GUNT2EE==='   FROM DUAL WHERE NOT EXISTS (SELECT 1 FROM FT_T_GUID WHERE  GUID_OID =  'GUID000237' AND GEO_UNIT_ID = 'DQ');</v>
      </c>
    </row>
    <row r="239" spans="1:14">
      <c r="A239" s="159" t="s">
        <v>4933</v>
      </c>
      <c r="B239" s="72" t="s">
        <v>4701</v>
      </c>
      <c r="C239" s="159" t="s">
        <v>47</v>
      </c>
      <c r="D239" s="159">
        <v>1</v>
      </c>
      <c r="E239" s="72" t="s">
        <v>4990</v>
      </c>
      <c r="F239" s="72" t="s">
        <v>4789</v>
      </c>
      <c r="G239" s="159" t="s">
        <v>5931</v>
      </c>
      <c r="H239" s="159" t="s">
        <v>5931</v>
      </c>
      <c r="I239" s="159" t="s">
        <v>3813</v>
      </c>
      <c r="J239" s="159" t="s">
        <v>15</v>
      </c>
      <c r="K239" s="159" t="s">
        <v>4001</v>
      </c>
      <c r="L239" s="72" t="s">
        <v>4329</v>
      </c>
      <c r="N239" s="159" t="str">
        <f t="shared" si="3"/>
        <v>INSERT INTO ft_t_guid (GUID_OID,GU_ID,GU_TYP,GU_CNT,GU_ID_CTXT_TYP,GEO_UNIT_ID,START_TMS,LAST_CHG_TMS,LAST_CHG_USR_ID,DATA_STAT_TYP,DATA_SRC_ID,GUNT_OID )SELECT 'GUID000238','MN','COUNTRY','1','IBES','GP',SYSDATE(),SYSDATE(),'GS:PSG:P72','ACTIVE','P72','GUNT3FC==='   FROM DUAL WHERE NOT EXISTS (SELECT 1 FROM FT_T_GUID WHERE  GUID_OID =  'GUID000238' AND GEO_UNIT_ID = 'GP');</v>
      </c>
    </row>
    <row r="240" spans="1:14">
      <c r="A240" s="159" t="s">
        <v>4934</v>
      </c>
      <c r="B240" s="72" t="s">
        <v>4702</v>
      </c>
      <c r="C240" s="159" t="s">
        <v>47</v>
      </c>
      <c r="D240" s="159">
        <v>1</v>
      </c>
      <c r="E240" s="72" t="s">
        <v>4990</v>
      </c>
      <c r="F240" s="72" t="s">
        <v>4670</v>
      </c>
      <c r="G240" s="159" t="s">
        <v>5931</v>
      </c>
      <c r="H240" s="159" t="s">
        <v>5931</v>
      </c>
      <c r="I240" s="159" t="s">
        <v>3813</v>
      </c>
      <c r="J240" s="159" t="s">
        <v>15</v>
      </c>
      <c r="K240" s="159" t="s">
        <v>4001</v>
      </c>
      <c r="L240" s="72" t="s">
        <v>4331</v>
      </c>
      <c r="N240" s="159" t="str">
        <f t="shared" si="3"/>
        <v>INSERT INTO ft_t_guid (GUID_OID,GU_ID,GU_TYP,GU_CNT,GU_ID_CTXT_TYP,GEO_UNIT_ID,START_TMS,LAST_CHG_TMS,LAST_CHG_USR_ID,DATA_STAT_TYP,DATA_SRC_ID,GUNT_OID )SELECT 'GUID000239','ME','COUNTRY','1','IBES','CM',SYSDATE(),SYSDATE(),'GS:PSG:P72','ACTIVE','P72','GUNT336==='   FROM DUAL WHERE NOT EXISTS (SELECT 1 FROM FT_T_GUID WHERE  GUID_OID =  'GUID000239' AND GEO_UNIT_ID = 'CM');</v>
      </c>
    </row>
    <row r="241" spans="1:14">
      <c r="A241" s="159" t="s">
        <v>4935</v>
      </c>
      <c r="B241" s="72" t="s">
        <v>4094</v>
      </c>
      <c r="C241" s="159" t="s">
        <v>47</v>
      </c>
      <c r="D241" s="159">
        <v>1</v>
      </c>
      <c r="E241" s="72" t="s">
        <v>4990</v>
      </c>
      <c r="F241" s="72" t="s">
        <v>4790</v>
      </c>
      <c r="G241" s="159" t="s">
        <v>5931</v>
      </c>
      <c r="H241" s="159" t="s">
        <v>5931</v>
      </c>
      <c r="I241" s="159" t="s">
        <v>3813</v>
      </c>
      <c r="J241" s="159" t="s">
        <v>15</v>
      </c>
      <c r="K241" s="159" t="s">
        <v>4001</v>
      </c>
      <c r="L241" s="72" t="s">
        <v>4096</v>
      </c>
      <c r="N241" s="159" t="str">
        <f t="shared" si="3"/>
        <v>INSERT INTO ft_t_guid (GUID_OID,GU_ID,GU_TYP,GU_CNT,GU_ID_CTXT_TYP,GEO_UNIT_ID,START_TMS,LAST_CHG_TMS,LAST_CHG_USR_ID,DATA_STAT_TYP,DATA_SRC_ID,GUNT_OID )SELECT 'GUID000240','MA','COUNTRY','1','IBES','KM',SYSDATE(),SYSDATE(),'GS:PSG:P72','ACTIVE','P72','GUNT2E6==='   FROM DUAL WHERE NOT EXISTS (SELECT 1 FROM FT_T_GUID WHERE  GUID_OID =  'GUID000240' AND GEO_UNIT_ID = 'KM');</v>
      </c>
    </row>
    <row r="242" spans="1:14">
      <c r="A242" s="159" t="s">
        <v>4936</v>
      </c>
      <c r="B242" s="72" t="s">
        <v>151</v>
      </c>
      <c r="C242" s="159" t="s">
        <v>47</v>
      </c>
      <c r="D242" s="159">
        <v>1</v>
      </c>
      <c r="E242" s="72" t="s">
        <v>4990</v>
      </c>
      <c r="F242" s="72" t="s">
        <v>4791</v>
      </c>
      <c r="G242" s="159" t="s">
        <v>5931</v>
      </c>
      <c r="H242" s="159" t="s">
        <v>5931</v>
      </c>
      <c r="I242" s="159" t="s">
        <v>3813</v>
      </c>
      <c r="J242" s="159" t="s">
        <v>15</v>
      </c>
      <c r="K242" s="159" t="s">
        <v>4001</v>
      </c>
      <c r="L242" s="72" t="s">
        <v>4334</v>
      </c>
      <c r="N242" s="159" t="str">
        <f t="shared" si="3"/>
        <v>INSERT INTO ft_t_guid (GUID_OID,GU_ID,GU_TYP,GU_CNT,GU_ID_CTXT_TYP,GEO_UNIT_ID,START_TMS,LAST_CHG_TMS,LAST_CHG_USR_ID,DATA_STAT_TYP,DATA_SRC_ID,GUNT_OID )SELECT 'GUID000241','NA','COUNTRY','1','IBES','JX',SYSDATE(),SYSDATE(),'GS:PSG:P72','ACTIVE','P72','GUNT250==='   FROM DUAL WHERE NOT EXISTS (SELECT 1 FROM FT_T_GUID WHERE  GUID_OID =  'GUID000241' AND GEO_UNIT_ID = 'JX');</v>
      </c>
    </row>
    <row r="243" spans="1:14">
      <c r="A243" s="159" t="s">
        <v>4937</v>
      </c>
      <c r="B243" s="72" t="s">
        <v>269</v>
      </c>
      <c r="C243" s="159" t="s">
        <v>47</v>
      </c>
      <c r="D243" s="159">
        <v>1</v>
      </c>
      <c r="E243" s="72" t="s">
        <v>4990</v>
      </c>
      <c r="F243" s="72" t="s">
        <v>4792</v>
      </c>
      <c r="G243" s="159" t="s">
        <v>5931</v>
      </c>
      <c r="H243" s="159" t="s">
        <v>5931</v>
      </c>
      <c r="I243" s="159" t="s">
        <v>3813</v>
      </c>
      <c r="J243" s="159" t="s">
        <v>15</v>
      </c>
      <c r="K243" s="159" t="s">
        <v>4001</v>
      </c>
      <c r="L243" s="72" t="s">
        <v>4111</v>
      </c>
      <c r="N243" s="159" t="str">
        <f t="shared" si="3"/>
        <v>INSERT INTO ft_t_guid (GUID_OID,GU_ID,GU_TYP,GU_CNT,GU_ID_CTXT_TYP,GEO_UNIT_ID,START_TMS,LAST_CHG_TMS,LAST_CHG_USR_ID,DATA_STAT_TYP,DATA_SRC_ID,GUNT_OID )SELECT 'GUID000242','NL','COUNTRY','1','IBES','EN',SYSDATE(),SYSDATE(),'GS:PSG:P72','ACTIVE','P72','GUNT45B==='   FROM DUAL WHERE NOT EXISTS (SELECT 1 FROM FT_T_GUID WHERE  GUID_OID =  'GUID000242' AND GEO_UNIT_ID = 'EN');</v>
      </c>
    </row>
    <row r="244" spans="1:14">
      <c r="A244" s="159" t="s">
        <v>4938</v>
      </c>
      <c r="B244" s="72" t="s">
        <v>299</v>
      </c>
      <c r="C244" s="159" t="s">
        <v>47</v>
      </c>
      <c r="D244" s="159">
        <v>1</v>
      </c>
      <c r="E244" s="72" t="s">
        <v>4990</v>
      </c>
      <c r="F244" s="72" t="s">
        <v>4793</v>
      </c>
      <c r="G244" s="159" t="s">
        <v>5931</v>
      </c>
      <c r="H244" s="159" t="s">
        <v>5931</v>
      </c>
      <c r="I244" s="159" t="s">
        <v>3813</v>
      </c>
      <c r="J244" s="159" t="s">
        <v>15</v>
      </c>
      <c r="K244" s="159" t="s">
        <v>4001</v>
      </c>
      <c r="L244" s="72" t="s">
        <v>4113</v>
      </c>
      <c r="N244" s="159" t="str">
        <f t="shared" si="3"/>
        <v>INSERT INTO ft_t_guid (GUID_OID,GU_ID,GU_TYP,GU_CNT,GU_ID_CTXT_TYP,GEO_UNIT_ID,START_TMS,LAST_CHG_TMS,LAST_CHG_USR_ID,DATA_STAT_TYP,DATA_SRC_ID,GUNT_OID )SELECT 'GUID000243','NZ','COUNTRY','1','IBES','AN',SYSDATE(),SYSDATE(),'GS:PSG:P72','ACTIVE','P72','GUNT493==='   FROM DUAL WHERE NOT EXISTS (SELECT 1 FROM FT_T_GUID WHERE  GUID_OID =  'GUID000243' AND GEO_UNIT_ID = 'AN');</v>
      </c>
    </row>
    <row r="245" spans="1:14">
      <c r="A245" s="159" t="s">
        <v>4939</v>
      </c>
      <c r="B245" s="72" t="s">
        <v>4703</v>
      </c>
      <c r="C245" s="159" t="s">
        <v>47</v>
      </c>
      <c r="D245" s="159">
        <v>1</v>
      </c>
      <c r="E245" s="72" t="s">
        <v>4990</v>
      </c>
      <c r="F245" s="72" t="s">
        <v>4696</v>
      </c>
      <c r="G245" s="159" t="s">
        <v>5931</v>
      </c>
      <c r="H245" s="159" t="s">
        <v>5931</v>
      </c>
      <c r="I245" s="159" t="s">
        <v>3813</v>
      </c>
      <c r="J245" s="159" t="s">
        <v>15</v>
      </c>
      <c r="K245" s="159" t="s">
        <v>4001</v>
      </c>
      <c r="L245" s="72" t="s">
        <v>4845</v>
      </c>
      <c r="N245" s="159" t="str">
        <f t="shared" si="3"/>
        <v>INSERT INTO ft_t_guid (GUID_OID,GU_ID,GU_TYP,GU_CNT,GU_ID_CTXT_TYP,GEO_UNIT_ID,START_TMS,LAST_CHG_TMS,LAST_CHG_USR_ID,DATA_STAT_TYP,DATA_SRC_ID,GUNT_OID )SELECT 'GUID000244','NI','COUNTRY','1','IBES','LY',SYSDATE(),SYSDATE(),'GS:PSG:P72','ACTIVE','P72','GUNT3A4==='   FROM DUAL WHERE NOT EXISTS (SELECT 1 FROM FT_T_GUID WHERE  GUID_OID =  'GUID000244' AND GEO_UNIT_ID = 'LY');</v>
      </c>
    </row>
    <row r="246" spans="1:14">
      <c r="A246" s="159" t="s">
        <v>4940</v>
      </c>
      <c r="B246" s="72" t="s">
        <v>4106</v>
      </c>
      <c r="C246" s="159" t="s">
        <v>47</v>
      </c>
      <c r="D246" s="159">
        <v>1</v>
      </c>
      <c r="E246" s="72" t="s">
        <v>4990</v>
      </c>
      <c r="F246" s="72" t="s">
        <v>4794</v>
      </c>
      <c r="G246" s="159" t="s">
        <v>5931</v>
      </c>
      <c r="H246" s="159" t="s">
        <v>5931</v>
      </c>
      <c r="I246" s="159" t="s">
        <v>3813</v>
      </c>
      <c r="J246" s="159" t="s">
        <v>15</v>
      </c>
      <c r="K246" s="159" t="s">
        <v>4001</v>
      </c>
      <c r="L246" s="72" t="s">
        <v>4108</v>
      </c>
      <c r="N246" s="159" t="str">
        <f t="shared" si="3"/>
        <v>INSERT INTO ft_t_guid (GUID_OID,GU_ID,GU_TYP,GU_CNT,GU_ID_CTXT_TYP,GEO_UNIT_ID,START_TMS,LAST_CHG_TMS,LAST_CHG_USR_ID,DATA_STAT_TYP,DATA_SRC_ID,GUNT_OID )SELECT 'GUID000245','NG','COUNTRY','1','IBES','KN',SYSDATE(),SYSDATE(),'GS:PSG:P72','ACTIVE','P72','GUNT2ED==='   FROM DUAL WHERE NOT EXISTS (SELECT 1 FROM FT_T_GUID WHERE  GUID_OID =  'GUID000245' AND GEO_UNIT_ID = 'KN');</v>
      </c>
    </row>
    <row r="247" spans="1:14">
      <c r="A247" s="159" t="s">
        <v>4941</v>
      </c>
      <c r="B247" s="72" t="s">
        <v>279</v>
      </c>
      <c r="C247" s="159" t="s">
        <v>47</v>
      </c>
      <c r="D247" s="159">
        <v>1</v>
      </c>
      <c r="E247" s="72" t="s">
        <v>4990</v>
      </c>
      <c r="F247" s="72" t="s">
        <v>2703</v>
      </c>
      <c r="G247" s="159" t="s">
        <v>5931</v>
      </c>
      <c r="H247" s="159" t="s">
        <v>5931</v>
      </c>
      <c r="I247" s="159" t="s">
        <v>3813</v>
      </c>
      <c r="J247" s="159" t="s">
        <v>15</v>
      </c>
      <c r="K247" s="159" t="s">
        <v>4001</v>
      </c>
      <c r="L247" s="72" t="s">
        <v>4340</v>
      </c>
      <c r="N247" s="159" t="str">
        <f t="shared" si="3"/>
        <v>INSERT INTO ft_t_guid (GUID_OID,GU_ID,GU_TYP,GU_CNT,GU_ID_CTXT_TYP,GEO_UNIT_ID,START_TMS,LAST_CHG_TMS,LAST_CHG_USR_ID,DATA_STAT_TYP,DATA_SRC_ID,GUNT_OID )SELECT 'GUID000246','NO','COUNTRY','1','IBES','SN',SYSDATE(),SYSDATE(),'GS:PSG:P72','ACTIVE','P72','GUNT362==='   FROM DUAL WHERE NOT EXISTS (SELECT 1 FROM FT_T_GUID WHERE  GUID_OID =  'GUID000246' AND GEO_UNIT_ID = 'SN');</v>
      </c>
    </row>
    <row r="248" spans="1:14">
      <c r="A248" s="159" t="s">
        <v>4942</v>
      </c>
      <c r="B248" s="72" t="s">
        <v>4704</v>
      </c>
      <c r="C248" s="159" t="s">
        <v>47</v>
      </c>
      <c r="D248" s="159">
        <v>1</v>
      </c>
      <c r="E248" s="72" t="s">
        <v>4990</v>
      </c>
      <c r="F248" s="72" t="s">
        <v>4795</v>
      </c>
      <c r="G248" s="159" t="s">
        <v>5931</v>
      </c>
      <c r="H248" s="159" t="s">
        <v>5931</v>
      </c>
      <c r="I248" s="159" t="s">
        <v>3813</v>
      </c>
      <c r="J248" s="159" t="s">
        <v>15</v>
      </c>
      <c r="K248" s="159" t="s">
        <v>4001</v>
      </c>
      <c r="L248" s="72" t="s">
        <v>4342</v>
      </c>
      <c r="N248" s="159" t="str">
        <f t="shared" si="3"/>
        <v>INSERT INTO ft_t_guid (GUID_OID,GU_ID,GU_TYP,GU_CNT,GU_ID_CTXT_TYP,GEO_UNIT_ID,START_TMS,LAST_CHG_TMS,LAST_CHG_USR_ID,DATA_STAT_TYP,DATA_SRC_ID,GUNT_OID )SELECT 'GUID000247','OM','COUNTRY','1','IBES','DM',SYSDATE(),SYSDATE(),'GS:PSG:P72','ACTIVE','P72','GUNT49C==='   FROM DUAL WHERE NOT EXISTS (SELECT 1 FROM FT_T_GUID WHERE  GUID_OID =  'GUID000247' AND GEO_UNIT_ID = 'DM');</v>
      </c>
    </row>
    <row r="249" spans="1:14">
      <c r="A249" s="159" t="s">
        <v>4943</v>
      </c>
      <c r="B249" s="72" t="s">
        <v>1432</v>
      </c>
      <c r="C249" s="159" t="s">
        <v>47</v>
      </c>
      <c r="D249" s="159">
        <v>1</v>
      </c>
      <c r="E249" s="72" t="s">
        <v>4990</v>
      </c>
      <c r="F249" s="72" t="s">
        <v>4796</v>
      </c>
      <c r="G249" s="159" t="s">
        <v>5931</v>
      </c>
      <c r="H249" s="159" t="s">
        <v>5931</v>
      </c>
      <c r="I249" s="159" t="s">
        <v>3813</v>
      </c>
      <c r="J249" s="159" t="s">
        <v>15</v>
      </c>
      <c r="K249" s="159" t="s">
        <v>4001</v>
      </c>
      <c r="L249" s="72" t="s">
        <v>4344</v>
      </c>
      <c r="N249" s="159" t="str">
        <f t="shared" si="3"/>
        <v>INSERT INTO ft_t_guid (GUID_OID,GU_ID,GU_TYP,GU_CNT,GU_ID_CTXT_TYP,GEO_UNIT_ID,START_TMS,LAST_CHG_TMS,LAST_CHG_USR_ID,DATA_STAT_TYP,DATA_SRC_ID,GUNT_OID )SELECT 'GUID000248','PK','COUNTRY','1','IBES','FQ',SYSDATE(),SYSDATE(),'GS:PSG:P72','ACTIVE','P72','GUNT308==='   FROM DUAL WHERE NOT EXISTS (SELECT 1 FROM FT_T_GUID WHERE  GUID_OID =  'GUID000248' AND GEO_UNIT_ID = 'FQ');</v>
      </c>
    </row>
    <row r="250" spans="1:14">
      <c r="A250" s="159" t="s">
        <v>4944</v>
      </c>
      <c r="B250" s="72" t="s">
        <v>4705</v>
      </c>
      <c r="C250" s="159" t="s">
        <v>47</v>
      </c>
      <c r="D250" s="159">
        <v>1</v>
      </c>
      <c r="E250" s="72" t="s">
        <v>4990</v>
      </c>
      <c r="F250" s="72" t="s">
        <v>4676</v>
      </c>
      <c r="G250" s="159" t="s">
        <v>5931</v>
      </c>
      <c r="H250" s="159" t="s">
        <v>5931</v>
      </c>
      <c r="I250" s="159" t="s">
        <v>3813</v>
      </c>
      <c r="J250" s="159" t="s">
        <v>15</v>
      </c>
      <c r="K250" s="159" t="s">
        <v>4001</v>
      </c>
      <c r="L250" s="72" t="s">
        <v>4378</v>
      </c>
      <c r="N250" s="159" t="str">
        <f t="shared" si="3"/>
        <v>INSERT INTO ft_t_guid (GUID_OID,GU_ID,GU_TYP,GU_CNT,GU_ID_CTXT_TYP,GEO_UNIT_ID,START_TMS,LAST_CHG_TMS,LAST_CHG_USR_ID,DATA_STAT_TYP,DATA_SRC_ID,GUNT_OID )SELECT 'GUID000249','PS','COUNTRY','1','IBES','GE',SYSDATE(),SYSDATE(),'GS:PSG:P72','ACTIVE','P72','GUNT480==='   FROM DUAL WHERE NOT EXISTS (SELECT 1 FROM FT_T_GUID WHERE  GUID_OID =  'GUID000249' AND GEO_UNIT_ID = 'GE');</v>
      </c>
    </row>
    <row r="251" spans="1:14">
      <c r="A251" s="159" t="s">
        <v>4945</v>
      </c>
      <c r="B251" s="72" t="s">
        <v>4706</v>
      </c>
      <c r="C251" s="159" t="s">
        <v>47</v>
      </c>
      <c r="D251" s="159">
        <v>1</v>
      </c>
      <c r="E251" s="72" t="s">
        <v>4990</v>
      </c>
      <c r="F251" s="72" t="s">
        <v>4797</v>
      </c>
      <c r="G251" s="159" t="s">
        <v>5931</v>
      </c>
      <c r="H251" s="159" t="s">
        <v>5931</v>
      </c>
      <c r="I251" s="159" t="s">
        <v>3813</v>
      </c>
      <c r="J251" s="159" t="s">
        <v>15</v>
      </c>
      <c r="K251" s="159" t="s">
        <v>4001</v>
      </c>
      <c r="L251" s="72" t="s">
        <v>4346</v>
      </c>
      <c r="N251" s="159" t="str">
        <f t="shared" si="3"/>
        <v>INSERT INTO ft_t_guid (GUID_OID,GU_ID,GU_TYP,GU_CNT,GU_ID_CTXT_TYP,GEO_UNIT_ID,START_TMS,LAST_CHG_TMS,LAST_CHG_USR_ID,DATA_STAT_TYP,DATA_SRC_ID,GUNT_OID )SELECT 'GUID000250','PA','COUNTRY','1','IBES','LR',SYSDATE(),SYSDATE(),'GS:PSG:P72','ACTIVE','P72','GUNT2DA==='   FROM DUAL WHERE NOT EXISTS (SELECT 1 FROM FT_T_GUID WHERE  GUID_OID =  'GUID000250' AND GEO_UNIT_ID = 'LR');</v>
      </c>
    </row>
    <row r="252" spans="1:14">
      <c r="A252" s="159" t="s">
        <v>4946</v>
      </c>
      <c r="B252" s="72" t="s">
        <v>4707</v>
      </c>
      <c r="C252" s="159" t="s">
        <v>47</v>
      </c>
      <c r="D252" s="159">
        <v>1</v>
      </c>
      <c r="E252" s="72" t="s">
        <v>4990</v>
      </c>
      <c r="F252" s="72" t="s">
        <v>4798</v>
      </c>
      <c r="G252" s="159" t="s">
        <v>5931</v>
      </c>
      <c r="H252" s="159" t="s">
        <v>5931</v>
      </c>
      <c r="I252" s="159" t="s">
        <v>3813</v>
      </c>
      <c r="J252" s="159" t="s">
        <v>15</v>
      </c>
      <c r="K252" s="159" t="s">
        <v>4001</v>
      </c>
      <c r="L252" s="72" t="s">
        <v>4846</v>
      </c>
      <c r="N252" s="159" t="str">
        <f t="shared" si="3"/>
        <v>INSERT INTO ft_t_guid (GUID_OID,GU_ID,GU_TYP,GU_CNT,GU_ID_CTXT_TYP,GEO_UNIT_ID,START_TMS,LAST_CHG_TMS,LAST_CHG_USR_ID,DATA_STAT_TYP,DATA_SRC_ID,GUNT_OID )SELECT 'GUID000251','PG','COUNTRY','1','IBES','AP',SYSDATE(),SYSDATE(),'GS:PSG:P72','ACTIVE','P72','GUNT4AE==='   FROM DUAL WHERE NOT EXISTS (SELECT 1 FROM FT_T_GUID WHERE  GUID_OID =  'GUID000251' AND GEO_UNIT_ID = 'AP');</v>
      </c>
    </row>
    <row r="253" spans="1:14">
      <c r="A253" s="159" t="s">
        <v>4947</v>
      </c>
      <c r="B253" s="72" t="s">
        <v>4708</v>
      </c>
      <c r="C253" s="159" t="s">
        <v>47</v>
      </c>
      <c r="D253" s="159">
        <v>1</v>
      </c>
      <c r="E253" s="72" t="s">
        <v>4990</v>
      </c>
      <c r="F253" s="72" t="s">
        <v>4799</v>
      </c>
      <c r="G253" s="159" t="s">
        <v>5931</v>
      </c>
      <c r="H253" s="159" t="s">
        <v>5931</v>
      </c>
      <c r="I253" s="159" t="s">
        <v>3813</v>
      </c>
      <c r="J253" s="159" t="s">
        <v>15</v>
      </c>
      <c r="K253" s="159" t="s">
        <v>4001</v>
      </c>
      <c r="L253" s="72" t="s">
        <v>4348</v>
      </c>
      <c r="N253" s="159" t="str">
        <f t="shared" si="3"/>
        <v>INSERT INTO ft_t_guid (GUID_OID,GU_ID,GU_TYP,GU_CNT,GU_ID_CTXT_TYP,GEO_UNIT_ID,START_TMS,LAST_CHG_TMS,LAST_CHG_USR_ID,DATA_STAT_TYP,DATA_SRC_ID,GUNT_OID )SELECT 'GUID000252','PY','COUNTRY','1','IBES','LZ',SYSDATE(),SYSDATE(),'GS:PSG:P72','ACTIVE','P72','GUNT2CA==='   FROM DUAL WHERE NOT EXISTS (SELECT 1 FROM FT_T_GUID WHERE  GUID_OID =  'GUID000252' AND GEO_UNIT_ID = 'LZ');</v>
      </c>
    </row>
    <row r="254" spans="1:14">
      <c r="A254" s="159" t="s">
        <v>4948</v>
      </c>
      <c r="B254" s="72" t="s">
        <v>4709</v>
      </c>
      <c r="C254" s="159" t="s">
        <v>47</v>
      </c>
      <c r="D254" s="159">
        <v>1</v>
      </c>
      <c r="E254" s="72" t="s">
        <v>4990</v>
      </c>
      <c r="F254" s="72" t="s">
        <v>4800</v>
      </c>
      <c r="G254" s="159" t="s">
        <v>5931</v>
      </c>
      <c r="H254" s="159" t="s">
        <v>5931</v>
      </c>
      <c r="I254" s="159" t="s">
        <v>3813</v>
      </c>
      <c r="J254" s="159" t="s">
        <v>15</v>
      </c>
      <c r="K254" s="159" t="s">
        <v>4001</v>
      </c>
      <c r="L254" s="72" t="s">
        <v>4350</v>
      </c>
      <c r="N254" s="159" t="str">
        <f t="shared" si="3"/>
        <v>INSERT INTO ft_t_guid (GUID_OID,GU_ID,GU_TYP,GU_CNT,GU_ID_CTXT_TYP,GEO_UNIT_ID,START_TMS,LAST_CHG_TMS,LAST_CHG_USR_ID,DATA_STAT_TYP,DATA_SRC_ID,GUNT_OID )SELECT 'GUID000253','PE','COUNTRY','1','IBES','LP',SYSDATE(),SYSDATE(),'GS:PSG:P72','ACTIVE','P72','GUNT430==='   FROM DUAL WHERE NOT EXISTS (SELECT 1 FROM FT_T_GUID WHERE  GUID_OID =  'GUID000253' AND GEO_UNIT_ID = 'LP');</v>
      </c>
    </row>
    <row r="255" spans="1:14">
      <c r="A255" s="159" t="s">
        <v>4949</v>
      </c>
      <c r="B255" s="72" t="s">
        <v>4115</v>
      </c>
      <c r="C255" s="159" t="s">
        <v>47</v>
      </c>
      <c r="D255" s="159">
        <v>1</v>
      </c>
      <c r="E255" s="72" t="s">
        <v>4990</v>
      </c>
      <c r="F255" s="72" t="s">
        <v>4801</v>
      </c>
      <c r="G255" s="159" t="s">
        <v>5931</v>
      </c>
      <c r="H255" s="159" t="s">
        <v>5931</v>
      </c>
      <c r="I255" s="159" t="s">
        <v>3813</v>
      </c>
      <c r="J255" s="159" t="s">
        <v>15</v>
      </c>
      <c r="K255" s="159" t="s">
        <v>4001</v>
      </c>
      <c r="L255" s="72" t="s">
        <v>4117</v>
      </c>
      <c r="N255" s="159" t="str">
        <f t="shared" si="3"/>
        <v>INSERT INTO ft_t_guid (GUID_OID,GU_ID,GU_TYP,GU_CNT,GU_ID_CTXT_TYP,GEO_UNIT_ID,START_TMS,LAST_CHG_TMS,LAST_CHG_USR_ID,DATA_STAT_TYP,DATA_SRC_ID,GUNT_OID )SELECT 'GUID000254','PH','COUNTRY','1','IBES','FP',SYSDATE(),SYSDATE(),'GS:PSG:P72','ACTIVE','P72','GUNT442==='   FROM DUAL WHERE NOT EXISTS (SELECT 1 FROM FT_T_GUID WHERE  GUID_OID =  'GUID000254' AND GEO_UNIT_ID = 'FP');</v>
      </c>
    </row>
    <row r="256" spans="1:14">
      <c r="A256" s="159" t="s">
        <v>4950</v>
      </c>
      <c r="B256" s="72" t="s">
        <v>270</v>
      </c>
      <c r="C256" s="159" t="s">
        <v>47</v>
      </c>
      <c r="D256" s="159">
        <v>1</v>
      </c>
      <c r="E256" s="72" t="s">
        <v>4990</v>
      </c>
      <c r="F256" s="72" t="s">
        <v>1319</v>
      </c>
      <c r="G256" s="159" t="s">
        <v>5931</v>
      </c>
      <c r="H256" s="159" t="s">
        <v>5931</v>
      </c>
      <c r="I256" s="159" t="s">
        <v>3813</v>
      </c>
      <c r="J256" s="159" t="s">
        <v>15</v>
      </c>
      <c r="K256" s="159" t="s">
        <v>4001</v>
      </c>
      <c r="L256" s="72" t="s">
        <v>4353</v>
      </c>
      <c r="N256" s="159" t="str">
        <f t="shared" si="3"/>
        <v>INSERT INTO ft_t_guid (GUID_OID,GU_ID,GU_TYP,GU_CNT,GU_ID_CTXT_TYP,GEO_UNIT_ID,START_TMS,LAST_CHG_TMS,LAST_CHG_USR_ID,DATA_STAT_TYP,DATA_SRC_ID,GUNT_OID )SELECT 'GUID000255','PL','COUNTRY','1','IBES','EG',SYSDATE(),SYSDATE(),'GS:PSG:P72','ACTIVE','P72','GUNT296==='   FROM DUAL WHERE NOT EXISTS (SELECT 1 FROM FT_T_GUID WHERE  GUID_OID =  'GUID000255' AND GEO_UNIT_ID = 'EG');</v>
      </c>
    </row>
    <row r="257" spans="1:14">
      <c r="A257" s="159" t="s">
        <v>4951</v>
      </c>
      <c r="B257" s="72" t="s">
        <v>271</v>
      </c>
      <c r="C257" s="159" t="s">
        <v>47</v>
      </c>
      <c r="D257" s="159">
        <v>1</v>
      </c>
      <c r="E257" s="72" t="s">
        <v>4990</v>
      </c>
      <c r="F257" s="72" t="s">
        <v>4802</v>
      </c>
      <c r="G257" s="159" t="s">
        <v>5931</v>
      </c>
      <c r="H257" s="159" t="s">
        <v>5931</v>
      </c>
      <c r="I257" s="159" t="s">
        <v>3813</v>
      </c>
      <c r="J257" s="159" t="s">
        <v>15</v>
      </c>
      <c r="K257" s="159" t="s">
        <v>4001</v>
      </c>
      <c r="L257" s="72" t="s">
        <v>4119</v>
      </c>
      <c r="N257" s="159" t="str">
        <f t="shared" si="3"/>
        <v>INSERT INTO ft_t_guid (GUID_OID,GU_ID,GU_TYP,GU_CNT,GU_ID_CTXT_TYP,GEO_UNIT_ID,START_TMS,LAST_CHG_TMS,LAST_CHG_USR_ID,DATA_STAT_TYP,DATA_SRC_ID,GUNT_OID )SELECT 'GUID000256','PT','COUNTRY','1','IBES','EP',SYSDATE(),SYSDATE(),'GS:PSG:P72','ACTIVE','P72','GUNT278==='   FROM DUAL WHERE NOT EXISTS (SELECT 1 FROM FT_T_GUID WHERE  GUID_OID =  'GUID000256' AND GEO_UNIT_ID = 'EP');</v>
      </c>
    </row>
    <row r="258" spans="1:14">
      <c r="A258" s="159" t="s">
        <v>4952</v>
      </c>
      <c r="B258" s="72" t="s">
        <v>4710</v>
      </c>
      <c r="C258" s="159" t="s">
        <v>47</v>
      </c>
      <c r="D258" s="159">
        <v>1</v>
      </c>
      <c r="E258" s="72" t="s">
        <v>4990</v>
      </c>
      <c r="F258" s="72" t="s">
        <v>147</v>
      </c>
      <c r="G258" s="159" t="s">
        <v>5931</v>
      </c>
      <c r="H258" s="159" t="s">
        <v>5931</v>
      </c>
      <c r="I258" s="159" t="s">
        <v>3813</v>
      </c>
      <c r="J258" s="159" t="s">
        <v>15</v>
      </c>
      <c r="K258" s="159" t="s">
        <v>4001</v>
      </c>
      <c r="L258" s="72" t="s">
        <v>4847</v>
      </c>
      <c r="N258" s="159" t="str">
        <f t="shared" ref="N258:N320" si="4">CONCATENATE("INSERT INTO ft_t_guid (GUID_OID,GU_ID,GU_TYP,GU_CNT,GU_ID_CTXT_TYP,GEO_UNIT_ID,START_TMS,LAST_CHG_TMS,LAST_CHG_USR_ID,DATA_STAT_TYP,DATA_SRC_ID,GUNT_OID )SELECT '", A258, "','", B258, "','", C258, "','", D258, "','", E258, "','", F258, "',", G258,",",H258, ",'", I258, "','", J258, "','", K258, "','",L258,"'   FROM DUAL WHERE NOT EXISTS (SELECT 1 FROM FT_T_GUID WHERE  GUID_OID =  '",A258, "' AND GEO_UNIT_ID = '",F258, "');")</f>
        <v>INSERT INTO ft_t_guid (GUID_OID,GU_ID,GU_TYP,GU_CNT,GU_ID_CTXT_TYP,GEO_UNIT_ID,START_TMS,LAST_CHG_TMS,LAST_CHG_USR_ID,DATA_STAT_TYP,DATA_SRC_ID,GUNT_OID )SELECT 'GUID000257','PR','COUNTRY','1','IBES','NP',SYSDATE(),SYSDATE(),'GS:PSG:P72','ACTIVE','P72','GUNT2EB==='   FROM DUAL WHERE NOT EXISTS (SELECT 1 FROM FT_T_GUID WHERE  GUID_OID =  'GUID000257' AND GEO_UNIT_ID = 'NP');</v>
      </c>
    </row>
    <row r="259" spans="1:14">
      <c r="A259" s="159" t="s">
        <v>4953</v>
      </c>
      <c r="B259" s="72" t="s">
        <v>4711</v>
      </c>
      <c r="C259" s="159" t="s">
        <v>47</v>
      </c>
      <c r="D259" s="159">
        <v>1</v>
      </c>
      <c r="E259" s="72" t="s">
        <v>4990</v>
      </c>
      <c r="F259" s="72" t="s">
        <v>4803</v>
      </c>
      <c r="G259" s="159" t="s">
        <v>5931</v>
      </c>
      <c r="H259" s="159" t="s">
        <v>5931</v>
      </c>
      <c r="I259" s="159" t="s">
        <v>3813</v>
      </c>
      <c r="J259" s="159" t="s">
        <v>15</v>
      </c>
      <c r="K259" s="159" t="s">
        <v>4001</v>
      </c>
      <c r="L259" s="72" t="s">
        <v>4356</v>
      </c>
      <c r="N259" s="159" t="str">
        <f t="shared" si="4"/>
        <v>INSERT INTO ft_t_guid (GUID_OID,GU_ID,GU_TYP,GU_CNT,GU_ID_CTXT_TYP,GEO_UNIT_ID,START_TMS,LAST_CHG_TMS,LAST_CHG_USR_ID,DATA_STAT_TYP,DATA_SRC_ID,GUNT_OID )SELECT 'GUID000258','QA','COUNTRY','1','IBES','GQ',SYSDATE(),SYSDATE(),'GS:PSG:P72','ACTIVE','P72','GUNT23D==='   FROM DUAL WHERE NOT EXISTS (SELECT 1 FROM FT_T_GUID WHERE  GUID_OID =  'GUID000258' AND GEO_UNIT_ID = 'GQ');</v>
      </c>
    </row>
    <row r="260" spans="1:14">
      <c r="A260" s="159" t="s">
        <v>4954</v>
      </c>
      <c r="B260" s="72" t="s">
        <v>4712</v>
      </c>
      <c r="C260" s="159" t="s">
        <v>47</v>
      </c>
      <c r="D260" s="159">
        <v>1</v>
      </c>
      <c r="E260" s="72" t="s">
        <v>4990</v>
      </c>
      <c r="F260" s="72" t="s">
        <v>4804</v>
      </c>
      <c r="G260" s="159" t="s">
        <v>5931</v>
      </c>
      <c r="H260" s="159" t="s">
        <v>5931</v>
      </c>
      <c r="I260" s="159" t="s">
        <v>3813</v>
      </c>
      <c r="J260" s="159" t="s">
        <v>15</v>
      </c>
      <c r="K260" s="159" t="s">
        <v>4001</v>
      </c>
      <c r="L260" s="72" t="s">
        <v>4366</v>
      </c>
      <c r="N260" s="159" t="str">
        <f t="shared" si="4"/>
        <v>INSERT INTO ft_t_guid (GUID_OID,GU_ID,GU_TYP,GU_CNT,GU_ID_CTXT_TYP,GEO_UNIT_ID,START_TMS,LAST_CHG_TMS,LAST_CHG_USR_ID,DATA_STAT_TYP,DATA_SRC_ID,GUNT_OID )SELECT 'GUID000259','RS','COUNTRY','1','IBES','EJ',SYSDATE(),SYSDATE(),'GS:PSG:P72','ACTIVE','P72','GUNT2A2==='   FROM DUAL WHERE NOT EXISTS (SELECT 1 FROM FT_T_GUID WHERE  GUID_OID =  'GUID000259' AND GEO_UNIT_ID = 'EJ');</v>
      </c>
    </row>
    <row r="261" spans="1:14">
      <c r="A261" s="159" t="s">
        <v>4955</v>
      </c>
      <c r="B261" s="72" t="s">
        <v>272</v>
      </c>
      <c r="C261" s="159" t="s">
        <v>47</v>
      </c>
      <c r="D261" s="159">
        <v>1</v>
      </c>
      <c r="E261" s="72" t="s">
        <v>4990</v>
      </c>
      <c r="F261" s="72" t="s">
        <v>4805</v>
      </c>
      <c r="G261" s="159" t="s">
        <v>5931</v>
      </c>
      <c r="H261" s="159" t="s">
        <v>5931</v>
      </c>
      <c r="I261" s="159" t="s">
        <v>3813</v>
      </c>
      <c r="J261" s="159" t="s">
        <v>15</v>
      </c>
      <c r="K261" s="159" t="s">
        <v>4001</v>
      </c>
      <c r="L261" s="72" t="s">
        <v>4357</v>
      </c>
      <c r="N261" s="159" t="str">
        <f t="shared" si="4"/>
        <v>INSERT INTO ft_t_guid (GUID_OID,GU_ID,GU_TYP,GU_CNT,GU_ID_CTXT_TYP,GEO_UNIT_ID,START_TMS,LAST_CHG_TMS,LAST_CHG_USR_ID,DATA_STAT_TYP,DATA_SRC_ID,GUNT_OID )SELECT 'GUID000260','RO','COUNTRY','1','IBES','EK',SYSDATE(),SYSDATE(),'GS:PSG:P72','ACTIVE','P72','GUNT418==='   FROM DUAL WHERE NOT EXISTS (SELECT 1 FROM FT_T_GUID WHERE  GUID_OID =  'GUID000260' AND GEO_UNIT_ID = 'EK');</v>
      </c>
    </row>
    <row r="262" spans="1:14">
      <c r="A262" s="159" t="s">
        <v>4956</v>
      </c>
      <c r="B262" s="72" t="s">
        <v>1458</v>
      </c>
      <c r="C262" s="159" t="s">
        <v>47</v>
      </c>
      <c r="D262" s="159">
        <v>1</v>
      </c>
      <c r="E262" s="72" t="s">
        <v>4990</v>
      </c>
      <c r="F262" s="72" t="s">
        <v>4806</v>
      </c>
      <c r="G262" s="159" t="s">
        <v>5931</v>
      </c>
      <c r="H262" s="159" t="s">
        <v>5931</v>
      </c>
      <c r="I262" s="159" t="s">
        <v>3813</v>
      </c>
      <c r="J262" s="159" t="s">
        <v>15</v>
      </c>
      <c r="K262" s="159" t="s">
        <v>4001</v>
      </c>
      <c r="L262" s="72" t="s">
        <v>4359</v>
      </c>
      <c r="N262" s="159" t="str">
        <f t="shared" si="4"/>
        <v>INSERT INTO ft_t_guid (GUID_OID,GU_ID,GU_TYP,GU_CNT,GU_ID_CTXT_TYP,GEO_UNIT_ID,START_TMS,LAST_CHG_TMS,LAST_CHG_USR_ID,DATA_STAT_TYP,DATA_SRC_ID,GUNT_OID )SELECT 'GUID000261','RU','COUNTRY','1','IBES','ER',SYSDATE(),SYSDATE(),'GS:PSG:P72','ACTIVE','P72','GUNT1E7==='   FROM DUAL WHERE NOT EXISTS (SELECT 1 FROM FT_T_GUID WHERE  GUID_OID =  'GUID000261' AND GEO_UNIT_ID = 'ER');</v>
      </c>
    </row>
    <row r="263" spans="1:14">
      <c r="A263" s="159" t="s">
        <v>4957</v>
      </c>
      <c r="B263" s="72" t="s">
        <v>4713</v>
      </c>
      <c r="C263" s="159" t="s">
        <v>47</v>
      </c>
      <c r="D263" s="159">
        <v>1</v>
      </c>
      <c r="E263" s="72" t="s">
        <v>4990</v>
      </c>
      <c r="F263" s="72" t="s">
        <v>4807</v>
      </c>
      <c r="G263" s="159" t="s">
        <v>5931</v>
      </c>
      <c r="H263" s="159" t="s">
        <v>5931</v>
      </c>
      <c r="I263" s="159" t="s">
        <v>3813</v>
      </c>
      <c r="J263" s="159" t="s">
        <v>15</v>
      </c>
      <c r="K263" s="159" t="s">
        <v>4001</v>
      </c>
      <c r="L263" s="72" t="s">
        <v>4361</v>
      </c>
      <c r="N263" s="159" t="str">
        <f t="shared" si="4"/>
        <v>INSERT INTO ft_t_guid (GUID_OID,GU_ID,GU_TYP,GU_CNT,GU_ID_CTXT_TYP,GEO_UNIT_ID,START_TMS,LAST_CHG_TMS,LAST_CHG_USR_ID,DATA_STAT_TYP,DATA_SRC_ID,GUNT_OID )SELECT 'GUID000262','RW','COUNTRY','1','IBES','JR',SYSDATE(),SYSDATE(),'GS:PSG:P72','ACTIVE','P72','GUNT2AF==='   FROM DUAL WHERE NOT EXISTS (SELECT 1 FROM FT_T_GUID WHERE  GUID_OID =  'GUID000262' AND GEO_UNIT_ID = 'JR');</v>
      </c>
    </row>
    <row r="264" spans="1:14">
      <c r="A264" s="159" t="s">
        <v>4958</v>
      </c>
      <c r="B264" s="72" t="s">
        <v>4714</v>
      </c>
      <c r="C264" s="159" t="s">
        <v>47</v>
      </c>
      <c r="D264" s="159">
        <v>1</v>
      </c>
      <c r="E264" s="72" t="s">
        <v>4990</v>
      </c>
      <c r="F264" s="72" t="s">
        <v>4808</v>
      </c>
      <c r="G264" s="159" t="s">
        <v>5931</v>
      </c>
      <c r="H264" s="159" t="s">
        <v>5931</v>
      </c>
      <c r="I264" s="159" t="s">
        <v>3813</v>
      </c>
      <c r="J264" s="159" t="s">
        <v>15</v>
      </c>
      <c r="K264" s="159" t="s">
        <v>4001</v>
      </c>
      <c r="L264" s="72" t="s">
        <v>4362</v>
      </c>
      <c r="N264" s="159" t="str">
        <f t="shared" si="4"/>
        <v>INSERT INTO ft_t_guid (GUID_OID,GU_ID,GU_TYP,GU_CNT,GU_ID_CTXT_TYP,GEO_UNIT_ID,START_TMS,LAST_CHG_TMS,LAST_CHG_USR_ID,DATA_STAT_TYP,DATA_SRC_ID,GUNT_OID )SELECT 'GUID000263','SA','COUNTRY','1','IBES','FW',SYSDATE(),SYSDATE(),'GS:PSG:P72','ACTIVE','P72','GUNT461==='   FROM DUAL WHERE NOT EXISTS (SELECT 1 FROM FT_T_GUID WHERE  GUID_OID =  'GUID000263' AND GEO_UNIT_ID = 'FW');</v>
      </c>
    </row>
    <row r="265" spans="1:14">
      <c r="A265" s="159" t="s">
        <v>4959</v>
      </c>
      <c r="B265" s="72" t="s">
        <v>2703</v>
      </c>
      <c r="C265" s="159" t="s">
        <v>47</v>
      </c>
      <c r="D265" s="159">
        <v>1</v>
      </c>
      <c r="E265" s="72" t="s">
        <v>4990</v>
      </c>
      <c r="F265" s="72" t="s">
        <v>276</v>
      </c>
      <c r="G265" s="159" t="s">
        <v>5931</v>
      </c>
      <c r="H265" s="159" t="s">
        <v>5931</v>
      </c>
      <c r="I265" s="159" t="s">
        <v>3813</v>
      </c>
      <c r="J265" s="159" t="s">
        <v>15</v>
      </c>
      <c r="K265" s="159" t="s">
        <v>4001</v>
      </c>
      <c r="L265" s="72" t="s">
        <v>4364</v>
      </c>
      <c r="N265" s="159" t="str">
        <f t="shared" si="4"/>
        <v>INSERT INTO ft_t_guid (GUID_OID,GU_ID,GU_TYP,GU_CNT,GU_ID_CTXT_TYP,GEO_UNIT_ID,START_TMS,LAST_CHG_TMS,LAST_CHG_USR_ID,DATA_STAT_TYP,DATA_SRC_ID,GUNT_OID )SELECT 'GUID000264','SN','COUNTRY','1','IBES','SE',SYSDATE(),SYSDATE(),'GS:PSG:P72','ACTIVE','P72','GUNT49F==='   FROM DUAL WHERE NOT EXISTS (SELECT 1 FROM FT_T_GUID WHERE  GUID_OID =  'GUID000264' AND GEO_UNIT_ID = 'SE');</v>
      </c>
    </row>
    <row r="266" spans="1:14">
      <c r="A266" s="159" t="s">
        <v>4960</v>
      </c>
      <c r="B266" s="72" t="s">
        <v>4121</v>
      </c>
      <c r="C266" s="159" t="s">
        <v>47</v>
      </c>
      <c r="D266" s="159">
        <v>1</v>
      </c>
      <c r="E266" s="72" t="s">
        <v>4990</v>
      </c>
      <c r="F266" s="72" t="s">
        <v>4809</v>
      </c>
      <c r="G266" s="159" t="s">
        <v>5931</v>
      </c>
      <c r="H266" s="159" t="s">
        <v>5931</v>
      </c>
      <c r="I266" s="159" t="s">
        <v>3813</v>
      </c>
      <c r="J266" s="159" t="s">
        <v>15</v>
      </c>
      <c r="K266" s="159" t="s">
        <v>4001</v>
      </c>
      <c r="L266" s="72" t="s">
        <v>4123</v>
      </c>
      <c r="N266" s="159" t="str">
        <f t="shared" si="4"/>
        <v>INSERT INTO ft_t_guid (GUID_OID,GU_ID,GU_TYP,GU_CNT,GU_ID_CTXT_TYP,GEO_UNIT_ID,START_TMS,LAST_CHG_TMS,LAST_CHG_USR_ID,DATA_STAT_TYP,DATA_SRC_ID,GUNT_OID )SELECT 'GUID000265','SG','COUNTRY','1','IBES','FS',SYSDATE(),SYSDATE(),'GS:PSG:P72','ACTIVE','P72','GUNT23C==='   FROM DUAL WHERE NOT EXISTS (SELECT 1 FROM FT_T_GUID WHERE  GUID_OID =  'GUID000265' AND GEO_UNIT_ID = 'FS');</v>
      </c>
    </row>
    <row r="267" spans="1:14">
      <c r="A267" s="159" t="s">
        <v>4961</v>
      </c>
      <c r="B267" s="72" t="s">
        <v>273</v>
      </c>
      <c r="C267" s="159" t="s">
        <v>47</v>
      </c>
      <c r="D267" s="159">
        <v>1</v>
      </c>
      <c r="E267" s="72" t="s">
        <v>4990</v>
      </c>
      <c r="F267" s="72" t="s">
        <v>4810</v>
      </c>
      <c r="G267" s="159" t="s">
        <v>5931</v>
      </c>
      <c r="H267" s="159" t="s">
        <v>5931</v>
      </c>
      <c r="I267" s="159" t="s">
        <v>3813</v>
      </c>
      <c r="J267" s="159" t="s">
        <v>15</v>
      </c>
      <c r="K267" s="159" t="s">
        <v>4001</v>
      </c>
      <c r="L267" s="72" t="s">
        <v>4369</v>
      </c>
      <c r="N267" s="159" t="str">
        <f t="shared" si="4"/>
        <v>INSERT INTO ft_t_guid (GUID_OID,GU_ID,GU_TYP,GU_CNT,GU_ID_CTXT_TYP,GEO_UNIT_ID,START_TMS,LAST_CHG_TMS,LAST_CHG_USR_ID,DATA_STAT_TYP,DATA_SRC_ID,GUNT_OID )SELECT 'GUID000266','SK','COUNTRY','1','IBES','DR',SYSDATE(),SYSDATE(),'GS:PSG:P72','ACTIVE','P72','GUNT208==='   FROM DUAL WHERE NOT EXISTS (SELECT 1 FROM FT_T_GUID WHERE  GUID_OID =  'GUID000266' AND GEO_UNIT_ID = 'DR');</v>
      </c>
    </row>
    <row r="268" spans="1:14">
      <c r="A268" s="159" t="s">
        <v>4962</v>
      </c>
      <c r="B268" s="72" t="s">
        <v>274</v>
      </c>
      <c r="C268" s="159" t="s">
        <v>47</v>
      </c>
      <c r="D268" s="159">
        <v>1</v>
      </c>
      <c r="E268" s="72" t="s">
        <v>4990</v>
      </c>
      <c r="F268" s="72" t="s">
        <v>4811</v>
      </c>
      <c r="G268" s="159" t="s">
        <v>5931</v>
      </c>
      <c r="H268" s="159" t="s">
        <v>5931</v>
      </c>
      <c r="I268" s="159" t="s">
        <v>3813</v>
      </c>
      <c r="J268" s="159" t="s">
        <v>15</v>
      </c>
      <c r="K268" s="159" t="s">
        <v>4001</v>
      </c>
      <c r="L268" s="72" t="s">
        <v>4126</v>
      </c>
      <c r="N268" s="159" t="str">
        <f t="shared" si="4"/>
        <v>INSERT INTO ft_t_guid (GUID_OID,GU_ID,GU_TYP,GU_CNT,GU_ID_CTXT_TYP,GEO_UNIT_ID,START_TMS,LAST_CHG_TMS,LAST_CHG_USR_ID,DATA_STAT_TYP,DATA_SRC_ID,GUNT_OID )SELECT 'GUID000267','SI','COUNTRY','1','IBES','DV',SYSDATE(),SYSDATE(),'GS:PSG:P72','ACTIVE','P72','GUNT373==='   FROM DUAL WHERE NOT EXISTS (SELECT 1 FROM FT_T_GUID WHERE  GUID_OID =  'GUID000267' AND GEO_UNIT_ID = 'DV');</v>
      </c>
    </row>
    <row r="269" spans="1:14">
      <c r="A269" s="159" t="s">
        <v>4963</v>
      </c>
      <c r="B269" s="72" t="s">
        <v>4138</v>
      </c>
      <c r="C269" s="159" t="s">
        <v>47</v>
      </c>
      <c r="D269" s="159">
        <v>1</v>
      </c>
      <c r="E269" s="72" t="s">
        <v>4990</v>
      </c>
      <c r="F269" s="72" t="s">
        <v>4812</v>
      </c>
      <c r="G269" s="159" t="s">
        <v>5931</v>
      </c>
      <c r="H269" s="159" t="s">
        <v>5931</v>
      </c>
      <c r="I269" s="159" t="s">
        <v>3813</v>
      </c>
      <c r="J269" s="159" t="s">
        <v>15</v>
      </c>
      <c r="K269" s="159" t="s">
        <v>4001</v>
      </c>
      <c r="L269" s="72" t="s">
        <v>4140</v>
      </c>
      <c r="N269" s="159" t="str">
        <f t="shared" si="4"/>
        <v>INSERT INTO ft_t_guid (GUID_OID,GU_ID,GU_TYP,GU_CNT,GU_ID_CTXT_TYP,GEO_UNIT_ID,START_TMS,LAST_CHG_TMS,LAST_CHG_USR_ID,DATA_STAT_TYP,DATA_SRC_ID,GUNT_OID )SELECT 'GUID000268','ZA','COUNTRY','1','IBES','KS',SYSDATE(),SYSDATE(),'GS:PSG:P72','ACTIVE','P72','GUNT334==='   FROM DUAL WHERE NOT EXISTS (SELECT 1 FROM FT_T_GUID WHERE  GUID_OID =  'GUID000268' AND GEO_UNIT_ID = 'KS');</v>
      </c>
    </row>
    <row r="270" spans="1:14">
      <c r="A270" s="159" t="s">
        <v>4964</v>
      </c>
      <c r="B270" s="72" t="s">
        <v>297</v>
      </c>
      <c r="C270" s="159" t="s">
        <v>47</v>
      </c>
      <c r="D270" s="159">
        <v>1</v>
      </c>
      <c r="E270" s="72" t="s">
        <v>4990</v>
      </c>
      <c r="F270" s="72" t="s">
        <v>4813</v>
      </c>
      <c r="G270" s="159" t="s">
        <v>5931</v>
      </c>
      <c r="H270" s="159" t="s">
        <v>5931</v>
      </c>
      <c r="I270" s="159" t="s">
        <v>3813</v>
      </c>
      <c r="J270" s="159" t="s">
        <v>15</v>
      </c>
      <c r="K270" s="159" t="s">
        <v>4001</v>
      </c>
      <c r="L270" s="72" t="s">
        <v>4408</v>
      </c>
      <c r="N270" s="159" t="str">
        <f t="shared" si="4"/>
        <v>INSERT INTO ft_t_guid (GUID_OID,GU_ID,GU_TYP,GU_CNT,GU_ID_CTXT_TYP,GEO_UNIT_ID,START_TMS,LAST_CHG_TMS,LAST_CHG_USR_ID,DATA_STAT_TYP,DATA_SRC_ID,GUNT_OID )SELECT 'GUID000269','KR','COUNTRY','1','IBES','FK',SYSDATE(),SYSDATE(),'GS:PSG:P72','ACTIVE','P72','GUNT3AA==='   FROM DUAL WHERE NOT EXISTS (SELECT 1 FROM FT_T_GUID WHERE  GUID_OID =  'GUID000269' AND GEO_UNIT_ID = 'FK');</v>
      </c>
    </row>
    <row r="271" spans="1:14">
      <c r="A271" s="159" t="s">
        <v>4965</v>
      </c>
      <c r="B271" s="72" t="s">
        <v>275</v>
      </c>
      <c r="C271" s="159" t="s">
        <v>47</v>
      </c>
      <c r="D271" s="159">
        <v>1</v>
      </c>
      <c r="E271" s="72" t="s">
        <v>4990</v>
      </c>
      <c r="F271" s="72" t="s">
        <v>258</v>
      </c>
      <c r="G271" s="159" t="s">
        <v>5931</v>
      </c>
      <c r="H271" s="159" t="s">
        <v>5931</v>
      </c>
      <c r="I271" s="159" t="s">
        <v>3813</v>
      </c>
      <c r="J271" s="159" t="s">
        <v>15</v>
      </c>
      <c r="K271" s="159" t="s">
        <v>4001</v>
      </c>
      <c r="L271" s="72" t="s">
        <v>4069</v>
      </c>
      <c r="N271" s="159" t="str">
        <f t="shared" si="4"/>
        <v>INSERT INTO ft_t_guid (GUID_OID,GU_ID,GU_TYP,GU_CNT,GU_ID_CTXT_TYP,GEO_UNIT_ID,START_TMS,LAST_CHG_TMS,LAST_CHG_USR_ID,DATA_STAT_TYP,DATA_SRC_ID,GUNT_OID )SELECT 'GUID000270','ES','COUNTRY','1','IBES','EE',SYSDATE(),SYSDATE(),'GS:PSG:P72','ACTIVE','P72','GUNT436==='   FROM DUAL WHERE NOT EXISTS (SELECT 1 FROM FT_T_GUID WHERE  GUID_OID =  'GUID000270' AND GEO_UNIT_ID = 'EE');</v>
      </c>
    </row>
    <row r="272" spans="1:14">
      <c r="A272" s="159" t="s">
        <v>4966</v>
      </c>
      <c r="B272" s="72" t="s">
        <v>4085</v>
      </c>
      <c r="C272" s="159" t="s">
        <v>47</v>
      </c>
      <c r="D272" s="159">
        <v>1</v>
      </c>
      <c r="E272" s="72" t="s">
        <v>4990</v>
      </c>
      <c r="F272" s="72" t="s">
        <v>4814</v>
      </c>
      <c r="G272" s="159" t="s">
        <v>5931</v>
      </c>
      <c r="H272" s="159" t="s">
        <v>5931</v>
      </c>
      <c r="I272" s="159" t="s">
        <v>3813</v>
      </c>
      <c r="J272" s="159" t="s">
        <v>15</v>
      </c>
      <c r="K272" s="159" t="s">
        <v>4001</v>
      </c>
      <c r="L272" s="72" t="s">
        <v>4087</v>
      </c>
      <c r="N272" s="159" t="str">
        <f t="shared" si="4"/>
        <v>INSERT INTO ft_t_guid (GUID_OID,GU_ID,GU_TYP,GU_CNT,GU_ID_CTXT_TYP,GEO_UNIT_ID,START_TMS,LAST_CHG_TMS,LAST_CHG_USR_ID,DATA_STAT_TYP,DATA_SRC_ID,GUNT_OID )SELECT 'GUID000271','LK','COUNTRY','1','IBES','BL',SYSDATE(),SYSDATE(),'GS:PSG:P72','ACTIVE','P72','GUNT21C==='   FROM DUAL WHERE NOT EXISTS (SELECT 1 FROM FT_T_GUID WHERE  GUID_OID =  'GUID000271' AND GEO_UNIT_ID = 'BL');</v>
      </c>
    </row>
    <row r="273" spans="1:14">
      <c r="A273" s="159" t="s">
        <v>4967</v>
      </c>
      <c r="B273" s="72" t="s">
        <v>4715</v>
      </c>
      <c r="C273" s="159" t="s">
        <v>47</v>
      </c>
      <c r="D273" s="159">
        <v>1</v>
      </c>
      <c r="E273" s="72" t="s">
        <v>4990</v>
      </c>
      <c r="F273" s="72" t="s">
        <v>4815</v>
      </c>
      <c r="G273" s="159" t="s">
        <v>5931</v>
      </c>
      <c r="H273" s="159" t="s">
        <v>5931</v>
      </c>
      <c r="I273" s="159" t="s">
        <v>3813</v>
      </c>
      <c r="J273" s="159" t="s">
        <v>15</v>
      </c>
      <c r="K273" s="159" t="s">
        <v>4001</v>
      </c>
      <c r="L273" s="72" t="s">
        <v>4377</v>
      </c>
      <c r="N273" s="159" t="str">
        <f t="shared" si="4"/>
        <v>INSERT INTO ft_t_guid (GUID_OID,GU_ID,GU_TYP,GU_CNT,GU_ID_CTXT_TYP,GEO_UNIT_ID,START_TMS,LAST_CHG_TMS,LAST_CHG_USR_ID,DATA_STAT_TYP,DATA_SRC_ID,GUNT_OID )SELECT 'GUID000272','SD','COUNTRY','1','IBES','KD',SYSDATE(),SYSDATE(),'GS:PSG:P72','ACTIVE','P72','GUNT335==='   FROM DUAL WHERE NOT EXISTS (SELECT 1 FROM FT_T_GUID WHERE  GUID_OID =  'GUID000272' AND GEO_UNIT_ID = 'KD');</v>
      </c>
    </row>
    <row r="274" spans="1:14">
      <c r="A274" s="159" t="s">
        <v>4968</v>
      </c>
      <c r="B274" s="72" t="s">
        <v>276</v>
      </c>
      <c r="C274" s="159" t="s">
        <v>47</v>
      </c>
      <c r="D274" s="159">
        <v>1</v>
      </c>
      <c r="E274" s="72" t="s">
        <v>4990</v>
      </c>
      <c r="F274" s="72" t="s">
        <v>4816</v>
      </c>
      <c r="G274" s="159" t="s">
        <v>5931</v>
      </c>
      <c r="H274" s="159" t="s">
        <v>5931</v>
      </c>
      <c r="I274" s="159" t="s">
        <v>3813</v>
      </c>
      <c r="J274" s="159" t="s">
        <v>15</v>
      </c>
      <c r="K274" s="159" t="s">
        <v>4001</v>
      </c>
      <c r="L274" s="72" t="s">
        <v>4380</v>
      </c>
      <c r="N274" s="159" t="str">
        <f t="shared" si="4"/>
        <v>INSERT INTO ft_t_guid (GUID_OID,GU_ID,GU_TYP,GU_CNT,GU_ID_CTXT_TYP,GEO_UNIT_ID,START_TMS,LAST_CHG_TMS,LAST_CHG_USR_ID,DATA_STAT_TYP,DATA_SRC_ID,GUNT_OID )SELECT 'GUID000273','SE','COUNTRY','1','IBES','SS',SYSDATE(),SYSDATE(),'GS:PSG:P72','ACTIVE','P72','GUNT420==='   FROM DUAL WHERE NOT EXISTS (SELECT 1 FROM FT_T_GUID WHERE  GUID_OID =  'GUID000273' AND GEO_UNIT_ID = 'SS');</v>
      </c>
    </row>
    <row r="275" spans="1:14">
      <c r="A275" s="159" t="s">
        <v>4969</v>
      </c>
      <c r="B275" s="72" t="s">
        <v>94</v>
      </c>
      <c r="C275" s="159" t="s">
        <v>47</v>
      </c>
      <c r="D275" s="159">
        <v>1</v>
      </c>
      <c r="E275" s="72" t="s">
        <v>4990</v>
      </c>
      <c r="F275" s="72" t="s">
        <v>275</v>
      </c>
      <c r="G275" s="159" t="s">
        <v>5931</v>
      </c>
      <c r="H275" s="159" t="s">
        <v>5931</v>
      </c>
      <c r="I275" s="159" t="s">
        <v>3813</v>
      </c>
      <c r="J275" s="159" t="s">
        <v>15</v>
      </c>
      <c r="K275" s="159" t="s">
        <v>4001</v>
      </c>
      <c r="L275" s="72" t="s">
        <v>4062</v>
      </c>
      <c r="N275" s="159" t="str">
        <f t="shared" si="4"/>
        <v>INSERT INTO ft_t_guid (GUID_OID,GU_ID,GU_TYP,GU_CNT,GU_ID_CTXT_TYP,GEO_UNIT_ID,START_TMS,LAST_CHG_TMS,LAST_CHG_USR_ID,DATA_STAT_TYP,DATA_SRC_ID,GUNT_OID )SELECT 'GUID000274','CH','COUNTRY','1','IBES','ES',SYSDATE(),SYSDATE(),'GS:PSG:P72','ACTIVE','P72','GUNT39B==='   FROM DUAL WHERE NOT EXISTS (SELECT 1 FROM FT_T_GUID WHERE  GUID_OID =  'GUID000274' AND GEO_UNIT_ID = 'ES');</v>
      </c>
    </row>
    <row r="276" spans="1:14">
      <c r="A276" s="159" t="s">
        <v>4970</v>
      </c>
      <c r="B276" s="72" t="s">
        <v>4716</v>
      </c>
      <c r="C276" s="159" t="s">
        <v>47</v>
      </c>
      <c r="D276" s="159">
        <v>1</v>
      </c>
      <c r="E276" s="72" t="s">
        <v>4990</v>
      </c>
      <c r="F276" s="72" t="s">
        <v>4817</v>
      </c>
      <c r="G276" s="159" t="s">
        <v>5931</v>
      </c>
      <c r="H276" s="159" t="s">
        <v>5931</v>
      </c>
      <c r="I276" s="159" t="s">
        <v>3813</v>
      </c>
      <c r="J276" s="159" t="s">
        <v>15</v>
      </c>
      <c r="K276" s="159" t="s">
        <v>4001</v>
      </c>
      <c r="L276" s="72" t="s">
        <v>4382</v>
      </c>
      <c r="N276" s="159" t="str">
        <f t="shared" si="4"/>
        <v>INSERT INTO ft_t_guid (GUID_OID,GU_ID,GU_TYP,GU_CNT,GU_ID_CTXT_TYP,GEO_UNIT_ID,START_TMS,LAST_CHG_TMS,LAST_CHG_USR_ID,DATA_STAT_TYP,DATA_SRC_ID,GUNT_OID )SELECT 'GUID000275','SY','COUNTRY','1','IBES','FY',SYSDATE(),SYSDATE(),'GS:PSG:P72','ACTIVE','P72','GUNT281==='   FROM DUAL WHERE NOT EXISTS (SELECT 1 FROM FT_T_GUID WHERE  GUID_OID =  'GUID000275' AND GEO_UNIT_ID = 'FY');</v>
      </c>
    </row>
    <row r="277" spans="1:14">
      <c r="A277" s="159" t="s">
        <v>4971</v>
      </c>
      <c r="B277" s="72" t="s">
        <v>4128</v>
      </c>
      <c r="C277" s="159" t="s">
        <v>47</v>
      </c>
      <c r="D277" s="159">
        <v>1</v>
      </c>
      <c r="E277" s="72" t="s">
        <v>4990</v>
      </c>
      <c r="F277" s="72" t="s">
        <v>4818</v>
      </c>
      <c r="G277" s="159" t="s">
        <v>5931</v>
      </c>
      <c r="H277" s="159" t="s">
        <v>5931</v>
      </c>
      <c r="I277" s="159" t="s">
        <v>3813</v>
      </c>
      <c r="J277" s="159" t="s">
        <v>15</v>
      </c>
      <c r="K277" s="159" t="s">
        <v>4001</v>
      </c>
      <c r="L277" s="72" t="s">
        <v>4129</v>
      </c>
      <c r="N277" s="159" t="str">
        <f t="shared" si="4"/>
        <v>INSERT INTO ft_t_guid (GUID_OID,GU_ID,GU_TYP,GU_CNT,GU_ID_CTXT_TYP,GEO_UNIT_ID,START_TMS,LAST_CHG_TMS,LAST_CHG_USR_ID,DATA_STAT_TYP,DATA_SRC_ID,GUNT_OID )SELECT 'GUID000276','TW','COUNTRY','1','IBES','FA',SYSDATE(),SYSDATE(),'GS:PSG:P72','ACTIVE','P72','GUNT2DD==='   FROM DUAL WHERE NOT EXISTS (SELECT 1 FROM FT_T_GUID WHERE  GUID_OID =  'GUID000276' AND GEO_UNIT_ID = 'FA');</v>
      </c>
    </row>
    <row r="278" spans="1:14">
      <c r="A278" s="159" t="s">
        <v>4972</v>
      </c>
      <c r="B278" s="72" t="s">
        <v>4717</v>
      </c>
      <c r="C278" s="159" t="s">
        <v>47</v>
      </c>
      <c r="D278" s="159">
        <v>1</v>
      </c>
      <c r="E278" s="72" t="s">
        <v>4990</v>
      </c>
      <c r="F278" s="72" t="s">
        <v>4819</v>
      </c>
      <c r="G278" s="159" t="s">
        <v>5931</v>
      </c>
      <c r="H278" s="159" t="s">
        <v>5931</v>
      </c>
      <c r="I278" s="159" t="s">
        <v>3813</v>
      </c>
      <c r="J278" s="159" t="s">
        <v>15</v>
      </c>
      <c r="K278" s="159" t="s">
        <v>4001</v>
      </c>
      <c r="L278" s="72" t="s">
        <v>4848</v>
      </c>
      <c r="N278" s="159" t="str">
        <f t="shared" si="4"/>
        <v>INSERT INTO ft_t_guid (GUID_OID,GU_ID,GU_TYP,GU_CNT,GU_ID_CTXT_TYP,GEO_UNIT_ID,START_TMS,LAST_CHG_TMS,LAST_CHG_USR_ID,DATA_STAT_TYP,DATA_SRC_ID,GUNT_OID )SELECT 'GUID000277','TJ','COUNTRY','1','IBES','DW',SYSDATE(),SYSDATE(),'GS:PSG:P72','ACTIVE','P72','GUNT288==='   FROM DUAL WHERE NOT EXISTS (SELECT 1 FROM FT_T_GUID WHERE  GUID_OID =  'GUID000277' AND GEO_UNIT_ID = 'DW');</v>
      </c>
    </row>
    <row r="279" spans="1:14">
      <c r="A279" s="159" t="s">
        <v>4973</v>
      </c>
      <c r="B279" s="72" t="s">
        <v>4718</v>
      </c>
      <c r="C279" s="159" t="s">
        <v>47</v>
      </c>
      <c r="D279" s="159">
        <v>1</v>
      </c>
      <c r="E279" s="72" t="s">
        <v>4990</v>
      </c>
      <c r="F279" s="72" t="s">
        <v>4820</v>
      </c>
      <c r="G279" s="159" t="s">
        <v>5931</v>
      </c>
      <c r="H279" s="159" t="s">
        <v>5931</v>
      </c>
      <c r="I279" s="159" t="s">
        <v>3813</v>
      </c>
      <c r="J279" s="159" t="s">
        <v>15</v>
      </c>
      <c r="K279" s="159" t="s">
        <v>4001</v>
      </c>
      <c r="L279" s="72" t="s">
        <v>4385</v>
      </c>
      <c r="N279" s="159" t="str">
        <f t="shared" si="4"/>
        <v>INSERT INTO ft_t_guid (GUID_OID,GU_ID,GU_TYP,GU_CNT,GU_ID_CTXT_TYP,GEO_UNIT_ID,START_TMS,LAST_CHG_TMS,LAST_CHG_USR_ID,DATA_STAT_TYP,DATA_SRC_ID,GUNT_OID )SELECT 'GUID000278','TH','COUNTRY','1','IBES','FT',SYSDATE(),SYSDATE(),'GS:PSG:P72','ACTIVE','P72','GUNT454==='   FROM DUAL WHERE NOT EXISTS (SELECT 1 FROM FT_T_GUID WHERE  GUID_OID =  'GUID000278' AND GEO_UNIT_ID = 'FT');</v>
      </c>
    </row>
    <row r="280" spans="1:14">
      <c r="A280" s="159" t="s">
        <v>4974</v>
      </c>
      <c r="B280" s="72" t="s">
        <v>4719</v>
      </c>
      <c r="C280" s="159" t="s">
        <v>47</v>
      </c>
      <c r="D280" s="159">
        <v>1</v>
      </c>
      <c r="E280" s="72" t="s">
        <v>4990</v>
      </c>
      <c r="F280" s="72" t="s">
        <v>267</v>
      </c>
      <c r="G280" s="159" t="s">
        <v>5931</v>
      </c>
      <c r="H280" s="159" t="s">
        <v>5931</v>
      </c>
      <c r="I280" s="159" t="s">
        <v>3813</v>
      </c>
      <c r="J280" s="159" t="s">
        <v>15</v>
      </c>
      <c r="K280" s="159" t="s">
        <v>4001</v>
      </c>
      <c r="L280" s="72" t="s">
        <v>4387</v>
      </c>
      <c r="N280" s="159" t="str">
        <f t="shared" si="4"/>
        <v>INSERT INTO ft_t_guid (GUID_OID,GU_ID,GU_TYP,GU_CNT,GU_ID_CTXT_TYP,GEO_UNIT_ID,START_TMS,LAST_CHG_TMS,LAST_CHG_USR_ID,DATA_STAT_TYP,DATA_SRC_ID,GUNT_OID )SELECT 'GUID000279','TT','COUNTRY','1','IBES','LT',SYSDATE(),SYSDATE(),'GS:PSG:P72','ACTIVE','P72','GUNT3FE==='   FROM DUAL WHERE NOT EXISTS (SELECT 1 FROM FT_T_GUID WHERE  GUID_OID =  'GUID000279' AND GEO_UNIT_ID = 'LT');</v>
      </c>
    </row>
    <row r="281" spans="1:14">
      <c r="A281" s="159" t="s">
        <v>4975</v>
      </c>
      <c r="B281" s="72" t="s">
        <v>4720</v>
      </c>
      <c r="C281" s="159" t="s">
        <v>47</v>
      </c>
      <c r="D281" s="159">
        <v>1</v>
      </c>
      <c r="E281" s="72" t="s">
        <v>4990</v>
      </c>
      <c r="F281" s="72" t="s">
        <v>4821</v>
      </c>
      <c r="G281" s="159" t="s">
        <v>5931</v>
      </c>
      <c r="H281" s="159" t="s">
        <v>5931</v>
      </c>
      <c r="I281" s="159" t="s">
        <v>3813</v>
      </c>
      <c r="J281" s="159" t="s">
        <v>15</v>
      </c>
      <c r="K281" s="159" t="s">
        <v>4001</v>
      </c>
      <c r="L281" s="72" t="s">
        <v>4389</v>
      </c>
      <c r="N281" s="159" t="str">
        <f t="shared" si="4"/>
        <v>INSERT INTO ft_t_guid (GUID_OID,GU_ID,GU_TYP,GU_CNT,GU_ID_CTXT_TYP,GEO_UNIT_ID,START_TMS,LAST_CHG_TMS,LAST_CHG_USR_ID,DATA_STAT_TYP,DATA_SRC_ID,GUNT_OID )SELECT 'GUID000280','TN','COUNTRY','1','IBES','KV',SYSDATE(),SYSDATE(),'GS:PSG:P72','ACTIVE','P72','GUNT404==='   FROM DUAL WHERE NOT EXISTS (SELECT 1 FROM FT_T_GUID WHERE  GUID_OID =  'GUID000280' AND GEO_UNIT_ID = 'KV');</v>
      </c>
    </row>
    <row r="282" spans="1:14">
      <c r="A282" s="159" t="s">
        <v>4976</v>
      </c>
      <c r="B282" s="72" t="s">
        <v>301</v>
      </c>
      <c r="C282" s="159" t="s">
        <v>47</v>
      </c>
      <c r="D282" s="159">
        <v>1</v>
      </c>
      <c r="E282" s="72" t="s">
        <v>4990</v>
      </c>
      <c r="F282" s="72" t="s">
        <v>4822</v>
      </c>
      <c r="G282" s="159" t="s">
        <v>5931</v>
      </c>
      <c r="H282" s="159" t="s">
        <v>5931</v>
      </c>
      <c r="I282" s="159" t="s">
        <v>3813</v>
      </c>
      <c r="J282" s="159" t="s">
        <v>15</v>
      </c>
      <c r="K282" s="159" t="s">
        <v>4001</v>
      </c>
      <c r="L282" s="72" t="s">
        <v>4391</v>
      </c>
      <c r="N282" s="159" t="str">
        <f t="shared" si="4"/>
        <v>INSERT INTO ft_t_guid (GUID_OID,GU_ID,GU_TYP,GU_CNT,GU_ID_CTXT_TYP,GEO_UNIT_ID,START_TMS,LAST_CHG_TMS,LAST_CHG_USR_ID,DATA_STAT_TYP,DATA_SRC_ID,GUNT_OID )SELECT 'GUID000281','TR','COUNTRY','1','IBES','ET',SYSDATE(),SYSDATE(),'GS:PSG:P72','ACTIVE','P72','GUNT443==='   FROM DUAL WHERE NOT EXISTS (SELECT 1 FROM FT_T_GUID WHERE  GUID_OID =  'GUID000281' AND GEO_UNIT_ID = 'ET');</v>
      </c>
    </row>
    <row r="283" spans="1:14">
      <c r="A283" s="159" t="s">
        <v>4977</v>
      </c>
      <c r="B283" s="72" t="s">
        <v>4721</v>
      </c>
      <c r="C283" s="159" t="s">
        <v>47</v>
      </c>
      <c r="D283" s="159">
        <v>1</v>
      </c>
      <c r="E283" s="72" t="s">
        <v>4990</v>
      </c>
      <c r="F283" s="72" t="s">
        <v>4823</v>
      </c>
      <c r="G283" s="159" t="s">
        <v>5931</v>
      </c>
      <c r="H283" s="159" t="s">
        <v>5931</v>
      </c>
      <c r="I283" s="159" t="s">
        <v>3813</v>
      </c>
      <c r="J283" s="159" t="s">
        <v>15</v>
      </c>
      <c r="K283" s="159" t="s">
        <v>4001</v>
      </c>
      <c r="L283" s="72" t="s">
        <v>4849</v>
      </c>
      <c r="N283" s="159" t="str">
        <f t="shared" si="4"/>
        <v>INSERT INTO ft_t_guid (GUID_OID,GU_ID,GU_TYP,GU_CNT,GU_ID_CTXT_TYP,GEO_UNIT_ID,START_TMS,LAST_CHG_TMS,LAST_CHG_USR_ID,DATA_STAT_TYP,DATA_SRC_ID,GUNT_OID )SELECT 'GUID000282','TM','COUNTRY','1','IBES','DT',SYSDATE(),SYSDATE(),'GS:PSG:P72','ACTIVE','P72','GUNT1EA==='   FROM DUAL WHERE NOT EXISTS (SELECT 1 FROM FT_T_GUID WHERE  GUID_OID =  'GUID000282' AND GEO_UNIT_ID = 'DT');</v>
      </c>
    </row>
    <row r="284" spans="1:14">
      <c r="A284" s="159" t="s">
        <v>4978</v>
      </c>
      <c r="B284" s="72" t="s">
        <v>4722</v>
      </c>
      <c r="C284" s="159" t="s">
        <v>47</v>
      </c>
      <c r="D284" s="159">
        <v>1</v>
      </c>
      <c r="E284" s="72" t="s">
        <v>4990</v>
      </c>
      <c r="F284" s="72" t="s">
        <v>4824</v>
      </c>
      <c r="G284" s="159" t="s">
        <v>5931</v>
      </c>
      <c r="H284" s="159" t="s">
        <v>5931</v>
      </c>
      <c r="I284" s="159" t="s">
        <v>3813</v>
      </c>
      <c r="J284" s="159" t="s">
        <v>15</v>
      </c>
      <c r="K284" s="159" t="s">
        <v>4001</v>
      </c>
      <c r="L284" s="72" t="s">
        <v>4393</v>
      </c>
      <c r="N284" s="159" t="str">
        <f t="shared" si="4"/>
        <v>INSERT INTO ft_t_guid (GUID_OID,GU_ID,GU_TYP,GU_CNT,GU_ID_CTXT_TYP,GEO_UNIT_ID,START_TMS,LAST_CHG_TMS,LAST_CHG_USR_ID,DATA_STAT_TYP,DATA_SRC_ID,GUNT_OID )SELECT 'GUID000283','UG','COUNTRY','1','IBES','KU',SYSDATE(),SYSDATE(),'GS:PSG:P72','ACTIVE','P72','GUNT35C==='   FROM DUAL WHERE NOT EXISTS (SELECT 1 FROM FT_T_GUID WHERE  GUID_OID =  'GUID000283' AND GEO_UNIT_ID = 'KU');</v>
      </c>
    </row>
    <row r="285" spans="1:14">
      <c r="A285" s="159" t="s">
        <v>4979</v>
      </c>
      <c r="B285" s="72" t="s">
        <v>4131</v>
      </c>
      <c r="C285" s="159" t="s">
        <v>47</v>
      </c>
      <c r="D285" s="159">
        <v>1</v>
      </c>
      <c r="E285" s="72" t="s">
        <v>4990</v>
      </c>
      <c r="F285" s="72" t="s">
        <v>4825</v>
      </c>
      <c r="G285" s="159" t="s">
        <v>5931</v>
      </c>
      <c r="H285" s="159" t="s">
        <v>5931</v>
      </c>
      <c r="I285" s="159" t="s">
        <v>3813</v>
      </c>
      <c r="J285" s="159" t="s">
        <v>15</v>
      </c>
      <c r="K285" s="159" t="s">
        <v>4001</v>
      </c>
      <c r="L285" s="72" t="s">
        <v>4133</v>
      </c>
      <c r="N285" s="159" t="str">
        <f t="shared" si="4"/>
        <v>INSERT INTO ft_t_guid (GUID_OID,GU_ID,GU_TYP,GU_CNT,GU_ID_CTXT_TYP,GEO_UNIT_ID,START_TMS,LAST_CHG_TMS,LAST_CHG_USR_ID,DATA_STAT_TYP,DATA_SRC_ID,GUNT_OID )SELECT 'GUID000284','UA','COUNTRY','1','IBES','DU',SYSDATE(),SYSDATE(),'GS:PSG:P72','ACTIVE','P72','GUNT3C8==='   FROM DUAL WHERE NOT EXISTS (SELECT 1 FROM FT_T_GUID WHERE  GUID_OID =  'GUID000284' AND GEO_UNIT_ID = 'DU');</v>
      </c>
    </row>
    <row r="286" spans="1:14">
      <c r="A286" s="159" t="s">
        <v>4980</v>
      </c>
      <c r="B286" s="72" t="s">
        <v>4054</v>
      </c>
      <c r="C286" s="159" t="s">
        <v>47</v>
      </c>
      <c r="D286" s="159">
        <v>1</v>
      </c>
      <c r="E286" s="72" t="s">
        <v>4990</v>
      </c>
      <c r="F286" s="72" t="s">
        <v>4826</v>
      </c>
      <c r="G286" s="159" t="s">
        <v>5931</v>
      </c>
      <c r="H286" s="159" t="s">
        <v>5931</v>
      </c>
      <c r="I286" s="159" t="s">
        <v>3813</v>
      </c>
      <c r="J286" s="159" t="s">
        <v>15</v>
      </c>
      <c r="K286" s="159" t="s">
        <v>4001</v>
      </c>
      <c r="L286" s="72" t="s">
        <v>4055</v>
      </c>
      <c r="N286" s="159" t="str">
        <f t="shared" si="4"/>
        <v>INSERT INTO ft_t_guid (GUID_OID,GU_ID,GU_TYP,GU_CNT,GU_ID_CTXT_TYP,GEO_UNIT_ID,START_TMS,LAST_CHG_TMS,LAST_CHG_USR_ID,DATA_STAT_TYP,DATA_SRC_ID,GUNT_OID )SELECT 'GUID000285','AE','COUNTRY','1','IBES','FU',SYSDATE(),SYSDATE(),'GS:PSG:P72','ACTIVE','P72','GUNT416==='   FROM DUAL WHERE NOT EXISTS (SELECT 1 FROM FT_T_GUID WHERE  GUID_OID =  'GUID000285' AND GEO_UNIT_ID = 'FU');</v>
      </c>
    </row>
    <row r="287" spans="1:14">
      <c r="A287" s="159" t="s">
        <v>4981</v>
      </c>
      <c r="B287" s="72" t="s">
        <v>277</v>
      </c>
      <c r="C287" s="159" t="s">
        <v>47</v>
      </c>
      <c r="D287" s="159">
        <v>1</v>
      </c>
      <c r="E287" s="72" t="s">
        <v>4990</v>
      </c>
      <c r="F287" s="72" t="s">
        <v>4827</v>
      </c>
      <c r="G287" s="159" t="s">
        <v>5931</v>
      </c>
      <c r="H287" s="159" t="s">
        <v>5931</v>
      </c>
      <c r="I287" s="159" t="s">
        <v>3813</v>
      </c>
      <c r="J287" s="159" t="s">
        <v>15</v>
      </c>
      <c r="K287" s="159" t="s">
        <v>4001</v>
      </c>
      <c r="L287" s="72" t="s">
        <v>4072</v>
      </c>
      <c r="N287" s="159" t="str">
        <f t="shared" si="4"/>
        <v>INSERT INTO ft_t_guid (GUID_OID,GU_ID,GU_TYP,GU_CNT,GU_ID_CTXT_TYP,GEO_UNIT_ID,START_TMS,LAST_CHG_TMS,LAST_CHG_USR_ID,DATA_STAT_TYP,DATA_SRC_ID,GUNT_OID )SELECT 'GUID000286','GB','COUNTRY','1','IBES','EX',SYSDATE(),SYSDATE(),'GS:PSG:P72','ACTIVE','P72','GUNT3EA==='   FROM DUAL WHERE NOT EXISTS (SELECT 1 FROM FT_T_GUID WHERE  GUID_OID =  'GUID000286' AND GEO_UNIT_ID = 'EX');</v>
      </c>
    </row>
    <row r="288" spans="1:14">
      <c r="A288" s="159" t="s">
        <v>4982</v>
      </c>
      <c r="B288" s="72" t="s">
        <v>4723</v>
      </c>
      <c r="C288" s="159" t="s">
        <v>47</v>
      </c>
      <c r="D288" s="159">
        <v>1</v>
      </c>
      <c r="E288" s="72" t="s">
        <v>4990</v>
      </c>
      <c r="F288" s="72" t="s">
        <v>4828</v>
      </c>
      <c r="G288" s="159" t="s">
        <v>5931</v>
      </c>
      <c r="H288" s="159" t="s">
        <v>5931</v>
      </c>
      <c r="I288" s="159" t="s">
        <v>3813</v>
      </c>
      <c r="J288" s="159" t="s">
        <v>15</v>
      </c>
      <c r="K288" s="159" t="s">
        <v>4001</v>
      </c>
      <c r="L288" s="72" t="s">
        <v>4404</v>
      </c>
      <c r="N288" s="159" t="str">
        <f t="shared" si="4"/>
        <v>INSERT INTO ft_t_guid (GUID_OID,GU_ID,GU_TYP,GU_CNT,GU_ID_CTXT_TYP,GEO_UNIT_ID,START_TMS,LAST_CHG_TMS,LAST_CHG_USR_ID,DATA_STAT_TYP,DATA_SRC_ID,GUNT_OID )SELECT 'GUID000287','TZ','COUNTRY','1','IBES','KT',SYSDATE(),SYSDATE(),'GS:PSG:P72','ACTIVE','P72','GUNT482==='   FROM DUAL WHERE NOT EXISTS (SELECT 1 FROM FT_T_GUID WHERE  GUID_OID =  'GUID000287' AND GEO_UNIT_ID = 'KT');</v>
      </c>
    </row>
    <row r="289" spans="1:14">
      <c r="A289" s="159" t="s">
        <v>4983</v>
      </c>
      <c r="B289" s="72" t="s">
        <v>302</v>
      </c>
      <c r="C289" s="159" t="s">
        <v>47</v>
      </c>
      <c r="D289" s="159">
        <v>1</v>
      </c>
      <c r="E289" s="72" t="s">
        <v>4990</v>
      </c>
      <c r="F289" s="72" t="s">
        <v>151</v>
      </c>
      <c r="G289" s="159" t="s">
        <v>5931</v>
      </c>
      <c r="H289" s="159" t="s">
        <v>5931</v>
      </c>
      <c r="I289" s="159" t="s">
        <v>3813</v>
      </c>
      <c r="J289" s="159" t="s">
        <v>15</v>
      </c>
      <c r="K289" s="159" t="s">
        <v>4001</v>
      </c>
      <c r="L289" s="72" t="s">
        <v>4136</v>
      </c>
      <c r="N289" s="159" t="str">
        <f t="shared" si="4"/>
        <v>INSERT INTO ft_t_guid (GUID_OID,GU_ID,GU_TYP,GU_CNT,GU_ID_CTXT_TYP,GEO_UNIT_ID,START_TMS,LAST_CHG_TMS,LAST_CHG_USR_ID,DATA_STAT_TYP,DATA_SRC_ID,GUNT_OID )SELECT 'GUID000288','US','COUNTRY','1','IBES','NA',SYSDATE(),SYSDATE(),'GS:PSG:P72','ACTIVE','P72','GUNT3CC==='   FROM DUAL WHERE NOT EXISTS (SELECT 1 FROM FT_T_GUID WHERE  GUID_OID =  'GUID000288' AND GEO_UNIT_ID = 'NA');</v>
      </c>
    </row>
    <row r="290" spans="1:14">
      <c r="A290" s="159" t="s">
        <v>4984</v>
      </c>
      <c r="B290" s="72" t="s">
        <v>4724</v>
      </c>
      <c r="C290" s="159" t="s">
        <v>47</v>
      </c>
      <c r="D290" s="159">
        <v>1</v>
      </c>
      <c r="E290" s="72" t="s">
        <v>4990</v>
      </c>
      <c r="F290" s="72" t="s">
        <v>268</v>
      </c>
      <c r="G290" s="159" t="s">
        <v>5931</v>
      </c>
      <c r="H290" s="159" t="s">
        <v>5931</v>
      </c>
      <c r="I290" s="159" t="s">
        <v>3813</v>
      </c>
      <c r="J290" s="159" t="s">
        <v>15</v>
      </c>
      <c r="K290" s="159" t="s">
        <v>4001</v>
      </c>
      <c r="L290" s="72" t="s">
        <v>4850</v>
      </c>
      <c r="N290" s="159" t="str">
        <f t="shared" si="4"/>
        <v>INSERT INTO ft_t_guid (GUID_OID,GU_ID,GU_TYP,GU_CNT,GU_ID_CTXT_TYP,GEO_UNIT_ID,START_TMS,LAST_CHG_TMS,LAST_CHG_USR_ID,DATA_STAT_TYP,DATA_SRC_ID,GUNT_OID )SELECT 'GUID000289','UY','COUNTRY','1','IBES','LU',SYSDATE(),SYSDATE(),'GS:PSG:P72','ACTIVE','P72','GUNT41D==='   FROM DUAL WHERE NOT EXISTS (SELECT 1 FROM FT_T_GUID WHERE  GUID_OID =  'GUID000289' AND GEO_UNIT_ID = 'LU');</v>
      </c>
    </row>
    <row r="291" spans="1:14">
      <c r="A291" s="159" t="s">
        <v>4985</v>
      </c>
      <c r="B291" s="72" t="s">
        <v>4725</v>
      </c>
      <c r="C291" s="159" t="s">
        <v>47</v>
      </c>
      <c r="D291" s="159">
        <v>1</v>
      </c>
      <c r="E291" s="72" t="s">
        <v>4990</v>
      </c>
      <c r="F291" s="72" t="s">
        <v>4659</v>
      </c>
      <c r="G291" s="159" t="s">
        <v>5931</v>
      </c>
      <c r="H291" s="159" t="s">
        <v>5931</v>
      </c>
      <c r="I291" s="159" t="s">
        <v>3813</v>
      </c>
      <c r="J291" s="159" t="s">
        <v>15</v>
      </c>
      <c r="K291" s="159" t="s">
        <v>4001</v>
      </c>
      <c r="L291" s="72" t="s">
        <v>4407</v>
      </c>
      <c r="N291" s="159" t="str">
        <f t="shared" si="4"/>
        <v>INSERT INTO ft_t_guid (GUID_OID,GU_ID,GU_TYP,GU_CNT,GU_ID_CTXT_TYP,GEO_UNIT_ID,START_TMS,LAST_CHG_TMS,LAST_CHG_USR_ID,DATA_STAT_TYP,DATA_SRC_ID,GUNT_OID )SELECT 'GUID000290','UZ','COUNTRY','1','IBES','DZ',SYSDATE(),SYSDATE(),'GS:PSG:P72','ACTIVE','P72','GUNT451==='   FROM DUAL WHERE NOT EXISTS (SELECT 1 FROM FT_T_GUID WHERE  GUID_OID =  'GUID000290' AND GEO_UNIT_ID = 'DZ');</v>
      </c>
    </row>
    <row r="292" spans="1:14">
      <c r="A292" s="159" t="s">
        <v>4986</v>
      </c>
      <c r="B292" s="72" t="s">
        <v>153</v>
      </c>
      <c r="C292" s="159" t="s">
        <v>47</v>
      </c>
      <c r="D292" s="159">
        <v>1</v>
      </c>
      <c r="E292" s="72" t="s">
        <v>4990</v>
      </c>
      <c r="F292" s="72" t="s">
        <v>266</v>
      </c>
      <c r="G292" s="159" t="s">
        <v>5931</v>
      </c>
      <c r="H292" s="159" t="s">
        <v>5931</v>
      </c>
      <c r="I292" s="159" t="s">
        <v>3813</v>
      </c>
      <c r="J292" s="159" t="s">
        <v>15</v>
      </c>
      <c r="K292" s="159" t="s">
        <v>4001</v>
      </c>
      <c r="L292" s="72" t="s">
        <v>4409</v>
      </c>
      <c r="N292" s="159" t="str">
        <f t="shared" si="4"/>
        <v>INSERT INTO ft_t_guid (GUID_OID,GU_ID,GU_TYP,GU_CNT,GU_ID_CTXT_TYP,GEO_UNIT_ID,START_TMS,LAST_CHG_TMS,LAST_CHG_USR_ID,DATA_STAT_TYP,DATA_SRC_ID,GUNT_OID )SELECT 'GUID000291','VE','COUNTRY','1','IBES','LV',SYSDATE(),SYSDATE(),'GS:PSG:P72','ACTIVE','P72','GUNT32D==='   FROM DUAL WHERE NOT EXISTS (SELECT 1 FROM FT_T_GUID WHERE  GUID_OID =  'GUID000291' AND GEO_UNIT_ID = 'LV');</v>
      </c>
    </row>
    <row r="293" spans="1:14">
      <c r="A293" s="159" t="s">
        <v>4987</v>
      </c>
      <c r="B293" s="72" t="s">
        <v>1526</v>
      </c>
      <c r="C293" s="159" t="s">
        <v>47</v>
      </c>
      <c r="D293" s="159">
        <v>1</v>
      </c>
      <c r="E293" s="72" t="s">
        <v>4990</v>
      </c>
      <c r="F293" s="72" t="s">
        <v>4829</v>
      </c>
      <c r="G293" s="159" t="s">
        <v>5931</v>
      </c>
      <c r="H293" s="159" t="s">
        <v>5931</v>
      </c>
      <c r="I293" s="159" t="s">
        <v>3813</v>
      </c>
      <c r="J293" s="159" t="s">
        <v>15</v>
      </c>
      <c r="K293" s="159" t="s">
        <v>4001</v>
      </c>
      <c r="L293" s="72" t="s">
        <v>4371</v>
      </c>
      <c r="N293" s="159" t="str">
        <f t="shared" si="4"/>
        <v>INSERT INTO ft_t_guid (GUID_OID,GU_ID,GU_TYP,GU_CNT,GU_ID_CTXT_TYP,GEO_UNIT_ID,START_TMS,LAST_CHG_TMS,LAST_CHG_USR_ID,DATA_STAT_TYP,DATA_SRC_ID,GUNT_OID )SELECT 'GUID000292','VN','COUNTRY','1','IBES','GV',SYSDATE(),SYSDATE(),'GS:PSG:P72','ACTIVE','P72','GUNT214==='   FROM DUAL WHERE NOT EXISTS (SELECT 1 FROM FT_T_GUID WHERE  GUID_OID =  'GUID000292' AND GEO_UNIT_ID = 'GV');</v>
      </c>
    </row>
    <row r="294" spans="1:14">
      <c r="A294" s="159" t="s">
        <v>4988</v>
      </c>
      <c r="B294" s="72" t="s">
        <v>4142</v>
      </c>
      <c r="C294" s="159" t="s">
        <v>47</v>
      </c>
      <c r="D294" s="159">
        <v>1</v>
      </c>
      <c r="E294" s="72" t="s">
        <v>4990</v>
      </c>
      <c r="F294" s="72" t="s">
        <v>4691</v>
      </c>
      <c r="G294" s="159" t="s">
        <v>5931</v>
      </c>
      <c r="H294" s="159" t="s">
        <v>5931</v>
      </c>
      <c r="I294" s="159" t="s">
        <v>3813</v>
      </c>
      <c r="J294" s="159" t="s">
        <v>15</v>
      </c>
      <c r="K294" s="159" t="s">
        <v>4001</v>
      </c>
      <c r="L294" s="72" t="s">
        <v>4144</v>
      </c>
      <c r="N294" s="159" t="str">
        <f t="shared" si="4"/>
        <v>INSERT INTO ft_t_guid (GUID_OID,GU_ID,GU_TYP,GU_CNT,GU_ID_CTXT_TYP,GEO_UNIT_ID,START_TMS,LAST_CHG_TMS,LAST_CHG_USR_ID,DATA_STAT_TYP,DATA_SRC_ID,GUNT_OID )SELECT 'GUID000293','ZM','COUNTRY','1','IBES','KZ',SYSDATE(),SYSDATE(),'GS:PSG:P72','ACTIVE','P72','GUNT3D3==='   FROM DUAL WHERE NOT EXISTS (SELECT 1 FROM FT_T_GUID WHERE  GUID_OID =  'GUID000293' AND GEO_UNIT_ID = 'KZ');</v>
      </c>
    </row>
    <row r="295" spans="1:14">
      <c r="A295" s="159" t="s">
        <v>4989</v>
      </c>
      <c r="B295" s="72" t="s">
        <v>4146</v>
      </c>
      <c r="C295" s="159" t="s">
        <v>47</v>
      </c>
      <c r="D295" s="159">
        <v>1</v>
      </c>
      <c r="E295" s="72" t="s">
        <v>4990</v>
      </c>
      <c r="F295" s="72" t="s">
        <v>297</v>
      </c>
      <c r="G295" s="159" t="s">
        <v>5931</v>
      </c>
      <c r="H295" s="159" t="s">
        <v>5931</v>
      </c>
      <c r="I295" s="159" t="s">
        <v>3813</v>
      </c>
      <c r="J295" s="159" t="s">
        <v>15</v>
      </c>
      <c r="K295" s="159" t="s">
        <v>4001</v>
      </c>
      <c r="L295" s="72" t="s">
        <v>4148</v>
      </c>
      <c r="N295" s="159" t="str">
        <f t="shared" si="4"/>
        <v>INSERT INTO ft_t_guid (GUID_OID,GU_ID,GU_TYP,GU_CNT,GU_ID_CTXT_TYP,GEO_UNIT_ID,START_TMS,LAST_CHG_TMS,LAST_CHG_USR_ID,DATA_STAT_TYP,DATA_SRC_ID,GUNT_OID )SELECT 'GUID000294','ZW','COUNTRY','1','IBES','KR',SYSDATE(),SYSDATE(),'GS:PSG:P72','ACTIVE','P72','GUNT427==='   FROM DUAL WHERE NOT EXISTS (SELECT 1 FROM FT_T_GUID WHERE  GUID_OID =  'GUID000294' AND GEO_UNIT_ID = 'KR');</v>
      </c>
    </row>
    <row r="296" spans="1:14">
      <c r="A296" s="159" t="s">
        <v>5768</v>
      </c>
      <c r="C296" s="159" t="s">
        <v>47</v>
      </c>
      <c r="D296" s="159">
        <v>1</v>
      </c>
      <c r="E296" s="72" t="s">
        <v>4655</v>
      </c>
      <c r="F296" s="72" t="s">
        <v>5769</v>
      </c>
      <c r="G296" s="159" t="s">
        <v>5931</v>
      </c>
      <c r="H296" s="159" t="s">
        <v>5931</v>
      </c>
      <c r="I296" s="159" t="s">
        <v>3813</v>
      </c>
      <c r="J296" s="159" t="s">
        <v>15</v>
      </c>
      <c r="K296" s="159" t="s">
        <v>4001</v>
      </c>
      <c r="L296" s="72" t="s">
        <v>4055</v>
      </c>
      <c r="N296" s="159" t="str">
        <f t="shared" si="4"/>
        <v>INSERT INTO ft_t_guid (GUID_OID,GU_ID,GU_TYP,GU_CNT,GU_ID_CTXT_TYP,GEO_UNIT_ID,START_TMS,LAST_CHG_TMS,LAST_CHG_USR_ID,DATA_STAT_TYP,DATA_SRC_ID,GUNT_OID )SELECT 'GUID000295','','COUNTRY','1','STARMINE','UH',SYSDATE(),SYSDATE(),'GS:PSG:P72','ACTIVE','P72','GUNT416==='   FROM DUAL WHERE NOT EXISTS (SELECT 1 FROM FT_T_GUID WHERE  GUID_OID =  'GUID000295' AND GEO_UNIT_ID = 'UH');</v>
      </c>
    </row>
    <row r="297" spans="1:14">
      <c r="A297" s="159" t="s">
        <v>5807</v>
      </c>
      <c r="C297" s="159" t="s">
        <v>47</v>
      </c>
      <c r="D297" s="159">
        <v>1</v>
      </c>
      <c r="E297" s="72" t="s">
        <v>4655</v>
      </c>
      <c r="F297" s="72" t="s">
        <v>4793</v>
      </c>
      <c r="G297" s="159" t="s">
        <v>5931</v>
      </c>
      <c r="H297" s="159" t="s">
        <v>5931</v>
      </c>
      <c r="I297" s="159" t="s">
        <v>3813</v>
      </c>
      <c r="J297" s="159" t="s">
        <v>15</v>
      </c>
      <c r="K297" s="159" t="s">
        <v>4001</v>
      </c>
      <c r="L297" s="72" t="s">
        <v>5920</v>
      </c>
      <c r="N297" s="159" t="str">
        <f t="shared" si="4"/>
        <v>INSERT INTO ft_t_guid (GUID_OID,GU_ID,GU_TYP,GU_CNT,GU_ID_CTXT_TYP,GEO_UNIT_ID,START_TMS,LAST_CHG_TMS,LAST_CHG_USR_ID,DATA_STAT_TYP,DATA_SRC_ID,GUNT_OID )SELECT 'GUID000296','','COUNTRY','1','STARMINE','AN',SYSDATE(),SYSDATE(),'GS:PSG:P72','ACTIVE','P72','GUNT310==='   FROM DUAL WHERE NOT EXISTS (SELECT 1 FROM FT_T_GUID WHERE  GUID_OID =  'GUID000296' AND GEO_UNIT_ID = 'AN');</v>
      </c>
    </row>
    <row r="298" spans="1:14">
      <c r="A298" s="159" t="s">
        <v>5808</v>
      </c>
      <c r="C298" s="159" t="s">
        <v>47</v>
      </c>
      <c r="D298" s="159">
        <v>1</v>
      </c>
      <c r="E298" s="72" t="s">
        <v>4655</v>
      </c>
      <c r="F298" s="72" t="s">
        <v>958</v>
      </c>
      <c r="G298" s="159" t="s">
        <v>5931</v>
      </c>
      <c r="H298" s="159" t="s">
        <v>5931</v>
      </c>
      <c r="I298" s="159" t="s">
        <v>3813</v>
      </c>
      <c r="J298" s="159" t="s">
        <v>15</v>
      </c>
      <c r="K298" s="159" t="s">
        <v>4001</v>
      </c>
      <c r="L298" s="72" t="s">
        <v>4318</v>
      </c>
      <c r="N298" s="159" t="str">
        <f t="shared" si="4"/>
        <v>INSERT INTO ft_t_guid (GUID_OID,GU_ID,GU_TYP,GU_CNT,GU_ID_CTXT_TYP,GEO_UNIT_ID,START_TMS,LAST_CHG_TMS,LAST_CHG_USR_ID,DATA_STAT_TYP,DATA_SRC_ID,GUNT_OID )SELECT 'GUID000297','','COUNTRY','1','STARMINE','AR',SYSDATE(),SYSDATE(),'GS:PSG:P72','ACTIVE','P72','GUNT330==='   FROM DUAL WHERE NOT EXISTS (SELECT 1 FROM FT_T_GUID WHERE  GUID_OID =  'GUID000297' AND GEO_UNIT_ID = 'AR');</v>
      </c>
    </row>
    <row r="299" spans="1:14">
      <c r="A299" s="159" t="s">
        <v>5809</v>
      </c>
      <c r="C299" s="159" t="s">
        <v>47</v>
      </c>
      <c r="D299" s="159">
        <v>1</v>
      </c>
      <c r="E299" s="72" t="s">
        <v>4655</v>
      </c>
      <c r="F299" s="72" t="s">
        <v>5770</v>
      </c>
      <c r="G299" s="159" t="s">
        <v>5931</v>
      </c>
      <c r="H299" s="159" t="s">
        <v>5931</v>
      </c>
      <c r="I299" s="159" t="s">
        <v>3813</v>
      </c>
      <c r="J299" s="159" t="s">
        <v>15</v>
      </c>
      <c r="K299" s="159" t="s">
        <v>4001</v>
      </c>
      <c r="L299" s="72" t="s">
        <v>4322</v>
      </c>
      <c r="N299" s="159" t="str">
        <f t="shared" si="4"/>
        <v>INSERT INTO ft_t_guid (GUID_OID,GU_ID,GU_TYP,GU_CNT,GU_ID_CTXT_TYP,GEO_UNIT_ID,START_TMS,LAST_CHG_TMS,LAST_CHG_USR_ID,DATA_STAT_TYP,DATA_SRC_ID,GUNT_OID )SELECT 'GUID000298','','COUNTRY','1','STARMINE','AV',SYSDATE(),SYSDATE(),'GS:PSG:P72','ACTIVE','P72','GUNT435==='   FROM DUAL WHERE NOT EXISTS (SELECT 1 FROM FT_T_GUID WHERE  GUID_OID =  'GUID000298' AND GEO_UNIT_ID = 'AV');</v>
      </c>
    </row>
    <row r="300" spans="1:14">
      <c r="A300" s="159" t="s">
        <v>5810</v>
      </c>
      <c r="C300" s="159" t="s">
        <v>47</v>
      </c>
      <c r="D300" s="159">
        <v>1</v>
      </c>
      <c r="E300" s="72" t="s">
        <v>4655</v>
      </c>
      <c r="F300" s="72" t="s">
        <v>292</v>
      </c>
      <c r="G300" s="159" t="s">
        <v>5931</v>
      </c>
      <c r="H300" s="159" t="s">
        <v>5931</v>
      </c>
      <c r="I300" s="159" t="s">
        <v>3813</v>
      </c>
      <c r="J300" s="159" t="s">
        <v>15</v>
      </c>
      <c r="K300" s="159" t="s">
        <v>4001</v>
      </c>
      <c r="L300" s="72" t="s">
        <v>4320</v>
      </c>
      <c r="N300" s="159" t="str">
        <f t="shared" si="4"/>
        <v>INSERT INTO ft_t_guid (GUID_OID,GU_ID,GU_TYP,GU_CNT,GU_ID_CTXT_TYP,GEO_UNIT_ID,START_TMS,LAST_CHG_TMS,LAST_CHG_USR_ID,DATA_STAT_TYP,DATA_SRC_ID,GUNT_OID )SELECT 'GUID000299','','COUNTRY','1','STARMINE','AU',SYSDATE(),SYSDATE(),'GS:PSG:P72','ACTIVE','P72','GUNT27A==='   FROM DUAL WHERE NOT EXISTS (SELECT 1 FROM FT_T_GUID WHERE  GUID_OID =  'GUID000299' AND GEO_UNIT_ID = 'AU');</v>
      </c>
    </row>
    <row r="301" spans="1:14">
      <c r="A301" s="159" t="s">
        <v>5811</v>
      </c>
      <c r="C301" s="159" t="s">
        <v>47</v>
      </c>
      <c r="D301" s="159">
        <v>1</v>
      </c>
      <c r="E301" s="72" t="s">
        <v>4655</v>
      </c>
      <c r="F301" s="72" t="s">
        <v>5771</v>
      </c>
      <c r="G301" s="159" t="s">
        <v>5931</v>
      </c>
      <c r="H301" s="159" t="s">
        <v>5931</v>
      </c>
      <c r="I301" s="159" t="s">
        <v>3813</v>
      </c>
      <c r="J301" s="159" t="s">
        <v>15</v>
      </c>
      <c r="K301" s="159" t="s">
        <v>4001</v>
      </c>
      <c r="L301" s="72" t="s">
        <v>4335</v>
      </c>
      <c r="N301" s="159" t="str">
        <f t="shared" si="4"/>
        <v>INSERT INTO ft_t_guid (GUID_OID,GU_ID,GU_TYP,GU_CNT,GU_ID_CTXT_TYP,GEO_UNIT_ID,START_TMS,LAST_CHG_TMS,LAST_CHG_USR_ID,DATA_STAT_TYP,DATA_SRC_ID,GUNT_OID )SELECT 'GUID000300','','COUNTRY','1','STARMINE','BX',SYSDATE(),SYSDATE(),'GS:PSG:P72','ACTIVE','P72','GUNT233==='   FROM DUAL WHERE NOT EXISTS (SELECT 1 FROM FT_T_GUID WHERE  GUID_OID =  'GUID000300' AND GEO_UNIT_ID = 'BX');</v>
      </c>
    </row>
    <row r="302" spans="1:14">
      <c r="A302" s="159" t="s">
        <v>5812</v>
      </c>
      <c r="C302" s="159" t="s">
        <v>47</v>
      </c>
      <c r="D302" s="159">
        <v>1</v>
      </c>
      <c r="E302" s="72" t="s">
        <v>4655</v>
      </c>
      <c r="F302" s="72" t="s">
        <v>4301</v>
      </c>
      <c r="G302" s="159" t="s">
        <v>5931</v>
      </c>
      <c r="H302" s="159" t="s">
        <v>5931</v>
      </c>
      <c r="I302" s="159" t="s">
        <v>3813</v>
      </c>
      <c r="J302" s="159" t="s">
        <v>15</v>
      </c>
      <c r="K302" s="159" t="s">
        <v>4001</v>
      </c>
      <c r="L302" s="72" t="s">
        <v>4328</v>
      </c>
      <c r="N302" s="159" t="str">
        <f t="shared" si="4"/>
        <v>INSERT INTO ft_t_guid (GUID_OID,GU_ID,GU_TYP,GU_CNT,GU_ID_CTXT_TYP,GEO_UNIT_ID,START_TMS,LAST_CHG_TMS,LAST_CHG_USR_ID,DATA_STAT_TYP,DATA_SRC_ID,GUNT_OID )SELECT 'GUID000301','','COUNTRY','1','STARMINE','BA',SYSDATE(),SYSDATE(),'GS:PSG:P72','ACTIVE','P72','GUNT403==='   FROM DUAL WHERE NOT EXISTS (SELECT 1 FROM FT_T_GUID WHERE  GUID_OID =  'GUID000301' AND GEO_UNIT_ID = 'BA');</v>
      </c>
    </row>
    <row r="303" spans="1:14">
      <c r="A303" s="159" t="s">
        <v>5813</v>
      </c>
      <c r="C303" s="159" t="s">
        <v>47</v>
      </c>
      <c r="D303" s="159">
        <v>1</v>
      </c>
      <c r="E303" s="72" t="s">
        <v>4655</v>
      </c>
      <c r="F303" s="72" t="s">
        <v>4664</v>
      </c>
      <c r="G303" s="159" t="s">
        <v>5931</v>
      </c>
      <c r="H303" s="159" t="s">
        <v>5931</v>
      </c>
      <c r="I303" s="159" t="s">
        <v>3813</v>
      </c>
      <c r="J303" s="159" t="s">
        <v>15</v>
      </c>
      <c r="K303" s="159" t="s">
        <v>4001</v>
      </c>
      <c r="L303" s="72" t="s">
        <v>4326</v>
      </c>
      <c r="N303" s="159" t="str">
        <f t="shared" si="4"/>
        <v>INSERT INTO ft_t_guid (GUID_OID,GU_ID,GU_TYP,GU_CNT,GU_ID_CTXT_TYP,GEO_UNIT_ID,START_TMS,LAST_CHG_TMS,LAST_CHG_USR_ID,DATA_STAT_TYP,DATA_SRC_ID,GUNT_OID )SELECT 'GUID000302','','COUNTRY','1','STARMINE','BD',SYSDATE(),SYSDATE(),'GS:PSG:P72','ACTIVE','P72','GUNT3EC==='   FROM DUAL WHERE NOT EXISTS (SELECT 1 FROM FT_T_GUID WHERE  GUID_OID =  'GUID000302' AND GEO_UNIT_ID = 'BD');</v>
      </c>
    </row>
    <row r="304" spans="1:14">
      <c r="A304" s="159" t="s">
        <v>5814</v>
      </c>
      <c r="C304" s="159" t="s">
        <v>47</v>
      </c>
      <c r="D304" s="159">
        <v>1</v>
      </c>
      <c r="E304" s="72" t="s">
        <v>4655</v>
      </c>
      <c r="F304" s="72" t="s">
        <v>67</v>
      </c>
      <c r="G304" s="159" t="s">
        <v>5931</v>
      </c>
      <c r="H304" s="159" t="s">
        <v>5931</v>
      </c>
      <c r="I304" s="159" t="s">
        <v>3813</v>
      </c>
      <c r="J304" s="159" t="s">
        <v>15</v>
      </c>
      <c r="K304" s="159" t="s">
        <v>4001</v>
      </c>
      <c r="L304" s="72" t="s">
        <v>4330</v>
      </c>
      <c r="N304" s="159" t="str">
        <f t="shared" si="4"/>
        <v>INSERT INTO ft_t_guid (GUID_OID,GU_ID,GU_TYP,GU_CNT,GU_ID_CTXT_TYP,GEO_UNIT_ID,START_TMS,LAST_CHG_TMS,LAST_CHG_USR_ID,DATA_STAT_TYP,DATA_SRC_ID,GUNT_OID )SELECT 'GUID000303','','COUNTRY','1','STARMINE','BB',SYSDATE(),SYSDATE(),'GS:PSG:P72','ACTIVE','P72','GUNT32F==='   FROM DUAL WHERE NOT EXISTS (SELECT 1 FROM FT_T_GUID WHERE  GUID_OID =  'GUID000303' AND GEO_UNIT_ID = 'BB');</v>
      </c>
    </row>
    <row r="305" spans="1:14">
      <c r="A305" s="159" t="s">
        <v>5815</v>
      </c>
      <c r="C305" s="159" t="s">
        <v>47</v>
      </c>
      <c r="D305" s="159">
        <v>1</v>
      </c>
      <c r="E305" s="72" t="s">
        <v>4655</v>
      </c>
      <c r="F305" s="72" t="s">
        <v>5772</v>
      </c>
      <c r="G305" s="159" t="s">
        <v>5931</v>
      </c>
      <c r="H305" s="159" t="s">
        <v>5931</v>
      </c>
      <c r="I305" s="159" t="s">
        <v>3813</v>
      </c>
      <c r="J305" s="159" t="s">
        <v>15</v>
      </c>
      <c r="K305" s="159" t="s">
        <v>4001</v>
      </c>
      <c r="L305" s="72" t="s">
        <v>4339</v>
      </c>
      <c r="N305" s="159" t="str">
        <f t="shared" si="4"/>
        <v>INSERT INTO ft_t_guid (GUID_OID,GU_ID,GU_TYP,GU_CNT,GU_ID_CTXT_TYP,GEO_UNIT_ID,START_TMS,LAST_CHG_TMS,LAST_CHG_USR_ID,DATA_STAT_TYP,DATA_SRC_ID,GUNT_OID )SELECT 'GUID000304','','COUNTRY','1','STARMINE','BU',SYSDATE(),SYSDATE(),'GS:PSG:P72','ACTIVE','P72','GUNT2BA==='   FROM DUAL WHERE NOT EXISTS (SELECT 1 FROM FT_T_GUID WHERE  GUID_OID =  'GUID000304' AND GEO_UNIT_ID = 'BU');</v>
      </c>
    </row>
    <row r="306" spans="1:14">
      <c r="A306" s="159" t="s">
        <v>5816</v>
      </c>
      <c r="C306" s="159" t="s">
        <v>47</v>
      </c>
      <c r="D306" s="159">
        <v>1</v>
      </c>
      <c r="E306" s="72" t="s">
        <v>4655</v>
      </c>
      <c r="F306" s="72" t="s">
        <v>5773</v>
      </c>
      <c r="G306" s="159" t="s">
        <v>5931</v>
      </c>
      <c r="H306" s="159" t="s">
        <v>5931</v>
      </c>
      <c r="I306" s="159" t="s">
        <v>3813</v>
      </c>
      <c r="J306" s="159" t="s">
        <v>15</v>
      </c>
      <c r="K306" s="159" t="s">
        <v>4001</v>
      </c>
      <c r="L306" s="72" t="s">
        <v>4325</v>
      </c>
      <c r="N306" s="159" t="str">
        <f t="shared" si="4"/>
        <v>INSERT INTO ft_t_guid (GUID_OID,GU_ID,GU_TYP,GU_CNT,GU_ID_CTXT_TYP,GEO_UNIT_ID,START_TMS,LAST_CHG_TMS,LAST_CHG_USR_ID,DATA_STAT_TYP,DATA_SRC_ID,GUNT_OID )SELECT 'GUID000305','','COUNTRY','1','STARMINE','BI',SYSDATE(),SYSDATE(),'GS:PSG:P72','ACTIVE','P72','GUNT236==='   FROM DUAL WHERE NOT EXISTS (SELECT 1 FROM FT_T_GUID WHERE  GUID_OID =  'GUID000305' AND GEO_UNIT_ID = 'BI');</v>
      </c>
    </row>
    <row r="307" spans="1:14">
      <c r="A307" s="159" t="s">
        <v>5817</v>
      </c>
      <c r="C307" s="159" t="s">
        <v>47</v>
      </c>
      <c r="D307" s="159">
        <v>1</v>
      </c>
      <c r="E307" s="72" t="s">
        <v>4655</v>
      </c>
      <c r="F307" s="72" t="s">
        <v>4663</v>
      </c>
      <c r="G307" s="159" t="s">
        <v>5931</v>
      </c>
      <c r="H307" s="159" t="s">
        <v>5931</v>
      </c>
      <c r="I307" s="159" t="s">
        <v>3813</v>
      </c>
      <c r="J307" s="159" t="s">
        <v>15</v>
      </c>
      <c r="K307" s="159" t="s">
        <v>4001</v>
      </c>
      <c r="L307" s="72" t="s">
        <v>4332</v>
      </c>
      <c r="N307" s="159" t="str">
        <f t="shared" si="4"/>
        <v>INSERT INTO ft_t_guid (GUID_OID,GU_ID,GU_TYP,GU_CNT,GU_ID_CTXT_TYP,GEO_UNIT_ID,START_TMS,LAST_CHG_TMS,LAST_CHG_USR_ID,DATA_STAT_TYP,DATA_SRC_ID,GUNT_OID )SELECT 'GUID000306','','COUNTRY','1','STARMINE','BH',SYSDATE(),SYSDATE(),'GS:PSG:P72','ACTIVE','P72','GUNT290==='   FROM DUAL WHERE NOT EXISTS (SELECT 1 FROM FT_T_GUID WHERE  GUID_OID =  'GUID000306' AND GEO_UNIT_ID = 'BH');</v>
      </c>
    </row>
    <row r="308" spans="1:14">
      <c r="A308" s="159" t="s">
        <v>5818</v>
      </c>
      <c r="C308" s="159" t="s">
        <v>47</v>
      </c>
      <c r="D308" s="159">
        <v>1</v>
      </c>
      <c r="E308" s="72" t="s">
        <v>4655</v>
      </c>
      <c r="F308" s="72" t="s">
        <v>5774</v>
      </c>
      <c r="G308" s="159" t="s">
        <v>5931</v>
      </c>
      <c r="H308" s="159" t="s">
        <v>5931</v>
      </c>
      <c r="I308" s="159" t="s">
        <v>3813</v>
      </c>
      <c r="J308" s="159" t="s">
        <v>15</v>
      </c>
      <c r="K308" s="159" t="s">
        <v>4001</v>
      </c>
      <c r="L308" s="72" t="s">
        <v>4333</v>
      </c>
      <c r="N308" s="159" t="str">
        <f t="shared" si="4"/>
        <v>INSERT INTO ft_t_guid (GUID_OID,GU_ID,GU_TYP,GU_CNT,GU_ID_CTXT_TYP,GEO_UNIT_ID,START_TMS,LAST_CHG_TMS,LAST_CHG_USR_ID,DATA_STAT_TYP,DATA_SRC_ID,GUNT_OID )SELECT 'GUID000307','','COUNTRY','1','STARMINE','VB',SYSDATE(),SYSDATE(),'GS:PSG:P72','ACTIVE','P72','GUNT439==='   FROM DUAL WHERE NOT EXISTS (SELECT 1 FROM FT_T_GUID WHERE  GUID_OID =  'GUID000307' AND GEO_UNIT_ID = 'VB');</v>
      </c>
    </row>
    <row r="309" spans="1:14">
      <c r="A309" s="159" t="s">
        <v>5819</v>
      </c>
      <c r="C309" s="159" t="s">
        <v>47</v>
      </c>
      <c r="D309" s="159">
        <v>1</v>
      </c>
      <c r="E309" s="72" t="s">
        <v>4655</v>
      </c>
      <c r="F309" s="72" t="s">
        <v>4666</v>
      </c>
      <c r="G309" s="159" t="s">
        <v>5931</v>
      </c>
      <c r="H309" s="159" t="s">
        <v>5931</v>
      </c>
      <c r="I309" s="159" t="s">
        <v>3813</v>
      </c>
      <c r="J309" s="159" t="s">
        <v>15</v>
      </c>
      <c r="K309" s="159" t="s">
        <v>4001</v>
      </c>
      <c r="L309" s="72" t="s">
        <v>4336</v>
      </c>
      <c r="N309" s="159" t="str">
        <f t="shared" si="4"/>
        <v>INSERT INTO ft_t_guid (GUID_OID,GU_ID,GU_TYP,GU_CNT,GU_ID_CTXT_TYP,GEO_UNIT_ID,START_TMS,LAST_CHG_TMS,LAST_CHG_USR_ID,DATA_STAT_TYP,DATA_SRC_ID,GUNT_OID )SELECT 'GUID000308','','COUNTRY','1','STARMINE','BZ',SYSDATE(),SYSDATE(),'GS:PSG:P72','ACTIVE','P72','GUNT254==='   FROM DUAL WHERE NOT EXISTS (SELECT 1 FROM FT_T_GUID WHERE  GUID_OID =  'GUID000308' AND GEO_UNIT_ID = 'BZ');</v>
      </c>
    </row>
    <row r="310" spans="1:14">
      <c r="A310" s="159" t="s">
        <v>5820</v>
      </c>
      <c r="C310" s="159" t="s">
        <v>47</v>
      </c>
      <c r="D310" s="159">
        <v>1</v>
      </c>
      <c r="E310" s="72" t="s">
        <v>4655</v>
      </c>
      <c r="F310" s="72" t="s">
        <v>4311</v>
      </c>
      <c r="G310" s="159" t="s">
        <v>5931</v>
      </c>
      <c r="H310" s="159" t="s">
        <v>5931</v>
      </c>
      <c r="I310" s="159" t="s">
        <v>3813</v>
      </c>
      <c r="J310" s="159" t="s">
        <v>15</v>
      </c>
      <c r="K310" s="159" t="s">
        <v>4001</v>
      </c>
      <c r="L310" s="72" t="s">
        <v>4323</v>
      </c>
      <c r="N310" s="159" t="str">
        <f t="shared" si="4"/>
        <v>INSERT INTO ft_t_guid (GUID_OID,GU_ID,GU_TYP,GU_CNT,GU_ID_CTXT_TYP,GEO_UNIT_ID,START_TMS,LAST_CHG_TMS,LAST_CHG_USR_ID,DATA_STAT_TYP,DATA_SRC_ID,GUNT_OID )SELECT 'GUID000309','','COUNTRY','1','STARMINE','BN',SYSDATE(),SYSDATE(),'GS:PSG:P72','ACTIVE','P72','GUNT2A5==='   FROM DUAL WHERE NOT EXISTS (SELECT 1 FROM FT_T_GUID WHERE  GUID_OID =  'GUID000309' AND GEO_UNIT_ID = 'BN');</v>
      </c>
    </row>
    <row r="311" spans="1:14">
      <c r="A311" s="159" t="s">
        <v>5821</v>
      </c>
      <c r="C311" s="159" t="s">
        <v>47</v>
      </c>
      <c r="D311" s="159">
        <v>1</v>
      </c>
      <c r="E311" s="72" t="s">
        <v>4655</v>
      </c>
      <c r="F311" s="72" t="s">
        <v>253</v>
      </c>
      <c r="G311" s="159" t="s">
        <v>5931</v>
      </c>
      <c r="H311" s="159" t="s">
        <v>5931</v>
      </c>
      <c r="I311" s="159" t="s">
        <v>3813</v>
      </c>
      <c r="J311" s="159" t="s">
        <v>15</v>
      </c>
      <c r="K311" s="159" t="s">
        <v>4001</v>
      </c>
      <c r="L311" s="72" t="s">
        <v>4059</v>
      </c>
      <c r="N311" s="159" t="str">
        <f t="shared" si="4"/>
        <v>INSERT INTO ft_t_guid (GUID_OID,GU_ID,GU_TYP,GU_CNT,GU_ID_CTXT_TYP,GEO_UNIT_ID,START_TMS,LAST_CHG_TMS,LAST_CHG_USR_ID,DATA_STAT_TYP,DATA_SRC_ID,GUNT_OID )SELECT 'GUID000310','','COUNTRY','1','STARMINE','BG',SYSDATE(),SYSDATE(),'GS:PSG:P72','ACTIVE','P72','GUNT273==='   FROM DUAL WHERE NOT EXISTS (SELECT 1 FROM FT_T_GUID WHERE  GUID_OID =  'GUID000310' AND GEO_UNIT_ID = 'BG');</v>
      </c>
    </row>
    <row r="312" spans="1:14">
      <c r="A312" s="159" t="s">
        <v>5822</v>
      </c>
      <c r="C312" s="159" t="s">
        <v>47</v>
      </c>
      <c r="D312" s="159">
        <v>1</v>
      </c>
      <c r="E312" s="72" t="s">
        <v>4655</v>
      </c>
      <c r="F312" s="72" t="s">
        <v>4665</v>
      </c>
      <c r="G312" s="159" t="s">
        <v>5931</v>
      </c>
      <c r="H312" s="159" t="s">
        <v>5931</v>
      </c>
      <c r="I312" s="159" t="s">
        <v>3813</v>
      </c>
      <c r="J312" s="159" t="s">
        <v>15</v>
      </c>
      <c r="K312" s="159" t="s">
        <v>4001</v>
      </c>
      <c r="L312" s="72" t="s">
        <v>4833</v>
      </c>
      <c r="N312" s="159" t="str">
        <f t="shared" si="4"/>
        <v>INSERT INTO ft_t_guid (GUID_OID,GU_ID,GU_TYP,GU_CNT,GU_ID_CTXT_TYP,GEO_UNIT_ID,START_TMS,LAST_CHG_TMS,LAST_CHG_USR_ID,DATA_STAT_TYP,DATA_SRC_ID,GUNT_OID )SELECT 'GUID000311','','COUNTRY','1','STARMINE','BY',SYSDATE(),SYSDATE(),'GS:PSG:P72','ACTIVE','P72','GUNT20E==='   FROM DUAL WHERE NOT EXISTS (SELECT 1 FROM FT_T_GUID WHERE  GUID_OID =  'GUID000311' AND GEO_UNIT_ID = 'BY');</v>
      </c>
    </row>
    <row r="313" spans="1:14">
      <c r="A313" s="159" t="s">
        <v>5823</v>
      </c>
      <c r="C313" s="159" t="s">
        <v>47</v>
      </c>
      <c r="D313" s="159">
        <v>1</v>
      </c>
      <c r="E313" s="72" t="s">
        <v>4655</v>
      </c>
      <c r="F313" s="72" t="s">
        <v>943</v>
      </c>
      <c r="G313" s="159" t="s">
        <v>5931</v>
      </c>
      <c r="H313" s="159" t="s">
        <v>5931</v>
      </c>
      <c r="I313" s="159" t="s">
        <v>3813</v>
      </c>
      <c r="J313" s="159" t="s">
        <v>15</v>
      </c>
      <c r="K313" s="159" t="s">
        <v>4001</v>
      </c>
      <c r="L313" s="72" t="s">
        <v>4345</v>
      </c>
      <c r="N313" s="159" t="str">
        <f t="shared" si="4"/>
        <v>INSERT INTO ft_t_guid (GUID_OID,GU_ID,GU_TYP,GU_CNT,GU_ID_CTXT_TYP,GEO_UNIT_ID,START_TMS,LAST_CHG_TMS,LAST_CHG_USR_ID,DATA_STAT_TYP,DATA_SRC_ID,GUNT_OID )SELECT 'GUID000312','','COUNTRY','1','STARMINE','CN',SYSDATE(),SYSDATE(),'GS:PSG:P72','ACTIVE','P72','GUNT234==='   FROM DUAL WHERE NOT EXISTS (SELECT 1 FROM FT_T_GUID WHERE  GUID_OID =  'GUID000312' AND GEO_UNIT_ID = 'CN');</v>
      </c>
    </row>
    <row r="314" spans="1:14">
      <c r="A314" s="159" t="s">
        <v>5824</v>
      </c>
      <c r="C314" s="159" t="s">
        <v>47</v>
      </c>
      <c r="D314" s="159">
        <v>1</v>
      </c>
      <c r="E314" s="72" t="s">
        <v>4655</v>
      </c>
      <c r="F314" s="72" t="s">
        <v>5775</v>
      </c>
      <c r="G314" s="159" t="s">
        <v>5931</v>
      </c>
      <c r="H314" s="159" t="s">
        <v>5931</v>
      </c>
      <c r="I314" s="159" t="s">
        <v>3813</v>
      </c>
      <c r="J314" s="159" t="s">
        <v>15</v>
      </c>
      <c r="K314" s="159" t="s">
        <v>4001</v>
      </c>
      <c r="L314" s="72" t="s">
        <v>4062</v>
      </c>
      <c r="N314" s="159" t="str">
        <f t="shared" si="4"/>
        <v>INSERT INTO ft_t_guid (GUID_OID,GU_ID,GU_TYP,GU_CNT,GU_ID_CTXT_TYP,GEO_UNIT_ID,START_TMS,LAST_CHG_TMS,LAST_CHG_USR_ID,DATA_STAT_TYP,DATA_SRC_ID,GUNT_OID )SELECT 'GUID000313','','COUNTRY','1','STARMINE','SW',SYSDATE(),SYSDATE(),'GS:PSG:P72','ACTIVE','P72','GUNT39B==='   FROM DUAL WHERE NOT EXISTS (SELECT 1 FROM FT_T_GUID WHERE  GUID_OID =  'GUID000313' AND GEO_UNIT_ID = 'SW');</v>
      </c>
    </row>
    <row r="315" spans="1:14">
      <c r="A315" s="159" t="s">
        <v>5825</v>
      </c>
      <c r="C315" s="159" t="s">
        <v>47</v>
      </c>
      <c r="D315" s="159">
        <v>1</v>
      </c>
      <c r="E315" s="72" t="s">
        <v>4655</v>
      </c>
      <c r="F315" s="72" t="s">
        <v>5776</v>
      </c>
      <c r="G315" s="159" t="s">
        <v>5931</v>
      </c>
      <c r="H315" s="159" t="s">
        <v>5931</v>
      </c>
      <c r="I315" s="159" t="s">
        <v>3813</v>
      </c>
      <c r="J315" s="159" t="s">
        <v>15</v>
      </c>
      <c r="K315" s="159" t="s">
        <v>4001</v>
      </c>
      <c r="L315" s="72" t="s">
        <v>4355</v>
      </c>
      <c r="N315" s="159" t="str">
        <f t="shared" si="4"/>
        <v>INSERT INTO ft_t_guid (GUID_OID,GU_ID,GU_TYP,GU_CNT,GU_ID_CTXT_TYP,GEO_UNIT_ID,START_TMS,LAST_CHG_TMS,LAST_CHG_USR_ID,DATA_STAT_TYP,DATA_SRC_ID,GUNT_OID )SELECT 'GUID000314','','COUNTRY','1','STARMINE','IA',SYSDATE(),SYSDATE(),'GS:PSG:P72','ACTIVE','P72','GUNT40A==='   FROM DUAL WHERE NOT EXISTS (SELECT 1 FROM FT_T_GUID WHERE  GUID_OID =  'GUID000314' AND GEO_UNIT_ID = 'IA');</v>
      </c>
    </row>
    <row r="316" spans="1:14">
      <c r="A316" s="159" t="s">
        <v>5826</v>
      </c>
      <c r="C316" s="159" t="s">
        <v>47</v>
      </c>
      <c r="D316" s="159">
        <v>1</v>
      </c>
      <c r="E316" s="72" t="s">
        <v>4655</v>
      </c>
      <c r="F316" s="72" t="s">
        <v>4687</v>
      </c>
      <c r="G316" s="159" t="s">
        <v>5931</v>
      </c>
      <c r="H316" s="159" t="s">
        <v>5931</v>
      </c>
      <c r="I316" s="159" t="s">
        <v>3813</v>
      </c>
      <c r="J316" s="159" t="s">
        <v>15</v>
      </c>
      <c r="K316" s="159" t="s">
        <v>4001</v>
      </c>
      <c r="L316" s="72" t="s">
        <v>4349</v>
      </c>
      <c r="N316" s="159" t="str">
        <f t="shared" si="4"/>
        <v>INSERT INTO ft_t_guid (GUID_OID,GU_ID,GU_TYP,GU_CNT,GU_ID_CTXT_TYP,GEO_UNIT_ID,START_TMS,LAST_CHG_TMS,LAST_CHG_USR_ID,DATA_STAT_TYP,DATA_SRC_ID,GUNT_OID )SELECT 'GUID000315','','COUNTRY','1','STARMINE','CI',SYSDATE(),SYSDATE(),'GS:PSG:P72','ACTIVE','P72','GUNT38C==='   FROM DUAL WHERE NOT EXISTS (SELECT 1 FROM FT_T_GUID WHERE  GUID_OID =  'GUID000315' AND GEO_UNIT_ID = 'CI');</v>
      </c>
    </row>
    <row r="317" spans="1:14">
      <c r="A317" s="159" t="s">
        <v>5827</v>
      </c>
      <c r="C317" s="159" t="s">
        <v>47</v>
      </c>
      <c r="D317" s="159">
        <v>1</v>
      </c>
      <c r="E317" s="72" t="s">
        <v>4655</v>
      </c>
      <c r="F317" s="72" t="s">
        <v>4670</v>
      </c>
      <c r="G317" s="159" t="s">
        <v>5931</v>
      </c>
      <c r="H317" s="159" t="s">
        <v>5931</v>
      </c>
      <c r="I317" s="159" t="s">
        <v>3813</v>
      </c>
      <c r="J317" s="159" t="s">
        <v>15</v>
      </c>
      <c r="K317" s="159" t="s">
        <v>4001</v>
      </c>
      <c r="L317" s="72" t="s">
        <v>4343</v>
      </c>
      <c r="N317" s="159" t="str">
        <f t="shared" si="4"/>
        <v>INSERT INTO ft_t_guid (GUID_OID,GU_ID,GU_TYP,GU_CNT,GU_ID_CTXT_TYP,GEO_UNIT_ID,START_TMS,LAST_CHG_TMS,LAST_CHG_USR_ID,DATA_STAT_TYP,DATA_SRC_ID,GUNT_OID )SELECT 'GUID000316','','COUNTRY','1','STARMINE','CM',SYSDATE(),SYSDATE(),'GS:PSG:P72','ACTIVE','P72','GUNT26B==='   FROM DUAL WHERE NOT EXISTS (SELECT 1 FROM FT_T_GUID WHERE  GUID_OID =  'GUID000316' AND GEO_UNIT_ID = 'CM');</v>
      </c>
    </row>
    <row r="318" spans="1:14">
      <c r="A318" s="159" t="s">
        <v>5828</v>
      </c>
      <c r="C318" s="159" t="s">
        <v>47</v>
      </c>
      <c r="D318" s="159">
        <v>1</v>
      </c>
      <c r="E318" s="72" t="s">
        <v>4655</v>
      </c>
      <c r="F318" s="72" t="s">
        <v>94</v>
      </c>
      <c r="G318" s="159" t="s">
        <v>5931</v>
      </c>
      <c r="H318" s="159" t="s">
        <v>5931</v>
      </c>
      <c r="I318" s="159" t="s">
        <v>3813</v>
      </c>
      <c r="J318" s="159" t="s">
        <v>15</v>
      </c>
      <c r="K318" s="159" t="s">
        <v>4001</v>
      </c>
      <c r="L318" s="72" t="s">
        <v>4351</v>
      </c>
      <c r="N318" s="159" t="str">
        <f t="shared" si="4"/>
        <v>INSERT INTO ft_t_guid (GUID_OID,GU_ID,GU_TYP,GU_CNT,GU_ID_CTXT_TYP,GEO_UNIT_ID,START_TMS,LAST_CHG_TMS,LAST_CHG_USR_ID,DATA_STAT_TYP,DATA_SRC_ID,GUNT_OID )SELECT 'GUID000317','','COUNTRY','1','STARMINE','CH',SYSDATE(),SYSDATE(),'GS:PSG:P72','ACTIVE','P72','GUNT30C==='   FROM DUAL WHERE NOT EXISTS (SELECT 1 FROM FT_T_GUID WHERE  GUID_OID =  'GUID000317' AND GEO_UNIT_ID = 'CH');</v>
      </c>
    </row>
    <row r="319" spans="1:14">
      <c r="A319" s="159" t="s">
        <v>5829</v>
      </c>
      <c r="C319" s="159" t="s">
        <v>47</v>
      </c>
      <c r="D319" s="159">
        <v>1</v>
      </c>
      <c r="E319" s="72" t="s">
        <v>4655</v>
      </c>
      <c r="F319" s="72" t="s">
        <v>4737</v>
      </c>
      <c r="G319" s="159" t="s">
        <v>5931</v>
      </c>
      <c r="H319" s="159" t="s">
        <v>5931</v>
      </c>
      <c r="I319" s="159" t="s">
        <v>3813</v>
      </c>
      <c r="J319" s="159" t="s">
        <v>15</v>
      </c>
      <c r="K319" s="159" t="s">
        <v>4001</v>
      </c>
      <c r="L319" s="72" t="s">
        <v>4352</v>
      </c>
      <c r="N319" s="159" t="str">
        <f t="shared" si="4"/>
        <v>INSERT INTO ft_t_guid (GUID_OID,GU_ID,GU_TYP,GU_CNT,GU_ID_CTXT_TYP,GEO_UNIT_ID,START_TMS,LAST_CHG_TMS,LAST_CHG_USR_ID,DATA_STAT_TYP,DATA_SRC_ID,GUNT_OID )SELECT 'GUID000318','','COUNTRY','1','STARMINE','CB',SYSDATE(),SYSDATE(),'GS:PSG:P72','ACTIVE','P72','GUNT24B==='   FROM DUAL WHERE NOT EXISTS (SELECT 1 FROM FT_T_GUID WHERE  GUID_OID =  'GUID000318' AND GEO_UNIT_ID = 'CB');</v>
      </c>
    </row>
    <row r="320" spans="1:14">
      <c r="A320" s="159" t="s">
        <v>5830</v>
      </c>
      <c r="C320" s="159" t="s">
        <v>47</v>
      </c>
      <c r="D320" s="159">
        <v>1</v>
      </c>
      <c r="E320" s="72" t="s">
        <v>4655</v>
      </c>
      <c r="F320" s="72" t="s">
        <v>4672</v>
      </c>
      <c r="G320" s="159" t="s">
        <v>5931</v>
      </c>
      <c r="H320" s="159" t="s">
        <v>5931</v>
      </c>
      <c r="I320" s="159" t="s">
        <v>3813</v>
      </c>
      <c r="J320" s="159" t="s">
        <v>15</v>
      </c>
      <c r="K320" s="159" t="s">
        <v>4001</v>
      </c>
      <c r="L320" s="72" t="s">
        <v>4354</v>
      </c>
      <c r="N320" s="159" t="str">
        <f t="shared" si="4"/>
        <v>INSERT INTO ft_t_guid (GUID_OID,GU_ID,GU_TYP,GU_CNT,GU_ID_CTXT_TYP,GEO_UNIT_ID,START_TMS,LAST_CHG_TMS,LAST_CHG_USR_ID,DATA_STAT_TYP,DATA_SRC_ID,GUNT_OID )SELECT 'GUID000319','','COUNTRY','1','STARMINE','CR',SYSDATE(),SYSDATE(),'GS:PSG:P72','ACTIVE','P72','GUNT425==='   FROM DUAL WHERE NOT EXISTS (SELECT 1 FROM FT_T_GUID WHERE  GUID_OID =  'GUID000319' AND GEO_UNIT_ID = 'CR');</v>
      </c>
    </row>
    <row r="321" spans="1:14">
      <c r="A321" s="159" t="s">
        <v>5831</v>
      </c>
      <c r="C321" s="159" t="s">
        <v>47</v>
      </c>
      <c r="D321" s="159">
        <v>1</v>
      </c>
      <c r="E321" s="72" t="s">
        <v>4655</v>
      </c>
      <c r="F321" s="72" t="s">
        <v>255</v>
      </c>
      <c r="G321" s="159" t="s">
        <v>5931</v>
      </c>
      <c r="H321" s="159" t="s">
        <v>5931</v>
      </c>
      <c r="I321" s="159" t="s">
        <v>3813</v>
      </c>
      <c r="J321" s="159" t="s">
        <v>15</v>
      </c>
      <c r="K321" s="159" t="s">
        <v>4001</v>
      </c>
      <c r="L321" s="72" t="s">
        <v>4358</v>
      </c>
      <c r="N321" s="159" t="str">
        <f t="shared" ref="N321:N384" si="5">CONCATENATE("INSERT INTO ft_t_guid (GUID_OID,GU_ID,GU_TYP,GU_CNT,GU_ID_CTXT_TYP,GEO_UNIT_ID,START_TMS,LAST_CHG_TMS,LAST_CHG_USR_ID,DATA_STAT_TYP,DATA_SRC_ID,GUNT_OID )SELECT '", A321, "','", B321, "','", C321, "','", D321, "','", E321, "','", F321, "',", G321,",",H321, ",'", I321, "','", J321, "','", K321, "','",L321,"'   FROM DUAL WHERE NOT EXISTS (SELECT 1 FROM FT_T_GUID WHERE  GUID_OID =  '",A321, "' AND GEO_UNIT_ID = '",F321, "');")</f>
        <v>INSERT INTO ft_t_guid (GUID_OID,GU_ID,GU_TYP,GU_CNT,GU_ID_CTXT_TYP,GEO_UNIT_ID,START_TMS,LAST_CHG_TMS,LAST_CHG_USR_ID,DATA_STAT_TYP,DATA_SRC_ID,GUNT_OID )SELECT 'GUID000320','','COUNTRY','1','STARMINE','CY',SYSDATE(),SYSDATE(),'GS:PSG:P72','ACTIVE','P72','GUNT3D9==='   FROM DUAL WHERE NOT EXISTS (SELECT 1 FROM FT_T_GUID WHERE  GUID_OID =  'GUID000320' AND GEO_UNIT_ID = 'CY');</v>
      </c>
    </row>
    <row r="322" spans="1:14">
      <c r="A322" s="159" t="s">
        <v>5832</v>
      </c>
      <c r="C322" s="159" t="s">
        <v>47</v>
      </c>
      <c r="D322" s="159">
        <v>1</v>
      </c>
      <c r="E322" s="72" t="s">
        <v>4655</v>
      </c>
      <c r="F322" s="72" t="s">
        <v>4309</v>
      </c>
      <c r="G322" s="159" t="s">
        <v>5931</v>
      </c>
      <c r="H322" s="159" t="s">
        <v>5931</v>
      </c>
      <c r="I322" s="159" t="s">
        <v>3813</v>
      </c>
      <c r="J322" s="159" t="s">
        <v>15</v>
      </c>
      <c r="K322" s="159" t="s">
        <v>4001</v>
      </c>
      <c r="L322" s="72" t="s">
        <v>4360</v>
      </c>
      <c r="N322" s="159" t="str">
        <f t="shared" si="5"/>
        <v>INSERT INTO ft_t_guid (GUID_OID,GU_ID,GU_TYP,GU_CNT,GU_ID_CTXT_TYP,GEO_UNIT_ID,START_TMS,LAST_CHG_TMS,LAST_CHG_USR_ID,DATA_STAT_TYP,DATA_SRC_ID,GUNT_OID )SELECT 'GUID000321','','COUNTRY','1','STARMINE','CP',SYSDATE(),SYSDATE(),'GS:PSG:P72','ACTIVE','P72','GUNT2B4==='   FROM DUAL WHERE NOT EXISTS (SELECT 1 FROM FT_T_GUID WHERE  GUID_OID =  'GUID000321' AND GEO_UNIT_ID = 'CP');</v>
      </c>
    </row>
    <row r="323" spans="1:14">
      <c r="A323" s="159" t="s">
        <v>5833</v>
      </c>
      <c r="C323" s="159" t="s">
        <v>47</v>
      </c>
      <c r="D323" s="159">
        <v>1</v>
      </c>
      <c r="E323" s="72" t="s">
        <v>4655</v>
      </c>
      <c r="F323" s="72" t="s">
        <v>262</v>
      </c>
      <c r="G323" s="159" t="s">
        <v>5931</v>
      </c>
      <c r="H323" s="159" t="s">
        <v>5931</v>
      </c>
      <c r="I323" s="159" t="s">
        <v>3813</v>
      </c>
      <c r="J323" s="159" t="s">
        <v>15</v>
      </c>
      <c r="K323" s="159" t="s">
        <v>4001</v>
      </c>
      <c r="L323" s="72" t="s">
        <v>4064</v>
      </c>
      <c r="N323" s="159" t="str">
        <f t="shared" si="5"/>
        <v>INSERT INTO ft_t_guid (GUID_OID,GU_ID,GU_TYP,GU_CNT,GU_ID_CTXT_TYP,GEO_UNIT_ID,START_TMS,LAST_CHG_TMS,LAST_CHG_USR_ID,DATA_STAT_TYP,DATA_SRC_ID,GUNT_OID )SELECT 'GUID000322','','COUNTRY','1','STARMINE','GR',SYSDATE(),SYSDATE(),'GS:PSG:P72','ACTIVE','P72','GUNT218==='   FROM DUAL WHERE NOT EXISTS (SELECT 1 FROM FT_T_GUID WHERE  GUID_OID =  'GUID000322' AND GEO_UNIT_ID = 'GR');</v>
      </c>
    </row>
    <row r="324" spans="1:14">
      <c r="A324" s="159" t="s">
        <v>5834</v>
      </c>
      <c r="C324" s="159" t="s">
        <v>47</v>
      </c>
      <c r="D324" s="159">
        <v>1</v>
      </c>
      <c r="E324" s="72" t="s">
        <v>4655</v>
      </c>
      <c r="F324" s="72" t="s">
        <v>4748</v>
      </c>
      <c r="G324" s="159" t="s">
        <v>5931</v>
      </c>
      <c r="H324" s="159" t="s">
        <v>5931</v>
      </c>
      <c r="I324" s="159" t="s">
        <v>3813</v>
      </c>
      <c r="J324" s="159" t="s">
        <v>15</v>
      </c>
      <c r="K324" s="159" t="s">
        <v>4001</v>
      </c>
      <c r="L324" s="72" t="s">
        <v>4066</v>
      </c>
      <c r="N324" s="159" t="str">
        <f t="shared" si="5"/>
        <v>INSERT INTO ft_t_guid (GUID_OID,GU_ID,GU_TYP,GU_CNT,GU_ID_CTXT_TYP,GEO_UNIT_ID,START_TMS,LAST_CHG_TMS,LAST_CHG_USR_ID,DATA_STAT_TYP,DATA_SRC_ID,GUNT_OID )SELECT 'GUID000323','','COUNTRY','1','STARMINE','DC',SYSDATE(),SYSDATE(),'GS:PSG:P72','ACTIVE','P72','GUNT3BA==='   FROM DUAL WHERE NOT EXISTS (SELECT 1 FROM FT_T_GUID WHERE  GUID_OID =  'GUID000323' AND GEO_UNIT_ID = 'DC');</v>
      </c>
    </row>
    <row r="325" spans="1:14">
      <c r="A325" s="159" t="s">
        <v>5835</v>
      </c>
      <c r="C325" s="159" t="s">
        <v>47</v>
      </c>
      <c r="D325" s="159">
        <v>1</v>
      </c>
      <c r="E325" s="72" t="s">
        <v>4655</v>
      </c>
      <c r="F325" s="72" t="s">
        <v>4659</v>
      </c>
      <c r="G325" s="159" t="s">
        <v>5931</v>
      </c>
      <c r="H325" s="159" t="s">
        <v>5931</v>
      </c>
      <c r="I325" s="159" t="s">
        <v>3813</v>
      </c>
      <c r="J325" s="159" t="s">
        <v>15</v>
      </c>
      <c r="K325" s="159" t="s">
        <v>4001</v>
      </c>
      <c r="L325" s="72" t="s">
        <v>4317</v>
      </c>
      <c r="N325" s="159" t="str">
        <f t="shared" si="5"/>
        <v>INSERT INTO ft_t_guid (GUID_OID,GU_ID,GU_TYP,GU_CNT,GU_ID_CTXT_TYP,GEO_UNIT_ID,START_TMS,LAST_CHG_TMS,LAST_CHG_USR_ID,DATA_STAT_TYP,DATA_SRC_ID,GUNT_OID )SELECT 'GUID000324','','COUNTRY','1','STARMINE','DZ',SYSDATE(),SYSDATE(),'GS:PSG:P72','ACTIVE','P72','GUNT25F==='   FROM DUAL WHERE NOT EXISTS (SELECT 1 FROM FT_T_GUID WHERE  GUID_OID =  'GUID000324' AND GEO_UNIT_ID = 'DZ');</v>
      </c>
    </row>
    <row r="326" spans="1:14">
      <c r="A326" s="159" t="s">
        <v>5836</v>
      </c>
      <c r="C326" s="159" t="s">
        <v>47</v>
      </c>
      <c r="D326" s="159">
        <v>1</v>
      </c>
      <c r="E326" s="72" t="s">
        <v>4655</v>
      </c>
      <c r="F326" s="72" t="s">
        <v>4754</v>
      </c>
      <c r="G326" s="159" t="s">
        <v>5931</v>
      </c>
      <c r="H326" s="159" t="s">
        <v>5931</v>
      </c>
      <c r="I326" s="159" t="s">
        <v>3813</v>
      </c>
      <c r="J326" s="159" t="s">
        <v>15</v>
      </c>
      <c r="K326" s="159" t="s">
        <v>4001</v>
      </c>
      <c r="L326" s="72" t="s">
        <v>4365</v>
      </c>
      <c r="N326" s="159" t="str">
        <f t="shared" si="5"/>
        <v>INSERT INTO ft_t_guid (GUID_OID,GU_ID,GU_TYP,GU_CNT,GU_ID_CTXT_TYP,GEO_UNIT_ID,START_TMS,LAST_CHG_TMS,LAST_CHG_USR_ID,DATA_STAT_TYP,DATA_SRC_ID,GUNT_OID )SELECT 'GUID000325','','COUNTRY','1','STARMINE','ED',SYSDATE(),SYSDATE(),'GS:PSG:P72','ACTIVE','P72','GUNT42D==='   FROM DUAL WHERE NOT EXISTS (SELECT 1 FROM FT_T_GUID WHERE  GUID_OID =  'GUID000325' AND GEO_UNIT_ID = 'ED');</v>
      </c>
    </row>
    <row r="327" spans="1:14">
      <c r="A327" s="159" t="s">
        <v>5837</v>
      </c>
      <c r="C327" s="159" t="s">
        <v>47</v>
      </c>
      <c r="D327" s="159">
        <v>1</v>
      </c>
      <c r="E327" s="72" t="s">
        <v>4655</v>
      </c>
      <c r="F327" s="72" t="s">
        <v>4822</v>
      </c>
      <c r="G327" s="159" t="s">
        <v>5931</v>
      </c>
      <c r="H327" s="159" t="s">
        <v>5931</v>
      </c>
      <c r="I327" s="159" t="s">
        <v>3813</v>
      </c>
      <c r="J327" s="159" t="s">
        <v>15</v>
      </c>
      <c r="K327" s="159" t="s">
        <v>4001</v>
      </c>
      <c r="L327" s="72" t="s">
        <v>4370</v>
      </c>
      <c r="N327" s="159" t="str">
        <f t="shared" si="5"/>
        <v>INSERT INTO ft_t_guid (GUID_OID,GU_ID,GU_TYP,GU_CNT,GU_ID_CTXT_TYP,GEO_UNIT_ID,START_TMS,LAST_CHG_TMS,LAST_CHG_USR_ID,DATA_STAT_TYP,DATA_SRC_ID,GUNT_OID )SELECT 'GUID000326','','COUNTRY','1','STARMINE','ET',SYSDATE(),SYSDATE(),'GS:PSG:P72','ACTIVE','P72','GUNT301==='   FROM DUAL WHERE NOT EXISTS (SELECT 1 FROM FT_T_GUID WHERE  GUID_OID =  'GUID000326' AND GEO_UNIT_ID = 'ET');</v>
      </c>
    </row>
    <row r="328" spans="1:14">
      <c r="A328" s="159" t="s">
        <v>5838</v>
      </c>
      <c r="C328" s="159" t="s">
        <v>47</v>
      </c>
      <c r="D328" s="159">
        <v>1</v>
      </c>
      <c r="E328" s="72" t="s">
        <v>4655</v>
      </c>
      <c r="F328" s="72" t="s">
        <v>5777</v>
      </c>
      <c r="G328" s="159" t="s">
        <v>5931</v>
      </c>
      <c r="H328" s="159" t="s">
        <v>5931</v>
      </c>
      <c r="I328" s="159" t="s">
        <v>3813</v>
      </c>
      <c r="J328" s="159" t="s">
        <v>15</v>
      </c>
      <c r="K328" s="159" t="s">
        <v>4001</v>
      </c>
      <c r="L328" s="72" t="s">
        <v>4367</v>
      </c>
      <c r="N328" s="159" t="str">
        <f t="shared" si="5"/>
        <v>INSERT INTO ft_t_guid (GUID_OID,GU_ID,GU_TYP,GU_CNT,GU_ID_CTXT_TYP,GEO_UNIT_ID,START_TMS,LAST_CHG_TMS,LAST_CHG_USR_ID,DATA_STAT_TYP,DATA_SRC_ID,GUNT_OID )SELECT 'GUID000327','','COUNTRY','1','STARMINE','EY',SYSDATE(),SYSDATE(),'GS:PSG:P72','ACTIVE','P72','GUNT1FF==='   FROM DUAL WHERE NOT EXISTS (SELECT 1 FROM FT_T_GUID WHERE  GUID_OID =  'GUID000327' AND GEO_UNIT_ID = 'EY');</v>
      </c>
    </row>
    <row r="329" spans="1:14">
      <c r="A329" s="159" t="s">
        <v>5839</v>
      </c>
      <c r="C329" s="159" t="s">
        <v>47</v>
      </c>
      <c r="D329" s="159">
        <v>1</v>
      </c>
      <c r="E329" s="72" t="s">
        <v>4655</v>
      </c>
      <c r="F329" s="72" t="s">
        <v>5778</v>
      </c>
      <c r="G329" s="159" t="s">
        <v>5931</v>
      </c>
      <c r="H329" s="159" t="s">
        <v>5931</v>
      </c>
      <c r="I329" s="159" t="s">
        <v>3813</v>
      </c>
      <c r="J329" s="159" t="s">
        <v>15</v>
      </c>
      <c r="K329" s="159" t="s">
        <v>4001</v>
      </c>
      <c r="L329" s="72" t="s">
        <v>4069</v>
      </c>
      <c r="N329" s="159" t="str">
        <f t="shared" si="5"/>
        <v>INSERT INTO ft_t_guid (GUID_OID,GU_ID,GU_TYP,GU_CNT,GU_ID_CTXT_TYP,GEO_UNIT_ID,START_TMS,LAST_CHG_TMS,LAST_CHG_USR_ID,DATA_STAT_TYP,DATA_SRC_ID,GUNT_OID )SELECT 'GUID000328','','COUNTRY','1','STARMINE','SM',SYSDATE(),SYSDATE(),'GS:PSG:P72','ACTIVE','P72','GUNT436==='   FROM DUAL WHERE NOT EXISTS (SELECT 1 FROM FT_T_GUID WHERE  GUID_OID =  'GUID000328' AND GEO_UNIT_ID = 'SM');</v>
      </c>
    </row>
    <row r="330" spans="1:14">
      <c r="A330" s="159" t="s">
        <v>5840</v>
      </c>
      <c r="C330" s="159" t="s">
        <v>47</v>
      </c>
      <c r="D330" s="159">
        <v>1</v>
      </c>
      <c r="E330" s="72" t="s">
        <v>4655</v>
      </c>
      <c r="F330" s="72" t="s">
        <v>4760</v>
      </c>
      <c r="G330" s="159" t="s">
        <v>5931</v>
      </c>
      <c r="H330" s="159" t="s">
        <v>5931</v>
      </c>
      <c r="I330" s="159" t="s">
        <v>3813</v>
      </c>
      <c r="J330" s="159" t="s">
        <v>15</v>
      </c>
      <c r="K330" s="159" t="s">
        <v>4001</v>
      </c>
      <c r="L330" s="72" t="s">
        <v>4374</v>
      </c>
      <c r="N330" s="159" t="str">
        <f t="shared" si="5"/>
        <v>INSERT INTO ft_t_guid (GUID_OID,GU_ID,GU_TYP,GU_CNT,GU_ID_CTXT_TYP,GEO_UNIT_ID,START_TMS,LAST_CHG_TMS,LAST_CHG_USR_ID,DATA_STAT_TYP,DATA_SRC_ID,GUNT_OID )SELECT 'GUID000329','','COUNTRY','1','STARMINE','FH',SYSDATE(),SYSDATE(),'GS:PSG:P72','ACTIVE','P72','GUNT2C9==='   FROM DUAL WHERE NOT EXISTS (SELECT 1 FROM FT_T_GUID WHERE  GUID_OID =  'GUID000329' AND GEO_UNIT_ID = 'FH');</v>
      </c>
    </row>
    <row r="331" spans="1:14">
      <c r="A331" s="159" t="s">
        <v>5841</v>
      </c>
      <c r="C331" s="159" t="s">
        <v>47</v>
      </c>
      <c r="D331" s="159">
        <v>1</v>
      </c>
      <c r="E331" s="72" t="s">
        <v>4655</v>
      </c>
      <c r="F331" s="72" t="s">
        <v>4801</v>
      </c>
      <c r="G331" s="159" t="s">
        <v>5931</v>
      </c>
      <c r="H331" s="159" t="s">
        <v>5931</v>
      </c>
      <c r="I331" s="159" t="s">
        <v>3813</v>
      </c>
      <c r="J331" s="159" t="s">
        <v>15</v>
      </c>
      <c r="K331" s="159" t="s">
        <v>4001</v>
      </c>
      <c r="L331" s="72" t="s">
        <v>4375</v>
      </c>
      <c r="N331" s="159" t="str">
        <f t="shared" si="5"/>
        <v>INSERT INTO ft_t_guid (GUID_OID,GU_ID,GU_TYP,GU_CNT,GU_ID_CTXT_TYP,GEO_UNIT_ID,START_TMS,LAST_CHG_TMS,LAST_CHG_USR_ID,DATA_STAT_TYP,DATA_SRC_ID,GUNT_OID )SELECT 'GUID000330','','COUNTRY','1','STARMINE','FP',SYSDATE(),SYSDATE(),'GS:PSG:P72','ACTIVE','P72','GUNT3CB==='   FROM DUAL WHERE NOT EXISTS (SELECT 1 FROM FT_T_GUID WHERE  GUID_OID =  'GUID000330' AND GEO_UNIT_ID = 'FP');</v>
      </c>
    </row>
    <row r="332" spans="1:14">
      <c r="A332" s="159" t="s">
        <v>5842</v>
      </c>
      <c r="C332" s="159" t="s">
        <v>47</v>
      </c>
      <c r="D332" s="159">
        <v>1</v>
      </c>
      <c r="E332" s="72" t="s">
        <v>4655</v>
      </c>
      <c r="F332" s="72" t="s">
        <v>5779</v>
      </c>
      <c r="G332" s="159" t="s">
        <v>5931</v>
      </c>
      <c r="H332" s="159" t="s">
        <v>5931</v>
      </c>
      <c r="I332" s="159" t="s">
        <v>3813</v>
      </c>
      <c r="J332" s="159" t="s">
        <v>15</v>
      </c>
      <c r="K332" s="159" t="s">
        <v>4001</v>
      </c>
      <c r="L332" s="72" t="s">
        <v>4836</v>
      </c>
      <c r="N332" s="159" t="str">
        <f t="shared" si="5"/>
        <v>INSERT INTO ft_t_guid (GUID_OID,GU_ID,GU_TYP,GU_CNT,GU_ID_CTXT_TYP,GEO_UNIT_ID,START_TMS,LAST_CHG_TMS,LAST_CHG_USR_ID,DATA_STAT_TYP,DATA_SRC_ID,GUNT_OID )SELECT 'GUID000331','','COUNTRY','1','STARMINE','GO',SYSDATE(),SYSDATE(),'GS:PSG:P72','ACTIVE','P72','GUNT2DE==='   FROM DUAL WHERE NOT EXISTS (SELECT 1 FROM FT_T_GUID WHERE  GUID_OID =  'GUID000331' AND GEO_UNIT_ID = 'GO');</v>
      </c>
    </row>
    <row r="333" spans="1:14">
      <c r="A333" s="159" t="s">
        <v>5843</v>
      </c>
      <c r="C333" s="159" t="s">
        <v>47</v>
      </c>
      <c r="D333" s="159">
        <v>1</v>
      </c>
      <c r="E333" s="72" t="s">
        <v>4655</v>
      </c>
      <c r="F333" s="72" t="s">
        <v>5780</v>
      </c>
      <c r="G333" s="159" t="s">
        <v>5931</v>
      </c>
      <c r="H333" s="159" t="s">
        <v>5931</v>
      </c>
      <c r="I333" s="159" t="s">
        <v>3813</v>
      </c>
      <c r="J333" s="159" t="s">
        <v>15</v>
      </c>
      <c r="K333" s="159" t="s">
        <v>4001</v>
      </c>
      <c r="L333" s="72" t="s">
        <v>4072</v>
      </c>
      <c r="N333" s="159" t="str">
        <f t="shared" si="5"/>
        <v>INSERT INTO ft_t_guid (GUID_OID,GU_ID,GU_TYP,GU_CNT,GU_ID_CTXT_TYP,GEO_UNIT_ID,START_TMS,LAST_CHG_TMS,LAST_CHG_USR_ID,DATA_STAT_TYP,DATA_SRC_ID,GUNT_OID )SELECT 'GUID000332','','COUNTRY','1','STARMINE','LN',SYSDATE(),SYSDATE(),'GS:PSG:P72','ACTIVE','P72','GUNT3EA==='   FROM DUAL WHERE NOT EXISTS (SELECT 1 FROM FT_T_GUID WHERE  GUID_OID =  'GUID000332' AND GEO_UNIT_ID = 'LN');</v>
      </c>
    </row>
    <row r="334" spans="1:14">
      <c r="A334" s="159" t="s">
        <v>5844</v>
      </c>
      <c r="C334" s="159" t="s">
        <v>47</v>
      </c>
      <c r="D334" s="159">
        <v>1</v>
      </c>
      <c r="E334" s="72" t="s">
        <v>4655</v>
      </c>
      <c r="F334" s="72" t="s">
        <v>5781</v>
      </c>
      <c r="G334" s="159" t="s">
        <v>5931</v>
      </c>
      <c r="H334" s="159" t="s">
        <v>5931</v>
      </c>
      <c r="I334" s="159" t="s">
        <v>3813</v>
      </c>
      <c r="J334" s="159" t="s">
        <v>15</v>
      </c>
      <c r="K334" s="159" t="s">
        <v>4001</v>
      </c>
      <c r="L334" s="72" t="s">
        <v>5921</v>
      </c>
      <c r="N334" s="159" t="str">
        <f t="shared" si="5"/>
        <v>INSERT INTO ft_t_guid (GUID_OID,GU_ID,GU_TYP,GU_CNT,GU_ID_CTXT_TYP,GEO_UNIT_ID,START_TMS,LAST_CHG_TMS,LAST_CHG_USR_ID,DATA_STAT_TYP,DATA_SRC_ID,GUNT_OID )SELECT 'GUID000333','','COUNTRY','1','STARMINE','GN',SYSDATE(),SYSDATE(),'GS:PSG:P72','ACTIVE','P72','GUNT260==='   FROM DUAL WHERE NOT EXISTS (SELECT 1 FROM FT_T_GUID WHERE  GUID_OID =  'GUID000333' AND GEO_UNIT_ID = 'GN');</v>
      </c>
    </row>
    <row r="335" spans="1:14">
      <c r="A335" s="159" t="s">
        <v>5845</v>
      </c>
      <c r="C335" s="159" t="s">
        <v>47</v>
      </c>
      <c r="D335" s="159">
        <v>1</v>
      </c>
      <c r="E335" s="72" t="s">
        <v>4655</v>
      </c>
      <c r="F335" s="72" t="s">
        <v>4676</v>
      </c>
      <c r="G335" s="159" t="s">
        <v>5931</v>
      </c>
      <c r="H335" s="159" t="s">
        <v>5931</v>
      </c>
      <c r="I335" s="159" t="s">
        <v>3813</v>
      </c>
      <c r="J335" s="159" t="s">
        <v>15</v>
      </c>
      <c r="K335" s="159" t="s">
        <v>4001</v>
      </c>
      <c r="L335" s="72" t="s">
        <v>4376</v>
      </c>
      <c r="N335" s="159" t="str">
        <f t="shared" si="5"/>
        <v>INSERT INTO ft_t_guid (GUID_OID,GU_ID,GU_TYP,GU_CNT,GU_ID_CTXT_TYP,GEO_UNIT_ID,START_TMS,LAST_CHG_TMS,LAST_CHG_USR_ID,DATA_STAT_TYP,DATA_SRC_ID,GUNT_OID )SELECT 'GUID000334','','COUNTRY','1','STARMINE','GE',SYSDATE(),SYSDATE(),'GS:PSG:P72','ACTIVE','P72','GUNT2E1==='   FROM DUAL WHERE NOT EXISTS (SELECT 1 FROM FT_T_GUID WHERE  GUID_OID =  'GUID000334' AND GEO_UNIT_ID = 'GE');</v>
      </c>
    </row>
    <row r="336" spans="1:14">
      <c r="A336" s="159" t="s">
        <v>5846</v>
      </c>
      <c r="C336" s="159" t="s">
        <v>47</v>
      </c>
      <c r="D336" s="159">
        <v>1</v>
      </c>
      <c r="E336" s="72" t="s">
        <v>4655</v>
      </c>
      <c r="F336" s="72" t="s">
        <v>4675</v>
      </c>
      <c r="G336" s="159" t="s">
        <v>5931</v>
      </c>
      <c r="H336" s="159" t="s">
        <v>5931</v>
      </c>
      <c r="I336" s="159" t="s">
        <v>3813</v>
      </c>
      <c r="J336" s="159" t="s">
        <v>15</v>
      </c>
      <c r="K336" s="159" t="s">
        <v>4001</v>
      </c>
      <c r="L336" s="72" t="s">
        <v>4075</v>
      </c>
      <c r="N336" s="159" t="str">
        <f t="shared" si="5"/>
        <v>INSERT INTO ft_t_guid (GUID_OID,GU_ID,GU_TYP,GU_CNT,GU_ID_CTXT_TYP,GEO_UNIT_ID,START_TMS,LAST_CHG_TMS,LAST_CHG_USR_ID,DATA_STAT_TYP,DATA_SRC_ID,GUNT_OID )SELECT 'GUID000335','','COUNTRY','1','STARMINE','GA',SYSDATE(),SYSDATE(),'GS:PSG:P72','ACTIVE','P72','GUNT44B==='   FROM DUAL WHERE NOT EXISTS (SELECT 1 FROM FT_T_GUID WHERE  GUID_OID =  'GUID000335' AND GEO_UNIT_ID = 'GA');</v>
      </c>
    </row>
    <row r="337" spans="1:14">
      <c r="A337" s="159" t="s">
        <v>5847</v>
      </c>
      <c r="C337" s="159" t="s">
        <v>47</v>
      </c>
      <c r="D337" s="159">
        <v>1</v>
      </c>
      <c r="E337" s="72" t="s">
        <v>4655</v>
      </c>
      <c r="F337" s="72" t="s">
        <v>4682</v>
      </c>
      <c r="G337" s="159" t="s">
        <v>5931</v>
      </c>
      <c r="H337" s="159" t="s">
        <v>5931</v>
      </c>
      <c r="I337" s="159" t="s">
        <v>3813</v>
      </c>
      <c r="J337" s="159" t="s">
        <v>15</v>
      </c>
      <c r="K337" s="159" t="s">
        <v>4001</v>
      </c>
      <c r="L337" s="72" t="s">
        <v>4386</v>
      </c>
      <c r="N337" s="159" t="str">
        <f t="shared" si="5"/>
        <v>INSERT INTO ft_t_guid (GUID_OID,GU_ID,GU_TYP,GU_CNT,GU_ID_CTXT_TYP,GEO_UNIT_ID,START_TMS,LAST_CHG_TMS,LAST_CHG_USR_ID,DATA_STAT_TYP,DATA_SRC_ID,GUNT_OID )SELECT 'GUID000336','','COUNTRY','1','STARMINE','HK',SYSDATE(),SYSDATE(),'GS:PSG:P72','ACTIVE','P72','GUNT4AB==='   FROM DUAL WHERE NOT EXISTS (SELECT 1 FROM FT_T_GUID WHERE  GUID_OID =  'GUID000336' AND GEO_UNIT_ID = 'HK');</v>
      </c>
    </row>
    <row r="338" spans="1:14">
      <c r="A338" s="159" t="s">
        <v>5848</v>
      </c>
      <c r="C338" s="159" t="s">
        <v>47</v>
      </c>
      <c r="D338" s="159">
        <v>1</v>
      </c>
      <c r="E338" s="72" t="s">
        <v>4655</v>
      </c>
      <c r="F338" s="72" t="s">
        <v>256</v>
      </c>
      <c r="G338" s="159" t="s">
        <v>5931</v>
      </c>
      <c r="H338" s="159" t="s">
        <v>5931</v>
      </c>
      <c r="I338" s="159" t="s">
        <v>3813</v>
      </c>
      <c r="J338" s="159" t="s">
        <v>15</v>
      </c>
      <c r="K338" s="159" t="s">
        <v>4001</v>
      </c>
      <c r="L338" s="72" t="s">
        <v>4078</v>
      </c>
      <c r="N338" s="159" t="str">
        <f t="shared" si="5"/>
        <v>INSERT INTO ft_t_guid (GUID_OID,GU_ID,GU_TYP,GU_CNT,GU_ID_CTXT_TYP,GEO_UNIT_ID,START_TMS,LAST_CHG_TMS,LAST_CHG_USR_ID,DATA_STAT_TYP,DATA_SRC_ID,GUNT_OID )SELECT 'GUID000337','','COUNTRY','1','STARMINE','CZ',SYSDATE(),SYSDATE(),'GS:PSG:P72','ACTIVE','P72','GUNT347==='   FROM DUAL WHERE NOT EXISTS (SELECT 1 FROM FT_T_GUID WHERE  GUID_OID =  'GUID000337' AND GEO_UNIT_ID = 'CZ');</v>
      </c>
    </row>
    <row r="339" spans="1:14">
      <c r="A339" s="159" t="s">
        <v>5849</v>
      </c>
      <c r="C339" s="159" t="s">
        <v>47</v>
      </c>
      <c r="D339" s="159">
        <v>1</v>
      </c>
      <c r="E339" s="72" t="s">
        <v>4655</v>
      </c>
      <c r="F339" s="72" t="s">
        <v>5782</v>
      </c>
      <c r="G339" s="159" t="s">
        <v>5931</v>
      </c>
      <c r="H339" s="159" t="s">
        <v>5931</v>
      </c>
      <c r="I339" s="159" t="s">
        <v>3813</v>
      </c>
      <c r="J339" s="159" t="s">
        <v>15</v>
      </c>
      <c r="K339" s="159" t="s">
        <v>4001</v>
      </c>
      <c r="L339" s="72" t="s">
        <v>4388</v>
      </c>
      <c r="N339" s="159" t="str">
        <f t="shared" si="5"/>
        <v>INSERT INTO ft_t_guid (GUID_OID,GU_ID,GU_TYP,GU_CNT,GU_ID_CTXT_TYP,GEO_UNIT_ID,START_TMS,LAST_CHG_TMS,LAST_CHG_USR_ID,DATA_STAT_TYP,DATA_SRC_ID,GUNT_OID )SELECT 'GUID000338','','COUNTRY','1','STARMINE','HB',SYSDATE(),SYSDATE(),'GS:PSG:P72','ACTIVE','P72','GUNT237==='   FROM DUAL WHERE NOT EXISTS (SELECT 1 FROM FT_T_GUID WHERE  GUID_OID =  'GUID000338' AND GEO_UNIT_ID = 'HB');</v>
      </c>
    </row>
    <row r="340" spans="1:14">
      <c r="A340" s="159" t="s">
        <v>5850</v>
      </c>
      <c r="C340" s="159" t="s">
        <v>47</v>
      </c>
      <c r="D340" s="159">
        <v>1</v>
      </c>
      <c r="E340" s="72" t="s">
        <v>4655</v>
      </c>
      <c r="F340" s="72" t="s">
        <v>5783</v>
      </c>
      <c r="G340" s="159" t="s">
        <v>5931</v>
      </c>
      <c r="H340" s="159" t="s">
        <v>5931</v>
      </c>
      <c r="I340" s="159" t="s">
        <v>3813</v>
      </c>
      <c r="J340" s="159" t="s">
        <v>15</v>
      </c>
      <c r="K340" s="159" t="s">
        <v>4001</v>
      </c>
      <c r="L340" s="72" t="s">
        <v>4392</v>
      </c>
      <c r="N340" s="159" t="str">
        <f t="shared" si="5"/>
        <v>INSERT INTO ft_t_guid (GUID_OID,GU_ID,GU_TYP,GU_CNT,GU_ID_CTXT_TYP,GEO_UNIT_ID,START_TMS,LAST_CHG_TMS,LAST_CHG_USR_ID,DATA_STAT_TYP,DATA_SRC_ID,GUNT_OID )SELECT 'GUID000339','','COUNTRY','1','STARMINE','IJ',SYSDATE(),SYSDATE(),'GS:PSG:P72','ACTIVE','P72','GUNT2A3==='   FROM DUAL WHERE NOT EXISTS (SELECT 1 FROM FT_T_GUID WHERE  GUID_OID =  'GUID000339' AND GEO_UNIT_ID = 'IJ');</v>
      </c>
    </row>
    <row r="341" spans="1:14">
      <c r="A341" s="159" t="s">
        <v>5851</v>
      </c>
      <c r="C341" s="159" t="s">
        <v>47</v>
      </c>
      <c r="D341" s="159">
        <v>1</v>
      </c>
      <c r="E341" s="72" t="s">
        <v>4655</v>
      </c>
      <c r="F341" s="72" t="s">
        <v>4683</v>
      </c>
      <c r="G341" s="159" t="s">
        <v>5931</v>
      </c>
      <c r="H341" s="159" t="s">
        <v>5931</v>
      </c>
      <c r="I341" s="159" t="s">
        <v>3813</v>
      </c>
      <c r="J341" s="159" t="s">
        <v>15</v>
      </c>
      <c r="K341" s="159" t="s">
        <v>4001</v>
      </c>
      <c r="L341" s="72" t="s">
        <v>4081</v>
      </c>
      <c r="N341" s="159" t="str">
        <f t="shared" si="5"/>
        <v>INSERT INTO ft_t_guid (GUID_OID,GU_ID,GU_TYP,GU_CNT,GU_ID_CTXT_TYP,GEO_UNIT_ID,START_TMS,LAST_CHG_TMS,LAST_CHG_USR_ID,DATA_STAT_TYP,DATA_SRC_ID,GUNT_OID )SELECT 'GUID000340','','COUNTRY','1','STARMINE','ID',SYSDATE(),SYSDATE(),'GS:PSG:P72','ACTIVE','P72','GUNT318==='   FROM DUAL WHERE NOT EXISTS (SELECT 1 FROM FT_T_GUID WHERE  GUID_OID =  'GUID000340' AND GEO_UNIT_ID = 'ID');</v>
      </c>
    </row>
    <row r="342" spans="1:14">
      <c r="A342" s="159" t="s">
        <v>5852</v>
      </c>
      <c r="C342" s="159" t="s">
        <v>47</v>
      </c>
      <c r="D342" s="159">
        <v>1</v>
      </c>
      <c r="E342" s="72" t="s">
        <v>4655</v>
      </c>
      <c r="F342" s="72" t="s">
        <v>265</v>
      </c>
      <c r="G342" s="159" t="s">
        <v>5931</v>
      </c>
      <c r="H342" s="159" t="s">
        <v>5931</v>
      </c>
      <c r="I342" s="159" t="s">
        <v>3813</v>
      </c>
      <c r="J342" s="159" t="s">
        <v>15</v>
      </c>
      <c r="K342" s="159" t="s">
        <v>4001</v>
      </c>
      <c r="L342" s="72" t="s">
        <v>4396</v>
      </c>
      <c r="N342" s="159" t="str">
        <f t="shared" si="5"/>
        <v>INSERT INTO ft_t_guid (GUID_OID,GU_ID,GU_TYP,GU_CNT,GU_ID_CTXT_TYP,GEO_UNIT_ID,START_TMS,LAST_CHG_TMS,LAST_CHG_USR_ID,DATA_STAT_TYP,DATA_SRC_ID,GUNT_OID )SELECT 'GUID000341','','COUNTRY','1','STARMINE','IT',SYSDATE(),SYSDATE(),'GS:PSG:P72','ACTIVE','P72','GUNT1F0==='   FROM DUAL WHERE NOT EXISTS (SELECT 1 FROM FT_T_GUID WHERE  GUID_OID =  'GUID000341' AND GEO_UNIT_ID = 'IT');</v>
      </c>
    </row>
    <row r="343" spans="1:14">
      <c r="A343" s="159" t="s">
        <v>5853</v>
      </c>
      <c r="C343" s="159" t="s">
        <v>47</v>
      </c>
      <c r="D343" s="159">
        <v>1</v>
      </c>
      <c r="E343" s="72" t="s">
        <v>4655</v>
      </c>
      <c r="F343" s="72" t="s">
        <v>1333</v>
      </c>
      <c r="G343" s="159" t="s">
        <v>5931</v>
      </c>
      <c r="H343" s="159" t="s">
        <v>5931</v>
      </c>
      <c r="I343" s="159" t="s">
        <v>3813</v>
      </c>
      <c r="J343" s="159" t="s">
        <v>15</v>
      </c>
      <c r="K343" s="159" t="s">
        <v>4001</v>
      </c>
      <c r="L343" s="72" t="s">
        <v>4390</v>
      </c>
      <c r="N343" s="159" t="str">
        <f t="shared" si="5"/>
        <v>INSERT INTO ft_t_guid (GUID_OID,GU_ID,GU_TYP,GU_CNT,GU_ID_CTXT_TYP,GEO_UNIT_ID,START_TMS,LAST_CHG_TMS,LAST_CHG_USR_ID,DATA_STAT_TYP,DATA_SRC_ID,GUNT_OID )SELECT 'GUID000342','','COUNTRY','1','STARMINE','IN',SYSDATE(),SYSDATE(),'GS:PSG:P72','ACTIVE','P72','GUNT342==='   FROM DUAL WHERE NOT EXISTS (SELECT 1 FROM FT_T_GUID WHERE  GUID_OID =  'GUID000342' AND GEO_UNIT_ID = 'IN');</v>
      </c>
    </row>
    <row r="344" spans="1:14">
      <c r="A344" s="159" t="s">
        <v>5854</v>
      </c>
      <c r="C344" s="159" t="s">
        <v>47</v>
      </c>
      <c r="D344" s="159">
        <v>1</v>
      </c>
      <c r="E344" s="72" t="s">
        <v>4655</v>
      </c>
      <c r="F344" s="72" t="s">
        <v>294</v>
      </c>
      <c r="G344" s="159" t="s">
        <v>5931</v>
      </c>
      <c r="H344" s="159" t="s">
        <v>5931</v>
      </c>
      <c r="I344" s="159" t="s">
        <v>3813</v>
      </c>
      <c r="J344" s="159" t="s">
        <v>15</v>
      </c>
      <c r="K344" s="159" t="s">
        <v>4001</v>
      </c>
      <c r="L344" s="72" t="s">
        <v>4394</v>
      </c>
      <c r="N344" s="159" t="str">
        <f t="shared" si="5"/>
        <v>INSERT INTO ft_t_guid (GUID_OID,GU_ID,GU_TYP,GU_CNT,GU_ID_CTXT_TYP,GEO_UNIT_ID,START_TMS,LAST_CHG_TMS,LAST_CHG_USR_ID,DATA_STAT_TYP,DATA_SRC_ID,GUNT_OID )SELECT 'GUID000343','','COUNTRY','1','STARMINE','IE',SYSDATE(),SYSDATE(),'GS:PSG:P72','ACTIVE','P72','GUNT265==='   FROM DUAL WHERE NOT EXISTS (SELECT 1 FROM FT_T_GUID WHERE  GUID_OID =  'GUID000343' AND GEO_UNIT_ID = 'IE');</v>
      </c>
    </row>
    <row r="345" spans="1:14">
      <c r="A345" s="159" t="s">
        <v>5855</v>
      </c>
      <c r="C345" s="159" t="s">
        <v>47</v>
      </c>
      <c r="D345" s="159">
        <v>1</v>
      </c>
      <c r="E345" s="72" t="s">
        <v>4655</v>
      </c>
      <c r="F345" s="72" t="s">
        <v>4684</v>
      </c>
      <c r="G345" s="159" t="s">
        <v>5931</v>
      </c>
      <c r="H345" s="159" t="s">
        <v>5931</v>
      </c>
      <c r="I345" s="159" t="s">
        <v>3813</v>
      </c>
      <c r="J345" s="159" t="s">
        <v>15</v>
      </c>
      <c r="K345" s="159" t="s">
        <v>4001</v>
      </c>
      <c r="L345" s="72" t="s">
        <v>4083</v>
      </c>
      <c r="N345" s="159" t="str">
        <f t="shared" si="5"/>
        <v>INSERT INTO ft_t_guid (GUID_OID,GU_ID,GU_TYP,GU_CNT,GU_ID_CTXT_TYP,GEO_UNIT_ID,START_TMS,LAST_CHG_TMS,LAST_CHG_USR_ID,DATA_STAT_TYP,DATA_SRC_ID,GUNT_OID )SELECT 'GUID000344','','COUNTRY','1','STARMINE','IR',SYSDATE(),SYSDATE(),'GS:PSG:P72','ACTIVE','P72','GUNT22A==='   FROM DUAL WHERE NOT EXISTS (SELECT 1 FROM FT_T_GUID WHERE  GUID_OID =  'GUID000344' AND GEO_UNIT_ID = 'IR');</v>
      </c>
    </row>
    <row r="346" spans="1:14">
      <c r="A346" s="159" t="s">
        <v>5856</v>
      </c>
      <c r="C346" s="159" t="s">
        <v>47</v>
      </c>
      <c r="D346" s="159">
        <v>1</v>
      </c>
      <c r="E346" s="72" t="s">
        <v>4655</v>
      </c>
      <c r="F346" s="72" t="s">
        <v>5784</v>
      </c>
      <c r="G346" s="159" t="s">
        <v>5931</v>
      </c>
      <c r="H346" s="159" t="s">
        <v>5931</v>
      </c>
      <c r="I346" s="159" t="s">
        <v>3813</v>
      </c>
      <c r="J346" s="159" t="s">
        <v>15</v>
      </c>
      <c r="K346" s="159" t="s">
        <v>4001</v>
      </c>
      <c r="L346" s="72" t="s">
        <v>4397</v>
      </c>
      <c r="N346" s="159" t="str">
        <f t="shared" si="5"/>
        <v>INSERT INTO ft_t_guid (GUID_OID,GU_ID,GU_TYP,GU_CNT,GU_ID_CTXT_TYP,GEO_UNIT_ID,START_TMS,LAST_CHG_TMS,LAST_CHG_USR_ID,DATA_STAT_TYP,DATA_SRC_ID,GUNT_OID )SELECT 'GUID000345','','COUNTRY','1','STARMINE','IM ',SYSDATE(),SYSDATE(),'GS:PSG:P72','ACTIVE','P72','GUNT2AC==='   FROM DUAL WHERE NOT EXISTS (SELECT 1 FROM FT_T_GUID WHERE  GUID_OID =  'GUID000345' AND GEO_UNIT_ID = 'IM ');</v>
      </c>
    </row>
    <row r="347" spans="1:14">
      <c r="A347" s="159" t="s">
        <v>5857</v>
      </c>
      <c r="C347" s="159" t="s">
        <v>47</v>
      </c>
      <c r="D347" s="159">
        <v>1</v>
      </c>
      <c r="E347" s="72" t="s">
        <v>4655</v>
      </c>
      <c r="F347" s="72" t="s">
        <v>5785</v>
      </c>
      <c r="G347" s="159" t="s">
        <v>5931</v>
      </c>
      <c r="H347" s="159" t="s">
        <v>5931</v>
      </c>
      <c r="I347" s="159" t="s">
        <v>3813</v>
      </c>
      <c r="J347" s="159" t="s">
        <v>15</v>
      </c>
      <c r="K347" s="159" t="s">
        <v>4001</v>
      </c>
      <c r="L347" s="72" t="s">
        <v>4399</v>
      </c>
      <c r="N347" s="159" t="str">
        <f t="shared" si="5"/>
        <v>INSERT INTO ft_t_guid (GUID_OID,GU_ID,GU_TYP,GU_CNT,GU_ID_CTXT_TYP,GEO_UNIT_ID,START_TMS,LAST_CHG_TMS,LAST_CHG_USR_ID,DATA_STAT_TYP,DATA_SRC_ID,GUNT_OID )SELECT 'GUID000346','','COUNTRY','1','STARMINE','JA',SYSDATE(),SYSDATE(),'GS:PSG:P72','ACTIVE','P72','GUNT467==='   FROM DUAL WHERE NOT EXISTS (SELECT 1 FROM FT_T_GUID WHERE  GUID_OID =  'GUID000346' AND GEO_UNIT_ID = 'JA');</v>
      </c>
    </row>
    <row r="348" spans="1:14">
      <c r="A348" s="159" t="s">
        <v>5858</v>
      </c>
      <c r="C348" s="159" t="s">
        <v>47</v>
      </c>
      <c r="D348" s="159">
        <v>1</v>
      </c>
      <c r="E348" s="72" t="s">
        <v>4655</v>
      </c>
      <c r="F348" s="72" t="s">
        <v>4807</v>
      </c>
      <c r="G348" s="159" t="s">
        <v>5931</v>
      </c>
      <c r="H348" s="159" t="s">
        <v>5931</v>
      </c>
      <c r="I348" s="159" t="s">
        <v>3813</v>
      </c>
      <c r="J348" s="159" t="s">
        <v>15</v>
      </c>
      <c r="K348" s="159" t="s">
        <v>4001</v>
      </c>
      <c r="L348" s="72" t="s">
        <v>4405</v>
      </c>
      <c r="N348" s="159" t="str">
        <f t="shared" si="5"/>
        <v>INSERT INTO ft_t_guid (GUID_OID,GU_ID,GU_TYP,GU_CNT,GU_ID_CTXT_TYP,GEO_UNIT_ID,START_TMS,LAST_CHG_TMS,LAST_CHG_USR_ID,DATA_STAT_TYP,DATA_SRC_ID,GUNT_OID )SELECT 'GUID000347','','COUNTRY','1','STARMINE','JR',SYSDATE(),SYSDATE(),'GS:PSG:P72','ACTIVE','P72','GUNT46F==='   FROM DUAL WHERE NOT EXISTS (SELECT 1 FROM FT_T_GUID WHERE  GUID_OID =  'GUID000347' AND GEO_UNIT_ID = 'JR');</v>
      </c>
    </row>
    <row r="349" spans="1:14">
      <c r="A349" s="159" t="s">
        <v>5859</v>
      </c>
      <c r="C349" s="159" t="s">
        <v>47</v>
      </c>
      <c r="D349" s="159">
        <v>1</v>
      </c>
      <c r="E349" s="72" t="s">
        <v>4655</v>
      </c>
      <c r="F349" s="72" t="s">
        <v>296</v>
      </c>
      <c r="G349" s="159" t="s">
        <v>5931</v>
      </c>
      <c r="H349" s="159" t="s">
        <v>5931</v>
      </c>
      <c r="I349" s="159" t="s">
        <v>3813</v>
      </c>
      <c r="J349" s="159" t="s">
        <v>15</v>
      </c>
      <c r="K349" s="159" t="s">
        <v>4001</v>
      </c>
      <c r="L349" s="72" t="s">
        <v>4401</v>
      </c>
      <c r="N349" s="159" t="str">
        <f t="shared" si="5"/>
        <v>INSERT INTO ft_t_guid (GUID_OID,GU_ID,GU_TYP,GU_CNT,GU_ID_CTXT_TYP,GEO_UNIT_ID,START_TMS,LAST_CHG_TMS,LAST_CHG_USR_ID,DATA_STAT_TYP,DATA_SRC_ID,GUNT_OID )SELECT 'GUID000348','','COUNTRY','1','STARMINE','JP',SYSDATE(),SYSDATE(),'GS:PSG:P72','ACTIVE','P72','GUNT423==='   FROM DUAL WHERE NOT EXISTS (SELECT 1 FROM FT_T_GUID WHERE  GUID_OID =  'GUID000348' AND GEO_UNIT_ID = 'JP');</v>
      </c>
    </row>
    <row r="350" spans="1:14">
      <c r="A350" s="159" t="s">
        <v>5860</v>
      </c>
      <c r="C350" s="159" t="s">
        <v>47</v>
      </c>
      <c r="D350" s="159">
        <v>1</v>
      </c>
      <c r="E350" s="72" t="s">
        <v>4655</v>
      </c>
      <c r="F350" s="72" t="s">
        <v>4794</v>
      </c>
      <c r="G350" s="159" t="s">
        <v>5931</v>
      </c>
      <c r="H350" s="159" t="s">
        <v>5931</v>
      </c>
      <c r="I350" s="159" t="s">
        <v>3813</v>
      </c>
      <c r="J350" s="159" t="s">
        <v>15</v>
      </c>
      <c r="K350" s="159" t="s">
        <v>4001</v>
      </c>
      <c r="L350" s="72" t="s">
        <v>4406</v>
      </c>
      <c r="N350" s="159" t="str">
        <f t="shared" si="5"/>
        <v>INSERT INTO ft_t_guid (GUID_OID,GU_ID,GU_TYP,GU_CNT,GU_ID_CTXT_TYP,GEO_UNIT_ID,START_TMS,LAST_CHG_TMS,LAST_CHG_USR_ID,DATA_STAT_TYP,DATA_SRC_ID,GUNT_OID )SELECT 'GUID000349','','COUNTRY','1','STARMINE','KN',SYSDATE(),SYSDATE(),'GS:PSG:P72','ACTIVE','P72','GUNT2E8==='   FROM DUAL WHERE NOT EXISTS (SELECT 1 FROM FT_T_GUID WHERE  GUID_OID =  'GUID000349' AND GEO_UNIT_ID = 'KN');</v>
      </c>
    </row>
    <row r="351" spans="1:14">
      <c r="A351" s="159" t="s">
        <v>5861</v>
      </c>
      <c r="C351" s="159" t="s">
        <v>47</v>
      </c>
      <c r="D351" s="159">
        <v>1</v>
      </c>
      <c r="E351" s="72" t="s">
        <v>4655</v>
      </c>
      <c r="F351" s="72" t="s">
        <v>4815</v>
      </c>
      <c r="G351" s="159" t="s">
        <v>5931</v>
      </c>
      <c r="H351" s="159" t="s">
        <v>5931</v>
      </c>
      <c r="I351" s="159" t="s">
        <v>3813</v>
      </c>
      <c r="J351" s="159" t="s">
        <v>15</v>
      </c>
      <c r="K351" s="159" t="s">
        <v>4001</v>
      </c>
      <c r="L351" s="72" t="s">
        <v>5922</v>
      </c>
      <c r="N351" s="159" t="str">
        <f t="shared" si="5"/>
        <v>INSERT INTO ft_t_guid (GUID_OID,GU_ID,GU_TYP,GU_CNT,GU_ID_CTXT_TYP,GEO_UNIT_ID,START_TMS,LAST_CHG_TMS,LAST_CHG_USR_ID,DATA_STAT_TYP,DATA_SRC_ID,GUNT_OID )SELECT 'GUID000350','','COUNTRY','1','STARMINE','KD',SYSDATE(),SYSDATE(),'GS:PSG:P72','ACTIVE','P72','GUNT42F==='   FROM DUAL WHERE NOT EXISTS (SELECT 1 FROM FT_T_GUID WHERE  GUID_OID =  'GUID000350' AND GEO_UNIT_ID = 'KD');</v>
      </c>
    </row>
    <row r="352" spans="1:14">
      <c r="A352" s="159" t="s">
        <v>5862</v>
      </c>
      <c r="C352" s="159" t="s">
        <v>47</v>
      </c>
      <c r="D352" s="159">
        <v>1</v>
      </c>
      <c r="E352" s="72" t="s">
        <v>4655</v>
      </c>
      <c r="F352" s="72" t="s">
        <v>4812</v>
      </c>
      <c r="G352" s="159" t="s">
        <v>5931</v>
      </c>
      <c r="H352" s="159" t="s">
        <v>5931</v>
      </c>
      <c r="I352" s="159" t="s">
        <v>3813</v>
      </c>
      <c r="J352" s="159" t="s">
        <v>15</v>
      </c>
      <c r="K352" s="159" t="s">
        <v>4001</v>
      </c>
      <c r="L352" s="72" t="s">
        <v>4408</v>
      </c>
      <c r="N352" s="159" t="str">
        <f t="shared" si="5"/>
        <v>INSERT INTO ft_t_guid (GUID_OID,GU_ID,GU_TYP,GU_CNT,GU_ID_CTXT_TYP,GEO_UNIT_ID,START_TMS,LAST_CHG_TMS,LAST_CHG_USR_ID,DATA_STAT_TYP,DATA_SRC_ID,GUNT_OID )SELECT 'GUID000351','','COUNTRY','1','STARMINE','KS',SYSDATE(),SYSDATE(),'GS:PSG:P72','ACTIVE','P72','GUNT3AA==='   FROM DUAL WHERE NOT EXISTS (SELECT 1 FROM FT_T_GUID WHERE  GUID_OID =  'GUID000351' AND GEO_UNIT_ID = 'KS');</v>
      </c>
    </row>
    <row r="353" spans="1:14">
      <c r="A353" s="159" t="s">
        <v>5863</v>
      </c>
      <c r="C353" s="159" t="s">
        <v>47</v>
      </c>
      <c r="D353" s="159">
        <v>1</v>
      </c>
      <c r="E353" s="72" t="s">
        <v>4655</v>
      </c>
      <c r="F353" s="72" t="s">
        <v>4773</v>
      </c>
      <c r="G353" s="159" t="s">
        <v>5931</v>
      </c>
      <c r="H353" s="159" t="s">
        <v>5931</v>
      </c>
      <c r="I353" s="159" t="s">
        <v>3813</v>
      </c>
      <c r="J353" s="159" t="s">
        <v>15</v>
      </c>
      <c r="K353" s="159" t="s">
        <v>4001</v>
      </c>
      <c r="L353" s="72" t="s">
        <v>4410</v>
      </c>
      <c r="N353" s="159" t="str">
        <f t="shared" si="5"/>
        <v>INSERT INTO ft_t_guid (GUID_OID,GU_ID,GU_TYP,GU_CNT,GU_ID_CTXT_TYP,GEO_UNIT_ID,START_TMS,LAST_CHG_TMS,LAST_CHG_USR_ID,DATA_STAT_TYP,DATA_SRC_ID,GUNT_OID )SELECT 'GUID000352','','COUNTRY','1','STARMINE','KK',SYSDATE(),SYSDATE(),'GS:PSG:P72','ACTIVE','P72','GUNT3E7==='   FROM DUAL WHERE NOT EXISTS (SELECT 1 FROM FT_T_GUID WHERE  GUID_OID =  'GUID000352' AND GEO_UNIT_ID = 'KK');</v>
      </c>
    </row>
    <row r="354" spans="1:14">
      <c r="A354" s="159" t="s">
        <v>5864</v>
      </c>
      <c r="C354" s="159" t="s">
        <v>47</v>
      </c>
      <c r="D354" s="159">
        <v>1</v>
      </c>
      <c r="E354" s="72" t="s">
        <v>4655</v>
      </c>
      <c r="F354" s="72" t="s">
        <v>4671</v>
      </c>
      <c r="G354" s="159" t="s">
        <v>5931</v>
      </c>
      <c r="H354" s="159" t="s">
        <v>5931</v>
      </c>
      <c r="I354" s="159" t="s">
        <v>3813</v>
      </c>
      <c r="J354" s="159" t="s">
        <v>15</v>
      </c>
      <c r="K354" s="159" t="s">
        <v>4001</v>
      </c>
      <c r="L354" s="72" t="s">
        <v>4347</v>
      </c>
      <c r="N354" s="159" t="str">
        <f t="shared" si="5"/>
        <v>INSERT INTO ft_t_guid (GUID_OID,GU_ID,GU_TYP,GU_CNT,GU_ID_CTXT_TYP,GEO_UNIT_ID,START_TMS,LAST_CHG_TMS,LAST_CHG_USR_ID,DATA_STAT_TYP,DATA_SRC_ID,GUNT_OID )SELECT 'GUID000353','','COUNTRY','1','STARMINE','KY',SYSDATE(),SYSDATE(),'GS:PSG:P72','ACTIVE','P72','GUNT346==='   FROM DUAL WHERE NOT EXISTS (SELECT 1 FROM FT_T_GUID WHERE  GUID_OID =  'GUID000353' AND GEO_UNIT_ID = 'KY');</v>
      </c>
    </row>
    <row r="355" spans="1:14">
      <c r="A355" s="159" t="s">
        <v>5865</v>
      </c>
      <c r="C355" s="159" t="s">
        <v>47</v>
      </c>
      <c r="D355" s="159">
        <v>1</v>
      </c>
      <c r="E355" s="72" t="s">
        <v>4655</v>
      </c>
      <c r="F355" s="72" t="s">
        <v>4691</v>
      </c>
      <c r="G355" s="159" t="s">
        <v>5931</v>
      </c>
      <c r="H355" s="159" t="s">
        <v>5931</v>
      </c>
      <c r="I355" s="159" t="s">
        <v>3813</v>
      </c>
      <c r="J355" s="159" t="s">
        <v>15</v>
      </c>
      <c r="K355" s="159" t="s">
        <v>4001</v>
      </c>
      <c r="L355" s="72" t="s">
        <v>4403</v>
      </c>
      <c r="N355" s="159" t="str">
        <f t="shared" si="5"/>
        <v>INSERT INTO ft_t_guid (GUID_OID,GU_ID,GU_TYP,GU_CNT,GU_ID_CTXT_TYP,GEO_UNIT_ID,START_TMS,LAST_CHG_TMS,LAST_CHG_USR_ID,DATA_STAT_TYP,DATA_SRC_ID,GUNT_OID )SELECT 'GUID000354','','COUNTRY','1','STARMINE','KZ',SYSDATE(),SYSDATE(),'GS:PSG:P72','ACTIVE','P72','GUNT2A1==='   FROM DUAL WHERE NOT EXISTS (SELECT 1 FROM FT_T_GUID WHERE  GUID_OID =  'GUID000354' AND GEO_UNIT_ID = 'KZ');</v>
      </c>
    </row>
    <row r="356" spans="1:14">
      <c r="A356" s="159" t="s">
        <v>5866</v>
      </c>
      <c r="C356" s="159" t="s">
        <v>47</v>
      </c>
      <c r="D356" s="159">
        <v>1</v>
      </c>
      <c r="E356" s="72" t="s">
        <v>4655</v>
      </c>
      <c r="F356" s="72" t="s">
        <v>4695</v>
      </c>
      <c r="G356" s="159" t="s">
        <v>5931</v>
      </c>
      <c r="H356" s="159" t="s">
        <v>5931</v>
      </c>
      <c r="I356" s="159" t="s">
        <v>3813</v>
      </c>
      <c r="J356" s="159" t="s">
        <v>15</v>
      </c>
      <c r="K356" s="159" t="s">
        <v>4001</v>
      </c>
      <c r="L356" s="72" t="s">
        <v>4411</v>
      </c>
      <c r="N356" s="159" t="str">
        <f t="shared" si="5"/>
        <v>INSERT INTO ft_t_guid (GUID_OID,GU_ID,GU_TYP,GU_CNT,GU_ID_CTXT_TYP,GEO_UNIT_ID,START_TMS,LAST_CHG_TMS,LAST_CHG_USR_ID,DATA_STAT_TYP,DATA_SRC_ID,GUNT_OID )SELECT 'GUID000355','','COUNTRY','1','STARMINE','LB',SYSDATE(),SYSDATE(),'GS:PSG:P72','ACTIVE','P72','GUNT3B8==='   FROM DUAL WHERE NOT EXISTS (SELECT 1 FROM FT_T_GUID WHERE  GUID_OID =  'GUID000355' AND GEO_UNIT_ID = 'LB');</v>
      </c>
    </row>
    <row r="357" spans="1:14">
      <c r="A357" s="159" t="s">
        <v>5867</v>
      </c>
      <c r="C357" s="159" t="s">
        <v>47</v>
      </c>
      <c r="D357" s="159">
        <v>1</v>
      </c>
      <c r="E357" s="72" t="s">
        <v>4655</v>
      </c>
      <c r="F357" s="72" t="s">
        <v>4739</v>
      </c>
      <c r="G357" s="159" t="s">
        <v>5931</v>
      </c>
      <c r="H357" s="159" t="s">
        <v>5931</v>
      </c>
      <c r="I357" s="159" t="s">
        <v>3813</v>
      </c>
      <c r="J357" s="159" t="s">
        <v>15</v>
      </c>
      <c r="K357" s="159" t="s">
        <v>4001</v>
      </c>
      <c r="L357" s="72" t="s">
        <v>5923</v>
      </c>
      <c r="N357" s="159" t="str">
        <f t="shared" si="5"/>
        <v>INSERT INTO ft_t_guid (GUID_OID,GU_ID,GU_TYP,GU_CNT,GU_ID_CTXT_TYP,GEO_UNIT_ID,START_TMS,LAST_CHG_TMS,LAST_CHG_USR_ID,DATA_STAT_TYP,DATA_SRC_ID,GUNT_OID )SELECT 'GUID000356','','COUNTRY','1','STARMINE','LE',SYSDATE(),SYSDATE(),'GS:PSG:P72','ACTIVE','P72','GUNT452==='   FROM DUAL WHERE NOT EXISTS (SELECT 1 FROM FT_T_GUID WHERE  GUID_OID =  'GUID000356' AND GEO_UNIT_ID = 'LE');</v>
      </c>
    </row>
    <row r="358" spans="1:14">
      <c r="A358" s="159" t="s">
        <v>5868</v>
      </c>
      <c r="C358" s="159" t="s">
        <v>47</v>
      </c>
      <c r="D358" s="159">
        <v>1</v>
      </c>
      <c r="E358" s="72" t="s">
        <v>4655</v>
      </c>
      <c r="F358" s="72" t="s">
        <v>5786</v>
      </c>
      <c r="G358" s="159" t="s">
        <v>5931</v>
      </c>
      <c r="H358" s="159" t="s">
        <v>5931</v>
      </c>
      <c r="I358" s="159" t="s">
        <v>3813</v>
      </c>
      <c r="J358" s="159" t="s">
        <v>15</v>
      </c>
      <c r="K358" s="159" t="s">
        <v>4001</v>
      </c>
      <c r="L358" s="72" t="s">
        <v>4087</v>
      </c>
      <c r="N358" s="159" t="str">
        <f t="shared" si="5"/>
        <v>INSERT INTO ft_t_guid (GUID_OID,GU_ID,GU_TYP,GU_CNT,GU_ID_CTXT_TYP,GEO_UNIT_ID,START_TMS,LAST_CHG_TMS,LAST_CHG_USR_ID,DATA_STAT_TYP,DATA_SRC_ID,GUNT_OID )SELECT 'GUID000357','','COUNTRY','1','STARMINE','SL',SYSDATE(),SYSDATE(),'GS:PSG:P72','ACTIVE','P72','GUNT21C==='   FROM DUAL WHERE NOT EXISTS (SELECT 1 FROM FT_T_GUID WHERE  GUID_OID =  'GUID000357' AND GEO_UNIT_ID = 'SL');</v>
      </c>
    </row>
    <row r="359" spans="1:14">
      <c r="A359" s="159" t="s">
        <v>5869</v>
      </c>
      <c r="C359" s="159" t="s">
        <v>47</v>
      </c>
      <c r="D359" s="159">
        <v>1</v>
      </c>
      <c r="E359" s="72" t="s">
        <v>4655</v>
      </c>
      <c r="F359" s="72" t="s">
        <v>4799</v>
      </c>
      <c r="G359" s="159" t="s">
        <v>5931</v>
      </c>
      <c r="H359" s="159" t="s">
        <v>5931</v>
      </c>
      <c r="I359" s="159" t="s">
        <v>3813</v>
      </c>
      <c r="J359" s="159" t="s">
        <v>15</v>
      </c>
      <c r="K359" s="159" t="s">
        <v>4001</v>
      </c>
      <c r="L359" s="72" t="s">
        <v>5924</v>
      </c>
      <c r="N359" s="159" t="str">
        <f t="shared" si="5"/>
        <v>INSERT INTO ft_t_guid (GUID_OID,GU_ID,GU_TYP,GU_CNT,GU_ID_CTXT_TYP,GEO_UNIT_ID,START_TMS,LAST_CHG_TMS,LAST_CHG_USR_ID,DATA_STAT_TYP,DATA_SRC_ID,GUNT_OID )SELECT 'GUID000358','','COUNTRY','1','STARMINE','LZ',SYSDATE(),SYSDATE(),'GS:PSG:P72','ACTIVE','P72','GUNT1DE==='   FROM DUAL WHERE NOT EXISTS (SELECT 1 FROM FT_T_GUID WHERE  GUID_OID =  'GUID000358' AND GEO_UNIT_ID = 'LZ');</v>
      </c>
    </row>
    <row r="360" spans="1:14">
      <c r="A360" s="159" t="s">
        <v>5870</v>
      </c>
      <c r="C360" s="159" t="s">
        <v>47</v>
      </c>
      <c r="D360" s="159">
        <v>1</v>
      </c>
      <c r="E360" s="72" t="s">
        <v>4655</v>
      </c>
      <c r="F360" s="72" t="s">
        <v>5787</v>
      </c>
      <c r="G360" s="159" t="s">
        <v>5931</v>
      </c>
      <c r="H360" s="159" t="s">
        <v>5931</v>
      </c>
      <c r="I360" s="159" t="s">
        <v>3813</v>
      </c>
      <c r="J360" s="159" t="s">
        <v>15</v>
      </c>
      <c r="K360" s="159" t="s">
        <v>4001</v>
      </c>
      <c r="L360" s="72" t="s">
        <v>4090</v>
      </c>
      <c r="N360" s="159" t="str">
        <f t="shared" si="5"/>
        <v>INSERT INTO ft_t_guid (GUID_OID,GU_ID,GU_TYP,GU_CNT,GU_ID_CTXT_TYP,GEO_UNIT_ID,START_TMS,LAST_CHG_TMS,LAST_CHG_USR_ID,DATA_STAT_TYP,DATA_SRC_ID,GUNT_OID )SELECT 'GUID000359','','COUNTRY','1','STARMINE','LH',SYSDATE(),SYSDATE(),'GS:PSG:P72','ACTIVE','P72','GUNT44E==='   FROM DUAL WHERE NOT EXISTS (SELECT 1 FROM FT_T_GUID WHERE  GUID_OID =  'GUID000359' AND GEO_UNIT_ID = 'LH');</v>
      </c>
    </row>
    <row r="361" spans="1:14">
      <c r="A361" s="159" t="s">
        <v>5871</v>
      </c>
      <c r="C361" s="159" t="s">
        <v>47</v>
      </c>
      <c r="D361" s="159">
        <v>1</v>
      </c>
      <c r="E361" s="72" t="s">
        <v>4655</v>
      </c>
      <c r="F361" s="72" t="s">
        <v>4759</v>
      </c>
      <c r="G361" s="159" t="s">
        <v>5931</v>
      </c>
      <c r="H361" s="159" t="s">
        <v>5931</v>
      </c>
      <c r="I361" s="159" t="s">
        <v>3813</v>
      </c>
      <c r="J361" s="159" t="s">
        <v>15</v>
      </c>
      <c r="K361" s="159" t="s">
        <v>4001</v>
      </c>
      <c r="L361" s="72" t="s">
        <v>4319</v>
      </c>
      <c r="N361" s="159" t="str">
        <f t="shared" si="5"/>
        <v>INSERT INTO ft_t_guid (GUID_OID,GU_ID,GU_TYP,GU_CNT,GU_ID_CTXT_TYP,GEO_UNIT_ID,START_TMS,LAST_CHG_TMS,LAST_CHG_USR_ID,DATA_STAT_TYP,DATA_SRC_ID,GUNT_OID )SELECT 'GUID000360','','COUNTRY','1','STARMINE','LX',SYSDATE(),SYSDATE(),'GS:PSG:P72','ACTIVE','P72','GUNT4B5==='   FROM DUAL WHERE NOT EXISTS (SELECT 1 FROM FT_T_GUID WHERE  GUID_OID =  'GUID000360' AND GEO_UNIT_ID = 'LX');</v>
      </c>
    </row>
    <row r="362" spans="1:14">
      <c r="A362" s="159" t="s">
        <v>5872</v>
      </c>
      <c r="C362" s="159" t="s">
        <v>47</v>
      </c>
      <c r="D362" s="159">
        <v>1</v>
      </c>
      <c r="E362" s="72" t="s">
        <v>4655</v>
      </c>
      <c r="F362" s="72" t="s">
        <v>4797</v>
      </c>
      <c r="G362" s="159" t="s">
        <v>5931</v>
      </c>
      <c r="H362" s="159" t="s">
        <v>5931</v>
      </c>
      <c r="I362" s="159" t="s">
        <v>3813</v>
      </c>
      <c r="J362" s="159" t="s">
        <v>15</v>
      </c>
      <c r="K362" s="159" t="s">
        <v>4001</v>
      </c>
      <c r="L362" s="72" t="s">
        <v>4092</v>
      </c>
      <c r="N362" s="159" t="str">
        <f t="shared" si="5"/>
        <v>INSERT INTO ft_t_guid (GUID_OID,GU_ID,GU_TYP,GU_CNT,GU_ID_CTXT_TYP,GEO_UNIT_ID,START_TMS,LAST_CHG_TMS,LAST_CHG_USR_ID,DATA_STAT_TYP,DATA_SRC_ID,GUNT_OID )SELECT 'GUID000361','','COUNTRY','1','STARMINE','LR',SYSDATE(),SYSDATE(),'GS:PSG:P72','ACTIVE','P72','GUNT401==='   FROM DUAL WHERE NOT EXISTS (SELECT 1 FROM FT_T_GUID WHERE  GUID_OID =  'GUID000361' AND GEO_UNIT_ID = 'LR');</v>
      </c>
    </row>
    <row r="363" spans="1:14">
      <c r="A363" s="159" t="s">
        <v>5873</v>
      </c>
      <c r="C363" s="159" t="s">
        <v>47</v>
      </c>
      <c r="D363" s="159">
        <v>1</v>
      </c>
      <c r="E363" s="72" t="s">
        <v>4655</v>
      </c>
      <c r="F363" s="72" t="s">
        <v>5788</v>
      </c>
      <c r="G363" s="159" t="s">
        <v>5931</v>
      </c>
      <c r="H363" s="159" t="s">
        <v>5931</v>
      </c>
      <c r="I363" s="159" t="s">
        <v>3813</v>
      </c>
      <c r="J363" s="159" t="s">
        <v>15</v>
      </c>
      <c r="K363" s="159" t="s">
        <v>4001</v>
      </c>
      <c r="L363" s="72" t="s">
        <v>4096</v>
      </c>
      <c r="N363" s="159" t="str">
        <f t="shared" si="5"/>
        <v>INSERT INTO ft_t_guid (GUID_OID,GU_ID,GU_TYP,GU_CNT,GU_ID_CTXT_TYP,GEO_UNIT_ID,START_TMS,LAST_CHG_TMS,LAST_CHG_USR_ID,DATA_STAT_TYP,DATA_SRC_ID,GUNT_OID )SELECT 'GUID000362','','COUNTRY','1','STARMINE','MC',SYSDATE(),SYSDATE(),'GS:PSG:P72','ACTIVE','P72','GUNT2E6==='   FROM DUAL WHERE NOT EXISTS (SELECT 1 FROM FT_T_GUID WHERE  GUID_OID =  'GUID000362' AND GEO_UNIT_ID = 'MC');</v>
      </c>
    </row>
    <row r="364" spans="1:14">
      <c r="A364" s="159" t="s">
        <v>5874</v>
      </c>
      <c r="C364" s="159" t="s">
        <v>47</v>
      </c>
      <c r="D364" s="159">
        <v>1</v>
      </c>
      <c r="E364" s="72" t="s">
        <v>4655</v>
      </c>
      <c r="F364" s="72" t="s">
        <v>4702</v>
      </c>
      <c r="G364" s="159" t="s">
        <v>5931</v>
      </c>
      <c r="H364" s="159" t="s">
        <v>5931</v>
      </c>
      <c r="I364" s="159" t="s">
        <v>3813</v>
      </c>
      <c r="J364" s="159" t="s">
        <v>15</v>
      </c>
      <c r="K364" s="159" t="s">
        <v>4001</v>
      </c>
      <c r="L364" s="72" t="s">
        <v>4331</v>
      </c>
      <c r="N364" s="159" t="str">
        <f t="shared" si="5"/>
        <v>INSERT INTO ft_t_guid (GUID_OID,GU_ID,GU_TYP,GU_CNT,GU_ID_CTXT_TYP,GEO_UNIT_ID,START_TMS,LAST_CHG_TMS,LAST_CHG_USR_ID,DATA_STAT_TYP,DATA_SRC_ID,GUNT_OID )SELECT 'GUID000363','','COUNTRY','1','STARMINE','ME',SYSDATE(),SYSDATE(),'GS:PSG:P72','ACTIVE','P72','GUNT336==='   FROM DUAL WHERE NOT EXISTS (SELECT 1 FROM FT_T_GUID WHERE  GUID_OID =  'GUID000363' AND GEO_UNIT_ID = 'ME');</v>
      </c>
    </row>
    <row r="365" spans="1:14">
      <c r="A365" s="159" t="s">
        <v>5875</v>
      </c>
      <c r="C365" s="159" t="s">
        <v>47</v>
      </c>
      <c r="D365" s="159">
        <v>1</v>
      </c>
      <c r="E365" s="72" t="s">
        <v>4655</v>
      </c>
      <c r="F365" s="72" t="s">
        <v>4700</v>
      </c>
      <c r="G365" s="159" t="s">
        <v>5931</v>
      </c>
      <c r="H365" s="159" t="s">
        <v>5931</v>
      </c>
      <c r="I365" s="159" t="s">
        <v>3813</v>
      </c>
      <c r="J365" s="159" t="s">
        <v>15</v>
      </c>
      <c r="K365" s="159" t="s">
        <v>4001</v>
      </c>
      <c r="L365" s="72" t="s">
        <v>5925</v>
      </c>
      <c r="N365" s="159" t="str">
        <f t="shared" si="5"/>
        <v>INSERT INTO ft_t_guid (GUID_OID,GU_ID,GU_TYP,GU_CNT,GU_ID_CTXT_TYP,GEO_UNIT_ID,START_TMS,LAST_CHG_TMS,LAST_CHG_USR_ID,DATA_STAT_TYP,DATA_SRC_ID,GUNT_OID )SELECT 'GUID000364','','COUNTRY','1','STARMINE','MD',SYSDATE(),SYSDATE(),'GS:PSG:P72','ACTIVE','P72','GUNT368==='   FROM DUAL WHERE NOT EXISTS (SELECT 1 FROM FT_T_GUID WHERE  GUID_OID =  'GUID000364' AND GEO_UNIT_ID = 'MD');</v>
      </c>
    </row>
    <row r="366" spans="1:14">
      <c r="A366" s="159" t="s">
        <v>5876</v>
      </c>
      <c r="C366" s="159" t="s">
        <v>47</v>
      </c>
      <c r="D366" s="159">
        <v>1</v>
      </c>
      <c r="E366" s="72" t="s">
        <v>4655</v>
      </c>
      <c r="F366" s="72" t="s">
        <v>5789</v>
      </c>
      <c r="G366" s="159" t="s">
        <v>5931</v>
      </c>
      <c r="H366" s="159" t="s">
        <v>5931</v>
      </c>
      <c r="I366" s="159" t="s">
        <v>3813</v>
      </c>
      <c r="J366" s="159" t="s">
        <v>15</v>
      </c>
      <c r="K366" s="159" t="s">
        <v>4001</v>
      </c>
      <c r="L366" s="72" t="s">
        <v>4324</v>
      </c>
      <c r="N366" s="159" t="str">
        <f t="shared" si="5"/>
        <v>INSERT INTO ft_t_guid (GUID_OID,GU_ID,GU_TYP,GU_CNT,GU_ID_CTXT_TYP,GEO_UNIT_ID,START_TMS,LAST_CHG_TMS,LAST_CHG_USR_ID,DATA_STAT_TYP,DATA_SRC_ID,GUNT_OID )SELECT 'GUID000365','','COUNTRY','1','STARMINE','MV',SYSDATE(),SYSDATE(),'GS:PSG:P72','ACTIVE','P72','GUNT41F==='   FROM DUAL WHERE NOT EXISTS (SELECT 1 FROM FT_T_GUID WHERE  GUID_OID =  'GUID000365' AND GEO_UNIT_ID = 'MV');</v>
      </c>
    </row>
    <row r="367" spans="1:14">
      <c r="A367" s="159" t="s">
        <v>5877</v>
      </c>
      <c r="C367" s="159" t="s">
        <v>47</v>
      </c>
      <c r="D367" s="159">
        <v>1</v>
      </c>
      <c r="E367" s="72" t="s">
        <v>4655</v>
      </c>
      <c r="F367" s="72" t="s">
        <v>5790</v>
      </c>
      <c r="G367" s="159" t="s">
        <v>5931</v>
      </c>
      <c r="H367" s="159" t="s">
        <v>5931</v>
      </c>
      <c r="I367" s="159" t="s">
        <v>3813</v>
      </c>
      <c r="J367" s="159" t="s">
        <v>15</v>
      </c>
      <c r="K367" s="159" t="s">
        <v>4001</v>
      </c>
      <c r="L367" s="72" t="s">
        <v>4100</v>
      </c>
      <c r="N367" s="159" t="str">
        <f t="shared" si="5"/>
        <v>INSERT INTO ft_t_guid (GUID_OID,GU_ID,GU_TYP,GU_CNT,GU_ID_CTXT_TYP,GEO_UNIT_ID,START_TMS,LAST_CHG_TMS,LAST_CHG_USR_ID,DATA_STAT_TYP,DATA_SRC_ID,GUNT_OID )SELECT 'GUID000366','','COUNTRY','1','STARMINE','MP',SYSDATE(),SYSDATE(),'GS:PSG:P72','ACTIVE','P72','GUNT3C3==='   FROM DUAL WHERE NOT EXISTS (SELECT 1 FROM FT_T_GUID WHERE  GUID_OID =  'GUID000366' AND GEO_UNIT_ID = 'MP');</v>
      </c>
    </row>
    <row r="368" spans="1:14">
      <c r="A368" s="159" t="s">
        <v>5878</v>
      </c>
      <c r="C368" s="159" t="s">
        <v>47</v>
      </c>
      <c r="D368" s="159">
        <v>1</v>
      </c>
      <c r="E368" s="72" t="s">
        <v>4655</v>
      </c>
      <c r="F368" s="72" t="s">
        <v>5791</v>
      </c>
      <c r="G368" s="159" t="s">
        <v>5931</v>
      </c>
      <c r="H368" s="159" t="s">
        <v>5931</v>
      </c>
      <c r="I368" s="159" t="s">
        <v>3813</v>
      </c>
      <c r="J368" s="159" t="s">
        <v>15</v>
      </c>
      <c r="K368" s="159" t="s">
        <v>4001</v>
      </c>
      <c r="L368" s="72" t="s">
        <v>4327</v>
      </c>
      <c r="N368" s="159" t="str">
        <f t="shared" si="5"/>
        <v>INSERT INTO ft_t_guid (GUID_OID,GU_ID,GU_TYP,GU_CNT,GU_ID_CTXT_TYP,GEO_UNIT_ID,START_TMS,LAST_CHG_TMS,LAST_CHG_USR_ID,DATA_STAT_TYP,DATA_SRC_ID,GUNT_OID )SELECT 'GUID000367','','COUNTRY','1','STARMINE','MM',SYSDATE(),SYSDATE(),'GS:PSG:P72','ACTIVE','P72','GUNT396==='   FROM DUAL WHERE NOT EXISTS (SELECT 1 FROM FT_T_GUID WHERE  GUID_OID =  'GUID000367' AND GEO_UNIT_ID = 'MM');</v>
      </c>
    </row>
    <row r="369" spans="1:14">
      <c r="A369" s="159" t="s">
        <v>5879</v>
      </c>
      <c r="C369" s="159" t="s">
        <v>47</v>
      </c>
      <c r="D369" s="159">
        <v>1</v>
      </c>
      <c r="E369" s="72" t="s">
        <v>4655</v>
      </c>
      <c r="F369" s="72" t="s">
        <v>5792</v>
      </c>
      <c r="G369" s="159" t="s">
        <v>5931</v>
      </c>
      <c r="H369" s="159" t="s">
        <v>5931</v>
      </c>
      <c r="I369" s="159" t="s">
        <v>3813</v>
      </c>
      <c r="J369" s="159" t="s">
        <v>15</v>
      </c>
      <c r="K369" s="159" t="s">
        <v>4001</v>
      </c>
      <c r="L369" s="72" t="s">
        <v>4104</v>
      </c>
      <c r="N369" s="159" t="str">
        <f t="shared" si="5"/>
        <v>INSERT INTO ft_t_guid (GUID_OID,GU_ID,GU_TYP,GU_CNT,GU_ID_CTXT_TYP,GEO_UNIT_ID,START_TMS,LAST_CHG_TMS,LAST_CHG_USR_ID,DATA_STAT_TYP,DATA_SRC_ID,GUNT_OID )SELECT 'GUID000368','','COUNTRY','1','STARMINE','MK',SYSDATE(),SYSDATE(),'GS:PSG:P72','ACTIVE','P72','GUNT3B3==='   FROM DUAL WHERE NOT EXISTS (SELECT 1 FROM FT_T_GUID WHERE  GUID_OID =  'GUID000368' AND GEO_UNIT_ID = 'MK');</v>
      </c>
    </row>
    <row r="370" spans="1:14">
      <c r="A370" s="159" t="s">
        <v>5880</v>
      </c>
      <c r="C370" s="159" t="s">
        <v>47</v>
      </c>
      <c r="D370" s="159">
        <v>1</v>
      </c>
      <c r="E370" s="72" t="s">
        <v>4655</v>
      </c>
      <c r="F370" s="72" t="s">
        <v>5793</v>
      </c>
      <c r="G370" s="159" t="s">
        <v>5931</v>
      </c>
      <c r="H370" s="159" t="s">
        <v>5931</v>
      </c>
      <c r="I370" s="159" t="s">
        <v>3813</v>
      </c>
      <c r="J370" s="159" t="s">
        <v>15</v>
      </c>
      <c r="K370" s="159" t="s">
        <v>4001</v>
      </c>
      <c r="L370" s="72" t="s">
        <v>4334</v>
      </c>
      <c r="N370" s="159" t="str">
        <f t="shared" si="5"/>
        <v>INSERT INTO ft_t_guid (GUID_OID,GU_ID,GU_TYP,GU_CNT,GU_ID_CTXT_TYP,GEO_UNIT_ID,START_TMS,LAST_CHG_TMS,LAST_CHG_USR_ID,DATA_STAT_TYP,DATA_SRC_ID,GUNT_OID )SELECT 'GUID000369','','COUNTRY','1','STARMINE','NW',SYSDATE(),SYSDATE(),'GS:PSG:P72','ACTIVE','P72','GUNT250==='   FROM DUAL WHERE NOT EXISTS (SELECT 1 FROM FT_T_GUID WHERE  GUID_OID =  'GUID000369' AND GEO_UNIT_ID = 'NW');</v>
      </c>
    </row>
    <row r="371" spans="1:14">
      <c r="A371" s="159" t="s">
        <v>5881</v>
      </c>
      <c r="C371" s="159" t="s">
        <v>47</v>
      </c>
      <c r="D371" s="159">
        <v>1</v>
      </c>
      <c r="E371" s="72" t="s">
        <v>4655</v>
      </c>
      <c r="F371" s="72" t="s">
        <v>269</v>
      </c>
      <c r="G371" s="159" t="s">
        <v>5931</v>
      </c>
      <c r="H371" s="159" t="s">
        <v>5931</v>
      </c>
      <c r="I371" s="159" t="s">
        <v>3813</v>
      </c>
      <c r="J371" s="159" t="s">
        <v>15</v>
      </c>
      <c r="K371" s="159" t="s">
        <v>4001</v>
      </c>
      <c r="L371" s="72" t="s">
        <v>4108</v>
      </c>
      <c r="N371" s="159" t="str">
        <f t="shared" si="5"/>
        <v>INSERT INTO ft_t_guid (GUID_OID,GU_ID,GU_TYP,GU_CNT,GU_ID_CTXT_TYP,GEO_UNIT_ID,START_TMS,LAST_CHG_TMS,LAST_CHG_USR_ID,DATA_STAT_TYP,DATA_SRC_ID,GUNT_OID )SELECT 'GUID000370','','COUNTRY','1','STARMINE','NL',SYSDATE(),SYSDATE(),'GS:PSG:P72','ACTIVE','P72','GUNT2ED==='   FROM DUAL WHERE NOT EXISTS (SELECT 1 FROM FT_T_GUID WHERE  GUID_OID =  'GUID000370' AND GEO_UNIT_ID = 'NL');</v>
      </c>
    </row>
    <row r="372" spans="1:14">
      <c r="A372" s="159" t="s">
        <v>5882</v>
      </c>
      <c r="C372" s="159" t="s">
        <v>47</v>
      </c>
      <c r="D372" s="159">
        <v>1</v>
      </c>
      <c r="E372" s="72" t="s">
        <v>4655</v>
      </c>
      <c r="F372" s="72" t="s">
        <v>151</v>
      </c>
      <c r="G372" s="159" t="s">
        <v>5931</v>
      </c>
      <c r="H372" s="159" t="s">
        <v>5931</v>
      </c>
      <c r="I372" s="159" t="s">
        <v>3813</v>
      </c>
      <c r="J372" s="159" t="s">
        <v>15</v>
      </c>
      <c r="K372" s="159" t="s">
        <v>4001</v>
      </c>
      <c r="L372" s="72" t="s">
        <v>4111</v>
      </c>
      <c r="N372" s="159" t="str">
        <f t="shared" si="5"/>
        <v>INSERT INTO ft_t_guid (GUID_OID,GU_ID,GU_TYP,GU_CNT,GU_ID_CTXT_TYP,GEO_UNIT_ID,START_TMS,LAST_CHG_TMS,LAST_CHG_USR_ID,DATA_STAT_TYP,DATA_SRC_ID,GUNT_OID )SELECT 'GUID000371','','COUNTRY','1','STARMINE','NA',SYSDATE(),SYSDATE(),'GS:PSG:P72','ACTIVE','P72','GUNT45B==='   FROM DUAL WHERE NOT EXISTS (SELECT 1 FROM FT_T_GUID WHERE  GUID_OID =  'GUID000371' AND GEO_UNIT_ID = 'NA');</v>
      </c>
    </row>
    <row r="373" spans="1:14">
      <c r="A373" s="159" t="s">
        <v>5883</v>
      </c>
      <c r="C373" s="159" t="s">
        <v>47</v>
      </c>
      <c r="D373" s="159">
        <v>1</v>
      </c>
      <c r="E373" s="72" t="s">
        <v>4655</v>
      </c>
      <c r="F373" s="72" t="s">
        <v>279</v>
      </c>
      <c r="G373" s="159" t="s">
        <v>5931</v>
      </c>
      <c r="H373" s="159" t="s">
        <v>5931</v>
      </c>
      <c r="I373" s="159" t="s">
        <v>3813</v>
      </c>
      <c r="J373" s="159" t="s">
        <v>15</v>
      </c>
      <c r="K373" s="159" t="s">
        <v>4001</v>
      </c>
      <c r="L373" s="72" t="s">
        <v>4340</v>
      </c>
      <c r="N373" s="159" t="str">
        <f t="shared" si="5"/>
        <v>INSERT INTO ft_t_guid (GUID_OID,GU_ID,GU_TYP,GU_CNT,GU_ID_CTXT_TYP,GEO_UNIT_ID,START_TMS,LAST_CHG_TMS,LAST_CHG_USR_ID,DATA_STAT_TYP,DATA_SRC_ID,GUNT_OID )SELECT 'GUID000372','','COUNTRY','1','STARMINE','NO',SYSDATE(),SYSDATE(),'GS:PSG:P72','ACTIVE','P72','GUNT362==='   FROM DUAL WHERE NOT EXISTS (SELECT 1 FROM FT_T_GUID WHERE  GUID_OID =  'GUID000372' AND GEO_UNIT_ID = 'NO');</v>
      </c>
    </row>
    <row r="374" spans="1:14">
      <c r="A374" s="159" t="s">
        <v>5884</v>
      </c>
      <c r="C374" s="159" t="s">
        <v>47</v>
      </c>
      <c r="D374" s="159">
        <v>1</v>
      </c>
      <c r="E374" s="72" t="s">
        <v>4655</v>
      </c>
      <c r="F374" s="72" t="s">
        <v>299</v>
      </c>
      <c r="G374" s="159" t="s">
        <v>5931</v>
      </c>
      <c r="H374" s="159" t="s">
        <v>5931</v>
      </c>
      <c r="I374" s="159" t="s">
        <v>3813</v>
      </c>
      <c r="J374" s="159" t="s">
        <v>15</v>
      </c>
      <c r="K374" s="159" t="s">
        <v>4001</v>
      </c>
      <c r="L374" s="72" t="s">
        <v>4113</v>
      </c>
      <c r="N374" s="159" t="str">
        <f t="shared" si="5"/>
        <v>INSERT INTO ft_t_guid (GUID_OID,GU_ID,GU_TYP,GU_CNT,GU_ID_CTXT_TYP,GEO_UNIT_ID,START_TMS,LAST_CHG_TMS,LAST_CHG_USR_ID,DATA_STAT_TYP,DATA_SRC_ID,GUNT_OID )SELECT 'GUID000373','','COUNTRY','1','STARMINE','NZ',SYSDATE(),SYSDATE(),'GS:PSG:P72','ACTIVE','P72','GUNT493==='   FROM DUAL WHERE NOT EXISTS (SELECT 1 FROM FT_T_GUID WHERE  GUID_OID =  'GUID000373' AND GEO_UNIT_ID = 'NZ');</v>
      </c>
    </row>
    <row r="375" spans="1:14">
      <c r="A375" s="159" t="s">
        <v>5885</v>
      </c>
      <c r="C375" s="159" t="s">
        <v>47</v>
      </c>
      <c r="D375" s="159">
        <v>1</v>
      </c>
      <c r="E375" s="72" t="s">
        <v>4655</v>
      </c>
      <c r="F375" s="72" t="s">
        <v>4704</v>
      </c>
      <c r="G375" s="159" t="s">
        <v>5931</v>
      </c>
      <c r="H375" s="159" t="s">
        <v>5931</v>
      </c>
      <c r="I375" s="159" t="s">
        <v>3813</v>
      </c>
      <c r="J375" s="159" t="s">
        <v>15</v>
      </c>
      <c r="K375" s="159" t="s">
        <v>4001</v>
      </c>
      <c r="L375" s="72" t="s">
        <v>4342</v>
      </c>
      <c r="N375" s="159" t="str">
        <f t="shared" si="5"/>
        <v>INSERT INTO ft_t_guid (GUID_OID,GU_ID,GU_TYP,GU_CNT,GU_ID_CTXT_TYP,GEO_UNIT_ID,START_TMS,LAST_CHG_TMS,LAST_CHG_USR_ID,DATA_STAT_TYP,DATA_SRC_ID,GUNT_OID )SELECT 'GUID000374','','COUNTRY','1','STARMINE','OM',SYSDATE(),SYSDATE(),'GS:PSG:P72','ACTIVE','P72','GUNT49C==='   FROM DUAL WHERE NOT EXISTS (SELECT 1 FROM FT_T_GUID WHERE  GUID_OID =  'GUID000374' AND GEO_UNIT_ID = 'OM');</v>
      </c>
    </row>
    <row r="376" spans="1:14">
      <c r="A376" s="159" t="s">
        <v>5886</v>
      </c>
      <c r="C376" s="159" t="s">
        <v>47</v>
      </c>
      <c r="D376" s="159">
        <v>1</v>
      </c>
      <c r="E376" s="72" t="s">
        <v>4655</v>
      </c>
      <c r="F376" s="72" t="s">
        <v>5794</v>
      </c>
      <c r="G376" s="159" t="s">
        <v>5931</v>
      </c>
      <c r="H376" s="159" t="s">
        <v>5931</v>
      </c>
      <c r="I376" s="159" t="s">
        <v>3813</v>
      </c>
      <c r="J376" s="159" t="s">
        <v>15</v>
      </c>
      <c r="K376" s="159" t="s">
        <v>4001</v>
      </c>
      <c r="L376" s="72" t="s">
        <v>4346</v>
      </c>
      <c r="N376" s="159" t="str">
        <f t="shared" si="5"/>
        <v>INSERT INTO ft_t_guid (GUID_OID,GU_ID,GU_TYP,GU_CNT,GU_ID_CTXT_TYP,GEO_UNIT_ID,START_TMS,LAST_CHG_TMS,LAST_CHG_USR_ID,DATA_STAT_TYP,DATA_SRC_ID,GUNT_OID )SELECT 'GUID000375','','COUNTRY','1','STARMINE','PP',SYSDATE(),SYSDATE(),'GS:PSG:P72','ACTIVE','P72','GUNT2DA==='   FROM DUAL WHERE NOT EXISTS (SELECT 1 FROM FT_T_GUID WHERE  GUID_OID =  'GUID000375' AND GEO_UNIT_ID = 'PP');</v>
      </c>
    </row>
    <row r="377" spans="1:14">
      <c r="A377" s="159" t="s">
        <v>5887</v>
      </c>
      <c r="C377" s="159" t="s">
        <v>47</v>
      </c>
      <c r="D377" s="159">
        <v>1</v>
      </c>
      <c r="E377" s="72" t="s">
        <v>4655</v>
      </c>
      <c r="F377" s="72" t="s">
        <v>4709</v>
      </c>
      <c r="G377" s="159" t="s">
        <v>5931</v>
      </c>
      <c r="H377" s="159" t="s">
        <v>5931</v>
      </c>
      <c r="I377" s="159" t="s">
        <v>3813</v>
      </c>
      <c r="J377" s="159" t="s">
        <v>15</v>
      </c>
      <c r="K377" s="159" t="s">
        <v>4001</v>
      </c>
      <c r="L377" s="72" t="s">
        <v>4350</v>
      </c>
      <c r="N377" s="159" t="str">
        <f t="shared" si="5"/>
        <v>INSERT INTO ft_t_guid (GUID_OID,GU_ID,GU_TYP,GU_CNT,GU_ID_CTXT_TYP,GEO_UNIT_ID,START_TMS,LAST_CHG_TMS,LAST_CHG_USR_ID,DATA_STAT_TYP,DATA_SRC_ID,GUNT_OID )SELECT 'GUID000376','','COUNTRY','1','STARMINE','PE',SYSDATE(),SYSDATE(),'GS:PSG:P72','ACTIVE','P72','GUNT430==='   FROM DUAL WHERE NOT EXISTS (SELECT 1 FROM FT_T_GUID WHERE  GUID_OID =  'GUID000376' AND GEO_UNIT_ID = 'PE');</v>
      </c>
    </row>
    <row r="378" spans="1:14">
      <c r="A378" s="159" t="s">
        <v>5888</v>
      </c>
      <c r="C378" s="159" t="s">
        <v>47</v>
      </c>
      <c r="D378" s="159">
        <v>1</v>
      </c>
      <c r="E378" s="72" t="s">
        <v>4655</v>
      </c>
      <c r="F378" s="72" t="s">
        <v>4707</v>
      </c>
      <c r="G378" s="159" t="s">
        <v>5931</v>
      </c>
      <c r="H378" s="159" t="s">
        <v>5931</v>
      </c>
      <c r="I378" s="159" t="s">
        <v>3813</v>
      </c>
      <c r="J378" s="159" t="s">
        <v>15</v>
      </c>
      <c r="K378" s="159" t="s">
        <v>4001</v>
      </c>
      <c r="L378" s="72" t="s">
        <v>4846</v>
      </c>
      <c r="N378" s="159" t="str">
        <f t="shared" si="5"/>
        <v>INSERT INTO ft_t_guid (GUID_OID,GU_ID,GU_TYP,GU_CNT,GU_ID_CTXT_TYP,GEO_UNIT_ID,START_TMS,LAST_CHG_TMS,LAST_CHG_USR_ID,DATA_STAT_TYP,DATA_SRC_ID,GUNT_OID )SELECT 'GUID000377','','COUNTRY','1','STARMINE','PG',SYSDATE(),SYSDATE(),'GS:PSG:P72','ACTIVE','P72','GUNT4AE==='   FROM DUAL WHERE NOT EXISTS (SELECT 1 FROM FT_T_GUID WHERE  GUID_OID =  'GUID000377' AND GEO_UNIT_ID = 'PG');</v>
      </c>
    </row>
    <row r="379" spans="1:14">
      <c r="A379" s="159" t="s">
        <v>5889</v>
      </c>
      <c r="C379" s="159" t="s">
        <v>47</v>
      </c>
      <c r="D379" s="159">
        <v>1</v>
      </c>
      <c r="E379" s="72" t="s">
        <v>4655</v>
      </c>
      <c r="F379" s="72" t="s">
        <v>5795</v>
      </c>
      <c r="G379" s="159" t="s">
        <v>5931</v>
      </c>
      <c r="H379" s="159" t="s">
        <v>5931</v>
      </c>
      <c r="I379" s="159" t="s">
        <v>3813</v>
      </c>
      <c r="J379" s="159" t="s">
        <v>15</v>
      </c>
      <c r="K379" s="159" t="s">
        <v>4001</v>
      </c>
      <c r="L379" s="72" t="s">
        <v>4117</v>
      </c>
      <c r="N379" s="159" t="str">
        <f t="shared" si="5"/>
        <v>INSERT INTO ft_t_guid (GUID_OID,GU_ID,GU_TYP,GU_CNT,GU_ID_CTXT_TYP,GEO_UNIT_ID,START_TMS,LAST_CHG_TMS,LAST_CHG_USR_ID,DATA_STAT_TYP,DATA_SRC_ID,GUNT_OID )SELECT 'GUID000378','','COUNTRY','1','STARMINE','PM',SYSDATE(),SYSDATE(),'GS:PSG:P72','ACTIVE','P72','GUNT442==='   FROM DUAL WHERE NOT EXISTS (SELECT 1 FROM FT_T_GUID WHERE  GUID_OID =  'GUID000378' AND GEO_UNIT_ID = 'PM');</v>
      </c>
    </row>
    <row r="380" spans="1:14">
      <c r="A380" s="159" t="s">
        <v>5890</v>
      </c>
      <c r="C380" s="159" t="s">
        <v>47</v>
      </c>
      <c r="D380" s="159">
        <v>1</v>
      </c>
      <c r="E380" s="72" t="s">
        <v>4655</v>
      </c>
      <c r="F380" s="72" t="s">
        <v>4706</v>
      </c>
      <c r="G380" s="159" t="s">
        <v>5931</v>
      </c>
      <c r="H380" s="159" t="s">
        <v>5931</v>
      </c>
      <c r="I380" s="159" t="s">
        <v>3813</v>
      </c>
      <c r="J380" s="159" t="s">
        <v>15</v>
      </c>
      <c r="K380" s="159" t="s">
        <v>4001</v>
      </c>
      <c r="L380" s="72" t="s">
        <v>4344</v>
      </c>
      <c r="N380" s="159" t="str">
        <f t="shared" si="5"/>
        <v>INSERT INTO ft_t_guid (GUID_OID,GU_ID,GU_TYP,GU_CNT,GU_ID_CTXT_TYP,GEO_UNIT_ID,START_TMS,LAST_CHG_TMS,LAST_CHG_USR_ID,DATA_STAT_TYP,DATA_SRC_ID,GUNT_OID )SELECT 'GUID000379','','COUNTRY','1','STARMINE','PA',SYSDATE(),SYSDATE(),'GS:PSG:P72','ACTIVE','P72','GUNT308==='   FROM DUAL WHERE NOT EXISTS (SELECT 1 FROM FT_T_GUID WHERE  GUID_OID =  'GUID000379' AND GEO_UNIT_ID = 'PA');</v>
      </c>
    </row>
    <row r="381" spans="1:14">
      <c r="A381" s="159" t="s">
        <v>5891</v>
      </c>
      <c r="C381" s="159" t="s">
        <v>47</v>
      </c>
      <c r="D381" s="159">
        <v>1</v>
      </c>
      <c r="E381" s="72" t="s">
        <v>4655</v>
      </c>
      <c r="F381" s="72" t="s">
        <v>5796</v>
      </c>
      <c r="G381" s="159" t="s">
        <v>5931</v>
      </c>
      <c r="H381" s="159" t="s">
        <v>5931</v>
      </c>
      <c r="I381" s="159" t="s">
        <v>3813</v>
      </c>
      <c r="J381" s="159" t="s">
        <v>15</v>
      </c>
      <c r="K381" s="159" t="s">
        <v>4001</v>
      </c>
      <c r="L381" s="72" t="s">
        <v>4353</v>
      </c>
      <c r="N381" s="159" t="str">
        <f t="shared" si="5"/>
        <v>INSERT INTO ft_t_guid (GUID_OID,GU_ID,GU_TYP,GU_CNT,GU_ID_CTXT_TYP,GEO_UNIT_ID,START_TMS,LAST_CHG_TMS,LAST_CHG_USR_ID,DATA_STAT_TYP,DATA_SRC_ID,GUNT_OID )SELECT 'GUID000380','','COUNTRY','1','STARMINE','PW',SYSDATE(),SYSDATE(),'GS:PSG:P72','ACTIVE','P72','GUNT296==='   FROM DUAL WHERE NOT EXISTS (SELECT 1 FROM FT_T_GUID WHERE  GUID_OID =  'GUID000380' AND GEO_UNIT_ID = 'PW');</v>
      </c>
    </row>
    <row r="382" spans="1:14">
      <c r="A382" s="159" t="s">
        <v>5892</v>
      </c>
      <c r="C382" s="159" t="s">
        <v>47</v>
      </c>
      <c r="D382" s="159">
        <v>1</v>
      </c>
      <c r="E382" s="72" t="s">
        <v>4655</v>
      </c>
      <c r="F382" s="72" t="s">
        <v>4705</v>
      </c>
      <c r="G382" s="159" t="s">
        <v>5931</v>
      </c>
      <c r="H382" s="159" t="s">
        <v>5931</v>
      </c>
      <c r="I382" s="159" t="s">
        <v>3813</v>
      </c>
      <c r="J382" s="159" t="s">
        <v>15</v>
      </c>
      <c r="K382" s="159" t="s">
        <v>4001</v>
      </c>
      <c r="L382" s="72" t="s">
        <v>4378</v>
      </c>
      <c r="N382" s="159" t="str">
        <f t="shared" si="5"/>
        <v>INSERT INTO ft_t_guid (GUID_OID,GU_ID,GU_TYP,GU_CNT,GU_ID_CTXT_TYP,GEO_UNIT_ID,START_TMS,LAST_CHG_TMS,LAST_CHG_USR_ID,DATA_STAT_TYP,DATA_SRC_ID,GUNT_OID )SELECT 'GUID000381','','COUNTRY','1','STARMINE','PS',SYSDATE(),SYSDATE(),'GS:PSG:P72','ACTIVE','P72','GUNT480==='   FROM DUAL WHERE NOT EXISTS (SELECT 1 FROM FT_T_GUID WHERE  GUID_OID =  'GUID000381' AND GEO_UNIT_ID = 'PS');</v>
      </c>
    </row>
    <row r="383" spans="1:14">
      <c r="A383" s="159" t="s">
        <v>5893</v>
      </c>
      <c r="C383" s="159" t="s">
        <v>47</v>
      </c>
      <c r="D383" s="159">
        <v>1</v>
      </c>
      <c r="E383" s="72" t="s">
        <v>4655</v>
      </c>
      <c r="F383" s="72" t="s">
        <v>270</v>
      </c>
      <c r="G383" s="159" t="s">
        <v>5931</v>
      </c>
      <c r="H383" s="159" t="s">
        <v>5931</v>
      </c>
      <c r="I383" s="159" t="s">
        <v>3813</v>
      </c>
      <c r="J383" s="159" t="s">
        <v>15</v>
      </c>
      <c r="K383" s="159" t="s">
        <v>4001</v>
      </c>
      <c r="L383" s="72" t="s">
        <v>4119</v>
      </c>
      <c r="N383" s="159" t="str">
        <f t="shared" si="5"/>
        <v>INSERT INTO ft_t_guid (GUID_OID,GU_ID,GU_TYP,GU_CNT,GU_ID_CTXT_TYP,GEO_UNIT_ID,START_TMS,LAST_CHG_TMS,LAST_CHG_USR_ID,DATA_STAT_TYP,DATA_SRC_ID,GUNT_OID )SELECT 'GUID000382','','COUNTRY','1','STARMINE','PL',SYSDATE(),SYSDATE(),'GS:PSG:P72','ACTIVE','P72','GUNT278==='   FROM DUAL WHERE NOT EXISTS (SELECT 1 FROM FT_T_GUID WHERE  GUID_OID =  'GUID000382' AND GEO_UNIT_ID = 'PL');</v>
      </c>
    </row>
    <row r="384" spans="1:14">
      <c r="A384" s="159" t="s">
        <v>5894</v>
      </c>
      <c r="C384" s="159" t="s">
        <v>47</v>
      </c>
      <c r="D384" s="159">
        <v>1</v>
      </c>
      <c r="E384" s="72" t="s">
        <v>4655</v>
      </c>
      <c r="F384" s="72" t="s">
        <v>4711</v>
      </c>
      <c r="G384" s="159" t="s">
        <v>5931</v>
      </c>
      <c r="H384" s="159" t="s">
        <v>5931</v>
      </c>
      <c r="I384" s="159" t="s">
        <v>3813</v>
      </c>
      <c r="J384" s="159" t="s">
        <v>15</v>
      </c>
      <c r="K384" s="159" t="s">
        <v>4001</v>
      </c>
      <c r="L384" s="72" t="s">
        <v>4356</v>
      </c>
      <c r="N384" s="159" t="str">
        <f t="shared" si="5"/>
        <v>INSERT INTO ft_t_guid (GUID_OID,GU_ID,GU_TYP,GU_CNT,GU_ID_CTXT_TYP,GEO_UNIT_ID,START_TMS,LAST_CHG_TMS,LAST_CHG_USR_ID,DATA_STAT_TYP,DATA_SRC_ID,GUNT_OID )SELECT 'GUID000383','','COUNTRY','1','STARMINE','QA',SYSDATE(),SYSDATE(),'GS:PSG:P72','ACTIVE','P72','GUNT23D==='   FROM DUAL WHERE NOT EXISTS (SELECT 1 FROM FT_T_GUID WHERE  GUID_OID =  'GUID000383' AND GEO_UNIT_ID = 'QA');</v>
      </c>
    </row>
    <row r="385" spans="1:14">
      <c r="A385" s="159" t="s">
        <v>5895</v>
      </c>
      <c r="C385" s="159" t="s">
        <v>47</v>
      </c>
      <c r="D385" s="159">
        <v>1</v>
      </c>
      <c r="E385" s="72" t="s">
        <v>4655</v>
      </c>
      <c r="F385" s="72" t="s">
        <v>272</v>
      </c>
      <c r="G385" s="159" t="s">
        <v>5931</v>
      </c>
      <c r="H385" s="159" t="s">
        <v>5931</v>
      </c>
      <c r="I385" s="159" t="s">
        <v>3813</v>
      </c>
      <c r="J385" s="159" t="s">
        <v>15</v>
      </c>
      <c r="K385" s="159" t="s">
        <v>4001</v>
      </c>
      <c r="L385" s="72" t="s">
        <v>4357</v>
      </c>
      <c r="N385" s="159" t="str">
        <f t="shared" ref="N385:N409" si="6">CONCATENATE("INSERT INTO ft_t_guid (GUID_OID,GU_ID,GU_TYP,GU_CNT,GU_ID_CTXT_TYP,GEO_UNIT_ID,START_TMS,LAST_CHG_TMS,LAST_CHG_USR_ID,DATA_STAT_TYP,DATA_SRC_ID,GUNT_OID )SELECT '", A385, "','", B385, "','", C385, "','", D385, "','", E385, "','", F385, "',", G385,",",H385, ",'", I385, "','", J385, "','", K385, "','",L385,"'   FROM DUAL WHERE NOT EXISTS (SELECT 1 FROM FT_T_GUID WHERE  GUID_OID =  '",A385, "' AND GEO_UNIT_ID = '",F385, "');")</f>
        <v>INSERT INTO ft_t_guid (GUID_OID,GU_ID,GU_TYP,GU_CNT,GU_ID_CTXT_TYP,GEO_UNIT_ID,START_TMS,LAST_CHG_TMS,LAST_CHG_USR_ID,DATA_STAT_TYP,DATA_SRC_ID,GUNT_OID )SELECT 'GUID000384','','COUNTRY','1','STARMINE','RO',SYSDATE(),SYSDATE(),'GS:PSG:P72','ACTIVE','P72','GUNT418==='   FROM DUAL WHERE NOT EXISTS (SELECT 1 FROM FT_T_GUID WHERE  GUID_OID =  'GUID000384' AND GEO_UNIT_ID = 'RO');</v>
      </c>
    </row>
    <row r="386" spans="1:14">
      <c r="A386" s="159" t="s">
        <v>5896</v>
      </c>
      <c r="C386" s="159" t="s">
        <v>47</v>
      </c>
      <c r="D386" s="159">
        <v>1</v>
      </c>
      <c r="E386" s="72" t="s">
        <v>4655</v>
      </c>
      <c r="F386" s="72" t="s">
        <v>5797</v>
      </c>
      <c r="G386" s="159" t="s">
        <v>5931</v>
      </c>
      <c r="H386" s="159" t="s">
        <v>5931</v>
      </c>
      <c r="I386" s="159" t="s">
        <v>3813</v>
      </c>
      <c r="J386" s="159" t="s">
        <v>15</v>
      </c>
      <c r="K386" s="159" t="s">
        <v>4001</v>
      </c>
      <c r="L386" s="72" t="s">
        <v>4366</v>
      </c>
      <c r="N386" s="159" t="str">
        <f t="shared" si="6"/>
        <v>INSERT INTO ft_t_guid (GUID_OID,GU_ID,GU_TYP,GU_CNT,GU_ID_CTXT_TYP,GEO_UNIT_ID,START_TMS,LAST_CHG_TMS,LAST_CHG_USR_ID,DATA_STAT_TYP,DATA_SRC_ID,GUNT_OID )SELECT 'GUID000385','','COUNTRY','1','STARMINE','SB',SYSDATE(),SYSDATE(),'GS:PSG:P72','ACTIVE','P72','GUNT2A2==='   FROM DUAL WHERE NOT EXISTS (SELECT 1 FROM FT_T_GUID WHERE  GUID_OID =  'GUID000385' AND GEO_UNIT_ID = 'SB');</v>
      </c>
    </row>
    <row r="387" spans="1:14">
      <c r="A387" s="159" t="s">
        <v>5897</v>
      </c>
      <c r="C387" s="159" t="s">
        <v>47</v>
      </c>
      <c r="D387" s="159">
        <v>1</v>
      </c>
      <c r="E387" s="72" t="s">
        <v>4655</v>
      </c>
      <c r="F387" s="72" t="s">
        <v>1458</v>
      </c>
      <c r="G387" s="159" t="s">
        <v>5931</v>
      </c>
      <c r="H387" s="159" t="s">
        <v>5931</v>
      </c>
      <c r="I387" s="159" t="s">
        <v>3813</v>
      </c>
      <c r="J387" s="159" t="s">
        <v>15</v>
      </c>
      <c r="K387" s="159" t="s">
        <v>4001</v>
      </c>
      <c r="L387" s="72" t="s">
        <v>4359</v>
      </c>
      <c r="N387" s="159" t="str">
        <f t="shared" si="6"/>
        <v>INSERT INTO ft_t_guid (GUID_OID,GU_ID,GU_TYP,GU_CNT,GU_ID_CTXT_TYP,GEO_UNIT_ID,START_TMS,LAST_CHG_TMS,LAST_CHG_USR_ID,DATA_STAT_TYP,DATA_SRC_ID,GUNT_OID )SELECT 'GUID000386','','COUNTRY','1','STARMINE','RU',SYSDATE(),SYSDATE(),'GS:PSG:P72','ACTIVE','P72','GUNT1E7==='   FROM DUAL WHERE NOT EXISTS (SELECT 1 FROM FT_T_GUID WHERE  GUID_OID =  'GUID000386' AND GEO_UNIT_ID = 'RU');</v>
      </c>
    </row>
    <row r="388" spans="1:14">
      <c r="A388" s="159" t="s">
        <v>5898</v>
      </c>
      <c r="C388" s="159" t="s">
        <v>47</v>
      </c>
      <c r="D388" s="159">
        <v>1</v>
      </c>
      <c r="E388" s="72" t="s">
        <v>4655</v>
      </c>
      <c r="F388" s="72" t="s">
        <v>4713</v>
      </c>
      <c r="G388" s="159" t="s">
        <v>5931</v>
      </c>
      <c r="H388" s="159" t="s">
        <v>5931</v>
      </c>
      <c r="I388" s="159" t="s">
        <v>3813</v>
      </c>
      <c r="J388" s="159" t="s">
        <v>15</v>
      </c>
      <c r="K388" s="159" t="s">
        <v>4001</v>
      </c>
      <c r="L388" s="72" t="s">
        <v>4361</v>
      </c>
      <c r="N388" s="159" t="str">
        <f t="shared" si="6"/>
        <v>INSERT INTO ft_t_guid (GUID_OID,GU_ID,GU_TYP,GU_CNT,GU_ID_CTXT_TYP,GEO_UNIT_ID,START_TMS,LAST_CHG_TMS,LAST_CHG_USR_ID,DATA_STAT_TYP,DATA_SRC_ID,GUNT_OID )SELECT 'GUID000387','','COUNTRY','1','STARMINE','RW',SYSDATE(),SYSDATE(),'GS:PSG:P72','ACTIVE','P72','GUNT2AF==='   FROM DUAL WHERE NOT EXISTS (SELECT 1 FROM FT_T_GUID WHERE  GUID_OID =  'GUID000387' AND GEO_UNIT_ID = 'RW');</v>
      </c>
    </row>
    <row r="389" spans="1:14">
      <c r="A389" s="159" t="s">
        <v>5899</v>
      </c>
      <c r="C389" s="159" t="s">
        <v>47</v>
      </c>
      <c r="D389" s="159">
        <v>1</v>
      </c>
      <c r="E389" s="72" t="s">
        <v>4655</v>
      </c>
      <c r="F389" s="72" t="s">
        <v>4714</v>
      </c>
      <c r="G389" s="159" t="s">
        <v>5931</v>
      </c>
      <c r="H389" s="159" t="s">
        <v>5931</v>
      </c>
      <c r="I389" s="159" t="s">
        <v>3813</v>
      </c>
      <c r="J389" s="159" t="s">
        <v>15</v>
      </c>
      <c r="K389" s="159" t="s">
        <v>4001</v>
      </c>
      <c r="L389" s="72" t="s">
        <v>4362</v>
      </c>
      <c r="N389" s="159" t="str">
        <f t="shared" si="6"/>
        <v>INSERT INTO ft_t_guid (GUID_OID,GU_ID,GU_TYP,GU_CNT,GU_ID_CTXT_TYP,GEO_UNIT_ID,START_TMS,LAST_CHG_TMS,LAST_CHG_USR_ID,DATA_STAT_TYP,DATA_SRC_ID,GUNT_OID )SELECT 'GUID000388','','COUNTRY','1','STARMINE','SA',SYSDATE(),SYSDATE(),'GS:PSG:P72','ACTIVE','P72','GUNT461==='   FROM DUAL WHERE NOT EXISTS (SELECT 1 FROM FT_T_GUID WHERE  GUID_OID =  'GUID000388' AND GEO_UNIT_ID = 'SA');</v>
      </c>
    </row>
    <row r="390" spans="1:14">
      <c r="A390" s="159" t="s">
        <v>5900</v>
      </c>
      <c r="C390" s="159" t="s">
        <v>47</v>
      </c>
      <c r="D390" s="159">
        <v>1</v>
      </c>
      <c r="E390" s="72" t="s">
        <v>4655</v>
      </c>
      <c r="F390" s="72" t="s">
        <v>4816</v>
      </c>
      <c r="G390" s="159" t="s">
        <v>5931</v>
      </c>
      <c r="H390" s="159" t="s">
        <v>5931</v>
      </c>
      <c r="I390" s="159" t="s">
        <v>3813</v>
      </c>
      <c r="J390" s="159" t="s">
        <v>15</v>
      </c>
      <c r="K390" s="159" t="s">
        <v>4001</v>
      </c>
      <c r="L390" s="72" t="s">
        <v>4380</v>
      </c>
      <c r="N390" s="159" t="str">
        <f t="shared" si="6"/>
        <v>INSERT INTO ft_t_guid (GUID_OID,GU_ID,GU_TYP,GU_CNT,GU_ID_CTXT_TYP,GEO_UNIT_ID,START_TMS,LAST_CHG_TMS,LAST_CHG_USR_ID,DATA_STAT_TYP,DATA_SRC_ID,GUNT_OID )SELECT 'GUID000389','','COUNTRY','1','STARMINE','SS',SYSDATE(),SYSDATE(),'GS:PSG:P72','ACTIVE','P72','GUNT420==='   FROM DUAL WHERE NOT EXISTS (SELECT 1 FROM FT_T_GUID WHERE  GUID_OID =  'GUID000389' AND GEO_UNIT_ID = 'SS');</v>
      </c>
    </row>
    <row r="391" spans="1:14">
      <c r="A391" s="159" t="s">
        <v>5901</v>
      </c>
      <c r="C391" s="159" t="s">
        <v>47</v>
      </c>
      <c r="D391" s="159">
        <v>1</v>
      </c>
      <c r="E391" s="72" t="s">
        <v>4655</v>
      </c>
      <c r="F391" s="72" t="s">
        <v>5798</v>
      </c>
      <c r="G391" s="159" t="s">
        <v>5931</v>
      </c>
      <c r="H391" s="159" t="s">
        <v>5931</v>
      </c>
      <c r="I391" s="159" t="s">
        <v>3813</v>
      </c>
      <c r="J391" s="159" t="s">
        <v>15</v>
      </c>
      <c r="K391" s="159" t="s">
        <v>4001</v>
      </c>
      <c r="L391" s="72" t="s">
        <v>4123</v>
      </c>
      <c r="N391" s="159" t="str">
        <f t="shared" si="6"/>
        <v>INSERT INTO ft_t_guid (GUID_OID,GU_ID,GU_TYP,GU_CNT,GU_ID_CTXT_TYP,GEO_UNIT_ID,START_TMS,LAST_CHG_TMS,LAST_CHG_USR_ID,DATA_STAT_TYP,DATA_SRC_ID,GUNT_OID )SELECT 'GUID000390','','COUNTRY','1','STARMINE','SP',SYSDATE(),SYSDATE(),'GS:PSG:P72','ACTIVE','P72','GUNT23C==='   FROM DUAL WHERE NOT EXISTS (SELECT 1 FROM FT_T_GUID WHERE  GUID_OID =  'GUID000390' AND GEO_UNIT_ID = 'SP');</v>
      </c>
    </row>
    <row r="392" spans="1:14">
      <c r="A392" s="159" t="s">
        <v>5902</v>
      </c>
      <c r="C392" s="159" t="s">
        <v>47</v>
      </c>
      <c r="D392" s="159">
        <v>1</v>
      </c>
      <c r="E392" s="72" t="s">
        <v>4655</v>
      </c>
      <c r="F392" s="72" t="s">
        <v>4674</v>
      </c>
      <c r="G392" s="159" t="s">
        <v>5931</v>
      </c>
      <c r="H392" s="159" t="s">
        <v>5931</v>
      </c>
      <c r="I392" s="159" t="s">
        <v>3813</v>
      </c>
      <c r="J392" s="159" t="s">
        <v>15</v>
      </c>
      <c r="K392" s="159" t="s">
        <v>4001</v>
      </c>
      <c r="L392" s="72" t="s">
        <v>4126</v>
      </c>
      <c r="N392" s="159" t="str">
        <f t="shared" si="6"/>
        <v>INSERT INTO ft_t_guid (GUID_OID,GU_ID,GU_TYP,GU_CNT,GU_ID_CTXT_TYP,GEO_UNIT_ID,START_TMS,LAST_CHG_TMS,LAST_CHG_USR_ID,DATA_STAT_TYP,DATA_SRC_ID,GUNT_OID )SELECT 'GUID000391','','COUNTRY','1','STARMINE','SV',SYSDATE(),SYSDATE(),'GS:PSG:P72','ACTIVE','P72','GUNT373==='   FROM DUAL WHERE NOT EXISTS (SELECT 1 FROM FT_T_GUID WHERE  GUID_OID =  'GUID000391' AND GEO_UNIT_ID = 'SV');</v>
      </c>
    </row>
    <row r="393" spans="1:14">
      <c r="A393" s="159" t="s">
        <v>5903</v>
      </c>
      <c r="C393" s="159" t="s">
        <v>47</v>
      </c>
      <c r="D393" s="159">
        <v>1</v>
      </c>
      <c r="E393" s="72" t="s">
        <v>4655</v>
      </c>
      <c r="F393" s="72" t="s">
        <v>273</v>
      </c>
      <c r="G393" s="159" t="s">
        <v>5931</v>
      </c>
      <c r="H393" s="159" t="s">
        <v>5931</v>
      </c>
      <c r="I393" s="159" t="s">
        <v>3813</v>
      </c>
      <c r="J393" s="159" t="s">
        <v>15</v>
      </c>
      <c r="K393" s="159" t="s">
        <v>4001</v>
      </c>
      <c r="L393" s="72" t="s">
        <v>4369</v>
      </c>
      <c r="N393" s="159" t="str">
        <f t="shared" si="6"/>
        <v>INSERT INTO ft_t_guid (GUID_OID,GU_ID,GU_TYP,GU_CNT,GU_ID_CTXT_TYP,GEO_UNIT_ID,START_TMS,LAST_CHG_TMS,LAST_CHG_USR_ID,DATA_STAT_TYP,DATA_SRC_ID,GUNT_OID )SELECT 'GUID000392','','COUNTRY','1','STARMINE','SK',SYSDATE(),SYSDATE(),'GS:PSG:P72','ACTIVE','P72','GUNT208==='   FROM DUAL WHERE NOT EXISTS (SELECT 1 FROM FT_T_GUID WHERE  GUID_OID =  'GUID000392' AND GEO_UNIT_ID = 'SK');</v>
      </c>
    </row>
    <row r="394" spans="1:14">
      <c r="A394" s="159" t="s">
        <v>5904</v>
      </c>
      <c r="C394" s="159" t="s">
        <v>47</v>
      </c>
      <c r="D394" s="159">
        <v>1</v>
      </c>
      <c r="E394" s="72" t="s">
        <v>4655</v>
      </c>
      <c r="F394" s="72" t="s">
        <v>4716</v>
      </c>
      <c r="G394" s="159" t="s">
        <v>5931</v>
      </c>
      <c r="H394" s="159" t="s">
        <v>5931</v>
      </c>
      <c r="I394" s="159" t="s">
        <v>3813</v>
      </c>
      <c r="J394" s="159" t="s">
        <v>15</v>
      </c>
      <c r="K394" s="159" t="s">
        <v>4001</v>
      </c>
      <c r="L394" s="72" t="s">
        <v>4382</v>
      </c>
      <c r="N394" s="159" t="str">
        <f t="shared" si="6"/>
        <v>INSERT INTO ft_t_guid (GUID_OID,GU_ID,GU_TYP,GU_CNT,GU_ID_CTXT_TYP,GEO_UNIT_ID,START_TMS,LAST_CHG_TMS,LAST_CHG_USR_ID,DATA_STAT_TYP,DATA_SRC_ID,GUNT_OID )SELECT 'GUID000393','','COUNTRY','1','STARMINE','SY',SYSDATE(),SYSDATE(),'GS:PSG:P72','ACTIVE','P72','GUNT281==='   FROM DUAL WHERE NOT EXISTS (SELECT 1 FROM FT_T_GUID WHERE  GUID_OID =  'GUID000393' AND GEO_UNIT_ID = 'SY');</v>
      </c>
    </row>
    <row r="395" spans="1:14">
      <c r="A395" s="159" t="s">
        <v>5905</v>
      </c>
      <c r="C395" s="159" t="s">
        <v>47</v>
      </c>
      <c r="D395" s="159">
        <v>1</v>
      </c>
      <c r="E395" s="72" t="s">
        <v>4655</v>
      </c>
      <c r="F395" s="72" t="s">
        <v>5799</v>
      </c>
      <c r="G395" s="159" t="s">
        <v>5931</v>
      </c>
      <c r="H395" s="159" t="s">
        <v>5931</v>
      </c>
      <c r="I395" s="159" t="s">
        <v>3813</v>
      </c>
      <c r="J395" s="159" t="s">
        <v>15</v>
      </c>
      <c r="K395" s="159" t="s">
        <v>4001</v>
      </c>
      <c r="L395" s="72" t="s">
        <v>4385</v>
      </c>
      <c r="N395" s="159" t="str">
        <f t="shared" si="6"/>
        <v>INSERT INTO ft_t_guid (GUID_OID,GU_ID,GU_TYP,GU_CNT,GU_ID_CTXT_TYP,GEO_UNIT_ID,START_TMS,LAST_CHG_TMS,LAST_CHG_USR_ID,DATA_STAT_TYP,DATA_SRC_ID,GUNT_OID )SELECT 'GUID000394','','COUNTRY','1','STARMINE','TB',SYSDATE(),SYSDATE(),'GS:PSG:P72','ACTIVE','P72','GUNT454==='   FROM DUAL WHERE NOT EXISTS (SELECT 1 FROM FT_T_GUID WHERE  GUID_OID =  'GUID000394' AND GEO_UNIT_ID = 'TB');</v>
      </c>
    </row>
    <row r="396" spans="1:14">
      <c r="A396" s="159" t="s">
        <v>5906</v>
      </c>
      <c r="C396" s="159" t="s">
        <v>47</v>
      </c>
      <c r="D396" s="159">
        <v>1</v>
      </c>
      <c r="E396" s="72" t="s">
        <v>4655</v>
      </c>
      <c r="F396" s="72" t="s">
        <v>5800</v>
      </c>
      <c r="G396" s="159" t="s">
        <v>5931</v>
      </c>
      <c r="H396" s="159" t="s">
        <v>5931</v>
      </c>
      <c r="I396" s="159" t="s">
        <v>3813</v>
      </c>
      <c r="J396" s="159" t="s">
        <v>15</v>
      </c>
      <c r="K396" s="159" t="s">
        <v>4001</v>
      </c>
      <c r="L396" s="72" t="s">
        <v>4389</v>
      </c>
      <c r="N396" s="159" t="str">
        <f t="shared" si="6"/>
        <v>INSERT INTO ft_t_guid (GUID_OID,GU_ID,GU_TYP,GU_CNT,GU_ID_CTXT_TYP,GEO_UNIT_ID,START_TMS,LAST_CHG_TMS,LAST_CHG_USR_ID,DATA_STAT_TYP,DATA_SRC_ID,GUNT_OID )SELECT 'GUID000395','','COUNTRY','1','STARMINE','TU',SYSDATE(),SYSDATE(),'GS:PSG:P72','ACTIVE','P72','GUNT404==='   FROM DUAL WHERE NOT EXISTS (SELECT 1 FROM FT_T_GUID WHERE  GUID_OID =  'GUID000395' AND GEO_UNIT_ID = 'TU');</v>
      </c>
    </row>
    <row r="397" spans="1:14">
      <c r="A397" s="159" t="s">
        <v>5907</v>
      </c>
      <c r="C397" s="159" t="s">
        <v>47</v>
      </c>
      <c r="D397" s="159">
        <v>1</v>
      </c>
      <c r="E397" s="72" t="s">
        <v>4655</v>
      </c>
      <c r="F397" s="72" t="s">
        <v>5801</v>
      </c>
      <c r="G397" s="159" t="s">
        <v>5931</v>
      </c>
      <c r="H397" s="159" t="s">
        <v>5931</v>
      </c>
      <c r="I397" s="159" t="s">
        <v>3813</v>
      </c>
      <c r="J397" s="159" t="s">
        <v>15</v>
      </c>
      <c r="K397" s="159" t="s">
        <v>4001</v>
      </c>
      <c r="L397" s="72" t="s">
        <v>4391</v>
      </c>
      <c r="N397" s="159" t="str">
        <f t="shared" si="6"/>
        <v>INSERT INTO ft_t_guid (GUID_OID,GU_ID,GU_TYP,GU_CNT,GU_ID_CTXT_TYP,GEO_UNIT_ID,START_TMS,LAST_CHG_TMS,LAST_CHG_USR_ID,DATA_STAT_TYP,DATA_SRC_ID,GUNT_OID )SELECT 'GUID000396','','COUNTRY','1','STARMINE','TI',SYSDATE(),SYSDATE(),'GS:PSG:P72','ACTIVE','P72','GUNT443==='   FROM DUAL WHERE NOT EXISTS (SELECT 1 FROM FT_T_GUID WHERE  GUID_OID =  'GUID000396' AND GEO_UNIT_ID = 'TI');</v>
      </c>
    </row>
    <row r="398" spans="1:14">
      <c r="A398" s="159" t="s">
        <v>5908</v>
      </c>
      <c r="C398" s="159" t="s">
        <v>47</v>
      </c>
      <c r="D398" s="159">
        <v>1</v>
      </c>
      <c r="E398" s="72" t="s">
        <v>4655</v>
      </c>
      <c r="F398" s="72" t="s">
        <v>5802</v>
      </c>
      <c r="G398" s="159" t="s">
        <v>5931</v>
      </c>
      <c r="H398" s="159" t="s">
        <v>5931</v>
      </c>
      <c r="I398" s="159" t="s">
        <v>3813</v>
      </c>
      <c r="J398" s="159" t="s">
        <v>15</v>
      </c>
      <c r="K398" s="159" t="s">
        <v>4001</v>
      </c>
      <c r="L398" s="72" t="s">
        <v>4387</v>
      </c>
      <c r="N398" s="159" t="str">
        <f t="shared" si="6"/>
        <v>INSERT INTO ft_t_guid (GUID_OID,GU_ID,GU_TYP,GU_CNT,GU_ID_CTXT_TYP,GEO_UNIT_ID,START_TMS,LAST_CHG_TMS,LAST_CHG_USR_ID,DATA_STAT_TYP,DATA_SRC_ID,GUNT_OID )SELECT 'GUID000397','','COUNTRY','1','STARMINE','TP',SYSDATE(),SYSDATE(),'GS:PSG:P72','ACTIVE','P72','GUNT3FE==='   FROM DUAL WHERE NOT EXISTS (SELECT 1 FROM FT_T_GUID WHERE  GUID_OID =  'GUID000397' AND GEO_UNIT_ID = 'TP');</v>
      </c>
    </row>
    <row r="399" spans="1:14">
      <c r="A399" s="159" t="s">
        <v>5909</v>
      </c>
      <c r="C399" s="159" t="s">
        <v>47</v>
      </c>
      <c r="D399" s="159">
        <v>1</v>
      </c>
      <c r="E399" s="72" t="s">
        <v>4655</v>
      </c>
      <c r="F399" s="72" t="s">
        <v>4719</v>
      </c>
      <c r="G399" s="159" t="s">
        <v>5931</v>
      </c>
      <c r="H399" s="159" t="s">
        <v>5931</v>
      </c>
      <c r="I399" s="159" t="s">
        <v>3813</v>
      </c>
      <c r="J399" s="159" t="s">
        <v>15</v>
      </c>
      <c r="K399" s="159" t="s">
        <v>4001</v>
      </c>
      <c r="L399" s="72" t="s">
        <v>4129</v>
      </c>
      <c r="N399" s="159" t="str">
        <f t="shared" si="6"/>
        <v>INSERT INTO ft_t_guid (GUID_OID,GU_ID,GU_TYP,GU_CNT,GU_ID_CTXT_TYP,GEO_UNIT_ID,START_TMS,LAST_CHG_TMS,LAST_CHG_USR_ID,DATA_STAT_TYP,DATA_SRC_ID,GUNT_OID )SELECT 'GUID000398','','COUNTRY','1','STARMINE','TT',SYSDATE(),SYSDATE(),'GS:PSG:P72','ACTIVE','P72','GUNT2DD==='   FROM DUAL WHERE NOT EXISTS (SELECT 1 FROM FT_T_GUID WHERE  GUID_OID =  'GUID000398' AND GEO_UNIT_ID = 'TT');</v>
      </c>
    </row>
    <row r="400" spans="1:14">
      <c r="A400" s="159" t="s">
        <v>5910</v>
      </c>
      <c r="C400" s="159" t="s">
        <v>47</v>
      </c>
      <c r="D400" s="159">
        <v>1</v>
      </c>
      <c r="E400" s="72" t="s">
        <v>4655</v>
      </c>
      <c r="F400" s="72" t="s">
        <v>4723</v>
      </c>
      <c r="G400" s="159" t="s">
        <v>5931</v>
      </c>
      <c r="H400" s="159" t="s">
        <v>5931</v>
      </c>
      <c r="I400" s="159" t="s">
        <v>3813</v>
      </c>
      <c r="J400" s="159" t="s">
        <v>15</v>
      </c>
      <c r="K400" s="159" t="s">
        <v>4001</v>
      </c>
      <c r="L400" s="72" t="s">
        <v>4404</v>
      </c>
      <c r="N400" s="159" t="str">
        <f t="shared" si="6"/>
        <v>INSERT INTO ft_t_guid (GUID_OID,GU_ID,GU_TYP,GU_CNT,GU_ID_CTXT_TYP,GEO_UNIT_ID,START_TMS,LAST_CHG_TMS,LAST_CHG_USR_ID,DATA_STAT_TYP,DATA_SRC_ID,GUNT_OID )SELECT 'GUID000399','','COUNTRY','1','STARMINE','TZ',SYSDATE(),SYSDATE(),'GS:PSG:P72','ACTIVE','P72','GUNT482==='   FROM DUAL WHERE NOT EXISTS (SELECT 1 FROM FT_T_GUID WHERE  GUID_OID =  'GUID000399' AND GEO_UNIT_ID = 'TZ');</v>
      </c>
    </row>
    <row r="401" spans="1:14">
      <c r="A401" s="159" t="s">
        <v>5911</v>
      </c>
      <c r="C401" s="159" t="s">
        <v>47</v>
      </c>
      <c r="D401" s="159">
        <v>1</v>
      </c>
      <c r="E401" s="72" t="s">
        <v>4655</v>
      </c>
      <c r="F401" s="72" t="s">
        <v>4725</v>
      </c>
      <c r="G401" s="159" t="s">
        <v>5931</v>
      </c>
      <c r="H401" s="159" t="s">
        <v>5931</v>
      </c>
      <c r="I401" s="159" t="s">
        <v>3813</v>
      </c>
      <c r="J401" s="159" t="s">
        <v>15</v>
      </c>
      <c r="K401" s="159" t="s">
        <v>4001</v>
      </c>
      <c r="L401" s="72" t="s">
        <v>4133</v>
      </c>
      <c r="N401" s="159" t="str">
        <f t="shared" si="6"/>
        <v>INSERT INTO ft_t_guid (GUID_OID,GU_ID,GU_TYP,GU_CNT,GU_ID_CTXT_TYP,GEO_UNIT_ID,START_TMS,LAST_CHG_TMS,LAST_CHG_USR_ID,DATA_STAT_TYP,DATA_SRC_ID,GUNT_OID )SELECT 'GUID000400','','COUNTRY','1','STARMINE','UZ',SYSDATE(),SYSDATE(),'GS:PSG:P72','ACTIVE','P72','GUNT3C8==='   FROM DUAL WHERE NOT EXISTS (SELECT 1 FROM FT_T_GUID WHERE  GUID_OID =  'GUID000400' AND GEO_UNIT_ID = 'UZ');</v>
      </c>
    </row>
    <row r="402" spans="1:14">
      <c r="A402" s="159" t="s">
        <v>5912</v>
      </c>
      <c r="C402" s="159" t="s">
        <v>47</v>
      </c>
      <c r="D402" s="159">
        <v>1</v>
      </c>
      <c r="E402" s="72" t="s">
        <v>4655</v>
      </c>
      <c r="F402" s="72" t="s">
        <v>4722</v>
      </c>
      <c r="G402" s="159" t="s">
        <v>5931</v>
      </c>
      <c r="H402" s="159" t="s">
        <v>5931</v>
      </c>
      <c r="I402" s="159" t="s">
        <v>3813</v>
      </c>
      <c r="J402" s="159" t="s">
        <v>15</v>
      </c>
      <c r="K402" s="159" t="s">
        <v>4001</v>
      </c>
      <c r="L402" s="72" t="s">
        <v>4393</v>
      </c>
      <c r="N402" s="159" t="str">
        <f t="shared" si="6"/>
        <v>INSERT INTO ft_t_guid (GUID_OID,GU_ID,GU_TYP,GU_CNT,GU_ID_CTXT_TYP,GEO_UNIT_ID,START_TMS,LAST_CHG_TMS,LAST_CHG_USR_ID,DATA_STAT_TYP,DATA_SRC_ID,GUNT_OID )SELECT 'GUID000401','','COUNTRY','1','STARMINE','UG',SYSDATE(),SYSDATE(),'GS:PSG:P72','ACTIVE','P72','GUNT35C==='   FROM DUAL WHERE NOT EXISTS (SELECT 1 FROM FT_T_GUID WHERE  GUID_OID =  'GUID000401' AND GEO_UNIT_ID = 'UG');</v>
      </c>
    </row>
    <row r="403" spans="1:14">
      <c r="A403" s="159" t="s">
        <v>5913</v>
      </c>
      <c r="C403" s="159" t="s">
        <v>47</v>
      </c>
      <c r="D403" s="159">
        <v>1</v>
      </c>
      <c r="E403" s="72" t="s">
        <v>4655</v>
      </c>
      <c r="F403" s="72" t="s">
        <v>302</v>
      </c>
      <c r="G403" s="159" t="s">
        <v>5931</v>
      </c>
      <c r="H403" s="159" t="s">
        <v>5931</v>
      </c>
      <c r="I403" s="159" t="s">
        <v>3813</v>
      </c>
      <c r="J403" s="159" t="s">
        <v>15</v>
      </c>
      <c r="K403" s="159" t="s">
        <v>4001</v>
      </c>
      <c r="L403" s="72" t="s">
        <v>4136</v>
      </c>
      <c r="N403" s="159" t="str">
        <f t="shared" si="6"/>
        <v>INSERT INTO ft_t_guid (GUID_OID,GU_ID,GU_TYP,GU_CNT,GU_ID_CTXT_TYP,GEO_UNIT_ID,START_TMS,LAST_CHG_TMS,LAST_CHG_USR_ID,DATA_STAT_TYP,DATA_SRC_ID,GUNT_OID )SELECT 'GUID000402','','COUNTRY','1','STARMINE','US',SYSDATE(),SYSDATE(),'GS:PSG:P72','ACTIVE','P72','GUNT3CC==='   FROM DUAL WHERE NOT EXISTS (SELECT 1 FROM FT_T_GUID WHERE  GUID_OID =  'GUID000402' AND GEO_UNIT_ID = 'US');</v>
      </c>
    </row>
    <row r="404" spans="1:14">
      <c r="A404" s="159" t="s">
        <v>5914</v>
      </c>
      <c r="C404" s="159" t="s">
        <v>47</v>
      </c>
      <c r="D404" s="159">
        <v>1</v>
      </c>
      <c r="E404" s="72" t="s">
        <v>4655</v>
      </c>
      <c r="F404" s="72" t="s">
        <v>4724</v>
      </c>
      <c r="G404" s="159" t="s">
        <v>5931</v>
      </c>
      <c r="H404" s="159" t="s">
        <v>5931</v>
      </c>
      <c r="I404" s="159" t="s">
        <v>3813</v>
      </c>
      <c r="J404" s="159" t="s">
        <v>15</v>
      </c>
      <c r="K404" s="159" t="s">
        <v>4001</v>
      </c>
      <c r="L404" s="72" t="s">
        <v>4850</v>
      </c>
      <c r="N404" s="159" t="str">
        <f t="shared" si="6"/>
        <v>INSERT INTO ft_t_guid (GUID_OID,GU_ID,GU_TYP,GU_CNT,GU_ID_CTXT_TYP,GEO_UNIT_ID,START_TMS,LAST_CHG_TMS,LAST_CHG_USR_ID,DATA_STAT_TYP,DATA_SRC_ID,GUNT_OID )SELECT 'GUID000403','','COUNTRY','1','STARMINE','UY',SYSDATE(),SYSDATE(),'GS:PSG:P72','ACTIVE','P72','GUNT41D==='   FROM DUAL WHERE NOT EXISTS (SELECT 1 FROM FT_T_GUID WHERE  GUID_OID =  'GUID000403' AND GEO_UNIT_ID = 'UY');</v>
      </c>
    </row>
    <row r="405" spans="1:14">
      <c r="A405" s="159" t="s">
        <v>5915</v>
      </c>
      <c r="C405" s="159" t="s">
        <v>47</v>
      </c>
      <c r="D405" s="159">
        <v>1</v>
      </c>
      <c r="E405" s="72" t="s">
        <v>4655</v>
      </c>
      <c r="F405" s="72" t="s">
        <v>5803</v>
      </c>
      <c r="G405" s="159" t="s">
        <v>5931</v>
      </c>
      <c r="H405" s="159" t="s">
        <v>5931</v>
      </c>
      <c r="I405" s="159" t="s">
        <v>3813</v>
      </c>
      <c r="J405" s="159" t="s">
        <v>15</v>
      </c>
      <c r="K405" s="159" t="s">
        <v>4001</v>
      </c>
      <c r="L405" s="72" t="s">
        <v>4409</v>
      </c>
      <c r="N405" s="159" t="str">
        <f t="shared" si="6"/>
        <v>INSERT INTO ft_t_guid (GUID_OID,GU_ID,GU_TYP,GU_CNT,GU_ID_CTXT_TYP,GEO_UNIT_ID,START_TMS,LAST_CHG_TMS,LAST_CHG_USR_ID,DATA_STAT_TYP,DATA_SRC_ID,GUNT_OID )SELECT 'GUID000404','','COUNTRY','1','STARMINE','VC',SYSDATE(),SYSDATE(),'GS:PSG:P72','ACTIVE','P72','GUNT32D==='   FROM DUAL WHERE NOT EXISTS (SELECT 1 FROM FT_T_GUID WHERE  GUID_OID =  'GUID000404' AND GEO_UNIT_ID = 'VC');</v>
      </c>
    </row>
    <row r="406" spans="1:14">
      <c r="A406" s="159" t="s">
        <v>5916</v>
      </c>
      <c r="C406" s="159" t="s">
        <v>47</v>
      </c>
      <c r="D406" s="159">
        <v>1</v>
      </c>
      <c r="E406" s="72" t="s">
        <v>4655</v>
      </c>
      <c r="F406" s="72" t="s">
        <v>1526</v>
      </c>
      <c r="G406" s="159" t="s">
        <v>5931</v>
      </c>
      <c r="H406" s="159" t="s">
        <v>5931</v>
      </c>
      <c r="I406" s="159" t="s">
        <v>3813</v>
      </c>
      <c r="J406" s="159" t="s">
        <v>15</v>
      </c>
      <c r="K406" s="159" t="s">
        <v>4001</v>
      </c>
      <c r="L406" s="72" t="s">
        <v>4371</v>
      </c>
      <c r="N406" s="159" t="str">
        <f t="shared" si="6"/>
        <v>INSERT INTO ft_t_guid (GUID_OID,GU_ID,GU_TYP,GU_CNT,GU_ID_CTXT_TYP,GEO_UNIT_ID,START_TMS,LAST_CHG_TMS,LAST_CHG_USR_ID,DATA_STAT_TYP,DATA_SRC_ID,GUNT_OID )SELECT 'GUID000405','','COUNTRY','1','STARMINE','VN',SYSDATE(),SYSDATE(),'GS:PSG:P72','ACTIVE','P72','GUNT214==='   FROM DUAL WHERE NOT EXISTS (SELECT 1 FROM FT_T_GUID WHERE  GUID_OID =  'GUID000405' AND GEO_UNIT_ID = 'VN');</v>
      </c>
    </row>
    <row r="407" spans="1:14">
      <c r="A407" s="159" t="s">
        <v>5917</v>
      </c>
      <c r="C407" s="159" t="s">
        <v>47</v>
      </c>
      <c r="D407" s="159">
        <v>1</v>
      </c>
      <c r="E407" s="72" t="s">
        <v>4655</v>
      </c>
      <c r="F407" s="72" t="s">
        <v>5804</v>
      </c>
      <c r="G407" s="159" t="s">
        <v>5931</v>
      </c>
      <c r="H407" s="159" t="s">
        <v>5931</v>
      </c>
      <c r="I407" s="159" t="s">
        <v>3813</v>
      </c>
      <c r="J407" s="159" t="s">
        <v>15</v>
      </c>
      <c r="K407" s="159" t="s">
        <v>4001</v>
      </c>
      <c r="L407" s="72" t="s">
        <v>4140</v>
      </c>
      <c r="N407" s="159" t="str">
        <f t="shared" si="6"/>
        <v>INSERT INTO ft_t_guid (GUID_OID,GU_ID,GU_TYP,GU_CNT,GU_ID_CTXT_TYP,GEO_UNIT_ID,START_TMS,LAST_CHG_TMS,LAST_CHG_USR_ID,DATA_STAT_TYP,DATA_SRC_ID,GUNT_OID )SELECT 'GUID000406','','COUNTRY','1','STARMINE','SJ',SYSDATE(),SYSDATE(),'GS:PSG:P72','ACTIVE','P72','GUNT334==='   FROM DUAL WHERE NOT EXISTS (SELECT 1 FROM FT_T_GUID WHERE  GUID_OID =  'GUID000406' AND GEO_UNIT_ID = 'SJ');</v>
      </c>
    </row>
    <row r="408" spans="1:14">
      <c r="A408" s="159" t="s">
        <v>5918</v>
      </c>
      <c r="C408" s="159" t="s">
        <v>47</v>
      </c>
      <c r="D408" s="159">
        <v>1</v>
      </c>
      <c r="E408" s="72" t="s">
        <v>4655</v>
      </c>
      <c r="F408" s="72" t="s">
        <v>5805</v>
      </c>
      <c r="G408" s="159" t="s">
        <v>5931</v>
      </c>
      <c r="H408" s="159" t="s">
        <v>5931</v>
      </c>
      <c r="I408" s="159" t="s">
        <v>3813</v>
      </c>
      <c r="J408" s="159" t="s">
        <v>15</v>
      </c>
      <c r="K408" s="159" t="s">
        <v>4001</v>
      </c>
      <c r="L408" s="72" t="s">
        <v>4144</v>
      </c>
      <c r="N408" s="159" t="str">
        <f t="shared" si="6"/>
        <v>INSERT INTO ft_t_guid (GUID_OID,GU_ID,GU_TYP,GU_CNT,GU_ID_CTXT_TYP,GEO_UNIT_ID,START_TMS,LAST_CHG_TMS,LAST_CHG_USR_ID,DATA_STAT_TYP,DATA_SRC_ID,GUNT_OID )SELECT 'GUID000407','','COUNTRY','1','STARMINE','ZL',SYSDATE(),SYSDATE(),'GS:PSG:P72','ACTIVE','P72','GUNT3D3==='   FROM DUAL WHERE NOT EXISTS (SELECT 1 FROM FT_T_GUID WHERE  GUID_OID =  'GUID000407' AND GEO_UNIT_ID = 'ZL');</v>
      </c>
    </row>
    <row r="409" spans="1:14">
      <c r="A409" s="159" t="s">
        <v>5919</v>
      </c>
      <c r="C409" s="159" t="s">
        <v>47</v>
      </c>
      <c r="D409" s="159">
        <v>1</v>
      </c>
      <c r="E409" s="72" t="s">
        <v>4655</v>
      </c>
      <c r="F409" s="72" t="s">
        <v>5806</v>
      </c>
      <c r="G409" s="159" t="s">
        <v>5931</v>
      </c>
      <c r="H409" s="159" t="s">
        <v>5931</v>
      </c>
      <c r="I409" s="159" t="s">
        <v>3813</v>
      </c>
      <c r="J409" s="159" t="s">
        <v>15</v>
      </c>
      <c r="K409" s="159" t="s">
        <v>4001</v>
      </c>
      <c r="L409" s="72" t="s">
        <v>4148</v>
      </c>
      <c r="N409" s="159" t="str">
        <f t="shared" si="6"/>
        <v>INSERT INTO ft_t_guid (GUID_OID,GU_ID,GU_TYP,GU_CNT,GU_ID_CTXT_TYP,GEO_UNIT_ID,START_TMS,LAST_CHG_TMS,LAST_CHG_USR_ID,DATA_STAT_TYP,DATA_SRC_ID,GUNT_OID )SELECT 'GUID000408','','COUNTRY','1','STARMINE','ZH',SYSDATE(),SYSDATE(),'GS:PSG:P72','ACTIVE','P72','GUNT427==='   FROM DUAL WHERE NOT EXISTS (SELECT 1 FROM FT_T_GUID WHERE  GUID_OID =  'GUID000408' AND GEO_UNIT_ID = 'ZH');</v>
      </c>
    </row>
  </sheetData>
  <autoFilter ref="A1:N1" xr:uid="{00000000-0009-0000-0000-000016000000}"/>
  <phoneticPr fontId="16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2"/>
  <sheetViews>
    <sheetView workbookViewId="0">
      <selection activeCell="F13" sqref="F13"/>
    </sheetView>
  </sheetViews>
  <sheetFormatPr defaultRowHeight="14.5"/>
  <cols>
    <col min="1" max="1" width="17.54296875" bestFit="1" customWidth="1"/>
    <col min="3" max="3" width="10.54296875" bestFit="1" customWidth="1"/>
    <col min="5" max="5" width="17.54296875" bestFit="1" customWidth="1"/>
    <col min="6" max="6" width="14.54296875" bestFit="1" customWidth="1"/>
    <col min="7" max="7" width="22.54296875" bestFit="1" customWidth="1"/>
    <col min="8" max="8" width="22.81640625" bestFit="1" customWidth="1"/>
    <col min="9" max="9" width="14.1796875" bestFit="1" customWidth="1"/>
    <col min="10" max="10" width="16.54296875" bestFit="1" customWidth="1"/>
    <col min="11" max="11" width="14.54296875" bestFit="1" customWidth="1"/>
    <col min="12" max="12" width="12.453125" bestFit="1" customWidth="1"/>
  </cols>
  <sheetData>
    <row r="1" spans="1:14">
      <c r="A1" t="s">
        <v>5616</v>
      </c>
      <c r="B1" t="s">
        <v>5617</v>
      </c>
      <c r="C1" t="s">
        <v>164</v>
      </c>
      <c r="D1" t="s">
        <v>5618</v>
      </c>
      <c r="E1" t="s">
        <v>5619</v>
      </c>
      <c r="F1" t="s">
        <v>5620</v>
      </c>
      <c r="G1" t="s">
        <v>5621</v>
      </c>
      <c r="H1" t="s">
        <v>5622</v>
      </c>
      <c r="I1" t="s">
        <v>166</v>
      </c>
      <c r="J1" t="s">
        <v>165</v>
      </c>
      <c r="K1" t="s">
        <v>282</v>
      </c>
      <c r="L1" t="s">
        <v>160</v>
      </c>
    </row>
    <row r="2" spans="1:14">
      <c r="A2" t="s">
        <v>3963</v>
      </c>
      <c r="B2" t="s">
        <v>5623</v>
      </c>
      <c r="C2" t="s">
        <v>5931</v>
      </c>
      <c r="D2" t="s">
        <v>5623</v>
      </c>
      <c r="E2" s="168" t="s">
        <v>5624</v>
      </c>
      <c r="F2">
        <v>1</v>
      </c>
      <c r="G2" t="s">
        <v>3963</v>
      </c>
      <c r="H2" t="s">
        <v>5623</v>
      </c>
      <c r="I2" t="s">
        <v>5931</v>
      </c>
      <c r="J2" t="s">
        <v>5625</v>
      </c>
      <c r="K2" t="s">
        <v>5623</v>
      </c>
      <c r="L2" t="s">
        <v>5623</v>
      </c>
      <c r="N2" t="str">
        <f>CONCATENATE("INSERT INTO FT_T_BNSY (BNCHMRK_SEC_TYP,ORG_ID,START_TMS,END_TMS,INDX_MLTPLR_CRTE,DEC_PREC_NUM,BNCHMRK_SEC_TYP_NME,BNCHMRK_SEC_TYP_DESC,LAST_CHG_TMS,LAST_CHG_USR_ID,DATA_STAT_TYP,DATA_SRC_ID ) SELECT '", A2, "',", B2,",", C2,",", D2,",", E2,",", F2,",'", G2,"',",H2,",", I2,",'", J2, "',", K2,",",L2,"   
FROM DUAL WHERE NOT EXISTS (SELECT 'X' FROM FT_T_BNSY WHERE  BNCHMRK_SEC_TYP =  '",A2,"');")</f>
        <v>INSERT INTO FT_T_BNSY (BNCHMRK_SEC_TYP,ORG_ID,START_TMS,END_TMS,INDX_MLTPLR_CRTE,DEC_PREC_NUM,BNCHMRK_SEC_TYP_NME,BNCHMRK_SEC_TYP_DESC,LAST_CHG_TMS,LAST_CHG_USR_ID,DATA_STAT_TYP,DATA_SRC_ID ) SELECT 'ETF',NULL,SYSDATE(),NULL,0.000000000000,1,'ETF',NULL,SYSDATE(),'P72:CSTM',NULL,NULL   
FROM DUAL WHERE NOT EXISTS (SELECT 'X' FROM FT_T_BNSY WHERE  BNCHMRK_SEC_TYP =  'ETF');</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81"/>
  <sheetViews>
    <sheetView workbookViewId="0">
      <pane xSplit="1" ySplit="1" topLeftCell="B2" activePane="bottomRight" state="frozenSplit"/>
      <selection activeCell="A268" sqref="A268"/>
      <selection pane="topRight" activeCell="A268" sqref="A268"/>
      <selection pane="bottomLeft" activeCell="A268" sqref="A268"/>
      <selection pane="bottomRight" activeCell="A3" sqref="A3"/>
    </sheetView>
  </sheetViews>
  <sheetFormatPr defaultColWidth="9.1796875" defaultRowHeight="10"/>
  <cols>
    <col min="1" max="1" width="6.453125" style="29" bestFit="1" customWidth="1"/>
    <col min="2" max="2" width="9.54296875" style="29" bestFit="1" customWidth="1"/>
    <col min="3" max="3" width="7" style="29" bestFit="1" customWidth="1"/>
    <col min="4" max="4" width="8.1796875" style="29" bestFit="1" customWidth="1"/>
    <col min="5" max="5" width="7" style="29" bestFit="1" customWidth="1"/>
    <col min="6" max="6" width="8" style="1" bestFit="1" customWidth="1"/>
    <col min="7" max="7" width="13.54296875" style="30" customWidth="1"/>
    <col min="8" max="8" width="8.54296875" style="30" bestFit="1" customWidth="1"/>
    <col min="9" max="9" width="7" style="29" bestFit="1" customWidth="1"/>
    <col min="10" max="10" width="7.81640625" style="29" bestFit="1" customWidth="1"/>
    <col min="11" max="11" width="7" style="30" bestFit="1" customWidth="1"/>
    <col min="12" max="12" width="13.54296875" style="30" bestFit="1" customWidth="1"/>
    <col min="13" max="13" width="32.54296875" style="29" customWidth="1"/>
    <col min="14" max="16384" width="9.1796875" style="28"/>
  </cols>
  <sheetData>
    <row r="1" spans="1:13" ht="96.5" thickBot="1">
      <c r="A1" s="10" t="s">
        <v>36</v>
      </c>
      <c r="B1" s="79" t="s">
        <v>3591</v>
      </c>
      <c r="C1" s="14" t="s">
        <v>41</v>
      </c>
      <c r="D1" s="14" t="s">
        <v>42</v>
      </c>
      <c r="E1" s="14" t="s">
        <v>43</v>
      </c>
      <c r="F1" s="15" t="s">
        <v>1</v>
      </c>
      <c r="G1" s="16" t="s">
        <v>2</v>
      </c>
      <c r="H1" s="16" t="s">
        <v>0</v>
      </c>
      <c r="I1" s="16" t="s">
        <v>44</v>
      </c>
      <c r="J1" s="36" t="s">
        <v>49</v>
      </c>
      <c r="K1" s="26" t="s">
        <v>46</v>
      </c>
      <c r="L1" s="16" t="s">
        <v>45</v>
      </c>
      <c r="M1" s="17" t="s">
        <v>38</v>
      </c>
    </row>
    <row r="2" spans="1:13" ht="12.5" thickTop="1">
      <c r="A2" s="48" t="s">
        <v>40</v>
      </c>
      <c r="B2" s="80" t="s">
        <v>3592</v>
      </c>
      <c r="C2" s="18" t="s">
        <v>1232</v>
      </c>
      <c r="D2" s="45" t="s">
        <v>47</v>
      </c>
      <c r="E2" s="45" t="s">
        <v>48</v>
      </c>
      <c r="F2" s="46" t="s">
        <v>35</v>
      </c>
      <c r="G2" s="35" t="s">
        <v>331</v>
      </c>
      <c r="H2" s="35" t="s">
        <v>35</v>
      </c>
      <c r="I2" s="31" t="s">
        <v>16</v>
      </c>
      <c r="J2" s="31" t="s">
        <v>1233</v>
      </c>
      <c r="K2" s="27" t="s">
        <v>2703</v>
      </c>
      <c r="L2" s="25" t="s">
        <v>1232</v>
      </c>
      <c r="M2" s="39" t="str">
        <f t="shared" ref="M2:M7" si="0">CONCATENATE("INSERT INTO ft_t_gunt (GUNT_OID,prnt_gu_id, prnt_gu_typ, prnt_gu_cnt, last_chg_tms, last_chg_usr_id, start_tms, stop_pay_ind, cross_ref_id, cntry_cde, gu_nme)  SELECT '",B2,"','", C2, "','", D2, "',", E2, ",", F2, ",'", G2, "',", H2, ",'", I2,"','",J2, "','", K2, "','",L2, "'     FROM DUAL WHERE NOT EXISTS (SELECT 1 FROM ft_t_gunt WHERE prnt_gu_id = '", C2, "' AND prnt_gu_typ = '", D2, "');")</f>
        <v>INSERT INTO ft_t_gunt (GUNT_OID,prnt_gu_id, prnt_gu_typ, prnt_gu_cnt, last_chg_tms, last_chg_usr_id, start_tms, stop_pay_ind, cross_ref_id, cntry_cde, gu_nme)  SELECT '=000000514','SNAT','COUNTRY',1,SYSDATE,'GS:BARCLAYS',SYSDATE,'N','GUNTES1','SN','SNAT'     FROM DUAL WHERE NOT EXISTS (SELECT 1 FROM ft_t_gunt WHERE prnt_gu_id = 'SNAT' AND prnt_gu_typ = 'COUNTRY');</v>
      </c>
    </row>
    <row r="3" spans="1:13" ht="12">
      <c r="A3" s="48" t="s">
        <v>40</v>
      </c>
      <c r="B3" s="80" t="s">
        <v>3593</v>
      </c>
      <c r="C3" s="44" t="s">
        <v>2702</v>
      </c>
      <c r="D3" s="45" t="s">
        <v>47</v>
      </c>
      <c r="E3" s="45" t="s">
        <v>48</v>
      </c>
      <c r="F3" s="46" t="s">
        <v>35</v>
      </c>
      <c r="G3" s="47" t="s">
        <v>331</v>
      </c>
      <c r="H3" s="47" t="s">
        <v>35</v>
      </c>
      <c r="I3" s="41" t="s">
        <v>16</v>
      </c>
      <c r="J3" s="41" t="s">
        <v>1233</v>
      </c>
      <c r="K3" s="27" t="s">
        <v>2704</v>
      </c>
      <c r="L3" s="25" t="s">
        <v>2702</v>
      </c>
      <c r="M3" s="39" t="str">
        <f t="shared" si="0"/>
        <v>INSERT INTO ft_t_gunt (GUNT_OID,prnt_gu_id, prnt_gu_typ, prnt_gu_cnt, last_chg_tms, last_chg_usr_id, start_tms, stop_pay_ind, cross_ref_id, cntry_cde, gu_nme)  SELECT '=000000515','MISC','COUNTRY',1,SYSDATE,'GS:BARCLAYS',SYSDATE,'N','GUNTES1','MI','MISC'     FROM DUAL WHERE NOT EXISTS (SELECT 1 FROM ft_t_gunt WHERE prnt_gu_id = 'MISC' AND prnt_gu_typ = 'COUNTRY');</v>
      </c>
    </row>
    <row r="4" spans="1:13" ht="12">
      <c r="A4" s="48" t="s">
        <v>40</v>
      </c>
      <c r="B4" s="80" t="s">
        <v>3594</v>
      </c>
      <c r="C4" s="18" t="s">
        <v>2705</v>
      </c>
      <c r="D4" s="45" t="s">
        <v>47</v>
      </c>
      <c r="E4" s="45" t="s">
        <v>48</v>
      </c>
      <c r="F4" s="46" t="s">
        <v>35</v>
      </c>
      <c r="G4" s="47" t="s">
        <v>331</v>
      </c>
      <c r="H4" s="47" t="s">
        <v>35</v>
      </c>
      <c r="I4" s="41" t="s">
        <v>16</v>
      </c>
      <c r="J4" s="41" t="s">
        <v>1233</v>
      </c>
      <c r="K4" s="27" t="s">
        <v>1268</v>
      </c>
      <c r="L4" s="25" t="s">
        <v>2705</v>
      </c>
      <c r="M4" s="39" t="str">
        <f t="shared" si="0"/>
        <v>INSERT INTO ft_t_gunt (GUNT_OID,prnt_gu_id, prnt_gu_typ, prnt_gu_cnt, last_chg_tms, last_chg_usr_id, start_tms, stop_pay_ind, cross_ref_id, cntry_cde, gu_nme)  SELECT '=000000516','MULT','COUNTRY',1,SYSDATE,'GS:BARCLAYS',SYSDATE,'N','GUNTES1','ML','MULT'     FROM DUAL WHERE NOT EXISTS (SELECT 1 FROM ft_t_gunt WHERE prnt_gu_id = 'MULT' AND prnt_gu_typ = 'COUNTRY');</v>
      </c>
    </row>
    <row r="5" spans="1:13" ht="12">
      <c r="A5" s="48" t="s">
        <v>40</v>
      </c>
      <c r="B5" s="80" t="s">
        <v>3595</v>
      </c>
      <c r="C5" s="18" t="s">
        <v>3590</v>
      </c>
      <c r="D5" s="45" t="s">
        <v>47</v>
      </c>
      <c r="E5" s="45" t="s">
        <v>48</v>
      </c>
      <c r="F5" s="46" t="s">
        <v>35</v>
      </c>
      <c r="G5" s="47" t="s">
        <v>331</v>
      </c>
      <c r="H5" s="47" t="s">
        <v>35</v>
      </c>
      <c r="I5" s="41" t="s">
        <v>16</v>
      </c>
      <c r="J5" s="41" t="s">
        <v>1233</v>
      </c>
      <c r="K5" s="27" t="s">
        <v>3590</v>
      </c>
      <c r="L5" s="25" t="s">
        <v>355</v>
      </c>
      <c r="M5" s="39" t="str">
        <f t="shared" si="0"/>
        <v>INSERT INTO ft_t_gunt (GUNT_OID,prnt_gu_id, prnt_gu_typ, prnt_gu_cnt, last_chg_tms, last_chg_usr_id, start_tms, stop_pay_ind, cross_ref_id, cntry_cde, gu_nme)  SELECT '=000000517','ZZ','COUNTRY',1,SYSDATE,'GS:BARCLAYS',SYSDATE,'N','GUNTES1','ZZ','UNKNOWN'     FROM DUAL WHERE NOT EXISTS (SELECT 1 FROM ft_t_gunt WHERE prnt_gu_id = 'ZZ' AND prnt_gu_typ = 'COUNTRY');</v>
      </c>
    </row>
    <row r="6" spans="1:13" ht="12">
      <c r="A6" s="48" t="s">
        <v>40</v>
      </c>
      <c r="B6" s="80" t="s">
        <v>3610</v>
      </c>
      <c r="C6" s="18" t="s">
        <v>3612</v>
      </c>
      <c r="D6" s="45" t="s">
        <v>47</v>
      </c>
      <c r="E6" s="45" t="s">
        <v>48</v>
      </c>
      <c r="F6" s="46" t="s">
        <v>35</v>
      </c>
      <c r="G6" s="47" t="s">
        <v>331</v>
      </c>
      <c r="H6" s="47" t="s">
        <v>35</v>
      </c>
      <c r="I6" s="41" t="s">
        <v>16</v>
      </c>
      <c r="J6" s="41" t="s">
        <v>1233</v>
      </c>
      <c r="K6" s="44" t="s">
        <v>3612</v>
      </c>
      <c r="L6" s="25" t="s">
        <v>3615</v>
      </c>
      <c r="M6" s="39" t="str">
        <f t="shared" si="0"/>
        <v>INSERT INTO ft_t_gunt (GUNT_OID,prnt_gu_id, prnt_gu_typ, prnt_gu_cnt, last_chg_tms, last_chg_usr_id, start_tms, stop_pay_ind, cross_ref_id, cntry_cde, gu_nme)  SELECT '=000000518','CE','COUNTRY',1,SYSDATE,'GS:BARCLAYS',SYSDATE,'N','GUNTES1','CE','Centro'     FROM DUAL WHERE NOT EXISTS (SELECT 1 FROM ft_t_gunt WHERE prnt_gu_id = 'CE' AND prnt_gu_typ = 'COUNTRY');</v>
      </c>
    </row>
    <row r="7" spans="1:13" ht="12">
      <c r="A7" s="48" t="s">
        <v>40</v>
      </c>
      <c r="B7" s="80" t="s">
        <v>3611</v>
      </c>
      <c r="C7" s="18" t="s">
        <v>3613</v>
      </c>
      <c r="D7" s="45" t="s">
        <v>47</v>
      </c>
      <c r="E7" s="45" t="s">
        <v>48</v>
      </c>
      <c r="F7" s="46" t="s">
        <v>35</v>
      </c>
      <c r="G7" s="47" t="s">
        <v>331</v>
      </c>
      <c r="H7" s="47" t="s">
        <v>35</v>
      </c>
      <c r="I7" s="41" t="s">
        <v>16</v>
      </c>
      <c r="J7" s="41" t="s">
        <v>1233</v>
      </c>
      <c r="K7" s="44" t="s">
        <v>3613</v>
      </c>
      <c r="L7" s="25" t="s">
        <v>3614</v>
      </c>
      <c r="M7" s="39" t="str">
        <f t="shared" si="0"/>
        <v>INSERT INTO ft_t_gunt (GUNT_OID,prnt_gu_id, prnt_gu_typ, prnt_gu_cnt, last_chg_tms, last_chg_usr_id, start_tms, stop_pay_ind, cross_ref_id, cntry_cde, gu_nme)  SELECT '=000000519','UN','COUNTRY',1,SYSDATE,'GS:BARCLAYS',SYSDATE,'N','GUNTES1','UN','United Nations'     FROM DUAL WHERE NOT EXISTS (SELECT 1 FROM ft_t_gunt WHERE prnt_gu_id = 'UN' AND prnt_gu_typ = 'COUNTRY');</v>
      </c>
    </row>
    <row r="8" spans="1:13" ht="12">
      <c r="A8" s="19"/>
      <c r="B8" s="80"/>
      <c r="C8" s="18"/>
      <c r="D8" s="3"/>
      <c r="E8" s="33"/>
      <c r="F8" s="34"/>
      <c r="G8" s="35"/>
      <c r="H8" s="35"/>
      <c r="I8" s="31"/>
      <c r="J8" s="31"/>
      <c r="K8" s="27"/>
      <c r="L8" s="25"/>
      <c r="M8" s="39"/>
    </row>
    <row r="9" spans="1:13" ht="12">
      <c r="A9" s="19"/>
      <c r="B9" s="80"/>
      <c r="C9" s="18"/>
      <c r="D9" s="3"/>
      <c r="E9" s="33"/>
      <c r="F9" s="34"/>
      <c r="G9" s="35"/>
      <c r="H9" s="35"/>
      <c r="I9" s="31"/>
      <c r="J9" s="31"/>
      <c r="K9" s="27"/>
      <c r="L9" s="25"/>
      <c r="M9" s="39"/>
    </row>
    <row r="10" spans="1:13" ht="12">
      <c r="A10" s="19"/>
      <c r="B10" s="80"/>
      <c r="C10" s="18"/>
      <c r="D10" s="3"/>
      <c r="E10" s="33"/>
      <c r="F10" s="34"/>
      <c r="G10" s="35"/>
      <c r="H10" s="35"/>
      <c r="I10" s="31"/>
      <c r="J10" s="31"/>
      <c r="K10" s="27"/>
      <c r="L10" s="25"/>
      <c r="M10" s="39"/>
    </row>
    <row r="11" spans="1:13" ht="12">
      <c r="A11" s="19"/>
      <c r="B11" s="80"/>
      <c r="C11" s="18"/>
      <c r="D11" s="3"/>
      <c r="E11" s="33"/>
      <c r="F11" s="34"/>
      <c r="G11" s="35"/>
      <c r="H11" s="35"/>
      <c r="I11" s="31"/>
      <c r="J11" s="31"/>
      <c r="K11" s="27"/>
      <c r="L11" s="25"/>
      <c r="M11" s="39"/>
    </row>
    <row r="12" spans="1:13" ht="12">
      <c r="A12" s="19"/>
      <c r="B12" s="80"/>
      <c r="C12" s="18"/>
      <c r="D12" s="3"/>
      <c r="E12" s="33"/>
      <c r="F12" s="34"/>
      <c r="G12" s="35"/>
      <c r="H12" s="35"/>
      <c r="I12" s="31"/>
      <c r="J12" s="31"/>
      <c r="K12" s="27"/>
      <c r="L12" s="25"/>
      <c r="M12" s="39"/>
    </row>
    <row r="13" spans="1:13" ht="12">
      <c r="A13" s="19"/>
      <c r="B13" s="80"/>
      <c r="C13" s="18"/>
      <c r="D13" s="3"/>
      <c r="E13" s="33"/>
      <c r="F13" s="34"/>
      <c r="G13" s="35"/>
      <c r="H13" s="35"/>
      <c r="I13" s="31"/>
      <c r="J13" s="31"/>
      <c r="K13" s="27"/>
      <c r="L13" s="25"/>
      <c r="M13" s="39"/>
    </row>
    <row r="14" spans="1:13" ht="12">
      <c r="A14" s="19"/>
      <c r="B14" s="80"/>
      <c r="C14" s="18"/>
      <c r="D14" s="3"/>
      <c r="E14" s="33"/>
      <c r="F14" s="34"/>
      <c r="G14" s="35"/>
      <c r="H14" s="35"/>
      <c r="I14" s="31"/>
      <c r="J14" s="31"/>
      <c r="K14" s="27"/>
      <c r="L14" s="25"/>
      <c r="M14" s="39"/>
    </row>
    <row r="15" spans="1:13" ht="12">
      <c r="A15" s="19"/>
      <c r="B15" s="80"/>
      <c r="C15" s="18"/>
      <c r="D15" s="3"/>
      <c r="E15" s="33"/>
      <c r="F15" s="34"/>
      <c r="G15" s="35"/>
      <c r="H15" s="35"/>
      <c r="I15" s="31"/>
      <c r="J15" s="31"/>
      <c r="K15" s="27"/>
      <c r="L15" s="25"/>
      <c r="M15" s="39"/>
    </row>
    <row r="16" spans="1:13" ht="12">
      <c r="A16" s="19"/>
      <c r="B16" s="80"/>
      <c r="C16" s="18"/>
      <c r="D16" s="3"/>
      <c r="E16" s="33"/>
      <c r="F16" s="34"/>
      <c r="G16" s="35"/>
      <c r="H16" s="35"/>
      <c r="I16" s="31"/>
      <c r="J16" s="31"/>
      <c r="K16" s="27"/>
      <c r="L16" s="25"/>
      <c r="M16" s="39"/>
    </row>
    <row r="17" spans="1:13" ht="12">
      <c r="A17" s="19"/>
      <c r="B17" s="80"/>
      <c r="C17" s="18"/>
      <c r="D17" s="3"/>
      <c r="E17" s="33"/>
      <c r="F17" s="34"/>
      <c r="G17" s="35"/>
      <c r="H17" s="35"/>
      <c r="I17" s="31"/>
      <c r="J17" s="31"/>
      <c r="K17" s="27"/>
      <c r="L17" s="25"/>
      <c r="M17" s="39"/>
    </row>
    <row r="18" spans="1:13" ht="12">
      <c r="A18" s="19"/>
      <c r="B18" s="80"/>
      <c r="C18" s="18"/>
      <c r="D18" s="3"/>
      <c r="E18" s="33"/>
      <c r="F18" s="34"/>
      <c r="G18" s="35"/>
      <c r="H18" s="35"/>
      <c r="I18" s="31"/>
      <c r="J18" s="31"/>
      <c r="K18" s="32"/>
      <c r="L18" s="4"/>
      <c r="M18" s="39"/>
    </row>
    <row r="19" spans="1:13" ht="12">
      <c r="A19" s="19"/>
      <c r="B19" s="80"/>
      <c r="C19" s="18"/>
      <c r="D19" s="3"/>
      <c r="E19" s="33"/>
      <c r="F19" s="34"/>
      <c r="G19" s="35"/>
      <c r="H19" s="35"/>
      <c r="I19" s="31"/>
      <c r="J19" s="31"/>
      <c r="K19" s="32"/>
      <c r="L19" s="4"/>
      <c r="M19" s="39"/>
    </row>
    <row r="20" spans="1:13" ht="12">
      <c r="A20" s="19"/>
      <c r="B20" s="80"/>
      <c r="C20" s="18"/>
      <c r="D20" s="3"/>
      <c r="E20" s="33"/>
      <c r="F20" s="34"/>
      <c r="G20" s="35"/>
      <c r="H20" s="35"/>
      <c r="I20" s="31"/>
      <c r="J20" s="31"/>
      <c r="K20" s="32"/>
      <c r="L20" s="4"/>
      <c r="M20" s="39"/>
    </row>
    <row r="21" spans="1:13" ht="12">
      <c r="A21" s="19"/>
      <c r="B21" s="80"/>
      <c r="C21" s="18"/>
      <c r="D21" s="3"/>
      <c r="E21" s="33"/>
      <c r="F21" s="34"/>
      <c r="G21" s="35"/>
      <c r="H21" s="35"/>
      <c r="I21" s="31"/>
      <c r="J21" s="31"/>
      <c r="K21" s="32"/>
      <c r="L21" s="4"/>
      <c r="M21" s="39"/>
    </row>
    <row r="22" spans="1:13" ht="12">
      <c r="A22" s="19"/>
      <c r="B22" s="80"/>
      <c r="C22" s="18"/>
      <c r="D22" s="3"/>
      <c r="E22" s="33"/>
      <c r="F22" s="34"/>
      <c r="G22" s="35"/>
      <c r="H22" s="35"/>
      <c r="I22" s="31"/>
      <c r="J22" s="31"/>
      <c r="K22" s="32"/>
      <c r="L22" s="4"/>
      <c r="M22" s="39"/>
    </row>
    <row r="23" spans="1:13" ht="12">
      <c r="A23" s="19"/>
      <c r="B23" s="80"/>
      <c r="C23" s="18"/>
      <c r="D23" s="3"/>
      <c r="E23" s="33"/>
      <c r="F23" s="34"/>
      <c r="G23" s="35"/>
      <c r="H23" s="35"/>
      <c r="I23" s="31"/>
      <c r="J23" s="31"/>
      <c r="K23" s="32"/>
      <c r="L23" s="4"/>
      <c r="M23" s="39"/>
    </row>
    <row r="24" spans="1:13" ht="12">
      <c r="A24" s="19"/>
      <c r="B24" s="80"/>
      <c r="C24" s="18"/>
      <c r="D24" s="3"/>
      <c r="E24" s="33"/>
      <c r="F24" s="34"/>
      <c r="G24" s="35"/>
      <c r="H24" s="35"/>
      <c r="I24" s="31"/>
      <c r="J24" s="31"/>
      <c r="K24" s="32"/>
      <c r="L24" s="4"/>
      <c r="M24" s="39"/>
    </row>
    <row r="25" spans="1:13" ht="12">
      <c r="A25" s="19"/>
      <c r="B25" s="80"/>
      <c r="C25" s="18"/>
      <c r="D25" s="3"/>
      <c r="E25" s="33"/>
      <c r="F25" s="34"/>
      <c r="G25" s="35"/>
      <c r="H25" s="35"/>
      <c r="I25" s="31"/>
      <c r="J25" s="31"/>
      <c r="K25" s="32"/>
      <c r="L25" s="4"/>
      <c r="M25" s="39"/>
    </row>
    <row r="26" spans="1:13" ht="12">
      <c r="A26" s="19"/>
      <c r="B26" s="80"/>
      <c r="C26" s="18"/>
      <c r="D26" s="3"/>
      <c r="E26" s="33"/>
      <c r="F26" s="34"/>
      <c r="G26" s="35"/>
      <c r="H26" s="35"/>
      <c r="I26" s="31"/>
      <c r="J26" s="31"/>
      <c r="K26" s="32"/>
      <c r="L26" s="4"/>
      <c r="M26" s="39"/>
    </row>
    <row r="27" spans="1:13" ht="12">
      <c r="A27" s="19"/>
      <c r="B27" s="80"/>
      <c r="C27" s="18"/>
      <c r="D27" s="3"/>
      <c r="E27" s="33"/>
      <c r="F27" s="34"/>
      <c r="G27" s="35"/>
      <c r="H27" s="35"/>
      <c r="I27" s="31"/>
      <c r="J27" s="31"/>
      <c r="K27" s="32"/>
      <c r="L27" s="4"/>
      <c r="M27" s="39"/>
    </row>
    <row r="28" spans="1:13" ht="12">
      <c r="A28" s="19"/>
      <c r="B28" s="80"/>
      <c r="C28" s="18"/>
      <c r="D28" s="3"/>
      <c r="E28" s="33"/>
      <c r="F28" s="34"/>
      <c r="G28" s="35"/>
      <c r="H28" s="35"/>
      <c r="I28" s="31"/>
      <c r="J28" s="31"/>
      <c r="K28" s="32"/>
      <c r="L28" s="4"/>
      <c r="M28" s="39"/>
    </row>
    <row r="29" spans="1:13" ht="12">
      <c r="A29" s="19"/>
      <c r="B29" s="80"/>
      <c r="C29" s="18"/>
      <c r="D29" s="3"/>
      <c r="E29" s="33"/>
      <c r="F29" s="34"/>
      <c r="G29" s="35"/>
      <c r="H29" s="35"/>
      <c r="I29" s="31"/>
      <c r="J29" s="31"/>
      <c r="K29" s="32"/>
      <c r="L29" s="4"/>
      <c r="M29" s="39"/>
    </row>
    <row r="30" spans="1:13" ht="12">
      <c r="A30" s="19"/>
      <c r="B30" s="80"/>
      <c r="C30" s="18"/>
      <c r="D30" s="3"/>
      <c r="E30" s="33"/>
      <c r="F30" s="34"/>
      <c r="G30" s="35"/>
      <c r="H30" s="35"/>
      <c r="I30" s="31"/>
      <c r="J30" s="31"/>
      <c r="K30" s="32"/>
      <c r="L30" s="4"/>
      <c r="M30" s="39"/>
    </row>
    <row r="31" spans="1:13" ht="12">
      <c r="A31" s="19"/>
      <c r="B31" s="80"/>
      <c r="C31" s="18"/>
      <c r="D31" s="3"/>
      <c r="E31" s="33"/>
      <c r="F31" s="34"/>
      <c r="G31" s="35"/>
      <c r="H31" s="35"/>
      <c r="I31" s="31"/>
      <c r="J31" s="31"/>
      <c r="K31" s="32"/>
      <c r="L31" s="4"/>
      <c r="M31" s="39"/>
    </row>
    <row r="32" spans="1:13" ht="12">
      <c r="A32" s="19"/>
      <c r="B32" s="80"/>
      <c r="C32" s="18"/>
      <c r="D32" s="3"/>
      <c r="E32" s="33"/>
      <c r="F32" s="34"/>
      <c r="G32" s="35"/>
      <c r="H32" s="35"/>
      <c r="I32" s="31"/>
      <c r="J32" s="31"/>
      <c r="K32" s="32"/>
      <c r="L32" s="4"/>
      <c r="M32" s="39"/>
    </row>
    <row r="33" spans="1:13" ht="12">
      <c r="A33" s="19"/>
      <c r="B33" s="80"/>
      <c r="C33" s="18"/>
      <c r="D33" s="3"/>
      <c r="E33" s="33"/>
      <c r="F33" s="34"/>
      <c r="G33" s="35"/>
      <c r="H33" s="35"/>
      <c r="I33" s="31"/>
      <c r="J33" s="31"/>
      <c r="K33" s="32"/>
      <c r="L33" s="4"/>
      <c r="M33" s="39"/>
    </row>
    <row r="34" spans="1:13" ht="12">
      <c r="A34" s="19"/>
      <c r="B34" s="80"/>
      <c r="C34" s="18"/>
      <c r="D34" s="3"/>
      <c r="E34" s="33"/>
      <c r="F34" s="34"/>
      <c r="G34" s="35"/>
      <c r="H34" s="35"/>
      <c r="I34" s="31"/>
      <c r="J34" s="31"/>
      <c r="K34" s="32"/>
      <c r="L34" s="4"/>
      <c r="M34" s="39"/>
    </row>
    <row r="35" spans="1:13" ht="12">
      <c r="A35" s="19"/>
      <c r="B35" s="80"/>
      <c r="C35" s="18"/>
      <c r="D35" s="3"/>
      <c r="E35" s="33"/>
      <c r="F35" s="34"/>
      <c r="G35" s="35"/>
      <c r="H35" s="35"/>
      <c r="I35" s="31"/>
      <c r="J35" s="31"/>
      <c r="K35" s="32"/>
      <c r="L35" s="4"/>
      <c r="M35" s="39"/>
    </row>
    <row r="36" spans="1:13" ht="12">
      <c r="A36" s="19"/>
      <c r="B36" s="80"/>
      <c r="C36" s="18"/>
      <c r="D36" s="3"/>
      <c r="E36" s="33"/>
      <c r="F36" s="34"/>
      <c r="G36" s="35"/>
      <c r="H36" s="35"/>
      <c r="I36" s="31"/>
      <c r="J36" s="31"/>
      <c r="K36" s="32"/>
      <c r="L36" s="4"/>
      <c r="M36" s="39"/>
    </row>
    <row r="37" spans="1:13" ht="12">
      <c r="A37" s="11"/>
      <c r="B37" s="81"/>
      <c r="C37" s="2"/>
      <c r="D37" s="3"/>
      <c r="E37" s="33"/>
      <c r="F37" s="5"/>
      <c r="G37" s="4"/>
      <c r="H37" s="4"/>
      <c r="I37" s="3"/>
      <c r="J37" s="3"/>
      <c r="K37" s="4"/>
      <c r="L37" s="4"/>
      <c r="M37" s="39"/>
    </row>
    <row r="38" spans="1:13" ht="12">
      <c r="A38" s="11"/>
      <c r="B38" s="81"/>
      <c r="C38" s="2"/>
      <c r="D38" s="3"/>
      <c r="E38" s="33"/>
      <c r="F38" s="5"/>
      <c r="G38" s="4"/>
      <c r="H38" s="4"/>
      <c r="I38" s="3"/>
      <c r="J38" s="3"/>
      <c r="K38" s="4"/>
      <c r="L38" s="4"/>
      <c r="M38" s="39"/>
    </row>
    <row r="39" spans="1:13" ht="12">
      <c r="A39" s="11"/>
      <c r="B39" s="81"/>
      <c r="C39" s="2"/>
      <c r="D39" s="3"/>
      <c r="E39" s="3"/>
      <c r="F39" s="5"/>
      <c r="G39" s="4"/>
      <c r="H39" s="4"/>
      <c r="I39" s="3"/>
      <c r="J39" s="3"/>
      <c r="K39" s="4"/>
      <c r="L39" s="4"/>
      <c r="M39" s="39"/>
    </row>
    <row r="40" spans="1:13" ht="12">
      <c r="A40" s="11"/>
      <c r="B40" s="81"/>
      <c r="C40" s="2"/>
      <c r="D40" s="3"/>
      <c r="E40" s="3"/>
      <c r="F40" s="5"/>
      <c r="G40" s="4"/>
      <c r="H40" s="4"/>
      <c r="I40" s="3"/>
      <c r="J40" s="3"/>
      <c r="K40" s="4"/>
      <c r="L40" s="4"/>
      <c r="M40" s="39"/>
    </row>
    <row r="41" spans="1:13" ht="12">
      <c r="A41" s="11"/>
      <c r="B41" s="81"/>
      <c r="C41" s="2"/>
      <c r="D41" s="3"/>
      <c r="E41" s="3"/>
      <c r="F41" s="5"/>
      <c r="G41" s="4"/>
      <c r="H41" s="4"/>
      <c r="I41" s="3"/>
      <c r="J41" s="3"/>
      <c r="K41" s="4"/>
      <c r="L41" s="4"/>
      <c r="M41" s="39"/>
    </row>
    <row r="42" spans="1:13" ht="12">
      <c r="A42" s="11"/>
      <c r="B42" s="81"/>
      <c r="C42" s="2"/>
      <c r="D42" s="3"/>
      <c r="E42" s="3"/>
      <c r="F42" s="5"/>
      <c r="G42" s="4"/>
      <c r="H42" s="4"/>
      <c r="I42" s="3"/>
      <c r="J42" s="3"/>
      <c r="K42" s="4"/>
      <c r="L42" s="4"/>
      <c r="M42" s="39"/>
    </row>
    <row r="43" spans="1:13" ht="12">
      <c r="A43" s="11"/>
      <c r="B43" s="81"/>
      <c r="C43" s="2"/>
      <c r="D43" s="3"/>
      <c r="E43" s="3"/>
      <c r="F43" s="5"/>
      <c r="G43" s="4"/>
      <c r="H43" s="4"/>
      <c r="I43" s="3"/>
      <c r="J43" s="3"/>
      <c r="K43" s="4"/>
      <c r="L43" s="4"/>
      <c r="M43" s="39"/>
    </row>
    <row r="44" spans="1:13" ht="12">
      <c r="A44" s="11"/>
      <c r="B44" s="81"/>
      <c r="C44" s="2"/>
      <c r="D44" s="3"/>
      <c r="E44" s="3"/>
      <c r="F44" s="5"/>
      <c r="G44" s="4"/>
      <c r="H44" s="4"/>
      <c r="I44" s="3"/>
      <c r="J44" s="3"/>
      <c r="K44" s="4"/>
      <c r="L44" s="4"/>
      <c r="M44" s="39"/>
    </row>
    <row r="45" spans="1:13" ht="12">
      <c r="A45" s="11"/>
      <c r="B45" s="81"/>
      <c r="C45" s="2"/>
      <c r="D45" s="3"/>
      <c r="E45" s="3"/>
      <c r="F45" s="5"/>
      <c r="G45" s="4"/>
      <c r="H45" s="4"/>
      <c r="I45" s="3"/>
      <c r="J45" s="3"/>
      <c r="K45" s="4"/>
      <c r="L45" s="4"/>
      <c r="M45" s="39"/>
    </row>
    <row r="46" spans="1:13" ht="12">
      <c r="A46" s="11"/>
      <c r="B46" s="81"/>
      <c r="C46" s="2"/>
      <c r="D46" s="3"/>
      <c r="E46" s="3"/>
      <c r="F46" s="5"/>
      <c r="G46" s="4"/>
      <c r="H46" s="4"/>
      <c r="I46" s="3"/>
      <c r="J46" s="3"/>
      <c r="K46" s="4"/>
      <c r="L46" s="4"/>
      <c r="M46" s="39"/>
    </row>
    <row r="47" spans="1:13" ht="12">
      <c r="A47" s="11"/>
      <c r="B47" s="81"/>
      <c r="C47" s="2"/>
      <c r="D47" s="3"/>
      <c r="E47" s="3"/>
      <c r="F47" s="5"/>
      <c r="G47" s="4"/>
      <c r="H47" s="4"/>
      <c r="I47" s="3"/>
      <c r="J47" s="3"/>
      <c r="K47" s="4"/>
      <c r="L47" s="4"/>
      <c r="M47" s="39"/>
    </row>
    <row r="48" spans="1:13" ht="12">
      <c r="A48" s="11"/>
      <c r="B48" s="81"/>
      <c r="C48" s="2"/>
      <c r="D48" s="3"/>
      <c r="E48" s="3"/>
      <c r="F48" s="5"/>
      <c r="G48" s="4"/>
      <c r="H48" s="4"/>
      <c r="I48" s="3"/>
      <c r="J48" s="3"/>
      <c r="K48" s="4"/>
      <c r="L48" s="4"/>
      <c r="M48" s="39"/>
    </row>
    <row r="49" spans="1:13" ht="12">
      <c r="A49" s="11"/>
      <c r="B49" s="81"/>
      <c r="C49" s="2"/>
      <c r="D49" s="3"/>
      <c r="E49" s="3"/>
      <c r="F49" s="5"/>
      <c r="G49" s="4"/>
      <c r="H49" s="4"/>
      <c r="I49" s="3"/>
      <c r="J49" s="3"/>
      <c r="K49" s="4"/>
      <c r="L49" s="4"/>
      <c r="M49" s="39"/>
    </row>
    <row r="50" spans="1:13" ht="12">
      <c r="A50" s="11"/>
      <c r="B50" s="81"/>
      <c r="C50" s="2"/>
      <c r="D50" s="3"/>
      <c r="E50" s="3"/>
      <c r="F50" s="5"/>
      <c r="G50" s="4"/>
      <c r="H50" s="4"/>
      <c r="I50" s="3"/>
      <c r="J50" s="3"/>
      <c r="K50" s="4"/>
      <c r="L50" s="4"/>
      <c r="M50" s="39"/>
    </row>
    <row r="51" spans="1:13" ht="12">
      <c r="A51" s="11"/>
      <c r="B51" s="81"/>
      <c r="C51" s="2"/>
      <c r="D51" s="3"/>
      <c r="E51" s="3"/>
      <c r="F51" s="5"/>
      <c r="G51" s="4"/>
      <c r="H51" s="4"/>
      <c r="I51" s="3"/>
      <c r="J51" s="3"/>
      <c r="K51" s="4"/>
      <c r="L51" s="4"/>
      <c r="M51" s="39"/>
    </row>
    <row r="52" spans="1:13" ht="12">
      <c r="A52" s="11"/>
      <c r="B52" s="81"/>
      <c r="C52" s="2"/>
      <c r="D52" s="3"/>
      <c r="E52" s="3"/>
      <c r="F52" s="5"/>
      <c r="G52" s="4"/>
      <c r="H52" s="4"/>
      <c r="I52" s="3"/>
      <c r="J52" s="3"/>
      <c r="K52" s="4"/>
      <c r="L52" s="4"/>
      <c r="M52" s="39"/>
    </row>
    <row r="53" spans="1:13" ht="12">
      <c r="A53" s="11"/>
      <c r="B53" s="81"/>
      <c r="C53" s="2"/>
      <c r="D53" s="3"/>
      <c r="E53" s="3"/>
      <c r="F53" s="5"/>
      <c r="G53" s="4"/>
      <c r="H53" s="4"/>
      <c r="I53" s="3"/>
      <c r="J53" s="3"/>
      <c r="K53" s="4"/>
      <c r="L53" s="4"/>
      <c r="M53" s="39"/>
    </row>
    <row r="54" spans="1:13" ht="12">
      <c r="A54" s="11"/>
      <c r="B54" s="81"/>
      <c r="C54" s="2"/>
      <c r="D54" s="3"/>
      <c r="E54" s="3"/>
      <c r="F54" s="5"/>
      <c r="G54" s="4"/>
      <c r="H54" s="4"/>
      <c r="I54" s="3"/>
      <c r="J54" s="3"/>
      <c r="K54" s="4"/>
      <c r="L54" s="4"/>
      <c r="M54" s="39"/>
    </row>
    <row r="55" spans="1:13" ht="12">
      <c r="A55" s="11"/>
      <c r="B55" s="81"/>
      <c r="C55" s="2"/>
      <c r="D55" s="3"/>
      <c r="E55" s="3"/>
      <c r="F55" s="5"/>
      <c r="G55" s="4"/>
      <c r="H55" s="4"/>
      <c r="I55" s="3"/>
      <c r="J55" s="3"/>
      <c r="K55" s="4"/>
      <c r="L55" s="4"/>
      <c r="M55" s="39"/>
    </row>
    <row r="56" spans="1:13" ht="12">
      <c r="A56" s="11"/>
      <c r="B56" s="81"/>
      <c r="C56" s="2"/>
      <c r="D56" s="3"/>
      <c r="E56" s="3"/>
      <c r="F56" s="5"/>
      <c r="G56" s="4"/>
      <c r="H56" s="4"/>
      <c r="I56" s="3"/>
      <c r="J56" s="3"/>
      <c r="K56" s="4"/>
      <c r="L56" s="4"/>
      <c r="M56" s="39"/>
    </row>
    <row r="57" spans="1:13" ht="12">
      <c r="A57" s="11"/>
      <c r="B57" s="81"/>
      <c r="C57" s="2"/>
      <c r="D57" s="3"/>
      <c r="E57" s="3"/>
      <c r="F57" s="5"/>
      <c r="G57" s="4"/>
      <c r="H57" s="4"/>
      <c r="I57" s="3"/>
      <c r="J57" s="3"/>
      <c r="K57" s="4"/>
      <c r="L57" s="4"/>
      <c r="M57" s="39"/>
    </row>
    <row r="58" spans="1:13" ht="12">
      <c r="A58" s="11"/>
      <c r="B58" s="81"/>
      <c r="C58" s="2"/>
      <c r="D58" s="3"/>
      <c r="E58" s="3"/>
      <c r="F58" s="5"/>
      <c r="G58" s="4"/>
      <c r="H58" s="4"/>
      <c r="I58" s="3"/>
      <c r="J58" s="3"/>
      <c r="K58" s="4"/>
      <c r="L58" s="4"/>
      <c r="M58" s="39"/>
    </row>
    <row r="59" spans="1:13" ht="12">
      <c r="A59" s="11"/>
      <c r="B59" s="81"/>
      <c r="C59" s="2"/>
      <c r="D59" s="3"/>
      <c r="E59" s="3"/>
      <c r="F59" s="5"/>
      <c r="G59" s="4"/>
      <c r="H59" s="4"/>
      <c r="I59" s="3"/>
      <c r="J59" s="3"/>
      <c r="K59" s="4"/>
      <c r="L59" s="4"/>
      <c r="M59" s="39"/>
    </row>
    <row r="60" spans="1:13" ht="12">
      <c r="A60" s="11"/>
      <c r="B60" s="81"/>
      <c r="C60" s="2"/>
      <c r="D60" s="3"/>
      <c r="E60" s="3"/>
      <c r="F60" s="5"/>
      <c r="G60" s="4"/>
      <c r="H60" s="4"/>
      <c r="I60" s="3"/>
      <c r="J60" s="3"/>
      <c r="K60" s="4"/>
      <c r="L60" s="4"/>
      <c r="M60" s="39"/>
    </row>
    <row r="61" spans="1:13" ht="12">
      <c r="A61" s="11"/>
      <c r="B61" s="81"/>
      <c r="C61" s="2"/>
      <c r="D61" s="3"/>
      <c r="E61" s="3"/>
      <c r="F61" s="5"/>
      <c r="G61" s="4"/>
      <c r="H61" s="4"/>
      <c r="I61" s="3"/>
      <c r="J61" s="3"/>
      <c r="K61" s="4"/>
      <c r="L61" s="4"/>
      <c r="M61" s="39"/>
    </row>
    <row r="62" spans="1:13" ht="12">
      <c r="A62" s="11"/>
      <c r="B62" s="81"/>
      <c r="C62" s="2"/>
      <c r="D62" s="3"/>
      <c r="E62" s="3"/>
      <c r="F62" s="5"/>
      <c r="G62" s="4"/>
      <c r="H62" s="4"/>
      <c r="I62" s="3"/>
      <c r="J62" s="3"/>
      <c r="K62" s="4"/>
      <c r="L62" s="4"/>
      <c r="M62" s="39"/>
    </row>
    <row r="63" spans="1:13" ht="12">
      <c r="A63" s="11"/>
      <c r="B63" s="81"/>
      <c r="C63" s="2"/>
      <c r="D63" s="3"/>
      <c r="E63" s="3"/>
      <c r="F63" s="5"/>
      <c r="G63" s="4"/>
      <c r="H63" s="4"/>
      <c r="I63" s="3"/>
      <c r="J63" s="3"/>
      <c r="K63" s="4"/>
      <c r="L63" s="4"/>
      <c r="M63" s="39"/>
    </row>
    <row r="64" spans="1:13">
      <c r="A64" s="11"/>
      <c r="B64" s="81"/>
      <c r="C64" s="2"/>
      <c r="D64" s="3"/>
      <c r="E64" s="3"/>
      <c r="F64" s="5"/>
      <c r="G64" s="4"/>
      <c r="H64" s="4"/>
      <c r="I64" s="3"/>
      <c r="J64" s="3"/>
      <c r="K64" s="4"/>
      <c r="L64" s="4"/>
      <c r="M64" s="38"/>
    </row>
    <row r="65" spans="1:13">
      <c r="A65" s="11"/>
      <c r="B65" s="81"/>
      <c r="C65" s="2"/>
      <c r="D65" s="3"/>
      <c r="E65" s="3"/>
      <c r="F65" s="5"/>
      <c r="G65" s="4"/>
      <c r="H65" s="4"/>
      <c r="I65" s="3"/>
      <c r="J65" s="3"/>
      <c r="K65" s="4"/>
      <c r="L65" s="4"/>
      <c r="M65" s="38"/>
    </row>
    <row r="66" spans="1:13">
      <c r="A66" s="11"/>
      <c r="B66" s="81"/>
      <c r="C66" s="2"/>
      <c r="D66" s="3"/>
      <c r="E66" s="3"/>
      <c r="F66" s="5"/>
      <c r="G66" s="4"/>
      <c r="H66" s="4"/>
      <c r="I66" s="3"/>
      <c r="J66" s="3"/>
      <c r="K66" s="4"/>
      <c r="L66" s="4"/>
      <c r="M66" s="38"/>
    </row>
    <row r="67" spans="1:13">
      <c r="A67" s="11"/>
      <c r="B67" s="81"/>
      <c r="C67" s="2"/>
      <c r="D67" s="3"/>
      <c r="E67" s="3"/>
      <c r="F67" s="5"/>
      <c r="G67" s="4"/>
      <c r="H67" s="4"/>
      <c r="I67" s="3"/>
      <c r="J67" s="3"/>
      <c r="K67" s="4"/>
      <c r="L67" s="4"/>
      <c r="M67" s="38"/>
    </row>
    <row r="68" spans="1:13">
      <c r="A68" s="11"/>
      <c r="B68" s="81"/>
      <c r="C68" s="2"/>
      <c r="D68" s="3"/>
      <c r="E68" s="3"/>
      <c r="F68" s="5"/>
      <c r="G68" s="4"/>
      <c r="H68" s="4"/>
      <c r="I68" s="3"/>
      <c r="J68" s="3"/>
      <c r="K68" s="4"/>
      <c r="L68" s="4"/>
      <c r="M68" s="38"/>
    </row>
    <row r="69" spans="1:13">
      <c r="A69" s="11"/>
      <c r="B69" s="81"/>
      <c r="C69" s="2"/>
      <c r="D69" s="3"/>
      <c r="E69" s="3"/>
      <c r="F69" s="5"/>
      <c r="G69" s="4"/>
      <c r="H69" s="4"/>
      <c r="I69" s="3"/>
      <c r="J69" s="3"/>
      <c r="K69" s="4"/>
      <c r="L69" s="4"/>
      <c r="M69" s="38"/>
    </row>
    <row r="70" spans="1:13">
      <c r="A70" s="11"/>
      <c r="B70" s="81"/>
      <c r="C70" s="2"/>
      <c r="D70" s="3"/>
      <c r="E70" s="3"/>
      <c r="F70" s="5"/>
      <c r="G70" s="4"/>
      <c r="H70" s="4"/>
      <c r="I70" s="3"/>
      <c r="J70" s="3"/>
      <c r="K70" s="4"/>
      <c r="L70" s="4"/>
      <c r="M70" s="38"/>
    </row>
    <row r="71" spans="1:13">
      <c r="A71" s="11"/>
      <c r="B71" s="81"/>
      <c r="C71" s="2"/>
      <c r="D71" s="3"/>
      <c r="E71" s="3"/>
      <c r="F71" s="5"/>
      <c r="G71" s="4"/>
      <c r="H71" s="4"/>
      <c r="I71" s="3"/>
      <c r="J71" s="3"/>
      <c r="K71" s="4"/>
      <c r="L71" s="4"/>
      <c r="M71" s="38"/>
    </row>
    <row r="72" spans="1:13">
      <c r="A72" s="11"/>
      <c r="B72" s="81"/>
      <c r="C72" s="2"/>
      <c r="D72" s="3"/>
      <c r="E72" s="3"/>
      <c r="F72" s="5"/>
      <c r="G72" s="4"/>
      <c r="H72" s="4"/>
      <c r="I72" s="3"/>
      <c r="J72" s="3"/>
      <c r="K72" s="4"/>
      <c r="L72" s="4"/>
      <c r="M72" s="38"/>
    </row>
    <row r="73" spans="1:13">
      <c r="A73" s="11"/>
      <c r="B73" s="81"/>
      <c r="C73" s="2"/>
      <c r="D73" s="3"/>
      <c r="E73" s="3"/>
      <c r="F73" s="5"/>
      <c r="G73" s="4"/>
      <c r="H73" s="4"/>
      <c r="I73" s="3"/>
      <c r="J73" s="3"/>
      <c r="K73" s="4"/>
      <c r="L73" s="4"/>
      <c r="M73" s="38"/>
    </row>
    <row r="74" spans="1:13">
      <c r="A74" s="11"/>
      <c r="B74" s="81"/>
      <c r="C74" s="2"/>
      <c r="D74" s="3"/>
      <c r="E74" s="3"/>
      <c r="F74" s="5"/>
      <c r="G74" s="4"/>
      <c r="H74" s="4"/>
      <c r="I74" s="3"/>
      <c r="J74" s="3"/>
      <c r="K74" s="4"/>
      <c r="L74" s="4"/>
      <c r="M74" s="38"/>
    </row>
    <row r="75" spans="1:13">
      <c r="A75" s="11"/>
      <c r="B75" s="81"/>
      <c r="C75" s="2"/>
      <c r="D75" s="3"/>
      <c r="E75" s="3"/>
      <c r="F75" s="5"/>
      <c r="G75" s="4"/>
      <c r="H75" s="4"/>
      <c r="I75" s="3"/>
      <c r="J75" s="3"/>
      <c r="K75" s="4"/>
      <c r="L75" s="4"/>
      <c r="M75" s="38"/>
    </row>
    <row r="76" spans="1:13">
      <c r="A76" s="11"/>
      <c r="B76" s="81"/>
      <c r="C76" s="2"/>
      <c r="D76" s="3"/>
      <c r="E76" s="3"/>
      <c r="F76" s="5"/>
      <c r="G76" s="4"/>
      <c r="H76" s="4"/>
      <c r="I76" s="3"/>
      <c r="J76" s="3"/>
      <c r="K76" s="4"/>
      <c r="L76" s="4"/>
      <c r="M76" s="38"/>
    </row>
    <row r="77" spans="1:13">
      <c r="A77" s="11"/>
      <c r="B77" s="81"/>
      <c r="C77" s="2"/>
      <c r="D77" s="3"/>
      <c r="E77" s="3"/>
      <c r="F77" s="5"/>
      <c r="G77" s="4"/>
      <c r="H77" s="4"/>
      <c r="I77" s="3"/>
      <c r="J77" s="3"/>
      <c r="K77" s="4"/>
      <c r="L77" s="4"/>
      <c r="M77" s="38"/>
    </row>
    <row r="78" spans="1:13">
      <c r="A78" s="11"/>
      <c r="B78" s="81"/>
      <c r="C78" s="2"/>
      <c r="D78" s="3"/>
      <c r="E78" s="3"/>
      <c r="F78" s="5"/>
      <c r="G78" s="4"/>
      <c r="H78" s="4"/>
      <c r="I78" s="3"/>
      <c r="J78" s="3"/>
      <c r="K78" s="4"/>
      <c r="L78" s="4"/>
      <c r="M78" s="38"/>
    </row>
    <row r="79" spans="1:13">
      <c r="A79" s="11"/>
      <c r="B79" s="81"/>
      <c r="C79" s="2"/>
      <c r="D79" s="3"/>
      <c r="E79" s="3"/>
      <c r="F79" s="5"/>
      <c r="G79" s="4"/>
      <c r="H79" s="4"/>
      <c r="I79" s="3"/>
      <c r="J79" s="3"/>
      <c r="K79" s="4"/>
      <c r="L79" s="4"/>
      <c r="M79" s="38"/>
    </row>
    <row r="80" spans="1:13">
      <c r="A80" s="11"/>
      <c r="B80" s="81"/>
      <c r="C80" s="2"/>
      <c r="D80" s="3"/>
      <c r="E80" s="3"/>
      <c r="F80" s="5"/>
      <c r="G80" s="4"/>
      <c r="H80" s="4"/>
      <c r="I80" s="3"/>
      <c r="J80" s="3"/>
      <c r="K80" s="4"/>
      <c r="L80" s="4"/>
      <c r="M80" s="38"/>
    </row>
    <row r="81" spans="1:13">
      <c r="A81" s="11"/>
      <c r="B81" s="81"/>
      <c r="C81" s="2"/>
      <c r="D81" s="3"/>
      <c r="E81" s="3"/>
      <c r="F81" s="5"/>
      <c r="G81" s="4"/>
      <c r="H81" s="4"/>
      <c r="I81" s="3"/>
      <c r="J81" s="3"/>
      <c r="K81" s="4"/>
      <c r="L81" s="4"/>
      <c r="M81" s="38"/>
    </row>
    <row r="82" spans="1:13">
      <c r="A82" s="11"/>
      <c r="B82" s="81"/>
      <c r="C82" s="2"/>
      <c r="D82" s="3"/>
      <c r="E82" s="3"/>
      <c r="F82" s="5"/>
      <c r="G82" s="4"/>
      <c r="H82" s="4"/>
      <c r="I82" s="3"/>
      <c r="J82" s="3"/>
      <c r="K82" s="4"/>
      <c r="L82" s="4"/>
      <c r="M82" s="38"/>
    </row>
    <row r="83" spans="1:13">
      <c r="A83" s="11"/>
      <c r="B83" s="81"/>
      <c r="C83" s="2"/>
      <c r="D83" s="3"/>
      <c r="E83" s="3"/>
      <c r="F83" s="5"/>
      <c r="G83" s="4"/>
      <c r="H83" s="4"/>
      <c r="I83" s="3"/>
      <c r="J83" s="3"/>
      <c r="K83" s="4"/>
      <c r="L83" s="4"/>
      <c r="M83" s="38"/>
    </row>
    <row r="84" spans="1:13">
      <c r="A84" s="11"/>
      <c r="B84" s="81"/>
      <c r="C84" s="2"/>
      <c r="D84" s="3"/>
      <c r="E84" s="3"/>
      <c r="F84" s="5"/>
      <c r="G84" s="4"/>
      <c r="H84" s="4"/>
      <c r="I84" s="3"/>
      <c r="J84" s="3"/>
      <c r="K84" s="4"/>
      <c r="L84" s="4"/>
      <c r="M84" s="38"/>
    </row>
    <row r="85" spans="1:13">
      <c r="A85" s="11"/>
      <c r="B85" s="81"/>
      <c r="C85" s="2"/>
      <c r="D85" s="3"/>
      <c r="E85" s="3"/>
      <c r="F85" s="5"/>
      <c r="G85" s="4"/>
      <c r="H85" s="4"/>
      <c r="I85" s="3"/>
      <c r="J85" s="3"/>
      <c r="K85" s="4"/>
      <c r="L85" s="4"/>
      <c r="M85" s="38"/>
    </row>
    <row r="86" spans="1:13">
      <c r="A86" s="11"/>
      <c r="B86" s="81"/>
      <c r="C86" s="2"/>
      <c r="D86" s="3"/>
      <c r="E86" s="3"/>
      <c r="F86" s="5"/>
      <c r="G86" s="4"/>
      <c r="H86" s="4"/>
      <c r="I86" s="3"/>
      <c r="J86" s="3"/>
      <c r="K86" s="4"/>
      <c r="L86" s="4"/>
      <c r="M86" s="38"/>
    </row>
    <row r="87" spans="1:13">
      <c r="A87" s="11"/>
      <c r="B87" s="81"/>
      <c r="C87" s="2"/>
      <c r="D87" s="3"/>
      <c r="E87" s="3"/>
      <c r="F87" s="5"/>
      <c r="G87" s="4"/>
      <c r="H87" s="4"/>
      <c r="I87" s="3"/>
      <c r="J87" s="3"/>
      <c r="K87" s="4"/>
      <c r="L87" s="4"/>
      <c r="M87" s="38"/>
    </row>
    <row r="88" spans="1:13">
      <c r="A88" s="11"/>
      <c r="B88" s="81"/>
      <c r="C88" s="2"/>
      <c r="D88" s="3"/>
      <c r="E88" s="3"/>
      <c r="F88" s="5"/>
      <c r="G88" s="4"/>
      <c r="H88" s="4"/>
      <c r="I88" s="3"/>
      <c r="J88" s="3"/>
      <c r="K88" s="4"/>
      <c r="L88" s="4"/>
      <c r="M88" s="38"/>
    </row>
    <row r="89" spans="1:13">
      <c r="A89" s="11"/>
      <c r="B89" s="81"/>
      <c r="C89" s="2"/>
      <c r="D89" s="3"/>
      <c r="E89" s="3"/>
      <c r="F89" s="5"/>
      <c r="G89" s="4"/>
      <c r="H89" s="4"/>
      <c r="I89" s="3"/>
      <c r="J89" s="3"/>
      <c r="K89" s="4"/>
      <c r="L89" s="4"/>
      <c r="M89" s="38"/>
    </row>
    <row r="90" spans="1:13">
      <c r="A90" s="11"/>
      <c r="B90" s="81"/>
      <c r="C90" s="2"/>
      <c r="D90" s="3"/>
      <c r="E90" s="3"/>
      <c r="F90" s="5"/>
      <c r="G90" s="4"/>
      <c r="H90" s="4"/>
      <c r="I90" s="3"/>
      <c r="J90" s="3"/>
      <c r="K90" s="4"/>
      <c r="L90" s="4"/>
      <c r="M90" s="38"/>
    </row>
    <row r="91" spans="1:13">
      <c r="A91" s="11"/>
      <c r="B91" s="81"/>
      <c r="C91" s="2"/>
      <c r="D91" s="3"/>
      <c r="E91" s="3"/>
      <c r="F91" s="5"/>
      <c r="G91" s="4"/>
      <c r="H91" s="4"/>
      <c r="I91" s="3"/>
      <c r="J91" s="3"/>
      <c r="K91" s="4"/>
      <c r="L91" s="4"/>
      <c r="M91" s="38"/>
    </row>
    <row r="92" spans="1:13">
      <c r="A92" s="11"/>
      <c r="B92" s="81"/>
      <c r="C92" s="2"/>
      <c r="D92" s="3"/>
      <c r="E92" s="3"/>
      <c r="F92" s="5"/>
      <c r="G92" s="4"/>
      <c r="H92" s="4"/>
      <c r="I92" s="3"/>
      <c r="J92" s="3"/>
      <c r="K92" s="4"/>
      <c r="L92" s="4"/>
      <c r="M92" s="38"/>
    </row>
    <row r="93" spans="1:13">
      <c r="A93" s="11"/>
      <c r="B93" s="81"/>
      <c r="C93" s="2"/>
      <c r="D93" s="3"/>
      <c r="E93" s="3"/>
      <c r="F93" s="5"/>
      <c r="G93" s="4"/>
      <c r="H93" s="4"/>
      <c r="I93" s="3"/>
      <c r="J93" s="3"/>
      <c r="K93" s="4"/>
      <c r="L93" s="4"/>
      <c r="M93" s="38"/>
    </row>
    <row r="94" spans="1:13">
      <c r="A94" s="11"/>
      <c r="B94" s="81"/>
      <c r="C94" s="2"/>
      <c r="D94" s="3"/>
      <c r="E94" s="3"/>
      <c r="F94" s="5"/>
      <c r="G94" s="4"/>
      <c r="H94" s="4"/>
      <c r="I94" s="3"/>
      <c r="J94" s="3"/>
      <c r="K94" s="4"/>
      <c r="L94" s="4"/>
      <c r="M94" s="38"/>
    </row>
    <row r="95" spans="1:13">
      <c r="A95" s="11"/>
      <c r="B95" s="81"/>
      <c r="C95" s="2"/>
      <c r="D95" s="3"/>
      <c r="E95" s="3"/>
      <c r="F95" s="5"/>
      <c r="G95" s="4"/>
      <c r="H95" s="4"/>
      <c r="I95" s="3"/>
      <c r="J95" s="3"/>
      <c r="K95" s="4"/>
      <c r="L95" s="4"/>
      <c r="M95" s="38"/>
    </row>
    <row r="96" spans="1:13">
      <c r="A96" s="11"/>
      <c r="B96" s="81"/>
      <c r="C96" s="2"/>
      <c r="D96" s="3"/>
      <c r="E96" s="3"/>
      <c r="F96" s="5"/>
      <c r="G96" s="4"/>
      <c r="H96" s="4"/>
      <c r="I96" s="3"/>
      <c r="J96" s="3"/>
      <c r="K96" s="4"/>
      <c r="L96" s="4"/>
      <c r="M96" s="38"/>
    </row>
    <row r="97" spans="1:13">
      <c r="A97" s="11"/>
      <c r="B97" s="81"/>
      <c r="C97" s="2"/>
      <c r="D97" s="3"/>
      <c r="E97" s="3"/>
      <c r="F97" s="5"/>
      <c r="G97" s="4"/>
      <c r="H97" s="4"/>
      <c r="I97" s="3"/>
      <c r="J97" s="3"/>
      <c r="K97" s="4"/>
      <c r="L97" s="4"/>
      <c r="M97" s="38"/>
    </row>
    <row r="98" spans="1:13">
      <c r="A98" s="11"/>
      <c r="B98" s="81"/>
      <c r="C98" s="2"/>
      <c r="D98" s="3"/>
      <c r="E98" s="3"/>
      <c r="F98" s="5"/>
      <c r="G98" s="4"/>
      <c r="H98" s="4"/>
      <c r="I98" s="3"/>
      <c r="J98" s="3"/>
      <c r="K98" s="4"/>
      <c r="L98" s="4"/>
      <c r="M98" s="38"/>
    </row>
    <row r="99" spans="1:13">
      <c r="A99" s="11"/>
      <c r="B99" s="81"/>
      <c r="C99" s="2"/>
      <c r="D99" s="3"/>
      <c r="E99" s="3"/>
      <c r="F99" s="5"/>
      <c r="G99" s="4"/>
      <c r="H99" s="4"/>
      <c r="I99" s="3"/>
      <c r="J99" s="3"/>
      <c r="K99" s="4"/>
      <c r="L99" s="4"/>
      <c r="M99" s="38"/>
    </row>
    <row r="100" spans="1:13">
      <c r="A100" s="11"/>
      <c r="B100" s="81"/>
      <c r="C100" s="2"/>
      <c r="D100" s="3"/>
      <c r="E100" s="3"/>
      <c r="F100" s="5"/>
      <c r="G100" s="4"/>
      <c r="H100" s="4"/>
      <c r="I100" s="3"/>
      <c r="J100" s="3"/>
      <c r="K100" s="4"/>
      <c r="L100" s="4"/>
      <c r="M100" s="38"/>
    </row>
    <row r="101" spans="1:13">
      <c r="A101" s="11"/>
      <c r="B101" s="81"/>
      <c r="C101" s="2"/>
      <c r="D101" s="3"/>
      <c r="E101" s="3"/>
      <c r="F101" s="5"/>
      <c r="G101" s="4"/>
      <c r="H101" s="4"/>
      <c r="I101" s="3"/>
      <c r="J101" s="3"/>
      <c r="K101" s="4"/>
      <c r="L101" s="4"/>
      <c r="M101" s="38"/>
    </row>
    <row r="102" spans="1:13">
      <c r="A102" s="11"/>
      <c r="B102" s="81"/>
      <c r="C102" s="2"/>
      <c r="D102" s="3"/>
      <c r="E102" s="3"/>
      <c r="F102" s="5"/>
      <c r="G102" s="4"/>
      <c r="H102" s="4"/>
      <c r="I102" s="3"/>
      <c r="J102" s="3"/>
      <c r="K102" s="4"/>
      <c r="L102" s="4"/>
      <c r="M102" s="38"/>
    </row>
    <row r="103" spans="1:13">
      <c r="A103" s="11"/>
      <c r="B103" s="81"/>
      <c r="C103" s="2"/>
      <c r="D103" s="3"/>
      <c r="E103" s="3"/>
      <c r="F103" s="5"/>
      <c r="G103" s="4"/>
      <c r="H103" s="4"/>
      <c r="I103" s="3"/>
      <c r="J103" s="3"/>
      <c r="K103" s="4"/>
      <c r="L103" s="4"/>
      <c r="M103" s="38"/>
    </row>
    <row r="104" spans="1:13">
      <c r="A104" s="11"/>
      <c r="B104" s="81"/>
      <c r="C104" s="2"/>
      <c r="D104" s="3"/>
      <c r="E104" s="3"/>
      <c r="F104" s="5"/>
      <c r="G104" s="4"/>
      <c r="H104" s="4"/>
      <c r="I104" s="3"/>
      <c r="J104" s="3"/>
      <c r="K104" s="4"/>
      <c r="L104" s="4"/>
      <c r="M104" s="38"/>
    </row>
    <row r="105" spans="1:13">
      <c r="A105" s="11"/>
      <c r="B105" s="81"/>
      <c r="C105" s="2"/>
      <c r="D105" s="3"/>
      <c r="E105" s="3"/>
      <c r="F105" s="5"/>
      <c r="G105" s="4"/>
      <c r="H105" s="4"/>
      <c r="I105" s="3"/>
      <c r="J105" s="3"/>
      <c r="K105" s="4"/>
      <c r="L105" s="4"/>
      <c r="M105" s="38"/>
    </row>
    <row r="106" spans="1:13">
      <c r="A106" s="11"/>
      <c r="B106" s="81"/>
      <c r="C106" s="2"/>
      <c r="D106" s="3"/>
      <c r="E106" s="3"/>
      <c r="F106" s="5"/>
      <c r="G106" s="4"/>
      <c r="H106" s="4"/>
      <c r="I106" s="3"/>
      <c r="J106" s="3"/>
      <c r="K106" s="4"/>
      <c r="L106" s="4"/>
      <c r="M106" s="38"/>
    </row>
    <row r="107" spans="1:13">
      <c r="A107" s="11"/>
      <c r="B107" s="81"/>
      <c r="C107" s="2"/>
      <c r="D107" s="3"/>
      <c r="E107" s="3"/>
      <c r="F107" s="5"/>
      <c r="G107" s="4"/>
      <c r="H107" s="4"/>
      <c r="I107" s="3"/>
      <c r="J107" s="3"/>
      <c r="K107" s="4"/>
      <c r="L107" s="4"/>
      <c r="M107" s="38"/>
    </row>
    <row r="108" spans="1:13">
      <c r="A108" s="11"/>
      <c r="B108" s="81"/>
      <c r="C108" s="2"/>
      <c r="D108" s="3"/>
      <c r="E108" s="3"/>
      <c r="F108" s="5"/>
      <c r="G108" s="4"/>
      <c r="H108" s="4"/>
      <c r="I108" s="3"/>
      <c r="J108" s="3"/>
      <c r="K108" s="4"/>
      <c r="L108" s="4"/>
      <c r="M108" s="38"/>
    </row>
    <row r="109" spans="1:13">
      <c r="A109" s="11"/>
      <c r="B109" s="81"/>
      <c r="C109" s="2"/>
      <c r="D109" s="3"/>
      <c r="E109" s="3"/>
      <c r="F109" s="5"/>
      <c r="G109" s="4"/>
      <c r="H109" s="4"/>
      <c r="I109" s="3"/>
      <c r="J109" s="3"/>
      <c r="K109" s="4"/>
      <c r="L109" s="4"/>
      <c r="M109" s="38"/>
    </row>
    <row r="110" spans="1:13">
      <c r="A110" s="11"/>
      <c r="B110" s="81"/>
      <c r="C110" s="2"/>
      <c r="D110" s="3"/>
      <c r="E110" s="3"/>
      <c r="F110" s="5"/>
      <c r="G110" s="4"/>
      <c r="H110" s="4"/>
      <c r="I110" s="3"/>
      <c r="J110" s="3"/>
      <c r="K110" s="4"/>
      <c r="L110" s="4"/>
      <c r="M110" s="38"/>
    </row>
    <row r="111" spans="1:13">
      <c r="A111" s="11"/>
      <c r="B111" s="81"/>
      <c r="C111" s="2"/>
      <c r="D111" s="3"/>
      <c r="E111" s="3"/>
      <c r="F111" s="5"/>
      <c r="G111" s="4"/>
      <c r="H111" s="4"/>
      <c r="I111" s="3"/>
      <c r="J111" s="3"/>
      <c r="K111" s="4"/>
      <c r="L111" s="4"/>
      <c r="M111" s="38"/>
    </row>
    <row r="112" spans="1:13">
      <c r="A112" s="11"/>
      <c r="B112" s="81"/>
      <c r="C112" s="2"/>
      <c r="D112" s="3"/>
      <c r="E112" s="3"/>
      <c r="F112" s="5"/>
      <c r="G112" s="4"/>
      <c r="H112" s="4"/>
      <c r="I112" s="3"/>
      <c r="J112" s="3"/>
      <c r="K112" s="4"/>
      <c r="L112" s="4"/>
      <c r="M112" s="38"/>
    </row>
    <row r="113" spans="1:13">
      <c r="A113" s="11"/>
      <c r="B113" s="81"/>
      <c r="C113" s="2"/>
      <c r="D113" s="3"/>
      <c r="E113" s="3"/>
      <c r="F113" s="5"/>
      <c r="G113" s="4"/>
      <c r="H113" s="4"/>
      <c r="I113" s="3"/>
      <c r="J113" s="3"/>
      <c r="K113" s="4"/>
      <c r="L113" s="4"/>
      <c r="M113" s="38"/>
    </row>
    <row r="114" spans="1:13">
      <c r="A114" s="11"/>
      <c r="B114" s="81"/>
      <c r="C114" s="2"/>
      <c r="D114" s="3"/>
      <c r="E114" s="3"/>
      <c r="F114" s="5"/>
      <c r="G114" s="4"/>
      <c r="H114" s="4"/>
      <c r="I114" s="3"/>
      <c r="J114" s="3"/>
      <c r="K114" s="4"/>
      <c r="L114" s="4"/>
      <c r="M114" s="38"/>
    </row>
    <row r="115" spans="1:13">
      <c r="A115" s="11"/>
      <c r="B115" s="81"/>
      <c r="C115" s="2"/>
      <c r="D115" s="3"/>
      <c r="E115" s="3"/>
      <c r="F115" s="5"/>
      <c r="G115" s="4"/>
      <c r="H115" s="4"/>
      <c r="I115" s="3"/>
      <c r="J115" s="3"/>
      <c r="K115" s="4"/>
      <c r="L115" s="4"/>
      <c r="M115" s="38"/>
    </row>
    <row r="116" spans="1:13">
      <c r="A116" s="11"/>
      <c r="B116" s="81"/>
      <c r="C116" s="2"/>
      <c r="D116" s="3"/>
      <c r="E116" s="3"/>
      <c r="F116" s="5"/>
      <c r="G116" s="4"/>
      <c r="H116" s="4"/>
      <c r="I116" s="3"/>
      <c r="J116" s="3"/>
      <c r="K116" s="4"/>
      <c r="L116" s="4"/>
      <c r="M116" s="38"/>
    </row>
    <row r="117" spans="1:13">
      <c r="A117" s="11"/>
      <c r="B117" s="81"/>
      <c r="C117" s="2"/>
      <c r="D117" s="3"/>
      <c r="E117" s="3"/>
      <c r="F117" s="5"/>
      <c r="G117" s="4"/>
      <c r="H117" s="4"/>
      <c r="I117" s="3"/>
      <c r="J117" s="3"/>
      <c r="K117" s="4"/>
      <c r="L117" s="4"/>
      <c r="M117" s="38"/>
    </row>
    <row r="118" spans="1:13">
      <c r="A118" s="11"/>
      <c r="B118" s="81"/>
      <c r="C118" s="2"/>
      <c r="D118" s="3"/>
      <c r="E118" s="3"/>
      <c r="F118" s="5"/>
      <c r="G118" s="4"/>
      <c r="H118" s="4"/>
      <c r="I118" s="3"/>
      <c r="J118" s="3"/>
      <c r="K118" s="4"/>
      <c r="L118" s="4"/>
      <c r="M118" s="38"/>
    </row>
    <row r="119" spans="1:13">
      <c r="A119" s="11"/>
      <c r="B119" s="81"/>
      <c r="C119" s="2"/>
      <c r="D119" s="3"/>
      <c r="E119" s="3"/>
      <c r="F119" s="5"/>
      <c r="G119" s="4"/>
      <c r="H119" s="4"/>
      <c r="I119" s="3"/>
      <c r="J119" s="3"/>
      <c r="K119" s="4"/>
      <c r="L119" s="4"/>
      <c r="M119" s="38"/>
    </row>
    <row r="120" spans="1:13">
      <c r="A120" s="11"/>
      <c r="B120" s="81"/>
      <c r="C120" s="2"/>
      <c r="D120" s="3"/>
      <c r="E120" s="3"/>
      <c r="F120" s="5"/>
      <c r="G120" s="4"/>
      <c r="H120" s="4"/>
      <c r="I120" s="3"/>
      <c r="J120" s="3"/>
      <c r="K120" s="4"/>
      <c r="L120" s="4"/>
      <c r="M120" s="38"/>
    </row>
    <row r="121" spans="1:13">
      <c r="A121" s="11"/>
      <c r="B121" s="81"/>
      <c r="C121" s="2"/>
      <c r="D121" s="3"/>
      <c r="E121" s="3"/>
      <c r="F121" s="5"/>
      <c r="G121" s="4"/>
      <c r="H121" s="4"/>
      <c r="I121" s="3"/>
      <c r="J121" s="3"/>
      <c r="K121" s="4"/>
      <c r="L121" s="4"/>
      <c r="M121" s="38"/>
    </row>
    <row r="122" spans="1:13">
      <c r="A122" s="11"/>
      <c r="B122" s="81"/>
      <c r="C122" s="2"/>
      <c r="D122" s="3"/>
      <c r="E122" s="3"/>
      <c r="F122" s="5"/>
      <c r="G122" s="4"/>
      <c r="H122" s="4"/>
      <c r="I122" s="3"/>
      <c r="J122" s="3"/>
      <c r="K122" s="4"/>
      <c r="L122" s="4"/>
      <c r="M122" s="38"/>
    </row>
    <row r="123" spans="1:13">
      <c r="A123" s="11"/>
      <c r="B123" s="81"/>
      <c r="C123" s="2"/>
      <c r="D123" s="3"/>
      <c r="E123" s="3"/>
      <c r="F123" s="5"/>
      <c r="G123" s="4"/>
      <c r="H123" s="4"/>
      <c r="I123" s="3"/>
      <c r="J123" s="3"/>
      <c r="K123" s="4"/>
      <c r="L123" s="4"/>
      <c r="M123" s="38"/>
    </row>
    <row r="124" spans="1:13">
      <c r="A124" s="11"/>
      <c r="B124" s="81"/>
      <c r="C124" s="2"/>
      <c r="D124" s="3"/>
      <c r="E124" s="3"/>
      <c r="F124" s="5"/>
      <c r="G124" s="4"/>
      <c r="H124" s="4"/>
      <c r="I124" s="3"/>
      <c r="J124" s="3"/>
      <c r="K124" s="4"/>
      <c r="L124" s="4"/>
      <c r="M124" s="38"/>
    </row>
    <row r="125" spans="1:13">
      <c r="A125" s="11"/>
      <c r="B125" s="81"/>
      <c r="C125" s="2"/>
      <c r="D125" s="3"/>
      <c r="E125" s="3"/>
      <c r="F125" s="5"/>
      <c r="G125" s="4"/>
      <c r="H125" s="4"/>
      <c r="I125" s="3"/>
      <c r="J125" s="3"/>
      <c r="K125" s="4"/>
      <c r="L125" s="4"/>
      <c r="M125" s="38"/>
    </row>
    <row r="126" spans="1:13">
      <c r="A126" s="11"/>
      <c r="B126" s="81"/>
      <c r="C126" s="2"/>
      <c r="D126" s="3"/>
      <c r="E126" s="3"/>
      <c r="F126" s="5"/>
      <c r="G126" s="4"/>
      <c r="H126" s="4"/>
      <c r="I126" s="3"/>
      <c r="J126" s="3"/>
      <c r="K126" s="4"/>
      <c r="L126" s="4"/>
      <c r="M126" s="38"/>
    </row>
    <row r="127" spans="1:13">
      <c r="A127" s="11"/>
      <c r="B127" s="81"/>
      <c r="C127" s="2"/>
      <c r="D127" s="3"/>
      <c r="E127" s="3"/>
      <c r="F127" s="5"/>
      <c r="G127" s="4"/>
      <c r="H127" s="4"/>
      <c r="I127" s="3"/>
      <c r="J127" s="3"/>
      <c r="K127" s="4"/>
      <c r="L127" s="4"/>
      <c r="M127" s="38"/>
    </row>
    <row r="128" spans="1:13">
      <c r="A128" s="11"/>
      <c r="B128" s="81"/>
      <c r="C128" s="2"/>
      <c r="D128" s="3"/>
      <c r="E128" s="3"/>
      <c r="F128" s="5"/>
      <c r="G128" s="4"/>
      <c r="H128" s="4"/>
      <c r="I128" s="3"/>
      <c r="J128" s="3"/>
      <c r="K128" s="4"/>
      <c r="L128" s="4"/>
      <c r="M128" s="38"/>
    </row>
    <row r="129" spans="1:13">
      <c r="A129" s="11"/>
      <c r="B129" s="81"/>
      <c r="C129" s="2"/>
      <c r="D129" s="3"/>
      <c r="E129" s="3"/>
      <c r="F129" s="5"/>
      <c r="G129" s="4"/>
      <c r="H129" s="4"/>
      <c r="I129" s="3"/>
      <c r="J129" s="3"/>
      <c r="K129" s="4"/>
      <c r="L129" s="4"/>
      <c r="M129" s="38"/>
    </row>
    <row r="130" spans="1:13">
      <c r="A130" s="11"/>
      <c r="B130" s="81"/>
      <c r="C130" s="2"/>
      <c r="D130" s="3"/>
      <c r="E130" s="3"/>
      <c r="F130" s="5"/>
      <c r="G130" s="4"/>
      <c r="H130" s="4"/>
      <c r="I130" s="3"/>
      <c r="J130" s="3"/>
      <c r="K130" s="4"/>
      <c r="L130" s="4"/>
      <c r="M130" s="38"/>
    </row>
    <row r="131" spans="1:13">
      <c r="A131" s="11"/>
      <c r="B131" s="81"/>
      <c r="C131" s="2"/>
      <c r="D131" s="3"/>
      <c r="E131" s="3"/>
      <c r="F131" s="5"/>
      <c r="G131" s="4"/>
      <c r="H131" s="4"/>
      <c r="I131" s="3"/>
      <c r="J131" s="3"/>
      <c r="K131" s="4"/>
      <c r="L131" s="4"/>
      <c r="M131" s="38"/>
    </row>
    <row r="132" spans="1:13">
      <c r="A132" s="11"/>
      <c r="B132" s="81"/>
      <c r="C132" s="2"/>
      <c r="D132" s="3"/>
      <c r="E132" s="3"/>
      <c r="F132" s="5"/>
      <c r="G132" s="4"/>
      <c r="H132" s="4"/>
      <c r="I132" s="3"/>
      <c r="J132" s="3"/>
      <c r="K132" s="4"/>
      <c r="L132" s="4"/>
      <c r="M132" s="38"/>
    </row>
    <row r="133" spans="1:13">
      <c r="A133" s="11"/>
      <c r="B133" s="81"/>
      <c r="C133" s="2"/>
      <c r="D133" s="3"/>
      <c r="E133" s="3"/>
      <c r="F133" s="5"/>
      <c r="G133" s="4"/>
      <c r="H133" s="4"/>
      <c r="I133" s="3"/>
      <c r="J133" s="3"/>
      <c r="K133" s="4"/>
      <c r="L133" s="4"/>
      <c r="M133" s="38"/>
    </row>
    <row r="134" spans="1:13">
      <c r="A134" s="11"/>
      <c r="B134" s="81"/>
      <c r="C134" s="2"/>
      <c r="D134" s="3"/>
      <c r="E134" s="3"/>
      <c r="F134" s="5"/>
      <c r="G134" s="4"/>
      <c r="H134" s="4"/>
      <c r="I134" s="3"/>
      <c r="J134" s="3"/>
      <c r="K134" s="4"/>
      <c r="L134" s="4"/>
      <c r="M134" s="38"/>
    </row>
    <row r="135" spans="1:13">
      <c r="A135" s="11"/>
      <c r="B135" s="81"/>
      <c r="C135" s="2"/>
      <c r="D135" s="3"/>
      <c r="E135" s="3"/>
      <c r="F135" s="5"/>
      <c r="G135" s="4"/>
      <c r="H135" s="4"/>
      <c r="I135" s="3"/>
      <c r="J135" s="3"/>
      <c r="K135" s="4"/>
      <c r="L135" s="4"/>
      <c r="M135" s="38"/>
    </row>
    <row r="136" spans="1:13">
      <c r="A136" s="11"/>
      <c r="B136" s="81"/>
      <c r="C136" s="2"/>
      <c r="D136" s="3"/>
      <c r="E136" s="3"/>
      <c r="F136" s="5"/>
      <c r="G136" s="4"/>
      <c r="H136" s="4"/>
      <c r="I136" s="3"/>
      <c r="J136" s="3"/>
      <c r="K136" s="4"/>
      <c r="L136" s="4"/>
      <c r="M136" s="38"/>
    </row>
    <row r="137" spans="1:13">
      <c r="A137" s="11"/>
      <c r="B137" s="81"/>
      <c r="C137" s="2"/>
      <c r="D137" s="3"/>
      <c r="E137" s="3"/>
      <c r="F137" s="5"/>
      <c r="G137" s="4"/>
      <c r="H137" s="4"/>
      <c r="I137" s="3"/>
      <c r="J137" s="3"/>
      <c r="K137" s="4"/>
      <c r="L137" s="4"/>
      <c r="M137" s="38"/>
    </row>
    <row r="138" spans="1:13">
      <c r="A138" s="11"/>
      <c r="B138" s="81"/>
      <c r="C138" s="2"/>
      <c r="D138" s="3"/>
      <c r="E138" s="3"/>
      <c r="F138" s="5"/>
      <c r="G138" s="4"/>
      <c r="H138" s="4"/>
      <c r="I138" s="3"/>
      <c r="J138" s="3"/>
      <c r="K138" s="4"/>
      <c r="L138" s="4"/>
      <c r="M138" s="38"/>
    </row>
    <row r="139" spans="1:13">
      <c r="A139" s="11"/>
      <c r="B139" s="81"/>
      <c r="C139" s="2"/>
      <c r="D139" s="3"/>
      <c r="E139" s="3"/>
      <c r="F139" s="5"/>
      <c r="G139" s="4"/>
      <c r="H139" s="4"/>
      <c r="I139" s="3"/>
      <c r="J139" s="3"/>
      <c r="K139" s="4"/>
      <c r="L139" s="4"/>
      <c r="M139" s="38"/>
    </row>
    <row r="140" spans="1:13">
      <c r="A140" s="11"/>
      <c r="B140" s="81"/>
      <c r="C140" s="2"/>
      <c r="D140" s="3"/>
      <c r="E140" s="3"/>
      <c r="F140" s="5"/>
      <c r="G140" s="4"/>
      <c r="H140" s="4"/>
      <c r="I140" s="3"/>
      <c r="J140" s="3"/>
      <c r="K140" s="4"/>
      <c r="L140" s="4"/>
      <c r="M140" s="38"/>
    </row>
    <row r="141" spans="1:13">
      <c r="A141" s="11"/>
      <c r="B141" s="81"/>
      <c r="C141" s="2"/>
      <c r="D141" s="3"/>
      <c r="E141" s="3"/>
      <c r="F141" s="5"/>
      <c r="G141" s="4"/>
      <c r="H141" s="4"/>
      <c r="I141" s="3"/>
      <c r="J141" s="3"/>
      <c r="K141" s="4"/>
      <c r="L141" s="4"/>
      <c r="M141" s="38"/>
    </row>
    <row r="142" spans="1:13">
      <c r="A142" s="11"/>
      <c r="B142" s="81"/>
      <c r="C142" s="2"/>
      <c r="D142" s="3"/>
      <c r="E142" s="3"/>
      <c r="F142" s="5"/>
      <c r="G142" s="4"/>
      <c r="H142" s="4"/>
      <c r="I142" s="3"/>
      <c r="J142" s="3"/>
      <c r="K142" s="4"/>
      <c r="L142" s="4"/>
      <c r="M142" s="38"/>
    </row>
    <row r="143" spans="1:13">
      <c r="A143" s="11"/>
      <c r="B143" s="81"/>
      <c r="C143" s="2"/>
      <c r="D143" s="3"/>
      <c r="E143" s="3"/>
      <c r="F143" s="5"/>
      <c r="G143" s="4"/>
      <c r="H143" s="4"/>
      <c r="I143" s="3"/>
      <c r="J143" s="3"/>
      <c r="K143" s="4"/>
      <c r="L143" s="4"/>
      <c r="M143" s="38"/>
    </row>
    <row r="144" spans="1:13">
      <c r="A144" s="11"/>
      <c r="B144" s="81"/>
      <c r="C144" s="2"/>
      <c r="D144" s="3"/>
      <c r="E144" s="3"/>
      <c r="F144" s="5"/>
      <c r="G144" s="4"/>
      <c r="H144" s="4"/>
      <c r="I144" s="3"/>
      <c r="J144" s="3"/>
      <c r="K144" s="4"/>
      <c r="L144" s="4"/>
      <c r="M144" s="38"/>
    </row>
    <row r="145" spans="1:13">
      <c r="A145" s="11"/>
      <c r="B145" s="81"/>
      <c r="C145" s="2"/>
      <c r="D145" s="3"/>
      <c r="E145" s="3"/>
      <c r="F145" s="5"/>
      <c r="G145" s="4"/>
      <c r="H145" s="4"/>
      <c r="I145" s="3"/>
      <c r="J145" s="3"/>
      <c r="K145" s="4"/>
      <c r="L145" s="4"/>
      <c r="M145" s="38"/>
    </row>
    <row r="146" spans="1:13">
      <c r="A146" s="11"/>
      <c r="B146" s="81"/>
      <c r="C146" s="2"/>
      <c r="D146" s="3"/>
      <c r="E146" s="3"/>
      <c r="F146" s="5"/>
      <c r="G146" s="4"/>
      <c r="H146" s="4"/>
      <c r="I146" s="3"/>
      <c r="J146" s="3"/>
      <c r="K146" s="4"/>
      <c r="L146" s="4"/>
      <c r="M146" s="38"/>
    </row>
    <row r="147" spans="1:13">
      <c r="A147" s="11"/>
      <c r="B147" s="81"/>
      <c r="C147" s="2"/>
      <c r="D147" s="3"/>
      <c r="E147" s="3"/>
      <c r="F147" s="5"/>
      <c r="G147" s="4"/>
      <c r="H147" s="4"/>
      <c r="I147" s="3"/>
      <c r="J147" s="3"/>
      <c r="K147" s="4"/>
      <c r="L147" s="4"/>
      <c r="M147" s="38"/>
    </row>
    <row r="148" spans="1:13">
      <c r="A148" s="11"/>
      <c r="B148" s="81"/>
      <c r="C148" s="2"/>
      <c r="D148" s="3"/>
      <c r="E148" s="3"/>
      <c r="F148" s="5"/>
      <c r="G148" s="4"/>
      <c r="H148" s="4"/>
      <c r="I148" s="3"/>
      <c r="J148" s="3"/>
      <c r="K148" s="4"/>
      <c r="L148" s="4"/>
      <c r="M148" s="38"/>
    </row>
    <row r="149" spans="1:13">
      <c r="A149" s="11"/>
      <c r="B149" s="81"/>
      <c r="C149" s="2"/>
      <c r="D149" s="3"/>
      <c r="E149" s="3"/>
      <c r="F149" s="5"/>
      <c r="G149" s="4"/>
      <c r="H149" s="4"/>
      <c r="I149" s="3"/>
      <c r="J149" s="3"/>
      <c r="K149" s="4"/>
      <c r="L149" s="4"/>
      <c r="M149" s="38"/>
    </row>
    <row r="150" spans="1:13">
      <c r="A150" s="11"/>
      <c r="B150" s="81"/>
      <c r="C150" s="2"/>
      <c r="D150" s="3"/>
      <c r="E150" s="3"/>
      <c r="F150" s="5"/>
      <c r="G150" s="4"/>
      <c r="H150" s="4"/>
      <c r="I150" s="3"/>
      <c r="J150" s="3"/>
      <c r="K150" s="4"/>
      <c r="L150" s="4"/>
      <c r="M150" s="38"/>
    </row>
    <row r="151" spans="1:13">
      <c r="A151" s="11"/>
      <c r="B151" s="81"/>
      <c r="C151" s="2"/>
      <c r="D151" s="3"/>
      <c r="E151" s="3"/>
      <c r="F151" s="5"/>
      <c r="G151" s="4"/>
      <c r="H151" s="4"/>
      <c r="I151" s="3"/>
      <c r="J151" s="3"/>
      <c r="K151" s="4"/>
      <c r="L151" s="4"/>
      <c r="M151" s="38"/>
    </row>
    <row r="152" spans="1:13">
      <c r="A152" s="11"/>
      <c r="B152" s="81"/>
      <c r="C152" s="2"/>
      <c r="D152" s="3"/>
      <c r="E152" s="3"/>
      <c r="F152" s="5"/>
      <c r="G152" s="4"/>
      <c r="H152" s="4"/>
      <c r="I152" s="3"/>
      <c r="J152" s="3"/>
      <c r="K152" s="4"/>
      <c r="L152" s="4"/>
      <c r="M152" s="38"/>
    </row>
    <row r="153" spans="1:13">
      <c r="A153" s="11"/>
      <c r="B153" s="81"/>
      <c r="C153" s="2"/>
      <c r="D153" s="3"/>
      <c r="E153" s="3"/>
      <c r="F153" s="5"/>
      <c r="G153" s="4"/>
      <c r="H153" s="4"/>
      <c r="I153" s="3"/>
      <c r="J153" s="3"/>
      <c r="K153" s="4"/>
      <c r="L153" s="4"/>
      <c r="M153" s="38"/>
    </row>
    <row r="154" spans="1:13">
      <c r="A154" s="11"/>
      <c r="B154" s="81"/>
      <c r="C154" s="2"/>
      <c r="D154" s="3"/>
      <c r="E154" s="3"/>
      <c r="F154" s="5"/>
      <c r="G154" s="4"/>
      <c r="H154" s="4"/>
      <c r="I154" s="3"/>
      <c r="J154" s="3"/>
      <c r="K154" s="4"/>
      <c r="L154" s="4"/>
      <c r="M154" s="38"/>
    </row>
    <row r="155" spans="1:13">
      <c r="A155" s="11"/>
      <c r="B155" s="81"/>
      <c r="C155" s="2"/>
      <c r="D155" s="3"/>
      <c r="E155" s="3"/>
      <c r="F155" s="5"/>
      <c r="G155" s="4"/>
      <c r="H155" s="4"/>
      <c r="I155" s="3"/>
      <c r="J155" s="3"/>
      <c r="K155" s="4"/>
      <c r="L155" s="4"/>
      <c r="M155" s="38"/>
    </row>
    <row r="156" spans="1:13">
      <c r="A156" s="11"/>
      <c r="B156" s="81"/>
      <c r="C156" s="2"/>
      <c r="D156" s="3"/>
      <c r="E156" s="3"/>
      <c r="F156" s="5"/>
      <c r="G156" s="4"/>
      <c r="H156" s="4"/>
      <c r="I156" s="3"/>
      <c r="J156" s="3"/>
      <c r="K156" s="4"/>
      <c r="L156" s="4"/>
      <c r="M156" s="38"/>
    </row>
    <row r="157" spans="1:13">
      <c r="A157" s="11"/>
      <c r="B157" s="81"/>
      <c r="C157" s="2"/>
      <c r="D157" s="3"/>
      <c r="E157" s="3"/>
      <c r="F157" s="5"/>
      <c r="G157" s="4"/>
      <c r="H157" s="4"/>
      <c r="I157" s="3"/>
      <c r="J157" s="3"/>
      <c r="K157" s="4"/>
      <c r="L157" s="4"/>
      <c r="M157" s="38"/>
    </row>
    <row r="158" spans="1:13">
      <c r="A158" s="11"/>
      <c r="B158" s="81"/>
      <c r="C158" s="2"/>
      <c r="D158" s="3"/>
      <c r="E158" s="3"/>
      <c r="F158" s="5"/>
      <c r="G158" s="4"/>
      <c r="H158" s="4"/>
      <c r="I158" s="3"/>
      <c r="J158" s="3"/>
      <c r="K158" s="4"/>
      <c r="L158" s="4"/>
      <c r="M158" s="38"/>
    </row>
    <row r="159" spans="1:13">
      <c r="A159" s="11"/>
      <c r="B159" s="81"/>
      <c r="C159" s="2"/>
      <c r="D159" s="3"/>
      <c r="E159" s="3"/>
      <c r="F159" s="5"/>
      <c r="G159" s="4"/>
      <c r="H159" s="4"/>
      <c r="I159" s="3"/>
      <c r="J159" s="3"/>
      <c r="K159" s="4"/>
      <c r="L159" s="4"/>
      <c r="M159" s="38"/>
    </row>
    <row r="160" spans="1:13">
      <c r="A160" s="11"/>
      <c r="B160" s="81"/>
      <c r="C160" s="2"/>
      <c r="D160" s="3"/>
      <c r="E160" s="3"/>
      <c r="F160" s="5"/>
      <c r="G160" s="4"/>
      <c r="H160" s="4"/>
      <c r="I160" s="3"/>
      <c r="J160" s="3"/>
      <c r="K160" s="4"/>
      <c r="L160" s="4"/>
      <c r="M160" s="38"/>
    </row>
    <row r="161" spans="1:13">
      <c r="A161" s="11"/>
      <c r="B161" s="81"/>
      <c r="C161" s="2"/>
      <c r="D161" s="3"/>
      <c r="E161" s="3"/>
      <c r="F161" s="5"/>
      <c r="G161" s="4"/>
      <c r="H161" s="4"/>
      <c r="I161" s="3"/>
      <c r="J161" s="3"/>
      <c r="K161" s="4"/>
      <c r="L161" s="4"/>
      <c r="M161" s="38"/>
    </row>
    <row r="162" spans="1:13">
      <c r="A162" s="11"/>
      <c r="B162" s="81"/>
      <c r="C162" s="2"/>
      <c r="D162" s="3"/>
      <c r="E162" s="3"/>
      <c r="F162" s="5"/>
      <c r="G162" s="4"/>
      <c r="H162" s="4"/>
      <c r="I162" s="3"/>
      <c r="J162" s="3"/>
      <c r="K162" s="4"/>
      <c r="L162" s="4"/>
      <c r="M162" s="38"/>
    </row>
    <row r="163" spans="1:13">
      <c r="A163" s="11"/>
      <c r="B163" s="81"/>
      <c r="C163" s="2"/>
      <c r="D163" s="3"/>
      <c r="E163" s="3"/>
      <c r="F163" s="5"/>
      <c r="G163" s="4"/>
      <c r="H163" s="4"/>
      <c r="I163" s="3"/>
      <c r="J163" s="3"/>
      <c r="K163" s="4"/>
      <c r="L163" s="4"/>
      <c r="M163" s="38"/>
    </row>
    <row r="164" spans="1:13">
      <c r="A164" s="11"/>
      <c r="B164" s="81"/>
      <c r="C164" s="2"/>
      <c r="D164" s="3"/>
      <c r="E164" s="3"/>
      <c r="F164" s="5"/>
      <c r="G164" s="4"/>
      <c r="H164" s="4"/>
      <c r="I164" s="3"/>
      <c r="J164" s="3"/>
      <c r="K164" s="4"/>
      <c r="L164" s="4"/>
      <c r="M164" s="38"/>
    </row>
    <row r="165" spans="1:13">
      <c r="A165" s="11"/>
      <c r="B165" s="81"/>
      <c r="C165" s="2"/>
      <c r="D165" s="3"/>
      <c r="E165" s="3"/>
      <c r="F165" s="5"/>
      <c r="G165" s="4"/>
      <c r="H165" s="4"/>
      <c r="I165" s="3"/>
      <c r="J165" s="3"/>
      <c r="K165" s="4"/>
      <c r="L165" s="4"/>
      <c r="M165" s="38"/>
    </row>
    <row r="166" spans="1:13">
      <c r="A166" s="11"/>
      <c r="B166" s="81"/>
      <c r="C166" s="2"/>
      <c r="D166" s="3"/>
      <c r="E166" s="3"/>
      <c r="F166" s="5"/>
      <c r="G166" s="4"/>
      <c r="H166" s="4"/>
      <c r="I166" s="3"/>
      <c r="J166" s="3"/>
      <c r="K166" s="4"/>
      <c r="L166" s="4"/>
      <c r="M166" s="38"/>
    </row>
    <row r="167" spans="1:13">
      <c r="A167" s="11"/>
      <c r="B167" s="81"/>
      <c r="C167" s="2"/>
      <c r="D167" s="3"/>
      <c r="E167" s="3"/>
      <c r="F167" s="5"/>
      <c r="G167" s="4"/>
      <c r="H167" s="4"/>
      <c r="I167" s="3"/>
      <c r="J167" s="3"/>
      <c r="K167" s="4"/>
      <c r="L167" s="4"/>
      <c r="M167" s="38"/>
    </row>
    <row r="168" spans="1:13">
      <c r="A168" s="11"/>
      <c r="B168" s="81"/>
      <c r="C168" s="2"/>
      <c r="D168" s="3"/>
      <c r="E168" s="3"/>
      <c r="F168" s="5"/>
      <c r="G168" s="4"/>
      <c r="H168" s="4"/>
      <c r="I168" s="3"/>
      <c r="J168" s="3"/>
      <c r="K168" s="4"/>
      <c r="L168" s="4"/>
      <c r="M168" s="38"/>
    </row>
    <row r="169" spans="1:13">
      <c r="A169" s="11"/>
      <c r="B169" s="81"/>
      <c r="C169" s="2"/>
      <c r="D169" s="3"/>
      <c r="E169" s="3"/>
      <c r="F169" s="5"/>
      <c r="G169" s="4"/>
      <c r="H169" s="4"/>
      <c r="I169" s="3"/>
      <c r="J169" s="3"/>
      <c r="K169" s="4"/>
      <c r="L169" s="4"/>
      <c r="M169" s="38"/>
    </row>
    <row r="170" spans="1:13">
      <c r="A170" s="11"/>
      <c r="B170" s="81"/>
      <c r="C170" s="2"/>
      <c r="D170" s="3"/>
      <c r="E170" s="3"/>
      <c r="F170" s="5"/>
      <c r="G170" s="4"/>
      <c r="H170" s="4"/>
      <c r="I170" s="3"/>
      <c r="J170" s="3"/>
      <c r="K170" s="4"/>
      <c r="L170" s="4"/>
      <c r="M170" s="38"/>
    </row>
    <row r="171" spans="1:13">
      <c r="A171" s="11"/>
      <c r="B171" s="81"/>
      <c r="C171" s="2"/>
      <c r="D171" s="3"/>
      <c r="E171" s="3"/>
      <c r="F171" s="5"/>
      <c r="G171" s="4"/>
      <c r="H171" s="4"/>
      <c r="I171" s="3"/>
      <c r="J171" s="3"/>
      <c r="K171" s="4"/>
      <c r="L171" s="4"/>
      <c r="M171" s="38"/>
    </row>
    <row r="172" spans="1:13">
      <c r="A172" s="11"/>
      <c r="B172" s="81"/>
      <c r="C172" s="2"/>
      <c r="D172" s="3"/>
      <c r="E172" s="3"/>
      <c r="F172" s="5"/>
      <c r="G172" s="4"/>
      <c r="H172" s="4"/>
      <c r="I172" s="3"/>
      <c r="J172" s="3"/>
      <c r="K172" s="4"/>
      <c r="L172" s="4"/>
      <c r="M172" s="38"/>
    </row>
    <row r="173" spans="1:13">
      <c r="A173" s="11"/>
      <c r="B173" s="81"/>
      <c r="C173" s="2"/>
      <c r="D173" s="3"/>
      <c r="E173" s="3"/>
      <c r="F173" s="5"/>
      <c r="G173" s="4"/>
      <c r="H173" s="4"/>
      <c r="I173" s="3"/>
      <c r="J173" s="3"/>
      <c r="K173" s="4"/>
      <c r="L173" s="4"/>
      <c r="M173" s="38"/>
    </row>
    <row r="174" spans="1:13">
      <c r="A174" s="11"/>
      <c r="B174" s="81"/>
      <c r="C174" s="2"/>
      <c r="D174" s="3"/>
      <c r="E174" s="3"/>
      <c r="F174" s="5"/>
      <c r="G174" s="4"/>
      <c r="H174" s="4"/>
      <c r="I174" s="3"/>
      <c r="J174" s="3"/>
      <c r="K174" s="4"/>
      <c r="L174" s="4"/>
      <c r="M174" s="38"/>
    </row>
    <row r="175" spans="1:13">
      <c r="A175" s="11"/>
      <c r="B175" s="81"/>
      <c r="C175" s="2"/>
      <c r="D175" s="3"/>
      <c r="E175" s="3"/>
      <c r="F175" s="5"/>
      <c r="G175" s="4"/>
      <c r="H175" s="4"/>
      <c r="I175" s="3"/>
      <c r="J175" s="3"/>
      <c r="K175" s="4"/>
      <c r="L175" s="4"/>
      <c r="M175" s="38"/>
    </row>
    <row r="176" spans="1:13">
      <c r="A176" s="11"/>
      <c r="B176" s="81"/>
      <c r="C176" s="2"/>
      <c r="D176" s="3"/>
      <c r="E176" s="3"/>
      <c r="F176" s="5"/>
      <c r="G176" s="4"/>
      <c r="H176" s="4"/>
      <c r="I176" s="3"/>
      <c r="J176" s="3"/>
      <c r="K176" s="4"/>
      <c r="L176" s="4"/>
      <c r="M176" s="38"/>
    </row>
    <row r="177" spans="1:13">
      <c r="A177" s="11"/>
      <c r="B177" s="81"/>
      <c r="C177" s="2"/>
      <c r="D177" s="3"/>
      <c r="E177" s="3"/>
      <c r="F177" s="5"/>
      <c r="G177" s="4"/>
      <c r="H177" s="4"/>
      <c r="I177" s="3"/>
      <c r="J177" s="3"/>
      <c r="K177" s="4"/>
      <c r="L177" s="4"/>
      <c r="M177" s="38"/>
    </row>
    <row r="178" spans="1:13">
      <c r="A178" s="11"/>
      <c r="B178" s="81"/>
      <c r="C178" s="2"/>
      <c r="D178" s="3"/>
      <c r="E178" s="3"/>
      <c r="F178" s="5"/>
      <c r="G178" s="4"/>
      <c r="H178" s="4"/>
      <c r="I178" s="3"/>
      <c r="J178" s="3"/>
      <c r="K178" s="4"/>
      <c r="L178" s="4"/>
      <c r="M178" s="38"/>
    </row>
    <row r="179" spans="1:13">
      <c r="A179" s="11"/>
      <c r="B179" s="81"/>
      <c r="C179" s="2"/>
      <c r="D179" s="3"/>
      <c r="E179" s="3"/>
      <c r="F179" s="5"/>
      <c r="G179" s="4"/>
      <c r="H179" s="4"/>
      <c r="I179" s="3"/>
      <c r="J179" s="3"/>
      <c r="K179" s="4"/>
      <c r="L179" s="4"/>
      <c r="M179" s="38"/>
    </row>
    <row r="180" spans="1:13">
      <c r="A180" s="11"/>
      <c r="B180" s="81"/>
      <c r="C180" s="2"/>
      <c r="D180" s="3"/>
      <c r="E180" s="3"/>
      <c r="F180" s="5"/>
      <c r="G180" s="4"/>
      <c r="H180" s="4"/>
      <c r="I180" s="3"/>
      <c r="J180" s="3"/>
      <c r="K180" s="4"/>
      <c r="L180" s="4"/>
      <c r="M180" s="38"/>
    </row>
    <row r="181" spans="1:13" ht="10.5" thickBot="1">
      <c r="A181" s="12"/>
      <c r="B181" s="82"/>
      <c r="C181" s="6"/>
      <c r="D181" s="7"/>
      <c r="E181" s="7"/>
      <c r="F181" s="9"/>
      <c r="G181" s="8"/>
      <c r="H181" s="8"/>
      <c r="I181" s="7"/>
      <c r="J181" s="7"/>
      <c r="K181" s="8"/>
      <c r="L181" s="8"/>
      <c r="M181" s="38"/>
    </row>
  </sheetData>
  <printOptions horizontalCentered="1"/>
  <pageMargins left="0.25" right="0.25" top="0.7" bottom="0.55000000000000004" header="0.4" footer="0.24000000000000002"/>
  <pageSetup scale="90" orientation="landscape" r:id="rId1"/>
  <headerFooter>
    <oddHeader>&amp;C&amp;"Arial,Bold"&amp;12FT_T_IDMV - Export From AFLAC831_GC@PSG11G01</oddHeader>
    <oddFooter>&amp;L&amp;D&amp;C&amp;P of &amp;N&amp;R&amp;F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1078"/>
  <sheetViews>
    <sheetView workbookViewId="0">
      <pane ySplit="1" topLeftCell="A983" activePane="bottomLeft" state="frozen"/>
      <selection pane="bottomLeft" activeCell="A1004" sqref="A1004"/>
    </sheetView>
  </sheetViews>
  <sheetFormatPr defaultRowHeight="14.5"/>
  <cols>
    <col min="1" max="1" width="25.1796875" customWidth="1"/>
    <col min="2" max="2" width="12.54296875" bestFit="1" customWidth="1"/>
    <col min="3" max="3" width="13.1796875" bestFit="1" customWidth="1"/>
    <col min="4" max="4" width="11.1796875" bestFit="1" customWidth="1"/>
    <col min="5" max="5" width="14.54296875" bestFit="1" customWidth="1"/>
    <col min="6" max="6" width="17.453125" bestFit="1" customWidth="1"/>
    <col min="7" max="7" width="11.54296875" bestFit="1" customWidth="1"/>
    <col min="8" max="8" width="13.1796875" style="51" bestFit="1" customWidth="1"/>
    <col min="9" max="9" width="100.54296875" customWidth="1"/>
  </cols>
  <sheetData>
    <row r="1" spans="1:9">
      <c r="A1" s="51" t="s">
        <v>356</v>
      </c>
      <c r="B1" s="51" t="s">
        <v>357</v>
      </c>
      <c r="C1" s="51" t="s">
        <v>358</v>
      </c>
      <c r="D1" s="51" t="s">
        <v>164</v>
      </c>
      <c r="E1" s="51" t="s">
        <v>166</v>
      </c>
      <c r="F1" s="51" t="s">
        <v>165</v>
      </c>
      <c r="G1" s="51" t="s">
        <v>359</v>
      </c>
      <c r="H1" s="51" t="s">
        <v>160</v>
      </c>
      <c r="I1" s="65" t="s">
        <v>1228</v>
      </c>
    </row>
    <row r="2" spans="1:9">
      <c r="A2" s="52" t="s">
        <v>360</v>
      </c>
      <c r="B2" s="52" t="s">
        <v>361</v>
      </c>
      <c r="C2" s="51" t="s">
        <v>362</v>
      </c>
      <c r="D2" s="51" t="s">
        <v>35</v>
      </c>
      <c r="E2" s="51" t="s">
        <v>35</v>
      </c>
      <c r="F2" s="51" t="s">
        <v>331</v>
      </c>
      <c r="G2" s="51" t="s">
        <v>363</v>
      </c>
      <c r="H2" s="51" t="s">
        <v>332</v>
      </c>
      <c r="I2" s="65" t="str">
        <f>CONCATENATE("INSERT INTO FT_T_MKID (MKT_OID,MKT_ID,MKT_ID_CTXT_TYP,START_TMS,LAST_CHG_TMS,LAST_CHG_USR_ID,MKID_OID,DATA_SRC_ID)"," SELECT  (select MKT_OID from ft_T_mkid where rownum=1 and mkt_id='",B2,"' ),'",B2,"','",C2,"',","",D2,",","",E2,",","'",F2,"'",",'",G2,"',","'",H2,"' from dual where not exists (select 'X' from ft_t_MKID where MKT_ID='",B2,"' and MKT_ID_CTXT_TYP='ESMMKT');")</f>
        <v>INSERT INTO FT_T_MKID (MKT_OID,MKT_ID,MKT_ID_CTXT_TYP,START_TMS,LAST_CHG_TMS,LAST_CHG_USR_ID,MKID_OID,DATA_SRC_ID) SELECT  (select MKT_OID from ft_T_mkid where rownum=1 and mkt_id='DHA' ),'DHA','ESMMKT',SYSDATE,SYSDATE,'GS:BARCLAYS','MKID=00001','ESM' from dual where not exists (select 'X' from ft_t_MKID where MKT_ID='DHA' and MKT_ID_CTXT_TYP='ESMMKT');</v>
      </c>
    </row>
    <row r="3" spans="1:9">
      <c r="A3" s="52" t="s">
        <v>360</v>
      </c>
      <c r="B3" s="52" t="s">
        <v>364</v>
      </c>
      <c r="C3" s="51" t="s">
        <v>362</v>
      </c>
      <c r="D3" s="51" t="s">
        <v>35</v>
      </c>
      <c r="E3" s="51" t="s">
        <v>35</v>
      </c>
      <c r="F3" s="51" t="s">
        <v>331</v>
      </c>
      <c r="G3" s="51" t="s">
        <v>365</v>
      </c>
      <c r="H3" s="51" t="s">
        <v>332</v>
      </c>
      <c r="I3" s="65" t="str">
        <f t="shared" ref="I3:I66" si="0">CONCATENATE("INSERT INTO FT_T_MKID (MKT_OID,MKT_ID,MKT_ID_CTXT_TYP,START_TMS,LAST_CHG_TMS,LAST_CHG_USR_ID,MKID_OID,DATA_SRC_ID)"," SELECT  (select MKT_OID from ft_T_mkid where rownum=1 and mkt_id='",B3,"' ),'",B3,"','",C3,"',","",D3,",","",E3,",","'",F3,"'",",'",G3,"',","'",H3,"' from dual where not exists (select 'X' from ft_t_MKID where MKT_ID='",B3,"' and MKT_ID_CTXT_TYP='ESMMKT');")</f>
        <v>INSERT INTO FT_T_MKID (MKT_OID,MKT_ID,MKT_ID_CTXT_TYP,START_TMS,LAST_CHG_TMS,LAST_CHG_USR_ID,MKID_OID,DATA_SRC_ID) SELECT  (select MKT_OID from ft_T_mkid where rownum=1 and mkt_id='BAE' ),'BAE','ESMMKT',SYSDATE,SYSDATE,'GS:BARCLAYS','MKID=00002','ESM' from dual where not exists (select 'X' from ft_t_MKID where MKT_ID='BAE' and MKT_ID_CTXT_TYP='ESMMKT');</v>
      </c>
    </row>
    <row r="4" spans="1:9">
      <c r="A4" s="52" t="s">
        <v>366</v>
      </c>
      <c r="B4" s="52" t="s">
        <v>367</v>
      </c>
      <c r="C4" s="51" t="s">
        <v>362</v>
      </c>
      <c r="D4" s="51" t="s">
        <v>35</v>
      </c>
      <c r="E4" s="51" t="s">
        <v>35</v>
      </c>
      <c r="F4" s="51" t="s">
        <v>331</v>
      </c>
      <c r="G4" s="51" t="s">
        <v>368</v>
      </c>
      <c r="H4" s="51" t="s">
        <v>332</v>
      </c>
      <c r="I4" s="65" t="str">
        <f t="shared" si="0"/>
        <v>INSERT INTO FT_T_MKID (MKT_OID,MKT_ID,MKT_ID_CTXT_TYP,START_TMS,LAST_CHG_TMS,LAST_CHG_USR_ID,MKID_OID,DATA_SRC_ID) SELECT  (select MKT_OID from ft_T_mkid where rownum=1 and mkt_id='ATS' ),'ATS','ESMMKT',SYSDATE,SYSDATE,'GS:BARCLAYS','MKID=00003','ESM' from dual where not exists (select 'X' from ft_t_MKID where MKT_ID='ATS' and MKT_ID_CTXT_TYP='ESMMKT');</v>
      </c>
    </row>
    <row r="5" spans="1:9">
      <c r="A5" s="52" t="s">
        <v>369</v>
      </c>
      <c r="B5" s="52" t="s">
        <v>370</v>
      </c>
      <c r="C5" s="51" t="s">
        <v>362</v>
      </c>
      <c r="D5" s="51" t="s">
        <v>35</v>
      </c>
      <c r="E5" s="51" t="s">
        <v>35</v>
      </c>
      <c r="F5" s="51" t="s">
        <v>331</v>
      </c>
      <c r="G5" s="51" t="s">
        <v>371</v>
      </c>
      <c r="H5" s="51" t="s">
        <v>332</v>
      </c>
      <c r="I5" s="65" t="str">
        <f t="shared" si="0"/>
        <v>INSERT INTO FT_T_MKID (MKT_OID,MKT_ID,MKT_ID_CTXT_TYP,START_TMS,LAST_CHG_TMS,LAST_CHG_USR_ID,MKID_OID,DATA_SRC_ID) SELECT  (select MKT_OID from ft_T_mkid where rownum=1 and mkt_id='LSX' ),'LSX','ESMMKT',SYSDATE,SYSDATE,'GS:BARCLAYS','MKID=00004','ESM' from dual where not exists (select 'X' from ft_t_MKID where MKT_ID='LSX' and MKT_ID_CTXT_TYP='ESMMKT');</v>
      </c>
    </row>
    <row r="6" spans="1:9">
      <c r="A6" s="52" t="s">
        <v>372</v>
      </c>
      <c r="B6" s="52" t="s">
        <v>373</v>
      </c>
      <c r="C6" s="51" t="s">
        <v>362</v>
      </c>
      <c r="D6" s="51" t="s">
        <v>35</v>
      </c>
      <c r="E6" s="51" t="s">
        <v>35</v>
      </c>
      <c r="F6" s="51" t="s">
        <v>331</v>
      </c>
      <c r="G6" s="51" t="s">
        <v>374</v>
      </c>
      <c r="H6" s="51" t="s">
        <v>332</v>
      </c>
      <c r="I6" s="65" t="str">
        <f t="shared" si="0"/>
        <v>INSERT INTO FT_T_MKID (MKT_OID,MKT_ID,MKT_ID_CTXT_TYP,START_TMS,LAST_CHG_TMS,LAST_CHG_USR_ID,MKID_OID,DATA_SRC_ID) SELECT  (select MKT_OID from ft_T_mkid where rownum=1 and mkt_id='FNX' ),'FNX','ESMMKT',SYSDATE,SYSDATE,'GS:BARCLAYS','MKID=00005','ESM' from dual where not exists (select 'X' from ft_t_MKID where MKT_ID='FNX' and MKT_ID_CTXT_TYP='ESMMKT');</v>
      </c>
    </row>
    <row r="7" spans="1:9">
      <c r="A7" s="52" t="s">
        <v>375</v>
      </c>
      <c r="B7" s="52" t="s">
        <v>376</v>
      </c>
      <c r="C7" s="51" t="s">
        <v>362</v>
      </c>
      <c r="D7" s="51" t="s">
        <v>35</v>
      </c>
      <c r="E7" s="51" t="s">
        <v>35</v>
      </c>
      <c r="F7" s="51" t="s">
        <v>331</v>
      </c>
      <c r="G7" s="51" t="s">
        <v>377</v>
      </c>
      <c r="H7" s="51" t="s">
        <v>332</v>
      </c>
      <c r="I7" s="65" t="str">
        <f t="shared" si="0"/>
        <v>INSERT INTO FT_T_MKID (MKT_OID,MKT_ID,MKT_ID_CTXT_TYP,START_TMS,LAST_CHG_TMS,LAST_CHG_USR_ID,MKID_OID,DATA_SRC_ID) SELECT  (select MKT_OID from ft_T_mkid where rownum=1 and mkt_id='ISE' ),'ISE','ESMMKT',SYSDATE,SYSDATE,'GS:BARCLAYS','MKID=00006','ESM' from dual where not exists (select 'X' from ft_t_MKID where MKT_ID='ISE' and MKT_ID_CTXT_TYP='ESMMKT');</v>
      </c>
    </row>
    <row r="8" spans="1:9">
      <c r="A8" s="52" t="s">
        <v>375</v>
      </c>
      <c r="B8" s="52" t="s">
        <v>376</v>
      </c>
      <c r="C8" s="51" t="s">
        <v>362</v>
      </c>
      <c r="D8" s="51" t="s">
        <v>35</v>
      </c>
      <c r="E8" s="51" t="s">
        <v>35</v>
      </c>
      <c r="F8" s="51" t="s">
        <v>331</v>
      </c>
      <c r="G8" s="51" t="s">
        <v>378</v>
      </c>
      <c r="H8" s="51" t="s">
        <v>332</v>
      </c>
      <c r="I8" s="65" t="str">
        <f t="shared" si="0"/>
        <v>INSERT INTO FT_T_MKID (MKT_OID,MKT_ID,MKT_ID_CTXT_TYP,START_TMS,LAST_CHG_TMS,LAST_CHG_USR_ID,MKID_OID,DATA_SRC_ID) SELECT  (select MKT_OID from ft_T_mkid where rownum=1 and mkt_id='ISE' ),'ISE','ESMMKT',SYSDATE,SYSDATE,'GS:BARCLAYS','MKID=00007','ESM' from dual where not exists (select 'X' from ft_t_MKID where MKT_ID='ISE' and MKT_ID_CTXT_TYP='ESMMKT');</v>
      </c>
    </row>
    <row r="9" spans="1:9">
      <c r="A9" s="52" t="s">
        <v>375</v>
      </c>
      <c r="B9" s="52" t="s">
        <v>379</v>
      </c>
      <c r="C9" s="51" t="s">
        <v>362</v>
      </c>
      <c r="D9" s="51" t="s">
        <v>35</v>
      </c>
      <c r="E9" s="51" t="s">
        <v>35</v>
      </c>
      <c r="F9" s="51" t="s">
        <v>331</v>
      </c>
      <c r="G9" s="51" t="s">
        <v>380</v>
      </c>
      <c r="H9" s="51" t="s">
        <v>332</v>
      </c>
      <c r="I9" s="65" t="str">
        <f t="shared" si="0"/>
        <v>INSERT INTO FT_T_MKID (MKT_OID,MKT_ID,MKT_ID_CTXT_TYP,START_TMS,LAST_CHG_TMS,LAST_CHG_USR_ID,MKID_OID,DATA_SRC_ID) SELECT  (select MKT_OID from ft_T_mkid where rownum=1 and mkt_id='ISO' ),'ISO','ESMMKT',SYSDATE,SYSDATE,'GS:BARCLAYS','MKID=00008','ESM' from dual where not exists (select 'X' from ft_t_MKID where MKT_ID='ISO' and MKT_ID_CTXT_TYP='ESMMKT');</v>
      </c>
    </row>
    <row r="10" spans="1:9">
      <c r="A10" s="52" t="s">
        <v>381</v>
      </c>
      <c r="B10" s="52" t="s">
        <v>382</v>
      </c>
      <c r="C10" s="51" t="s">
        <v>362</v>
      </c>
      <c r="D10" s="51" t="s">
        <v>35</v>
      </c>
      <c r="E10" s="51" t="s">
        <v>35</v>
      </c>
      <c r="F10" s="51" t="s">
        <v>331</v>
      </c>
      <c r="G10" s="51" t="s">
        <v>383</v>
      </c>
      <c r="H10" s="51" t="s">
        <v>332</v>
      </c>
      <c r="I10" s="65" t="str">
        <f t="shared" si="0"/>
        <v>INSERT INTO FT_T_MKID (MKT_OID,MKT_ID,MKT_ID_CTXT_TYP,START_TMS,LAST_CHG_TMS,LAST_CHG_USR_ID,MKID_OID,DATA_SRC_ID) SELECT  (select MKT_OID from ft_T_mkid where rownum=1 and mkt_id='KBT' ),'KBT','ESMMKT',SYSDATE,SYSDATE,'GS:BARCLAYS','MKID=00009','ESM' from dual where not exists (select 'X' from ft_t_MKID where MKT_ID='KBT' and MKT_ID_CTXT_TYP='ESMMKT');</v>
      </c>
    </row>
    <row r="11" spans="1:9">
      <c r="A11" s="52" t="s">
        <v>384</v>
      </c>
      <c r="B11" s="52" t="s">
        <v>385</v>
      </c>
      <c r="C11" s="51" t="s">
        <v>362</v>
      </c>
      <c r="D11" s="51" t="s">
        <v>35</v>
      </c>
      <c r="E11" s="51" t="s">
        <v>35</v>
      </c>
      <c r="F11" s="51" t="s">
        <v>331</v>
      </c>
      <c r="G11" s="51" t="s">
        <v>386</v>
      </c>
      <c r="H11" s="51" t="s">
        <v>332</v>
      </c>
      <c r="I11" s="65" t="str">
        <f t="shared" si="0"/>
        <v>INSERT INTO FT_T_MKID (MKT_OID,MKT_ID,MKT_ID_CTXT_TYP,START_TMS,LAST_CHG_TMS,LAST_CHG_USR_ID,MKID_OID,DATA_SRC_ID) SELECT  (select MKT_OID from ft_T_mkid where rownum=1 and mkt_id='IST' ),'IST','ESMMKT',SYSDATE,SYSDATE,'GS:BARCLAYS','MKID=00010','ESM' from dual where not exists (select 'X' from ft_t_MKID where MKT_ID='IST' and MKT_ID_CTXT_TYP='ESMMKT');</v>
      </c>
    </row>
    <row r="12" spans="1:9">
      <c r="A12" s="52" t="s">
        <v>384</v>
      </c>
      <c r="B12" s="52" t="s">
        <v>385</v>
      </c>
      <c r="C12" s="51" t="s">
        <v>362</v>
      </c>
      <c r="D12" s="51" t="s">
        <v>35</v>
      </c>
      <c r="E12" s="51" t="s">
        <v>35</v>
      </c>
      <c r="F12" s="51" t="s">
        <v>331</v>
      </c>
      <c r="G12" s="51" t="s">
        <v>387</v>
      </c>
      <c r="H12" s="51" t="s">
        <v>332</v>
      </c>
      <c r="I12" s="65" t="str">
        <f t="shared" si="0"/>
        <v>INSERT INTO FT_T_MKID (MKT_OID,MKT_ID,MKT_ID_CTXT_TYP,START_TMS,LAST_CHG_TMS,LAST_CHG_USR_ID,MKID_OID,DATA_SRC_ID) SELECT  (select MKT_OID from ft_T_mkid where rownum=1 and mkt_id='IST' ),'IST','ESMMKT',SYSDATE,SYSDATE,'GS:BARCLAYS','MKID=00011','ESM' from dual where not exists (select 'X' from ft_t_MKID where MKT_ID='IST' and MKT_ID_CTXT_TYP='ESMMKT');</v>
      </c>
    </row>
    <row r="13" spans="1:9">
      <c r="A13" s="52" t="s">
        <v>384</v>
      </c>
      <c r="B13" s="52" t="s">
        <v>388</v>
      </c>
      <c r="C13" s="51" t="s">
        <v>362</v>
      </c>
      <c r="D13" s="51" t="s">
        <v>35</v>
      </c>
      <c r="E13" s="51" t="s">
        <v>35</v>
      </c>
      <c r="F13" s="51" t="s">
        <v>331</v>
      </c>
      <c r="G13" s="51" t="s">
        <v>389</v>
      </c>
      <c r="H13" s="51" t="s">
        <v>332</v>
      </c>
      <c r="I13" s="65" t="str">
        <f t="shared" si="0"/>
        <v>INSERT INTO FT_T_MKID (MKT_OID,MKT_ID,MKT_ID_CTXT_TYP,START_TMS,LAST_CHG_TMS,LAST_CHG_USR_ID,MKID_OID,DATA_SRC_ID) SELECT  (select MKT_OID from ft_T_mkid where rownum=1 and mkt_id='ISG' ),'ISG','ESMMKT',SYSDATE,SYSDATE,'GS:BARCLAYS','MKID=00012','ESM' from dual where not exists (select 'X' from ft_t_MKID where MKT_ID='ISG' and MKT_ID_CTXT_TYP='ESMMKT');</v>
      </c>
    </row>
    <row r="14" spans="1:9">
      <c r="A14" s="52" t="s">
        <v>384</v>
      </c>
      <c r="B14" s="52" t="s">
        <v>385</v>
      </c>
      <c r="C14" s="51" t="s">
        <v>362</v>
      </c>
      <c r="D14" s="51" t="s">
        <v>35</v>
      </c>
      <c r="E14" s="51" t="s">
        <v>35</v>
      </c>
      <c r="F14" s="51" t="s">
        <v>331</v>
      </c>
      <c r="G14" s="51" t="s">
        <v>390</v>
      </c>
      <c r="H14" s="51" t="s">
        <v>332</v>
      </c>
      <c r="I14" s="65" t="str">
        <f t="shared" si="0"/>
        <v>INSERT INTO FT_T_MKID (MKT_OID,MKT_ID,MKT_ID_CTXT_TYP,START_TMS,LAST_CHG_TMS,LAST_CHG_USR_ID,MKID_OID,DATA_SRC_ID) SELECT  (select MKT_OID from ft_T_mkid where rownum=1 and mkt_id='IST' ),'IST','ESMMKT',SYSDATE,SYSDATE,'GS:BARCLAYS','MKID=00013','ESM' from dual where not exists (select 'X' from ft_t_MKID where MKT_ID='IST' and MKT_ID_CTXT_TYP='ESMMKT');</v>
      </c>
    </row>
    <row r="15" spans="1:9">
      <c r="A15" s="52" t="s">
        <v>391</v>
      </c>
      <c r="B15" s="52" t="s">
        <v>392</v>
      </c>
      <c r="C15" s="51" t="s">
        <v>362</v>
      </c>
      <c r="D15" s="51" t="s">
        <v>35</v>
      </c>
      <c r="E15" s="51" t="s">
        <v>35</v>
      </c>
      <c r="F15" s="51" t="s">
        <v>331</v>
      </c>
      <c r="G15" s="51" t="s">
        <v>393</v>
      </c>
      <c r="H15" s="51" t="s">
        <v>332</v>
      </c>
      <c r="I15" s="65" t="str">
        <f t="shared" si="0"/>
        <v>INSERT INTO FT_T_MKID (MKT_OID,MKT_ID,MKT_ID_CTXT_TYP,START_TMS,LAST_CHG_TMS,LAST_CHG_USR_ID,MKID_OID,DATA_SRC_ID) SELECT  (select MKT_OID from ft_T_mkid where rownum=1 and mkt_id='ISF' ),'ISF','ESMMKT',SYSDATE,SYSDATE,'GS:BARCLAYS','MKID=00014','ESM' from dual where not exists (select 'X' from ft_t_MKID where MKT_ID='ISF' and MKT_ID_CTXT_TYP='ESMMKT');</v>
      </c>
    </row>
    <row r="16" spans="1:9">
      <c r="A16" s="52" t="s">
        <v>394</v>
      </c>
      <c r="B16" s="52" t="s">
        <v>395</v>
      </c>
      <c r="C16" s="51" t="s">
        <v>362</v>
      </c>
      <c r="D16" s="51" t="s">
        <v>35</v>
      </c>
      <c r="E16" s="51" t="s">
        <v>35</v>
      </c>
      <c r="F16" s="51" t="s">
        <v>331</v>
      </c>
      <c r="G16" s="51" t="s">
        <v>396</v>
      </c>
      <c r="H16" s="51" t="s">
        <v>332</v>
      </c>
      <c r="I16" s="65" t="str">
        <f t="shared" si="0"/>
        <v>INSERT INTO FT_T_MKID (MKT_OID,MKT_ID,MKT_ID_CTXT_TYP,START_TMS,LAST_CHG_TMS,LAST_CHG_USR_ID,MKID_OID,DATA_SRC_ID) SELECT  (select MKT_OID from ft_T_mkid where rownum=1 and mkt_id='ATE' ),'ATE','ESMMKT',SYSDATE,SYSDATE,'GS:BARCLAYS','MKID=00015','ESM' from dual where not exists (select 'X' from ft_t_MKID where MKT_ID='ATE' and MKT_ID_CTXT_TYP='ESMMKT');</v>
      </c>
    </row>
    <row r="17" spans="1:9">
      <c r="A17" s="52" t="s">
        <v>397</v>
      </c>
      <c r="B17" s="52" t="s">
        <v>398</v>
      </c>
      <c r="C17" s="51" t="s">
        <v>362</v>
      </c>
      <c r="D17" s="51" t="s">
        <v>35</v>
      </c>
      <c r="E17" s="51" t="s">
        <v>35</v>
      </c>
      <c r="F17" s="51" t="s">
        <v>331</v>
      </c>
      <c r="G17" s="51" t="s">
        <v>399</v>
      </c>
      <c r="H17" s="51" t="s">
        <v>332</v>
      </c>
      <c r="I17" s="65" t="str">
        <f t="shared" si="0"/>
        <v>INSERT INTO FT_T_MKID (MKT_OID,MKT_ID,MKT_ID_CTXT_TYP,START_TMS,LAST_CHG_TMS,LAST_CHG_USR_ID,MKID_OID,DATA_SRC_ID) SELECT  (select MKT_OID from ft_T_mkid where rownum=1 and mkt_id='ADE' ),'ADE','ESMMKT',SYSDATE,SYSDATE,'GS:BARCLAYS','MKID=00016','ESM' from dual where not exists (select 'X' from ft_t_MKID where MKT_ID='ADE' and MKT_ID_CTXT_TYP='ESMMKT');</v>
      </c>
    </row>
    <row r="18" spans="1:9">
      <c r="A18" s="52" t="s">
        <v>400</v>
      </c>
      <c r="B18" s="52" t="s">
        <v>401</v>
      </c>
      <c r="C18" s="51" t="s">
        <v>362</v>
      </c>
      <c r="D18" s="51" t="s">
        <v>35</v>
      </c>
      <c r="E18" s="51" t="s">
        <v>35</v>
      </c>
      <c r="F18" s="51" t="s">
        <v>331</v>
      </c>
      <c r="G18" s="51" t="s">
        <v>402</v>
      </c>
      <c r="H18" s="51" t="s">
        <v>332</v>
      </c>
      <c r="I18" s="65" t="str">
        <f t="shared" si="0"/>
        <v>INSERT INTO FT_T_MKID (MKT_OID,MKT_ID,MKT_ID_CTXT_TYP,START_TMS,LAST_CHG_TMS,LAST_CHG_USR_ID,MKID_OID,DATA_SRC_ID) SELECT  (select MKT_OID from ft_T_mkid where rownum=1 and mkt_id='BKG' ),'BKG','ESMMKT',SYSDATE,SYSDATE,'GS:BARCLAYS','MKID=00017','ESM' from dual where not exists (select 'X' from ft_t_MKID where MKT_ID='BKG' and MKT_ID_CTXT_TYP='ESMMKT');</v>
      </c>
    </row>
    <row r="19" spans="1:9">
      <c r="A19" s="52" t="s">
        <v>403</v>
      </c>
      <c r="B19" s="52" t="s">
        <v>404</v>
      </c>
      <c r="C19" s="51" t="s">
        <v>362</v>
      </c>
      <c r="D19" s="51" t="s">
        <v>35</v>
      </c>
      <c r="E19" s="51" t="s">
        <v>35</v>
      </c>
      <c r="F19" s="51" t="s">
        <v>331</v>
      </c>
      <c r="G19" s="51" t="s">
        <v>405</v>
      </c>
      <c r="H19" s="51" t="s">
        <v>332</v>
      </c>
      <c r="I19" s="65" t="str">
        <f t="shared" si="0"/>
        <v>INSERT INTO FT_T_MKID (MKT_OID,MKT_ID,MKT_ID_CTXT_TYP,START_TMS,LAST_CHG_TMS,LAST_CHG_USR_ID,MKID_OID,DATA_SRC_ID) SELECT  (select MKT_OID from ft_T_mkid where rownum=1 and mkt_id='LIS' ),'LIS','ESMMKT',SYSDATE,SYSDATE,'GS:BARCLAYS','MKID=00018','ESM' from dual where not exists (select 'X' from ft_t_MKID where MKT_ID='LIS' and MKT_ID_CTXT_TYP='ESMMKT');</v>
      </c>
    </row>
    <row r="20" spans="1:9">
      <c r="A20" s="52" t="s">
        <v>406</v>
      </c>
      <c r="B20" s="52" t="s">
        <v>407</v>
      </c>
      <c r="C20" s="51" t="s">
        <v>362</v>
      </c>
      <c r="D20" s="51" t="s">
        <v>35</v>
      </c>
      <c r="E20" s="51" t="s">
        <v>35</v>
      </c>
      <c r="F20" s="51" t="s">
        <v>331</v>
      </c>
      <c r="G20" s="51" t="s">
        <v>408</v>
      </c>
      <c r="H20" s="51" t="s">
        <v>332</v>
      </c>
      <c r="I20" s="65" t="str">
        <f t="shared" si="0"/>
        <v>INSERT INTO FT_T_MKID (MKT_OID,MKT_ID,MKT_ID_CTXT_TYP,START_TMS,LAST_CHG_TMS,LAST_CHG_USR_ID,MKID_OID,DATA_SRC_ID) SELECT  (select MKT_OID from ft_T_mkid where rownum=1 and mkt_id='EML' ),'EML','ESMMKT',SYSDATE,SYSDATE,'GS:BARCLAYS','MKID=00019','ESM' from dual where not exists (select 'X' from ft_t_MKID where MKT_ID='EML' and MKT_ID_CTXT_TYP='ESMMKT');</v>
      </c>
    </row>
    <row r="21" spans="1:9">
      <c r="A21" s="52" t="s">
        <v>409</v>
      </c>
      <c r="B21" s="52" t="s">
        <v>410</v>
      </c>
      <c r="C21" s="51" t="s">
        <v>362</v>
      </c>
      <c r="D21" s="51" t="s">
        <v>35</v>
      </c>
      <c r="E21" s="51" t="s">
        <v>35</v>
      </c>
      <c r="F21" s="51" t="s">
        <v>331</v>
      </c>
      <c r="G21" s="51" t="s">
        <v>411</v>
      </c>
      <c r="H21" s="51" t="s">
        <v>332</v>
      </c>
      <c r="I21" s="65" t="str">
        <f t="shared" si="0"/>
        <v>INSERT INTO FT_T_MKID (MKT_OID,MKT_ID,MKT_ID_CTXT_TYP,START_TMS,LAST_CHG_TMS,LAST_CHG_USR_ID,MKID_OID,DATA_SRC_ID) SELECT  (select MKT_OID from ft_T_mkid where rownum=1 and mkt_id='BDP' ),'BDP','ESMMKT',SYSDATE,SYSDATE,'GS:BARCLAYS','MKID=00020','ESM' from dual where not exists (select 'X' from ft_t_MKID where MKT_ID='BDP' and MKT_ID_CTXT_TYP='ESMMKT');</v>
      </c>
    </row>
    <row r="22" spans="1:9">
      <c r="A22" s="52" t="s">
        <v>412</v>
      </c>
      <c r="B22" s="52" t="s">
        <v>413</v>
      </c>
      <c r="C22" s="51" t="s">
        <v>362</v>
      </c>
      <c r="D22" s="51" t="s">
        <v>35</v>
      </c>
      <c r="E22" s="51" t="s">
        <v>35</v>
      </c>
      <c r="F22" s="51" t="s">
        <v>331</v>
      </c>
      <c r="G22" s="51" t="s">
        <v>414</v>
      </c>
      <c r="H22" s="51" t="s">
        <v>332</v>
      </c>
      <c r="I22" s="65" t="str">
        <f t="shared" si="0"/>
        <v>INSERT INTO FT_T_MKID (MKT_OID,MKT_ID,MKT_ID_CTXT_TYP,START_TMS,LAST_CHG_TMS,LAST_CHG_USR_ID,MKID_OID,DATA_SRC_ID) SELECT  (select MKT_OID from ft_T_mkid where rownum=1 and mkt_id='ASX' ),'ASX','ESMMKT',SYSDATE,SYSDATE,'GS:BARCLAYS','MKID=00021','ESM' from dual where not exists (select 'X' from ft_t_MKID where MKT_ID='ASX' and MKT_ID_CTXT_TYP='ESMMKT');</v>
      </c>
    </row>
    <row r="23" spans="1:9">
      <c r="A23" s="52" t="s">
        <v>412</v>
      </c>
      <c r="B23" s="52" t="s">
        <v>413</v>
      </c>
      <c r="C23" s="51" t="s">
        <v>362</v>
      </c>
      <c r="D23" s="51" t="s">
        <v>35</v>
      </c>
      <c r="E23" s="51" t="s">
        <v>35</v>
      </c>
      <c r="F23" s="51" t="s">
        <v>331</v>
      </c>
      <c r="G23" s="51" t="s">
        <v>415</v>
      </c>
      <c r="H23" s="51" t="s">
        <v>332</v>
      </c>
      <c r="I23" s="65" t="str">
        <f t="shared" si="0"/>
        <v>INSERT INTO FT_T_MKID (MKT_OID,MKT_ID,MKT_ID_CTXT_TYP,START_TMS,LAST_CHG_TMS,LAST_CHG_USR_ID,MKID_OID,DATA_SRC_ID) SELECT  (select MKT_OID from ft_T_mkid where rownum=1 and mkt_id='ASX' ),'ASX','ESMMKT',SYSDATE,SYSDATE,'GS:BARCLAYS','MKID=00022','ESM' from dual where not exists (select 'X' from ft_t_MKID where MKT_ID='ASX' and MKT_ID_CTXT_TYP='ESMMKT');</v>
      </c>
    </row>
    <row r="24" spans="1:9">
      <c r="A24" s="52" t="s">
        <v>412</v>
      </c>
      <c r="B24" s="52" t="s">
        <v>292</v>
      </c>
      <c r="C24" s="51" t="s">
        <v>362</v>
      </c>
      <c r="D24" s="51" t="s">
        <v>35</v>
      </c>
      <c r="E24" s="51" t="s">
        <v>35</v>
      </c>
      <c r="F24" s="51" t="s">
        <v>331</v>
      </c>
      <c r="G24" s="51" t="s">
        <v>416</v>
      </c>
      <c r="H24" s="51" t="s">
        <v>332</v>
      </c>
      <c r="I24" s="65" t="str">
        <f t="shared" si="0"/>
        <v>INSERT INTO FT_T_MKID (MKT_OID,MKT_ID,MKT_ID_CTXT_TYP,START_TMS,LAST_CHG_TMS,LAST_CHG_USR_ID,MKID_OID,DATA_SRC_ID) SELECT  (select MKT_OID from ft_T_mkid where rownum=1 and mkt_id='AU' ),'AU','ESMMKT',SYSDATE,SYSDATE,'GS:BARCLAYS','MKID=00023','ESM' from dual where not exists (select 'X' from ft_t_MKID where MKT_ID='AU' and MKT_ID_CTXT_TYP='ESMMKT');</v>
      </c>
    </row>
    <row r="25" spans="1:9">
      <c r="A25" s="52" t="s">
        <v>412</v>
      </c>
      <c r="B25" s="52" t="s">
        <v>413</v>
      </c>
      <c r="C25" s="51" t="s">
        <v>362</v>
      </c>
      <c r="D25" s="51" t="s">
        <v>35</v>
      </c>
      <c r="E25" s="51" t="s">
        <v>35</v>
      </c>
      <c r="F25" s="51" t="s">
        <v>331</v>
      </c>
      <c r="G25" s="51" t="s">
        <v>417</v>
      </c>
      <c r="H25" s="51" t="s">
        <v>332</v>
      </c>
      <c r="I25" s="65" t="str">
        <f t="shared" si="0"/>
        <v>INSERT INTO FT_T_MKID (MKT_OID,MKT_ID,MKT_ID_CTXT_TYP,START_TMS,LAST_CHG_TMS,LAST_CHG_USR_ID,MKID_OID,DATA_SRC_ID) SELECT  (select MKT_OID from ft_T_mkid where rownum=1 and mkt_id='ASX' ),'ASX','ESMMKT',SYSDATE,SYSDATE,'GS:BARCLAYS','MKID=00024','ESM' from dual where not exists (select 'X' from ft_t_MKID where MKT_ID='ASX' and MKT_ID_CTXT_TYP='ESMMKT');</v>
      </c>
    </row>
    <row r="26" spans="1:9">
      <c r="A26" s="52" t="s">
        <v>418</v>
      </c>
      <c r="B26" s="52" t="s">
        <v>419</v>
      </c>
      <c r="C26" s="51" t="s">
        <v>362</v>
      </c>
      <c r="D26" s="51" t="s">
        <v>35</v>
      </c>
      <c r="E26" s="51" t="s">
        <v>35</v>
      </c>
      <c r="F26" s="51" t="s">
        <v>331</v>
      </c>
      <c r="G26" s="51" t="s">
        <v>420</v>
      </c>
      <c r="H26" s="51" t="s">
        <v>332</v>
      </c>
      <c r="I26" s="65" t="str">
        <f t="shared" si="0"/>
        <v>INSERT INTO FT_T_MKID (MKT_OID,MKT_ID,MKT_ID_CTXT_TYP,START_TMS,LAST_CHG_TMS,LAST_CHG_USR_ID,MKID_OID,DATA_SRC_ID) SELECT  (select MKT_OID from ft_T_mkid where rownum=1 and mkt_id='AXP' ),'AXP','ESMMKT',SYSDATE,SYSDATE,'GS:BARCLAYS','MKID=00025','ESM' from dual where not exists (select 'X' from ft_t_MKID where MKT_ID='AXP' and MKT_ID_CTXT_TYP='ESMMKT');</v>
      </c>
    </row>
    <row r="27" spans="1:9">
      <c r="A27" s="52" t="s">
        <v>421</v>
      </c>
      <c r="B27" s="52" t="s">
        <v>422</v>
      </c>
      <c r="C27" s="51" t="s">
        <v>362</v>
      </c>
      <c r="D27" s="51" t="s">
        <v>35</v>
      </c>
      <c r="E27" s="51" t="s">
        <v>35</v>
      </c>
      <c r="F27" s="51" t="s">
        <v>331</v>
      </c>
      <c r="G27" s="51" t="s">
        <v>423</v>
      </c>
      <c r="H27" s="51" t="s">
        <v>332</v>
      </c>
      <c r="I27" s="65" t="str">
        <f t="shared" si="0"/>
        <v>INSERT INTO FT_T_MKID (MKT_OID,MKT_ID,MKT_ID_CTXT_TYP,START_TMS,LAST_CHG_TMS,LAST_CHG_USR_ID,MKID_OID,DATA_SRC_ID) SELECT  (select MKT_OID from ft_T_mkid where rownum=1 and mkt_id='CHA' ),'CHA','ESMMKT',SYSDATE,SYSDATE,'GS:BARCLAYS','MKID=00026','ESM' from dual where not exists (select 'X' from ft_t_MKID where MKT_ID='CHA' and MKT_ID_CTXT_TYP='ESMMKT');</v>
      </c>
    </row>
    <row r="28" spans="1:9">
      <c r="A28" s="52" t="s">
        <v>424</v>
      </c>
      <c r="B28" s="52" t="s">
        <v>425</v>
      </c>
      <c r="C28" s="51" t="s">
        <v>362</v>
      </c>
      <c r="D28" s="51" t="s">
        <v>35</v>
      </c>
      <c r="E28" s="51" t="s">
        <v>35</v>
      </c>
      <c r="F28" s="51" t="s">
        <v>331</v>
      </c>
      <c r="G28" s="51" t="s">
        <v>426</v>
      </c>
      <c r="H28" s="51" t="s">
        <v>332</v>
      </c>
      <c r="I28" s="65" t="str">
        <f t="shared" si="0"/>
        <v>INSERT INTO FT_T_MKID (MKT_OID,MKT_ID,MKT_ID_CTXT_TYP,START_TMS,LAST_CHG_TMS,LAST_CHG_USR_ID,MKID_OID,DATA_SRC_ID) SELECT  (select MKT_OID from ft_T_mkid where rownum=1 and mkt_id='FEX' ),'FEX','ESMMKT',SYSDATE,SYSDATE,'GS:BARCLAYS','MKID=00027','ESM' from dual where not exists (select 'X' from ft_t_MKID where MKT_ID='FEX' and MKT_ID_CTXT_TYP='ESMMKT');</v>
      </c>
    </row>
    <row r="29" spans="1:9">
      <c r="A29" s="52" t="s">
        <v>424</v>
      </c>
      <c r="B29" s="52" t="s">
        <v>425</v>
      </c>
      <c r="C29" s="51" t="s">
        <v>362</v>
      </c>
      <c r="D29" s="51" t="s">
        <v>35</v>
      </c>
      <c r="E29" s="51" t="s">
        <v>35</v>
      </c>
      <c r="F29" s="51" t="s">
        <v>331</v>
      </c>
      <c r="G29" s="51" t="s">
        <v>427</v>
      </c>
      <c r="H29" s="51" t="s">
        <v>332</v>
      </c>
      <c r="I29" s="65" t="str">
        <f t="shared" si="0"/>
        <v>INSERT INTO FT_T_MKID (MKT_OID,MKT_ID,MKT_ID_CTXT_TYP,START_TMS,LAST_CHG_TMS,LAST_CHG_USR_ID,MKID_OID,DATA_SRC_ID) SELECT  (select MKT_OID from ft_T_mkid where rownum=1 and mkt_id='FEX' ),'FEX','ESMMKT',SYSDATE,SYSDATE,'GS:BARCLAYS','MKID=00028','ESM' from dual where not exists (select 'X' from ft_t_MKID where MKT_ID='FEX' and MKT_ID_CTXT_TYP='ESMMKT');</v>
      </c>
    </row>
    <row r="30" spans="1:9">
      <c r="A30" s="52" t="s">
        <v>428</v>
      </c>
      <c r="B30" s="52" t="s">
        <v>429</v>
      </c>
      <c r="C30" s="51" t="s">
        <v>362</v>
      </c>
      <c r="D30" s="51" t="s">
        <v>35</v>
      </c>
      <c r="E30" s="51" t="s">
        <v>35</v>
      </c>
      <c r="F30" s="51" t="s">
        <v>331</v>
      </c>
      <c r="G30" s="51" t="s">
        <v>430</v>
      </c>
      <c r="H30" s="51" t="s">
        <v>332</v>
      </c>
      <c r="I30" s="65" t="str">
        <f t="shared" si="0"/>
        <v>INSERT INTO FT_T_MKID (MKT_OID,MKT_ID,MKT_ID_CTXT_TYP,START_TMS,LAST_CHG_TMS,LAST_CHG_USR_ID,MKID_OID,DATA_SRC_ID) SELECT  (select MKT_OID from ft_T_mkid where rownum=1 and mkt_id='DSX' ),'DSX','ESMMKT',SYSDATE,SYSDATE,'GS:BARCLAYS','MKID=00029','ESM' from dual where not exists (select 'X' from ft_t_MKID where MKT_ID='DSX' and MKT_ID_CTXT_TYP='ESMMKT');</v>
      </c>
    </row>
    <row r="31" spans="1:9">
      <c r="A31" s="52" t="s">
        <v>431</v>
      </c>
      <c r="B31" s="52" t="s">
        <v>392</v>
      </c>
      <c r="C31" s="51" t="s">
        <v>362</v>
      </c>
      <c r="D31" s="51" t="s">
        <v>35</v>
      </c>
      <c r="E31" s="51" t="s">
        <v>35</v>
      </c>
      <c r="F31" s="51" t="s">
        <v>331</v>
      </c>
      <c r="G31" s="51" t="s">
        <v>432</v>
      </c>
      <c r="H31" s="51" t="s">
        <v>332</v>
      </c>
      <c r="I31" s="65" t="str">
        <f t="shared" si="0"/>
        <v>INSERT INTO FT_T_MKID (MKT_OID,MKT_ID,MKT_ID_CTXT_TYP,START_TMS,LAST_CHG_TMS,LAST_CHG_USR_ID,MKID_OID,DATA_SRC_ID) SELECT  (select MKT_OID from ft_T_mkid where rownum=1 and mkt_id='ISF' ),'ISF','ESMMKT',SYSDATE,SYSDATE,'GS:BARCLAYS','MKID=00030','ESM' from dual where not exists (select 'X' from ft_t_MKID where MKT_ID='ISF' and MKT_ID_CTXT_TYP='ESMMKT');</v>
      </c>
    </row>
    <row r="32" spans="1:9">
      <c r="A32" s="52" t="s">
        <v>431</v>
      </c>
      <c r="B32" s="52" t="s">
        <v>392</v>
      </c>
      <c r="C32" s="51" t="s">
        <v>362</v>
      </c>
      <c r="D32" s="51" t="s">
        <v>35</v>
      </c>
      <c r="E32" s="51" t="s">
        <v>35</v>
      </c>
      <c r="F32" s="51" t="s">
        <v>331</v>
      </c>
      <c r="G32" s="51" t="s">
        <v>433</v>
      </c>
      <c r="H32" s="51" t="s">
        <v>332</v>
      </c>
      <c r="I32" s="65" t="str">
        <f t="shared" si="0"/>
        <v>INSERT INTO FT_T_MKID (MKT_OID,MKT_ID,MKT_ID_CTXT_TYP,START_TMS,LAST_CHG_TMS,LAST_CHG_USR_ID,MKID_OID,DATA_SRC_ID) SELECT  (select MKT_OID from ft_T_mkid where rownum=1 and mkt_id='ISF' ),'ISF','ESMMKT',SYSDATE,SYSDATE,'GS:BARCLAYS','MKID=00031','ESM' from dual where not exists (select 'X' from ft_t_MKID where MKT_ID='ISF' and MKT_ID_CTXT_TYP='ESMMKT');</v>
      </c>
    </row>
    <row r="33" spans="1:9">
      <c r="A33" s="52" t="s">
        <v>434</v>
      </c>
      <c r="B33" s="52" t="s">
        <v>435</v>
      </c>
      <c r="C33" s="51" t="s">
        <v>362</v>
      </c>
      <c r="D33" s="51" t="s">
        <v>35</v>
      </c>
      <c r="E33" s="51" t="s">
        <v>35</v>
      </c>
      <c r="F33" s="51" t="s">
        <v>331</v>
      </c>
      <c r="G33" s="51" t="s">
        <v>436</v>
      </c>
      <c r="H33" s="51" t="s">
        <v>332</v>
      </c>
      <c r="I33" s="65" t="str">
        <f t="shared" si="0"/>
        <v>INSERT INTO FT_T_MKID (MKT_OID,MKT_ID,MKT_ID_CTXT_TYP,START_TMS,LAST_CHG_TMS,LAST_CHG_USR_ID,MKID_OID,DATA_SRC_ID) SELECT  (select MKT_OID from ft_T_mkid where rownum=1 and mkt_id='ICC' ),'ICC','ESMMKT',SYSDATE,SYSDATE,'GS:BARCLAYS','MKID=00032','ESM' from dual where not exists (select 'X' from ft_t_MKID where MKT_ID='ICC' and MKT_ID_CTXT_TYP='ESMMKT');</v>
      </c>
    </row>
    <row r="34" spans="1:9">
      <c r="A34" s="52" t="s">
        <v>437</v>
      </c>
      <c r="B34" s="52" t="s">
        <v>438</v>
      </c>
      <c r="C34" s="51" t="s">
        <v>362</v>
      </c>
      <c r="D34" s="51" t="s">
        <v>35</v>
      </c>
      <c r="E34" s="51" t="s">
        <v>35</v>
      </c>
      <c r="F34" s="51" t="s">
        <v>331</v>
      </c>
      <c r="G34" s="51" t="s">
        <v>439</v>
      </c>
      <c r="H34" s="51" t="s">
        <v>332</v>
      </c>
      <c r="I34" s="65" t="str">
        <f t="shared" si="0"/>
        <v>INSERT INTO FT_T_MKID (MKT_OID,MKT_ID,MKT_ID_CTXT_TYP,START_TMS,LAST_CHG_TMS,LAST_CHG_USR_ID,MKID_OID,DATA_SRC_ID) SELECT  (select MKT_OID from ft_T_mkid where rownum=1 and mkt_id='JIW' ),'JIW','ESMMKT',SYSDATE,SYSDATE,'GS:BARCLAYS','MKID=00033','ESM' from dual where not exists (select 'X' from ft_t_MKID where MKT_ID='JIW' and MKT_ID_CTXT_TYP='ESMMKT');</v>
      </c>
    </row>
    <row r="35" spans="1:9">
      <c r="A35" s="52" t="s">
        <v>440</v>
      </c>
      <c r="B35" s="52" t="s">
        <v>441</v>
      </c>
      <c r="C35" s="51" t="s">
        <v>362</v>
      </c>
      <c r="D35" s="51" t="s">
        <v>35</v>
      </c>
      <c r="E35" s="51" t="s">
        <v>35</v>
      </c>
      <c r="F35" s="51" t="s">
        <v>331</v>
      </c>
      <c r="G35" s="51" t="s">
        <v>442</v>
      </c>
      <c r="H35" s="51" t="s">
        <v>332</v>
      </c>
      <c r="I35" s="65" t="str">
        <f t="shared" si="0"/>
        <v>INSERT INTO FT_T_MKID (MKT_OID,MKT_ID,MKT_ID_CTXT_TYP,START_TMS,LAST_CHG_TMS,LAST_CHG_USR_ID,MKID_OID,DATA_SRC_ID) SELECT  (select MKT_OID from ft_T_mkid where rownum=1 and mkt_id='KAR' ),'KAR','ESMMKT',SYSDATE,SYSDATE,'GS:BARCLAYS','MKID=00034','ESM' from dual where not exists (select 'X' from ft_t_MKID where MKT_ID='KAR' and MKT_ID_CTXT_TYP='ESMMKT');</v>
      </c>
    </row>
    <row r="36" spans="1:9">
      <c r="A36" s="52" t="s">
        <v>443</v>
      </c>
      <c r="B36" s="52" t="s">
        <v>444</v>
      </c>
      <c r="C36" s="51" t="s">
        <v>362</v>
      </c>
      <c r="D36" s="51" t="s">
        <v>35</v>
      </c>
      <c r="E36" s="51" t="s">
        <v>35</v>
      </c>
      <c r="F36" s="51" t="s">
        <v>331</v>
      </c>
      <c r="G36" s="51" t="s">
        <v>445</v>
      </c>
      <c r="H36" s="51" t="s">
        <v>332</v>
      </c>
      <c r="I36" s="65" t="str">
        <f t="shared" si="0"/>
        <v>INSERT INTO FT_T_MKID (MKT_OID,MKT_ID,MKT_ID_CTXT_TYP,START_TMS,LAST_CHG_TMS,LAST_CHG_USR_ID,MKID_OID,DATA_SRC_ID) SELECT  (select MKT_OID from ft_T_mkid where rownum=1 and mkt_id='AMT' ),'AMT','ESMMKT',SYSDATE,SYSDATE,'GS:BARCLAYS','MKID=00035','ESM' from dual where not exists (select 'X' from ft_t_MKID where MKT_ID='AMT' and MKT_ID_CTXT_TYP='ESMMKT');</v>
      </c>
    </row>
    <row r="37" spans="1:9">
      <c r="A37" s="52" t="s">
        <v>446</v>
      </c>
      <c r="B37" s="52" t="s">
        <v>447</v>
      </c>
      <c r="C37" s="51" t="s">
        <v>362</v>
      </c>
      <c r="D37" s="51" t="s">
        <v>35</v>
      </c>
      <c r="E37" s="51" t="s">
        <v>35</v>
      </c>
      <c r="F37" s="51" t="s">
        <v>331</v>
      </c>
      <c r="G37" s="51" t="s">
        <v>448</v>
      </c>
      <c r="H37" s="51" t="s">
        <v>332</v>
      </c>
      <c r="I37" s="65" t="str">
        <f t="shared" si="0"/>
        <v>INSERT INTO FT_T_MKID (MKT_OID,MKT_ID,MKT_ID_CTXT_TYP,START_TMS,LAST_CHG_TMS,LAST_CHG_USR_ID,MKID_OID,DATA_SRC_ID) SELECT  (select MKT_OID from ft_T_mkid where rownum=1 and mkt_id='CFF' ),'CFF','ESMMKT',SYSDATE,SYSDATE,'GS:BARCLAYS','MKID=00036','ESM' from dual where not exists (select 'X' from ft_t_MKID where MKT_ID='CFF' and MKT_ID_CTXT_TYP='ESMMKT');</v>
      </c>
    </row>
    <row r="38" spans="1:9">
      <c r="A38" s="52" t="s">
        <v>446</v>
      </c>
      <c r="B38" s="52" t="s">
        <v>447</v>
      </c>
      <c r="C38" s="51" t="s">
        <v>362</v>
      </c>
      <c r="D38" s="51" t="s">
        <v>35</v>
      </c>
      <c r="E38" s="51" t="s">
        <v>35</v>
      </c>
      <c r="F38" s="51" t="s">
        <v>331</v>
      </c>
      <c r="G38" s="51" t="s">
        <v>449</v>
      </c>
      <c r="H38" s="51" t="s">
        <v>332</v>
      </c>
      <c r="I38" s="65" t="str">
        <f t="shared" si="0"/>
        <v>INSERT INTO FT_T_MKID (MKT_OID,MKT_ID,MKT_ID_CTXT_TYP,START_TMS,LAST_CHG_TMS,LAST_CHG_USR_ID,MKID_OID,DATA_SRC_ID) SELECT  (select MKT_OID from ft_T_mkid where rownum=1 and mkt_id='CFF' ),'CFF','ESMMKT',SYSDATE,SYSDATE,'GS:BARCLAYS','MKID=00037','ESM' from dual where not exists (select 'X' from ft_t_MKID where MKT_ID='CFF' and MKT_ID_CTXT_TYP='ESMMKT');</v>
      </c>
    </row>
    <row r="39" spans="1:9">
      <c r="A39" s="52" t="s">
        <v>450</v>
      </c>
      <c r="B39" s="52" t="s">
        <v>451</v>
      </c>
      <c r="C39" s="51" t="s">
        <v>362</v>
      </c>
      <c r="D39" s="51" t="s">
        <v>35</v>
      </c>
      <c r="E39" s="51" t="s">
        <v>35</v>
      </c>
      <c r="F39" s="51" t="s">
        <v>331</v>
      </c>
      <c r="G39" s="51" t="s">
        <v>452</v>
      </c>
      <c r="H39" s="51" t="s">
        <v>332</v>
      </c>
      <c r="I39" s="65" t="str">
        <f t="shared" si="0"/>
        <v>INSERT INTO FT_T_MKID (MKT_OID,MKT_ID,MKT_ID_CTXT_TYP,START_TMS,LAST_CHG_TMS,LAST_CHG_USR_ID,MKID_OID,DATA_SRC_ID) SELECT  (select MKT_OID from ft_T_mkid where rownum=1 and mkt_id='DCE' ),'DCE','ESMMKT',SYSDATE,SYSDATE,'GS:BARCLAYS','MKID=00038','ESM' from dual where not exists (select 'X' from ft_t_MKID where MKT_ID='DCE' and MKT_ID_CTXT_TYP='ESMMKT');</v>
      </c>
    </row>
    <row r="40" spans="1:9">
      <c r="A40" s="52" t="s">
        <v>453</v>
      </c>
      <c r="B40" s="52" t="s">
        <v>352</v>
      </c>
      <c r="C40" s="51" t="s">
        <v>362</v>
      </c>
      <c r="D40" s="51" t="s">
        <v>35</v>
      </c>
      <c r="E40" s="51" t="s">
        <v>35</v>
      </c>
      <c r="F40" s="51" t="s">
        <v>331</v>
      </c>
      <c r="G40" s="51" t="s">
        <v>454</v>
      </c>
      <c r="H40" s="51" t="s">
        <v>332</v>
      </c>
      <c r="I40" s="65" t="str">
        <f t="shared" si="0"/>
        <v>INSERT INTO FT_T_MKID (MKT_OID,MKT_ID,MKT_ID_CTXT_TYP,START_TMS,LAST_CHG_TMS,LAST_CHG_USR_ID,MKID_OID,DATA_SRC_ID) SELECT  (select MKT_OID from ft_T_mkid where rownum=1 and mkt_id='INE' ),'INE','ESMMKT',SYSDATE,SYSDATE,'GS:BARCLAYS','MKID=00039','ESM' from dual where not exists (select 'X' from ft_t_MKID where MKT_ID='INE' and MKT_ID_CTXT_TYP='ESMMKT');</v>
      </c>
    </row>
    <row r="41" spans="1:9">
      <c r="A41" s="52" t="s">
        <v>453</v>
      </c>
      <c r="B41" s="52" t="s">
        <v>352</v>
      </c>
      <c r="C41" s="51" t="s">
        <v>362</v>
      </c>
      <c r="D41" s="51" t="s">
        <v>35</v>
      </c>
      <c r="E41" s="51" t="s">
        <v>35</v>
      </c>
      <c r="F41" s="51" t="s">
        <v>331</v>
      </c>
      <c r="G41" s="51" t="s">
        <v>455</v>
      </c>
      <c r="H41" s="51" t="s">
        <v>332</v>
      </c>
      <c r="I41" s="65" t="str">
        <f t="shared" si="0"/>
        <v>INSERT INTO FT_T_MKID (MKT_OID,MKT_ID,MKT_ID_CTXT_TYP,START_TMS,LAST_CHG_TMS,LAST_CHG_USR_ID,MKID_OID,DATA_SRC_ID) SELECT  (select MKT_OID from ft_T_mkid where rownum=1 and mkt_id='INE' ),'INE','ESMMKT',SYSDATE,SYSDATE,'GS:BARCLAYS','MKID=00040','ESM' from dual where not exists (select 'X' from ft_t_MKID where MKT_ID='INE' and MKT_ID_CTXT_TYP='ESMMKT');</v>
      </c>
    </row>
    <row r="42" spans="1:9">
      <c r="A42" s="52" t="s">
        <v>456</v>
      </c>
      <c r="B42" s="52" t="s">
        <v>457</v>
      </c>
      <c r="C42" s="51" t="s">
        <v>362</v>
      </c>
      <c r="D42" s="51" t="s">
        <v>35</v>
      </c>
      <c r="E42" s="51" t="s">
        <v>35</v>
      </c>
      <c r="F42" s="51" t="s">
        <v>331</v>
      </c>
      <c r="G42" s="51" t="s">
        <v>458</v>
      </c>
      <c r="H42" s="51" t="s">
        <v>332</v>
      </c>
      <c r="I42" s="65" t="str">
        <f t="shared" si="0"/>
        <v>INSERT INTO FT_T_MKID (MKT_OID,MKT_ID,MKT_ID_CTXT_TYP,START_TMS,LAST_CHG_TMS,LAST_CHG_USR_ID,MKID_OID,DATA_SRC_ID) SELECT  (select MKT_OID from ft_T_mkid where rownum=1 and mkt_id='ABJ' ),'ABJ','ESMMKT',SYSDATE,SYSDATE,'GS:BARCLAYS','MKID=00041','ESM' from dual where not exists (select 'X' from ft_t_MKID where MKT_ID='ABJ' and MKT_ID_CTXT_TYP='ESMMKT');</v>
      </c>
    </row>
    <row r="43" spans="1:9">
      <c r="A43" s="52" t="s">
        <v>459</v>
      </c>
      <c r="B43" s="52" t="s">
        <v>460</v>
      </c>
      <c r="C43" s="51" t="s">
        <v>362</v>
      </c>
      <c r="D43" s="51" t="s">
        <v>35</v>
      </c>
      <c r="E43" s="51" t="s">
        <v>35</v>
      </c>
      <c r="F43" s="51" t="s">
        <v>331</v>
      </c>
      <c r="G43" s="51" t="s">
        <v>461</v>
      </c>
      <c r="H43" s="51" t="s">
        <v>332</v>
      </c>
      <c r="I43" s="65" t="str">
        <f t="shared" si="0"/>
        <v>INSERT INTO FT_T_MKID (MKT_OID,MKT_ID,MKT_ID_CTXT_TYP,START_TMS,LAST_CHG_TMS,LAST_CHG_USR_ID,MKID_OID,DATA_SRC_ID) SELECT  (select MKT_OID from ft_T_mkid where rownum=1 and mkt_id='DGC' ),'DGC','ESMMKT',SYSDATE,SYSDATE,'GS:BARCLAYS','MKID=00042','ESM' from dual where not exists (select 'X' from ft_t_MKID where MKT_ID='DGC' and MKT_ID_CTXT_TYP='ESMMKT');</v>
      </c>
    </row>
    <row r="44" spans="1:9">
      <c r="A44" s="52" t="s">
        <v>462</v>
      </c>
      <c r="B44" s="52" t="s">
        <v>463</v>
      </c>
      <c r="C44" s="51" t="s">
        <v>362</v>
      </c>
      <c r="D44" s="51" t="s">
        <v>35</v>
      </c>
      <c r="E44" s="51" t="s">
        <v>35</v>
      </c>
      <c r="F44" s="51" t="s">
        <v>331</v>
      </c>
      <c r="G44" s="51" t="s">
        <v>464</v>
      </c>
      <c r="H44" s="51" t="s">
        <v>332</v>
      </c>
      <c r="I44" s="65" t="str">
        <f t="shared" si="0"/>
        <v>INSERT INTO FT_T_MKID (MKT_OID,MKT_ID,MKT_ID_CTXT_TYP,START_TMS,LAST_CHG_TMS,LAST_CHG_USR_ID,MKID_OID,DATA_SRC_ID) SELECT  (select MKT_OID from ft_T_mkid where rownum=1 and mkt_id='DME' ),'DME','ESMMKT',SYSDATE,SYSDATE,'GS:BARCLAYS','MKID=00043','ESM' from dual where not exists (select 'X' from ft_t_MKID where MKT_ID='DME' and MKT_ID_CTXT_TYP='ESMMKT');</v>
      </c>
    </row>
    <row r="45" spans="1:9">
      <c r="A45" s="52" t="s">
        <v>462</v>
      </c>
      <c r="B45" s="52" t="s">
        <v>463</v>
      </c>
      <c r="C45" s="51" t="s">
        <v>362</v>
      </c>
      <c r="D45" s="51" t="s">
        <v>35</v>
      </c>
      <c r="E45" s="51" t="s">
        <v>35</v>
      </c>
      <c r="F45" s="51" t="s">
        <v>331</v>
      </c>
      <c r="G45" s="51" t="s">
        <v>465</v>
      </c>
      <c r="H45" s="51" t="s">
        <v>332</v>
      </c>
      <c r="I45" s="65" t="str">
        <f t="shared" si="0"/>
        <v>INSERT INTO FT_T_MKID (MKT_OID,MKT_ID,MKT_ID_CTXT_TYP,START_TMS,LAST_CHG_TMS,LAST_CHG_USR_ID,MKID_OID,DATA_SRC_ID) SELECT  (select MKT_OID from ft_T_mkid where rownum=1 and mkt_id='DME' ),'DME','ESMMKT',SYSDATE,SYSDATE,'GS:BARCLAYS','MKID=00044','ESM' from dual where not exists (select 'X' from ft_t_MKID where MKT_ID='DME' and MKT_ID_CTXT_TYP='ESMMKT');</v>
      </c>
    </row>
    <row r="46" spans="1:9">
      <c r="A46" s="52" t="s">
        <v>466</v>
      </c>
      <c r="B46" s="52" t="s">
        <v>467</v>
      </c>
      <c r="C46" s="51" t="s">
        <v>362</v>
      </c>
      <c r="D46" s="51" t="s">
        <v>35</v>
      </c>
      <c r="E46" s="51" t="s">
        <v>35</v>
      </c>
      <c r="F46" s="51" t="s">
        <v>331</v>
      </c>
      <c r="G46" s="51" t="s">
        <v>468</v>
      </c>
      <c r="H46" s="51" t="s">
        <v>332</v>
      </c>
      <c r="I46" s="65" t="str">
        <f t="shared" si="0"/>
        <v>INSERT INTO FT_T_MKID (MKT_OID,MKT_ID,MKT_ID_CTXT_TYP,START_TMS,LAST_CHG_TMS,LAST_CHG_USR_ID,MKID_OID,DATA_SRC_ID) SELECT  (select MKT_OID from ft_T_mkid where rownum=1 and mkt_id='DIX' ),'DIX','ESMMKT',SYSDATE,SYSDATE,'GS:BARCLAYS','MKID=00045','ESM' from dual where not exists (select 'X' from ft_t_MKID where MKT_ID='DIX' and MKT_ID_CTXT_TYP='ESMMKT');</v>
      </c>
    </row>
    <row r="47" spans="1:9">
      <c r="A47" s="52" t="s">
        <v>469</v>
      </c>
      <c r="B47" s="52" t="s">
        <v>334</v>
      </c>
      <c r="C47" s="51" t="s">
        <v>362</v>
      </c>
      <c r="D47" s="51" t="s">
        <v>35</v>
      </c>
      <c r="E47" s="51" t="s">
        <v>35</v>
      </c>
      <c r="F47" s="51" t="s">
        <v>331</v>
      </c>
      <c r="G47" s="51" t="s">
        <v>470</v>
      </c>
      <c r="H47" s="51" t="s">
        <v>332</v>
      </c>
      <c r="I47" s="65" t="str">
        <f t="shared" si="0"/>
        <v>INSERT INTO FT_T_MKID (MKT_OID,MKT_ID,MKT_ID_CTXT_TYP,START_TMS,LAST_CHG_TMS,LAST_CHG_USR_ID,MKID_OID,DATA_SRC_ID) SELECT  (select MKT_OID from ft_T_mkid where rownum=1 and mkt_id='BTS' ),'BTS','ESMMKT',SYSDATE,SYSDATE,'GS:BARCLAYS','MKID=00046','ESM' from dual where not exists (select 'X' from ft_t_MKID where MKT_ID='BTS' and MKT_ID_CTXT_TYP='ESMMKT');</v>
      </c>
    </row>
    <row r="48" spans="1:9">
      <c r="A48" s="52" t="s">
        <v>469</v>
      </c>
      <c r="B48" s="52" t="s">
        <v>334</v>
      </c>
      <c r="C48" s="51" t="s">
        <v>362</v>
      </c>
      <c r="D48" s="51" t="s">
        <v>35</v>
      </c>
      <c r="E48" s="51" t="s">
        <v>35</v>
      </c>
      <c r="F48" s="51" t="s">
        <v>331</v>
      </c>
      <c r="G48" s="51" t="s">
        <v>471</v>
      </c>
      <c r="H48" s="51" t="s">
        <v>332</v>
      </c>
      <c r="I48" s="65" t="str">
        <f t="shared" si="0"/>
        <v>INSERT INTO FT_T_MKID (MKT_OID,MKT_ID,MKT_ID_CTXT_TYP,START_TMS,LAST_CHG_TMS,LAST_CHG_USR_ID,MKID_OID,DATA_SRC_ID) SELECT  (select MKT_OID from ft_T_mkid where rownum=1 and mkt_id='BTS' ),'BTS','ESMMKT',SYSDATE,SYSDATE,'GS:BARCLAYS','MKID=00047','ESM' from dual where not exists (select 'X' from ft_t_MKID where MKT_ID='BTS' and MKT_ID_CTXT_TYP='ESMMKT');</v>
      </c>
    </row>
    <row r="49" spans="1:9">
      <c r="A49" s="52" t="s">
        <v>472</v>
      </c>
      <c r="B49" s="52" t="s">
        <v>473</v>
      </c>
      <c r="C49" s="51" t="s">
        <v>362</v>
      </c>
      <c r="D49" s="51" t="s">
        <v>35</v>
      </c>
      <c r="E49" s="51" t="s">
        <v>35</v>
      </c>
      <c r="F49" s="51" t="s">
        <v>331</v>
      </c>
      <c r="G49" s="51" t="s">
        <v>474</v>
      </c>
      <c r="H49" s="51" t="s">
        <v>332</v>
      </c>
      <c r="I49" s="65" t="str">
        <f t="shared" si="0"/>
        <v>INSERT INTO FT_T_MKID (MKT_OID,MKT_ID,MKT_ID_CTXT_TYP,START_TMS,LAST_CHG_TMS,LAST_CHG_USR_ID,MKID_OID,DATA_SRC_ID) SELECT  (select MKT_OID from ft_T_mkid where rownum=1 and mkt_id='BUH' ),'BUH','ESMMKT',SYSDATE,SYSDATE,'GS:BARCLAYS','MKID=00048','ESM' from dual where not exists (select 'X' from ft_t_MKID where MKT_ID='BUH' and MKT_ID_CTXT_TYP='ESMMKT');</v>
      </c>
    </row>
    <row r="50" spans="1:9">
      <c r="A50" s="52" t="s">
        <v>475</v>
      </c>
      <c r="B50" s="52" t="s">
        <v>476</v>
      </c>
      <c r="C50" s="51" t="s">
        <v>362</v>
      </c>
      <c r="D50" s="51" t="s">
        <v>35</v>
      </c>
      <c r="E50" s="51" t="s">
        <v>35</v>
      </c>
      <c r="F50" s="51" t="s">
        <v>331</v>
      </c>
      <c r="G50" s="51" t="s">
        <v>477</v>
      </c>
      <c r="H50" s="51" t="s">
        <v>332</v>
      </c>
      <c r="I50" s="65" t="str">
        <f t="shared" si="0"/>
        <v>INSERT INTO FT_T_MKID (MKT_OID,MKT_ID,MKT_ID_CTXT_TYP,START_TMS,LAST_CHG_TMS,LAST_CHG_USR_ID,MKID_OID,DATA_SRC_ID) SELECT  (select MKT_OID from ft_T_mkid where rownum=1 and mkt_id='ELS' ),'ELS','ESMMKT',SYSDATE,SYSDATE,'GS:BARCLAYS','MKID=00049','ESM' from dual where not exists (select 'X' from ft_t_MKID where MKT_ID='ELS' and MKT_ID_CTXT_TYP='ESMMKT');</v>
      </c>
    </row>
    <row r="51" spans="1:9">
      <c r="A51" s="52" t="s">
        <v>478</v>
      </c>
      <c r="B51" s="52" t="s">
        <v>479</v>
      </c>
      <c r="C51" s="51" t="s">
        <v>362</v>
      </c>
      <c r="D51" s="51" t="s">
        <v>35</v>
      </c>
      <c r="E51" s="51" t="s">
        <v>35</v>
      </c>
      <c r="F51" s="51" t="s">
        <v>331</v>
      </c>
      <c r="G51" s="51" t="s">
        <v>480</v>
      </c>
      <c r="H51" s="51" t="s">
        <v>332</v>
      </c>
      <c r="I51" s="65" t="str">
        <f t="shared" si="0"/>
        <v>INSERT INTO FT_T_MKID (MKT_OID,MKT_ID,MKT_ID_CTXT_TYP,START_TMS,LAST_CHG_TMS,LAST_CHG_USR_ID,MKID_OID,DATA_SRC_ID) SELECT  (select MKT_OID from ft_T_mkid where rownum=1 and mkt_id='GBT' ),'GBT','ESMMKT',SYSDATE,SYSDATE,'GS:BARCLAYS','MKID=00050','ESM' from dual where not exists (select 'X' from ft_t_MKID where MKT_ID='GBT' and MKT_ID_CTXT_TYP='ESMMKT');</v>
      </c>
    </row>
    <row r="52" spans="1:9">
      <c r="A52" s="52" t="s">
        <v>478</v>
      </c>
      <c r="B52" s="52" t="s">
        <v>479</v>
      </c>
      <c r="C52" s="51" t="s">
        <v>362</v>
      </c>
      <c r="D52" s="51" t="s">
        <v>35</v>
      </c>
      <c r="E52" s="51" t="s">
        <v>35</v>
      </c>
      <c r="F52" s="51" t="s">
        <v>331</v>
      </c>
      <c r="G52" s="51" t="s">
        <v>481</v>
      </c>
      <c r="H52" s="51" t="s">
        <v>332</v>
      </c>
      <c r="I52" s="65" t="str">
        <f t="shared" si="0"/>
        <v>INSERT INTO FT_T_MKID (MKT_OID,MKT_ID,MKT_ID_CTXT_TYP,START_TMS,LAST_CHG_TMS,LAST_CHG_USR_ID,MKID_OID,DATA_SRC_ID) SELECT  (select MKT_OID from ft_T_mkid where rownum=1 and mkt_id='GBT' ),'GBT','ESMMKT',SYSDATE,SYSDATE,'GS:BARCLAYS','MKID=00051','ESM' from dual where not exists (select 'X' from ft_t_MKID where MKT_ID='GBT' and MKT_ID_CTXT_TYP='ESMMKT');</v>
      </c>
    </row>
    <row r="53" spans="1:9">
      <c r="A53" s="52" t="s">
        <v>482</v>
      </c>
      <c r="B53" s="52" t="s">
        <v>483</v>
      </c>
      <c r="C53" s="51" t="s">
        <v>362</v>
      </c>
      <c r="D53" s="51" t="s">
        <v>35</v>
      </c>
      <c r="E53" s="51" t="s">
        <v>35</v>
      </c>
      <c r="F53" s="51" t="s">
        <v>331</v>
      </c>
      <c r="G53" s="51" t="s">
        <v>484</v>
      </c>
      <c r="H53" s="51" t="s">
        <v>332</v>
      </c>
      <c r="I53" s="65" t="str">
        <f t="shared" si="0"/>
        <v>INSERT INTO FT_T_MKID (MKT_OID,MKT_ID,MKT_ID_CTXT_TYP,START_TMS,LAST_CHG_TMS,LAST_CHG_USR_ID,MKID_OID,DATA_SRC_ID) SELECT  (select MKT_OID from ft_T_mkid where rownum=1 and mkt_id='MAU' ),'MAU','ESMMKT',SYSDATE,SYSDATE,'GS:BARCLAYS','MKID=00052','ESM' from dual where not exists (select 'X' from ft_t_MKID where MKT_ID='MAU' and MKT_ID_CTXT_TYP='ESMMKT');</v>
      </c>
    </row>
    <row r="54" spans="1:9">
      <c r="A54" s="52" t="s">
        <v>485</v>
      </c>
      <c r="B54" s="52" t="s">
        <v>486</v>
      </c>
      <c r="C54" s="51" t="s">
        <v>362</v>
      </c>
      <c r="D54" s="51" t="s">
        <v>35</v>
      </c>
      <c r="E54" s="51" t="s">
        <v>35</v>
      </c>
      <c r="F54" s="51" t="s">
        <v>331</v>
      </c>
      <c r="G54" s="51" t="s">
        <v>487</v>
      </c>
      <c r="H54" s="51" t="s">
        <v>332</v>
      </c>
      <c r="I54" s="65" t="str">
        <f t="shared" si="0"/>
        <v>INSERT INTO FT_T_MKID (MKT_OID,MKT_ID,MKT_ID_CTXT_TYP,START_TMS,LAST_CHG_TMS,LAST_CHG_USR_ID,MKID_OID,DATA_SRC_ID) SELECT  (select MKT_OID from ft_T_mkid where rownum=1 and mkt_id='AQE' ),'AQE','ESMMKT',SYSDATE,SYSDATE,'GS:BARCLAYS','MKID=00053','ESM' from dual where not exists (select 'X' from ft_t_MKID where MKT_ID='AQE' and MKT_ID_CTXT_TYP='ESMMKT');</v>
      </c>
    </row>
    <row r="55" spans="1:9">
      <c r="A55" s="52" t="s">
        <v>488</v>
      </c>
      <c r="B55" s="52" t="s">
        <v>489</v>
      </c>
      <c r="C55" s="51" t="s">
        <v>362</v>
      </c>
      <c r="D55" s="51" t="s">
        <v>35</v>
      </c>
      <c r="E55" s="51" t="s">
        <v>35</v>
      </c>
      <c r="F55" s="51" t="s">
        <v>331</v>
      </c>
      <c r="G55" s="51" t="s">
        <v>490</v>
      </c>
      <c r="H55" s="51" t="s">
        <v>332</v>
      </c>
      <c r="I55" s="65" t="str">
        <f t="shared" si="0"/>
        <v>INSERT INTO FT_T_MKID (MKT_OID,MKT_ID,MKT_ID_CTXT_TYP,START_TMS,LAST_CHG_TMS,LAST_CHG_USR_ID,MKID_OID,DATA_SRC_ID) SELECT  (select MKT_OID from ft_T_mkid where rownum=1 and mkt_id='BNF' ),'BNF','ESMMKT',SYSDATE,SYSDATE,'GS:BARCLAYS','MKID=00054','ESM' from dual where not exists (select 'X' from ft_t_MKID where MKT_ID='BNF' and MKT_ID_CTXT_TYP='ESMMKT');</v>
      </c>
    </row>
    <row r="56" spans="1:9">
      <c r="A56" s="52" t="s">
        <v>491</v>
      </c>
      <c r="B56" s="52" t="s">
        <v>492</v>
      </c>
      <c r="C56" s="51" t="s">
        <v>362</v>
      </c>
      <c r="D56" s="51" t="s">
        <v>35</v>
      </c>
      <c r="E56" s="51" t="s">
        <v>35</v>
      </c>
      <c r="F56" s="51" t="s">
        <v>331</v>
      </c>
      <c r="G56" s="51" t="s">
        <v>493</v>
      </c>
      <c r="H56" s="51" t="s">
        <v>332</v>
      </c>
      <c r="I56" s="65" t="str">
        <f t="shared" si="0"/>
        <v>INSERT INTO FT_T_MKID (MKT_OID,MKT_ID,MKT_ID_CTXT_TYP,START_TMS,LAST_CHG_TMS,LAST_CHG_USR_ID,MKID_OID,DATA_SRC_ID) SELECT  (select MKT_OID from ft_T_mkid where rownum=1 and mkt_id='EOP' ),'EOP','ESMMKT',SYSDATE,SYSDATE,'GS:BARCLAYS','MKID=00055','ESM' from dual where not exists (select 'X' from ft_t_MKID where MKT_ID='EOP' and MKT_ID_CTXT_TYP='ESMMKT');</v>
      </c>
    </row>
    <row r="57" spans="1:9">
      <c r="A57" s="52" t="s">
        <v>491</v>
      </c>
      <c r="B57" s="52" t="s">
        <v>492</v>
      </c>
      <c r="C57" s="51" t="s">
        <v>362</v>
      </c>
      <c r="D57" s="51" t="s">
        <v>35</v>
      </c>
      <c r="E57" s="51" t="s">
        <v>35</v>
      </c>
      <c r="F57" s="51" t="s">
        <v>331</v>
      </c>
      <c r="G57" s="51" t="s">
        <v>494</v>
      </c>
      <c r="H57" s="51" t="s">
        <v>332</v>
      </c>
      <c r="I57" s="65" t="str">
        <f t="shared" si="0"/>
        <v>INSERT INTO FT_T_MKID (MKT_OID,MKT_ID,MKT_ID_CTXT_TYP,START_TMS,LAST_CHG_TMS,LAST_CHG_USR_ID,MKID_OID,DATA_SRC_ID) SELECT  (select MKT_OID from ft_T_mkid where rownum=1 and mkt_id='EOP' ),'EOP','ESMMKT',SYSDATE,SYSDATE,'GS:BARCLAYS','MKID=00056','ESM' from dual where not exists (select 'X' from ft_t_MKID where MKT_ID='EOP' and MKT_ID_CTXT_TYP='ESMMKT');</v>
      </c>
    </row>
    <row r="58" spans="1:9">
      <c r="A58" s="52" t="s">
        <v>495</v>
      </c>
      <c r="B58" s="52" t="s">
        <v>496</v>
      </c>
      <c r="C58" s="51" t="s">
        <v>362</v>
      </c>
      <c r="D58" s="51" t="s">
        <v>35</v>
      </c>
      <c r="E58" s="51" t="s">
        <v>35</v>
      </c>
      <c r="F58" s="51" t="s">
        <v>331</v>
      </c>
      <c r="G58" s="51" t="s">
        <v>497</v>
      </c>
      <c r="H58" s="51" t="s">
        <v>332</v>
      </c>
      <c r="I58" s="65" t="str">
        <f t="shared" si="0"/>
        <v>INSERT INTO FT_T_MKID (MKT_OID,MKT_ID,MKT_ID_CTXT_TYP,START_TMS,LAST_CHG_TMS,LAST_CHG_USR_ID,MKID_OID,DATA_SRC_ID) SELECT  (select MKT_OID from ft_T_mkid where rownum=1 and mkt_id='MAT' ),'MAT','ESMMKT',SYSDATE,SYSDATE,'GS:BARCLAYS','MKID=00057','ESM' from dual where not exists (select 'X' from ft_t_MKID where MKT_ID='MAT' and MKT_ID_CTXT_TYP='ESMMKT');</v>
      </c>
    </row>
    <row r="59" spans="1:9">
      <c r="A59" s="52" t="s">
        <v>498</v>
      </c>
      <c r="B59" s="52" t="s">
        <v>499</v>
      </c>
      <c r="C59" s="51" t="s">
        <v>362</v>
      </c>
      <c r="D59" s="51" t="s">
        <v>35</v>
      </c>
      <c r="E59" s="51" t="s">
        <v>35</v>
      </c>
      <c r="F59" s="51" t="s">
        <v>331</v>
      </c>
      <c r="G59" s="51" t="s">
        <v>500</v>
      </c>
      <c r="H59" s="51" t="s">
        <v>332</v>
      </c>
      <c r="I59" s="65" t="str">
        <f t="shared" si="0"/>
        <v>INSERT INTO FT_T_MKID (MKT_OID,MKT_ID,MKT_ID_CTXT_TYP,START_TMS,LAST_CHG_TMS,LAST_CHG_USR_ID,MKID_OID,DATA_SRC_ID) SELECT  (select MKT_OID from ft_T_mkid where rownum=1 and mkt_id='LDN' ),'LDN','ESMMKT',SYSDATE,SYSDATE,'GS:BARCLAYS','MKID=00058','ESM' from dual where not exists (select 'X' from ft_t_MKID where MKT_ID='LDN' and MKT_ID_CTXT_TYP='ESMMKT');</v>
      </c>
    </row>
    <row r="60" spans="1:9">
      <c r="A60" s="52" t="s">
        <v>501</v>
      </c>
      <c r="B60" s="52" t="s">
        <v>502</v>
      </c>
      <c r="C60" s="51" t="s">
        <v>362</v>
      </c>
      <c r="D60" s="51" t="s">
        <v>35</v>
      </c>
      <c r="E60" s="51" t="s">
        <v>35</v>
      </c>
      <c r="F60" s="51" t="s">
        <v>331</v>
      </c>
      <c r="G60" s="51" t="s">
        <v>503</v>
      </c>
      <c r="H60" s="51" t="s">
        <v>332</v>
      </c>
      <c r="I60" s="65" t="str">
        <f t="shared" si="0"/>
        <v>INSERT INTO FT_T_MKID (MKT_OID,MKT_ID,MKT_ID_CTXT_TYP,START_TMS,LAST_CHG_TMS,LAST_CHG_USR_ID,MKID_OID,DATA_SRC_ID) SELECT  (select MKT_OID from ft_T_mkid where rownum=1 and mkt_id='HAN' ),'HAN','ESMMKT',SYSDATE,SYSDATE,'GS:BARCLAYS','MKID=00059','ESM' from dual where not exists (select 'X' from ft_t_MKID where MKT_ID='HAN' and MKT_ID_CTXT_TYP='ESMMKT');</v>
      </c>
    </row>
    <row r="61" spans="1:9">
      <c r="A61" s="52" t="s">
        <v>504</v>
      </c>
      <c r="B61" s="52" t="s">
        <v>505</v>
      </c>
      <c r="C61" s="51" t="s">
        <v>362</v>
      </c>
      <c r="D61" s="51" t="s">
        <v>35</v>
      </c>
      <c r="E61" s="51" t="s">
        <v>35</v>
      </c>
      <c r="F61" s="51" t="s">
        <v>331</v>
      </c>
      <c r="G61" s="51" t="s">
        <v>506</v>
      </c>
      <c r="H61" s="51" t="s">
        <v>332</v>
      </c>
      <c r="I61" s="65" t="str">
        <f t="shared" si="0"/>
        <v>INSERT INTO FT_T_MKID (MKT_OID,MKT_ID,MKT_ID_CTXT_TYP,START_TMS,LAST_CHG_TMS,LAST_CHG_USR_ID,MKID_OID,DATA_SRC_ID) SELECT  (select MKT_OID from ft_T_mkid where rownum=1 and mkt_id='ISD' ),'ISD','ESMMKT',SYSDATE,SYSDATE,'GS:BARCLAYS','MKID=00060','ESM' from dual where not exists (select 'X' from ft_t_MKID where MKT_ID='ISD' and MKT_ID_CTXT_TYP='ESMMKT');</v>
      </c>
    </row>
    <row r="62" spans="1:9">
      <c r="A62" s="52" t="s">
        <v>507</v>
      </c>
      <c r="B62" s="52" t="s">
        <v>508</v>
      </c>
      <c r="C62" s="51" t="s">
        <v>362</v>
      </c>
      <c r="D62" s="51" t="s">
        <v>35</v>
      </c>
      <c r="E62" s="51" t="s">
        <v>35</v>
      </c>
      <c r="F62" s="51" t="s">
        <v>331</v>
      </c>
      <c r="G62" s="51" t="s">
        <v>509</v>
      </c>
      <c r="H62" s="51" t="s">
        <v>332</v>
      </c>
      <c r="I62" s="65" t="str">
        <f t="shared" si="0"/>
        <v>INSERT INTO FT_T_MKID (MKT_OID,MKT_ID,MKT_ID_CTXT_TYP,START_TMS,LAST_CHG_TMS,LAST_CHG_USR_ID,MKID_OID,DATA_SRC_ID) SELECT  (select MKT_OID from ft_T_mkid where rownum=1 and mkt_id='ACE' ),'ACE','ESMMKT',SYSDATE,SYSDATE,'GS:BARCLAYS','MKID=00061','ESM' from dual where not exists (select 'X' from ft_t_MKID where MKT_ID='ACE' and MKT_ID_CTXT_TYP='ESMMKT');</v>
      </c>
    </row>
    <row r="63" spans="1:9">
      <c r="A63" s="52" t="s">
        <v>510</v>
      </c>
      <c r="B63" s="52" t="s">
        <v>511</v>
      </c>
      <c r="C63" s="51" t="s">
        <v>362</v>
      </c>
      <c r="D63" s="51" t="s">
        <v>35</v>
      </c>
      <c r="E63" s="51" t="s">
        <v>35</v>
      </c>
      <c r="F63" s="51" t="s">
        <v>331</v>
      </c>
      <c r="G63" s="51" t="s">
        <v>512</v>
      </c>
      <c r="H63" s="51" t="s">
        <v>332</v>
      </c>
      <c r="I63" s="65" t="str">
        <f t="shared" si="0"/>
        <v>INSERT INTO FT_T_MKID (MKT_OID,MKT_ID,MKT_ID_CTXT_TYP,START_TMS,LAST_CHG_TMS,LAST_CHG_USR_ID,MKID_OID,DATA_SRC_ID) SELECT  (select MKT_OID from ft_T_mkid where rownum=1 and mkt_id='INX' ),'INX','ESMMKT',SYSDATE,SYSDATE,'GS:BARCLAYS','MKID=00062','ESM' from dual where not exists (select 'X' from ft_t_MKID where MKT_ID='INX' and MKT_ID_CTXT_TYP='ESMMKT');</v>
      </c>
    </row>
    <row r="64" spans="1:9">
      <c r="A64" s="52" t="s">
        <v>510</v>
      </c>
      <c r="B64" s="52" t="s">
        <v>511</v>
      </c>
      <c r="C64" s="51" t="s">
        <v>362</v>
      </c>
      <c r="D64" s="51" t="s">
        <v>35</v>
      </c>
      <c r="E64" s="51" t="s">
        <v>35</v>
      </c>
      <c r="F64" s="51" t="s">
        <v>331</v>
      </c>
      <c r="G64" s="51" t="s">
        <v>513</v>
      </c>
      <c r="H64" s="51" t="s">
        <v>332</v>
      </c>
      <c r="I64" s="65" t="str">
        <f t="shared" si="0"/>
        <v>INSERT INTO FT_T_MKID (MKT_OID,MKT_ID,MKT_ID_CTXT_TYP,START_TMS,LAST_CHG_TMS,LAST_CHG_USR_ID,MKID_OID,DATA_SRC_ID) SELECT  (select MKT_OID from ft_T_mkid where rownum=1 and mkt_id='INX' ),'INX','ESMMKT',SYSDATE,SYSDATE,'GS:BARCLAYS','MKID=00063','ESM' from dual where not exists (select 'X' from ft_t_MKID where MKT_ID='INX' and MKT_ID_CTXT_TYP='ESMMKT');</v>
      </c>
    </row>
    <row r="65" spans="1:9">
      <c r="A65" s="52" t="s">
        <v>514</v>
      </c>
      <c r="B65" s="52" t="s">
        <v>515</v>
      </c>
      <c r="C65" s="51" t="s">
        <v>362</v>
      </c>
      <c r="D65" s="51" t="s">
        <v>35</v>
      </c>
      <c r="E65" s="51" t="s">
        <v>35</v>
      </c>
      <c r="F65" s="51" t="s">
        <v>331</v>
      </c>
      <c r="G65" s="51" t="s">
        <v>516</v>
      </c>
      <c r="H65" s="51" t="s">
        <v>332</v>
      </c>
      <c r="I65" s="65" t="str">
        <f t="shared" si="0"/>
        <v>INSERT INTO FT_T_MKID (MKT_OID,MKT_ID,MKT_ID_CTXT_TYP,START_TMS,LAST_CHG_TMS,LAST_CHG_USR_ID,MKID_OID,DATA_SRC_ID) SELECT  (select MKT_OID from ft_T_mkid where rownum=1 and mkt_id='KUW' ),'KUW','ESMMKT',SYSDATE,SYSDATE,'GS:BARCLAYS','MKID=00064','ESM' from dual where not exists (select 'X' from ft_t_MKID where MKT_ID='KUW' and MKT_ID_CTXT_TYP='ESMMKT');</v>
      </c>
    </row>
    <row r="66" spans="1:9">
      <c r="A66" s="52" t="s">
        <v>517</v>
      </c>
      <c r="B66" s="52" t="s">
        <v>518</v>
      </c>
      <c r="C66" s="51" t="s">
        <v>362</v>
      </c>
      <c r="D66" s="51" t="s">
        <v>35</v>
      </c>
      <c r="E66" s="51" t="s">
        <v>35</v>
      </c>
      <c r="F66" s="51" t="s">
        <v>331</v>
      </c>
      <c r="G66" s="51" t="s">
        <v>519</v>
      </c>
      <c r="H66" s="51" t="s">
        <v>332</v>
      </c>
      <c r="I66" s="65" t="str">
        <f t="shared" si="0"/>
        <v>INSERT INTO FT_T_MKID (MKT_OID,MKT_ID,MKT_ID_CTXT_TYP,START_TMS,LAST_CHG_TMS,LAST_CHG_USR_ID,MKID_OID,DATA_SRC_ID) SELECT  (select MKT_OID from ft_T_mkid where rownum=1 and mkt_id='AIM' ),'AIM','ESMMKT',SYSDATE,SYSDATE,'GS:BARCLAYS','MKID=00065','ESM' from dual where not exists (select 'X' from ft_t_MKID where MKT_ID='AIM' and MKT_ID_CTXT_TYP='ESMMKT');</v>
      </c>
    </row>
    <row r="67" spans="1:9">
      <c r="A67" s="52" t="s">
        <v>520</v>
      </c>
      <c r="B67" s="52" t="s">
        <v>521</v>
      </c>
      <c r="C67" s="51" t="s">
        <v>362</v>
      </c>
      <c r="D67" s="51" t="s">
        <v>35</v>
      </c>
      <c r="E67" s="51" t="s">
        <v>35</v>
      </c>
      <c r="F67" s="51" t="s">
        <v>331</v>
      </c>
      <c r="G67" s="51" t="s">
        <v>522</v>
      </c>
      <c r="H67" s="51" t="s">
        <v>332</v>
      </c>
      <c r="I67" s="65" t="str">
        <f t="shared" ref="I67:I130" si="1">CONCATENATE("INSERT INTO FT_T_MKID (MKT_OID,MKT_ID,MKT_ID_CTXT_TYP,START_TMS,LAST_CHG_TMS,LAST_CHG_USR_ID,MKID_OID,DATA_SRC_ID)"," SELECT  (select MKT_OID from ft_T_mkid where rownum=1 and mkt_id='",B67,"' ),'",B67,"','",C67,"',","",D67,",","",E67,",","'",F67,"'",",'",G67,"',","'",H67,"' from dual where not exists (select 'X' from ft_t_MKID where MKT_ID='",B67,"' and MKT_ID_CTXT_TYP='ESMMKT');")</f>
        <v>INSERT INTO FT_T_MKID (MKT_OID,MKT_ID,MKT_ID_CTXT_TYP,START_TMS,LAST_CHG_TMS,LAST_CHG_USR_ID,MKID_OID,DATA_SRC_ID) SELECT  (select MKT_OID from ft_T_mkid where rownum=1 and mkt_id='CAT' ),'CAT','ESMMKT',SYSDATE,SYSDATE,'GS:BARCLAYS','MKID=00066','ESM' from dual where not exists (select 'X' from ft_t_MKID where MKT_ID='CAT' and MKT_ID_CTXT_TYP='ESMMKT');</v>
      </c>
    </row>
    <row r="68" spans="1:9">
      <c r="A68" s="52" t="s">
        <v>523</v>
      </c>
      <c r="B68" s="52" t="s">
        <v>524</v>
      </c>
      <c r="C68" s="51" t="s">
        <v>362</v>
      </c>
      <c r="D68" s="51" t="s">
        <v>35</v>
      </c>
      <c r="E68" s="51" t="s">
        <v>35</v>
      </c>
      <c r="F68" s="51" t="s">
        <v>331</v>
      </c>
      <c r="G68" s="51" t="s">
        <v>525</v>
      </c>
      <c r="H68" s="51" t="s">
        <v>332</v>
      </c>
      <c r="I68" s="65" t="str">
        <f t="shared" si="1"/>
        <v>INSERT INTO FT_T_MKID (MKT_OID,MKT_ID,MKT_ID_CTXT_TYP,START_TMS,LAST_CHG_TMS,LAST_CHG_USR_ID,MKID_OID,DATA_SRC_ID) SELECT  (select MKT_OID from ft_T_mkid where rownum=1 and mkt_id='CHI' ),'CHI','ESMMKT',SYSDATE,SYSDATE,'GS:BARCLAYS','MKID=00067','ESM' from dual where not exists (select 'X' from ft_t_MKID where MKT_ID='CHI' and MKT_ID_CTXT_TYP='ESMMKT');</v>
      </c>
    </row>
    <row r="69" spans="1:9">
      <c r="A69" s="52" t="s">
        <v>526</v>
      </c>
      <c r="B69" s="52" t="s">
        <v>527</v>
      </c>
      <c r="C69" s="51" t="s">
        <v>362</v>
      </c>
      <c r="D69" s="51" t="s">
        <v>35</v>
      </c>
      <c r="E69" s="51" t="s">
        <v>35</v>
      </c>
      <c r="F69" s="51" t="s">
        <v>331</v>
      </c>
      <c r="G69" s="51" t="s">
        <v>528</v>
      </c>
      <c r="H69" s="51" t="s">
        <v>332</v>
      </c>
      <c r="I69" s="65" t="str">
        <f t="shared" si="1"/>
        <v>INSERT INTO FT_T_MKID (MKT_OID,MKT_ID,MKT_ID_CTXT_TYP,START_TMS,LAST_CHG_TMS,LAST_CHG_USR_ID,MKID_OID,DATA_SRC_ID) SELECT  (select MKT_OID from ft_T_mkid where rownum=1 and mkt_id='ETX' ),'ETX','ESMMKT',SYSDATE,SYSDATE,'GS:BARCLAYS','MKID=00068','ESM' from dual where not exists (select 'X' from ft_t_MKID where MKT_ID='ETX' and MKT_ID_CTXT_TYP='ESMMKT');</v>
      </c>
    </row>
    <row r="70" spans="1:9">
      <c r="A70" s="52" t="s">
        <v>529</v>
      </c>
      <c r="B70" s="52" t="s">
        <v>530</v>
      </c>
      <c r="C70" s="51" t="s">
        <v>362</v>
      </c>
      <c r="D70" s="51" t="s">
        <v>35</v>
      </c>
      <c r="E70" s="51" t="s">
        <v>35</v>
      </c>
      <c r="F70" s="51" t="s">
        <v>331</v>
      </c>
      <c r="G70" s="51" t="s">
        <v>531</v>
      </c>
      <c r="H70" s="51" t="s">
        <v>332</v>
      </c>
      <c r="I70" s="65" t="str">
        <f t="shared" si="1"/>
        <v>INSERT INTO FT_T_MKID (MKT_OID,MKT_ID,MKT_ID_CTXT_TYP,START_TMS,LAST_CHG_TMS,LAST_CHG_USR_ID,MKID_OID,DATA_SRC_ID) SELECT  (select MKT_OID from ft_T_mkid where rownum=1 and mkt_id='EDX' ),'EDX','ESMMKT',SYSDATE,SYSDATE,'GS:BARCLAYS','MKID=00069','ESM' from dual where not exists (select 'X' from ft_t_MKID where MKT_ID='EDX' and MKT_ID_CTXT_TYP='ESMMKT');</v>
      </c>
    </row>
    <row r="71" spans="1:9">
      <c r="A71" s="52" t="s">
        <v>529</v>
      </c>
      <c r="B71" s="52" t="s">
        <v>530</v>
      </c>
      <c r="C71" s="51" t="s">
        <v>362</v>
      </c>
      <c r="D71" s="51" t="s">
        <v>35</v>
      </c>
      <c r="E71" s="51" t="s">
        <v>35</v>
      </c>
      <c r="F71" s="51" t="s">
        <v>331</v>
      </c>
      <c r="G71" s="51" t="s">
        <v>532</v>
      </c>
      <c r="H71" s="51" t="s">
        <v>332</v>
      </c>
      <c r="I71" s="65" t="str">
        <f t="shared" si="1"/>
        <v>INSERT INTO FT_T_MKID (MKT_OID,MKT_ID,MKT_ID_CTXT_TYP,START_TMS,LAST_CHG_TMS,LAST_CHG_USR_ID,MKID_OID,DATA_SRC_ID) SELECT  (select MKT_OID from ft_T_mkid where rownum=1 and mkt_id='EDX' ),'EDX','ESMMKT',SYSDATE,SYSDATE,'GS:BARCLAYS','MKID=00070','ESM' from dual where not exists (select 'X' from ft_t_MKID where MKT_ID='EDX' and MKT_ID_CTXT_TYP='ESMMKT');</v>
      </c>
    </row>
    <row r="72" spans="1:9">
      <c r="A72" s="52" t="s">
        <v>533</v>
      </c>
      <c r="B72" s="52" t="s">
        <v>534</v>
      </c>
      <c r="C72" s="51" t="s">
        <v>362</v>
      </c>
      <c r="D72" s="51" t="s">
        <v>35</v>
      </c>
      <c r="E72" s="51" t="s">
        <v>35</v>
      </c>
      <c r="F72" s="51" t="s">
        <v>331</v>
      </c>
      <c r="G72" s="51" t="s">
        <v>535</v>
      </c>
      <c r="H72" s="51" t="s">
        <v>332</v>
      </c>
      <c r="I72" s="65" t="str">
        <f t="shared" si="1"/>
        <v>INSERT INTO FT_T_MKID (MKT_OID,MKT_ID,MKT_ID_CTXT_TYP,START_TMS,LAST_CHG_TMS,LAST_CHG_USR_ID,MKID_OID,DATA_SRC_ID) SELECT  (select MKT_OID from ft_T_mkid where rownum=1 and mkt_id='AMM' ),'AMM','ESMMKT',SYSDATE,SYSDATE,'GS:BARCLAYS','MKID=00071','ESM' from dual where not exists (select 'X' from ft_t_MKID where MKT_ID='AMM' and MKT_ID_CTXT_TYP='ESMMKT');</v>
      </c>
    </row>
    <row r="73" spans="1:9">
      <c r="A73" s="52" t="s">
        <v>536</v>
      </c>
      <c r="B73" s="52" t="s">
        <v>340</v>
      </c>
      <c r="C73" s="51" t="s">
        <v>362</v>
      </c>
      <c r="D73" s="51" t="s">
        <v>35</v>
      </c>
      <c r="E73" s="51" t="s">
        <v>35</v>
      </c>
      <c r="F73" s="51" t="s">
        <v>331</v>
      </c>
      <c r="G73" s="51" t="s">
        <v>537</v>
      </c>
      <c r="H73" s="51" t="s">
        <v>332</v>
      </c>
      <c r="I73" s="65" t="str">
        <f t="shared" si="1"/>
        <v>INSERT INTO FT_T_MKID (MKT_OID,MKT_ID,MKT_ID_CTXT_TYP,START_TMS,LAST_CHG_TMS,LAST_CHG_USR_ID,MKID_OID,DATA_SRC_ID) SELECT  (select MKT_OID from ft_T_mkid where rownum=1 and mkt_id='JSD' ),'JSD','ESMMKT',SYSDATE,SYSDATE,'GS:BARCLAYS','MKID=00072','ESM' from dual where not exists (select 'X' from ft_t_MKID where MKT_ID='JSD' and MKT_ID_CTXT_TYP='ESMMKT');</v>
      </c>
    </row>
    <row r="74" spans="1:9">
      <c r="A74" s="52" t="s">
        <v>538</v>
      </c>
      <c r="B74" s="52" t="s">
        <v>539</v>
      </c>
      <c r="C74" s="51" t="s">
        <v>362</v>
      </c>
      <c r="D74" s="51" t="s">
        <v>35</v>
      </c>
      <c r="E74" s="51" t="s">
        <v>35</v>
      </c>
      <c r="F74" s="51" t="s">
        <v>331</v>
      </c>
      <c r="G74" s="51" t="s">
        <v>540</v>
      </c>
      <c r="H74" s="51" t="s">
        <v>332</v>
      </c>
      <c r="I74" s="65" t="str">
        <f t="shared" si="1"/>
        <v>INSERT INTO FT_T_MKID (MKT_OID,MKT_ID,MKT_ID_CTXT_TYP,START_TMS,LAST_CHG_TMS,LAST_CHG_USR_ID,MKID_OID,DATA_SRC_ID) SELECT  (select MKT_OID from ft_T_mkid where rownum=1 and mkt_id='LMA' ),'LMA','ESMMKT',SYSDATE,SYSDATE,'GS:BARCLAYS','MKID=00073','ESM' from dual where not exists (select 'X' from ft_t_MKID where MKT_ID='LMA' and MKT_ID_CTXT_TYP='ESMMKT');</v>
      </c>
    </row>
    <row r="75" spans="1:9">
      <c r="A75" s="52" t="s">
        <v>541</v>
      </c>
      <c r="B75" s="52" t="s">
        <v>542</v>
      </c>
      <c r="C75" s="51" t="s">
        <v>362</v>
      </c>
      <c r="D75" s="51" t="s">
        <v>35</v>
      </c>
      <c r="E75" s="51" t="s">
        <v>35</v>
      </c>
      <c r="F75" s="51" t="s">
        <v>331</v>
      </c>
      <c r="G75" s="51" t="s">
        <v>543</v>
      </c>
      <c r="H75" s="51" t="s">
        <v>332</v>
      </c>
      <c r="I75" s="65" t="str">
        <f t="shared" si="1"/>
        <v>INSERT INTO FT_T_MKID (MKT_OID,MKT_ID,MKT_ID_CTXT_TYP,START_TMS,LAST_CHG_TMS,LAST_CHG_USR_ID,MKID_OID,DATA_SRC_ID) SELECT  (select MKT_OID from ft_T_mkid where rownum=1 and mkt_id='LIF' ),'LIF','ESMMKT',SYSDATE,SYSDATE,'GS:BARCLAYS','MKID=00074','ESM' from dual where not exists (select 'X' from ft_t_MKID where MKT_ID='LIF' and MKT_ID_CTXT_TYP='ESMMKT');</v>
      </c>
    </row>
    <row r="76" spans="1:9">
      <c r="A76" s="52" t="s">
        <v>544</v>
      </c>
      <c r="B76" s="52" t="s">
        <v>545</v>
      </c>
      <c r="C76" s="51" t="s">
        <v>362</v>
      </c>
      <c r="D76" s="51" t="s">
        <v>35</v>
      </c>
      <c r="E76" s="51" t="s">
        <v>35</v>
      </c>
      <c r="F76" s="51" t="s">
        <v>331</v>
      </c>
      <c r="G76" s="51" t="s">
        <v>546</v>
      </c>
      <c r="H76" s="51" t="s">
        <v>332</v>
      </c>
      <c r="I76" s="65" t="str">
        <f t="shared" si="1"/>
        <v>INSERT INTO FT_T_MKID (MKT_OID,MKT_ID,MKT_ID_CTXT_TYP,START_TMS,LAST_CHG_TMS,LAST_CHG_USR_ID,MKID_OID,DATA_SRC_ID) SELECT  (select MKT_OID from ft_T_mkid where rownum=1 and mkt_id='BEX' ),'BEX','ESMMKT',SYSDATE,SYSDATE,'GS:BARCLAYS','MKID=00075','ESM' from dual where not exists (select 'X' from ft_t_MKID where MKT_ID='BEX' and MKT_ID_CTXT_TYP='ESMMKT');</v>
      </c>
    </row>
    <row r="77" spans="1:9">
      <c r="A77" s="52" t="s">
        <v>547</v>
      </c>
      <c r="B77" s="52" t="s">
        <v>548</v>
      </c>
      <c r="C77" s="51" t="s">
        <v>362</v>
      </c>
      <c r="D77" s="51" t="s">
        <v>35</v>
      </c>
      <c r="E77" s="51" t="s">
        <v>35</v>
      </c>
      <c r="F77" s="51" t="s">
        <v>331</v>
      </c>
      <c r="G77" s="51" t="s">
        <v>549</v>
      </c>
      <c r="H77" s="51" t="s">
        <v>332</v>
      </c>
      <c r="I77" s="65" t="str">
        <f t="shared" si="1"/>
        <v>INSERT INTO FT_T_MKID (MKT_OID,MKT_ID,MKT_ID_CTXT_TYP,START_TMS,LAST_CHG_TMS,LAST_CHG_USR_ID,MKID_OID,DATA_SRC_ID) SELECT  (select MKT_OID from ft_T_mkid where rownum=1 and mkt_id='BTX' ),'BTX','ESMMKT',SYSDATE,SYSDATE,'GS:BARCLAYS','MKID=00076','ESM' from dual where not exists (select 'X' from ft_t_MKID where MKT_ID='BTX' and MKT_ID_CTXT_TYP='ESMMKT');</v>
      </c>
    </row>
    <row r="78" spans="1:9">
      <c r="A78" s="52" t="s">
        <v>550</v>
      </c>
      <c r="B78" s="52" t="s">
        <v>551</v>
      </c>
      <c r="C78" s="51" t="s">
        <v>362</v>
      </c>
      <c r="D78" s="51" t="s">
        <v>35</v>
      </c>
      <c r="E78" s="51" t="s">
        <v>35</v>
      </c>
      <c r="F78" s="51" t="s">
        <v>331</v>
      </c>
      <c r="G78" s="51" t="s">
        <v>552</v>
      </c>
      <c r="H78" s="51" t="s">
        <v>332</v>
      </c>
      <c r="I78" s="65" t="str">
        <f t="shared" si="1"/>
        <v>INSERT INTO FT_T_MKID (MKT_OID,MKT_ID,MKT_ID_CTXT_TYP,START_TMS,LAST_CHG_TMS,LAST_CHG_USR_ID,MKID_OID,DATA_SRC_ID) SELECT  (select MKT_OID from ft_T_mkid where rownum=1 and mkt_id='CSC' ),'CSC','ESMMKT',SYSDATE,SYSDATE,'GS:BARCLAYS','MKID=00077','ESM' from dual where not exists (select 'X' from ft_t_MKID where MKT_ID='CSC' and MKT_ID_CTXT_TYP='ESMMKT');</v>
      </c>
    </row>
    <row r="79" spans="1:9">
      <c r="A79" s="52" t="s">
        <v>553</v>
      </c>
      <c r="B79" s="52" t="s">
        <v>554</v>
      </c>
      <c r="C79" s="51" t="s">
        <v>362</v>
      </c>
      <c r="D79" s="51" t="s">
        <v>35</v>
      </c>
      <c r="E79" s="51" t="s">
        <v>35</v>
      </c>
      <c r="F79" s="51" t="s">
        <v>331</v>
      </c>
      <c r="G79" s="51" t="s">
        <v>555</v>
      </c>
      <c r="H79" s="51" t="s">
        <v>332</v>
      </c>
      <c r="I79" s="65" t="str">
        <f t="shared" si="1"/>
        <v>INSERT INTO FT_T_MKID (MKT_OID,MKT_ID,MKT_ID_CTXT_TYP,START_TMS,LAST_CHG_TMS,LAST_CHG_USR_ID,MKID_OID,DATA_SRC_ID) SELECT  (select MKT_OID from ft_T_mkid where rownum=1 and mkt_id='CIS' ),'CIS','ESMMKT',SYSDATE,SYSDATE,'GS:BARCLAYS','MKID=00078','ESM' from dual where not exists (select 'X' from ft_t_MKID where MKT_ID='CIS' and MKT_ID_CTXT_TYP='ESMMKT');</v>
      </c>
    </row>
    <row r="80" spans="1:9">
      <c r="A80" s="52" t="s">
        <v>556</v>
      </c>
      <c r="B80" s="52" t="s">
        <v>557</v>
      </c>
      <c r="C80" s="51" t="s">
        <v>362</v>
      </c>
      <c r="D80" s="51" t="s">
        <v>35</v>
      </c>
      <c r="E80" s="51" t="s">
        <v>35</v>
      </c>
      <c r="F80" s="51" t="s">
        <v>331</v>
      </c>
      <c r="G80" s="51" t="s">
        <v>558</v>
      </c>
      <c r="H80" s="51" t="s">
        <v>332</v>
      </c>
      <c r="I80" s="65" t="str">
        <f t="shared" si="1"/>
        <v>INSERT INTO FT_T_MKID (MKT_OID,MKT_ID,MKT_ID_CTXT_TYP,START_TMS,LAST_CHG_TMS,LAST_CHG_USR_ID,MKID_OID,DATA_SRC_ID) SELECT  (select MKT_OID from ft_T_mkid where rownum=1 and mkt_id='BAT' ),'BAT','ESMMKT',SYSDATE,SYSDATE,'GS:BARCLAYS','MKID=00079','ESM' from dual where not exists (select 'X' from ft_t_MKID where MKT_ID='BAT' and MKT_ID_CTXT_TYP='ESMMKT');</v>
      </c>
    </row>
    <row r="81" spans="1:9">
      <c r="A81" s="52" t="s">
        <v>559</v>
      </c>
      <c r="B81" s="52" t="s">
        <v>335</v>
      </c>
      <c r="C81" s="51" t="s">
        <v>362</v>
      </c>
      <c r="D81" s="51" t="s">
        <v>35</v>
      </c>
      <c r="E81" s="51" t="s">
        <v>35</v>
      </c>
      <c r="F81" s="51" t="s">
        <v>331</v>
      </c>
      <c r="G81" s="51" t="s">
        <v>560</v>
      </c>
      <c r="H81" s="51" t="s">
        <v>332</v>
      </c>
      <c r="I81" s="65" t="str">
        <f t="shared" si="1"/>
        <v>INSERT INTO FT_T_MKID (MKT_OID,MKT_ID,MKT_ID_CTXT_TYP,START_TMS,LAST_CHG_TMS,LAST_CHG_USR_ID,MKID_OID,DATA_SRC_ID) SELECT  (select MKT_OID from ft_T_mkid where rownum=1 and mkt_id='CBO' ),'CBO','ESMMKT',SYSDATE,SYSDATE,'GS:BARCLAYS','MKID=00080','ESM' from dual where not exists (select 'X' from ft_t_MKID where MKT_ID='CBO' and MKT_ID_CTXT_TYP='ESMMKT');</v>
      </c>
    </row>
    <row r="82" spans="1:9">
      <c r="A82" s="52" t="s">
        <v>559</v>
      </c>
      <c r="B82" s="52" t="s">
        <v>335</v>
      </c>
      <c r="C82" s="51" t="s">
        <v>362</v>
      </c>
      <c r="D82" s="51" t="s">
        <v>35</v>
      </c>
      <c r="E82" s="51" t="s">
        <v>35</v>
      </c>
      <c r="F82" s="51" t="s">
        <v>331</v>
      </c>
      <c r="G82" s="51" t="s">
        <v>561</v>
      </c>
      <c r="H82" s="51" t="s">
        <v>332</v>
      </c>
      <c r="I82" s="65" t="str">
        <f t="shared" si="1"/>
        <v>INSERT INTO FT_T_MKID (MKT_OID,MKT_ID,MKT_ID_CTXT_TYP,START_TMS,LAST_CHG_TMS,LAST_CHG_USR_ID,MKID_OID,DATA_SRC_ID) SELECT  (select MKT_OID from ft_T_mkid where rownum=1 and mkt_id='CBO' ),'CBO','ESMMKT',SYSDATE,SYSDATE,'GS:BARCLAYS','MKID=00081','ESM' from dual where not exists (select 'X' from ft_t_MKID where MKT_ID='CBO' and MKT_ID_CTXT_TYP='ESMMKT');</v>
      </c>
    </row>
    <row r="83" spans="1:9">
      <c r="A83" s="52" t="s">
        <v>562</v>
      </c>
      <c r="B83" s="52" t="s">
        <v>563</v>
      </c>
      <c r="C83" s="51" t="s">
        <v>362</v>
      </c>
      <c r="D83" s="51" t="s">
        <v>35</v>
      </c>
      <c r="E83" s="51" t="s">
        <v>35</v>
      </c>
      <c r="F83" s="51" t="s">
        <v>331</v>
      </c>
      <c r="G83" s="51" t="s">
        <v>564</v>
      </c>
      <c r="H83" s="51" t="s">
        <v>332</v>
      </c>
      <c r="I83" s="65" t="str">
        <f t="shared" si="1"/>
        <v>INSERT INTO FT_T_MKID (MKT_OID,MKT_ID,MKT_ID_CTXT_TYP,START_TMS,LAST_CHG_TMS,LAST_CHG_USR_ID,MKID_OID,DATA_SRC_ID) SELECT  (select MKT_OID from ft_T_mkid where rownum=1 and mkt_id='CBT' ),'CBT','ESMMKT',SYSDATE,SYSDATE,'GS:BARCLAYS','MKID=00082','ESM' from dual where not exists (select 'X' from ft_t_MKID where MKT_ID='CBT' and MKT_ID_CTXT_TYP='ESMMKT');</v>
      </c>
    </row>
    <row r="84" spans="1:9">
      <c r="A84" s="52" t="s">
        <v>565</v>
      </c>
      <c r="B84" s="52" t="s">
        <v>566</v>
      </c>
      <c r="C84" s="51" t="s">
        <v>362</v>
      </c>
      <c r="D84" s="51" t="s">
        <v>35</v>
      </c>
      <c r="E84" s="51" t="s">
        <v>35</v>
      </c>
      <c r="F84" s="51" t="s">
        <v>331</v>
      </c>
      <c r="G84" s="51" t="s">
        <v>567</v>
      </c>
      <c r="H84" s="51" t="s">
        <v>332</v>
      </c>
      <c r="I84" s="65" t="str">
        <f t="shared" si="1"/>
        <v>INSERT INTO FT_T_MKID (MKT_OID,MKT_ID,MKT_ID_CTXT_TYP,START_TMS,LAST_CHG_TMS,LAST_CHG_USR_ID,MKID_OID,DATA_SRC_ID) SELECT  (select MKT_OID from ft_T_mkid where rownum=1 and mkt_id='CME' ),'CME','ESMMKT',SYSDATE,SYSDATE,'GS:BARCLAYS','MKID=00083','ESM' from dual where not exists (select 'X' from ft_t_MKID where MKT_ID='CME' and MKT_ID_CTXT_TYP='ESMMKT');</v>
      </c>
    </row>
    <row r="85" spans="1:9">
      <c r="A85" s="52" t="s">
        <v>565</v>
      </c>
      <c r="B85" s="52" t="s">
        <v>568</v>
      </c>
      <c r="C85" s="51" t="s">
        <v>362</v>
      </c>
      <c r="D85" s="51" t="s">
        <v>35</v>
      </c>
      <c r="E85" s="51" t="s">
        <v>35</v>
      </c>
      <c r="F85" s="51" t="s">
        <v>331</v>
      </c>
      <c r="G85" s="51" t="s">
        <v>569</v>
      </c>
      <c r="H85" s="51" t="s">
        <v>332</v>
      </c>
      <c r="I85" s="65" t="str">
        <f t="shared" si="1"/>
        <v>INSERT INTO FT_T_MKID (MKT_OID,MKT_ID,MKT_ID_CTXT_TYP,START_TMS,LAST_CHG_TMS,LAST_CHG_USR_ID,MKID_OID,DATA_SRC_ID) SELECT  (select MKT_OID from ft_T_mkid where rownum=1 and mkt_id='IMM' ),'IMM','ESMMKT',SYSDATE,SYSDATE,'GS:BARCLAYS','MKID=00084','ESM' from dual where not exists (select 'X' from ft_t_MKID where MKT_ID='IMM' and MKT_ID_CTXT_TYP='ESMMKT');</v>
      </c>
    </row>
    <row r="86" spans="1:9">
      <c r="A86" s="52" t="s">
        <v>570</v>
      </c>
      <c r="B86" s="52" t="s">
        <v>571</v>
      </c>
      <c r="C86" s="51" t="s">
        <v>362</v>
      </c>
      <c r="D86" s="51" t="s">
        <v>35</v>
      </c>
      <c r="E86" s="51" t="s">
        <v>35</v>
      </c>
      <c r="F86" s="51" t="s">
        <v>331</v>
      </c>
      <c r="G86" s="51" t="s">
        <v>572</v>
      </c>
      <c r="H86" s="51" t="s">
        <v>332</v>
      </c>
      <c r="I86" s="65" t="str">
        <f t="shared" si="1"/>
        <v>INSERT INTO FT_T_MKID (MKT_OID,MKT_ID,MKT_ID_CTXT_TYP,START_TMS,LAST_CHG_TMS,LAST_CHG_USR_ID,MKID_OID,DATA_SRC_ID) SELECT  (select MKT_OID from ft_T_mkid where rownum=1 and mkt_id='AOE' ),'AOE','ESMMKT',SYSDATE,SYSDATE,'GS:BARCLAYS','MKID=00085','ESM' from dual where not exists (select 'X' from ft_t_MKID where MKT_ID='AOE' and MKT_ID_CTXT_TYP='ESMMKT');</v>
      </c>
    </row>
    <row r="87" spans="1:9">
      <c r="A87" s="52" t="s">
        <v>573</v>
      </c>
      <c r="B87" s="52" t="s">
        <v>574</v>
      </c>
      <c r="C87" s="51" t="s">
        <v>362</v>
      </c>
      <c r="D87" s="51" t="s">
        <v>35</v>
      </c>
      <c r="E87" s="51" t="s">
        <v>35</v>
      </c>
      <c r="F87" s="51" t="s">
        <v>331</v>
      </c>
      <c r="G87" s="51" t="s">
        <v>575</v>
      </c>
      <c r="H87" s="51" t="s">
        <v>332</v>
      </c>
      <c r="I87" s="65" t="str">
        <f t="shared" si="1"/>
        <v>INSERT INTO FT_T_MKID (MKT_OID,MKT_ID,MKT_ID_CTXT_TYP,START_TMS,LAST_CHG_TMS,LAST_CHG_USR_ID,MKID_OID,DATA_SRC_ID) SELECT  (select MKT_OID from ft_T_mkid where rownum=1 and mkt_id='ARC' ),'ARC','ESMMKT',SYSDATE,SYSDATE,'GS:BARCLAYS','MKID=00086','ESM' from dual where not exists (select 'X' from ft_t_MKID where MKT_ID='ARC' and MKT_ID_CTXT_TYP='ESMMKT');</v>
      </c>
    </row>
    <row r="88" spans="1:9">
      <c r="A88" s="52" t="s">
        <v>576</v>
      </c>
      <c r="B88" s="52" t="s">
        <v>577</v>
      </c>
      <c r="C88" s="51" t="s">
        <v>362</v>
      </c>
      <c r="D88" s="51" t="s">
        <v>35</v>
      </c>
      <c r="E88" s="51" t="s">
        <v>35</v>
      </c>
      <c r="F88" s="51" t="s">
        <v>331</v>
      </c>
      <c r="G88" s="51" t="s">
        <v>578</v>
      </c>
      <c r="H88" s="51" t="s">
        <v>332</v>
      </c>
      <c r="I88" s="65" t="str">
        <f t="shared" si="1"/>
        <v>INSERT INTO FT_T_MKID (MKT_OID,MKT_ID,MKT_ID_CTXT_TYP,START_TMS,LAST_CHG_TMS,LAST_CHG_USR_ID,MKID_OID,DATA_SRC_ID) SELECT  (select MKT_OID from ft_T_mkid where rownum=1 and mkt_id='ASE' ),'ASE','ESMMKT',SYSDATE,SYSDATE,'GS:BARCLAYS','MKID=00087','ESM' from dual where not exists (select 'X' from ft_t_MKID where MKT_ID='ASE' and MKT_ID_CTXT_TYP='ESMMKT');</v>
      </c>
    </row>
    <row r="89" spans="1:9">
      <c r="A89" s="52" t="s">
        <v>579</v>
      </c>
      <c r="B89" s="52" t="s">
        <v>580</v>
      </c>
      <c r="C89" s="51" t="s">
        <v>362</v>
      </c>
      <c r="D89" s="51" t="s">
        <v>35</v>
      </c>
      <c r="E89" s="51" t="s">
        <v>35</v>
      </c>
      <c r="F89" s="51" t="s">
        <v>331</v>
      </c>
      <c r="G89" s="51" t="s">
        <v>581</v>
      </c>
      <c r="H89" s="51" t="s">
        <v>332</v>
      </c>
      <c r="I89" s="65" t="str">
        <f t="shared" si="1"/>
        <v>INSERT INTO FT_T_MKID (MKT_OID,MKT_ID,MKT_ID_CTXT_TYP,START_TMS,LAST_CHG_TMS,LAST_CHG_USR_ID,MKID_OID,DATA_SRC_ID) SELECT  (select MKT_OID from ft_T_mkid where rownum=1 and mkt_id='BSL' ),'BSL','ESMMKT',SYSDATE,SYSDATE,'GS:BARCLAYS','MKID=00088','ESM' from dual where not exists (select 'X' from ft_t_MKID where MKT_ID='BSL' and MKT_ID_CTXT_TYP='ESMMKT');</v>
      </c>
    </row>
    <row r="90" spans="1:9">
      <c r="A90" s="52" t="s">
        <v>582</v>
      </c>
      <c r="B90" s="52" t="s">
        <v>583</v>
      </c>
      <c r="C90" s="51" t="s">
        <v>362</v>
      </c>
      <c r="D90" s="51" t="s">
        <v>35</v>
      </c>
      <c r="E90" s="51" t="s">
        <v>35</v>
      </c>
      <c r="F90" s="51" t="s">
        <v>331</v>
      </c>
      <c r="G90" s="51" t="s">
        <v>584</v>
      </c>
      <c r="H90" s="51" t="s">
        <v>332</v>
      </c>
      <c r="I90" s="65" t="str">
        <f t="shared" si="1"/>
        <v>INSERT INTO FT_T_MKID (MKT_OID,MKT_ID,MKT_ID_CTXT_TYP,START_TMS,LAST_CHG_TMS,LAST_CHG_USR_ID,MKID_OID,DATA_SRC_ID) SELECT  (select MKT_OID from ft_T_mkid where rownum=1 and mkt_id='BRN' ),'BRN','ESMMKT',SYSDATE,SYSDATE,'GS:BARCLAYS','MKID=00089','ESM' from dual where not exists (select 'X' from ft_t_MKID where MKT_ID='BRN' and MKT_ID_CTXT_TYP='ESMMKT');</v>
      </c>
    </row>
    <row r="91" spans="1:9">
      <c r="A91" s="52" t="s">
        <v>585</v>
      </c>
      <c r="B91" s="52" t="s">
        <v>586</v>
      </c>
      <c r="C91" s="51" t="s">
        <v>362</v>
      </c>
      <c r="D91" s="51" t="s">
        <v>35</v>
      </c>
      <c r="E91" s="51" t="s">
        <v>35</v>
      </c>
      <c r="F91" s="51" t="s">
        <v>331</v>
      </c>
      <c r="G91" s="51" t="s">
        <v>587</v>
      </c>
      <c r="H91" s="51" t="s">
        <v>332</v>
      </c>
      <c r="I91" s="65" t="str">
        <f t="shared" si="1"/>
        <v>INSERT INTO FT_T_MKID (MKT_OID,MKT_ID,MKT_ID_CTXT_TYP,START_TMS,LAST_CHG_TMS,LAST_CHG_USR_ID,MKID_OID,DATA_SRC_ID) SELECT  (select MKT_OID from ft_T_mkid where rownum=1 and mkt_id='GVA' ),'GVA','ESMMKT',SYSDATE,SYSDATE,'GS:BARCLAYS','MKID=00090','ESM' from dual where not exists (select 'X' from ft_t_MKID where MKT_ID='GVA' and MKT_ID_CTXT_TYP='ESMMKT');</v>
      </c>
    </row>
    <row r="92" spans="1:9">
      <c r="A92" s="52" t="s">
        <v>588</v>
      </c>
      <c r="B92" s="52" t="s">
        <v>589</v>
      </c>
      <c r="C92" s="51" t="s">
        <v>362</v>
      </c>
      <c r="D92" s="51" t="s">
        <v>35</v>
      </c>
      <c r="E92" s="51" t="s">
        <v>35</v>
      </c>
      <c r="F92" s="51" t="s">
        <v>331</v>
      </c>
      <c r="G92" s="51" t="s">
        <v>590</v>
      </c>
      <c r="H92" s="51" t="s">
        <v>332</v>
      </c>
      <c r="I92" s="65" t="str">
        <f t="shared" si="1"/>
        <v>INSERT INTO FT_T_MKID (MKT_OID,MKT_ID,MKT_ID_CTXT_TYP,START_TMS,LAST_CHG_TMS,LAST_CHG_USR_ID,MKID_OID,DATA_SRC_ID) SELECT  (select MKT_OID from ft_T_mkid where rownum=1 and mkt_id='LAU' ),'LAU','ESMMKT',SYSDATE,SYSDATE,'GS:BARCLAYS','MKID=00091','ESM' from dual where not exists (select 'X' from ft_t_MKID where MKT_ID='LAU' and MKT_ID_CTXT_TYP='ESMMKT');</v>
      </c>
    </row>
    <row r="93" spans="1:9">
      <c r="A93" s="52" t="s">
        <v>591</v>
      </c>
      <c r="B93" s="52" t="s">
        <v>592</v>
      </c>
      <c r="C93" s="51" t="s">
        <v>362</v>
      </c>
      <c r="D93" s="51" t="s">
        <v>35</v>
      </c>
      <c r="E93" s="51" t="s">
        <v>35</v>
      </c>
      <c r="F93" s="51" t="s">
        <v>331</v>
      </c>
      <c r="G93" s="51" t="s">
        <v>593</v>
      </c>
      <c r="H93" s="51" t="s">
        <v>332</v>
      </c>
      <c r="I93" s="65" t="str">
        <f t="shared" si="1"/>
        <v>INSERT INTO FT_T_MKID (MKT_OID,MKT_ID,MKT_ID_CTXT_TYP,START_TMS,LAST_CHG_TMS,LAST_CHG_USR_ID,MKID_OID,DATA_SRC_ID) SELECT  (select MKT_OID from ft_T_mkid where rownum=1 and mkt_id='LUZ' ),'LUZ','ESMMKT',SYSDATE,SYSDATE,'GS:BARCLAYS','MKID=00092','ESM' from dual where not exists (select 'X' from ft_t_MKID where MKT_ID='LUZ' and MKT_ID_CTXT_TYP='ESMMKT');</v>
      </c>
    </row>
    <row r="94" spans="1:9">
      <c r="A94" s="52" t="s">
        <v>594</v>
      </c>
      <c r="B94" s="52" t="s">
        <v>595</v>
      </c>
      <c r="C94" s="51" t="s">
        <v>362</v>
      </c>
      <c r="D94" s="51" t="s">
        <v>35</v>
      </c>
      <c r="E94" s="51" t="s">
        <v>35</v>
      </c>
      <c r="F94" s="51" t="s">
        <v>331</v>
      </c>
      <c r="G94" s="51" t="s">
        <v>596</v>
      </c>
      <c r="H94" s="51" t="s">
        <v>332</v>
      </c>
      <c r="I94" s="65" t="str">
        <f t="shared" si="1"/>
        <v>INSERT INTO FT_T_MKID (MKT_OID,MKT_ID,MKT_ID_CTXT_TYP,START_TMS,LAST_CHG_TMS,LAST_CHG_USR_ID,MKID_OID,DATA_SRC_ID) SELECT  (select MKT_OID from ft_T_mkid where rownum=1 and mkt_id='ALX' ),'ALX','ESMMKT',SYSDATE,SYSDATE,'GS:BARCLAYS','MKID=00093','ESM' from dual where not exists (select 'X' from ft_t_MKID where MKT_ID='ALX' and MKT_ID_CTXT_TYP='ESMMKT');</v>
      </c>
    </row>
    <row r="95" spans="1:9">
      <c r="A95" s="52" t="s">
        <v>597</v>
      </c>
      <c r="B95" s="52" t="s">
        <v>598</v>
      </c>
      <c r="C95" s="51" t="s">
        <v>362</v>
      </c>
      <c r="D95" s="51" t="s">
        <v>35</v>
      </c>
      <c r="E95" s="51" t="s">
        <v>35</v>
      </c>
      <c r="F95" s="51" t="s">
        <v>331</v>
      </c>
      <c r="G95" s="51" t="s">
        <v>599</v>
      </c>
      <c r="H95" s="51" t="s">
        <v>332</v>
      </c>
      <c r="I95" s="65" t="str">
        <f t="shared" si="1"/>
        <v>INSERT INTO FT_T_MKID (MKT_OID,MKT_ID,MKT_ID_CTXT_TYP,START_TMS,LAST_CHG_TMS,LAST_CHG_USR_ID,MKID_OID,DATA_SRC_ID) SELECT  (select MKT_OID from ft_T_mkid where rownum=1 and mkt_id='CX2' ),'CX2','ESMMKT',SYSDATE,SYSDATE,'GS:BARCLAYS','MKID=00094','ESM' from dual where not exists (select 'X' from ft_t_MKID where MKT_ID='CX2' and MKT_ID_CTXT_TYP='ESMMKT');</v>
      </c>
    </row>
    <row r="96" spans="1:9">
      <c r="A96" s="52" t="s">
        <v>600</v>
      </c>
      <c r="B96" s="52" t="s">
        <v>601</v>
      </c>
      <c r="C96" s="51" t="s">
        <v>362</v>
      </c>
      <c r="D96" s="51" t="s">
        <v>35</v>
      </c>
      <c r="E96" s="51" t="s">
        <v>35</v>
      </c>
      <c r="F96" s="51" t="s">
        <v>331</v>
      </c>
      <c r="G96" s="51" t="s">
        <v>602</v>
      </c>
      <c r="H96" s="51" t="s">
        <v>332</v>
      </c>
      <c r="I96" s="65" t="str">
        <f t="shared" si="1"/>
        <v>INSERT INTO FT_T_MKID (MKT_OID,MKT_ID,MKT_ID_CTXT_TYP,START_TMS,LAST_CHG_TMS,LAST_CHG_USR_ID,MKID_OID,DATA_SRC_ID) SELECT  (select MKT_OID from ft_T_mkid where rownum=1 and mkt_id='CXX' ),'CXX','ESMMKT',SYSDATE,SYSDATE,'GS:BARCLAYS','MKID=00095','ESM' from dual where not exists (select 'X' from ft_t_MKID where MKT_ID='CXX' and MKT_ID_CTXT_TYP='ESMMKT');</v>
      </c>
    </row>
    <row r="97" spans="1:9">
      <c r="A97" s="52" t="s">
        <v>603</v>
      </c>
      <c r="B97" s="52" t="s">
        <v>604</v>
      </c>
      <c r="C97" s="51" t="s">
        <v>362</v>
      </c>
      <c r="D97" s="51" t="s">
        <v>35</v>
      </c>
      <c r="E97" s="51" t="s">
        <v>35</v>
      </c>
      <c r="F97" s="51" t="s">
        <v>331</v>
      </c>
      <c r="G97" s="51" t="s">
        <v>605</v>
      </c>
      <c r="H97" s="51" t="s">
        <v>332</v>
      </c>
      <c r="I97" s="65" t="str">
        <f t="shared" si="1"/>
        <v>INSERT INTO FT_T_MKID (MKT_OID,MKT_ID,MKT_ID_CTXT_TYP,START_TMS,LAST_CHG_TMS,LAST_CHG_USR_ID,MKID_OID,DATA_SRC_ID) SELECT  (select MKT_OID from ft_T_mkid where rownum=1 and mkt_id='LNX' ),'LNX','ESMMKT',SYSDATE,SYSDATE,'GS:BARCLAYS','MKID=00096','ESM' from dual where not exists (select 'X' from ft_t_MKID where MKT_ID='LNX' and MKT_ID_CTXT_TYP='ESMMKT');</v>
      </c>
    </row>
    <row r="98" spans="1:9">
      <c r="A98" s="52" t="s">
        <v>606</v>
      </c>
      <c r="B98" s="52" t="s">
        <v>607</v>
      </c>
      <c r="C98" s="51" t="s">
        <v>362</v>
      </c>
      <c r="D98" s="51" t="s">
        <v>35</v>
      </c>
      <c r="E98" s="51" t="s">
        <v>35</v>
      </c>
      <c r="F98" s="51" t="s">
        <v>331</v>
      </c>
      <c r="G98" s="51" t="s">
        <v>608</v>
      </c>
      <c r="H98" s="51" t="s">
        <v>332</v>
      </c>
      <c r="I98" s="65" t="str">
        <f t="shared" si="1"/>
        <v>INSERT INTO FT_T_MKID (MKT_OID,MKT_ID,MKT_ID_CTXT_TYP,START_TMS,LAST_CHG_TMS,LAST_CHG_USR_ID,MKID_OID,DATA_SRC_ID) SELECT  (select MKT_OID from ft_T_mkid where rownum=1 and mkt_id='BAH' ),'BAH','ESMMKT',SYSDATE,SYSDATE,'GS:BARCLAYS','MKID=00097','ESM' from dual where not exists (select 'X' from ft_t_MKID where MKT_ID='BAH' and MKT_ID_CTXT_TYP='ESMMKT');</v>
      </c>
    </row>
    <row r="99" spans="1:9">
      <c r="A99" s="52" t="s">
        <v>609</v>
      </c>
      <c r="B99" s="52" t="s">
        <v>610</v>
      </c>
      <c r="C99" s="51" t="s">
        <v>362</v>
      </c>
      <c r="D99" s="51" t="s">
        <v>35</v>
      </c>
      <c r="E99" s="51" t="s">
        <v>35</v>
      </c>
      <c r="F99" s="51" t="s">
        <v>331</v>
      </c>
      <c r="G99" s="51" t="s">
        <v>611</v>
      </c>
      <c r="H99" s="51" t="s">
        <v>332</v>
      </c>
      <c r="I99" s="65" t="str">
        <f t="shared" si="1"/>
        <v>INSERT INTO FT_T_MKID (MKT_OID,MKT_ID,MKT_ID_CTXT_TYP,START_TMS,LAST_CHG_TMS,LAST_CHG_USR_ID,MKID_OID,DATA_SRC_ID) SELECT  (select MKT_OID from ft_T_mkid where rownum=1 and mkt_id='BFX' ),'BFX','ESMMKT',SYSDATE,SYSDATE,'GS:BARCLAYS','MKID=00098','ESM' from dual where not exists (select 'X' from ft_t_MKID where MKT_ID='BFX' and MKT_ID_CTXT_TYP='ESMMKT');</v>
      </c>
    </row>
    <row r="100" spans="1:9">
      <c r="A100" s="52" t="s">
        <v>609</v>
      </c>
      <c r="B100" s="52" t="s">
        <v>610</v>
      </c>
      <c r="C100" s="51" t="s">
        <v>362</v>
      </c>
      <c r="D100" s="51" t="s">
        <v>35</v>
      </c>
      <c r="E100" s="51" t="s">
        <v>35</v>
      </c>
      <c r="F100" s="51" t="s">
        <v>331</v>
      </c>
      <c r="G100" s="51" t="s">
        <v>612</v>
      </c>
      <c r="H100" s="51" t="s">
        <v>332</v>
      </c>
      <c r="I100" s="65" t="str">
        <f t="shared" si="1"/>
        <v>INSERT INTO FT_T_MKID (MKT_OID,MKT_ID,MKT_ID_CTXT_TYP,START_TMS,LAST_CHG_TMS,LAST_CHG_USR_ID,MKID_OID,DATA_SRC_ID) SELECT  (select MKT_OID from ft_T_mkid where rownum=1 and mkt_id='BFX' ),'BFX','ESMMKT',SYSDATE,SYSDATE,'GS:BARCLAYS','MKID=00099','ESM' from dual where not exists (select 'X' from ft_t_MKID where MKT_ID='BFX' and MKT_ID_CTXT_TYP='ESMMKT');</v>
      </c>
    </row>
    <row r="101" spans="1:9">
      <c r="A101" s="52" t="s">
        <v>613</v>
      </c>
      <c r="B101" s="52" t="s">
        <v>614</v>
      </c>
      <c r="C101" s="51" t="s">
        <v>362</v>
      </c>
      <c r="D101" s="51" t="s">
        <v>35</v>
      </c>
      <c r="E101" s="51" t="s">
        <v>35</v>
      </c>
      <c r="F101" s="51" t="s">
        <v>331</v>
      </c>
      <c r="G101" s="51" t="s">
        <v>615</v>
      </c>
      <c r="H101" s="51" t="s">
        <v>332</v>
      </c>
      <c r="I101" s="65" t="str">
        <f t="shared" si="1"/>
        <v>INSERT INTO FT_T_MKID (MKT_OID,MKT_ID,MKT_ID_CTXT_TYP,START_TMS,LAST_CHG_TMS,LAST_CHG_USR_ID,MKID_OID,DATA_SRC_ID) SELECT  (select MKT_OID from ft_T_mkid where rownum=1 and mkt_id='BSE' ),'BSE','ESMMKT',SYSDATE,SYSDATE,'GS:BARCLAYS','MKID=00100','ESM' from dual where not exists (select 'X' from ft_t_MKID where MKT_ID='BSE' and MKT_ID_CTXT_TYP='ESMMKT');</v>
      </c>
    </row>
    <row r="102" spans="1:9">
      <c r="A102" s="52" t="s">
        <v>613</v>
      </c>
      <c r="B102" s="52" t="s">
        <v>616</v>
      </c>
      <c r="C102" s="51" t="s">
        <v>362</v>
      </c>
      <c r="D102" s="51" t="s">
        <v>35</v>
      </c>
      <c r="E102" s="51" t="s">
        <v>35</v>
      </c>
      <c r="F102" s="51" t="s">
        <v>331</v>
      </c>
      <c r="G102" s="51" t="s">
        <v>617</v>
      </c>
      <c r="H102" s="51" t="s">
        <v>332</v>
      </c>
      <c r="I102" s="65" t="str">
        <f t="shared" si="1"/>
        <v>INSERT INTO FT_T_MKID (MKT_OID,MKT_ID,MKT_ID_CTXT_TYP,START_TMS,LAST_CHG_TMS,LAST_CHG_USR_ID,MKID_OID,DATA_SRC_ID) SELECT  (select MKT_OID from ft_T_mkid where rownum=1 and mkt_id='BUD' ),'BUD','ESMMKT',SYSDATE,SYSDATE,'GS:BARCLAYS','MKID=00101','ESM' from dual where not exists (select 'X' from ft_t_MKID where MKT_ID='BUD' and MKT_ID_CTXT_TYP='ESMMKT');</v>
      </c>
    </row>
    <row r="103" spans="1:9">
      <c r="A103" s="52" t="s">
        <v>618</v>
      </c>
      <c r="B103" s="52" t="s">
        <v>619</v>
      </c>
      <c r="C103" s="51" t="s">
        <v>362</v>
      </c>
      <c r="D103" s="51" t="s">
        <v>35</v>
      </c>
      <c r="E103" s="51" t="s">
        <v>35</v>
      </c>
      <c r="F103" s="51" t="s">
        <v>331</v>
      </c>
      <c r="G103" s="51" t="s">
        <v>620</v>
      </c>
      <c r="H103" s="51" t="s">
        <v>332</v>
      </c>
      <c r="I103" s="65" t="str">
        <f t="shared" si="1"/>
        <v>INSERT INTO FT_T_MKID (MKT_OID,MKT_ID,MKT_ID_CTXT_TYP,START_TMS,LAST_CHG_TMS,LAST_CHG_USR_ID,MKID_OID,DATA_SRC_ID) SELECT  (select MKT_OID from ft_T_mkid where rownum=1 and mkt_id='BRE' ),'BRE','ESMMKT',SYSDATE,SYSDATE,'GS:BARCLAYS','MKID=00102','ESM' from dual where not exists (select 'X' from ft_t_MKID where MKT_ID='BRE' and MKT_ID_CTXT_TYP='ESMMKT');</v>
      </c>
    </row>
    <row r="104" spans="1:9">
      <c r="A104" s="52" t="s">
        <v>621</v>
      </c>
      <c r="B104" s="52" t="s">
        <v>622</v>
      </c>
      <c r="C104" s="51" t="s">
        <v>362</v>
      </c>
      <c r="D104" s="51" t="s">
        <v>35</v>
      </c>
      <c r="E104" s="51" t="s">
        <v>35</v>
      </c>
      <c r="F104" s="51" t="s">
        <v>331</v>
      </c>
      <c r="G104" s="51" t="s">
        <v>623</v>
      </c>
      <c r="H104" s="51" t="s">
        <v>332</v>
      </c>
      <c r="I104" s="65" t="str">
        <f t="shared" si="1"/>
        <v>INSERT INTO FT_T_MKID (MKT_OID,MKT_ID,MKT_ID_CTXT_TYP,START_TMS,LAST_CHG_TMS,LAST_CHG_USR_ID,MKID_OID,DATA_SRC_ID) SELECT  (select MKT_OID from ft_T_mkid where rownum=1 and mkt_id='EUX' ),'EUX','ESMMKT',SYSDATE,SYSDATE,'GS:BARCLAYS','MKID=00103','ESM' from dual where not exists (select 'X' from ft_t_MKID where MKT_ID='EUX' and MKT_ID_CTXT_TYP='ESMMKT');</v>
      </c>
    </row>
    <row r="105" spans="1:9">
      <c r="A105" s="52" t="s">
        <v>621</v>
      </c>
      <c r="B105" s="52" t="s">
        <v>622</v>
      </c>
      <c r="C105" s="51" t="s">
        <v>362</v>
      </c>
      <c r="D105" s="51" t="s">
        <v>35</v>
      </c>
      <c r="E105" s="51" t="s">
        <v>35</v>
      </c>
      <c r="F105" s="51" t="s">
        <v>331</v>
      </c>
      <c r="G105" s="51" t="s">
        <v>624</v>
      </c>
      <c r="H105" s="51" t="s">
        <v>332</v>
      </c>
      <c r="I105" s="65" t="str">
        <f t="shared" si="1"/>
        <v>INSERT INTO FT_T_MKID (MKT_OID,MKT_ID,MKT_ID_CTXT_TYP,START_TMS,LAST_CHG_TMS,LAST_CHG_USR_ID,MKID_OID,DATA_SRC_ID) SELECT  (select MKT_OID from ft_T_mkid where rownum=1 and mkt_id='EUX' ),'EUX','ESMMKT',SYSDATE,SYSDATE,'GS:BARCLAYS','MKID=00104','ESM' from dual where not exists (select 'X' from ft_t_MKID where MKT_ID='EUX' and MKT_ID_CTXT_TYP='ESMMKT');</v>
      </c>
    </row>
    <row r="106" spans="1:9">
      <c r="A106" s="52" t="s">
        <v>621</v>
      </c>
      <c r="B106" s="52" t="s">
        <v>622</v>
      </c>
      <c r="C106" s="51" t="s">
        <v>362</v>
      </c>
      <c r="D106" s="51" t="s">
        <v>35</v>
      </c>
      <c r="E106" s="51" t="s">
        <v>35</v>
      </c>
      <c r="F106" s="51" t="s">
        <v>331</v>
      </c>
      <c r="G106" s="51" t="s">
        <v>625</v>
      </c>
      <c r="H106" s="51" t="s">
        <v>332</v>
      </c>
      <c r="I106" s="65" t="str">
        <f t="shared" si="1"/>
        <v>INSERT INTO FT_T_MKID (MKT_OID,MKT_ID,MKT_ID_CTXT_TYP,START_TMS,LAST_CHG_TMS,LAST_CHG_USR_ID,MKID_OID,DATA_SRC_ID) SELECT  (select MKT_OID from ft_T_mkid where rownum=1 and mkt_id='EUX' ),'EUX','ESMMKT',SYSDATE,SYSDATE,'GS:BARCLAYS','MKID=00105','ESM' from dual where not exists (select 'X' from ft_t_MKID where MKT_ID='EUX' and MKT_ID_CTXT_TYP='ESMMKT');</v>
      </c>
    </row>
    <row r="107" spans="1:9">
      <c r="A107" s="52" t="s">
        <v>626</v>
      </c>
      <c r="B107" s="52" t="s">
        <v>627</v>
      </c>
      <c r="C107" s="51" t="s">
        <v>362</v>
      </c>
      <c r="D107" s="51" t="s">
        <v>35</v>
      </c>
      <c r="E107" s="51" t="s">
        <v>35</v>
      </c>
      <c r="F107" s="51" t="s">
        <v>331</v>
      </c>
      <c r="G107" s="51" t="s">
        <v>628</v>
      </c>
      <c r="H107" s="51" t="s">
        <v>332</v>
      </c>
      <c r="I107" s="65" t="str">
        <f t="shared" si="1"/>
        <v>INSERT INTO FT_T_MKID (MKT_OID,MKT_ID,MKT_ID_CTXT_TYP,START_TMS,LAST_CHG_TMS,LAST_CHG_USR_ID,MKID_OID,DATA_SRC_ID) SELECT  (select MKT_OID from ft_T_mkid where rownum=1 and mkt_id='HOM' ),'HOM','ESMMKT',SYSDATE,SYSDATE,'GS:BARCLAYS','MKID=00106','ESM' from dual where not exists (select 'X' from ft_t_MKID where MKT_ID='HOM' and MKT_ID_CTXT_TYP='ESMMKT');</v>
      </c>
    </row>
    <row r="108" spans="1:9">
      <c r="A108" s="52" t="s">
        <v>629</v>
      </c>
      <c r="B108" s="52" t="s">
        <v>630</v>
      </c>
      <c r="C108" s="51" t="s">
        <v>362</v>
      </c>
      <c r="D108" s="51" t="s">
        <v>35</v>
      </c>
      <c r="E108" s="51" t="s">
        <v>35</v>
      </c>
      <c r="F108" s="51" t="s">
        <v>331</v>
      </c>
      <c r="G108" s="51" t="s">
        <v>631</v>
      </c>
      <c r="H108" s="51" t="s">
        <v>332</v>
      </c>
      <c r="I108" s="65" t="str">
        <f t="shared" si="1"/>
        <v>INSERT INTO FT_T_MKID (MKT_OID,MKT_ID,MKT_ID_CTXT_TYP,START_TMS,LAST_CHG_TMS,LAST_CHG_USR_ID,MKID_OID,DATA_SRC_ID) SELECT  (select MKT_OID from ft_T_mkid where rownum=1 and mkt_id='ASU' ),'ASU','ESMMKT',SYSDATE,SYSDATE,'GS:BARCLAYS','MKID=00107','ESM' from dual where not exists (select 'X' from ft_t_MKID where MKT_ID='ASU' and MKT_ID_CTXT_TYP='ESMMKT');</v>
      </c>
    </row>
    <row r="109" spans="1:9">
      <c r="A109" s="52" t="s">
        <v>632</v>
      </c>
      <c r="B109" s="52" t="s">
        <v>633</v>
      </c>
      <c r="C109" s="51" t="s">
        <v>362</v>
      </c>
      <c r="D109" s="51" t="s">
        <v>35</v>
      </c>
      <c r="E109" s="51" t="s">
        <v>35</v>
      </c>
      <c r="F109" s="51" t="s">
        <v>331</v>
      </c>
      <c r="G109" s="51" t="s">
        <v>634</v>
      </c>
      <c r="H109" s="51" t="s">
        <v>332</v>
      </c>
      <c r="I109" s="65" t="str">
        <f t="shared" si="1"/>
        <v>INSERT INTO FT_T_MKID (MKT_OID,MKT_ID,MKT_ID_CTXT_TYP,START_TMS,LAST_CHG_TMS,LAST_CHG_USR_ID,MKID_OID,DATA_SRC_ID) SELECT  (select MKT_OID from ft_T_mkid where rownum=1 and mkt_id='LAG' ),'LAG','ESMMKT',SYSDATE,SYSDATE,'GS:BARCLAYS','MKID=00108','ESM' from dual where not exists (select 'X' from ft_t_MKID where MKT_ID='LAG' and MKT_ID_CTXT_TYP='ESMMKT');</v>
      </c>
    </row>
    <row r="110" spans="1:9">
      <c r="A110" s="52" t="s">
        <v>635</v>
      </c>
      <c r="B110" s="52" t="s">
        <v>636</v>
      </c>
      <c r="C110" s="51" t="s">
        <v>362</v>
      </c>
      <c r="D110" s="51" t="s">
        <v>35</v>
      </c>
      <c r="E110" s="51" t="s">
        <v>35</v>
      </c>
      <c r="F110" s="51" t="s">
        <v>331</v>
      </c>
      <c r="G110" s="51" t="s">
        <v>637</v>
      </c>
      <c r="H110" s="51" t="s">
        <v>332</v>
      </c>
      <c r="I110" s="65" t="str">
        <f t="shared" si="1"/>
        <v>INSERT INTO FT_T_MKID (MKT_OID,MKT_ID,MKT_ID_CTXT_TYP,START_TMS,LAST_CHG_TMS,LAST_CHG_USR_ID,MKID_OID,DATA_SRC_ID) SELECT  (select MKT_OID from ft_T_mkid where rownum=1 and mkt_id='CCS' ),'CCS','ESMMKT',SYSDATE,SYSDATE,'GS:BARCLAYS','MKID=00109','ESM' from dual where not exists (select 'X' from ft_t_MKID where MKT_ID='CCS' and MKT_ID_CTXT_TYP='ESMMKT');</v>
      </c>
    </row>
    <row r="111" spans="1:9">
      <c r="A111" s="52" t="s">
        <v>638</v>
      </c>
      <c r="B111" s="52" t="s">
        <v>639</v>
      </c>
      <c r="C111" s="51" t="s">
        <v>362</v>
      </c>
      <c r="D111" s="51" t="s">
        <v>35</v>
      </c>
      <c r="E111" s="51" t="s">
        <v>35</v>
      </c>
      <c r="F111" s="51" t="s">
        <v>331</v>
      </c>
      <c r="G111" s="51" t="s">
        <v>640</v>
      </c>
      <c r="H111" s="51" t="s">
        <v>332</v>
      </c>
      <c r="I111" s="65" t="str">
        <f t="shared" si="1"/>
        <v>INSERT INTO FT_T_MKID (MKT_OID,MKT_ID,MKT_ID_CTXT_TYP,START_TMS,LAST_CHG_TMS,LAST_CHG_USR_ID,MKID_OID,DATA_SRC_ID) SELECT  (select MKT_OID from ft_T_mkid where rownum=1 and mkt_id='EAS' ),'EAS','ESMMKT',SYSDATE,SYSDATE,'GS:BARCLAYS','MKID=00110','ESM' from dual where not exists (select 'X' from ft_t_MKID where MKT_ID='EAS' and MKT_ID_CTXT_TYP='ESMMKT');</v>
      </c>
    </row>
    <row r="112" spans="1:9">
      <c r="A112" s="52" t="s">
        <v>641</v>
      </c>
      <c r="B112" s="52" t="s">
        <v>610</v>
      </c>
      <c r="C112" s="51" t="s">
        <v>362</v>
      </c>
      <c r="D112" s="51" t="s">
        <v>35</v>
      </c>
      <c r="E112" s="51" t="s">
        <v>35</v>
      </c>
      <c r="F112" s="51" t="s">
        <v>331</v>
      </c>
      <c r="G112" s="51" t="s">
        <v>642</v>
      </c>
      <c r="H112" s="51" t="s">
        <v>332</v>
      </c>
      <c r="I112" s="65" t="str">
        <f t="shared" si="1"/>
        <v>INSERT INTO FT_T_MKID (MKT_OID,MKT_ID,MKT_ID_CTXT_TYP,START_TMS,LAST_CHG_TMS,LAST_CHG_USR_ID,MKID_OID,DATA_SRC_ID) SELECT  (select MKT_OID from ft_T_mkid where rownum=1 and mkt_id='BFX' ),'BFX','ESMMKT',SYSDATE,SYSDATE,'GS:BARCLAYS','MKID=00111','ESM' from dual where not exists (select 'X' from ft_t_MKID where MKT_ID='BFX' and MKT_ID_CTXT_TYP='ESMMKT');</v>
      </c>
    </row>
    <row r="113" spans="1:9">
      <c r="A113" s="52" t="s">
        <v>643</v>
      </c>
      <c r="B113" s="52" t="s">
        <v>644</v>
      </c>
      <c r="C113" s="51" t="s">
        <v>362</v>
      </c>
      <c r="D113" s="51" t="s">
        <v>35</v>
      </c>
      <c r="E113" s="51" t="s">
        <v>35</v>
      </c>
      <c r="F113" s="51" t="s">
        <v>331</v>
      </c>
      <c r="G113" s="51" t="s">
        <v>645</v>
      </c>
      <c r="H113" s="51" t="s">
        <v>332</v>
      </c>
      <c r="I113" s="65" t="str">
        <f t="shared" si="1"/>
        <v>INSERT INTO FT_T_MKID (MKT_OID,MKT_ID,MKT_ID_CTXT_TYP,START_TMS,LAST_CHG_TMS,LAST_CHG_USR_ID,MKID_OID,DATA_SRC_ID) SELECT  (select MKT_OID from ft_T_mkid where rownum=1 and mkt_id='BUE' ),'BUE','ESMMKT',SYSDATE,SYSDATE,'GS:BARCLAYS','MKID=00112','ESM' from dual where not exists (select 'X' from ft_t_MKID where MKT_ID='BUE' and MKT_ID_CTXT_TYP='ESMMKT');</v>
      </c>
    </row>
    <row r="114" spans="1:9">
      <c r="A114" s="52" t="s">
        <v>646</v>
      </c>
      <c r="B114" s="52" t="s">
        <v>647</v>
      </c>
      <c r="C114" s="51" t="s">
        <v>362</v>
      </c>
      <c r="D114" s="51" t="s">
        <v>35</v>
      </c>
      <c r="E114" s="51" t="s">
        <v>35</v>
      </c>
      <c r="F114" s="51" t="s">
        <v>331</v>
      </c>
      <c r="G114" s="51" t="s">
        <v>648</v>
      </c>
      <c r="H114" s="51" t="s">
        <v>332</v>
      </c>
      <c r="I114" s="65" t="str">
        <f t="shared" si="1"/>
        <v>INSERT INTO FT_T_MKID (MKT_OID,MKT_ID,MKT_ID_CTXT_TYP,START_TMS,LAST_CHG_TMS,LAST_CHG_USR_ID,MKID_OID,DATA_SRC_ID) SELECT  (select MKT_OID from ft_T_mkid where rownum=1 and mkt_id='BCC' ),'BCC','ESMMKT',SYSDATE,SYSDATE,'GS:BARCLAYS','MKID=00113','ESM' from dual where not exists (select 'X' from ft_t_MKID where MKT_ID='BCC' and MKT_ID_CTXT_TYP='ESMMKT');</v>
      </c>
    </row>
    <row r="115" spans="1:9">
      <c r="A115" s="52" t="s">
        <v>649</v>
      </c>
      <c r="B115" s="52" t="s">
        <v>650</v>
      </c>
      <c r="C115" s="51" t="s">
        <v>362</v>
      </c>
      <c r="D115" s="51" t="s">
        <v>35</v>
      </c>
      <c r="E115" s="51" t="s">
        <v>35</v>
      </c>
      <c r="F115" s="51" t="s">
        <v>331</v>
      </c>
      <c r="G115" s="51" t="s">
        <v>651</v>
      </c>
      <c r="H115" s="51" t="s">
        <v>332</v>
      </c>
      <c r="I115" s="65" t="str">
        <f t="shared" si="1"/>
        <v>INSERT INTO FT_T_MKID (MKT_OID,MKT_ID,MKT_ID_CTXT_TYP,START_TMS,LAST_CHG_TMS,LAST_CHG_USR_ID,MKID_OID,DATA_SRC_ID) SELECT  (select MKT_OID from ft_T_mkid where rownum=1 and mkt_id='MAE' ),'MAE','ESMMKT',SYSDATE,SYSDATE,'GS:BARCLAYS','MKID=00114','ESM' from dual where not exists (select 'X' from ft_t_MKID where MKT_ID='MAE' and MKT_ID_CTXT_TYP='ESMMKT');</v>
      </c>
    </row>
    <row r="116" spans="1:9">
      <c r="A116" s="52" t="s">
        <v>649</v>
      </c>
      <c r="B116" s="52" t="s">
        <v>650</v>
      </c>
      <c r="C116" s="51" t="s">
        <v>362</v>
      </c>
      <c r="D116" s="51" t="s">
        <v>35</v>
      </c>
      <c r="E116" s="51" t="s">
        <v>35</v>
      </c>
      <c r="F116" s="51" t="s">
        <v>331</v>
      </c>
      <c r="G116" s="51" t="s">
        <v>652</v>
      </c>
      <c r="H116" s="51" t="s">
        <v>332</v>
      </c>
      <c r="I116" s="65" t="str">
        <f t="shared" si="1"/>
        <v>INSERT INTO FT_T_MKID (MKT_OID,MKT_ID,MKT_ID_CTXT_TYP,START_TMS,LAST_CHG_TMS,LAST_CHG_USR_ID,MKID_OID,DATA_SRC_ID) SELECT  (select MKT_OID from ft_T_mkid where rownum=1 and mkt_id='MAE' ),'MAE','ESMMKT',SYSDATE,SYSDATE,'GS:BARCLAYS','MKID=00115','ESM' from dual where not exists (select 'X' from ft_t_MKID where MKT_ID='MAE' and MKT_ID_CTXT_TYP='ESMMKT');</v>
      </c>
    </row>
    <row r="117" spans="1:9">
      <c r="A117" s="52" t="s">
        <v>649</v>
      </c>
      <c r="B117" s="52" t="s">
        <v>650</v>
      </c>
      <c r="C117" s="51" t="s">
        <v>362</v>
      </c>
      <c r="D117" s="51" t="s">
        <v>35</v>
      </c>
      <c r="E117" s="51" t="s">
        <v>35</v>
      </c>
      <c r="F117" s="51" t="s">
        <v>331</v>
      </c>
      <c r="G117" s="51" t="s">
        <v>653</v>
      </c>
      <c r="H117" s="51" t="s">
        <v>332</v>
      </c>
      <c r="I117" s="65" t="str">
        <f t="shared" si="1"/>
        <v>INSERT INTO FT_T_MKID (MKT_OID,MKT_ID,MKT_ID_CTXT_TYP,START_TMS,LAST_CHG_TMS,LAST_CHG_USR_ID,MKID_OID,DATA_SRC_ID) SELECT  (select MKT_OID from ft_T_mkid where rownum=1 and mkt_id='MAE' ),'MAE','ESMMKT',SYSDATE,SYSDATE,'GS:BARCLAYS','MKID=00116','ESM' from dual where not exists (select 'X' from ft_t_MKID where MKT_ID='MAE' and MKT_ID_CTXT_TYP='ESMMKT');</v>
      </c>
    </row>
    <row r="118" spans="1:9">
      <c r="A118" s="52" t="s">
        <v>654</v>
      </c>
      <c r="B118" s="52" t="s">
        <v>655</v>
      </c>
      <c r="C118" s="51" t="s">
        <v>362</v>
      </c>
      <c r="D118" s="51" t="s">
        <v>35</v>
      </c>
      <c r="E118" s="51" t="s">
        <v>35</v>
      </c>
      <c r="F118" s="51" t="s">
        <v>331</v>
      </c>
      <c r="G118" s="51" t="s">
        <v>656</v>
      </c>
      <c r="H118" s="51" t="s">
        <v>332</v>
      </c>
      <c r="I118" s="65" t="str">
        <f t="shared" si="1"/>
        <v>INSERT INTO FT_T_MKID (MKT_OID,MKT_ID,MKT_ID_CTXT_TYP,START_TMS,LAST_CHG_TMS,LAST_CHG_USR_ID,MKID_OID,DATA_SRC_ID) SELECT  (select MKT_OID from ft_T_mkid where rownum=1 and mkt_id='JNB' ),'JNB','ESMMKT',SYSDATE,SYSDATE,'GS:BARCLAYS','MKID=00117','ESM' from dual where not exists (select 'X' from ft_t_MKID where MKT_ID='JNB' and MKT_ID_CTXT_TYP='ESMMKT');</v>
      </c>
    </row>
    <row r="119" spans="1:9">
      <c r="A119" s="52" t="s">
        <v>657</v>
      </c>
      <c r="B119" s="52" t="s">
        <v>658</v>
      </c>
      <c r="C119" s="51" t="s">
        <v>362</v>
      </c>
      <c r="D119" s="51" t="s">
        <v>35</v>
      </c>
      <c r="E119" s="51" t="s">
        <v>35</v>
      </c>
      <c r="F119" s="51" t="s">
        <v>331</v>
      </c>
      <c r="G119" s="51" t="s">
        <v>659</v>
      </c>
      <c r="H119" s="51" t="s">
        <v>332</v>
      </c>
      <c r="I119" s="65" t="str">
        <f t="shared" si="1"/>
        <v>INSERT INTO FT_T_MKID (MKT_OID,MKT_ID,MKT_ID_CTXT_TYP,START_TMS,LAST_CHG_TMS,LAST_CHG_USR_ID,MKID_OID,DATA_SRC_ID) SELECT  (select MKT_OID from ft_T_mkid where rownum=1 and mkt_id='JSY' ),'JSY','ESMMKT',SYSDATE,SYSDATE,'GS:BARCLAYS','MKID=00118','ESM' from dual where not exists (select 'X' from ft_t_MKID where MKT_ID='JSY' and MKT_ID_CTXT_TYP='ESMMKT');</v>
      </c>
    </row>
    <row r="120" spans="1:9">
      <c r="A120" s="52" t="s">
        <v>660</v>
      </c>
      <c r="B120" s="52" t="s">
        <v>661</v>
      </c>
      <c r="C120" s="51" t="s">
        <v>362</v>
      </c>
      <c r="D120" s="51" t="s">
        <v>35</v>
      </c>
      <c r="E120" s="51" t="s">
        <v>35</v>
      </c>
      <c r="F120" s="51" t="s">
        <v>331</v>
      </c>
      <c r="G120" s="51" t="s">
        <v>662</v>
      </c>
      <c r="H120" s="51" t="s">
        <v>332</v>
      </c>
      <c r="I120" s="65" t="str">
        <f t="shared" si="1"/>
        <v>INSERT INTO FT_T_MKID (MKT_OID,MKT_ID,MKT_ID_CTXT_TYP,START_TMS,LAST_CHG_TMS,LAST_CHG_USR_ID,MKID_OID,DATA_SRC_ID) SELECT  (select MKT_OID from ft_T_mkid where rownum=1 and mkt_id='CEX' ),'CEX','ESMMKT',SYSDATE,SYSDATE,'GS:BARCLAYS','MKID=00119','ESM' from dual where not exists (select 'X' from ft_t_MKID where MKT_ID='CEX' and MKT_ID_CTXT_TYP='ESMMKT');</v>
      </c>
    </row>
    <row r="121" spans="1:9">
      <c r="A121" s="52" t="s">
        <v>663</v>
      </c>
      <c r="B121" s="52" t="s">
        <v>388</v>
      </c>
      <c r="C121" s="51" t="s">
        <v>362</v>
      </c>
      <c r="D121" s="51" t="s">
        <v>35</v>
      </c>
      <c r="E121" s="51" t="s">
        <v>35</v>
      </c>
      <c r="F121" s="51" t="s">
        <v>331</v>
      </c>
      <c r="G121" s="51" t="s">
        <v>664</v>
      </c>
      <c r="H121" s="51" t="s">
        <v>332</v>
      </c>
      <c r="I121" s="65" t="str">
        <f t="shared" si="1"/>
        <v>INSERT INTO FT_T_MKID (MKT_OID,MKT_ID,MKT_ID_CTXT_TYP,START_TMS,LAST_CHG_TMS,LAST_CHG_USR_ID,MKID_OID,DATA_SRC_ID) SELECT  (select MKT_OID from ft_T_mkid where rownum=1 and mkt_id='ISG' ),'ISG','ESMMKT',SYSDATE,SYSDATE,'GS:BARCLAYS','MKID=00120','ESM' from dual where not exists (select 'X' from ft_t_MKID where MKT_ID='ISG' and MKT_ID_CTXT_TYP='ESMMKT');</v>
      </c>
    </row>
    <row r="122" spans="1:9">
      <c r="A122" s="52" t="s">
        <v>663</v>
      </c>
      <c r="B122" s="52" t="s">
        <v>388</v>
      </c>
      <c r="C122" s="51" t="s">
        <v>362</v>
      </c>
      <c r="D122" s="51" t="s">
        <v>35</v>
      </c>
      <c r="E122" s="51" t="s">
        <v>35</v>
      </c>
      <c r="F122" s="51" t="s">
        <v>331</v>
      </c>
      <c r="G122" s="51" t="s">
        <v>665</v>
      </c>
      <c r="H122" s="51" t="s">
        <v>332</v>
      </c>
      <c r="I122" s="65" t="str">
        <f t="shared" si="1"/>
        <v>INSERT INTO FT_T_MKID (MKT_OID,MKT_ID,MKT_ID_CTXT_TYP,START_TMS,LAST_CHG_TMS,LAST_CHG_USR_ID,MKID_OID,DATA_SRC_ID) SELECT  (select MKT_OID from ft_T_mkid where rownum=1 and mkt_id='ISG' ),'ISG','ESMMKT',SYSDATE,SYSDATE,'GS:BARCLAYS','MKID=00121','ESM' from dual where not exists (select 'X' from ft_t_MKID where MKT_ID='ISG' and MKT_ID_CTXT_TYP='ESMMKT');</v>
      </c>
    </row>
    <row r="123" spans="1:9">
      <c r="A123" s="52" t="s">
        <v>666</v>
      </c>
      <c r="B123" s="52" t="s">
        <v>667</v>
      </c>
      <c r="C123" s="51" t="s">
        <v>362</v>
      </c>
      <c r="D123" s="51" t="s">
        <v>35</v>
      </c>
      <c r="E123" s="51" t="s">
        <v>35</v>
      </c>
      <c r="F123" s="51" t="s">
        <v>331</v>
      </c>
      <c r="G123" s="51" t="s">
        <v>668</v>
      </c>
      <c r="H123" s="51" t="s">
        <v>332</v>
      </c>
      <c r="I123" s="65" t="str">
        <f t="shared" si="1"/>
        <v>INSERT INTO FT_T_MKID (MKT_OID,MKT_ID,MKT_ID_CTXT_TYP,START_TMS,LAST_CHG_TMS,LAST_CHG_USR_ID,MKID_OID,DATA_SRC_ID) SELECT  (select MKT_OID from ft_T_mkid where rownum=1 and mkt_id='DSM' ),'DSM','ESMMKT',SYSDATE,SYSDATE,'GS:BARCLAYS','MKID=00122','ESM' from dual where not exists (select 'X' from ft_t_MKID where MKT_ID='DSM' and MKT_ID_CTXT_TYP='ESMMKT');</v>
      </c>
    </row>
    <row r="124" spans="1:9">
      <c r="A124" s="52" t="s">
        <v>669</v>
      </c>
      <c r="B124" s="52" t="s">
        <v>670</v>
      </c>
      <c r="C124" s="51" t="s">
        <v>362</v>
      </c>
      <c r="D124" s="51" t="s">
        <v>35</v>
      </c>
      <c r="E124" s="51" t="s">
        <v>35</v>
      </c>
      <c r="F124" s="51" t="s">
        <v>331</v>
      </c>
      <c r="G124" s="51" t="s">
        <v>671</v>
      </c>
      <c r="H124" s="51" t="s">
        <v>332</v>
      </c>
      <c r="I124" s="65" t="str">
        <f t="shared" si="1"/>
        <v>INSERT INTO FT_T_MKID (MKT_OID,MKT_ID,MKT_ID_CTXT_TYP,START_TMS,LAST_CHG_TMS,LAST_CHG_USR_ID,MKID_OID,DATA_SRC_ID) SELECT  (select MKT_OID from ft_T_mkid where rownum=1 and mkt_id='CDE' ),'CDE','ESMMKT',SYSDATE,SYSDATE,'GS:BARCLAYS','MKID=00123','ESM' from dual where not exists (select 'X' from ft_t_MKID where MKT_ID='CDE' and MKT_ID_CTXT_TYP='ESMMKT');</v>
      </c>
    </row>
    <row r="125" spans="1:9">
      <c r="A125" s="52" t="s">
        <v>672</v>
      </c>
      <c r="B125" s="52" t="s">
        <v>673</v>
      </c>
      <c r="C125" s="51" t="s">
        <v>362</v>
      </c>
      <c r="D125" s="51" t="s">
        <v>35</v>
      </c>
      <c r="E125" s="51" t="s">
        <v>35</v>
      </c>
      <c r="F125" s="51" t="s">
        <v>331</v>
      </c>
      <c r="G125" s="51" t="s">
        <v>674</v>
      </c>
      <c r="H125" s="51" t="s">
        <v>332</v>
      </c>
      <c r="I125" s="65" t="str">
        <f t="shared" si="1"/>
        <v>INSERT INTO FT_T_MKID (MKT_OID,MKT_ID,MKT_ID_CTXT_TYP,START_TMS,LAST_CHG_TMS,LAST_CHG_USR_ID,MKID_OID,DATA_SRC_ID) SELECT  (select MKT_OID from ft_T_mkid where rownum=1 and mkt_id='BOV' ),'BOV','ESMMKT',SYSDATE,SYSDATE,'GS:BARCLAYS','MKID=00124','ESM' from dual where not exists (select 'X' from ft_t_MKID where MKT_ID='BOV' and MKT_ID_CTXT_TYP='ESMMKT');</v>
      </c>
    </row>
    <row r="126" spans="1:9">
      <c r="A126" s="52" t="s">
        <v>672</v>
      </c>
      <c r="B126" s="52" t="s">
        <v>675</v>
      </c>
      <c r="C126" s="51" t="s">
        <v>362</v>
      </c>
      <c r="D126" s="51" t="s">
        <v>35</v>
      </c>
      <c r="E126" s="51" t="s">
        <v>35</v>
      </c>
      <c r="F126" s="51" t="s">
        <v>331</v>
      </c>
      <c r="G126" s="51" t="s">
        <v>676</v>
      </c>
      <c r="H126" s="51" t="s">
        <v>332</v>
      </c>
      <c r="I126" s="65" t="str">
        <f t="shared" si="1"/>
        <v>INSERT INTO FT_T_MKID (MKT_OID,MKT_ID,MKT_ID_CTXT_TYP,START_TMS,LAST_CHG_TMS,LAST_CHG_USR_ID,MKID_OID,DATA_SRC_ID) SELECT  (select MKT_OID from ft_T_mkid where rownum=1 and mkt_id='BMF' ),'BMF','ESMMKT',SYSDATE,SYSDATE,'GS:BARCLAYS','MKID=00125','ESM' from dual where not exists (select 'X' from ft_t_MKID where MKT_ID='BMF' and MKT_ID_CTXT_TYP='ESMMKT');</v>
      </c>
    </row>
    <row r="127" spans="1:9">
      <c r="A127" s="52" t="s">
        <v>677</v>
      </c>
      <c r="B127" s="52" t="s">
        <v>678</v>
      </c>
      <c r="C127" s="51" t="s">
        <v>362</v>
      </c>
      <c r="D127" s="51" t="s">
        <v>35</v>
      </c>
      <c r="E127" s="51" t="s">
        <v>35</v>
      </c>
      <c r="F127" s="51" t="s">
        <v>331</v>
      </c>
      <c r="G127" s="51" t="s">
        <v>679</v>
      </c>
      <c r="H127" s="51" t="s">
        <v>332</v>
      </c>
      <c r="I127" s="65" t="str">
        <f t="shared" si="1"/>
        <v>INSERT INTO FT_T_MKID (MKT_OID,MKT_ID,MKT_ID_CTXT_TYP,START_TMS,LAST_CHG_TMS,LAST_CHG_USR_ID,MKID_OID,DATA_SRC_ID) SELECT  (select MKT_OID from ft_T_mkid where rownum=1 and mkt_id='BEI' ),'BEI','ESMMKT',SYSDATE,SYSDATE,'GS:BARCLAYS','MKID=00126','ESM' from dual where not exists (select 'X' from ft_t_MKID where MKT_ID='BEI' and MKT_ID_CTXT_TYP='ESMMKT');</v>
      </c>
    </row>
    <row r="128" spans="1:9">
      <c r="A128" s="52" t="s">
        <v>680</v>
      </c>
      <c r="B128" s="52" t="s">
        <v>681</v>
      </c>
      <c r="C128" s="51" t="s">
        <v>362</v>
      </c>
      <c r="D128" s="51" t="s">
        <v>35</v>
      </c>
      <c r="E128" s="51" t="s">
        <v>35</v>
      </c>
      <c r="F128" s="51" t="s">
        <v>331</v>
      </c>
      <c r="G128" s="51" t="s">
        <v>682</v>
      </c>
      <c r="H128" s="51" t="s">
        <v>332</v>
      </c>
      <c r="I128" s="65" t="str">
        <f t="shared" si="1"/>
        <v>INSERT INTO FT_T_MKID (MKT_OID,MKT_ID,MKT_ID_CTXT_TYP,START_TMS,LAST_CHG_TMS,LAST_CHG_USR_ID,MKID_OID,DATA_SRC_ID) SELECT  (select MKT_OID from ft_T_mkid where rownum=1 and mkt_id='BOE' ),'BOE','ESMMKT',SYSDATE,SYSDATE,'GS:BARCLAYS','MKID=00127','ESM' from dual where not exists (select 'X' from ft_t_MKID where MKT_ID='BOE' and MKT_ID_CTXT_TYP='ESMMKT');</v>
      </c>
    </row>
    <row r="129" spans="1:9">
      <c r="A129" s="52" t="s">
        <v>683</v>
      </c>
      <c r="B129" s="52" t="s">
        <v>684</v>
      </c>
      <c r="C129" s="51" t="s">
        <v>362</v>
      </c>
      <c r="D129" s="51" t="s">
        <v>35</v>
      </c>
      <c r="E129" s="51" t="s">
        <v>35</v>
      </c>
      <c r="F129" s="51" t="s">
        <v>331</v>
      </c>
      <c r="G129" s="51" t="s">
        <v>685</v>
      </c>
      <c r="H129" s="51" t="s">
        <v>332</v>
      </c>
      <c r="I129" s="65" t="str">
        <f t="shared" si="1"/>
        <v>INSERT INTO FT_T_MKID (MKT_OID,MKT_ID,MKT_ID_CTXT_TYP,START_TMS,LAST_CHG_TMS,LAST_CHG_USR_ID,MKID_OID,DATA_SRC_ID) SELECT  (select MKT_OID from ft_T_mkid where rownum=1 and mkt_id='ALG' ),'ALG','ESMMKT',SYSDATE,SYSDATE,'GS:BARCLAYS','MKID=00128','ESM' from dual where not exists (select 'X' from ft_t_MKID where MKT_ID='ALG' and MKT_ID_CTXT_TYP='ESMMKT');</v>
      </c>
    </row>
    <row r="130" spans="1:9">
      <c r="A130" s="52" t="s">
        <v>686</v>
      </c>
      <c r="B130" s="52" t="s">
        <v>687</v>
      </c>
      <c r="C130" s="51" t="s">
        <v>362</v>
      </c>
      <c r="D130" s="51" t="s">
        <v>35</v>
      </c>
      <c r="E130" s="51" t="s">
        <v>35</v>
      </c>
      <c r="F130" s="51" t="s">
        <v>331</v>
      </c>
      <c r="G130" s="51" t="s">
        <v>688</v>
      </c>
      <c r="H130" s="51" t="s">
        <v>332</v>
      </c>
      <c r="I130" s="65" t="str">
        <f t="shared" si="1"/>
        <v>INSERT INTO FT_T_MKID (MKT_OID,MKT_ID,MKT_ID_CTXT_TYP,START_TMS,LAST_CHG_TMS,LAST_CHG_USR_ID,MKID_OID,DATA_SRC_ID) SELECT  (select MKT_OID from ft_T_mkid where rownum=1 and mkt_id='ISX' ),'ISX','ESMMKT',SYSDATE,SYSDATE,'GS:BARCLAYS','MKID=00129','ESM' from dual where not exists (select 'X' from ft_t_MKID where MKT_ID='ISX' and MKT_ID_CTXT_TYP='ESMMKT');</v>
      </c>
    </row>
    <row r="131" spans="1:9">
      <c r="A131" s="52" t="s">
        <v>689</v>
      </c>
      <c r="B131" s="52" t="s">
        <v>690</v>
      </c>
      <c r="C131" s="51" t="s">
        <v>362</v>
      </c>
      <c r="D131" s="51" t="s">
        <v>35</v>
      </c>
      <c r="E131" s="51" t="s">
        <v>35</v>
      </c>
      <c r="F131" s="51" t="s">
        <v>331</v>
      </c>
      <c r="G131" s="51" t="s">
        <v>691</v>
      </c>
      <c r="H131" s="51" t="s">
        <v>332</v>
      </c>
      <c r="I131" s="65" t="str">
        <f t="shared" ref="I131:I194" si="2">CONCATENATE("INSERT INTO FT_T_MKID (MKT_OID,MKT_ID,MKT_ID_CTXT_TYP,START_TMS,LAST_CHG_TMS,LAST_CHG_USR_ID,MKID_OID,DATA_SRC_ID)"," SELECT  (select MKT_OID from ft_T_mkid where rownum=1 and mkt_id='",B131,"' ),'",B131,"','",C131,"',","",D131,",","",E131,",","'",F131,"'",",'",G131,"',","'",H131,"' from dual where not exists (select 'X' from ft_t_MKID where MKT_ID='",B131,"' and MKT_ID_CTXT_TYP='ESMMKT');")</f>
        <v>INSERT INTO FT_T_MKID (MKT_OID,MKT_ID,MKT_ID_CTXT_TYP,START_TMS,LAST_CHG_TMS,LAST_CHG_USR_ID,MKID_OID,DATA_SRC_ID) SELECT  (select MKT_OID from ft_T_mkid where rownum=1 and mkt_id='IBS' ),'IBS','ESMMKT',SYSDATE,SYSDATE,'GS:BARCLAYS','MKID=00130','ESM' from dual where not exists (select 'X' from ft_t_MKID where MKT_ID='IBS' and MKT_ID_CTXT_TYP='ESMMKT');</v>
      </c>
    </row>
    <row r="132" spans="1:9">
      <c r="A132" s="52" t="s">
        <v>692</v>
      </c>
      <c r="B132" s="52" t="s">
        <v>693</v>
      </c>
      <c r="C132" s="51" t="s">
        <v>362</v>
      </c>
      <c r="D132" s="51" t="s">
        <v>35</v>
      </c>
      <c r="E132" s="51" t="s">
        <v>35</v>
      </c>
      <c r="F132" s="51" t="s">
        <v>331</v>
      </c>
      <c r="G132" s="51" t="s">
        <v>694</v>
      </c>
      <c r="H132" s="51" t="s">
        <v>332</v>
      </c>
      <c r="I132" s="65" t="str">
        <f t="shared" si="2"/>
        <v>INSERT INTO FT_T_MKID (MKT_OID,MKT_ID,MKT_ID_CTXT_TYP,START_TMS,LAST_CHG_TMS,LAST_CHG_USR_ID,MKID_OID,DATA_SRC_ID) SELECT  (select MKT_OID from ft_T_mkid where rownum=1 and mkt_id='LIP' ),'LIP','ESMMKT',SYSDATE,SYSDATE,'GS:BARCLAYS','MKID=00131','ESM' from dual where not exists (select 'X' from ft_t_MKID where MKT_ID='LIP' and MKT_ID_CTXT_TYP='ESMMKT');</v>
      </c>
    </row>
    <row r="133" spans="1:9">
      <c r="A133" s="52" t="s">
        <v>695</v>
      </c>
      <c r="B133" s="52" t="s">
        <v>696</v>
      </c>
      <c r="C133" s="51" t="s">
        <v>362</v>
      </c>
      <c r="D133" s="51" t="s">
        <v>35</v>
      </c>
      <c r="E133" s="51" t="s">
        <v>35</v>
      </c>
      <c r="F133" s="51" t="s">
        <v>331</v>
      </c>
      <c r="G133" s="51" t="s">
        <v>697</v>
      </c>
      <c r="H133" s="51" t="s">
        <v>332</v>
      </c>
      <c r="I133" s="65" t="str">
        <f t="shared" si="2"/>
        <v>INSERT INTO FT_T_MKID (MKT_OID,MKT_ID,MKT_ID_CTXT_TYP,START_TMS,LAST_CHG_TMS,LAST_CHG_USR_ID,MKID_OID,DATA_SRC_ID) SELECT  (select MKT_OID from ft_T_mkid where rownum=1 and mkt_id='BSX' ),'BSX','ESMMKT',SYSDATE,SYSDATE,'GS:BARCLAYS','MKID=00132','ESM' from dual where not exists (select 'X' from ft_t_MKID where MKT_ID='BSX' and MKT_ID_CTXT_TYP='ESMMKT');</v>
      </c>
    </row>
    <row r="134" spans="1:9">
      <c r="A134" s="52" t="s">
        <v>698</v>
      </c>
      <c r="B134" s="52" t="s">
        <v>699</v>
      </c>
      <c r="C134" s="51" t="s">
        <v>362</v>
      </c>
      <c r="D134" s="51" t="s">
        <v>35</v>
      </c>
      <c r="E134" s="51" t="s">
        <v>35</v>
      </c>
      <c r="F134" s="51" t="s">
        <v>331</v>
      </c>
      <c r="G134" s="51" t="s">
        <v>700</v>
      </c>
      <c r="H134" s="51" t="s">
        <v>332</v>
      </c>
      <c r="I134" s="65" t="str">
        <f t="shared" si="2"/>
        <v>INSERT INTO FT_T_MKID (MKT_OID,MKT_ID,MKT_ID_CTXT_TYP,START_TMS,LAST_CHG_TMS,LAST_CHG_USR_ID,MKID_OID,DATA_SRC_ID) SELECT  (select MKT_OID from ft_T_mkid where rownum=1 and mkt_id='KAZ' ),'KAZ','ESMMKT',SYSDATE,SYSDATE,'GS:BARCLAYS','MKID=00133','ESM' from dual where not exists (select 'X' from ft_t_MKID where MKT_ID='KAZ' and MKT_ID_CTXT_TYP='ESMMKT');</v>
      </c>
    </row>
    <row r="135" spans="1:9">
      <c r="A135" s="52" t="s">
        <v>701</v>
      </c>
      <c r="B135" s="52" t="s">
        <v>702</v>
      </c>
      <c r="C135" s="51" t="s">
        <v>362</v>
      </c>
      <c r="D135" s="51" t="s">
        <v>35</v>
      </c>
      <c r="E135" s="51" t="s">
        <v>35</v>
      </c>
      <c r="F135" s="51" t="s">
        <v>331</v>
      </c>
      <c r="G135" s="51" t="s">
        <v>703</v>
      </c>
      <c r="H135" s="51" t="s">
        <v>332</v>
      </c>
      <c r="I135" s="65" t="str">
        <f t="shared" si="2"/>
        <v>INSERT INTO FT_T_MKID (MKT_OID,MKT_ID,MKT_ID_CTXT_TYP,START_TMS,LAST_CHG_TMS,LAST_CHG_USR_ID,MKID_OID,DATA_SRC_ID) SELECT  (select MKT_OID from ft_T_mkid where rownum=1 and mkt_id='BEL' ),'BEL','ESMMKT',SYSDATE,SYSDATE,'GS:BARCLAYS','MKID=00134','ESM' from dual where not exists (select 'X' from ft_t_MKID where MKT_ID='BEL' and MKT_ID_CTXT_TYP='ESMMKT');</v>
      </c>
    </row>
    <row r="136" spans="1:9">
      <c r="A136" s="52" t="s">
        <v>704</v>
      </c>
      <c r="B136" s="52" t="s">
        <v>705</v>
      </c>
      <c r="C136" s="51" t="s">
        <v>362</v>
      </c>
      <c r="D136" s="51" t="s">
        <v>35</v>
      </c>
      <c r="E136" s="51" t="s">
        <v>35</v>
      </c>
      <c r="F136" s="51" t="s">
        <v>331</v>
      </c>
      <c r="G136" s="51" t="s">
        <v>706</v>
      </c>
      <c r="H136" s="51" t="s">
        <v>332</v>
      </c>
      <c r="I136" s="65" t="str">
        <f t="shared" si="2"/>
        <v>INSERT INTO FT_T_MKID (MKT_OID,MKT_ID,MKT_ID_CTXT_TYP,START_TMS,LAST_CHG_TMS,LAST_CHG_USR_ID,MKID_OID,DATA_SRC_ID) SELECT  (select MKT_OID from ft_T_mkid where rownum=1 and mkt_id='ICE' ),'ICE','ESMMKT',SYSDATE,SYSDATE,'GS:BARCLAYS','MKID=00135','ESM' from dual where not exists (select 'X' from ft_t_MKID where MKT_ID='ICE' and MKT_ID_CTXT_TYP='ESMMKT');</v>
      </c>
    </row>
    <row r="137" spans="1:9">
      <c r="A137" s="52" t="s">
        <v>707</v>
      </c>
      <c r="B137" s="52" t="s">
        <v>708</v>
      </c>
      <c r="C137" s="51" t="s">
        <v>362</v>
      </c>
      <c r="D137" s="51" t="s">
        <v>35</v>
      </c>
      <c r="E137" s="51" t="s">
        <v>35</v>
      </c>
      <c r="F137" s="51" t="s">
        <v>331</v>
      </c>
      <c r="G137" s="51" t="s">
        <v>709</v>
      </c>
      <c r="H137" s="51" t="s">
        <v>332</v>
      </c>
      <c r="I137" s="65" t="str">
        <f t="shared" si="2"/>
        <v>INSERT INTO FT_T_MKID (MKT_OID,MKT_ID,MKT_ID_CTXT_TYP,START_TMS,LAST_CHG_TMS,LAST_CHG_USR_ID,MKID_OID,DATA_SRC_ID) SELECT  (select MKT_OID from ft_T_mkid where rownum=1 and mkt_id='ID$' ),'ID$','ESMMKT',SYSDATE,SYSDATE,'GS:BARCLAYS','MKID=00136','ESM' from dual where not exists (select 'X' from ft_t_MKID where MKT_ID='ID$' and MKT_ID_CTXT_TYP='ESMMKT');</v>
      </c>
    </row>
    <row r="138" spans="1:9">
      <c r="A138" s="52" t="s">
        <v>710</v>
      </c>
      <c r="B138" s="52" t="s">
        <v>711</v>
      </c>
      <c r="C138" s="51" t="s">
        <v>362</v>
      </c>
      <c r="D138" s="51" t="s">
        <v>35</v>
      </c>
      <c r="E138" s="51" t="s">
        <v>35</v>
      </c>
      <c r="F138" s="51" t="s">
        <v>331</v>
      </c>
      <c r="G138" s="51" t="s">
        <v>712</v>
      </c>
      <c r="H138" s="51" t="s">
        <v>332</v>
      </c>
      <c r="I138" s="65" t="str">
        <f t="shared" si="2"/>
        <v>INSERT INTO FT_T_MKID (MKT_OID,MKT_ID,MKT_ID_CTXT_TYP,START_TMS,LAST_CHG_TMS,LAST_CHG_USR_ID,MKID_OID,DATA_SRC_ID) SELECT  (select MKT_OID from ft_T_mkid where rownum=1 and mkt_id='JFX' ),'JFX','ESMMKT',SYSDATE,SYSDATE,'GS:BARCLAYS','MKID=00137','ESM' from dual where not exists (select 'X' from ft_t_MKID where MKT_ID='JFX' and MKT_ID_CTXT_TYP='ESMMKT');</v>
      </c>
    </row>
    <row r="139" spans="1:9">
      <c r="A139" s="52" t="s">
        <v>710</v>
      </c>
      <c r="B139" s="52" t="s">
        <v>711</v>
      </c>
      <c r="C139" s="51" t="s">
        <v>362</v>
      </c>
      <c r="D139" s="51" t="s">
        <v>35</v>
      </c>
      <c r="E139" s="51" t="s">
        <v>35</v>
      </c>
      <c r="F139" s="51" t="s">
        <v>331</v>
      </c>
      <c r="G139" s="51" t="s">
        <v>713</v>
      </c>
      <c r="H139" s="51" t="s">
        <v>332</v>
      </c>
      <c r="I139" s="65" t="str">
        <f t="shared" si="2"/>
        <v>INSERT INTO FT_T_MKID (MKT_OID,MKT_ID,MKT_ID_CTXT_TYP,START_TMS,LAST_CHG_TMS,LAST_CHG_USR_ID,MKID_OID,DATA_SRC_ID) SELECT  (select MKT_OID from ft_T_mkid where rownum=1 and mkt_id='JFX' ),'JFX','ESMMKT',SYSDATE,SYSDATE,'GS:BARCLAYS','MKID=00138','ESM' from dual where not exists (select 'X' from ft_t_MKID where MKT_ID='JFX' and MKT_ID_CTXT_TYP='ESMMKT');</v>
      </c>
    </row>
    <row r="140" spans="1:9">
      <c r="A140" s="52" t="s">
        <v>710</v>
      </c>
      <c r="B140" s="52" t="s">
        <v>711</v>
      </c>
      <c r="C140" s="51" t="s">
        <v>362</v>
      </c>
      <c r="D140" s="51" t="s">
        <v>35</v>
      </c>
      <c r="E140" s="51" t="s">
        <v>35</v>
      </c>
      <c r="F140" s="51" t="s">
        <v>331</v>
      </c>
      <c r="G140" s="51" t="s">
        <v>714</v>
      </c>
      <c r="H140" s="51" t="s">
        <v>332</v>
      </c>
      <c r="I140" s="65" t="str">
        <f t="shared" si="2"/>
        <v>INSERT INTO FT_T_MKID (MKT_OID,MKT_ID,MKT_ID_CTXT_TYP,START_TMS,LAST_CHG_TMS,LAST_CHG_USR_ID,MKID_OID,DATA_SRC_ID) SELECT  (select MKT_OID from ft_T_mkid where rownum=1 and mkt_id='JFX' ),'JFX','ESMMKT',SYSDATE,SYSDATE,'GS:BARCLAYS','MKID=00139','ESM' from dual where not exists (select 'X' from ft_t_MKID where MKT_ID='JFX' and MKT_ID_CTXT_TYP='ESMMKT');</v>
      </c>
    </row>
    <row r="141" spans="1:9">
      <c r="A141" s="52" t="s">
        <v>715</v>
      </c>
      <c r="B141" s="52" t="s">
        <v>716</v>
      </c>
      <c r="C141" s="51" t="s">
        <v>362</v>
      </c>
      <c r="D141" s="51" t="s">
        <v>35</v>
      </c>
      <c r="E141" s="51" t="s">
        <v>35</v>
      </c>
      <c r="F141" s="51" t="s">
        <v>331</v>
      </c>
      <c r="G141" s="51" t="s">
        <v>717</v>
      </c>
      <c r="H141" s="51" t="s">
        <v>332</v>
      </c>
      <c r="I141" s="65" t="str">
        <f t="shared" si="2"/>
        <v>INSERT INTO FT_T_MKID (MKT_OID,MKT_ID,MKT_ID_CTXT_TYP,START_TMS,LAST_CHG_TMS,LAST_CHG_USR_ID,MKID_OID,DATA_SRC_ID) SELECT  (select MKT_OID from ft_T_mkid where rownum=1 and mkt_id='CCX' ),'CCX','ESMMKT',SYSDATE,SYSDATE,'GS:BARCLAYS','MKID=00140','ESM' from dual where not exists (select 'X' from ft_t_MKID where MKT_ID='CCX' and MKT_ID_CTXT_TYP='ESMMKT');</v>
      </c>
    </row>
    <row r="142" spans="1:9">
      <c r="A142" s="52" t="s">
        <v>718</v>
      </c>
      <c r="B142" s="52" t="s">
        <v>719</v>
      </c>
      <c r="C142" s="51" t="s">
        <v>362</v>
      </c>
      <c r="D142" s="51" t="s">
        <v>35</v>
      </c>
      <c r="E142" s="51" t="s">
        <v>35</v>
      </c>
      <c r="F142" s="51" t="s">
        <v>331</v>
      </c>
      <c r="G142" s="51" t="s">
        <v>720</v>
      </c>
      <c r="H142" s="51" t="s">
        <v>332</v>
      </c>
      <c r="I142" s="65" t="str">
        <f t="shared" si="2"/>
        <v>INSERT INTO FT_T_MKID (MKT_OID,MKT_ID,MKT_ID_CTXT_TYP,START_TMS,LAST_CHG_TMS,LAST_CHG_USR_ID,MKID_OID,DATA_SRC_ID) SELECT  (select MKT_OID from ft_T_mkid where rownum=1 and mkt_id='CHJ' ),'CHJ','ESMMKT',SYSDATE,SYSDATE,'GS:BARCLAYS','MKID=00141','ESM' from dual where not exists (select 'X' from ft_t_MKID where MKT_ID='CHJ' and MKT_ID_CTXT_TYP='ESMMKT');</v>
      </c>
    </row>
    <row r="143" spans="1:9">
      <c r="A143" s="52" t="s">
        <v>721</v>
      </c>
      <c r="B143" s="52" t="s">
        <v>351</v>
      </c>
      <c r="C143" s="51" t="s">
        <v>362</v>
      </c>
      <c r="D143" s="51" t="s">
        <v>35</v>
      </c>
      <c r="E143" s="51" t="s">
        <v>35</v>
      </c>
      <c r="F143" s="51" t="s">
        <v>331</v>
      </c>
      <c r="G143" s="51" t="s">
        <v>722</v>
      </c>
      <c r="H143" s="51" t="s">
        <v>332</v>
      </c>
      <c r="I143" s="65" t="str">
        <f t="shared" si="2"/>
        <v>INSERT INTO FT_T_MKID (MKT_OID,MKT_ID,MKT_ID_CTXT_TYP,START_TMS,LAST_CHG_TMS,LAST_CHG_USR_ID,MKID_OID,DATA_SRC_ID) SELECT  (select MKT_OID from ft_T_mkid where rownum=1 and mkt_id='CCO' ),'CCO','ESMMKT',SYSDATE,SYSDATE,'GS:BARCLAYS','MKID=00142','ESM' from dual where not exists (select 'X' from ft_t_MKID where MKT_ID='CCO' and MKT_ID_CTXT_TYP='ESMMKT');</v>
      </c>
    </row>
    <row r="144" spans="1:9">
      <c r="A144" s="52" t="s">
        <v>721</v>
      </c>
      <c r="B144" s="52" t="s">
        <v>351</v>
      </c>
      <c r="C144" s="51" t="s">
        <v>362</v>
      </c>
      <c r="D144" s="51" t="s">
        <v>35</v>
      </c>
      <c r="E144" s="51" t="s">
        <v>35</v>
      </c>
      <c r="F144" s="51" t="s">
        <v>331</v>
      </c>
      <c r="G144" s="51" t="s">
        <v>723</v>
      </c>
      <c r="H144" s="51" t="s">
        <v>332</v>
      </c>
      <c r="I144" s="65" t="str">
        <f t="shared" si="2"/>
        <v>INSERT INTO FT_T_MKID (MKT_OID,MKT_ID,MKT_ID_CTXT_TYP,START_TMS,LAST_CHG_TMS,LAST_CHG_USR_ID,MKID_OID,DATA_SRC_ID) SELECT  (select MKT_OID from ft_T_mkid where rownum=1 and mkt_id='CCO' ),'CCO','ESMMKT',SYSDATE,SYSDATE,'GS:BARCLAYS','MKID=00143','ESM' from dual where not exists (select 'X' from ft_t_MKID where MKT_ID='CCO' and MKT_ID_CTXT_TYP='ESMMKT');</v>
      </c>
    </row>
    <row r="145" spans="1:9">
      <c r="A145" s="52" t="s">
        <v>724</v>
      </c>
      <c r="B145" s="52" t="s">
        <v>725</v>
      </c>
      <c r="C145" s="51" t="s">
        <v>362</v>
      </c>
      <c r="D145" s="51" t="s">
        <v>35</v>
      </c>
      <c r="E145" s="51" t="s">
        <v>35</v>
      </c>
      <c r="F145" s="51" t="s">
        <v>331</v>
      </c>
      <c r="G145" s="51" t="s">
        <v>726</v>
      </c>
      <c r="H145" s="51" t="s">
        <v>332</v>
      </c>
      <c r="I145" s="65" t="str">
        <f t="shared" si="2"/>
        <v>INSERT INTO FT_T_MKID (MKT_OID,MKT_ID,MKT_ID_CTXT_TYP,START_TMS,LAST_CHG_TMS,LAST_CHG_USR_ID,MKID_OID,DATA_SRC_ID) SELECT  (select MKT_OID from ft_T_mkid where rownum=1 and mkt_id='FFE' ),'FFE','ESMMKT',SYSDATE,SYSDATE,'GS:BARCLAYS','MKID=00144','ESM' from dual where not exists (select 'X' from ft_t_MKID where MKT_ID='FFE' and MKT_ID_CTXT_TYP='ESMMKT');</v>
      </c>
    </row>
    <row r="146" spans="1:9">
      <c r="A146" s="52" t="s">
        <v>724</v>
      </c>
      <c r="B146" s="52" t="s">
        <v>727</v>
      </c>
      <c r="C146" s="51" t="s">
        <v>362</v>
      </c>
      <c r="D146" s="51" t="s">
        <v>35</v>
      </c>
      <c r="E146" s="51" t="s">
        <v>35</v>
      </c>
      <c r="F146" s="51" t="s">
        <v>331</v>
      </c>
      <c r="G146" s="51" t="s">
        <v>728</v>
      </c>
      <c r="H146" s="51" t="s">
        <v>332</v>
      </c>
      <c r="I146" s="65" t="str">
        <f t="shared" si="2"/>
        <v>INSERT INTO FT_T_MKID (MKT_OID,MKT_ID,MKT_ID_CTXT_TYP,START_TMS,LAST_CHG_TMS,LAST_CHG_USR_ID,MKID_OID,DATA_SRC_ID) SELECT  (select MKT_OID from ft_T_mkid where rownum=1 and mkt_id='FKA' ),'FKA','ESMMKT',SYSDATE,SYSDATE,'GS:BARCLAYS','MKID=00145','ESM' from dual where not exists (select 'X' from ft_t_MKID where MKT_ID='FKA' and MKT_ID_CTXT_TYP='ESMMKT');</v>
      </c>
    </row>
    <row r="147" spans="1:9">
      <c r="A147" s="52" t="s">
        <v>729</v>
      </c>
      <c r="B147" s="52" t="s">
        <v>730</v>
      </c>
      <c r="C147" s="51" t="s">
        <v>362</v>
      </c>
      <c r="D147" s="51" t="s">
        <v>35</v>
      </c>
      <c r="E147" s="51" t="s">
        <v>35</v>
      </c>
      <c r="F147" s="51" t="s">
        <v>331</v>
      </c>
      <c r="G147" s="51" t="s">
        <v>731</v>
      </c>
      <c r="H147" s="51" t="s">
        <v>332</v>
      </c>
      <c r="I147" s="65" t="str">
        <f t="shared" si="2"/>
        <v>INSERT INTO FT_T_MKID (MKT_OID,MKT_ID,MKT_ID_CTXT_TYP,START_TMS,LAST_CHG_TMS,LAST_CHG_USR_ID,MKID_OID,DATA_SRC_ID) SELECT  (select MKT_OID from ft_T_mkid where rownum=1 and mkt_id='JEP' ),'JEP','ESMMKT',SYSDATE,SYSDATE,'GS:BARCLAYS','MKID=00146','ESM' from dual where not exists (select 'X' from ft_t_MKID where MKT_ID='JEP' and MKT_ID_CTXT_TYP='ESMMKT');</v>
      </c>
    </row>
    <row r="148" spans="1:9">
      <c r="A148" s="52" t="s">
        <v>732</v>
      </c>
      <c r="B148" s="52" t="s">
        <v>733</v>
      </c>
      <c r="C148" s="51" t="s">
        <v>362</v>
      </c>
      <c r="D148" s="51" t="s">
        <v>35</v>
      </c>
      <c r="E148" s="51" t="s">
        <v>35</v>
      </c>
      <c r="F148" s="51" t="s">
        <v>331</v>
      </c>
      <c r="G148" s="51" t="s">
        <v>734</v>
      </c>
      <c r="H148" s="51" t="s">
        <v>332</v>
      </c>
      <c r="I148" s="65" t="str">
        <f t="shared" si="2"/>
        <v>INSERT INTO FT_T_MKID (MKT_OID,MKT_ID,MKT_ID_CTXT_TYP,START_TMS,LAST_CHG_TMS,LAST_CHG_USR_ID,MKID_OID,DATA_SRC_ID) SELECT  (select MKT_OID from ft_T_mkid where rownum=1 and mkt_id='KAB' ),'KAB','ESMMKT',SYSDATE,SYSDATE,'GS:BARCLAYS','MKID=00147','ESM' from dual where not exists (select 'X' from ft_t_MKID where MKT_ID='KAB' and MKT_ID_CTXT_TYP='ESMMKT');</v>
      </c>
    </row>
    <row r="149" spans="1:9">
      <c r="A149" s="52" t="s">
        <v>735</v>
      </c>
      <c r="B149" s="52" t="s">
        <v>736</v>
      </c>
      <c r="C149" s="51" t="s">
        <v>362</v>
      </c>
      <c r="D149" s="51" t="s">
        <v>35</v>
      </c>
      <c r="E149" s="51" t="s">
        <v>35</v>
      </c>
      <c r="F149" s="51" t="s">
        <v>331</v>
      </c>
      <c r="G149" s="51" t="s">
        <v>737</v>
      </c>
      <c r="H149" s="51" t="s">
        <v>332</v>
      </c>
      <c r="I149" s="65" t="str">
        <f t="shared" si="2"/>
        <v>INSERT INTO FT_T_MKID (MKT_OID,MKT_ID,MKT_ID_CTXT_TYP,START_TMS,LAST_CHG_TMS,LAST_CHG_USR_ID,MKID_OID,DATA_SRC_ID) SELECT  (select MKT_OID from ft_T_mkid where rownum=1 and mkt_id='EUS' ),'EUS','ESMMKT',SYSDATE,SYSDATE,'GS:BARCLAYS','MKID=00148','ESM' from dual where not exists (select 'X' from ft_t_MKID where MKT_ID='EUS' and MKT_ID_CTXT_TYP='ESMMKT');</v>
      </c>
    </row>
    <row r="150" spans="1:9">
      <c r="A150" s="52" t="s">
        <v>738</v>
      </c>
      <c r="B150" s="52" t="s">
        <v>739</v>
      </c>
      <c r="C150" s="51" t="s">
        <v>362</v>
      </c>
      <c r="D150" s="51" t="s">
        <v>35</v>
      </c>
      <c r="E150" s="51" t="s">
        <v>35</v>
      </c>
      <c r="F150" s="51" t="s">
        <v>331</v>
      </c>
      <c r="G150" s="51" t="s">
        <v>740</v>
      </c>
      <c r="H150" s="51" t="s">
        <v>332</v>
      </c>
      <c r="I150" s="65" t="str">
        <f t="shared" si="2"/>
        <v>INSERT INTO FT_T_MKID (MKT_OID,MKT_ID,MKT_ID_CTXT_TYP,START_TMS,LAST_CHG_TMS,LAST_CHG_USR_ID,MKID_OID,DATA_SRC_ID) SELECT  (select MKT_OID from ft_T_mkid where rownum=1 and mkt_id='FPL' ),'FPL','ESMMKT',SYSDATE,SYSDATE,'GS:BARCLAYS','MKID=00149','ESM' from dual where not exists (select 'X' from ft_t_MKID where MKT_ID='FPL' and MKT_ID_CTXT_TYP='ESMMKT');</v>
      </c>
    </row>
    <row r="151" spans="1:9">
      <c r="A151" s="52" t="s">
        <v>738</v>
      </c>
      <c r="B151" s="52" t="s">
        <v>739</v>
      </c>
      <c r="C151" s="51" t="s">
        <v>362</v>
      </c>
      <c r="D151" s="51" t="s">
        <v>35</v>
      </c>
      <c r="E151" s="51" t="s">
        <v>35</v>
      </c>
      <c r="F151" s="51" t="s">
        <v>331</v>
      </c>
      <c r="G151" s="51" t="s">
        <v>741</v>
      </c>
      <c r="H151" s="51" t="s">
        <v>332</v>
      </c>
      <c r="I151" s="65" t="str">
        <f t="shared" si="2"/>
        <v>INSERT INTO FT_T_MKID (MKT_OID,MKT_ID,MKT_ID_CTXT_TYP,START_TMS,LAST_CHG_TMS,LAST_CHG_USR_ID,MKID_OID,DATA_SRC_ID) SELECT  (select MKT_OID from ft_T_mkid where rownum=1 and mkt_id='FPL' ),'FPL','ESMMKT',SYSDATE,SYSDATE,'GS:BARCLAYS','MKID=00150','ESM' from dual where not exists (select 'X' from ft_t_MKID where MKT_ID='FPL' and MKT_ID_CTXT_TYP='ESMMKT');</v>
      </c>
    </row>
    <row r="152" spans="1:9">
      <c r="A152" s="52" t="s">
        <v>742</v>
      </c>
      <c r="B152" s="52" t="s">
        <v>743</v>
      </c>
      <c r="C152" s="51" t="s">
        <v>362</v>
      </c>
      <c r="D152" s="51" t="s">
        <v>35</v>
      </c>
      <c r="E152" s="51" t="s">
        <v>35</v>
      </c>
      <c r="F152" s="51" t="s">
        <v>331</v>
      </c>
      <c r="G152" s="51" t="s">
        <v>744</v>
      </c>
      <c r="H152" s="51" t="s">
        <v>332</v>
      </c>
      <c r="I152" s="65" t="str">
        <f t="shared" si="2"/>
        <v>INSERT INTO FT_T_MKID (MKT_OID,MKT_ID,MKT_ID_CTXT_TYP,START_TMS,LAST_CHG_TMS,LAST_CHG_USR_ID,MKID_OID,DATA_SRC_ID) SELECT  (select MKT_OID from ft_T_mkid where rownum=1 and mkt_id='LJU' ),'LJU','ESMMKT',SYSDATE,SYSDATE,'GS:BARCLAYS','MKID=00151','ESM' from dual where not exists (select 'X' from ft_t_MKID where MKT_ID='LJU' and MKT_ID_CTXT_TYP='ESMMKT');</v>
      </c>
    </row>
    <row r="153" spans="1:9">
      <c r="A153" s="52" t="s">
        <v>745</v>
      </c>
      <c r="B153" s="52" t="s">
        <v>746</v>
      </c>
      <c r="C153" s="51" t="s">
        <v>362</v>
      </c>
      <c r="D153" s="51" t="s">
        <v>35</v>
      </c>
      <c r="E153" s="51" t="s">
        <v>35</v>
      </c>
      <c r="F153" s="51" t="s">
        <v>331</v>
      </c>
      <c r="G153" s="51" t="s">
        <v>747</v>
      </c>
      <c r="H153" s="51" t="s">
        <v>332</v>
      </c>
      <c r="I153" s="65" t="str">
        <f t="shared" si="2"/>
        <v>INSERT INTO FT_T_MKID (MKT_OID,MKT_ID,MKT_ID_CTXT_TYP,START_TMS,LAST_CHG_TMS,LAST_CHG_USR_ID,MKID_OID,DATA_SRC_ID) SELECT  (select MKT_OID from ft_T_mkid where rownum=1 and mkt_id='BEC' ),'BEC','ESMMKT',SYSDATE,SYSDATE,'GS:BARCLAYS','MKID=00152','ESM' from dual where not exists (select 'X' from ft_t_MKID where MKT_ID='BEC' and MKT_ID_CTXT_TYP='ESMMKT');</v>
      </c>
    </row>
    <row r="154" spans="1:9">
      <c r="A154" s="52" t="s">
        <v>748</v>
      </c>
      <c r="B154" s="52" t="s">
        <v>749</v>
      </c>
      <c r="C154" s="51" t="s">
        <v>362</v>
      </c>
      <c r="D154" s="51" t="s">
        <v>35</v>
      </c>
      <c r="E154" s="51" t="s">
        <v>35</v>
      </c>
      <c r="F154" s="51" t="s">
        <v>331</v>
      </c>
      <c r="G154" s="51" t="s">
        <v>750</v>
      </c>
      <c r="H154" s="51" t="s">
        <v>332</v>
      </c>
      <c r="I154" s="65" t="str">
        <f t="shared" si="2"/>
        <v>INSERT INTO FT_T_MKID (MKT_OID,MKT_ID,MKT_ID_CTXT_TYP,START_TMS,LAST_CHG_TMS,LAST_CHG_USR_ID,MKID_OID,DATA_SRC_ID) SELECT  (select MKT_OID from ft_T_mkid where rownum=1 and mkt_id='CEG' ),'CEG','ESMMKT',SYSDATE,SYSDATE,'GS:BARCLAYS','MKID=00153','ESM' from dual where not exists (select 'X' from ft_t_MKID where MKT_ID='CEG' and MKT_ID_CTXT_TYP='ESMMKT');</v>
      </c>
    </row>
    <row r="155" spans="1:9">
      <c r="A155" s="52" t="s">
        <v>751</v>
      </c>
      <c r="B155" s="52" t="s">
        <v>752</v>
      </c>
      <c r="C155" s="51" t="s">
        <v>362</v>
      </c>
      <c r="D155" s="51" t="s">
        <v>35</v>
      </c>
      <c r="E155" s="51" t="s">
        <v>35</v>
      </c>
      <c r="F155" s="51" t="s">
        <v>331</v>
      </c>
      <c r="G155" s="51" t="s">
        <v>753</v>
      </c>
      <c r="H155" s="51" t="s">
        <v>332</v>
      </c>
      <c r="I155" s="65" t="str">
        <f t="shared" si="2"/>
        <v>INSERT INTO FT_T_MKID (MKT_OID,MKT_ID,MKT_ID_CTXT_TYP,START_TMS,LAST_CHG_TMS,LAST_CHG_USR_ID,MKID_OID,DATA_SRC_ID) SELECT  (select MKT_OID from ft_T_mkid where rownum=1 and mkt_id='BAR' ),'BAR','ESMMKT',SYSDATE,SYSDATE,'GS:BARCLAYS','MKID=00154','ESM' from dual where not exists (select 'X' from ft_t_MKID where MKT_ID='BAR' and MKT_ID_CTXT_TYP='ESMMKT');</v>
      </c>
    </row>
    <row r="156" spans="1:9">
      <c r="A156" s="52" t="s">
        <v>751</v>
      </c>
      <c r="B156" s="52" t="s">
        <v>754</v>
      </c>
      <c r="C156" s="51" t="s">
        <v>362</v>
      </c>
      <c r="D156" s="51" t="s">
        <v>35</v>
      </c>
      <c r="E156" s="51" t="s">
        <v>35</v>
      </c>
      <c r="F156" s="51" t="s">
        <v>331</v>
      </c>
      <c r="G156" s="51" t="s">
        <v>755</v>
      </c>
      <c r="H156" s="51" t="s">
        <v>332</v>
      </c>
      <c r="I156" s="65" t="str">
        <f t="shared" si="2"/>
        <v>INSERT INTO FT_T_MKID (MKT_OID,MKT_ID,MKT_ID_CTXT_TYP,START_TMS,LAST_CHG_TMS,LAST_CHG_USR_ID,MKID_OID,DATA_SRC_ID) SELECT  (select MKT_OID from ft_T_mkid where rownum=1 and mkt_id='MCE' ),'MCE','ESMMKT',SYSDATE,SYSDATE,'GS:BARCLAYS','MKID=00155','ESM' from dual where not exists (select 'X' from ft_t_MKID where MKT_ID='MCE' and MKT_ID_CTXT_TYP='ESMMKT');</v>
      </c>
    </row>
    <row r="157" spans="1:9">
      <c r="A157" s="52" t="s">
        <v>756</v>
      </c>
      <c r="B157" s="52" t="s">
        <v>757</v>
      </c>
      <c r="C157" s="51" t="s">
        <v>362</v>
      </c>
      <c r="D157" s="51" t="s">
        <v>35</v>
      </c>
      <c r="E157" s="51" t="s">
        <v>35</v>
      </c>
      <c r="F157" s="51" t="s">
        <v>331</v>
      </c>
      <c r="G157" s="51" t="s">
        <v>758</v>
      </c>
      <c r="H157" s="51" t="s">
        <v>332</v>
      </c>
      <c r="I157" s="65" t="str">
        <f t="shared" si="2"/>
        <v>INSERT INTO FT_T_MKID (MKT_OID,MKT_ID,MKT_ID_CTXT_TYP,START_TMS,LAST_CHG_TMS,LAST_CHG_USR_ID,MKID_OID,DATA_SRC_ID) SELECT  (select MKT_OID from ft_T_mkid where rownum=1 and mkt_id='MAD' ),'MAD','ESMMKT',SYSDATE,SYSDATE,'GS:BARCLAYS','MKID=00156','ESM' from dual where not exists (select 'X' from ft_t_MKID where MKT_ID='MAD' and MKT_ID_CTXT_TYP='ESMMKT');</v>
      </c>
    </row>
    <row r="158" spans="1:9">
      <c r="A158" s="52" t="s">
        <v>759</v>
      </c>
      <c r="B158" s="52" t="s">
        <v>760</v>
      </c>
      <c r="C158" s="51" t="s">
        <v>362</v>
      </c>
      <c r="D158" s="51" t="s">
        <v>35</v>
      </c>
      <c r="E158" s="51" t="s">
        <v>35</v>
      </c>
      <c r="F158" s="51" t="s">
        <v>331</v>
      </c>
      <c r="G158" s="51" t="s">
        <v>761</v>
      </c>
      <c r="H158" s="51" t="s">
        <v>332</v>
      </c>
      <c r="I158" s="65" t="str">
        <f t="shared" si="2"/>
        <v>INSERT INTO FT_T_MKID (MKT_OID,MKT_ID,MKT_ID_CTXT_TYP,START_TMS,LAST_CHG_TMS,LAST_CHG_USR_ID,MKID_OID,DATA_SRC_ID) SELECT  (select MKT_OID from ft_T_mkid where rownum=1 and mkt_id='BIL' ),'BIL','ESMMKT',SYSDATE,SYSDATE,'GS:BARCLAYS','MKID=00157','ESM' from dual where not exists (select 'X' from ft_t_MKID where MKT_ID='BIL' and MKT_ID_CTXT_TYP='ESMMKT');</v>
      </c>
    </row>
    <row r="159" spans="1:9">
      <c r="A159" s="52" t="s">
        <v>762</v>
      </c>
      <c r="B159" s="52" t="s">
        <v>763</v>
      </c>
      <c r="C159" s="51" t="s">
        <v>362</v>
      </c>
      <c r="D159" s="51" t="s">
        <v>35</v>
      </c>
      <c r="E159" s="51" t="s">
        <v>35</v>
      </c>
      <c r="F159" s="51" t="s">
        <v>331</v>
      </c>
      <c r="G159" s="51" t="s">
        <v>764</v>
      </c>
      <c r="H159" s="51" t="s">
        <v>332</v>
      </c>
      <c r="I159" s="65" t="str">
        <f t="shared" si="2"/>
        <v>INSERT INTO FT_T_MKID (MKT_OID,MKT_ID,MKT_ID_CTXT_TYP,START_TMS,LAST_CHG_TMS,LAST_CHG_USR_ID,MKID_OID,DATA_SRC_ID) SELECT  (select MKT_OID from ft_T_mkid where rownum=1 and mkt_id='LAT' ),'LAT','ESMMKT',SYSDATE,SYSDATE,'GS:BARCLAYS','MKID=00158','ESM' from dual where not exists (select 'X' from ft_t_MKID where MKT_ID='LAT' and MKT_ID_CTXT_TYP='ESMMKT');</v>
      </c>
    </row>
    <row r="160" spans="1:9">
      <c r="A160" s="52" t="s">
        <v>765</v>
      </c>
      <c r="B160" s="52" t="s">
        <v>337</v>
      </c>
      <c r="C160" s="51" t="s">
        <v>362</v>
      </c>
      <c r="D160" s="51" t="s">
        <v>35</v>
      </c>
      <c r="E160" s="51" t="s">
        <v>35</v>
      </c>
      <c r="F160" s="51" t="s">
        <v>331</v>
      </c>
      <c r="G160" s="51" t="s">
        <v>766</v>
      </c>
      <c r="H160" s="51" t="s">
        <v>332</v>
      </c>
      <c r="I160" s="65" t="str">
        <f t="shared" si="2"/>
        <v>INSERT INTO FT_T_MKID (MKT_OID,MKT_ID,MKT_ID_CTXT_TYP,START_TMS,LAST_CHG_TMS,LAST_CHG_USR_ID,MKID_OID,DATA_SRC_ID) SELECT  (select MKT_OID from ft_T_mkid where rownum=1 and mkt_id='FDI' ),'FDI','ESMMKT',SYSDATE,SYSDATE,'GS:BARCLAYS','MKID=00159','ESM' from dual where not exists (select 'X' from ft_t_MKID where MKT_ID='FDI' and MKT_ID_CTXT_TYP='ESMMKT');</v>
      </c>
    </row>
    <row r="161" spans="1:9">
      <c r="A161" s="52" t="s">
        <v>767</v>
      </c>
      <c r="B161" s="52" t="s">
        <v>768</v>
      </c>
      <c r="C161" s="51" t="s">
        <v>362</v>
      </c>
      <c r="D161" s="51" t="s">
        <v>35</v>
      </c>
      <c r="E161" s="51" t="s">
        <v>35</v>
      </c>
      <c r="F161" s="51" t="s">
        <v>331</v>
      </c>
      <c r="G161" s="51" t="s">
        <v>769</v>
      </c>
      <c r="H161" s="51" t="s">
        <v>332</v>
      </c>
      <c r="I161" s="65" t="str">
        <f t="shared" si="2"/>
        <v>INSERT INTO FT_T_MKID (MKT_OID,MKT_ID,MKT_ID_CTXT_TYP,START_TMS,LAST_CHG_TMS,LAST_CHG_USR_ID,MKID_OID,DATA_SRC_ID) SELECT  (select MKT_OID from ft_T_mkid where rownum=1 and mkt_id='KFE' ),'KFE','ESMMKT',SYSDATE,SYSDATE,'GS:BARCLAYS','MKID=00160','ESM' from dual where not exists (select 'X' from ft_t_MKID where MKT_ID='KFE' and MKT_ID_CTXT_TYP='ESMMKT');</v>
      </c>
    </row>
    <row r="162" spans="1:9">
      <c r="A162" s="52" t="s">
        <v>767</v>
      </c>
      <c r="B162" s="52" t="s">
        <v>768</v>
      </c>
      <c r="C162" s="51" t="s">
        <v>362</v>
      </c>
      <c r="D162" s="51" t="s">
        <v>35</v>
      </c>
      <c r="E162" s="51" t="s">
        <v>35</v>
      </c>
      <c r="F162" s="51" t="s">
        <v>331</v>
      </c>
      <c r="G162" s="51" t="s">
        <v>770</v>
      </c>
      <c r="H162" s="51" t="s">
        <v>332</v>
      </c>
      <c r="I162" s="65" t="str">
        <f t="shared" si="2"/>
        <v>INSERT INTO FT_T_MKID (MKT_OID,MKT_ID,MKT_ID_CTXT_TYP,START_TMS,LAST_CHG_TMS,LAST_CHG_USR_ID,MKID_OID,DATA_SRC_ID) SELECT  (select MKT_OID from ft_T_mkid where rownum=1 and mkt_id='KFE' ),'KFE','ESMMKT',SYSDATE,SYSDATE,'GS:BARCLAYS','MKID=00161','ESM' from dual where not exists (select 'X' from ft_t_MKID where MKT_ID='KFE' and MKT_ID_CTXT_TYP='ESMMKT');</v>
      </c>
    </row>
    <row r="163" spans="1:9">
      <c r="A163" s="52" t="s">
        <v>771</v>
      </c>
      <c r="B163" s="52" t="s">
        <v>772</v>
      </c>
      <c r="C163" s="51" t="s">
        <v>362</v>
      </c>
      <c r="D163" s="51" t="s">
        <v>35</v>
      </c>
      <c r="E163" s="51" t="s">
        <v>35</v>
      </c>
      <c r="F163" s="51" t="s">
        <v>331</v>
      </c>
      <c r="G163" s="51" t="s">
        <v>773</v>
      </c>
      <c r="H163" s="51" t="s">
        <v>332</v>
      </c>
      <c r="I163" s="65" t="str">
        <f t="shared" si="2"/>
        <v>INSERT INTO FT_T_MKID (MKT_OID,MKT_ID,MKT_ID_CTXT_TYP,START_TMS,LAST_CHG_TMS,LAST_CHG_USR_ID,MKID_OID,DATA_SRC_ID) SELECT  (select MKT_OID from ft_T_mkid where rownum=1 and mkt_id='KSC' ),'KSC','ESMMKT',SYSDATE,SYSDATE,'GS:BARCLAYS','MKID=00162','ESM' from dual where not exists (select 'X' from ft_t_MKID where MKT_ID='KSC' and MKT_ID_CTXT_TYP='ESMMKT');</v>
      </c>
    </row>
    <row r="164" spans="1:9">
      <c r="A164" s="52" t="s">
        <v>774</v>
      </c>
      <c r="B164" s="52" t="s">
        <v>775</v>
      </c>
      <c r="C164" s="51" t="s">
        <v>362</v>
      </c>
      <c r="D164" s="51" t="s">
        <v>35</v>
      </c>
      <c r="E164" s="51" t="s">
        <v>35</v>
      </c>
      <c r="F164" s="51" t="s">
        <v>331</v>
      </c>
      <c r="G164" s="51" t="s">
        <v>776</v>
      </c>
      <c r="H164" s="51" t="s">
        <v>332</v>
      </c>
      <c r="I164" s="65" t="str">
        <f t="shared" si="2"/>
        <v>INSERT INTO FT_T_MKID (MKT_OID,MKT_ID,MKT_ID_CTXT_TYP,START_TMS,LAST_CHG_TMS,LAST_CHG_USR_ID,MKID_OID,DATA_SRC_ID) SELECT  (select MKT_OID from ft_T_mkid where rownum=1 and mkt_id='KLS' ),'KLS','ESMMKT',SYSDATE,SYSDATE,'GS:BARCLAYS','MKID=00163','ESM' from dual where not exists (select 'X' from ft_t_MKID where MKT_ID='KLS' and MKT_ID_CTXT_TYP='ESMMKT');</v>
      </c>
    </row>
    <row r="165" spans="1:9">
      <c r="A165" s="52" t="s">
        <v>777</v>
      </c>
      <c r="B165" s="52" t="s">
        <v>778</v>
      </c>
      <c r="C165" s="51" t="s">
        <v>362</v>
      </c>
      <c r="D165" s="51" t="s">
        <v>35</v>
      </c>
      <c r="E165" s="51" t="s">
        <v>35</v>
      </c>
      <c r="F165" s="51" t="s">
        <v>331</v>
      </c>
      <c r="G165" s="51" t="s">
        <v>779</v>
      </c>
      <c r="H165" s="51" t="s">
        <v>332</v>
      </c>
      <c r="I165" s="65" t="str">
        <f t="shared" si="2"/>
        <v>INSERT INTO FT_T_MKID (MKT_OID,MKT_ID,MKT_ID_CTXT_TYP,START_TMS,LAST_CHG_TMS,LAST_CHG_USR_ID,MKID_OID,DATA_SRC_ID) SELECT  (select MKT_OID from ft_T_mkid where rownum=1 and mkt_id='BDB' ),'BDB','ESMMKT',SYSDATE,SYSDATE,'GS:BARCLAYS','MKID=00164','ESM' from dual where not exists (select 'X' from ft_t_MKID where MKT_ID='BDB' and MKT_ID_CTXT_TYP='ESMMKT');</v>
      </c>
    </row>
    <row r="166" spans="1:9">
      <c r="A166" s="52" t="s">
        <v>780</v>
      </c>
      <c r="B166" s="52" t="s">
        <v>781</v>
      </c>
      <c r="C166" s="51" t="s">
        <v>362</v>
      </c>
      <c r="D166" s="51" t="s">
        <v>35</v>
      </c>
      <c r="E166" s="51" t="s">
        <v>35</v>
      </c>
      <c r="F166" s="51" t="s">
        <v>331</v>
      </c>
      <c r="G166" s="51" t="s">
        <v>782</v>
      </c>
      <c r="H166" s="51" t="s">
        <v>332</v>
      </c>
      <c r="I166" s="65" t="str">
        <f t="shared" si="2"/>
        <v>INSERT INTO FT_T_MKID (MKT_OID,MKT_ID,MKT_ID_CTXT_TYP,START_TMS,LAST_CHG_TMS,LAST_CHG_USR_ID,MKID_OID,DATA_SRC_ID) SELECT  (select MKT_OID from ft_T_mkid where rownum=1 and mkt_id='BES' ),'BES','ESMMKT',SYSDATE,SYSDATE,'GS:BARCLAYS','MKID=00165','ESM' from dual where not exists (select 'X' from ft_t_MKID where MKT_ID='BES' and MKT_ID_CTXT_TYP='ESMMKT');</v>
      </c>
    </row>
    <row r="167" spans="1:9">
      <c r="A167" s="52" t="s">
        <v>783</v>
      </c>
      <c r="B167" s="52" t="s">
        <v>784</v>
      </c>
      <c r="C167" s="51" t="s">
        <v>362</v>
      </c>
      <c r="D167" s="51" t="s">
        <v>35</v>
      </c>
      <c r="E167" s="51" t="s">
        <v>35</v>
      </c>
      <c r="F167" s="51" t="s">
        <v>331</v>
      </c>
      <c r="G167" s="51" t="s">
        <v>785</v>
      </c>
      <c r="H167" s="51" t="s">
        <v>332</v>
      </c>
      <c r="I167" s="65" t="str">
        <f t="shared" si="2"/>
        <v>INSERT INTO FT_T_MKID (MKT_OID,MKT_ID,MKT_ID_CTXT_TYP,START_TMS,LAST_CHG_TMS,LAST_CHG_USR_ID,MKID_OID,DATA_SRC_ID) SELECT  (select MKT_OID from ft_T_mkid where rownum=1 and mkt_id='CPH' ),'CPH','ESMMKT',SYSDATE,SYSDATE,'GS:BARCLAYS','MKID=00166','ESM' from dual where not exists (select 'X' from ft_t_MKID where MKT_ID='CPH' and MKT_ID_CTXT_TYP='ESMMKT');</v>
      </c>
    </row>
    <row r="168" spans="1:9">
      <c r="A168" s="52" t="s">
        <v>786</v>
      </c>
      <c r="B168" s="52" t="s">
        <v>787</v>
      </c>
      <c r="C168" s="51" t="s">
        <v>362</v>
      </c>
      <c r="D168" s="51" t="s">
        <v>35</v>
      </c>
      <c r="E168" s="51" t="s">
        <v>35</v>
      </c>
      <c r="F168" s="51" t="s">
        <v>331</v>
      </c>
      <c r="G168" s="51" t="s">
        <v>788</v>
      </c>
      <c r="H168" s="51" t="s">
        <v>332</v>
      </c>
      <c r="I168" s="65" t="str">
        <f t="shared" si="2"/>
        <v>INSERT INTO FT_T_MKID (MKT_OID,MKT_ID,MKT_ID_CTXT_TYP,START_TMS,LAST_CHG_TMS,LAST_CHG_USR_ID,MKID_OID,DATA_SRC_ID) SELECT  (select MKT_OID from ft_T_mkid where rownum=1 and mkt_id='CMX' ),'CMX','ESMMKT',SYSDATE,SYSDATE,'GS:BARCLAYS','MKID=00167','ESM' from dual where not exists (select 'X' from ft_t_MKID where MKT_ID='CMX' and MKT_ID_CTXT_TYP='ESMMKT');</v>
      </c>
    </row>
    <row r="169" spans="1:9">
      <c r="A169" s="52" t="s">
        <v>786</v>
      </c>
      <c r="B169" s="52" t="s">
        <v>787</v>
      </c>
      <c r="C169" s="51" t="s">
        <v>362</v>
      </c>
      <c r="D169" s="51" t="s">
        <v>35</v>
      </c>
      <c r="E169" s="51" t="s">
        <v>35</v>
      </c>
      <c r="F169" s="51" t="s">
        <v>331</v>
      </c>
      <c r="G169" s="51" t="s">
        <v>789</v>
      </c>
      <c r="H169" s="51" t="s">
        <v>332</v>
      </c>
      <c r="I169" s="65" t="str">
        <f t="shared" si="2"/>
        <v>INSERT INTO FT_T_MKID (MKT_OID,MKT_ID,MKT_ID_CTXT_TYP,START_TMS,LAST_CHG_TMS,LAST_CHG_USR_ID,MKID_OID,DATA_SRC_ID) SELECT  (select MKT_OID from ft_T_mkid where rownum=1 and mkt_id='CMX' ),'CMX','ESMMKT',SYSDATE,SYSDATE,'GS:BARCLAYS','MKID=00168','ESM' from dual where not exists (select 'X' from ft_t_MKID where MKT_ID='CMX' and MKT_ID_CTXT_TYP='ESMMKT');</v>
      </c>
    </row>
    <row r="170" spans="1:9">
      <c r="A170" s="52" t="s">
        <v>790</v>
      </c>
      <c r="B170" s="52" t="s">
        <v>791</v>
      </c>
      <c r="C170" s="51" t="s">
        <v>362</v>
      </c>
      <c r="D170" s="51" t="s">
        <v>35</v>
      </c>
      <c r="E170" s="51" t="s">
        <v>35</v>
      </c>
      <c r="F170" s="51" t="s">
        <v>331</v>
      </c>
      <c r="G170" s="51" t="s">
        <v>792</v>
      </c>
      <c r="H170" s="51" t="s">
        <v>332</v>
      </c>
      <c r="I170" s="65" t="str">
        <f t="shared" si="2"/>
        <v>INSERT INTO FT_T_MKID (MKT_OID,MKT_ID,MKT_ID_CTXT_TYP,START_TMS,LAST_CHG_TMS,LAST_CHG_USR_ID,MKID_OID,DATA_SRC_ID) SELECT  (select MKT_OID from ft_T_mkid where rownum=1 and mkt_id='ELX' ),'ELX','ESMMKT',SYSDATE,SYSDATE,'GS:BARCLAYS','MKID=00169','ESM' from dual where not exists (select 'X' from ft_t_MKID where MKT_ID='ELX' and MKT_ID_CTXT_TYP='ESMMKT');</v>
      </c>
    </row>
    <row r="171" spans="1:9">
      <c r="A171" s="52" t="s">
        <v>790</v>
      </c>
      <c r="B171" s="52" t="s">
        <v>791</v>
      </c>
      <c r="C171" s="51" t="s">
        <v>362</v>
      </c>
      <c r="D171" s="51" t="s">
        <v>35</v>
      </c>
      <c r="E171" s="51" t="s">
        <v>35</v>
      </c>
      <c r="F171" s="51" t="s">
        <v>331</v>
      </c>
      <c r="G171" s="51" t="s">
        <v>793</v>
      </c>
      <c r="H171" s="51" t="s">
        <v>332</v>
      </c>
      <c r="I171" s="65" t="str">
        <f t="shared" si="2"/>
        <v>INSERT INTO FT_T_MKID (MKT_OID,MKT_ID,MKT_ID_CTXT_TYP,START_TMS,LAST_CHG_TMS,LAST_CHG_USR_ID,MKID_OID,DATA_SRC_ID) SELECT  (select MKT_OID from ft_T_mkid where rownum=1 and mkt_id='ELX' ),'ELX','ESMMKT',SYSDATE,SYSDATE,'GS:BARCLAYS','MKID=00170','ESM' from dual where not exists (select 'X' from ft_t_MKID where MKT_ID='ELX' and MKT_ID_CTXT_TYP='ESMMKT');</v>
      </c>
    </row>
    <row r="172" spans="1:9">
      <c r="A172" s="52" t="s">
        <v>794</v>
      </c>
      <c r="B172" s="52" t="s">
        <v>795</v>
      </c>
      <c r="C172" s="51" t="s">
        <v>362</v>
      </c>
      <c r="D172" s="51" t="s">
        <v>35</v>
      </c>
      <c r="E172" s="51" t="s">
        <v>35</v>
      </c>
      <c r="F172" s="51" t="s">
        <v>331</v>
      </c>
      <c r="G172" s="51" t="s">
        <v>796</v>
      </c>
      <c r="H172" s="51" t="s">
        <v>332</v>
      </c>
      <c r="I172" s="65" t="str">
        <f t="shared" si="2"/>
        <v>INSERT INTO FT_T_MKID (MKT_OID,MKT_ID,MKT_ID_CTXT_TYP,START_TMS,LAST_CHG_TMS,LAST_CHG_USR_ID,MKID_OID,DATA_SRC_ID) SELECT  (select MKT_OID from ft_T_mkid where rownum=1 and mkt_id='GER' ),'GER','ESMMKT',SYSDATE,SYSDATE,'GS:BARCLAYS','MKID=00171','ESM' from dual where not exists (select 'X' from ft_t_MKID where MKT_ID='GER' and MKT_ID_CTXT_TYP='ESMMKT');</v>
      </c>
    </row>
    <row r="173" spans="1:9">
      <c r="A173" s="52" t="s">
        <v>797</v>
      </c>
      <c r="B173" s="52" t="s">
        <v>798</v>
      </c>
      <c r="C173" s="51" t="s">
        <v>362</v>
      </c>
      <c r="D173" s="51" t="s">
        <v>35</v>
      </c>
      <c r="E173" s="51" t="s">
        <v>35</v>
      </c>
      <c r="F173" s="51" t="s">
        <v>331</v>
      </c>
      <c r="G173" s="51" t="s">
        <v>799</v>
      </c>
      <c r="H173" s="51" t="s">
        <v>332</v>
      </c>
      <c r="I173" s="65" t="str">
        <f t="shared" si="2"/>
        <v>INSERT INTO FT_T_MKID (MKT_OID,MKT_ID,MKT_ID_CTXT_TYP,START_TMS,LAST_CHG_TMS,LAST_CHG_USR_ID,MKID_OID,DATA_SRC_ID) SELECT  (select MKT_OID from ft_T_mkid where rownum=1 and mkt_id='CSE' ),'CSE','ESMMKT',SYSDATE,SYSDATE,'GS:BARCLAYS','MKID=00172','ESM' from dual where not exists (select 'X' from ft_t_MKID where MKT_ID='CSE' and MKT_ID_CTXT_TYP='ESMMKT');</v>
      </c>
    </row>
    <row r="174" spans="1:9">
      <c r="A174" s="52" t="s">
        <v>800</v>
      </c>
      <c r="B174" s="52" t="s">
        <v>801</v>
      </c>
      <c r="C174" s="51" t="s">
        <v>362</v>
      </c>
      <c r="D174" s="51" t="s">
        <v>35</v>
      </c>
      <c r="E174" s="51" t="s">
        <v>35</v>
      </c>
      <c r="F174" s="51" t="s">
        <v>331</v>
      </c>
      <c r="G174" s="51" t="s">
        <v>802</v>
      </c>
      <c r="H174" s="51" t="s">
        <v>332</v>
      </c>
      <c r="I174" s="65" t="str">
        <f t="shared" si="2"/>
        <v>INSERT INTO FT_T_MKID (MKT_OID,MKT_ID,MKT_ID_CTXT_TYP,START_TMS,LAST_CHG_TMS,LAST_CHG_USR_ID,MKID_OID,DATA_SRC_ID) SELECT  (select MKT_OID from ft_T_mkid where rownum=1 and mkt_id='ICX' ),'ICX','ESMMKT',SYSDATE,SYSDATE,'GS:BARCLAYS','MKID=00173','ESM' from dual where not exists (select 'X' from ft_t_MKID where MKT_ID='ICX' and MKT_ID_CTXT_TYP='ESMMKT');</v>
      </c>
    </row>
    <row r="175" spans="1:9">
      <c r="A175" s="52" t="s">
        <v>803</v>
      </c>
      <c r="B175" s="52" t="s">
        <v>804</v>
      </c>
      <c r="C175" s="51" t="s">
        <v>362</v>
      </c>
      <c r="D175" s="51" t="s">
        <v>35</v>
      </c>
      <c r="E175" s="51" t="s">
        <v>35</v>
      </c>
      <c r="F175" s="51" t="s">
        <v>331</v>
      </c>
      <c r="G175" s="51" t="s">
        <v>805</v>
      </c>
      <c r="H175" s="51" t="s">
        <v>332</v>
      </c>
      <c r="I175" s="65" t="str">
        <f t="shared" si="2"/>
        <v>INSERT INTO FT_T_MKID (MKT_OID,MKT_ID,MKT_ID_CTXT_TYP,START_TMS,LAST_CHG_TMS,LAST_CHG_USR_ID,MKID_OID,DATA_SRC_ID) SELECT  (select MKT_OID from ft_T_mkid where rownum=1 and mkt_id='LMF' ),'LMF','ESMMKT',SYSDATE,SYSDATE,'GS:BARCLAYS','MKID=00174','ESM' from dual where not exists (select 'X' from ft_t_MKID where MKT_ID='LMF' and MKT_ID_CTXT_TYP='ESMMKT');</v>
      </c>
    </row>
    <row r="176" spans="1:9">
      <c r="A176" s="52" t="s">
        <v>806</v>
      </c>
      <c r="B176" s="52" t="s">
        <v>807</v>
      </c>
      <c r="C176" s="51" t="s">
        <v>362</v>
      </c>
      <c r="D176" s="51" t="s">
        <v>35</v>
      </c>
      <c r="E176" s="51" t="s">
        <v>35</v>
      </c>
      <c r="F176" s="51" t="s">
        <v>331</v>
      </c>
      <c r="G176" s="51" t="s">
        <v>808</v>
      </c>
      <c r="H176" s="51" t="s">
        <v>332</v>
      </c>
      <c r="I176" s="65" t="str">
        <f t="shared" si="2"/>
        <v>INSERT INTO FT_T_MKID (MKT_OID,MKT_ID,MKT_ID_CTXT_TYP,START_TMS,LAST_CHG_TMS,LAST_CHG_USR_ID,MKID_OID,DATA_SRC_ID) SELECT  (select MKT_OID from ft_T_mkid where rownum=1 and mkt_id='LME' ),'LME','ESMMKT',SYSDATE,SYSDATE,'GS:BARCLAYS','MKID=00175','ESM' from dual where not exists (select 'X' from ft_t_MKID where MKT_ID='LME' and MKT_ID_CTXT_TYP='ESMMKT');</v>
      </c>
    </row>
    <row r="177" spans="1:9">
      <c r="A177" s="52" t="s">
        <v>806</v>
      </c>
      <c r="B177" s="52" t="s">
        <v>804</v>
      </c>
      <c r="C177" s="51" t="s">
        <v>362</v>
      </c>
      <c r="D177" s="51" t="s">
        <v>35</v>
      </c>
      <c r="E177" s="51" t="s">
        <v>35</v>
      </c>
      <c r="F177" s="51" t="s">
        <v>331</v>
      </c>
      <c r="G177" s="51" t="s">
        <v>809</v>
      </c>
      <c r="H177" s="51" t="s">
        <v>332</v>
      </c>
      <c r="I177" s="65" t="str">
        <f t="shared" si="2"/>
        <v>INSERT INTO FT_T_MKID (MKT_OID,MKT_ID,MKT_ID_CTXT_TYP,START_TMS,LAST_CHG_TMS,LAST_CHG_USR_ID,MKID_OID,DATA_SRC_ID) SELECT  (select MKT_OID from ft_T_mkid where rownum=1 and mkt_id='LMF' ),'LMF','ESMMKT',SYSDATE,SYSDATE,'GS:BARCLAYS','MKID=00176','ESM' from dual where not exists (select 'X' from ft_t_MKID where MKT_ID='LMF' and MKT_ID_CTXT_TYP='ESMMKT');</v>
      </c>
    </row>
    <row r="178" spans="1:9">
      <c r="A178" s="52" t="s">
        <v>806</v>
      </c>
      <c r="B178" s="52" t="s">
        <v>807</v>
      </c>
      <c r="C178" s="51" t="s">
        <v>362</v>
      </c>
      <c r="D178" s="51" t="s">
        <v>35</v>
      </c>
      <c r="E178" s="51" t="s">
        <v>35</v>
      </c>
      <c r="F178" s="51" t="s">
        <v>331</v>
      </c>
      <c r="G178" s="51" t="s">
        <v>810</v>
      </c>
      <c r="H178" s="51" t="s">
        <v>332</v>
      </c>
      <c r="I178" s="65" t="str">
        <f t="shared" si="2"/>
        <v>INSERT INTO FT_T_MKID (MKT_OID,MKT_ID,MKT_ID_CTXT_TYP,START_TMS,LAST_CHG_TMS,LAST_CHG_USR_ID,MKID_OID,DATA_SRC_ID) SELECT  (select MKT_OID from ft_T_mkid where rownum=1 and mkt_id='LME' ),'LME','ESMMKT',SYSDATE,SYSDATE,'GS:BARCLAYS','MKID=00177','ESM' from dual where not exists (select 'X' from ft_t_MKID where MKT_ID='LME' and MKT_ID_CTXT_TYP='ESMMKT');</v>
      </c>
    </row>
    <row r="179" spans="1:9">
      <c r="A179" s="52" t="s">
        <v>811</v>
      </c>
      <c r="B179" s="52" t="s">
        <v>350</v>
      </c>
      <c r="C179" s="51" t="s">
        <v>362</v>
      </c>
      <c r="D179" s="51" t="s">
        <v>35</v>
      </c>
      <c r="E179" s="51" t="s">
        <v>35</v>
      </c>
      <c r="F179" s="51" t="s">
        <v>331</v>
      </c>
      <c r="G179" s="51" t="s">
        <v>812</v>
      </c>
      <c r="H179" s="51" t="s">
        <v>332</v>
      </c>
      <c r="I179" s="65" t="str">
        <f t="shared" si="2"/>
        <v>INSERT INTO FT_T_MKID (MKT_OID,MKT_ID,MKT_ID_CTXT_TYP,START_TMS,LAST_CHG_TMS,LAST_CHG_USR_ID,MKID_OID,DATA_SRC_ID) SELECT  (select MKT_OID from ft_T_mkid where rownum=1 and mkt_id='LSE' ),'LSE','ESMMKT',SYSDATE,SYSDATE,'GS:BARCLAYS','MKID=00178','ESM' from dual where not exists (select 'X' from ft_t_MKID where MKT_ID='LSE' and MKT_ID_CTXT_TYP='ESMMKT');</v>
      </c>
    </row>
    <row r="180" spans="1:9">
      <c r="A180" s="52" t="s">
        <v>813</v>
      </c>
      <c r="B180" s="52" t="s">
        <v>350</v>
      </c>
      <c r="C180" s="51" t="s">
        <v>362</v>
      </c>
      <c r="D180" s="51" t="s">
        <v>35</v>
      </c>
      <c r="E180" s="51" t="s">
        <v>35</v>
      </c>
      <c r="F180" s="51" t="s">
        <v>331</v>
      </c>
      <c r="G180" s="51" t="s">
        <v>814</v>
      </c>
      <c r="H180" s="51" t="s">
        <v>332</v>
      </c>
      <c r="I180" s="65" t="str">
        <f t="shared" si="2"/>
        <v>INSERT INTO FT_T_MKID (MKT_OID,MKT_ID,MKT_ID_CTXT_TYP,START_TMS,LAST_CHG_TMS,LAST_CHG_USR_ID,MKID_OID,DATA_SRC_ID) SELECT  (select MKT_OID from ft_T_mkid where rownum=1 and mkt_id='LSE' ),'LSE','ESMMKT',SYSDATE,SYSDATE,'GS:BARCLAYS','MKID=00179','ESM' from dual where not exists (select 'X' from ft_t_MKID where MKT_ID='LSE' and MKT_ID_CTXT_TYP='ESMMKT');</v>
      </c>
    </row>
    <row r="181" spans="1:9">
      <c r="A181" s="52" t="s">
        <v>813</v>
      </c>
      <c r="B181" s="52" t="s">
        <v>350</v>
      </c>
      <c r="C181" s="51" t="s">
        <v>362</v>
      </c>
      <c r="D181" s="51" t="s">
        <v>35</v>
      </c>
      <c r="E181" s="51" t="s">
        <v>35</v>
      </c>
      <c r="F181" s="51" t="s">
        <v>331</v>
      </c>
      <c r="G181" s="51" t="s">
        <v>815</v>
      </c>
      <c r="H181" s="51" t="s">
        <v>332</v>
      </c>
      <c r="I181" s="65" t="str">
        <f t="shared" si="2"/>
        <v>INSERT INTO FT_T_MKID (MKT_OID,MKT_ID,MKT_ID_CTXT_TYP,START_TMS,LAST_CHG_TMS,LAST_CHG_USR_ID,MKID_OID,DATA_SRC_ID) SELECT  (select MKT_OID from ft_T_mkid where rownum=1 and mkt_id='LSE' ),'LSE','ESMMKT',SYSDATE,SYSDATE,'GS:BARCLAYS','MKID=00180','ESM' from dual where not exists (select 'X' from ft_t_MKID where MKT_ID='LSE' and MKT_ID_CTXT_TYP='ESMMKT');</v>
      </c>
    </row>
    <row r="182" spans="1:9">
      <c r="A182" s="52" t="s">
        <v>816</v>
      </c>
      <c r="B182" s="52" t="s">
        <v>817</v>
      </c>
      <c r="C182" s="51" t="s">
        <v>362</v>
      </c>
      <c r="D182" s="51" t="s">
        <v>35</v>
      </c>
      <c r="E182" s="51" t="s">
        <v>35</v>
      </c>
      <c r="F182" s="51" t="s">
        <v>331</v>
      </c>
      <c r="G182" s="51" t="s">
        <v>818</v>
      </c>
      <c r="H182" s="51" t="s">
        <v>332</v>
      </c>
      <c r="I182" s="65" t="str">
        <f t="shared" si="2"/>
        <v>INSERT INTO FT_T_MKID (MKT_OID,MKT_ID,MKT_ID_CTXT_TYP,START_TMS,LAST_CHG_TMS,LAST_CHG_USR_ID,MKID_OID,DATA_SRC_ID) SELECT  (select MKT_OID from ft_T_mkid where rownum=1 and mkt_id='LQN' ),'LQN','ESMMKT',SYSDATE,SYSDATE,'GS:BARCLAYS','MKID=00181','ESM' from dual where not exists (select 'X' from ft_t_MKID where MKT_ID='LQN' and MKT_ID_CTXT_TYP='ESMMKT');</v>
      </c>
    </row>
    <row r="183" spans="1:9">
      <c r="A183" s="52" t="s">
        <v>819</v>
      </c>
      <c r="B183" s="52" t="s">
        <v>820</v>
      </c>
      <c r="C183" s="51" t="s">
        <v>362</v>
      </c>
      <c r="D183" s="51" t="s">
        <v>35</v>
      </c>
      <c r="E183" s="51" t="s">
        <v>35</v>
      </c>
      <c r="F183" s="51" t="s">
        <v>331</v>
      </c>
      <c r="G183" s="51" t="s">
        <v>821</v>
      </c>
      <c r="H183" s="51" t="s">
        <v>332</v>
      </c>
      <c r="I183" s="65" t="str">
        <f t="shared" si="2"/>
        <v>INSERT INTO FT_T_MKID (MKT_OID,MKT_ID,MKT_ID_CTXT_TYP,START_TMS,LAST_CHG_TMS,LAST_CHG_USR_ID,MKID_OID,DATA_SRC_ID) SELECT  (select MKT_OID from ft_T_mkid where rownum=1 and mkt_id='HKG' ),'HKG','ESMMKT',SYSDATE,SYSDATE,'GS:BARCLAYS','MKID=00182','ESM' from dual where not exists (select 'X' from ft_t_MKID where MKT_ID='HKG' and MKT_ID_CTXT_TYP='ESMMKT');</v>
      </c>
    </row>
    <row r="184" spans="1:9">
      <c r="A184" s="52" t="s">
        <v>822</v>
      </c>
      <c r="B184" s="52" t="s">
        <v>823</v>
      </c>
      <c r="C184" s="51" t="s">
        <v>362</v>
      </c>
      <c r="D184" s="51" t="s">
        <v>35</v>
      </c>
      <c r="E184" s="51" t="s">
        <v>35</v>
      </c>
      <c r="F184" s="51" t="s">
        <v>331</v>
      </c>
      <c r="G184" s="51" t="s">
        <v>824</v>
      </c>
      <c r="H184" s="51" t="s">
        <v>332</v>
      </c>
      <c r="I184" s="65" t="str">
        <f t="shared" si="2"/>
        <v>INSERT INTO FT_T_MKID (MKT_OID,MKT_ID,MKT_ID_CTXT_TYP,START_TMS,LAST_CHG_TMS,LAST_CHG_USR_ID,MKID_OID,DATA_SRC_ID) SELECT  (select MKT_OID from ft_T_mkid where rownum=1 and mkt_id='FEP' ),'FEP','ESMMKT',SYSDATE,SYSDATE,'GS:BARCLAYS','MKID=00183','ESM' from dual where not exists (select 'X' from ft_t_MKID where MKT_ID='FEP' and MKT_ID_CTXT_TYP='ESMMKT');</v>
      </c>
    </row>
    <row r="185" spans="1:9">
      <c r="A185" s="52" t="s">
        <v>825</v>
      </c>
      <c r="B185" s="52" t="s">
        <v>376</v>
      </c>
      <c r="C185" s="51" t="s">
        <v>362</v>
      </c>
      <c r="D185" s="51" t="s">
        <v>35</v>
      </c>
      <c r="E185" s="51" t="s">
        <v>35</v>
      </c>
      <c r="F185" s="51" t="s">
        <v>331</v>
      </c>
      <c r="G185" s="51" t="s">
        <v>826</v>
      </c>
      <c r="H185" s="51" t="s">
        <v>332</v>
      </c>
      <c r="I185" s="65" t="str">
        <f t="shared" si="2"/>
        <v>INSERT INTO FT_T_MKID (MKT_OID,MKT_ID,MKT_ID_CTXT_TYP,START_TMS,LAST_CHG_TMS,LAST_CHG_USR_ID,MKID_OID,DATA_SRC_ID) SELECT  (select MKT_OID from ft_T_mkid where rownum=1 and mkt_id='ISE' ),'ISE','ESMMKT',SYSDATE,SYSDATE,'GS:BARCLAYS','MKID=00184','ESM' from dual where not exists (select 'X' from ft_t_MKID where MKT_ID='ISE' and MKT_ID_CTXT_TYP='ESMMKT');</v>
      </c>
    </row>
    <row r="186" spans="1:9">
      <c r="A186" s="52" t="s">
        <v>827</v>
      </c>
      <c r="B186" s="52" t="s">
        <v>828</v>
      </c>
      <c r="C186" s="51" t="s">
        <v>362</v>
      </c>
      <c r="D186" s="51" t="s">
        <v>35</v>
      </c>
      <c r="E186" s="51" t="s">
        <v>35</v>
      </c>
      <c r="F186" s="51" t="s">
        <v>331</v>
      </c>
      <c r="G186" s="51" t="s">
        <v>829</v>
      </c>
      <c r="H186" s="51" t="s">
        <v>332</v>
      </c>
      <c r="I186" s="65" t="str">
        <f t="shared" si="2"/>
        <v>INSERT INTO FT_T_MKID (MKT_OID,MKT_ID,MKT_ID_CTXT_TYP,START_TMS,LAST_CHG_TMS,LAST_CHG_USR_ID,MKID_OID,DATA_SRC_ID) SELECT  (select MKT_OID from ft_T_mkid where rownum=1 and mkt_id='BRA' ),'BRA','ESMMKT',SYSDATE,SYSDATE,'GS:BARCLAYS','MKID=00185','ESM' from dual where not exists (select 'X' from ft_t_MKID where MKT_ID='BRA' and MKT_ID_CTXT_TYP='ESMMKT');</v>
      </c>
    </row>
    <row r="187" spans="1:9">
      <c r="A187" s="52" t="s">
        <v>830</v>
      </c>
      <c r="B187" s="52" t="s">
        <v>831</v>
      </c>
      <c r="C187" s="51" t="s">
        <v>362</v>
      </c>
      <c r="D187" s="51" t="s">
        <v>35</v>
      </c>
      <c r="E187" s="51" t="s">
        <v>35</v>
      </c>
      <c r="F187" s="51" t="s">
        <v>331</v>
      </c>
      <c r="G187" s="51" t="s">
        <v>832</v>
      </c>
      <c r="H187" s="51" t="s">
        <v>332</v>
      </c>
      <c r="I187" s="65" t="str">
        <f t="shared" si="2"/>
        <v>INSERT INTO FT_T_MKID (MKT_OID,MKT_ID,MKT_ID_CTXT_TYP,START_TMS,LAST_CHG_TMS,LAST_CHG_USR_ID,MKID_OID,DATA_SRC_ID) SELECT  (select MKT_OID from ft_T_mkid where rownum=1 and mkt_id='FBF' ),'FBF','ESMMKT',SYSDATE,SYSDATE,'GS:BARCLAYS','MKID=00186','ESM' from dual where not exists (select 'X' from ft_t_MKID where MKT_ID='FBF' and MKT_ID_CTXT_TYP='ESMMKT');</v>
      </c>
    </row>
    <row r="188" spans="1:9">
      <c r="A188" s="52" t="s">
        <v>833</v>
      </c>
      <c r="B188" s="52" t="s">
        <v>834</v>
      </c>
      <c r="C188" s="51" t="s">
        <v>362</v>
      </c>
      <c r="D188" s="51" t="s">
        <v>35</v>
      </c>
      <c r="E188" s="51" t="s">
        <v>35</v>
      </c>
      <c r="F188" s="51" t="s">
        <v>331</v>
      </c>
      <c r="G188" s="51" t="s">
        <v>835</v>
      </c>
      <c r="H188" s="51" t="s">
        <v>332</v>
      </c>
      <c r="I188" s="65" t="str">
        <f t="shared" si="2"/>
        <v>INSERT INTO FT_T_MKID (MKT_OID,MKT_ID,MKT_ID_CTXT_TYP,START_TMS,LAST_CHG_TMS,LAST_CHG_USR_ID,MKID_OID,DATA_SRC_ID) SELECT  (select MKT_OID from ft_T_mkid where rownum=1 and mkt_id='HNX' ),'HNX','ESMMKT',SYSDATE,SYSDATE,'GS:BARCLAYS','MKID=00187','ESM' from dual where not exists (select 'X' from ft_t_MKID where MKT_ID='HNX' and MKT_ID_CTXT_TYP='ESMMKT');</v>
      </c>
    </row>
    <row r="189" spans="1:9">
      <c r="A189" s="52" t="s">
        <v>836</v>
      </c>
      <c r="B189" s="52" t="s">
        <v>837</v>
      </c>
      <c r="C189" s="51" t="s">
        <v>362</v>
      </c>
      <c r="D189" s="51" t="s">
        <v>35</v>
      </c>
      <c r="E189" s="51" t="s">
        <v>35</v>
      </c>
      <c r="F189" s="51" t="s">
        <v>331</v>
      </c>
      <c r="G189" s="51" t="s">
        <v>838</v>
      </c>
      <c r="H189" s="51" t="s">
        <v>332</v>
      </c>
      <c r="I189" s="65" t="str">
        <f t="shared" si="2"/>
        <v>INSERT INTO FT_T_MKID (MKT_OID,MKT_ID,MKT_ID_CTXT_TYP,START_TMS,LAST_CHG_TMS,LAST_CHG_USR_ID,MKID_OID,DATA_SRC_ID) SELECT  (select MKT_OID from ft_T_mkid where rownum=1 and mkt_id='DUS' ),'DUS','ESMMKT',SYSDATE,SYSDATE,'GS:BARCLAYS','MKID=00188','ESM' from dual where not exists (select 'X' from ft_t_MKID where MKT_ID='DUS' and MKT_ID_CTXT_TYP='ESMMKT');</v>
      </c>
    </row>
    <row r="190" spans="1:9">
      <c r="A190" s="52" t="s">
        <v>839</v>
      </c>
      <c r="B190" s="52" t="s">
        <v>840</v>
      </c>
      <c r="C190" s="51" t="s">
        <v>362</v>
      </c>
      <c r="D190" s="51" t="s">
        <v>35</v>
      </c>
      <c r="E190" s="51" t="s">
        <v>35</v>
      </c>
      <c r="F190" s="51" t="s">
        <v>331</v>
      </c>
      <c r="G190" s="51" t="s">
        <v>841</v>
      </c>
      <c r="H190" s="51" t="s">
        <v>332</v>
      </c>
      <c r="I190" s="65" t="str">
        <f t="shared" si="2"/>
        <v>INSERT INTO FT_T_MKID (MKT_OID,MKT_ID,MKT_ID_CTXT_TYP,START_TMS,LAST_CHG_TMS,LAST_CHG_USR_ID,MKID_OID,DATA_SRC_ID) SELECT  (select MKT_OID from ft_T_mkid where rownum=1 and mkt_id='BOS' ),'BOS','ESMMKT',SYSDATE,SYSDATE,'GS:BARCLAYS','MKID=00189','ESM' from dual where not exists (select 'X' from ft_t_MKID where MKT_ID='BOS' and MKT_ID_CTXT_TYP='ESMMKT');</v>
      </c>
    </row>
    <row r="191" spans="1:9">
      <c r="A191" s="52" t="s">
        <v>839</v>
      </c>
      <c r="B191" s="52" t="s">
        <v>842</v>
      </c>
      <c r="C191" s="51" t="s">
        <v>362</v>
      </c>
      <c r="D191" s="51" t="s">
        <v>35</v>
      </c>
      <c r="E191" s="51" t="s">
        <v>35</v>
      </c>
      <c r="F191" s="51" t="s">
        <v>331</v>
      </c>
      <c r="G191" s="51" t="s">
        <v>843</v>
      </c>
      <c r="H191" s="51" t="s">
        <v>332</v>
      </c>
      <c r="I191" s="65" t="str">
        <f t="shared" si="2"/>
        <v>INSERT INTO FT_T_MKID (MKT_OID,MKT_ID,MKT_ID_CTXT_TYP,START_TMS,LAST_CHG_TMS,LAST_CHG_USR_ID,MKID_OID,DATA_SRC_ID) SELECT  (select MKT_OID from ft_T_mkid where rownum=1 and mkt_id='LCB' ),'LCB','ESMMKT',SYSDATE,SYSDATE,'GS:BARCLAYS','MKID=00190','ESM' from dual where not exists (select 'X' from ft_t_MKID where MKT_ID='LCB' and MKT_ID_CTXT_TYP='ESMMKT');</v>
      </c>
    </row>
    <row r="192" spans="1:9">
      <c r="A192" s="52" t="s">
        <v>844</v>
      </c>
      <c r="B192" s="52" t="s">
        <v>845</v>
      </c>
      <c r="C192" s="51" t="s">
        <v>362</v>
      </c>
      <c r="D192" s="51" t="s">
        <v>35</v>
      </c>
      <c r="E192" s="51" t="s">
        <v>35</v>
      </c>
      <c r="F192" s="51" t="s">
        <v>331</v>
      </c>
      <c r="G192" s="51" t="s">
        <v>846</v>
      </c>
      <c r="H192" s="51" t="s">
        <v>332</v>
      </c>
      <c r="I192" s="65" t="str">
        <f t="shared" si="2"/>
        <v>INSERT INTO FT_T_MKID (MKT_OID,MKT_ID,MKT_ID_CTXT_TYP,START_TMS,LAST_CHG_TMS,LAST_CHG_USR_ID,MKID_OID,DATA_SRC_ID) SELECT  (select MKT_OID from ft_T_mkid where rownum=1 and mkt_id='CIN' ),'CIN','ESMMKT',SYSDATE,SYSDATE,'GS:BARCLAYS','MKID=00191','ESM' from dual where not exists (select 'X' from ft_t_MKID where MKT_ID='CIN' and MKT_ID_CTXT_TYP='ESMMKT');</v>
      </c>
    </row>
    <row r="193" spans="1:9">
      <c r="A193" s="52" t="s">
        <v>847</v>
      </c>
      <c r="B193" s="52" t="s">
        <v>848</v>
      </c>
      <c r="C193" s="51" t="s">
        <v>362</v>
      </c>
      <c r="D193" s="51" t="s">
        <v>35</v>
      </c>
      <c r="E193" s="51" t="s">
        <v>35</v>
      </c>
      <c r="F193" s="51" t="s">
        <v>331</v>
      </c>
      <c r="G193" s="51" t="s">
        <v>849</v>
      </c>
      <c r="H193" s="51" t="s">
        <v>332</v>
      </c>
      <c r="I193" s="65" t="str">
        <f t="shared" si="2"/>
        <v>INSERT INTO FT_T_MKID (MKT_OID,MKT_ID,MKT_ID_CTXT_TYP,START_TMS,LAST_CHG_TMS,LAST_CHG_USR_ID,MKID_OID,DATA_SRC_ID) SELECT  (select MKT_OID from ft_T_mkid where rownum=1 and mkt_id='GL$' ),'GL$','ESMMKT',SYSDATE,SYSDATE,'GS:BARCLAYS','MKID=00192','ESM' from dual where not exists (select 'X' from ft_t_MKID where MKT_ID='GL$' and MKT_ID_CTXT_TYP='ESMMKT');</v>
      </c>
    </row>
    <row r="194" spans="1:9">
      <c r="A194" s="52" t="s">
        <v>850</v>
      </c>
      <c r="B194" s="52" t="s">
        <v>851</v>
      </c>
      <c r="C194" s="51" t="s">
        <v>362</v>
      </c>
      <c r="D194" s="51" t="s">
        <v>35</v>
      </c>
      <c r="E194" s="51" t="s">
        <v>35</v>
      </c>
      <c r="F194" s="51" t="s">
        <v>331</v>
      </c>
      <c r="G194" s="51" t="s">
        <v>852</v>
      </c>
      <c r="H194" s="51" t="s">
        <v>332</v>
      </c>
      <c r="I194" s="65" t="str">
        <f t="shared" si="2"/>
        <v>INSERT INTO FT_T_MKID (MKT_OID,MKT_ID,MKT_ID_CTXT_TYP,START_TMS,LAST_CHG_TMS,LAST_CHG_USR_ID,MKID_OID,DATA_SRC_ID) SELECT  (select MKT_OID from ft_T_mkid where rownum=1 and mkt_id='LUS' ),'LUS','ESMMKT',SYSDATE,SYSDATE,'GS:BARCLAYS','MKID=00193','ESM' from dual where not exists (select 'X' from ft_t_MKID where MKT_ID='LUS' and MKT_ID_CTXT_TYP='ESMMKT');</v>
      </c>
    </row>
    <row r="195" spans="1:9">
      <c r="A195" s="52" t="s">
        <v>853</v>
      </c>
      <c r="B195" s="52" t="s">
        <v>854</v>
      </c>
      <c r="C195" s="51" t="s">
        <v>362</v>
      </c>
      <c r="D195" s="51" t="s">
        <v>35</v>
      </c>
      <c r="E195" s="51" t="s">
        <v>35</v>
      </c>
      <c r="F195" s="51" t="s">
        <v>331</v>
      </c>
      <c r="G195" s="51" t="s">
        <v>855</v>
      </c>
      <c r="H195" s="51" t="s">
        <v>332</v>
      </c>
      <c r="I195" s="65" t="str">
        <f t="shared" ref="I195:I258" si="3">CONCATENATE("INSERT INTO FT_T_MKID (MKT_OID,MKT_ID,MKT_ID_CTXT_TYP,START_TMS,LAST_CHG_TMS,LAST_CHG_USR_ID,MKID_OID,DATA_SRC_ID)"," SELECT  (select MKT_OID from ft_T_mkid where rownum=1 and mkt_id='",B195,"' ),'",B195,"','",C195,"',","",D195,",","",E195,",","'",F195,"'",",'",G195,"',","'",H195,"' from dual where not exists (select 'X' from ft_t_MKID where MKT_ID='",B195,"' and MKT_ID_CTXT_TYP='ESMMKT');")</f>
        <v>INSERT INTO FT_T_MKID (MKT_OID,MKT_ID,MKT_ID_CTXT_TYP,START_TMS,LAST_CHG_TMS,LAST_CHG_USR_ID,MKID_OID,DATA_SRC_ID) SELECT  (select MKT_OID from ft_T_mkid where rownum=1 and mkt_id='ATA' ),'ATA','ESMMKT',SYSDATE,SYSDATE,'GS:BARCLAYS','MKID=00194','ESM' from dual where not exists (select 'X' from ft_t_MKID where MKT_ID='ATA' and MKT_ID_CTXT_TYP='ESMMKT');</v>
      </c>
    </row>
    <row r="196" spans="1:9">
      <c r="A196" s="52" t="s">
        <v>856</v>
      </c>
      <c r="B196" s="52" t="s">
        <v>508</v>
      </c>
      <c r="C196" s="51" t="s">
        <v>362</v>
      </c>
      <c r="D196" s="51" t="s">
        <v>35</v>
      </c>
      <c r="E196" s="51" t="s">
        <v>35</v>
      </c>
      <c r="F196" s="51" t="s">
        <v>331</v>
      </c>
      <c r="G196" s="51" t="s">
        <v>857</v>
      </c>
      <c r="H196" s="51" t="s">
        <v>332</v>
      </c>
      <c r="I196" s="65" t="str">
        <f t="shared" si="3"/>
        <v>INSERT INTO FT_T_MKID (MKT_OID,MKT_ID,MKT_ID_CTXT_TYP,START_TMS,LAST_CHG_TMS,LAST_CHG_USR_ID,MKID_OID,DATA_SRC_ID) SELECT  (select MKT_OID from ft_T_mkid where rownum=1 and mkt_id='ACE' ),'ACE','ESMMKT',SYSDATE,SYSDATE,'GS:BARCLAYS','MKID=00195','ESM' from dual where not exists (select 'X' from ft_t_MKID where MKT_ID='ACE' and MKT_ID_CTXT_TYP='ESMMKT');</v>
      </c>
    </row>
    <row r="197" spans="1:9">
      <c r="A197" s="52" t="s">
        <v>858</v>
      </c>
      <c r="B197" s="52" t="s">
        <v>859</v>
      </c>
      <c r="C197" s="51" t="s">
        <v>362</v>
      </c>
      <c r="D197" s="51" t="s">
        <v>35</v>
      </c>
      <c r="E197" s="51" t="s">
        <v>35</v>
      </c>
      <c r="F197" s="51" t="s">
        <v>331</v>
      </c>
      <c r="G197" s="51" t="s">
        <v>860</v>
      </c>
      <c r="H197" s="51" t="s">
        <v>332</v>
      </c>
      <c r="I197" s="65" t="str">
        <f t="shared" si="3"/>
        <v>INSERT INTO FT_T_MKID (MKT_OID,MKT_ID,MKT_ID_CTXT_TYP,START_TMS,LAST_CHG_TMS,LAST_CHG_USR_ID,MKID_OID,DATA_SRC_ID) SELECT  (select MKT_OID from ft_T_mkid where rownum=1 and mkt_id='BSB' ),'BSB','ESMMKT',SYSDATE,SYSDATE,'GS:BARCLAYS','MKID=00196','ESM' from dual where not exists (select 'X' from ft_t_MKID where MKT_ID='BSB' and MKT_ID_CTXT_TYP='ESMMKT');</v>
      </c>
    </row>
    <row r="198" spans="1:9">
      <c r="A198" s="52" t="s">
        <v>861</v>
      </c>
      <c r="B198" s="52" t="s">
        <v>862</v>
      </c>
      <c r="C198" s="51" t="s">
        <v>362</v>
      </c>
      <c r="D198" s="51" t="s">
        <v>35</v>
      </c>
      <c r="E198" s="51" t="s">
        <v>35</v>
      </c>
      <c r="F198" s="51" t="s">
        <v>331</v>
      </c>
      <c r="G198" s="51" t="s">
        <v>863</v>
      </c>
      <c r="H198" s="51" t="s">
        <v>332</v>
      </c>
      <c r="I198" s="65" t="str">
        <f t="shared" si="3"/>
        <v>INSERT INTO FT_T_MKID (MKT_OID,MKT_ID,MKT_ID_CTXT_TYP,START_TMS,LAST_CHG_TMS,LAST_CHG_USR_ID,MKID_OID,DATA_SRC_ID) SELECT  (select MKT_OID from ft_T_mkid where rownum=1 and mkt_id='EOE' ),'EOE','ESMMKT',SYSDATE,SYSDATE,'GS:BARCLAYS','MKID=00197','ESM' from dual where not exists (select 'X' from ft_t_MKID where MKT_ID='EOE' and MKT_ID_CTXT_TYP='ESMMKT');</v>
      </c>
    </row>
    <row r="199" spans="1:9">
      <c r="A199" s="52" t="s">
        <v>861</v>
      </c>
      <c r="B199" s="52" t="s">
        <v>862</v>
      </c>
      <c r="C199" s="51" t="s">
        <v>362</v>
      </c>
      <c r="D199" s="51" t="s">
        <v>35</v>
      </c>
      <c r="E199" s="51" t="s">
        <v>35</v>
      </c>
      <c r="F199" s="51" t="s">
        <v>331</v>
      </c>
      <c r="G199" s="51" t="s">
        <v>864</v>
      </c>
      <c r="H199" s="51" t="s">
        <v>332</v>
      </c>
      <c r="I199" s="65" t="str">
        <f t="shared" si="3"/>
        <v>INSERT INTO FT_T_MKID (MKT_OID,MKT_ID,MKT_ID_CTXT_TYP,START_TMS,LAST_CHG_TMS,LAST_CHG_USR_ID,MKID_OID,DATA_SRC_ID) SELECT  (select MKT_OID from ft_T_mkid where rownum=1 and mkt_id='EOE' ),'EOE','ESMMKT',SYSDATE,SYSDATE,'GS:BARCLAYS','MKID=00198','ESM' from dual where not exists (select 'X' from ft_t_MKID where MKT_ID='EOE' and MKT_ID_CTXT_TYP='ESMMKT');</v>
      </c>
    </row>
    <row r="200" spans="1:9">
      <c r="A200" s="52" t="s">
        <v>865</v>
      </c>
      <c r="B200" s="52" t="s">
        <v>866</v>
      </c>
      <c r="C200" s="51" t="s">
        <v>362</v>
      </c>
      <c r="D200" s="51" t="s">
        <v>35</v>
      </c>
      <c r="E200" s="51" t="s">
        <v>35</v>
      </c>
      <c r="F200" s="51" t="s">
        <v>331</v>
      </c>
      <c r="G200" s="51" t="s">
        <v>867</v>
      </c>
      <c r="H200" s="51" t="s">
        <v>332</v>
      </c>
      <c r="I200" s="65" t="str">
        <f t="shared" si="3"/>
        <v>INSERT INTO FT_T_MKID (MKT_OID,MKT_ID,MKT_ID_CTXT_TYP,START_TMS,LAST_CHG_TMS,LAST_CHG_USR_ID,MKID_OID,DATA_SRC_ID) SELECT  (select MKT_OID from ft_T_mkid where rownum=1 and mkt_id='ADS' ),'ADS','ESMMKT',SYSDATE,SYSDATE,'GS:BARCLAYS','MKID=00199','ESM' from dual where not exists (select 'X' from ft_t_MKID where MKT_ID='ADS' and MKT_ID_CTXT_TYP='ESMMKT');</v>
      </c>
    </row>
    <row r="201" spans="1:9">
      <c r="A201" s="52" t="s">
        <v>868</v>
      </c>
      <c r="B201" s="52" t="s">
        <v>869</v>
      </c>
      <c r="C201" s="51" t="s">
        <v>362</v>
      </c>
      <c r="D201" s="51" t="s">
        <v>35</v>
      </c>
      <c r="E201" s="51" t="s">
        <v>35</v>
      </c>
      <c r="F201" s="51" t="s">
        <v>331</v>
      </c>
      <c r="G201" s="51" t="s">
        <v>870</v>
      </c>
      <c r="H201" s="51" t="s">
        <v>332</v>
      </c>
      <c r="I201" s="65" t="str">
        <f t="shared" si="3"/>
        <v>INSERT INTO FT_T_MKID (MKT_OID,MKT_ID,MKT_ID_CTXT_TYP,START_TMS,LAST_CHG_TMS,LAST_CHG_USR_ID,MKID_OID,DATA_SRC_ID) SELECT  (select MKT_OID from ft_T_mkid where rownum=1 and mkt_id='LUX' ),'LUX','ESMMKT',SYSDATE,SYSDATE,'GS:BARCLAYS','MKID=00200','ESM' from dual where not exists (select 'X' from ft_t_MKID where MKT_ID='LUX' and MKT_ID_CTXT_TYP='ESMMKT');</v>
      </c>
    </row>
    <row r="202" spans="1:9">
      <c r="A202" s="52" t="s">
        <v>871</v>
      </c>
      <c r="B202" s="52" t="s">
        <v>872</v>
      </c>
      <c r="C202" s="51" t="s">
        <v>362</v>
      </c>
      <c r="D202" s="51" t="s">
        <v>35</v>
      </c>
      <c r="E202" s="51" t="s">
        <v>35</v>
      </c>
      <c r="F202" s="51" t="s">
        <v>331</v>
      </c>
      <c r="G202" s="51" t="s">
        <v>873</v>
      </c>
      <c r="H202" s="51" t="s">
        <v>332</v>
      </c>
      <c r="I202" s="65" t="str">
        <f t="shared" si="3"/>
        <v>INSERT INTO FT_T_MKID (MKT_OID,MKT_ID,MKT_ID_CTXT_TYP,START_TMS,LAST_CHG_TMS,LAST_CHG_USR_ID,MKID_OID,DATA_SRC_ID) SELECT  (select MKT_OID from ft_T_mkid where rownum=1 and mkt_id='BFE' ),'BFE','ESMMKT',SYSDATE,SYSDATE,'GS:BARCLAYS','MKID=00201','ESM' from dual where not exists (select 'X' from ft_t_MKID where MKT_ID='BFE' and MKT_ID_CTXT_TYP='ESMMKT');</v>
      </c>
    </row>
    <row r="203" spans="1:9">
      <c r="A203" s="52" t="s">
        <v>582</v>
      </c>
      <c r="B203" s="52" t="s">
        <v>583</v>
      </c>
      <c r="C203" s="51" t="s">
        <v>362</v>
      </c>
      <c r="D203" s="51" t="s">
        <v>35</v>
      </c>
      <c r="E203" s="51" t="s">
        <v>35</v>
      </c>
      <c r="F203" s="51" t="s">
        <v>331</v>
      </c>
      <c r="G203" s="51" t="s">
        <v>874</v>
      </c>
      <c r="H203" s="51" t="s">
        <v>332</v>
      </c>
      <c r="I203" s="65" t="str">
        <f t="shared" si="3"/>
        <v>INSERT INTO FT_T_MKID (MKT_OID,MKT_ID,MKT_ID_CTXT_TYP,START_TMS,LAST_CHG_TMS,LAST_CHG_USR_ID,MKID_OID,DATA_SRC_ID) SELECT  (select MKT_OID from ft_T_mkid where rownum=1 and mkt_id='BRN' ),'BRN','ESMMKT',SYSDATE,SYSDATE,'GS:BARCLAYS','MKID=00202','ESM' from dual where not exists (select 'X' from ft_t_MKID where MKT_ID='BRN' and MKT_ID_CTXT_TYP='ESMMKT');</v>
      </c>
    </row>
    <row r="204" spans="1:9">
      <c r="A204" s="52" t="s">
        <v>875</v>
      </c>
      <c r="B204" s="52" t="s">
        <v>551</v>
      </c>
      <c r="C204" s="51" t="s">
        <v>362</v>
      </c>
      <c r="D204" s="51" t="s">
        <v>35</v>
      </c>
      <c r="E204" s="51" t="s">
        <v>35</v>
      </c>
      <c r="F204" s="51" t="s">
        <v>331</v>
      </c>
      <c r="G204" s="51" t="s">
        <v>876</v>
      </c>
      <c r="H204" s="51" t="s">
        <v>332</v>
      </c>
      <c r="I204" s="65" t="str">
        <f t="shared" si="3"/>
        <v>INSERT INTO FT_T_MKID (MKT_OID,MKT_ID,MKT_ID_CTXT_TYP,START_TMS,LAST_CHG_TMS,LAST_CHG_USR_ID,MKID_OID,DATA_SRC_ID) SELECT  (select MKT_OID from ft_T_mkid where rownum=1 and mkt_id='CSC' ),'CSC','ESMMKT',SYSDATE,SYSDATE,'GS:BARCLAYS','MKID=00203','ESM' from dual where not exists (select 'X' from ft_t_MKID where MKT_ID='CSC' and MKT_ID_CTXT_TYP='ESMMKT');</v>
      </c>
    </row>
    <row r="205" spans="1:9">
      <c r="A205" s="52" t="s">
        <v>877</v>
      </c>
      <c r="B205" s="52" t="s">
        <v>878</v>
      </c>
      <c r="C205" s="51" t="s">
        <v>362</v>
      </c>
      <c r="D205" s="51" t="s">
        <v>35</v>
      </c>
      <c r="E205" s="51" t="s">
        <v>35</v>
      </c>
      <c r="F205" s="51" t="s">
        <v>331</v>
      </c>
      <c r="G205" s="51" t="s">
        <v>879</v>
      </c>
      <c r="H205" s="51" t="s">
        <v>332</v>
      </c>
      <c r="I205" s="65" t="str">
        <f t="shared" si="3"/>
        <v>INSERT INTO FT_T_MKID (MKT_OID,MKT_ID,MKT_ID_CTXT_TYP,START_TMS,LAST_CHG_TMS,LAST_CHG_USR_ID,MKID_OID,DATA_SRC_ID) SELECT  (select MKT_OID from ft_T_mkid where rownum=1 and mkt_id='FIR' ),'FIR','ESMMKT',SYSDATE,SYSDATE,'GS:BARCLAYS','MKID=00204','ESM' from dual where not exists (select 'X' from ft_t_MKID where MKT_ID='FIR' and MKT_ID_CTXT_TYP='ESMMKT');</v>
      </c>
    </row>
    <row r="206" spans="1:9">
      <c r="A206" s="52" t="s">
        <v>585</v>
      </c>
      <c r="B206" s="52" t="s">
        <v>586</v>
      </c>
      <c r="C206" s="51" t="s">
        <v>362</v>
      </c>
      <c r="D206" s="51" t="s">
        <v>35</v>
      </c>
      <c r="E206" s="51" t="s">
        <v>35</v>
      </c>
      <c r="F206" s="51" t="s">
        <v>331</v>
      </c>
      <c r="G206" s="51" t="s">
        <v>880</v>
      </c>
      <c r="H206" s="51" t="s">
        <v>332</v>
      </c>
      <c r="I206" s="65" t="str">
        <f t="shared" si="3"/>
        <v>INSERT INTO FT_T_MKID (MKT_OID,MKT_ID,MKT_ID_CTXT_TYP,START_TMS,LAST_CHG_TMS,LAST_CHG_USR_ID,MKID_OID,DATA_SRC_ID) SELECT  (select MKT_OID from ft_T_mkid where rownum=1 and mkt_id='GVA' ),'GVA','ESMMKT',SYSDATE,SYSDATE,'GS:BARCLAYS','MKID=00205','ESM' from dual where not exists (select 'X' from ft_t_MKID where MKT_ID='GVA' and MKT_ID_CTXT_TYP='ESMMKT');</v>
      </c>
    </row>
    <row r="207" spans="1:9">
      <c r="A207" s="52" t="s">
        <v>591</v>
      </c>
      <c r="B207" s="52" t="s">
        <v>592</v>
      </c>
      <c r="C207" s="51" t="s">
        <v>362</v>
      </c>
      <c r="D207" s="51" t="s">
        <v>35</v>
      </c>
      <c r="E207" s="51" t="s">
        <v>35</v>
      </c>
      <c r="F207" s="51" t="s">
        <v>331</v>
      </c>
      <c r="G207" s="51" t="s">
        <v>881</v>
      </c>
      <c r="H207" s="51" t="s">
        <v>332</v>
      </c>
      <c r="I207" s="65" t="str">
        <f t="shared" si="3"/>
        <v>INSERT INTO FT_T_MKID (MKT_OID,MKT_ID,MKT_ID_CTXT_TYP,START_TMS,LAST_CHG_TMS,LAST_CHG_USR_ID,MKID_OID,DATA_SRC_ID) SELECT  (select MKT_OID from ft_T_mkid where rownum=1 and mkt_id='LUZ' ),'LUZ','ESMMKT',SYSDATE,SYSDATE,'GS:BARCLAYS','MKID=00206','ESM' from dual where not exists (select 'X' from ft_t_MKID where MKT_ID='LUZ' and MKT_ID_CTXT_TYP='ESMMKT');</v>
      </c>
    </row>
    <row r="208" spans="1:9">
      <c r="A208" s="52" t="s">
        <v>594</v>
      </c>
      <c r="B208" s="52" t="s">
        <v>595</v>
      </c>
      <c r="C208" s="51" t="s">
        <v>362</v>
      </c>
      <c r="D208" s="51" t="s">
        <v>35</v>
      </c>
      <c r="E208" s="51" t="s">
        <v>35</v>
      </c>
      <c r="F208" s="51" t="s">
        <v>331</v>
      </c>
      <c r="G208" s="51" t="s">
        <v>882</v>
      </c>
      <c r="H208" s="51" t="s">
        <v>332</v>
      </c>
      <c r="I208" s="65" t="str">
        <f t="shared" si="3"/>
        <v>INSERT INTO FT_T_MKID (MKT_OID,MKT_ID,MKT_ID_CTXT_TYP,START_TMS,LAST_CHG_TMS,LAST_CHG_USR_ID,MKID_OID,DATA_SRC_ID) SELECT  (select MKT_OID from ft_T_mkid where rownum=1 and mkt_id='ALX' ),'ALX','ESMMKT',SYSDATE,SYSDATE,'GS:BARCLAYS','MKID=00207','ESM' from dual where not exists (select 'X' from ft_t_MKID where MKT_ID='ALX' and MKT_ID_CTXT_TYP='ESMMKT');</v>
      </c>
    </row>
    <row r="209" spans="1:9">
      <c r="A209" s="52" t="s">
        <v>883</v>
      </c>
      <c r="B209" s="52" t="s">
        <v>884</v>
      </c>
      <c r="C209" s="51" t="s">
        <v>362</v>
      </c>
      <c r="D209" s="51" t="s">
        <v>35</v>
      </c>
      <c r="E209" s="51" t="s">
        <v>35</v>
      </c>
      <c r="F209" s="51" t="s">
        <v>331</v>
      </c>
      <c r="G209" s="51" t="s">
        <v>885</v>
      </c>
      <c r="H209" s="51" t="s">
        <v>332</v>
      </c>
      <c r="I209" s="65" t="str">
        <f t="shared" si="3"/>
        <v>INSERT INTO FT_T_MKID (MKT_OID,MKT_ID,MKT_ID_CTXT_TYP,START_TMS,LAST_CHG_TMS,LAST_CHG_USR_ID,MKID_OID,DATA_SRC_ID) SELECT  (select MKT_OID from ft_T_mkid where rownum=1 and mkt_id='CNQ' ),'CNQ','ESMMKT',SYSDATE,SYSDATE,'GS:BARCLAYS','MKID=00208','ESM' from dual where not exists (select 'X' from ft_t_MKID where MKT_ID='CNQ' and MKT_ID_CTXT_TYP='ESMMKT');</v>
      </c>
    </row>
    <row r="210" spans="1:9">
      <c r="A210" s="52" t="s">
        <v>597</v>
      </c>
      <c r="B210" s="52" t="s">
        <v>598</v>
      </c>
      <c r="C210" s="51" t="s">
        <v>362</v>
      </c>
      <c r="D210" s="51" t="s">
        <v>35</v>
      </c>
      <c r="E210" s="51" t="s">
        <v>35</v>
      </c>
      <c r="F210" s="51" t="s">
        <v>331</v>
      </c>
      <c r="G210" s="51" t="s">
        <v>886</v>
      </c>
      <c r="H210" s="51" t="s">
        <v>332</v>
      </c>
      <c r="I210" s="65" t="str">
        <f t="shared" si="3"/>
        <v>INSERT INTO FT_T_MKID (MKT_OID,MKT_ID,MKT_ID_CTXT_TYP,START_TMS,LAST_CHG_TMS,LAST_CHG_USR_ID,MKID_OID,DATA_SRC_ID) SELECT  (select MKT_OID from ft_T_mkid where rownum=1 and mkt_id='CX2' ),'CX2','ESMMKT',SYSDATE,SYSDATE,'GS:BARCLAYS','MKID=00209','ESM' from dual where not exists (select 'X' from ft_t_MKID where MKT_ID='CX2' and MKT_ID_CTXT_TYP='ESMMKT');</v>
      </c>
    </row>
    <row r="211" spans="1:9">
      <c r="A211" s="52" t="s">
        <v>887</v>
      </c>
      <c r="B211" s="52" t="s">
        <v>524</v>
      </c>
      <c r="C211" s="51" t="s">
        <v>362</v>
      </c>
      <c r="D211" s="51" t="s">
        <v>35</v>
      </c>
      <c r="E211" s="51" t="s">
        <v>35</v>
      </c>
      <c r="F211" s="51" t="s">
        <v>331</v>
      </c>
      <c r="G211" s="51" t="s">
        <v>888</v>
      </c>
      <c r="H211" s="51" t="s">
        <v>332</v>
      </c>
      <c r="I211" s="65" t="str">
        <f t="shared" si="3"/>
        <v>INSERT INTO FT_T_MKID (MKT_OID,MKT_ID,MKT_ID_CTXT_TYP,START_TMS,LAST_CHG_TMS,LAST_CHG_USR_ID,MKID_OID,DATA_SRC_ID) SELECT  (select MKT_OID from ft_T_mkid where rownum=1 and mkt_id='CHI' ),'CHI','ESMMKT',SYSDATE,SYSDATE,'GS:BARCLAYS','MKID=00210','ESM' from dual where not exists (select 'X' from ft_t_MKID where MKT_ID='CHI' and MKT_ID_CTXT_TYP='ESMMKT');</v>
      </c>
    </row>
    <row r="212" spans="1:9">
      <c r="A212" s="52" t="s">
        <v>887</v>
      </c>
      <c r="B212" s="52" t="s">
        <v>889</v>
      </c>
      <c r="C212" s="51" t="s">
        <v>362</v>
      </c>
      <c r="D212" s="51" t="s">
        <v>35</v>
      </c>
      <c r="E212" s="51" t="s">
        <v>35</v>
      </c>
      <c r="F212" s="51" t="s">
        <v>331</v>
      </c>
      <c r="G212" s="51" t="s">
        <v>890</v>
      </c>
      <c r="H212" s="51" t="s">
        <v>332</v>
      </c>
      <c r="I212" s="65" t="str">
        <f t="shared" si="3"/>
        <v>INSERT INTO FT_T_MKID (MKT_OID,MKT_ID,MKT_ID_CTXT_TYP,START_TMS,LAST_CHG_TMS,LAST_CHG_USR_ID,MKID_OID,DATA_SRC_ID) SELECT  (select MKT_OID from ft_T_mkid where rownum=1 and mkt_id='CXC' ),'CXC','ESMMKT',SYSDATE,SYSDATE,'GS:BARCLAYS','MKID=00211','ESM' from dual where not exists (select 'X' from ft_t_MKID where MKT_ID='CXC' and MKT_ID_CTXT_TYP='ESMMKT');</v>
      </c>
    </row>
    <row r="213" spans="1:9">
      <c r="A213" s="52" t="s">
        <v>600</v>
      </c>
      <c r="B213" s="52" t="s">
        <v>601</v>
      </c>
      <c r="C213" s="51" t="s">
        <v>362</v>
      </c>
      <c r="D213" s="51" t="s">
        <v>35</v>
      </c>
      <c r="E213" s="51" t="s">
        <v>35</v>
      </c>
      <c r="F213" s="51" t="s">
        <v>331</v>
      </c>
      <c r="G213" s="51" t="s">
        <v>891</v>
      </c>
      <c r="H213" s="51" t="s">
        <v>332</v>
      </c>
      <c r="I213" s="65" t="str">
        <f t="shared" si="3"/>
        <v>INSERT INTO FT_T_MKID (MKT_OID,MKT_ID,MKT_ID_CTXT_TYP,START_TMS,LAST_CHG_TMS,LAST_CHG_USR_ID,MKID_OID,DATA_SRC_ID) SELECT  (select MKT_OID from ft_T_mkid where rownum=1 and mkt_id='CXX' ),'CXX','ESMMKT',SYSDATE,SYSDATE,'GS:BARCLAYS','MKID=00212','ESM' from dual where not exists (select 'X' from ft_t_MKID where MKT_ID='CXX' and MKT_ID_CTXT_TYP='ESMMKT');</v>
      </c>
    </row>
    <row r="214" spans="1:9">
      <c r="A214" s="52" t="s">
        <v>892</v>
      </c>
      <c r="B214" s="52" t="s">
        <v>293</v>
      </c>
      <c r="C214" s="51" t="s">
        <v>362</v>
      </c>
      <c r="D214" s="51" t="s">
        <v>35</v>
      </c>
      <c r="E214" s="51" t="s">
        <v>35</v>
      </c>
      <c r="F214" s="51" t="s">
        <v>331</v>
      </c>
      <c r="G214" s="51" t="s">
        <v>893</v>
      </c>
      <c r="H214" s="51" t="s">
        <v>332</v>
      </c>
      <c r="I214" s="65" t="str">
        <f t="shared" si="3"/>
        <v>INSERT INTO FT_T_MKID (MKT_OID,MKT_ID,MKT_ID_CTXT_TYP,START_TMS,LAST_CHG_TMS,LAST_CHG_USR_ID,MKID_OID,DATA_SRC_ID) SELECT  (select MKT_OID from ft_T_mkid where rownum=1 and mkt_id='CA' ),'CA','ESMMKT',SYSDATE,SYSDATE,'GS:BARCLAYS','MKID=00213','ESM' from dual where not exists (select 'X' from ft_t_MKID where MKT_ID='CA' and MKT_ID_CTXT_TYP='ESMMKT');</v>
      </c>
    </row>
    <row r="215" spans="1:9">
      <c r="A215" s="52" t="s">
        <v>894</v>
      </c>
      <c r="B215" s="52" t="s">
        <v>895</v>
      </c>
      <c r="C215" s="51" t="s">
        <v>362</v>
      </c>
      <c r="D215" s="51" t="s">
        <v>35</v>
      </c>
      <c r="E215" s="51" t="s">
        <v>35</v>
      </c>
      <c r="F215" s="51" t="s">
        <v>331</v>
      </c>
      <c r="G215" s="51" t="s">
        <v>896</v>
      </c>
      <c r="H215" s="51" t="s">
        <v>332</v>
      </c>
      <c r="I215" s="65" t="str">
        <f t="shared" si="3"/>
        <v>INSERT INTO FT_T_MKID (MKT_OID,MKT_ID,MKT_ID_CTXT_TYP,START_TMS,LAST_CHG_TMS,LAST_CHG_USR_ID,MKID_OID,DATA_SRC_ID) SELECT  (select MKT_OID from ft_T_mkid where rownum=1 and mkt_id='CDN' ),'CDN','ESMMKT',SYSDATE,SYSDATE,'GS:BARCLAYS','MKID=00214','ESM' from dual where not exists (select 'X' from ft_t_MKID where MKT_ID='CDN' and MKT_ID_CTXT_TYP='ESMMKT');</v>
      </c>
    </row>
    <row r="216" spans="1:9">
      <c r="A216" s="52" t="s">
        <v>897</v>
      </c>
      <c r="B216" s="52" t="s">
        <v>898</v>
      </c>
      <c r="C216" s="51" t="s">
        <v>362</v>
      </c>
      <c r="D216" s="51" t="s">
        <v>35</v>
      </c>
      <c r="E216" s="51" t="s">
        <v>35</v>
      </c>
      <c r="F216" s="51" t="s">
        <v>331</v>
      </c>
      <c r="G216" s="51" t="s">
        <v>899</v>
      </c>
      <c r="H216" s="51" t="s">
        <v>332</v>
      </c>
      <c r="I216" s="65" t="str">
        <f t="shared" si="3"/>
        <v>INSERT INTO FT_T_MKID (MKT_OID,MKT_ID,MKT_ID_CTXT_TYP,START_TMS,LAST_CHG_TMS,LAST_CHG_USR_ID,MKID_OID,DATA_SRC_ID) SELECT  (select MKT_OID from ft_T_mkid where rownum=1 and mkt_id='CVE' ),'CVE','ESMMKT',SYSDATE,SYSDATE,'GS:BARCLAYS','MKID=00215','ESM' from dual where not exists (select 'X' from ft_t_MKID where MKT_ID='CVE' and MKT_ID_CTXT_TYP='ESMMKT');</v>
      </c>
    </row>
    <row r="217" spans="1:9">
      <c r="A217" s="52" t="s">
        <v>897</v>
      </c>
      <c r="B217" s="52" t="s">
        <v>898</v>
      </c>
      <c r="C217" s="51" t="s">
        <v>362</v>
      </c>
      <c r="D217" s="51" t="s">
        <v>35</v>
      </c>
      <c r="E217" s="51" t="s">
        <v>35</v>
      </c>
      <c r="F217" s="51" t="s">
        <v>331</v>
      </c>
      <c r="G217" s="51" t="s">
        <v>900</v>
      </c>
      <c r="H217" s="51" t="s">
        <v>332</v>
      </c>
      <c r="I217" s="65" t="str">
        <f t="shared" si="3"/>
        <v>INSERT INTO FT_T_MKID (MKT_OID,MKT_ID,MKT_ID_CTXT_TYP,START_TMS,LAST_CHG_TMS,LAST_CHG_USR_ID,MKID_OID,DATA_SRC_ID) SELECT  (select MKT_OID from ft_T_mkid where rownum=1 and mkt_id='CVE' ),'CVE','ESMMKT',SYSDATE,SYSDATE,'GS:BARCLAYS','MKID=00216','ESM' from dual where not exists (select 'X' from ft_t_MKID where MKT_ID='CVE' and MKT_ID_CTXT_TYP='ESMMKT');</v>
      </c>
    </row>
    <row r="218" spans="1:9">
      <c r="A218" s="52" t="s">
        <v>606</v>
      </c>
      <c r="B218" s="52" t="s">
        <v>607</v>
      </c>
      <c r="C218" s="51" t="s">
        <v>362</v>
      </c>
      <c r="D218" s="51" t="s">
        <v>35</v>
      </c>
      <c r="E218" s="51" t="s">
        <v>35</v>
      </c>
      <c r="F218" s="51" t="s">
        <v>331</v>
      </c>
      <c r="G218" s="51" t="s">
        <v>901</v>
      </c>
      <c r="H218" s="51" t="s">
        <v>332</v>
      </c>
      <c r="I218" s="65" t="str">
        <f t="shared" si="3"/>
        <v>INSERT INTO FT_T_MKID (MKT_OID,MKT_ID,MKT_ID_CTXT_TYP,START_TMS,LAST_CHG_TMS,LAST_CHG_USR_ID,MKID_OID,DATA_SRC_ID) SELECT  (select MKT_OID from ft_T_mkid where rownum=1 and mkt_id='BAH' ),'BAH','ESMMKT',SYSDATE,SYSDATE,'GS:BARCLAYS','MKID=00217','ESM' from dual where not exists (select 'X' from ft_t_MKID where MKT_ID='BAH' and MKT_ID_CTXT_TYP='ESMMKT');</v>
      </c>
    </row>
    <row r="219" spans="1:9">
      <c r="A219" s="52" t="s">
        <v>609</v>
      </c>
      <c r="B219" s="52" t="s">
        <v>610</v>
      </c>
      <c r="C219" s="51" t="s">
        <v>362</v>
      </c>
      <c r="D219" s="51" t="s">
        <v>35</v>
      </c>
      <c r="E219" s="51" t="s">
        <v>35</v>
      </c>
      <c r="F219" s="51" t="s">
        <v>331</v>
      </c>
      <c r="G219" s="51" t="s">
        <v>902</v>
      </c>
      <c r="H219" s="51" t="s">
        <v>332</v>
      </c>
      <c r="I219" s="65" t="str">
        <f t="shared" si="3"/>
        <v>INSERT INTO FT_T_MKID (MKT_OID,MKT_ID,MKT_ID_CTXT_TYP,START_TMS,LAST_CHG_TMS,LAST_CHG_USR_ID,MKID_OID,DATA_SRC_ID) SELECT  (select MKT_OID from ft_T_mkid where rownum=1 and mkt_id='BFX' ),'BFX','ESMMKT',SYSDATE,SYSDATE,'GS:BARCLAYS','MKID=00218','ESM' from dual where not exists (select 'X' from ft_t_MKID where MKT_ID='BFX' and MKT_ID_CTXT_TYP='ESMMKT');</v>
      </c>
    </row>
    <row r="220" spans="1:9">
      <c r="A220" s="52" t="s">
        <v>613</v>
      </c>
      <c r="B220" s="52" t="s">
        <v>614</v>
      </c>
      <c r="C220" s="51" t="s">
        <v>362</v>
      </c>
      <c r="D220" s="51" t="s">
        <v>35</v>
      </c>
      <c r="E220" s="51" t="s">
        <v>35</v>
      </c>
      <c r="F220" s="51" t="s">
        <v>331</v>
      </c>
      <c r="G220" s="51" t="s">
        <v>903</v>
      </c>
      <c r="H220" s="51" t="s">
        <v>332</v>
      </c>
      <c r="I220" s="65" t="str">
        <f t="shared" si="3"/>
        <v>INSERT INTO FT_T_MKID (MKT_OID,MKT_ID,MKT_ID_CTXT_TYP,START_TMS,LAST_CHG_TMS,LAST_CHG_USR_ID,MKID_OID,DATA_SRC_ID) SELECT  (select MKT_OID from ft_T_mkid where rownum=1 and mkt_id='BSE' ),'BSE','ESMMKT',SYSDATE,SYSDATE,'GS:BARCLAYS','MKID=00219','ESM' from dual where not exists (select 'X' from ft_t_MKID where MKT_ID='BSE' and MKT_ID_CTXT_TYP='ESMMKT');</v>
      </c>
    </row>
    <row r="221" spans="1:9">
      <c r="A221" s="52" t="s">
        <v>613</v>
      </c>
      <c r="B221" s="52" t="s">
        <v>614</v>
      </c>
      <c r="C221" s="51" t="s">
        <v>362</v>
      </c>
      <c r="D221" s="51" t="s">
        <v>35</v>
      </c>
      <c r="E221" s="51" t="s">
        <v>35</v>
      </c>
      <c r="F221" s="51" t="s">
        <v>331</v>
      </c>
      <c r="G221" s="51" t="s">
        <v>904</v>
      </c>
      <c r="H221" s="51" t="s">
        <v>332</v>
      </c>
      <c r="I221" s="65" t="str">
        <f t="shared" si="3"/>
        <v>INSERT INTO FT_T_MKID (MKT_OID,MKT_ID,MKT_ID_CTXT_TYP,START_TMS,LAST_CHG_TMS,LAST_CHG_USR_ID,MKID_OID,DATA_SRC_ID) SELECT  (select MKT_OID from ft_T_mkid where rownum=1 and mkt_id='BSE' ),'BSE','ESMMKT',SYSDATE,SYSDATE,'GS:BARCLAYS','MKID=00220','ESM' from dual where not exists (select 'X' from ft_t_MKID where MKT_ID='BSE' and MKT_ID_CTXT_TYP='ESMMKT');</v>
      </c>
    </row>
    <row r="222" spans="1:9">
      <c r="A222" s="52" t="s">
        <v>613</v>
      </c>
      <c r="B222" s="52" t="s">
        <v>410</v>
      </c>
      <c r="C222" s="51" t="s">
        <v>362</v>
      </c>
      <c r="D222" s="51" t="s">
        <v>35</v>
      </c>
      <c r="E222" s="51" t="s">
        <v>35</v>
      </c>
      <c r="F222" s="51" t="s">
        <v>331</v>
      </c>
      <c r="G222" s="51" t="s">
        <v>905</v>
      </c>
      <c r="H222" s="51" t="s">
        <v>332</v>
      </c>
      <c r="I222" s="65" t="str">
        <f t="shared" si="3"/>
        <v>INSERT INTO FT_T_MKID (MKT_OID,MKT_ID,MKT_ID_CTXT_TYP,START_TMS,LAST_CHG_TMS,LAST_CHG_USR_ID,MKID_OID,DATA_SRC_ID) SELECT  (select MKT_OID from ft_T_mkid where rownum=1 and mkt_id='BDP' ),'BDP','ESMMKT',SYSDATE,SYSDATE,'GS:BARCLAYS','MKID=00221','ESM' from dual where not exists (select 'X' from ft_t_MKID where MKT_ID='BDP' and MKT_ID_CTXT_TYP='ESMMKT');</v>
      </c>
    </row>
    <row r="223" spans="1:9">
      <c r="A223" s="52" t="s">
        <v>613</v>
      </c>
      <c r="B223" s="52" t="s">
        <v>616</v>
      </c>
      <c r="C223" s="51" t="s">
        <v>362</v>
      </c>
      <c r="D223" s="51" t="s">
        <v>35</v>
      </c>
      <c r="E223" s="51" t="s">
        <v>35</v>
      </c>
      <c r="F223" s="51" t="s">
        <v>331</v>
      </c>
      <c r="G223" s="51" t="s">
        <v>906</v>
      </c>
      <c r="H223" s="51" t="s">
        <v>332</v>
      </c>
      <c r="I223" s="65" t="str">
        <f t="shared" si="3"/>
        <v>INSERT INTO FT_T_MKID (MKT_OID,MKT_ID,MKT_ID_CTXT_TYP,START_TMS,LAST_CHG_TMS,LAST_CHG_USR_ID,MKID_OID,DATA_SRC_ID) SELECT  (select MKT_OID from ft_T_mkid where rownum=1 and mkt_id='BUD' ),'BUD','ESMMKT',SYSDATE,SYSDATE,'GS:BARCLAYS','MKID=00222','ESM' from dual where not exists (select 'X' from ft_t_MKID where MKT_ID='BUD' and MKT_ID_CTXT_TYP='ESMMKT');</v>
      </c>
    </row>
    <row r="224" spans="1:9">
      <c r="A224" s="52" t="s">
        <v>618</v>
      </c>
      <c r="B224" s="52" t="s">
        <v>619</v>
      </c>
      <c r="C224" s="51" t="s">
        <v>362</v>
      </c>
      <c r="D224" s="51" t="s">
        <v>35</v>
      </c>
      <c r="E224" s="51" t="s">
        <v>35</v>
      </c>
      <c r="F224" s="51" t="s">
        <v>331</v>
      </c>
      <c r="G224" s="51" t="s">
        <v>907</v>
      </c>
      <c r="H224" s="51" t="s">
        <v>332</v>
      </c>
      <c r="I224" s="65" t="str">
        <f t="shared" si="3"/>
        <v>INSERT INTO FT_T_MKID (MKT_OID,MKT_ID,MKT_ID_CTXT_TYP,START_TMS,LAST_CHG_TMS,LAST_CHG_USR_ID,MKID_OID,DATA_SRC_ID) SELECT  (select MKT_OID from ft_T_mkid where rownum=1 and mkt_id='BRE' ),'BRE','ESMMKT',SYSDATE,SYSDATE,'GS:BARCLAYS','MKID=00223','ESM' from dual where not exists (select 'X' from ft_t_MKID where MKT_ID='BRE' and MKT_ID_CTXT_TYP='ESMMKT');</v>
      </c>
    </row>
    <row r="225" spans="1:9">
      <c r="A225" s="52" t="s">
        <v>908</v>
      </c>
      <c r="B225" s="52" t="s">
        <v>367</v>
      </c>
      <c r="C225" s="51" t="s">
        <v>362</v>
      </c>
      <c r="D225" s="51" t="s">
        <v>35</v>
      </c>
      <c r="E225" s="51" t="s">
        <v>35</v>
      </c>
      <c r="F225" s="51" t="s">
        <v>331</v>
      </c>
      <c r="G225" s="51" t="s">
        <v>909</v>
      </c>
      <c r="H225" s="51" t="s">
        <v>332</v>
      </c>
      <c r="I225" s="65" t="str">
        <f t="shared" si="3"/>
        <v>INSERT INTO FT_T_MKID (MKT_OID,MKT_ID,MKT_ID_CTXT_TYP,START_TMS,LAST_CHG_TMS,LAST_CHG_USR_ID,MKID_OID,DATA_SRC_ID) SELECT  (select MKT_OID from ft_T_mkid where rownum=1 and mkt_id='ATS' ),'ATS','ESMMKT',SYSDATE,SYSDATE,'GS:BARCLAYS','MKID=00224','ESM' from dual where not exists (select 'X' from ft_t_MKID where MKT_ID='ATS' and MKT_ID_CTXT_TYP='ESMMKT');</v>
      </c>
    </row>
    <row r="226" spans="1:9">
      <c r="A226" s="52" t="s">
        <v>910</v>
      </c>
      <c r="B226" s="52" t="s">
        <v>911</v>
      </c>
      <c r="C226" s="51" t="s">
        <v>362</v>
      </c>
      <c r="D226" s="51" t="s">
        <v>35</v>
      </c>
      <c r="E226" s="51" t="s">
        <v>35</v>
      </c>
      <c r="F226" s="51" t="s">
        <v>331</v>
      </c>
      <c r="G226" s="51" t="s">
        <v>912</v>
      </c>
      <c r="H226" s="51" t="s">
        <v>332</v>
      </c>
      <c r="I226" s="65" t="str">
        <f t="shared" si="3"/>
        <v>INSERT INTO FT_T_MKID (MKT_OID,MKT_ID,MKT_ID_CTXT_TYP,START_TMS,LAST_CHG_TMS,LAST_CHG_USR_ID,MKID_OID,DATA_SRC_ID) SELECT  (select MKT_OID from ft_T_mkid where rownum=1 and mkt_id='COF' ),'COF','ESMMKT',SYSDATE,SYSDATE,'GS:BARCLAYS','MKID=00225','ESM' from dual where not exists (select 'X' from ft_t_MKID where MKT_ID='COF' and MKT_ID_CTXT_TYP='ESMMKT');</v>
      </c>
    </row>
    <row r="227" spans="1:9">
      <c r="A227" s="52" t="s">
        <v>913</v>
      </c>
      <c r="B227" s="52" t="s">
        <v>330</v>
      </c>
      <c r="C227" s="51" t="s">
        <v>362</v>
      </c>
      <c r="D227" s="51" t="s">
        <v>35</v>
      </c>
      <c r="E227" s="51" t="s">
        <v>35</v>
      </c>
      <c r="F227" s="51" t="s">
        <v>331</v>
      </c>
      <c r="G227" s="51" t="s">
        <v>914</v>
      </c>
      <c r="H227" s="51" t="s">
        <v>332</v>
      </c>
      <c r="I227" s="65" t="str">
        <f t="shared" si="3"/>
        <v>INSERT INTO FT_T_MKID (MKT_OID,MKT_ID,MKT_ID_CTXT_TYP,START_TMS,LAST_CHG_TMS,LAST_CHG_USR_ID,MKID_OID,DATA_SRC_ID) SELECT  (select MKT_OID from ft_T_mkid where rownum=1 and mkt_id='FRA' ),'FRA','ESMMKT',SYSDATE,SYSDATE,'GS:BARCLAYS','MKID=00226','ESM' from dual where not exists (select 'X' from ft_t_MKID where MKT_ID='FRA' and MKT_ID_CTXT_TYP='ESMMKT');</v>
      </c>
    </row>
    <row r="228" spans="1:9">
      <c r="A228" s="52" t="s">
        <v>913</v>
      </c>
      <c r="B228" s="52" t="s">
        <v>330</v>
      </c>
      <c r="C228" s="51" t="s">
        <v>362</v>
      </c>
      <c r="D228" s="51" t="s">
        <v>35</v>
      </c>
      <c r="E228" s="51" t="s">
        <v>35</v>
      </c>
      <c r="F228" s="51" t="s">
        <v>331</v>
      </c>
      <c r="G228" s="51" t="s">
        <v>915</v>
      </c>
      <c r="H228" s="51" t="s">
        <v>332</v>
      </c>
      <c r="I228" s="65" t="str">
        <f t="shared" si="3"/>
        <v>INSERT INTO FT_T_MKID (MKT_OID,MKT_ID,MKT_ID_CTXT_TYP,START_TMS,LAST_CHG_TMS,LAST_CHG_USR_ID,MKID_OID,DATA_SRC_ID) SELECT  (select MKT_OID from ft_T_mkid where rownum=1 and mkt_id='FRA' ),'FRA','ESMMKT',SYSDATE,SYSDATE,'GS:BARCLAYS','MKID=00227','ESM' from dual where not exists (select 'X' from ft_t_MKID where MKT_ID='FRA' and MKT_ID_CTXT_TYP='ESMMKT');</v>
      </c>
    </row>
    <row r="229" spans="1:9">
      <c r="A229" s="52" t="s">
        <v>913</v>
      </c>
      <c r="B229" s="52" t="s">
        <v>330</v>
      </c>
      <c r="C229" s="51" t="s">
        <v>362</v>
      </c>
      <c r="D229" s="51" t="s">
        <v>35</v>
      </c>
      <c r="E229" s="51" t="s">
        <v>35</v>
      </c>
      <c r="F229" s="51" t="s">
        <v>331</v>
      </c>
      <c r="G229" s="51" t="s">
        <v>916</v>
      </c>
      <c r="H229" s="51" t="s">
        <v>332</v>
      </c>
      <c r="I229" s="65" t="str">
        <f t="shared" si="3"/>
        <v>INSERT INTO FT_T_MKID (MKT_OID,MKT_ID,MKT_ID_CTXT_TYP,START_TMS,LAST_CHG_TMS,LAST_CHG_USR_ID,MKID_OID,DATA_SRC_ID) SELECT  (select MKT_OID from ft_T_mkid where rownum=1 and mkt_id='FRA' ),'FRA','ESMMKT',SYSDATE,SYSDATE,'GS:BARCLAYS','MKID=00228','ESM' from dual where not exists (select 'X' from ft_t_MKID where MKT_ID='FRA' and MKT_ID_CTXT_TYP='ESMMKT');</v>
      </c>
    </row>
    <row r="230" spans="1:9">
      <c r="A230" s="52" t="s">
        <v>917</v>
      </c>
      <c r="B230" s="52" t="s">
        <v>918</v>
      </c>
      <c r="C230" s="51" t="s">
        <v>362</v>
      </c>
      <c r="D230" s="51" t="s">
        <v>35</v>
      </c>
      <c r="E230" s="51" t="s">
        <v>35</v>
      </c>
      <c r="F230" s="51" t="s">
        <v>331</v>
      </c>
      <c r="G230" s="51" t="s">
        <v>919</v>
      </c>
      <c r="H230" s="51" t="s">
        <v>332</v>
      </c>
      <c r="I230" s="65" t="str">
        <f t="shared" si="3"/>
        <v>INSERT INTO FT_T_MKID (MKT_OID,MKT_ID,MKT_ID_CTXT_TYP,START_TMS,LAST_CHG_TMS,LAST_CHG_USR_ID,MKID_OID,DATA_SRC_ID) SELECT  (select MKT_OID from ft_T_mkid where rownum=1 and mkt_id='ECA' ),'ECA','ESMMKT',SYSDATE,SYSDATE,'GS:BARCLAYS','MKID=00229','ESM' from dual where not exists (select 'X' from ft_t_MKID where MKT_ID='ECA' and MKT_ID_CTXT_TYP='ESMMKT');</v>
      </c>
    </row>
    <row r="231" spans="1:9">
      <c r="A231" s="52" t="s">
        <v>920</v>
      </c>
      <c r="B231" s="52" t="s">
        <v>918</v>
      </c>
      <c r="C231" s="51" t="s">
        <v>362</v>
      </c>
      <c r="D231" s="51" t="s">
        <v>35</v>
      </c>
      <c r="E231" s="51" t="s">
        <v>35</v>
      </c>
      <c r="F231" s="51" t="s">
        <v>331</v>
      </c>
      <c r="G231" s="51" t="s">
        <v>921</v>
      </c>
      <c r="H231" s="51" t="s">
        <v>332</v>
      </c>
      <c r="I231" s="65" t="str">
        <f t="shared" si="3"/>
        <v>INSERT INTO FT_T_MKID (MKT_OID,MKT_ID,MKT_ID_CTXT_TYP,START_TMS,LAST_CHG_TMS,LAST_CHG_USR_ID,MKID_OID,DATA_SRC_ID) SELECT  (select MKT_OID from ft_T_mkid where rownum=1 and mkt_id='ECA' ),'ECA','ESMMKT',SYSDATE,SYSDATE,'GS:BARCLAYS','MKID=00230','ESM' from dual where not exists (select 'X' from ft_t_MKID where MKT_ID='ECA' and MKT_ID_CTXT_TYP='ESMMKT');</v>
      </c>
    </row>
    <row r="232" spans="1:9">
      <c r="A232" s="52" t="s">
        <v>621</v>
      </c>
      <c r="B232" s="52" t="s">
        <v>622</v>
      </c>
      <c r="C232" s="51" t="s">
        <v>362</v>
      </c>
      <c r="D232" s="51" t="s">
        <v>35</v>
      </c>
      <c r="E232" s="51" t="s">
        <v>35</v>
      </c>
      <c r="F232" s="51" t="s">
        <v>331</v>
      </c>
      <c r="G232" s="51" t="s">
        <v>922</v>
      </c>
      <c r="H232" s="51" t="s">
        <v>332</v>
      </c>
      <c r="I232" s="65" t="str">
        <f t="shared" si="3"/>
        <v>INSERT INTO FT_T_MKID (MKT_OID,MKT_ID,MKT_ID_CTXT_TYP,START_TMS,LAST_CHG_TMS,LAST_CHG_USR_ID,MKID_OID,DATA_SRC_ID) SELECT  (select MKT_OID from ft_T_mkid where rownum=1 and mkt_id='EUX' ),'EUX','ESMMKT',SYSDATE,SYSDATE,'GS:BARCLAYS','MKID=00231','ESM' from dual where not exists (select 'X' from ft_t_MKID where MKT_ID='EUX' and MKT_ID_CTXT_TYP='ESMMKT');</v>
      </c>
    </row>
    <row r="233" spans="1:9">
      <c r="A233" s="52" t="s">
        <v>621</v>
      </c>
      <c r="B233" s="52" t="s">
        <v>622</v>
      </c>
      <c r="C233" s="51" t="s">
        <v>362</v>
      </c>
      <c r="D233" s="51" t="s">
        <v>35</v>
      </c>
      <c r="E233" s="51" t="s">
        <v>35</v>
      </c>
      <c r="F233" s="51" t="s">
        <v>331</v>
      </c>
      <c r="G233" s="51" t="s">
        <v>923</v>
      </c>
      <c r="H233" s="51" t="s">
        <v>332</v>
      </c>
      <c r="I233" s="65" t="str">
        <f t="shared" si="3"/>
        <v>INSERT INTO FT_T_MKID (MKT_OID,MKT_ID,MKT_ID_CTXT_TYP,START_TMS,LAST_CHG_TMS,LAST_CHG_USR_ID,MKID_OID,DATA_SRC_ID) SELECT  (select MKT_OID from ft_T_mkid where rownum=1 and mkt_id='EUX' ),'EUX','ESMMKT',SYSDATE,SYSDATE,'GS:BARCLAYS','MKID=00232','ESM' from dual where not exists (select 'X' from ft_t_MKID where MKT_ID='EUX' and MKT_ID_CTXT_TYP='ESMMKT');</v>
      </c>
    </row>
    <row r="234" spans="1:9">
      <c r="A234" s="52" t="s">
        <v>621</v>
      </c>
      <c r="B234" s="52" t="s">
        <v>622</v>
      </c>
      <c r="C234" s="51" t="s">
        <v>362</v>
      </c>
      <c r="D234" s="51" t="s">
        <v>35</v>
      </c>
      <c r="E234" s="51" t="s">
        <v>35</v>
      </c>
      <c r="F234" s="51" t="s">
        <v>331</v>
      </c>
      <c r="G234" s="51" t="s">
        <v>924</v>
      </c>
      <c r="H234" s="51" t="s">
        <v>332</v>
      </c>
      <c r="I234" s="65" t="str">
        <f t="shared" si="3"/>
        <v>INSERT INTO FT_T_MKID (MKT_OID,MKT_ID,MKT_ID_CTXT_TYP,START_TMS,LAST_CHG_TMS,LAST_CHG_USR_ID,MKID_OID,DATA_SRC_ID) SELECT  (select MKT_OID from ft_T_mkid where rownum=1 and mkt_id='EUX' ),'EUX','ESMMKT',SYSDATE,SYSDATE,'GS:BARCLAYS','MKID=00233','ESM' from dual where not exists (select 'X' from ft_t_MKID where MKT_ID='EUX' and MKT_ID_CTXT_TYP='ESMMKT');</v>
      </c>
    </row>
    <row r="235" spans="1:9">
      <c r="A235" s="52" t="s">
        <v>621</v>
      </c>
      <c r="B235" s="52" t="s">
        <v>336</v>
      </c>
      <c r="C235" s="51" t="s">
        <v>362</v>
      </c>
      <c r="D235" s="51" t="s">
        <v>35</v>
      </c>
      <c r="E235" s="51" t="s">
        <v>35</v>
      </c>
      <c r="F235" s="51" t="s">
        <v>331</v>
      </c>
      <c r="G235" s="51" t="s">
        <v>925</v>
      </c>
      <c r="H235" s="51" t="s">
        <v>332</v>
      </c>
      <c r="I235" s="65" t="str">
        <f t="shared" si="3"/>
        <v>INSERT INTO FT_T_MKID (MKT_OID,MKT_ID,MKT_ID_CTXT_TYP,START_TMS,LAST_CHG_TMS,LAST_CHG_USR_ID,MKID_OID,DATA_SRC_ID) SELECT  (select MKT_OID from ft_T_mkid where rownum=1 and mkt_id='EUR' ),'EUR','ESMMKT',SYSDATE,SYSDATE,'GS:BARCLAYS','MKID=00234','ESM' from dual where not exists (select 'X' from ft_t_MKID where MKT_ID='EUR' and MKT_ID_CTXT_TYP='ESMMKT');</v>
      </c>
    </row>
    <row r="236" spans="1:9">
      <c r="A236" s="52" t="s">
        <v>621</v>
      </c>
      <c r="B236" s="52" t="s">
        <v>622</v>
      </c>
      <c r="C236" s="51" t="s">
        <v>362</v>
      </c>
      <c r="D236" s="51" t="s">
        <v>35</v>
      </c>
      <c r="E236" s="51" t="s">
        <v>35</v>
      </c>
      <c r="F236" s="51" t="s">
        <v>331</v>
      </c>
      <c r="G236" s="51" t="s">
        <v>926</v>
      </c>
      <c r="H236" s="51" t="s">
        <v>332</v>
      </c>
      <c r="I236" s="65" t="str">
        <f t="shared" si="3"/>
        <v>INSERT INTO FT_T_MKID (MKT_OID,MKT_ID,MKT_ID_CTXT_TYP,START_TMS,LAST_CHG_TMS,LAST_CHG_USR_ID,MKID_OID,DATA_SRC_ID) SELECT  (select MKT_OID from ft_T_mkid where rownum=1 and mkt_id='EUX' ),'EUX','ESMMKT',SYSDATE,SYSDATE,'GS:BARCLAYS','MKID=00235','ESM' from dual where not exists (select 'X' from ft_t_MKID where MKT_ID='EUX' and MKT_ID_CTXT_TYP='ESMMKT');</v>
      </c>
    </row>
    <row r="237" spans="1:9">
      <c r="A237" s="52" t="s">
        <v>927</v>
      </c>
      <c r="B237" s="52" t="s">
        <v>928</v>
      </c>
      <c r="C237" s="51" t="s">
        <v>362</v>
      </c>
      <c r="D237" s="51" t="s">
        <v>35</v>
      </c>
      <c r="E237" s="51" t="s">
        <v>35</v>
      </c>
      <c r="F237" s="51" t="s">
        <v>331</v>
      </c>
      <c r="G237" s="51" t="s">
        <v>929</v>
      </c>
      <c r="H237" s="51" t="s">
        <v>332</v>
      </c>
      <c r="I237" s="65" t="str">
        <f t="shared" si="3"/>
        <v>INSERT INTO FT_T_MKID (MKT_OID,MKT_ID,MKT_ID_CTXT_TYP,START_TMS,LAST_CHG_TMS,LAST_CHG_USR_ID,MKID_OID,DATA_SRC_ID) SELECT  (select MKT_OID from ft_T_mkid where rownum=1 and mkt_id='EEX' ),'EEX','ESMMKT',SYSDATE,SYSDATE,'GS:BARCLAYS','MKID=00236','ESM' from dual where not exists (select 'X' from ft_t_MKID where MKT_ID='EEX' and MKT_ID_CTXT_TYP='ESMMKT');</v>
      </c>
    </row>
    <row r="238" spans="1:9">
      <c r="A238" s="52" t="s">
        <v>927</v>
      </c>
      <c r="B238" s="52" t="s">
        <v>928</v>
      </c>
      <c r="C238" s="51" t="s">
        <v>362</v>
      </c>
      <c r="D238" s="51" t="s">
        <v>35</v>
      </c>
      <c r="E238" s="51" t="s">
        <v>35</v>
      </c>
      <c r="F238" s="51" t="s">
        <v>331</v>
      </c>
      <c r="G238" s="51" t="s">
        <v>930</v>
      </c>
      <c r="H238" s="51" t="s">
        <v>332</v>
      </c>
      <c r="I238" s="65" t="str">
        <f t="shared" si="3"/>
        <v>INSERT INTO FT_T_MKID (MKT_OID,MKT_ID,MKT_ID_CTXT_TYP,START_TMS,LAST_CHG_TMS,LAST_CHG_USR_ID,MKID_OID,DATA_SRC_ID) SELECT  (select MKT_OID from ft_T_mkid where rownum=1 and mkt_id='EEX' ),'EEX','ESMMKT',SYSDATE,SYSDATE,'GS:BARCLAYS','MKID=00237','ESM' from dual where not exists (select 'X' from ft_t_MKID where MKT_ID='EEX' and MKT_ID_CTXT_TYP='ESMMKT');</v>
      </c>
    </row>
    <row r="239" spans="1:9">
      <c r="A239" s="52" t="s">
        <v>626</v>
      </c>
      <c r="B239" s="52" t="s">
        <v>627</v>
      </c>
      <c r="C239" s="51" t="s">
        <v>362</v>
      </c>
      <c r="D239" s="51" t="s">
        <v>35</v>
      </c>
      <c r="E239" s="51" t="s">
        <v>35</v>
      </c>
      <c r="F239" s="51" t="s">
        <v>331</v>
      </c>
      <c r="G239" s="51" t="s">
        <v>931</v>
      </c>
      <c r="H239" s="51" t="s">
        <v>332</v>
      </c>
      <c r="I239" s="65" t="str">
        <f t="shared" si="3"/>
        <v>INSERT INTO FT_T_MKID (MKT_OID,MKT_ID,MKT_ID_CTXT_TYP,START_TMS,LAST_CHG_TMS,LAST_CHG_USR_ID,MKID_OID,DATA_SRC_ID) SELECT  (select MKT_OID from ft_T_mkid where rownum=1 and mkt_id='HOM' ),'HOM','ESMMKT',SYSDATE,SYSDATE,'GS:BARCLAYS','MKID=00238','ESM' from dual where not exists (select 'X' from ft_t_MKID where MKT_ID='HOM' and MKT_ID_CTXT_TYP='ESMMKT');</v>
      </c>
    </row>
    <row r="240" spans="1:9">
      <c r="A240" s="52" t="s">
        <v>932</v>
      </c>
      <c r="B240" s="52" t="s">
        <v>933</v>
      </c>
      <c r="C240" s="51" t="s">
        <v>362</v>
      </c>
      <c r="D240" s="51" t="s">
        <v>35</v>
      </c>
      <c r="E240" s="51" t="s">
        <v>35</v>
      </c>
      <c r="F240" s="51" t="s">
        <v>331</v>
      </c>
      <c r="G240" s="51" t="s">
        <v>934</v>
      </c>
      <c r="H240" s="51" t="s">
        <v>332</v>
      </c>
      <c r="I240" s="65" t="str">
        <f t="shared" si="3"/>
        <v>INSERT INTO FT_T_MKID (MKT_OID,MKT_ID,MKT_ID_CTXT_TYP,START_TMS,LAST_CHG_TMS,LAST_CHG_USR_ID,MKID_OID,DATA_SRC_ID) SELECT  (select MKT_OID from ft_T_mkid where rownum=1 and mkt_id='HEL' ),'HEL','ESMMKT',SYSDATE,SYSDATE,'GS:BARCLAYS','MKID=00239','ESM' from dual where not exists (select 'X' from ft_t_MKID where MKT_ID='HEL' and MKT_ID_CTXT_TYP='ESMMKT');</v>
      </c>
    </row>
    <row r="241" spans="1:9">
      <c r="A241" s="52" t="s">
        <v>629</v>
      </c>
      <c r="B241" s="52" t="s">
        <v>630</v>
      </c>
      <c r="C241" s="51" t="s">
        <v>362</v>
      </c>
      <c r="D241" s="51" t="s">
        <v>35</v>
      </c>
      <c r="E241" s="51" t="s">
        <v>35</v>
      </c>
      <c r="F241" s="51" t="s">
        <v>331</v>
      </c>
      <c r="G241" s="51" t="s">
        <v>935</v>
      </c>
      <c r="H241" s="51" t="s">
        <v>332</v>
      </c>
      <c r="I241" s="65" t="str">
        <f t="shared" si="3"/>
        <v>INSERT INTO FT_T_MKID (MKT_OID,MKT_ID,MKT_ID_CTXT_TYP,START_TMS,LAST_CHG_TMS,LAST_CHG_USR_ID,MKID_OID,DATA_SRC_ID) SELECT  (select MKT_OID from ft_T_mkid where rownum=1 and mkt_id='ASU' ),'ASU','ESMMKT',SYSDATE,SYSDATE,'GS:BARCLAYS','MKID=00240','ESM' from dual where not exists (select 'X' from ft_t_MKID where MKT_ID='ASU' and MKT_ID_CTXT_TYP='ESMMKT');</v>
      </c>
    </row>
    <row r="242" spans="1:9">
      <c r="A242" s="52" t="s">
        <v>936</v>
      </c>
      <c r="B242" s="52" t="s">
        <v>937</v>
      </c>
      <c r="C242" s="51" t="s">
        <v>362</v>
      </c>
      <c r="D242" s="51" t="s">
        <v>35</v>
      </c>
      <c r="E242" s="51" t="s">
        <v>35</v>
      </c>
      <c r="F242" s="51" t="s">
        <v>331</v>
      </c>
      <c r="G242" s="51" t="s">
        <v>938</v>
      </c>
      <c r="H242" s="51" t="s">
        <v>332</v>
      </c>
      <c r="I242" s="65" t="str">
        <f t="shared" si="3"/>
        <v>INSERT INTO FT_T_MKID (MKT_OID,MKT_ID,MKT_ID_CTXT_TYP,START_TMS,LAST_CHG_TMS,LAST_CHG_USR_ID,MKID_OID,DATA_SRC_ID) SELECT  (select MKT_OID from ft_T_mkid where rownum=1 and mkt_id='CAS' ),'CAS','ESMMKT',SYSDATE,SYSDATE,'GS:BARCLAYS','MKID=00241','ESM' from dual where not exists (select 'X' from ft_t_MKID where MKT_ID='CAS' and MKT_ID_CTXT_TYP='ESMMKT');</v>
      </c>
    </row>
    <row r="243" spans="1:9">
      <c r="A243" s="52" t="s">
        <v>936</v>
      </c>
      <c r="B243" s="52" t="s">
        <v>937</v>
      </c>
      <c r="C243" s="51" t="s">
        <v>362</v>
      </c>
      <c r="D243" s="51" t="s">
        <v>35</v>
      </c>
      <c r="E243" s="51" t="s">
        <v>35</v>
      </c>
      <c r="F243" s="51" t="s">
        <v>331</v>
      </c>
      <c r="G243" s="51" t="s">
        <v>939</v>
      </c>
      <c r="H243" s="51" t="s">
        <v>332</v>
      </c>
      <c r="I243" s="65" t="str">
        <f t="shared" si="3"/>
        <v>INSERT INTO FT_T_MKID (MKT_OID,MKT_ID,MKT_ID_CTXT_TYP,START_TMS,LAST_CHG_TMS,LAST_CHG_USR_ID,MKID_OID,DATA_SRC_ID) SELECT  (select MKT_OID from ft_T_mkid where rownum=1 and mkt_id='CAS' ),'CAS','ESMMKT',SYSDATE,SYSDATE,'GS:BARCLAYS','MKID=00242','ESM' from dual where not exists (select 'X' from ft_t_MKID where MKT_ID='CAS' and MKT_ID_CTXT_TYP='ESMMKT');</v>
      </c>
    </row>
    <row r="244" spans="1:9">
      <c r="A244" s="52" t="s">
        <v>936</v>
      </c>
      <c r="B244" s="52" t="s">
        <v>937</v>
      </c>
      <c r="C244" s="51" t="s">
        <v>362</v>
      </c>
      <c r="D244" s="51" t="s">
        <v>35</v>
      </c>
      <c r="E244" s="51" t="s">
        <v>35</v>
      </c>
      <c r="F244" s="51" t="s">
        <v>331</v>
      </c>
      <c r="G244" s="51" t="s">
        <v>940</v>
      </c>
      <c r="H244" s="51" t="s">
        <v>332</v>
      </c>
      <c r="I244" s="65" t="str">
        <f t="shared" si="3"/>
        <v>INSERT INTO FT_T_MKID (MKT_OID,MKT_ID,MKT_ID_CTXT_TYP,START_TMS,LAST_CHG_TMS,LAST_CHG_USR_ID,MKID_OID,DATA_SRC_ID) SELECT  (select MKT_OID from ft_T_mkid where rownum=1 and mkt_id='CAS' ),'CAS','ESMMKT',SYSDATE,SYSDATE,'GS:BARCLAYS','MKID=00243','ESM' from dual where not exists (select 'X' from ft_t_MKID where MKT_ID='CAS' and MKT_ID_CTXT_TYP='ESMMKT');</v>
      </c>
    </row>
    <row r="245" spans="1:9">
      <c r="A245" s="52" t="s">
        <v>632</v>
      </c>
      <c r="B245" s="52" t="s">
        <v>633</v>
      </c>
      <c r="C245" s="51" t="s">
        <v>362</v>
      </c>
      <c r="D245" s="51" t="s">
        <v>35</v>
      </c>
      <c r="E245" s="51" t="s">
        <v>35</v>
      </c>
      <c r="F245" s="51" t="s">
        <v>331</v>
      </c>
      <c r="G245" s="51" t="s">
        <v>941</v>
      </c>
      <c r="H245" s="51" t="s">
        <v>332</v>
      </c>
      <c r="I245" s="65" t="str">
        <f t="shared" si="3"/>
        <v>INSERT INTO FT_T_MKID (MKT_OID,MKT_ID,MKT_ID_CTXT_TYP,START_TMS,LAST_CHG_TMS,LAST_CHG_USR_ID,MKID_OID,DATA_SRC_ID) SELECT  (select MKT_OID from ft_T_mkid where rownum=1 and mkt_id='LAG' ),'LAG','ESMMKT',SYSDATE,SYSDATE,'GS:BARCLAYS','MKID=00244','ESM' from dual where not exists (select 'X' from ft_t_MKID where MKT_ID='LAG' and MKT_ID_CTXT_TYP='ESMMKT');</v>
      </c>
    </row>
    <row r="246" spans="1:9">
      <c r="A246" s="52" t="s">
        <v>942</v>
      </c>
      <c r="B246" s="52" t="s">
        <v>943</v>
      </c>
      <c r="C246" s="51" t="s">
        <v>362</v>
      </c>
      <c r="D246" s="51" t="s">
        <v>35</v>
      </c>
      <c r="E246" s="51" t="s">
        <v>35</v>
      </c>
      <c r="F246" s="51" t="s">
        <v>331</v>
      </c>
      <c r="G246" s="51" t="s">
        <v>944</v>
      </c>
      <c r="H246" s="51" t="s">
        <v>332</v>
      </c>
      <c r="I246" s="65" t="str">
        <f t="shared" si="3"/>
        <v>INSERT INTO FT_T_MKID (MKT_OID,MKT_ID,MKT_ID_CTXT_TYP,START_TMS,LAST_CHG_TMS,LAST_CHG_USR_ID,MKID_OID,DATA_SRC_ID) SELECT  (select MKT_OID from ft_T_mkid where rownum=1 and mkt_id='CN' ),'CN','ESMMKT',SYSDATE,SYSDATE,'GS:BARCLAYS','MKID=00245','ESM' from dual where not exists (select 'X' from ft_t_MKID where MKT_ID='CN' and MKT_ID_CTXT_TYP='ESMMKT');</v>
      </c>
    </row>
    <row r="247" spans="1:9">
      <c r="A247" s="52" t="s">
        <v>635</v>
      </c>
      <c r="B247" s="52" t="s">
        <v>636</v>
      </c>
      <c r="C247" s="51" t="s">
        <v>362</v>
      </c>
      <c r="D247" s="51" t="s">
        <v>35</v>
      </c>
      <c r="E247" s="51" t="s">
        <v>35</v>
      </c>
      <c r="F247" s="51" t="s">
        <v>331</v>
      </c>
      <c r="G247" s="51" t="s">
        <v>945</v>
      </c>
      <c r="H247" s="51" t="s">
        <v>332</v>
      </c>
      <c r="I247" s="65" t="str">
        <f t="shared" si="3"/>
        <v>INSERT INTO FT_T_MKID (MKT_OID,MKT_ID,MKT_ID_CTXT_TYP,START_TMS,LAST_CHG_TMS,LAST_CHG_USR_ID,MKID_OID,DATA_SRC_ID) SELECT  (select MKT_OID from ft_T_mkid where rownum=1 and mkt_id='CCS' ),'CCS','ESMMKT',SYSDATE,SYSDATE,'GS:BARCLAYS','MKID=00246','ESM' from dual where not exists (select 'X' from ft_t_MKID where MKT_ID='CCS' and MKT_ID_CTXT_TYP='ESMMKT');</v>
      </c>
    </row>
    <row r="248" spans="1:9">
      <c r="A248" s="52" t="s">
        <v>946</v>
      </c>
      <c r="B248" s="52" t="s">
        <v>702</v>
      </c>
      <c r="C248" s="51" t="s">
        <v>362</v>
      </c>
      <c r="D248" s="51" t="s">
        <v>35</v>
      </c>
      <c r="E248" s="51" t="s">
        <v>35</v>
      </c>
      <c r="F248" s="51" t="s">
        <v>331</v>
      </c>
      <c r="G248" s="51" t="s">
        <v>947</v>
      </c>
      <c r="H248" s="51" t="s">
        <v>332</v>
      </c>
      <c r="I248" s="65" t="str">
        <f t="shared" si="3"/>
        <v>INSERT INTO FT_T_MKID (MKT_OID,MKT_ID,MKT_ID_CTXT_TYP,START_TMS,LAST_CHG_TMS,LAST_CHG_USR_ID,MKID_OID,DATA_SRC_ID) SELECT  (select MKT_OID from ft_T_mkid where rownum=1 and mkt_id='BEL' ),'BEL','ESMMKT',SYSDATE,SYSDATE,'GS:BARCLAYS','MKID=00247','ESM' from dual where not exists (select 'X' from ft_t_MKID where MKT_ID='BEL' and MKT_ID_CTXT_TYP='ESMMKT');</v>
      </c>
    </row>
    <row r="249" spans="1:9">
      <c r="A249" s="52" t="s">
        <v>948</v>
      </c>
      <c r="B249" s="52" t="s">
        <v>949</v>
      </c>
      <c r="C249" s="51" t="s">
        <v>362</v>
      </c>
      <c r="D249" s="51" t="s">
        <v>35</v>
      </c>
      <c r="E249" s="51" t="s">
        <v>35</v>
      </c>
      <c r="F249" s="51" t="s">
        <v>331</v>
      </c>
      <c r="G249" s="51" t="s">
        <v>950</v>
      </c>
      <c r="H249" s="51" t="s">
        <v>332</v>
      </c>
      <c r="I249" s="65" t="str">
        <f t="shared" si="3"/>
        <v>INSERT INTO FT_T_MKID (MKT_OID,MKT_ID,MKT_ID_CTXT_TYP,START_TMS,LAST_CHG_TMS,LAST_CHG_USR_ID,MKID_OID,DATA_SRC_ID) SELECT  (select MKT_OID from ft_T_mkid where rownum=1 and mkt_id='BRU' ),'BRU','ESMMKT',SYSDATE,SYSDATE,'GS:BARCLAYS','MKID=00248','ESM' from dual where not exists (select 'X' from ft_t_MKID where MKT_ID='BRU' and MKT_ID_CTXT_TYP='ESMMKT');</v>
      </c>
    </row>
    <row r="250" spans="1:9">
      <c r="A250" s="52" t="s">
        <v>951</v>
      </c>
      <c r="B250" s="52" t="s">
        <v>952</v>
      </c>
      <c r="C250" s="51" t="s">
        <v>362</v>
      </c>
      <c r="D250" s="51" t="s">
        <v>35</v>
      </c>
      <c r="E250" s="51" t="s">
        <v>35</v>
      </c>
      <c r="F250" s="51" t="s">
        <v>331</v>
      </c>
      <c r="G250" s="51" t="s">
        <v>953</v>
      </c>
      <c r="H250" s="51" t="s">
        <v>332</v>
      </c>
      <c r="I250" s="65" t="str">
        <f t="shared" si="3"/>
        <v>INSERT INTO FT_T_MKID (MKT_OID,MKT_ID,MKT_ID_CTXT_TYP,START_TMS,LAST_CHG_TMS,LAST_CHG_USR_ID,MKID_OID,DATA_SRC_ID) SELECT  (select MKT_OID from ft_T_mkid where rownum=1 and mkt_id='ALB' ),'ALB','ESMMKT',SYSDATE,SYSDATE,'GS:BARCLAYS','MKID=00249','ESM' from dual where not exists (select 'X' from ft_t_MKID where MKT_ID='ALB' and MKT_ID_CTXT_TYP='ESMMKT');</v>
      </c>
    </row>
    <row r="251" spans="1:9">
      <c r="A251" s="52" t="s">
        <v>954</v>
      </c>
      <c r="B251" s="52" t="s">
        <v>955</v>
      </c>
      <c r="C251" s="51" t="s">
        <v>362</v>
      </c>
      <c r="D251" s="51" t="s">
        <v>35</v>
      </c>
      <c r="E251" s="51" t="s">
        <v>35</v>
      </c>
      <c r="F251" s="51" t="s">
        <v>331</v>
      </c>
      <c r="G251" s="51" t="s">
        <v>956</v>
      </c>
      <c r="H251" s="51" t="s">
        <v>332</v>
      </c>
      <c r="I251" s="65" t="str">
        <f t="shared" si="3"/>
        <v>INSERT INTO FT_T_MKID (MKT_OID,MKT_ID,MKT_ID_CTXT_TYP,START_TMS,LAST_CHG_TMS,LAST_CHG_USR_ID,MKID_OID,DATA_SRC_ID) SELECT  (select MKT_OID from ft_T_mkid where rownum=1 and mkt_id='FBE' ),'FBE','ESMMKT',SYSDATE,SYSDATE,'GS:BARCLAYS','MKID=00250','ESM' from dual where not exists (select 'X' from ft_t_MKID where MKT_ID='FBE' and MKT_ID_CTXT_TYP='ESMMKT');</v>
      </c>
    </row>
    <row r="252" spans="1:9">
      <c r="A252" s="52" t="s">
        <v>957</v>
      </c>
      <c r="B252" s="52" t="s">
        <v>958</v>
      </c>
      <c r="C252" s="51" t="s">
        <v>362</v>
      </c>
      <c r="D252" s="51" t="s">
        <v>35</v>
      </c>
      <c r="E252" s="51" t="s">
        <v>35</v>
      </c>
      <c r="F252" s="51" t="s">
        <v>331</v>
      </c>
      <c r="G252" s="51" t="s">
        <v>959</v>
      </c>
      <c r="H252" s="51" t="s">
        <v>332</v>
      </c>
      <c r="I252" s="65" t="str">
        <f t="shared" si="3"/>
        <v>INSERT INTO FT_T_MKID (MKT_OID,MKT_ID,MKT_ID_CTXT_TYP,START_TMS,LAST_CHG_TMS,LAST_CHG_USR_ID,MKID_OID,DATA_SRC_ID) SELECT  (select MKT_OID from ft_T_mkid where rownum=1 and mkt_id='AR' ),'AR','ESMMKT',SYSDATE,SYSDATE,'GS:BARCLAYS','MKID=00251','ESM' from dual where not exists (select 'X' from ft_t_MKID where MKT_ID='AR' and MKT_ID_CTXT_TYP='ESMMKT');</v>
      </c>
    </row>
    <row r="253" spans="1:9">
      <c r="A253" s="52" t="s">
        <v>643</v>
      </c>
      <c r="B253" s="52" t="s">
        <v>644</v>
      </c>
      <c r="C253" s="51" t="s">
        <v>362</v>
      </c>
      <c r="D253" s="51" t="s">
        <v>35</v>
      </c>
      <c r="E253" s="51" t="s">
        <v>35</v>
      </c>
      <c r="F253" s="51" t="s">
        <v>331</v>
      </c>
      <c r="G253" s="51" t="s">
        <v>960</v>
      </c>
      <c r="H253" s="51" t="s">
        <v>332</v>
      </c>
      <c r="I253" s="65" t="str">
        <f t="shared" si="3"/>
        <v>INSERT INTO FT_T_MKID (MKT_OID,MKT_ID,MKT_ID_CTXT_TYP,START_TMS,LAST_CHG_TMS,LAST_CHG_USR_ID,MKID_OID,DATA_SRC_ID) SELECT  (select MKT_OID from ft_T_mkid where rownum=1 and mkt_id='BUE' ),'BUE','ESMMKT',SYSDATE,SYSDATE,'GS:BARCLAYS','MKID=00252','ESM' from dual where not exists (select 'X' from ft_t_MKID where MKT_ID='BUE' and MKT_ID_CTXT_TYP='ESMMKT');</v>
      </c>
    </row>
    <row r="254" spans="1:9">
      <c r="A254" s="52" t="s">
        <v>643</v>
      </c>
      <c r="B254" s="52" t="s">
        <v>644</v>
      </c>
      <c r="C254" s="51" t="s">
        <v>362</v>
      </c>
      <c r="D254" s="51" t="s">
        <v>35</v>
      </c>
      <c r="E254" s="51" t="s">
        <v>35</v>
      </c>
      <c r="F254" s="51" t="s">
        <v>331</v>
      </c>
      <c r="G254" s="51" t="s">
        <v>961</v>
      </c>
      <c r="H254" s="51" t="s">
        <v>332</v>
      </c>
      <c r="I254" s="65" t="str">
        <f t="shared" si="3"/>
        <v>INSERT INTO FT_T_MKID (MKT_OID,MKT_ID,MKT_ID_CTXT_TYP,START_TMS,LAST_CHG_TMS,LAST_CHG_USR_ID,MKID_OID,DATA_SRC_ID) SELECT  (select MKT_OID from ft_T_mkid where rownum=1 and mkt_id='BUE' ),'BUE','ESMMKT',SYSDATE,SYSDATE,'GS:BARCLAYS','MKID=00253','ESM' from dual where not exists (select 'X' from ft_t_MKID where MKT_ID='BUE' and MKT_ID_CTXT_TYP='ESMMKT');</v>
      </c>
    </row>
    <row r="255" spans="1:9">
      <c r="A255" s="52" t="s">
        <v>643</v>
      </c>
      <c r="B255" s="52" t="s">
        <v>644</v>
      </c>
      <c r="C255" s="51" t="s">
        <v>362</v>
      </c>
      <c r="D255" s="51" t="s">
        <v>35</v>
      </c>
      <c r="E255" s="51" t="s">
        <v>35</v>
      </c>
      <c r="F255" s="51" t="s">
        <v>331</v>
      </c>
      <c r="G255" s="51" t="s">
        <v>962</v>
      </c>
      <c r="H255" s="51" t="s">
        <v>332</v>
      </c>
      <c r="I255" s="65" t="str">
        <f t="shared" si="3"/>
        <v>INSERT INTO FT_T_MKID (MKT_OID,MKT_ID,MKT_ID_CTXT_TYP,START_TMS,LAST_CHG_TMS,LAST_CHG_USR_ID,MKID_OID,DATA_SRC_ID) SELECT  (select MKT_OID from ft_T_mkid where rownum=1 and mkt_id='BUE' ),'BUE','ESMMKT',SYSDATE,SYSDATE,'GS:BARCLAYS','MKID=00254','ESM' from dual where not exists (select 'X' from ft_t_MKID where MKT_ID='BUE' and MKT_ID_CTXT_TYP='ESMMKT');</v>
      </c>
    </row>
    <row r="256" spans="1:9">
      <c r="A256" s="52" t="s">
        <v>646</v>
      </c>
      <c r="B256" s="52" t="s">
        <v>963</v>
      </c>
      <c r="C256" s="51" t="s">
        <v>362</v>
      </c>
      <c r="D256" s="51" t="s">
        <v>35</v>
      </c>
      <c r="E256" s="51" t="s">
        <v>35</v>
      </c>
      <c r="F256" s="51" t="s">
        <v>331</v>
      </c>
      <c r="G256" s="51" t="s">
        <v>964</v>
      </c>
      <c r="H256" s="51" t="s">
        <v>332</v>
      </c>
      <c r="I256" s="65" t="str">
        <f t="shared" si="3"/>
        <v>INSERT INTO FT_T_MKID (MKT_OID,MKT_ID,MKT_ID_CTXT_TYP,START_TMS,LAST_CHG_TMS,LAST_CHG_USR_ID,MKID_OID,DATA_SRC_ID) SELECT  (select MKT_OID from ft_T_mkid where rownum=1 and mkt_id='MBA' ),'MBA','ESMMKT',SYSDATE,SYSDATE,'GS:BARCLAYS','MKID=00255','ESM' from dual where not exists (select 'X' from ft_t_MKID where MKT_ID='MBA' and MKT_ID_CTXT_TYP='ESMMKT');</v>
      </c>
    </row>
    <row r="257" spans="1:9">
      <c r="A257" s="52" t="s">
        <v>646</v>
      </c>
      <c r="B257" s="52" t="s">
        <v>963</v>
      </c>
      <c r="C257" s="51" t="s">
        <v>362</v>
      </c>
      <c r="D257" s="51" t="s">
        <v>35</v>
      </c>
      <c r="E257" s="51" t="s">
        <v>35</v>
      </c>
      <c r="F257" s="51" t="s">
        <v>331</v>
      </c>
      <c r="G257" s="51" t="s">
        <v>965</v>
      </c>
      <c r="H257" s="51" t="s">
        <v>332</v>
      </c>
      <c r="I257" s="65" t="str">
        <f t="shared" si="3"/>
        <v>INSERT INTO FT_T_MKID (MKT_OID,MKT_ID,MKT_ID_CTXT_TYP,START_TMS,LAST_CHG_TMS,LAST_CHG_USR_ID,MKID_OID,DATA_SRC_ID) SELECT  (select MKT_OID from ft_T_mkid where rownum=1 and mkt_id='MBA' ),'MBA','ESMMKT',SYSDATE,SYSDATE,'GS:BARCLAYS','MKID=00256','ESM' from dual where not exists (select 'X' from ft_t_MKID where MKT_ID='MBA' and MKT_ID_CTXT_TYP='ESMMKT');</v>
      </c>
    </row>
    <row r="258" spans="1:9">
      <c r="A258" s="52" t="s">
        <v>646</v>
      </c>
      <c r="B258" s="52" t="s">
        <v>647</v>
      </c>
      <c r="C258" s="51" t="s">
        <v>362</v>
      </c>
      <c r="D258" s="51" t="s">
        <v>35</v>
      </c>
      <c r="E258" s="51" t="s">
        <v>35</v>
      </c>
      <c r="F258" s="51" t="s">
        <v>331</v>
      </c>
      <c r="G258" s="51" t="s">
        <v>966</v>
      </c>
      <c r="H258" s="51" t="s">
        <v>332</v>
      </c>
      <c r="I258" s="65" t="str">
        <f t="shared" si="3"/>
        <v>INSERT INTO FT_T_MKID (MKT_OID,MKT_ID,MKT_ID_CTXT_TYP,START_TMS,LAST_CHG_TMS,LAST_CHG_USR_ID,MKID_OID,DATA_SRC_ID) SELECT  (select MKT_OID from ft_T_mkid where rownum=1 and mkt_id='BCC' ),'BCC','ESMMKT',SYSDATE,SYSDATE,'GS:BARCLAYS','MKID=00257','ESM' from dual where not exists (select 'X' from ft_t_MKID where MKT_ID='BCC' and MKT_ID_CTXT_TYP='ESMMKT');</v>
      </c>
    </row>
    <row r="259" spans="1:9">
      <c r="A259" s="52" t="s">
        <v>649</v>
      </c>
      <c r="B259" s="52" t="s">
        <v>650</v>
      </c>
      <c r="C259" s="51" t="s">
        <v>362</v>
      </c>
      <c r="D259" s="51" t="s">
        <v>35</v>
      </c>
      <c r="E259" s="51" t="s">
        <v>35</v>
      </c>
      <c r="F259" s="51" t="s">
        <v>331</v>
      </c>
      <c r="G259" s="51" t="s">
        <v>967</v>
      </c>
      <c r="H259" s="51" t="s">
        <v>332</v>
      </c>
      <c r="I259" s="65" t="str">
        <f t="shared" ref="I259:I281" si="4">CONCATENATE("INSERT INTO FT_T_MKID (MKT_OID,MKT_ID,MKT_ID_CTXT_TYP,START_TMS,LAST_CHG_TMS,LAST_CHG_USR_ID,MKID_OID,DATA_SRC_ID)"," SELECT  (select MKT_OID from ft_T_mkid where rownum=1 and mkt_id='",B259,"' ),'",B259,"','",C259,"',","",D259,",","",E259,",","'",F259,"'",",'",G259,"',","'",H259,"' from dual where not exists (select 'X' from ft_t_MKID where MKT_ID='",B259,"' and MKT_ID_CTXT_TYP='ESMMKT');")</f>
        <v>INSERT INTO FT_T_MKID (MKT_OID,MKT_ID,MKT_ID_CTXT_TYP,START_TMS,LAST_CHG_TMS,LAST_CHG_USR_ID,MKID_OID,DATA_SRC_ID) SELECT  (select MKT_OID from ft_T_mkid where rownum=1 and mkt_id='MAE' ),'MAE','ESMMKT',SYSDATE,SYSDATE,'GS:BARCLAYS','MKID=00258','ESM' from dual where not exists (select 'X' from ft_t_MKID where MKT_ID='MAE' and MKT_ID_CTXT_TYP='ESMMKT');</v>
      </c>
    </row>
    <row r="260" spans="1:9">
      <c r="A260" s="52" t="s">
        <v>649</v>
      </c>
      <c r="B260" s="52" t="s">
        <v>650</v>
      </c>
      <c r="C260" s="51" t="s">
        <v>362</v>
      </c>
      <c r="D260" s="51" t="s">
        <v>35</v>
      </c>
      <c r="E260" s="51" t="s">
        <v>35</v>
      </c>
      <c r="F260" s="51" t="s">
        <v>331</v>
      </c>
      <c r="G260" s="51" t="s">
        <v>968</v>
      </c>
      <c r="H260" s="51" t="s">
        <v>332</v>
      </c>
      <c r="I260" s="65" t="str">
        <f t="shared" si="4"/>
        <v>INSERT INTO FT_T_MKID (MKT_OID,MKT_ID,MKT_ID_CTXT_TYP,START_TMS,LAST_CHG_TMS,LAST_CHG_USR_ID,MKID_OID,DATA_SRC_ID) SELECT  (select MKT_OID from ft_T_mkid where rownum=1 and mkt_id='MAE' ),'MAE','ESMMKT',SYSDATE,SYSDATE,'GS:BARCLAYS','MKID=00259','ESM' from dual where not exists (select 'X' from ft_t_MKID where MKT_ID='MAE' and MKT_ID_CTXT_TYP='ESMMKT');</v>
      </c>
    </row>
    <row r="261" spans="1:9">
      <c r="A261" s="52" t="s">
        <v>649</v>
      </c>
      <c r="B261" s="52" t="s">
        <v>650</v>
      </c>
      <c r="C261" s="51" t="s">
        <v>362</v>
      </c>
      <c r="D261" s="51" t="s">
        <v>35</v>
      </c>
      <c r="E261" s="51" t="s">
        <v>35</v>
      </c>
      <c r="F261" s="51" t="s">
        <v>331</v>
      </c>
      <c r="G261" s="51" t="s">
        <v>969</v>
      </c>
      <c r="H261" s="51" t="s">
        <v>332</v>
      </c>
      <c r="I261" s="65" t="str">
        <f t="shared" si="4"/>
        <v>INSERT INTO FT_T_MKID (MKT_OID,MKT_ID,MKT_ID_CTXT_TYP,START_TMS,LAST_CHG_TMS,LAST_CHG_USR_ID,MKID_OID,DATA_SRC_ID) SELECT  (select MKT_OID from ft_T_mkid where rownum=1 and mkt_id='MAE' ),'MAE','ESMMKT',SYSDATE,SYSDATE,'GS:BARCLAYS','MKID=00260','ESM' from dual where not exists (select 'X' from ft_t_MKID where MKT_ID='MAE' and MKT_ID_CTXT_TYP='ESMMKT');</v>
      </c>
    </row>
    <row r="262" spans="1:9">
      <c r="A262" s="52" t="s">
        <v>970</v>
      </c>
      <c r="B262" s="52" t="s">
        <v>958</v>
      </c>
      <c r="C262" s="51" t="s">
        <v>362</v>
      </c>
      <c r="D262" s="51" t="s">
        <v>35</v>
      </c>
      <c r="E262" s="51" t="s">
        <v>35</v>
      </c>
      <c r="F262" s="51" t="s">
        <v>331</v>
      </c>
      <c r="G262" s="51" t="s">
        <v>971</v>
      </c>
      <c r="H262" s="51" t="s">
        <v>332</v>
      </c>
      <c r="I262" s="65" t="str">
        <f t="shared" si="4"/>
        <v>INSERT INTO FT_T_MKID (MKT_OID,MKT_ID,MKT_ID_CTXT_TYP,START_TMS,LAST_CHG_TMS,LAST_CHG_USR_ID,MKID_OID,DATA_SRC_ID) SELECT  (select MKT_OID from ft_T_mkid where rownum=1 and mkt_id='AR' ),'AR','ESMMKT',SYSDATE,SYSDATE,'GS:BARCLAYS','MKID=00261','ESM' from dual where not exists (select 'X' from ft_t_MKID where MKT_ID='AR' and MKT_ID_CTXT_TYP='ESMMKT');</v>
      </c>
    </row>
    <row r="263" spans="1:9">
      <c r="A263" s="52" t="s">
        <v>970</v>
      </c>
      <c r="B263" s="52" t="s">
        <v>972</v>
      </c>
      <c r="C263" s="51" t="s">
        <v>362</v>
      </c>
      <c r="D263" s="51" t="s">
        <v>35</v>
      </c>
      <c r="E263" s="51" t="s">
        <v>35</v>
      </c>
      <c r="F263" s="51" t="s">
        <v>331</v>
      </c>
      <c r="G263" s="51" t="s">
        <v>973</v>
      </c>
      <c r="H263" s="51" t="s">
        <v>332</v>
      </c>
      <c r="I263" s="65" t="str">
        <f t="shared" si="4"/>
        <v>INSERT INTO FT_T_MKID (MKT_OID,MKT_ID,MKT_ID_CTXT_TYP,START_TMS,LAST_CHG_TMS,LAST_CHG_USR_ID,MKID_OID,DATA_SRC_ID) SELECT  (select MKT_OID from ft_T_mkid where rownum=1 and mkt_id='BAS' ),'BAS','ESMMKT',SYSDATE,SYSDATE,'GS:BARCLAYS','MKID=00262','ESM' from dual where not exists (select 'X' from ft_t_MKID where MKT_ID='BAS' and MKT_ID_CTXT_TYP='ESMMKT');</v>
      </c>
    </row>
    <row r="264" spans="1:9">
      <c r="A264" s="52" t="s">
        <v>974</v>
      </c>
      <c r="B264" s="52" t="s">
        <v>364</v>
      </c>
      <c r="C264" s="51" t="s">
        <v>362</v>
      </c>
      <c r="D264" s="51" t="s">
        <v>35</v>
      </c>
      <c r="E264" s="51" t="s">
        <v>35</v>
      </c>
      <c r="F264" s="51" t="s">
        <v>331</v>
      </c>
      <c r="G264" s="51" t="s">
        <v>975</v>
      </c>
      <c r="H264" s="51" t="s">
        <v>332</v>
      </c>
      <c r="I264" s="65" t="str">
        <f t="shared" si="4"/>
        <v>INSERT INTO FT_T_MKID (MKT_OID,MKT_ID,MKT_ID_CTXT_TYP,START_TMS,LAST_CHG_TMS,LAST_CHG_USR_ID,MKID_OID,DATA_SRC_ID) SELECT  (select MKT_OID from ft_T_mkid where rownum=1 and mkt_id='BAE' ),'BAE','ESMMKT',SYSDATE,SYSDATE,'GS:BARCLAYS','MKID=00263','ESM' from dual where not exists (select 'X' from ft_t_MKID where MKT_ID='BAE' and MKT_ID_CTXT_TYP='ESMMKT');</v>
      </c>
    </row>
    <row r="265" spans="1:9">
      <c r="A265" s="52" t="s">
        <v>654</v>
      </c>
      <c r="B265" s="52" t="s">
        <v>655</v>
      </c>
      <c r="C265" s="51" t="s">
        <v>362</v>
      </c>
      <c r="D265" s="51" t="s">
        <v>35</v>
      </c>
      <c r="E265" s="51" t="s">
        <v>35</v>
      </c>
      <c r="F265" s="51" t="s">
        <v>331</v>
      </c>
      <c r="G265" s="51" t="s">
        <v>976</v>
      </c>
      <c r="H265" s="51" t="s">
        <v>332</v>
      </c>
      <c r="I265" s="65" t="str">
        <f t="shared" si="4"/>
        <v>INSERT INTO FT_T_MKID (MKT_OID,MKT_ID,MKT_ID_CTXT_TYP,START_TMS,LAST_CHG_TMS,LAST_CHG_USR_ID,MKID_OID,DATA_SRC_ID) SELECT  (select MKT_OID from ft_T_mkid where rownum=1 and mkt_id='JNB' ),'JNB','ESMMKT',SYSDATE,SYSDATE,'GS:BARCLAYS','MKID=00264','ESM' from dual where not exists (select 'X' from ft_t_MKID where MKT_ID='JNB' and MKT_ID_CTXT_TYP='ESMMKT');</v>
      </c>
    </row>
    <row r="266" spans="1:9">
      <c r="A266" s="52" t="s">
        <v>654</v>
      </c>
      <c r="B266" s="52" t="s">
        <v>655</v>
      </c>
      <c r="C266" s="51" t="s">
        <v>362</v>
      </c>
      <c r="D266" s="51" t="s">
        <v>35</v>
      </c>
      <c r="E266" s="51" t="s">
        <v>35</v>
      </c>
      <c r="F266" s="51" t="s">
        <v>331</v>
      </c>
      <c r="G266" s="51" t="s">
        <v>977</v>
      </c>
      <c r="H266" s="51" t="s">
        <v>332</v>
      </c>
      <c r="I266" s="65" t="str">
        <f t="shared" si="4"/>
        <v>INSERT INTO FT_T_MKID (MKT_OID,MKT_ID,MKT_ID_CTXT_TYP,START_TMS,LAST_CHG_TMS,LAST_CHG_USR_ID,MKID_OID,DATA_SRC_ID) SELECT  (select MKT_OID from ft_T_mkid where rownum=1 and mkt_id='JNB' ),'JNB','ESMMKT',SYSDATE,SYSDATE,'GS:BARCLAYS','MKID=00265','ESM' from dual where not exists (select 'X' from ft_t_MKID where MKT_ID='JNB' and MKT_ID_CTXT_TYP='ESMMKT');</v>
      </c>
    </row>
    <row r="267" spans="1:9">
      <c r="A267" s="52" t="s">
        <v>978</v>
      </c>
      <c r="B267" s="52" t="s">
        <v>979</v>
      </c>
      <c r="C267" s="51" t="s">
        <v>362</v>
      </c>
      <c r="D267" s="51" t="s">
        <v>35</v>
      </c>
      <c r="E267" s="51" t="s">
        <v>35</v>
      </c>
      <c r="F267" s="51" t="s">
        <v>331</v>
      </c>
      <c r="G267" s="51" t="s">
        <v>980</v>
      </c>
      <c r="H267" s="51" t="s">
        <v>332</v>
      </c>
      <c r="I267" s="65" t="str">
        <f t="shared" si="4"/>
        <v>INSERT INTO FT_T_MKID (MKT_OID,MKT_ID,MKT_ID_CTXT_TYP,START_TMS,LAST_CHG_TMS,LAST_CHG_USR_ID,MKID_OID,DATA_SRC_ID) SELECT  (select MKT_OID from ft_T_mkid where rownum=1 and mkt_id='ASP' ),'ASP','ESMMKT',SYSDATE,SYSDATE,'GS:BARCLAYS','MKID=00266','ESM' from dual where not exists (select 'X' from ft_t_MKID where MKT_ID='ASP' and MKT_ID_CTXT_TYP='ESMMKT');</v>
      </c>
    </row>
    <row r="268" spans="1:9">
      <c r="A268" s="52" t="s">
        <v>978</v>
      </c>
      <c r="B268" s="52" t="s">
        <v>979</v>
      </c>
      <c r="C268" s="51" t="s">
        <v>362</v>
      </c>
      <c r="D268" s="51" t="s">
        <v>35</v>
      </c>
      <c r="E268" s="51" t="s">
        <v>35</v>
      </c>
      <c r="F268" s="51" t="s">
        <v>331</v>
      </c>
      <c r="G268" s="51" t="s">
        <v>981</v>
      </c>
      <c r="H268" s="51" t="s">
        <v>332</v>
      </c>
      <c r="I268" s="65" t="str">
        <f t="shared" si="4"/>
        <v>INSERT INTO FT_T_MKID (MKT_OID,MKT_ID,MKT_ID_CTXT_TYP,START_TMS,LAST_CHG_TMS,LAST_CHG_USR_ID,MKID_OID,DATA_SRC_ID) SELECT  (select MKT_OID from ft_T_mkid where rownum=1 and mkt_id='ASP' ),'ASP','ESMMKT',SYSDATE,SYSDATE,'GS:BARCLAYS','MKID=00267','ESM' from dual where not exists (select 'X' from ft_t_MKID where MKT_ID='ASP' and MKT_ID_CTXT_TYP='ESMMKT');</v>
      </c>
    </row>
    <row r="269" spans="1:9">
      <c r="A269" s="52" t="s">
        <v>978</v>
      </c>
      <c r="B269" s="52" t="s">
        <v>979</v>
      </c>
      <c r="C269" s="51" t="s">
        <v>362</v>
      </c>
      <c r="D269" s="51" t="s">
        <v>35</v>
      </c>
      <c r="E269" s="51" t="s">
        <v>35</v>
      </c>
      <c r="F269" s="51" t="s">
        <v>331</v>
      </c>
      <c r="G269" s="51" t="s">
        <v>982</v>
      </c>
      <c r="H269" s="51" t="s">
        <v>332</v>
      </c>
      <c r="I269" s="65" t="str">
        <f t="shared" si="4"/>
        <v>INSERT INTO FT_T_MKID (MKT_OID,MKT_ID,MKT_ID_CTXT_TYP,START_TMS,LAST_CHG_TMS,LAST_CHG_USR_ID,MKID_OID,DATA_SRC_ID) SELECT  (select MKT_OID from ft_T_mkid where rownum=1 and mkt_id='ASP' ),'ASP','ESMMKT',SYSDATE,SYSDATE,'GS:BARCLAYS','MKID=00268','ESM' from dual where not exists (select 'X' from ft_t_MKID where MKT_ID='ASP' and MKT_ID_CTXT_TYP='ESMMKT');</v>
      </c>
    </row>
    <row r="270" spans="1:9">
      <c r="A270" s="52" t="s">
        <v>660</v>
      </c>
      <c r="B270" s="52" t="s">
        <v>661</v>
      </c>
      <c r="C270" s="51" t="s">
        <v>362</v>
      </c>
      <c r="D270" s="51" t="s">
        <v>35</v>
      </c>
      <c r="E270" s="51" t="s">
        <v>35</v>
      </c>
      <c r="F270" s="51" t="s">
        <v>331</v>
      </c>
      <c r="G270" s="51" t="s">
        <v>983</v>
      </c>
      <c r="H270" s="51" t="s">
        <v>332</v>
      </c>
      <c r="I270" s="65" t="str">
        <f t="shared" si="4"/>
        <v>INSERT INTO FT_T_MKID (MKT_OID,MKT_ID,MKT_ID_CTXT_TYP,START_TMS,LAST_CHG_TMS,LAST_CHG_USR_ID,MKID_OID,DATA_SRC_ID) SELECT  (select MKT_OID from ft_T_mkid where rownum=1 and mkt_id='CEX' ),'CEX','ESMMKT',SYSDATE,SYSDATE,'GS:BARCLAYS','MKID=00269','ESM' from dual where not exists (select 'X' from ft_t_MKID where MKT_ID='CEX' and MKT_ID_CTXT_TYP='ESMMKT');</v>
      </c>
    </row>
    <row r="271" spans="1:9">
      <c r="A271" s="52" t="s">
        <v>663</v>
      </c>
      <c r="B271" s="52" t="s">
        <v>388</v>
      </c>
      <c r="C271" s="51" t="s">
        <v>362</v>
      </c>
      <c r="D271" s="51" t="s">
        <v>35</v>
      </c>
      <c r="E271" s="51" t="s">
        <v>35</v>
      </c>
      <c r="F271" s="51" t="s">
        <v>331</v>
      </c>
      <c r="G271" s="51" t="s">
        <v>984</v>
      </c>
      <c r="H271" s="51" t="s">
        <v>332</v>
      </c>
      <c r="I271" s="65" t="str">
        <f t="shared" si="4"/>
        <v>INSERT INTO FT_T_MKID (MKT_OID,MKT_ID,MKT_ID_CTXT_TYP,START_TMS,LAST_CHG_TMS,LAST_CHG_USR_ID,MKID_OID,DATA_SRC_ID) SELECT  (select MKT_OID from ft_T_mkid where rownum=1 and mkt_id='ISG' ),'ISG','ESMMKT',SYSDATE,SYSDATE,'GS:BARCLAYS','MKID=00270','ESM' from dual where not exists (select 'X' from ft_t_MKID where MKT_ID='ISG' and MKT_ID_CTXT_TYP='ESMMKT');</v>
      </c>
    </row>
    <row r="272" spans="1:9">
      <c r="A272" s="52" t="s">
        <v>663</v>
      </c>
      <c r="B272" s="52" t="s">
        <v>388</v>
      </c>
      <c r="C272" s="51" t="s">
        <v>362</v>
      </c>
      <c r="D272" s="51" t="s">
        <v>35</v>
      </c>
      <c r="E272" s="51" t="s">
        <v>35</v>
      </c>
      <c r="F272" s="51" t="s">
        <v>331</v>
      </c>
      <c r="G272" s="51" t="s">
        <v>985</v>
      </c>
      <c r="H272" s="51" t="s">
        <v>332</v>
      </c>
      <c r="I272" s="65" t="str">
        <f t="shared" si="4"/>
        <v>INSERT INTO FT_T_MKID (MKT_OID,MKT_ID,MKT_ID_CTXT_TYP,START_TMS,LAST_CHG_TMS,LAST_CHG_USR_ID,MKID_OID,DATA_SRC_ID) SELECT  (select MKT_OID from ft_T_mkid where rownum=1 and mkt_id='ISG' ),'ISG','ESMMKT',SYSDATE,SYSDATE,'GS:BARCLAYS','MKID=00271','ESM' from dual where not exists (select 'X' from ft_t_MKID where MKT_ID='ISG' and MKT_ID_CTXT_TYP='ESMMKT');</v>
      </c>
    </row>
    <row r="273" spans="1:9">
      <c r="A273" s="52" t="s">
        <v>986</v>
      </c>
      <c r="B273" s="52" t="s">
        <v>987</v>
      </c>
      <c r="C273" s="51" t="s">
        <v>362</v>
      </c>
      <c r="D273" s="51" t="s">
        <v>35</v>
      </c>
      <c r="E273" s="51" t="s">
        <v>35</v>
      </c>
      <c r="F273" s="51" t="s">
        <v>331</v>
      </c>
      <c r="G273" s="51" t="s">
        <v>988</v>
      </c>
      <c r="H273" s="51" t="s">
        <v>332</v>
      </c>
      <c r="I273" s="65" t="str">
        <f t="shared" si="4"/>
        <v>INSERT INTO FT_T_MKID (MKT_OID,MKT_ID,MKT_ID_CTXT_TYP,START_TMS,LAST_CHG_TMS,LAST_CHG_USR_ID,MKID_OID,DATA_SRC_ID) SELECT  (select MKT_OID from ft_T_mkid where rownum=1 and mkt_id='JAD' ),'JAD','ESMMKT',SYSDATE,SYSDATE,'GS:BARCLAYS','MKID=00272','ESM' from dual where not exists (select 'X' from ft_t_MKID where MKT_ID='JAD' and MKT_ID_CTXT_TYP='ESMMKT');</v>
      </c>
    </row>
    <row r="274" spans="1:9">
      <c r="A274" t="s">
        <v>1190</v>
      </c>
      <c r="B274" s="52" t="s">
        <v>1189</v>
      </c>
      <c r="C274" s="51" t="s">
        <v>362</v>
      </c>
      <c r="D274" s="51" t="s">
        <v>35</v>
      </c>
      <c r="E274" s="51" t="s">
        <v>35</v>
      </c>
      <c r="F274" s="51" t="s">
        <v>331</v>
      </c>
      <c r="G274" s="51" t="s">
        <v>1023</v>
      </c>
      <c r="H274" s="51" t="s">
        <v>332</v>
      </c>
      <c r="I274" s="65" t="str">
        <f t="shared" si="4"/>
        <v>INSERT INTO FT_T_MKID (MKT_OID,MKT_ID,MKT_ID_CTXT_TYP,START_TMS,LAST_CHG_TMS,LAST_CHG_USR_ID,MKID_OID,DATA_SRC_ID) SELECT  (select MKT_OID from ft_T_mkid where rownum=1 and mkt_id='OTC' ),'OTC','ESMMKT',SYSDATE,SYSDATE,'GS:BARCLAYS','MKID=00273','ESM' from dual where not exists (select 'X' from ft_t_MKID where MKT_ID='OTC' and MKT_ID_CTXT_TYP='ESMMKT');</v>
      </c>
    </row>
    <row r="275" spans="1:9">
      <c r="B275" s="52" t="s">
        <v>1229</v>
      </c>
      <c r="C275" s="51" t="s">
        <v>362</v>
      </c>
      <c r="D275" s="51" t="s">
        <v>35</v>
      </c>
      <c r="E275" s="51" t="s">
        <v>35</v>
      </c>
      <c r="F275" s="51" t="s">
        <v>331</v>
      </c>
      <c r="G275" s="51" t="s">
        <v>1024</v>
      </c>
      <c r="H275" s="51" t="s">
        <v>332</v>
      </c>
      <c r="I275" s="65" t="str">
        <f t="shared" si="4"/>
        <v>INSERT INTO FT_T_MKID (MKT_OID,MKT_ID,MKT_ID_CTXT_TYP,START_TMS,LAST_CHG_TMS,LAST_CHG_USR_ID,MKID_OID,DATA_SRC_ID) SELECT  (select MKT_OID from ft_T_mkid where rownum=1 and mkt_id='NLS' ),'NLS','ESMMKT',SYSDATE,SYSDATE,'GS:BARCLAYS','MKID=00274','ESM' from dual where not exists (select 'X' from ft_t_MKID where MKT_ID='NLS' and MKT_ID_CTXT_TYP='ESMMKT');</v>
      </c>
    </row>
    <row r="276" spans="1:9">
      <c r="B276" s="52" t="s">
        <v>1230</v>
      </c>
      <c r="C276" s="51" t="s">
        <v>362</v>
      </c>
      <c r="D276" s="51" t="s">
        <v>35</v>
      </c>
      <c r="E276" s="51" t="s">
        <v>35</v>
      </c>
      <c r="F276" s="51" t="s">
        <v>331</v>
      </c>
      <c r="G276" s="51" t="s">
        <v>1026</v>
      </c>
      <c r="H276" s="51" t="s">
        <v>332</v>
      </c>
      <c r="I276" s="65" t="str">
        <f t="shared" si="4"/>
        <v>INSERT INTO FT_T_MKID (MKT_OID,MKT_ID,MKT_ID_CTXT_TYP,START_TMS,LAST_CHG_TMS,LAST_CHG_USR_ID,MKID_OID,DATA_SRC_ID) SELECT  (select MKT_OID from ft_T_mkid where rownum=1 and mkt_id='NYS' ),'NYS','ESMMKT',SYSDATE,SYSDATE,'GS:BARCLAYS','MKID=00275','ESM' from dual where not exists (select 'X' from ft_t_MKID where MKT_ID='NYS' and MKT_ID_CTXT_TYP='ESMMKT');</v>
      </c>
    </row>
    <row r="277" spans="1:9">
      <c r="B277" s="52" t="s">
        <v>1231</v>
      </c>
      <c r="C277" s="51" t="s">
        <v>362</v>
      </c>
      <c r="D277" s="51" t="s">
        <v>35</v>
      </c>
      <c r="E277" s="51" t="s">
        <v>35</v>
      </c>
      <c r="F277" s="51" t="s">
        <v>331</v>
      </c>
      <c r="G277" s="51" t="s">
        <v>1027</v>
      </c>
      <c r="H277" s="51" t="s">
        <v>332</v>
      </c>
      <c r="I277" s="65" t="str">
        <f t="shared" si="4"/>
        <v>INSERT INTO FT_T_MKID (MKT_OID,MKT_ID,MKT_ID_CTXT_TYP,START_TMS,LAST_CHG_TMS,LAST_CHG_USR_ID,MKID_OID,DATA_SRC_ID) SELECT  (select MKT_OID from ft_T_mkid where rownum=1 and mkt_id='TRA' ),'TRA','ESMMKT',SYSDATE,SYSDATE,'GS:BARCLAYS','MKID=00276','ESM' from dual where not exists (select 'X' from ft_t_MKID where MKT_ID='TRA' and MKT_ID_CTXT_TYP='ESMMKT');</v>
      </c>
    </row>
    <row r="278" spans="1:9">
      <c r="B278" s="52" t="s">
        <v>1234</v>
      </c>
      <c r="C278" s="51" t="s">
        <v>362</v>
      </c>
      <c r="D278" s="51" t="s">
        <v>35</v>
      </c>
      <c r="E278" s="51" t="s">
        <v>35</v>
      </c>
      <c r="F278" s="51" t="s">
        <v>331</v>
      </c>
      <c r="G278" s="51" t="s">
        <v>1029</v>
      </c>
      <c r="H278" s="51" t="s">
        <v>332</v>
      </c>
      <c r="I278" s="65" t="str">
        <f t="shared" si="4"/>
        <v>INSERT INTO FT_T_MKID (MKT_OID,MKT_ID,MKT_ID_CTXT_TYP,START_TMS,LAST_CHG_TMS,LAST_CHG_USR_ID,MKID_OID,DATA_SRC_ID) SELECT  (select MKT_OID from ft_T_mkid where rownum=1 and mkt_id='TUN' ),'TUN','ESMMKT',SYSDATE,SYSDATE,'GS:BARCLAYS','MKID=00277','ESM' from dual where not exists (select 'X' from ft_t_MKID where MKT_ID='TUN' and MKT_ID_CTXT_TYP='ESMMKT');</v>
      </c>
    </row>
    <row r="279" spans="1:9">
      <c r="B279" s="52" t="s">
        <v>1019</v>
      </c>
      <c r="C279" s="51" t="s">
        <v>362</v>
      </c>
      <c r="D279" s="51" t="s">
        <v>35</v>
      </c>
      <c r="E279" s="51" t="s">
        <v>35</v>
      </c>
      <c r="F279" s="51" t="s">
        <v>331</v>
      </c>
      <c r="G279" s="51" t="s">
        <v>1031</v>
      </c>
      <c r="H279" s="51" t="s">
        <v>332</v>
      </c>
      <c r="I279" s="65" t="str">
        <f t="shared" si="4"/>
        <v>INSERT INTO FT_T_MKID (MKT_OID,MKT_ID,MKT_ID_CTXT_TYP,START_TMS,LAST_CHG_TMS,LAST_CHG_USR_ID,MKID_OID,DATA_SRC_ID) SELECT  (select MKT_OID from ft_T_mkid where rownum=1 and mkt_id='EWX' ),'EWX','ESMMKT',SYSDATE,SYSDATE,'GS:BARCLAYS','MKID=00278','ESM' from dual where not exists (select 'X' from ft_t_MKID where MKT_ID='EWX' and MKT_ID_CTXT_TYP='ESMMKT');</v>
      </c>
    </row>
    <row r="280" spans="1:9">
      <c r="B280" s="52" t="s">
        <v>330</v>
      </c>
      <c r="C280" s="51" t="s">
        <v>362</v>
      </c>
      <c r="D280" s="51" t="s">
        <v>35</v>
      </c>
      <c r="E280" s="51" t="s">
        <v>35</v>
      </c>
      <c r="F280" s="51" t="s">
        <v>331</v>
      </c>
      <c r="G280" s="51" t="s">
        <v>1032</v>
      </c>
      <c r="H280" s="51" t="s">
        <v>332</v>
      </c>
      <c r="I280" s="65" t="str">
        <f t="shared" si="4"/>
        <v>INSERT INTO FT_T_MKID (MKT_OID,MKT_ID,MKT_ID_CTXT_TYP,START_TMS,LAST_CHG_TMS,LAST_CHG_USR_ID,MKID_OID,DATA_SRC_ID) SELECT  (select MKT_OID from ft_T_mkid where rownum=1 and mkt_id='FRA' ),'FRA','ESMMKT',SYSDATE,SYSDATE,'GS:BARCLAYS','MKID=00279','ESM' from dual where not exists (select 'X' from ft_t_MKID where MKT_ID='FRA' and MKT_ID_CTXT_TYP='ESMMKT');</v>
      </c>
    </row>
    <row r="281" spans="1:9">
      <c r="B281" s="52" t="s">
        <v>261</v>
      </c>
      <c r="C281" s="51" t="s">
        <v>362</v>
      </c>
      <c r="D281" s="51" t="s">
        <v>35</v>
      </c>
      <c r="E281" s="51" t="s">
        <v>35</v>
      </c>
      <c r="F281" s="51" t="s">
        <v>331</v>
      </c>
      <c r="G281" s="51" t="s">
        <v>1034</v>
      </c>
      <c r="H281" s="51" t="s">
        <v>332</v>
      </c>
      <c r="I281" s="65" t="str">
        <f t="shared" si="4"/>
        <v>INSERT INTO FT_T_MKID (MKT_OID,MKT_ID,MKT_ID_CTXT_TYP,START_TMS,LAST_CHG_TMS,LAST_CHG_USR_ID,MKID_OID,DATA_SRC_ID) SELECT  (select MKT_OID from ft_T_mkid where rownum=1 and mkt_id='DE' ),'DE','ESMMKT',SYSDATE,SYSDATE,'GS:BARCLAYS','MKID=00280','ESM' from dual where not exists (select 'X' from ft_t_MKID where MKT_ID='DE' and MKT_ID_CTXT_TYP='ESMMKT');</v>
      </c>
    </row>
    <row r="282" spans="1:9">
      <c r="B282" s="52" t="s">
        <v>1235</v>
      </c>
      <c r="C282" s="51" t="s">
        <v>362</v>
      </c>
      <c r="D282" s="51" t="s">
        <v>35</v>
      </c>
      <c r="E282" s="51" t="s">
        <v>35</v>
      </c>
      <c r="F282" s="51" t="s">
        <v>331</v>
      </c>
      <c r="G282" s="51" t="s">
        <v>1035</v>
      </c>
      <c r="H282" s="51" t="s">
        <v>332</v>
      </c>
      <c r="I282" s="65" t="str">
        <f>CONCATENATE("INSERT INTO FT_T_MKID (MKT_OID,MKT_ID,MKT_ID_CTXT_TYP,START_TMS,LAST_CHG_TMS,LAST_CHG_USR_ID,MKID_OID,DATA_SRC_ID)"," SELECT  (select MKT_OID from ft_T_mkid where rownum=1 and mkt_id='",B282,"' ),'",B282,"','",C282,"',","",D282,",","",E282,",","'",F282,"'",",'",G282,"',","'",H282,"' from dual where not exists (select 'X' from ft_t_MKID where MKT_ID='",B282,"' and MKT_ID_CTXT_TYP='ESMMKT');")</f>
        <v>INSERT INTO FT_T_MKID (MKT_OID,MKT_ID,MKT_ID_CTXT_TYP,START_TMS,LAST_CHG_TMS,LAST_CHG_USR_ID,MKID_OID,DATA_SRC_ID) SELECT  (select MKT_OID from ft_T_mkid where rownum=1 and mkt_id='SCO' ),'SCO','ESMMKT',SYSDATE,SYSDATE,'GS:BARCLAYS','MKID=00281','ESM' from dual where not exists (select 'X' from ft_t_MKID where MKT_ID='SCO' and MKT_ID_CTXT_TYP='ESMMKT');</v>
      </c>
    </row>
    <row r="283" spans="1:9">
      <c r="B283" s="52" t="s">
        <v>1087</v>
      </c>
      <c r="C283" s="51" t="s">
        <v>362</v>
      </c>
      <c r="D283" s="51" t="s">
        <v>35</v>
      </c>
      <c r="E283" s="51" t="s">
        <v>35</v>
      </c>
      <c r="F283" s="51" t="s">
        <v>331</v>
      </c>
      <c r="G283" s="51" t="s">
        <v>1036</v>
      </c>
      <c r="H283" s="51" t="s">
        <v>332</v>
      </c>
      <c r="I283" s="65" t="str">
        <f t="shared" ref="I283:I320" si="5">CONCATENATE("INSERT INTO FT_T_MKID (MKT_OID,MKT_ID,MKT_ID_CTXT_TYP,START_TMS,LAST_CHG_TMS,LAST_CHG_USR_ID,MKID_OID,DATA_SRC_ID)"," SELECT  (select MKT_OID from ft_T_mkid where rownum=1 and mkt_id='",B283,"' ),'",B283,"','",C283,"',","",D283,",","",E283,",","'",F283,"'",",'",G283,"',","'",H283,"' from dual where not exists (select 'X' from ft_t_MKID where MKT_ID='",B283,"' and MKT_ID_CTXT_TYP='ESMMKT');")</f>
        <v>INSERT INTO FT_T_MKID (MKT_OID,MKT_ID,MKT_ID_CTXT_TYP,START_TMS,LAST_CHG_TMS,LAST_CHG_USR_ID,MKID_OID,DATA_SRC_ID) SELECT  (select MKT_OID from ft_T_mkid where rownum=1 and mkt_id='IPE' ),'IPE','ESMMKT',SYSDATE,SYSDATE,'GS:BARCLAYS','MKID=00282','ESM' from dual where not exists (select 'X' from ft_t_MKID where MKT_ID='IPE' and MKT_ID_CTXT_TYP='ESMMKT');</v>
      </c>
    </row>
    <row r="284" spans="1:9">
      <c r="B284" s="52" t="s">
        <v>1236</v>
      </c>
      <c r="C284" s="51" t="s">
        <v>362</v>
      </c>
      <c r="D284" s="51" t="s">
        <v>35</v>
      </c>
      <c r="E284" s="51" t="s">
        <v>35</v>
      </c>
      <c r="F284" s="51" t="s">
        <v>331</v>
      </c>
      <c r="G284" s="51" t="s">
        <v>1037</v>
      </c>
      <c r="H284" s="51" t="s">
        <v>332</v>
      </c>
      <c r="I284" s="65" t="str">
        <f t="shared" si="5"/>
        <v>INSERT INTO FT_T_MKID (MKT_OID,MKT_ID,MKT_ID_CTXT_TYP,START_TMS,LAST_CHG_TMS,LAST_CHG_USR_ID,MKID_OID,DATA_SRC_ID) SELECT  (select MKT_OID from ft_T_mkid where rownum=1 and mkt_id='MRV' ),'MRV','ESMMKT',SYSDATE,SYSDATE,'GS:BARCLAYS','MKID=00283','ESM' from dual where not exists (select 'X' from ft_t_MKID where MKT_ID='MRV' and MKT_ID_CTXT_TYP='ESMMKT');</v>
      </c>
    </row>
    <row r="285" spans="1:9">
      <c r="B285" s="52" t="s">
        <v>1237</v>
      </c>
      <c r="C285" s="51" t="s">
        <v>362</v>
      </c>
      <c r="D285" s="51" t="s">
        <v>35</v>
      </c>
      <c r="E285" s="51" t="s">
        <v>35</v>
      </c>
      <c r="F285" s="51" t="s">
        <v>331</v>
      </c>
      <c r="G285" s="51" t="s">
        <v>1039</v>
      </c>
      <c r="H285" s="51" t="s">
        <v>332</v>
      </c>
      <c r="I285" s="65" t="str">
        <f t="shared" si="5"/>
        <v>INSERT INTO FT_T_MKID (MKT_OID,MKT_ID,MKT_ID_CTXT_TYP,START_TMS,LAST_CHG_TMS,LAST_CHG_USR_ID,MKID_OID,DATA_SRC_ID) SELECT  (select MKT_OID from ft_T_mkid where rownum=1 and mkt_id='NYB' ),'NYB','ESMMKT',SYSDATE,SYSDATE,'GS:BARCLAYS','MKID=00284','ESM' from dual where not exists (select 'X' from ft_t_MKID where MKT_ID='NYB' and MKT_ID_CTXT_TYP='ESMMKT');</v>
      </c>
    </row>
    <row r="286" spans="1:9">
      <c r="B286" s="52" t="s">
        <v>1238</v>
      </c>
      <c r="C286" s="51" t="s">
        <v>362</v>
      </c>
      <c r="D286" s="51" t="s">
        <v>35</v>
      </c>
      <c r="E286" s="51" t="s">
        <v>35</v>
      </c>
      <c r="F286" s="51" t="s">
        <v>331</v>
      </c>
      <c r="G286" s="51" t="s">
        <v>1040</v>
      </c>
      <c r="H286" s="51" t="s">
        <v>332</v>
      </c>
      <c r="I286" s="65" t="str">
        <f t="shared" si="5"/>
        <v>INSERT INTO FT_T_MKID (MKT_OID,MKT_ID,MKT_ID_CTXT_TYP,START_TMS,LAST_CHG_TMS,LAST_CHG_USR_ID,MKID_OID,DATA_SRC_ID) SELECT  (select MKT_OID from ft_T_mkid where rownum=1 and mkt_id='NYM' ),'NYM','ESMMKT',SYSDATE,SYSDATE,'GS:BARCLAYS','MKID=00285','ESM' from dual where not exists (select 'X' from ft_t_MKID where MKT_ID='NYM' and MKT_ID_CTXT_TYP='ESMMKT');</v>
      </c>
    </row>
    <row r="287" spans="1:9">
      <c r="B287" s="52" t="s">
        <v>1239</v>
      </c>
      <c r="C287" s="51" t="s">
        <v>362</v>
      </c>
      <c r="D287" s="51" t="s">
        <v>35</v>
      </c>
      <c r="E287" s="51" t="s">
        <v>35</v>
      </c>
      <c r="F287" s="51" t="s">
        <v>331</v>
      </c>
      <c r="G287" s="51" t="s">
        <v>1041</v>
      </c>
      <c r="H287" s="51" t="s">
        <v>332</v>
      </c>
      <c r="I287" s="65" t="str">
        <f t="shared" si="5"/>
        <v>INSERT INTO FT_T_MKID (MKT_OID,MKT_ID,MKT_ID_CTXT_TYP,START_TMS,LAST_CHG_TMS,LAST_CHG_USR_ID,MKID_OID,DATA_SRC_ID) SELECT  (select MKT_OID from ft_T_mkid where rownum=1 and mkt_id='PNX' ),'PNX','ESMMKT',SYSDATE,SYSDATE,'GS:BARCLAYS','MKID=00286','ESM' from dual where not exists (select 'X' from ft_t_MKID where MKT_ID='PNX' and MKT_ID_CTXT_TYP='ESMMKT');</v>
      </c>
    </row>
    <row r="288" spans="1:9">
      <c r="B288" s="52" t="s">
        <v>1240</v>
      </c>
      <c r="C288" s="51" t="s">
        <v>362</v>
      </c>
      <c r="D288" s="51" t="s">
        <v>35</v>
      </c>
      <c r="E288" s="51" t="s">
        <v>35</v>
      </c>
      <c r="F288" s="51" t="s">
        <v>331</v>
      </c>
      <c r="G288" s="51" t="s">
        <v>1043</v>
      </c>
      <c r="H288" s="51" t="s">
        <v>332</v>
      </c>
      <c r="I288" s="65" t="str">
        <f t="shared" si="5"/>
        <v>INSERT INTO FT_T_MKID (MKT_OID,MKT_ID,MKT_ID_CTXT_TYP,START_TMS,LAST_CHG_TMS,LAST_CHG_USR_ID,MKID_OID,DATA_SRC_ID) SELECT  (select MKT_OID from ft_T_mkid where rownum=1 and mkt_id='SSE' ),'SSE','ESMMKT',SYSDATE,SYSDATE,'GS:BARCLAYS','MKID=00287','ESM' from dual where not exists (select 'X' from ft_t_MKID where MKT_ID='SSE' and MKT_ID_CTXT_TYP='ESMMKT');</v>
      </c>
    </row>
    <row r="289" spans="1:9">
      <c r="B289" s="52" t="s">
        <v>1241</v>
      </c>
      <c r="C289" s="51" t="s">
        <v>362</v>
      </c>
      <c r="D289" s="51" t="s">
        <v>35</v>
      </c>
      <c r="E289" s="51" t="s">
        <v>35</v>
      </c>
      <c r="F289" s="51" t="s">
        <v>331</v>
      </c>
      <c r="G289" s="51" t="s">
        <v>1044</v>
      </c>
      <c r="H289" s="51" t="s">
        <v>332</v>
      </c>
      <c r="I289" s="65" t="str">
        <f t="shared" si="5"/>
        <v>INSERT INTO FT_T_MKID (MKT_OID,MKT_ID,MKT_ID_CTXT_TYP,START_TMS,LAST_CHG_TMS,LAST_CHG_USR_ID,MKID_OID,DATA_SRC_ID) SELECT  (select MKT_OID from ft_T_mkid where rownum=1 and mkt_id='STO' ),'STO','ESMMKT',SYSDATE,SYSDATE,'GS:BARCLAYS','MKID=00288','ESM' from dual where not exists (select 'X' from ft_t_MKID where MKT_ID='STO' and MKT_ID_CTXT_TYP='ESMMKT');</v>
      </c>
    </row>
    <row r="290" spans="1:9">
      <c r="B290" s="52" t="s">
        <v>1242</v>
      </c>
      <c r="C290" s="51" t="s">
        <v>362</v>
      </c>
      <c r="D290" s="51" t="s">
        <v>35</v>
      </c>
      <c r="E290" s="51" t="s">
        <v>35</v>
      </c>
      <c r="F290" s="51" t="s">
        <v>331</v>
      </c>
      <c r="G290" s="51" t="s">
        <v>1045</v>
      </c>
      <c r="H290" s="51" t="s">
        <v>332</v>
      </c>
      <c r="I290" s="65" t="str">
        <f t="shared" si="5"/>
        <v>INSERT INTO FT_T_MKID (MKT_OID,MKT_ID,MKT_ID_CTXT_TYP,START_TMS,LAST_CHG_TMS,LAST_CHG_USR_ID,MKID_OID,DATA_SRC_ID) SELECT  (select MKT_OID from ft_T_mkid where rownum=1 and mkt_id='TIM' ),'TIM','ESMMKT',SYSDATE,SYSDATE,'GS:BARCLAYS','MKID=00289','ESM' from dual where not exists (select 'X' from ft_t_MKID where MKT_ID='TIM' and MKT_ID_CTXT_TYP='ESMMKT');</v>
      </c>
    </row>
    <row r="291" spans="1:9">
      <c r="B291" s="52" t="s">
        <v>1243</v>
      </c>
      <c r="C291" s="51" t="s">
        <v>362</v>
      </c>
      <c r="D291" s="51" t="s">
        <v>35</v>
      </c>
      <c r="E291" s="51" t="s">
        <v>35</v>
      </c>
      <c r="F291" s="51" t="s">
        <v>331</v>
      </c>
      <c r="G291" s="51" t="s">
        <v>1046</v>
      </c>
      <c r="H291" s="51" t="s">
        <v>332</v>
      </c>
      <c r="I291" s="65" t="str">
        <f t="shared" si="5"/>
        <v>INSERT INTO FT_T_MKID (MKT_OID,MKT_ID,MKT_ID_CTXT_TYP,START_TMS,LAST_CHG_TMS,LAST_CHG_USR_ID,MKID_OID,DATA_SRC_ID) SELECT  (select MKT_OID from ft_T_mkid where rownum=1 and mkt_id='WSE' ),'WSE','ESMMKT',SYSDATE,SYSDATE,'GS:BARCLAYS','MKID=00290','ESM' from dual where not exists (select 'X' from ft_t_MKID where MKT_ID='WSE' and MKT_ID_CTXT_TYP='ESMMKT');</v>
      </c>
    </row>
    <row r="292" spans="1:9">
      <c r="B292" s="51" t="s">
        <v>990</v>
      </c>
      <c r="C292" s="51" t="s">
        <v>362</v>
      </c>
      <c r="D292" s="51" t="s">
        <v>35</v>
      </c>
      <c r="E292" s="51" t="s">
        <v>35</v>
      </c>
      <c r="F292" s="51" t="s">
        <v>331</v>
      </c>
      <c r="G292" s="51" t="s">
        <v>1047</v>
      </c>
      <c r="H292" s="51" t="s">
        <v>332</v>
      </c>
      <c r="I292" s="65" t="str">
        <f t="shared" si="5"/>
        <v>INSERT INTO FT_T_MKID (MKT_OID,MKT_ID,MKT_ID_CTXT_TYP,START_TMS,LAST_CHG_TMS,LAST_CHG_USR_ID,MKID_OID,DATA_SRC_ID) SELECT  (select MKT_OID from ft_T_mkid where rownum=1 and mkt_id='ADF' ),'ADF','ESMMKT',SYSDATE,SYSDATE,'GS:BARCLAYS','MKID=00291','ESM' from dual where not exists (select 'X' from ft_t_MKID where MKT_ID='ADF' and MKT_ID_CTXT_TYP='ESMMKT');</v>
      </c>
    </row>
    <row r="293" spans="1:9">
      <c r="B293" s="51" t="s">
        <v>1244</v>
      </c>
      <c r="C293" s="51" t="s">
        <v>362</v>
      </c>
      <c r="D293" s="51" t="s">
        <v>35</v>
      </c>
      <c r="E293" s="51" t="s">
        <v>35</v>
      </c>
      <c r="F293" s="51" t="s">
        <v>331</v>
      </c>
      <c r="G293" s="51" t="s">
        <v>1048</v>
      </c>
      <c r="H293" s="51" t="s">
        <v>332</v>
      </c>
      <c r="I293" s="65" t="str">
        <f t="shared" si="5"/>
        <v>INSERT INTO FT_T_MKID (MKT_OID,MKT_ID,MKT_ID_CTXT_TYP,START_TMS,LAST_CHG_TMS,LAST_CHG_USR_ID,MKID_OID,DATA_SRC_ID) SELECT  (select MKT_OID from ft_T_mkid where rownum=1 and mkt_id='BAY' ),'BAY','ESMMKT',SYSDATE,SYSDATE,'GS:BARCLAYS','MKID=00292','ESM' from dual where not exists (select 'X' from ft_t_MKID where MKT_ID='BAY' and MKT_ID_CTXT_TYP='ESMMKT');</v>
      </c>
    </row>
    <row r="294" spans="1:9">
      <c r="B294" s="51" t="s">
        <v>998</v>
      </c>
      <c r="C294" s="51" t="s">
        <v>362</v>
      </c>
      <c r="D294" s="51" t="s">
        <v>35</v>
      </c>
      <c r="E294" s="51" t="s">
        <v>35</v>
      </c>
      <c r="F294" s="51" t="s">
        <v>331</v>
      </c>
      <c r="G294" s="51" t="s">
        <v>1049</v>
      </c>
      <c r="H294" s="51" t="s">
        <v>332</v>
      </c>
      <c r="I294" s="65" t="str">
        <f t="shared" si="5"/>
        <v>INSERT INTO FT_T_MKID (MKT_OID,MKT_ID,MKT_ID_CTXT_TYP,START_TMS,LAST_CHG_TMS,LAST_CHG_USR_ID,MKID_OID,DATA_SRC_ID) SELECT  (select MKT_OID from ft_T_mkid where rownum=1 and mkt_id='BER' ),'BER','ESMMKT',SYSDATE,SYSDATE,'GS:BARCLAYS','MKID=00293','ESM' from dual where not exists (select 'X' from ft_t_MKID where MKT_ID='BER' and MKT_ID_CTXT_TYP='ESMMKT');</v>
      </c>
    </row>
    <row r="295" spans="1:9">
      <c r="B295" s="51" t="s">
        <v>999</v>
      </c>
      <c r="C295" s="51" t="s">
        <v>362</v>
      </c>
      <c r="D295" s="51" t="s">
        <v>35</v>
      </c>
      <c r="E295" s="51" t="s">
        <v>35</v>
      </c>
      <c r="F295" s="51" t="s">
        <v>331</v>
      </c>
      <c r="G295" s="51" t="s">
        <v>1050</v>
      </c>
      <c r="H295" s="51" t="s">
        <v>332</v>
      </c>
      <c r="I295" s="65" t="str">
        <f t="shared" si="5"/>
        <v>INSERT INTO FT_T_MKID (MKT_OID,MKT_ID,MKT_ID_CTXT_TYP,START_TMS,LAST_CHG_TMS,LAST_CHG_USR_ID,MKID_OID,DATA_SRC_ID) SELECT  (select MKT_OID from ft_T_mkid where rownum=1 and mkt_id='BIV' ),'BIV','ESMMKT',SYSDATE,SYSDATE,'GS:BARCLAYS','MKID=00294','ESM' from dual where not exists (select 'X' from ft_t_MKID where MKT_ID='BIV' and MKT_ID_CTXT_TYP='ESMMKT');</v>
      </c>
    </row>
    <row r="296" spans="1:9">
      <c r="A296" t="s">
        <v>1264</v>
      </c>
      <c r="B296" s="51" t="s">
        <v>1245</v>
      </c>
      <c r="C296" s="51" t="s">
        <v>362</v>
      </c>
      <c r="D296" s="51" t="s">
        <v>35</v>
      </c>
      <c r="E296" s="51" t="s">
        <v>35</v>
      </c>
      <c r="F296" s="51" t="s">
        <v>331</v>
      </c>
      <c r="G296" s="51" t="s">
        <v>1051</v>
      </c>
      <c r="H296" s="51" t="s">
        <v>332</v>
      </c>
      <c r="I296" s="65" t="str">
        <f t="shared" si="5"/>
        <v>INSERT INTO FT_T_MKID (MKT_OID,MKT_ID,MKT_ID_CTXT_TYP,START_TMS,LAST_CHG_TMS,LAST_CHG_USR_ID,MKID_OID,DATA_SRC_ID) SELECT  (select MKT_OID from ft_T_mkid where rownum=1 and mkt_id='BKM' ),'BKM','ESMMKT',SYSDATE,SYSDATE,'GS:BARCLAYS','MKID=00295','ESM' from dual where not exists (select 'X' from ft_t_MKID where MKT_ID='BKM' and MKT_ID_CTXT_TYP='ESMMKT');</v>
      </c>
    </row>
    <row r="297" spans="1:9">
      <c r="B297" s="51" t="s">
        <v>94</v>
      </c>
      <c r="C297" s="51" t="s">
        <v>362</v>
      </c>
      <c r="D297" s="51" t="s">
        <v>35</v>
      </c>
      <c r="E297" s="51" t="s">
        <v>35</v>
      </c>
      <c r="F297" s="51" t="s">
        <v>331</v>
      </c>
      <c r="G297" s="51" t="s">
        <v>1052</v>
      </c>
      <c r="H297" s="51" t="s">
        <v>332</v>
      </c>
      <c r="I297" s="65" t="str">
        <f t="shared" si="5"/>
        <v>INSERT INTO FT_T_MKID (MKT_OID,MKT_ID,MKT_ID_CTXT_TYP,START_TMS,LAST_CHG_TMS,LAST_CHG_USR_ID,MKID_OID,DATA_SRC_ID) SELECT  (select MKT_OID from ft_T_mkid where rownum=1 and mkt_id='CH' ),'CH','ESMMKT',SYSDATE,SYSDATE,'GS:BARCLAYS','MKID=00296','ESM' from dual where not exists (select 'X' from ft_t_MKID where MKT_ID='CH' and MKT_ID_CTXT_TYP='ESMMKT');</v>
      </c>
    </row>
    <row r="298" spans="1:9">
      <c r="B298" s="51" t="s">
        <v>261</v>
      </c>
      <c r="C298" s="51" t="s">
        <v>362</v>
      </c>
      <c r="D298" s="51" t="s">
        <v>35</v>
      </c>
      <c r="E298" s="51" t="s">
        <v>35</v>
      </c>
      <c r="F298" s="51" t="s">
        <v>331</v>
      </c>
      <c r="G298" s="51" t="s">
        <v>1053</v>
      </c>
      <c r="H298" s="51" t="s">
        <v>332</v>
      </c>
      <c r="I298" s="65" t="str">
        <f t="shared" si="5"/>
        <v>INSERT INTO FT_T_MKID (MKT_OID,MKT_ID,MKT_ID_CTXT_TYP,START_TMS,LAST_CHG_TMS,LAST_CHG_USR_ID,MKID_OID,DATA_SRC_ID) SELECT  (select MKT_OID from ft_T_mkid where rownum=1 and mkt_id='DE' ),'DE','ESMMKT',SYSDATE,SYSDATE,'GS:BARCLAYS','MKID=00297','ESM' from dual where not exists (select 'X' from ft_t_MKID where MKT_ID='DE' and MKT_ID_CTXT_TYP='ESMMKT');</v>
      </c>
    </row>
    <row r="299" spans="1:9">
      <c r="B299" s="51" t="s">
        <v>1246</v>
      </c>
      <c r="C299" s="51" t="s">
        <v>362</v>
      </c>
      <c r="D299" s="51" t="s">
        <v>35</v>
      </c>
      <c r="E299" s="51" t="s">
        <v>35</v>
      </c>
      <c r="F299" s="51" t="s">
        <v>331</v>
      </c>
      <c r="G299" s="51" t="s">
        <v>1054</v>
      </c>
      <c r="H299" s="51" t="s">
        <v>332</v>
      </c>
      <c r="I299" s="65" t="str">
        <f t="shared" si="5"/>
        <v>INSERT INTO FT_T_MKID (MKT_OID,MKT_ID,MKT_ID_CTXT_TYP,START_TMS,LAST_CHG_TMS,LAST_CHG_USR_ID,MKID_OID,DATA_SRC_ID) SELECT  (select MKT_OID from ft_T_mkid where rownum=1 and mkt_id='EA' ),'EA','ESMMKT',SYSDATE,SYSDATE,'GS:BARCLAYS','MKID=00298','ESM' from dual where not exists (select 'X' from ft_t_MKID where MKT_ID='EA' and MKT_ID_CTXT_TYP='ESMMKT');</v>
      </c>
    </row>
    <row r="300" spans="1:9">
      <c r="B300" s="51" t="s">
        <v>1247</v>
      </c>
      <c r="C300" s="51" t="s">
        <v>362</v>
      </c>
      <c r="D300" s="51" t="s">
        <v>35</v>
      </c>
      <c r="E300" s="51" t="s">
        <v>35</v>
      </c>
      <c r="F300" s="51" t="s">
        <v>331</v>
      </c>
      <c r="G300" s="51" t="s">
        <v>1055</v>
      </c>
      <c r="H300" s="51" t="s">
        <v>332</v>
      </c>
      <c r="I300" s="65" t="str">
        <f t="shared" si="5"/>
        <v>INSERT INTO FT_T_MKID (MKT_OID,MKT_ID,MKT_ID_CTXT_TYP,START_TMS,LAST_CHG_TMS,LAST_CHG_USR_ID,MKID_OID,DATA_SRC_ID) SELECT  (select MKT_OID from ft_T_mkid where rownum=1 and mkt_id='EQU' ),'EQU','ESMMKT',SYSDATE,SYSDATE,'GS:BARCLAYS','MKID=00299','ESM' from dual where not exists (select 'X' from ft_t_MKID where MKT_ID='EQU' and MKT_ID_CTXT_TYP='ESMMKT');</v>
      </c>
    </row>
    <row r="301" spans="1:9">
      <c r="A301" t="s">
        <v>1265</v>
      </c>
      <c r="B301" s="51" t="s">
        <v>1248</v>
      </c>
      <c r="C301" s="51" t="s">
        <v>362</v>
      </c>
      <c r="D301" s="51" t="s">
        <v>35</v>
      </c>
      <c r="E301" s="51" t="s">
        <v>35</v>
      </c>
      <c r="F301" s="51" t="s">
        <v>331</v>
      </c>
      <c r="G301" s="51" t="s">
        <v>1056</v>
      </c>
      <c r="H301" s="51" t="s">
        <v>332</v>
      </c>
      <c r="I301" s="65" t="str">
        <f t="shared" si="5"/>
        <v>INSERT INTO FT_T_MKID (MKT_OID,MKT_ID,MKT_ID_CTXT_TYP,START_TMS,LAST_CHG_TMS,LAST_CHG_USR_ID,MKID_OID,DATA_SRC_ID) SELECT  (select MKT_OID from ft_T_mkid where rownum=1 and mkt_id='EVJ' ),'EVJ','ESMMKT',SYSDATE,SYSDATE,'GS:BARCLAYS','MKID=00300','ESM' from dual where not exists (select 'X' from ft_t_MKID where MKT_ID='EVJ' and MKT_ID_CTXT_TYP='ESMMKT');</v>
      </c>
    </row>
    <row r="302" spans="1:9">
      <c r="A302" s="51" t="s">
        <v>1265</v>
      </c>
      <c r="B302" s="51" t="s">
        <v>1249</v>
      </c>
      <c r="C302" s="51" t="s">
        <v>362</v>
      </c>
      <c r="D302" s="51" t="s">
        <v>35</v>
      </c>
      <c r="E302" s="51" t="s">
        <v>35</v>
      </c>
      <c r="F302" s="51" t="s">
        <v>331</v>
      </c>
      <c r="G302" s="51" t="s">
        <v>1058</v>
      </c>
      <c r="H302" s="51" t="s">
        <v>332</v>
      </c>
      <c r="I302" s="65" t="str">
        <f t="shared" si="5"/>
        <v>INSERT INTO FT_T_MKID (MKT_OID,MKT_ID,MKT_ID_CTXT_TYP,START_TMS,LAST_CHG_TMS,LAST_CHG_USR_ID,MKID_OID,DATA_SRC_ID) SELECT  (select MKT_OID from ft_T_mkid where rownum=1 and mkt_id='EVK' ),'EVK','ESMMKT',SYSDATE,SYSDATE,'GS:BARCLAYS','MKID=00301','ESM' from dual where not exists (select 'X' from ft_t_MKID where MKT_ID='EVK' and MKT_ID_CTXT_TYP='ESMMKT');</v>
      </c>
    </row>
    <row r="303" spans="1:9">
      <c r="B303" s="51" t="s">
        <v>1250</v>
      </c>
      <c r="C303" s="51" t="s">
        <v>362</v>
      </c>
      <c r="D303" s="51" t="s">
        <v>35</v>
      </c>
      <c r="E303" s="51" t="s">
        <v>35</v>
      </c>
      <c r="F303" s="51" t="s">
        <v>331</v>
      </c>
      <c r="G303" s="51" t="s">
        <v>1059</v>
      </c>
      <c r="H303" s="51" t="s">
        <v>332</v>
      </c>
      <c r="I303" s="65" t="str">
        <f t="shared" si="5"/>
        <v>INSERT INTO FT_T_MKID (MKT_OID,MKT_ID,MKT_ID_CTXT_TYP,START_TMS,LAST_CHG_TMS,LAST_CHG_USR_ID,MKID_OID,DATA_SRC_ID) SELECT  (select MKT_OID from ft_T_mkid where rownum=1 and mkt_id='HIX' ),'HIX','ESMMKT',SYSDATE,SYSDATE,'GS:BARCLAYS','MKID=00302','ESM' from dual where not exists (select 'X' from ft_t_MKID where MKT_ID='HIX' and MKT_ID_CTXT_TYP='ESMMKT');</v>
      </c>
    </row>
    <row r="304" spans="1:9">
      <c r="B304" s="51" t="s">
        <v>1070</v>
      </c>
      <c r="C304" s="51" t="s">
        <v>362</v>
      </c>
      <c r="D304" s="51" t="s">
        <v>35</v>
      </c>
      <c r="E304" s="51" t="s">
        <v>35</v>
      </c>
      <c r="F304" s="51" t="s">
        <v>331</v>
      </c>
      <c r="G304" s="51" t="s">
        <v>1060</v>
      </c>
      <c r="H304" s="51" t="s">
        <v>332</v>
      </c>
      <c r="I304" s="65" t="str">
        <f t="shared" si="5"/>
        <v>INSERT INTO FT_T_MKID (MKT_OID,MKT_ID,MKT_ID_CTXT_TYP,START_TMS,LAST_CHG_TMS,LAST_CHG_USR_ID,MKID_OID,DATA_SRC_ID) SELECT  (select MKT_OID from ft_T_mkid where rownum=1 and mkt_id='IEX' ),'IEX','ESMMKT',SYSDATE,SYSDATE,'GS:BARCLAYS','MKID=00303','ESM' from dual where not exists (select 'X' from ft_t_MKID where MKT_ID='IEX' and MKT_ID_CTXT_TYP='ESMMKT');</v>
      </c>
    </row>
    <row r="305" spans="2:9">
      <c r="B305" s="51" t="s">
        <v>1251</v>
      </c>
      <c r="C305" s="51" t="s">
        <v>362</v>
      </c>
      <c r="D305" s="51" t="s">
        <v>35</v>
      </c>
      <c r="E305" s="51" t="s">
        <v>35</v>
      </c>
      <c r="F305" s="51" t="s">
        <v>331</v>
      </c>
      <c r="G305" s="51" t="s">
        <v>1061</v>
      </c>
      <c r="H305" s="51" t="s">
        <v>332</v>
      </c>
      <c r="I305" s="65" t="str">
        <f t="shared" si="5"/>
        <v>INSERT INTO FT_T_MKID (MKT_OID,MKT_ID,MKT_ID_CTXT_TYP,START_TMS,LAST_CHG_TMS,LAST_CHG_USR_ID,MKID_OID,DATA_SRC_ID) SELECT  (select MKT_OID from ft_T_mkid where rownum=1 and mkt_id='MEX' ),'MEX','ESMMKT',SYSDATE,SYSDATE,'GS:BARCLAYS','MKID=00304','ESM' from dual where not exists (select 'X' from ft_t_MKID where MKT_ID='MEX' and MKT_ID_CTXT_TYP='ESMMKT');</v>
      </c>
    </row>
    <row r="306" spans="2:9">
      <c r="B306" s="51" t="s">
        <v>1252</v>
      </c>
      <c r="C306" s="51" t="s">
        <v>362</v>
      </c>
      <c r="D306" s="51" t="s">
        <v>35</v>
      </c>
      <c r="E306" s="51" t="s">
        <v>35</v>
      </c>
      <c r="F306" s="51" t="s">
        <v>331</v>
      </c>
      <c r="G306" s="51" t="s">
        <v>1062</v>
      </c>
      <c r="H306" s="51" t="s">
        <v>332</v>
      </c>
      <c r="I306" s="65" t="str">
        <f t="shared" si="5"/>
        <v>INSERT INTO FT_T_MKID (MKT_OID,MKT_ID,MKT_ID_CTXT_TYP,START_TMS,LAST_CHG_TMS,LAST_CHG_USR_ID,MKID_OID,DATA_SRC_ID) SELECT  (select MKT_OID from ft_T_mkid where rownum=1 and mkt_id='MID' ),'MID','ESMMKT',SYSDATE,SYSDATE,'GS:BARCLAYS','MKID=00305','ESM' from dual where not exists (select 'X' from ft_t_MKID where MKT_ID='MID' and MKT_ID_CTXT_TYP='ESMMKT');</v>
      </c>
    </row>
    <row r="307" spans="2:9">
      <c r="B307" s="51" t="s">
        <v>1253</v>
      </c>
      <c r="C307" s="51" t="s">
        <v>362</v>
      </c>
      <c r="D307" s="51" t="s">
        <v>35</v>
      </c>
      <c r="E307" s="51" t="s">
        <v>35</v>
      </c>
      <c r="F307" s="51" t="s">
        <v>331</v>
      </c>
      <c r="G307" s="51" t="s">
        <v>1063</v>
      </c>
      <c r="H307" s="51" t="s">
        <v>332</v>
      </c>
      <c r="I307" s="65" t="str">
        <f t="shared" si="5"/>
        <v>INSERT INTO FT_T_MKID (MKT_OID,MKT_ID,MKT_ID_CTXT_TYP,START_TMS,LAST_CHG_TMS,LAST_CHG_USR_ID,MKID_OID,DATA_SRC_ID) SELECT  (select MKT_OID from ft_T_mkid where rownum=1 and mkt_id='MSP' ),'MSP','ESMMKT',SYSDATE,SYSDATE,'GS:BARCLAYS','MKID=00306','ESM' from dual where not exists (select 'X' from ft_t_MKID where MKT_ID='MSP' and MKT_ID_CTXT_TYP='ESMMKT');</v>
      </c>
    </row>
    <row r="308" spans="2:9">
      <c r="B308" s="51" t="s">
        <v>298</v>
      </c>
      <c r="C308" s="51" t="s">
        <v>362</v>
      </c>
      <c r="D308" s="51" t="s">
        <v>35</v>
      </c>
      <c r="E308" s="51" t="s">
        <v>35</v>
      </c>
      <c r="F308" s="51" t="s">
        <v>331</v>
      </c>
      <c r="G308" s="51" t="s">
        <v>1064</v>
      </c>
      <c r="H308" s="51" t="s">
        <v>332</v>
      </c>
      <c r="I308" s="65" t="str">
        <f t="shared" si="5"/>
        <v>INSERT INTO FT_T_MKID (MKT_OID,MKT_ID,MKT_ID_CTXT_TYP,START_TMS,LAST_CHG_TMS,LAST_CHG_USR_ID,MKID_OID,DATA_SRC_ID) SELECT  (select MKT_OID from ft_T_mkid where rownum=1 and mkt_id='MX' ),'MX','ESMMKT',SYSDATE,SYSDATE,'GS:BARCLAYS','MKID=00307','ESM' from dual where not exists (select 'X' from ft_t_MKID where MKT_ID='MX' and MKT_ID_CTXT_TYP='ESMMKT');</v>
      </c>
    </row>
    <row r="309" spans="2:9">
      <c r="B309" s="51" t="s">
        <v>1254</v>
      </c>
      <c r="C309" s="51" t="s">
        <v>362</v>
      </c>
      <c r="D309" s="51" t="s">
        <v>35</v>
      </c>
      <c r="E309" s="51" t="s">
        <v>35</v>
      </c>
      <c r="F309" s="51" t="s">
        <v>331</v>
      </c>
      <c r="G309" s="51" t="s">
        <v>1066</v>
      </c>
      <c r="H309" s="51" t="s">
        <v>332</v>
      </c>
      <c r="I309" s="65" t="str">
        <f t="shared" si="5"/>
        <v>INSERT INTO FT_T_MKID (MKT_OID,MKT_ID,MKT_ID_CTXT_TYP,START_TMS,LAST_CHG_TMS,LAST_CHG_USR_ID,MKID_OID,DATA_SRC_ID) SELECT  (select MKT_OID from ft_T_mkid where rownum=1 and mkt_id='PAR' ),'PAR','ESMMKT',SYSDATE,SYSDATE,'GS:BARCLAYS','MKID=00308','ESM' from dual where not exists (select 'X' from ft_t_MKID where MKT_ID='PAR' and MKT_ID_CTXT_TYP='ESMMKT');</v>
      </c>
    </row>
    <row r="310" spans="2:9">
      <c r="B310" s="51" t="s">
        <v>1255</v>
      </c>
      <c r="C310" s="51" t="s">
        <v>362</v>
      </c>
      <c r="D310" s="51" t="s">
        <v>35</v>
      </c>
      <c r="E310" s="51" t="s">
        <v>35</v>
      </c>
      <c r="F310" s="51" t="s">
        <v>331</v>
      </c>
      <c r="G310" s="51" t="s">
        <v>1067</v>
      </c>
      <c r="H310" s="51" t="s">
        <v>332</v>
      </c>
      <c r="I310" s="65" t="str">
        <f t="shared" si="5"/>
        <v>INSERT INTO FT_T_MKID (MKT_OID,MKT_ID,MKT_ID_CTXT_TYP,START_TMS,LAST_CHG_TMS,LAST_CHG_USR_ID,MKID_OID,DATA_SRC_ID) SELECT  (select MKT_OID from ft_T_mkid where rownum=1 and mkt_id='POS' ),'POS','ESMMKT',SYSDATE,SYSDATE,'GS:BARCLAYS','MKID=00309','ESM' from dual where not exists (select 'X' from ft_t_MKID where MKT_ID='POS' and MKT_ID_CTXT_TYP='ESMMKT');</v>
      </c>
    </row>
    <row r="311" spans="2:9">
      <c r="B311" s="51" t="s">
        <v>1256</v>
      </c>
      <c r="C311" s="51" t="s">
        <v>362</v>
      </c>
      <c r="D311" s="51" t="s">
        <v>35</v>
      </c>
      <c r="E311" s="51" t="s">
        <v>35</v>
      </c>
      <c r="F311" s="51" t="s">
        <v>331</v>
      </c>
      <c r="G311" s="51" t="s">
        <v>1068</v>
      </c>
      <c r="H311" s="51" t="s">
        <v>332</v>
      </c>
      <c r="I311" s="65" t="str">
        <f t="shared" si="5"/>
        <v>INSERT INTO FT_T_MKID (MKT_OID,MKT_ID,MKT_ID_CTXT_TYP,START_TMS,LAST_CHG_TMS,LAST_CHG_USR_ID,MKID_OID,DATA_SRC_ID) SELECT  (select MKT_OID from ft_T_mkid where rownum=1 and mkt_id='PSE' ),'PSE','ESMMKT',SYSDATE,SYSDATE,'GS:BARCLAYS','MKID=00310','ESM' from dual where not exists (select 'X' from ft_t_MKID where MKT_ID='PSE' and MKT_ID_CTXT_TYP='ESMMKT');</v>
      </c>
    </row>
    <row r="312" spans="2:9">
      <c r="B312" s="51" t="s">
        <v>348</v>
      </c>
      <c r="C312" s="51" t="s">
        <v>362</v>
      </c>
      <c r="D312" s="51" t="s">
        <v>35</v>
      </c>
      <c r="E312" s="51" t="s">
        <v>35</v>
      </c>
      <c r="F312" s="51" t="s">
        <v>331</v>
      </c>
      <c r="G312" s="51" t="s">
        <v>1069</v>
      </c>
      <c r="H312" s="51" t="s">
        <v>332</v>
      </c>
      <c r="I312" s="65" t="str">
        <f t="shared" si="5"/>
        <v>INSERT INTO FT_T_MKID (MKT_OID,MKT_ID,MKT_ID_CTXT_TYP,START_TMS,LAST_CHG_TMS,LAST_CHG_USR_ID,MKID_OID,DATA_SRC_ID) SELECT  (select MKT_OID from ft_T_mkid where rownum=1 and mkt_id='STU' ),'STU','ESMMKT',SYSDATE,SYSDATE,'GS:BARCLAYS','MKID=00311','ESM' from dual where not exists (select 'X' from ft_t_MKID where MKT_ID='STU' and MKT_ID_CTXT_TYP='ESMMKT');</v>
      </c>
    </row>
    <row r="313" spans="2:9">
      <c r="B313" s="51" t="s">
        <v>1257</v>
      </c>
      <c r="C313" s="51" t="s">
        <v>362</v>
      </c>
      <c r="D313" s="51" t="s">
        <v>35</v>
      </c>
      <c r="E313" s="51" t="s">
        <v>35</v>
      </c>
      <c r="F313" s="51" t="s">
        <v>331</v>
      </c>
      <c r="G313" s="51" t="s">
        <v>1071</v>
      </c>
      <c r="H313" s="51" t="s">
        <v>332</v>
      </c>
      <c r="I313" s="65" t="str">
        <f t="shared" si="5"/>
        <v>INSERT INTO FT_T_MKID (MKT_OID,MKT_ID,MKT_ID_CTXT_TYP,START_TMS,LAST_CHG_TMS,LAST_CHG_USR_ID,MKID_OID,DATA_SRC_ID) SELECT  (select MKT_OID from ft_T_mkid where rownum=1 and mkt_id='SWX' ),'SWX','ESMMKT',SYSDATE,SYSDATE,'GS:BARCLAYS','MKID=00312','ESM' from dual where not exists (select 'X' from ft_t_MKID where MKT_ID='SWX' and MKT_ID_CTXT_TYP='ESMMKT');</v>
      </c>
    </row>
    <row r="314" spans="2:9">
      <c r="B314" s="51" t="s">
        <v>1258</v>
      </c>
      <c r="C314" s="51" t="s">
        <v>362</v>
      </c>
      <c r="D314" s="51" t="s">
        <v>35</v>
      </c>
      <c r="E314" s="51" t="s">
        <v>35</v>
      </c>
      <c r="F314" s="51" t="s">
        <v>331</v>
      </c>
      <c r="G314" s="51" t="s">
        <v>1073</v>
      </c>
      <c r="H314" s="51" t="s">
        <v>332</v>
      </c>
      <c r="I314" s="65" t="str">
        <f t="shared" si="5"/>
        <v>INSERT INTO FT_T_MKID (MKT_OID,MKT_ID,MKT_ID_CTXT_TYP,START_TMS,LAST_CHG_TMS,LAST_CHG_USR_ID,MKID_OID,DATA_SRC_ID) SELECT  (select MKT_OID from ft_T_mkid where rownum=1 and mkt_id='SXX' ),'SXX','ESMMKT',SYSDATE,SYSDATE,'GS:BARCLAYS','MKID=00313','ESM' from dual where not exists (select 'X' from ft_t_MKID where MKT_ID='SXX' and MKT_ID_CTXT_TYP='ESMMKT');</v>
      </c>
    </row>
    <row r="315" spans="2:9">
      <c r="B315" s="51" t="s">
        <v>1259</v>
      </c>
      <c r="C315" s="51" t="s">
        <v>362</v>
      </c>
      <c r="D315" s="51" t="s">
        <v>35</v>
      </c>
      <c r="E315" s="51" t="s">
        <v>35</v>
      </c>
      <c r="F315" s="51" t="s">
        <v>331</v>
      </c>
      <c r="G315" s="51" t="s">
        <v>1074</v>
      </c>
      <c r="H315" s="51" t="s">
        <v>332</v>
      </c>
      <c r="I315" s="65" t="str">
        <f t="shared" si="5"/>
        <v>INSERT INTO FT_T_MKID (MKT_OID,MKT_ID,MKT_ID_CTXT_TYP,START_TMS,LAST_CHG_TMS,LAST_CHG_USR_ID,MKID_OID,DATA_SRC_ID) SELECT  (select MKT_OID from ft_T_mkid where rownum=1 and mkt_id='THM' ),'THM','ESMMKT',SYSDATE,SYSDATE,'GS:BARCLAYS','MKID=00314','ESM' from dual where not exists (select 'X' from ft_t_MKID where MKT_ID='THM' and MKT_ID_CTXT_TYP='ESMMKT');</v>
      </c>
    </row>
    <row r="316" spans="2:9">
      <c r="B316" s="51" t="s">
        <v>1260</v>
      </c>
      <c r="C316" s="51" t="s">
        <v>362</v>
      </c>
      <c r="D316" s="51" t="s">
        <v>35</v>
      </c>
      <c r="E316" s="51" t="s">
        <v>35</v>
      </c>
      <c r="F316" s="51" t="s">
        <v>331</v>
      </c>
      <c r="G316" s="51" t="s">
        <v>1075</v>
      </c>
      <c r="H316" s="51" t="s">
        <v>332</v>
      </c>
      <c r="I316" s="65" t="str">
        <f t="shared" si="5"/>
        <v>INSERT INTO FT_T_MKID (MKT_OID,MKT_ID,MKT_ID_CTXT_TYP,START_TMS,LAST_CHG_TMS,LAST_CHG_USR_ID,MKID_OID,DATA_SRC_ID) SELECT  (select MKT_OID from ft_T_mkid where rownum=1 and mkt_id='TRQ' ),'TRQ','ESMMKT',SYSDATE,SYSDATE,'GS:BARCLAYS','MKID=00315','ESM' from dual where not exists (select 'X' from ft_t_MKID where MKT_ID='TRQ' and MKT_ID_CTXT_TYP='ESMMKT');</v>
      </c>
    </row>
    <row r="317" spans="2:9">
      <c r="B317" s="51" t="s">
        <v>1261</v>
      </c>
      <c r="C317" s="51" t="s">
        <v>362</v>
      </c>
      <c r="D317" s="51" t="s">
        <v>35</v>
      </c>
      <c r="E317" s="51" t="s">
        <v>35</v>
      </c>
      <c r="F317" s="51" t="s">
        <v>331</v>
      </c>
      <c r="G317" s="51" t="s">
        <v>1076</v>
      </c>
      <c r="H317" s="51" t="s">
        <v>332</v>
      </c>
      <c r="I317" s="65" t="str">
        <f t="shared" si="5"/>
        <v>INSERT INTO FT_T_MKID (MKT_OID,MKT_ID,MKT_ID_CTXT_TYP,START_TMS,LAST_CHG_TMS,LAST_CHG_USR_ID,MKID_OID,DATA_SRC_ID) SELECT  (select MKT_OID from ft_T_mkid where rownum=1 and mkt_id='UBF' ),'UBF','ESMMKT',SYSDATE,SYSDATE,'GS:BARCLAYS','MKID=00316','ESM' from dual where not exists (select 'X' from ft_t_MKID where MKT_ID='UBF' and MKT_ID_CTXT_TYP='ESMMKT');</v>
      </c>
    </row>
    <row r="318" spans="2:9">
      <c r="B318" s="51" t="s">
        <v>302</v>
      </c>
      <c r="C318" s="51" t="s">
        <v>362</v>
      </c>
      <c r="D318" s="51" t="s">
        <v>35</v>
      </c>
      <c r="E318" s="51" t="s">
        <v>35</v>
      </c>
      <c r="F318" s="51" t="s">
        <v>331</v>
      </c>
      <c r="G318" s="51" t="s">
        <v>1078</v>
      </c>
      <c r="H318" s="51" t="s">
        <v>332</v>
      </c>
      <c r="I318" s="65" t="str">
        <f t="shared" si="5"/>
        <v>INSERT INTO FT_T_MKID (MKT_OID,MKT_ID,MKT_ID_CTXT_TYP,START_TMS,LAST_CHG_TMS,LAST_CHG_USR_ID,MKID_OID,DATA_SRC_ID) SELECT  (select MKT_OID from ft_T_mkid where rownum=1 and mkt_id='US' ),'US','ESMMKT',SYSDATE,SYSDATE,'GS:BARCLAYS','MKID=00317','ESM' from dual where not exists (select 'X' from ft_t_MKID where MKT_ID='US' and MKT_ID_CTXT_TYP='ESMMKT');</v>
      </c>
    </row>
    <row r="319" spans="2:9">
      <c r="B319" s="51" t="s">
        <v>1262</v>
      </c>
      <c r="C319" s="51" t="s">
        <v>362</v>
      </c>
      <c r="D319" s="51" t="s">
        <v>35</v>
      </c>
      <c r="E319" s="51" t="s">
        <v>35</v>
      </c>
      <c r="F319" s="51" t="s">
        <v>331</v>
      </c>
      <c r="G319" s="51" t="s">
        <v>1080</v>
      </c>
      <c r="H319" s="51" t="s">
        <v>332</v>
      </c>
      <c r="I319" s="65" t="str">
        <f t="shared" si="5"/>
        <v>INSERT INTO FT_T_MKID (MKT_OID,MKT_ID,MKT_ID_CTXT_TYP,START_TMS,LAST_CHG_TMS,LAST_CHG_USR_ID,MKID_OID,DATA_SRC_ID) SELECT  (select MKT_OID from ft_T_mkid where rownum=1 and mkt_id='VIE' ),'VIE','ESMMKT',SYSDATE,SYSDATE,'GS:BARCLAYS','MKID=00318','ESM' from dual where not exists (select 'X' from ft_t_MKID where MKT_ID='VIE' and MKT_ID_CTXT_TYP='ESMMKT');</v>
      </c>
    </row>
    <row r="320" spans="2:9">
      <c r="B320" s="51" t="s">
        <v>1263</v>
      </c>
      <c r="C320" s="51" t="s">
        <v>362</v>
      </c>
      <c r="D320" s="51" t="s">
        <v>35</v>
      </c>
      <c r="E320" s="51" t="s">
        <v>35</v>
      </c>
      <c r="F320" s="51" t="s">
        <v>331</v>
      </c>
      <c r="G320" s="51" t="s">
        <v>1081</v>
      </c>
      <c r="H320" s="51" t="s">
        <v>332</v>
      </c>
      <c r="I320" s="65" t="str">
        <f t="shared" si="5"/>
        <v>INSERT INTO FT_T_MKID (MKT_OID,MKT_ID,MKT_ID_CTXT_TYP,START_TMS,LAST_CHG_TMS,LAST_CHG_USR_ID,MKID_OID,DATA_SRC_ID) SELECT  (select MKT_OID from ft_T_mkid where rownum=1 and mkt_id='XPH' ),'XPH','ESMMKT',SYSDATE,SYSDATE,'GS:BARCLAYS','MKID=00319','ESM' from dual where not exists (select 'X' from ft_t_MKID where MKT_ID='XPH' and MKT_ID_CTXT_TYP='ESMMKT');</v>
      </c>
    </row>
    <row r="321" spans="1:9">
      <c r="B321" t="s">
        <v>1271</v>
      </c>
      <c r="C321" s="51" t="s">
        <v>362</v>
      </c>
      <c r="D321" s="51" t="s">
        <v>35</v>
      </c>
      <c r="E321" s="51" t="s">
        <v>35</v>
      </c>
      <c r="F321" s="51" t="s">
        <v>331</v>
      </c>
      <c r="G321" s="51" t="s">
        <v>1082</v>
      </c>
      <c r="H321" s="51" t="s">
        <v>332</v>
      </c>
      <c r="I321" s="65" t="str">
        <f>CONCATENATE("INSERT INTO FT_T_MKID (MKT_OID,MKT_ID,MKT_ID_CTXT_TYP,START_TMS,LAST_CHG_TMS,LAST_CHG_USR_ID,MKID_OID,DATA_SRC_ID)"," SELECT  (select MKT_OID from ft_T_mkid where rownum=1 and mkt_id='",B321,"' ),'",B321,"','",C321,"',","",D321,",","",E321,",","'",F321,"'",",'",G321,"',","'",H321,"' from dual where not exists (select 'X' from ft_t_MKID where MKT_ID='",B321,"' and MKT_ID_CTXT_TYP='ESMMKT');")</f>
        <v>INSERT INTO FT_T_MKID (MKT_OID,MKT_ID,MKT_ID_CTXT_TYP,START_TMS,LAST_CHG_TMS,LAST_CHG_USR_ID,MKID_OID,DATA_SRC_ID) SELECT  (select MKT_OID from ft_T_mkid where rownum=1 and mkt_id='SGX' ),'SGX','ESMMKT',SYSDATE,SYSDATE,'GS:BARCLAYS','MKID=00320','ESM' from dual where not exists (select 'X' from ft_t_MKID where MKT_ID='SGX' and MKT_ID_CTXT_TYP='ESMMKT');</v>
      </c>
    </row>
    <row r="322" spans="1:9">
      <c r="B322" t="s">
        <v>1272</v>
      </c>
      <c r="C322" s="51" t="s">
        <v>362</v>
      </c>
      <c r="D322" s="51" t="s">
        <v>35</v>
      </c>
      <c r="E322" s="51" t="s">
        <v>35</v>
      </c>
      <c r="F322" s="51" t="s">
        <v>331</v>
      </c>
      <c r="G322" s="51" t="s">
        <v>1083</v>
      </c>
      <c r="H322" s="51" t="s">
        <v>332</v>
      </c>
      <c r="I322" s="65" t="str">
        <f>CONCATENATE("INSERT INTO FT_T_MKID (MKT_OID,MKT_ID,MKT_ID_CTXT_TYP,START_TMS,LAST_CHG_TMS,LAST_CHG_USR_ID,MKID_OID,DATA_SRC_ID)"," SELECT  (select MKT_OID from ft_T_mkid where rownum=1 and mkt_id='",B322,"' ),'",B322,"','",C322,"',","",D322,",","",E322,",","'",F322,"'",",'",G322,"',","'",H322,"' from dual where not exists (select 'X' from ft_t_MKID where MKT_ID='",B322,"' and MKT_ID_CTXT_TYP='ESMMKT');")</f>
        <v>INSERT INTO FT_T_MKID (MKT_OID,MKT_ID,MKT_ID_CTXT_TYP,START_TMS,LAST_CHG_TMS,LAST_CHG_USR_ID,MKID_OID,DATA_SRC_ID) SELECT  (select MKT_OID from ft_T_mkid where rownum=1 and mkt_id='SFE' ),'SFE','ESMMKT',SYSDATE,SYSDATE,'GS:BARCLAYS','MKID=00321','ESM' from dual where not exists (select 'X' from ft_t_MKID where MKT_ID='SFE' and MKT_ID_CTXT_TYP='ESMMKT');</v>
      </c>
    </row>
    <row r="323" spans="1:9">
      <c r="B323" s="51" t="s">
        <v>989</v>
      </c>
      <c r="C323" s="51" t="s">
        <v>362</v>
      </c>
      <c r="D323" s="51" t="s">
        <v>35</v>
      </c>
      <c r="E323" s="51" t="s">
        <v>35</v>
      </c>
      <c r="F323" s="51" t="s">
        <v>331</v>
      </c>
      <c r="G323" s="51" t="s">
        <v>1084</v>
      </c>
      <c r="H323" s="51" t="s">
        <v>332</v>
      </c>
      <c r="I323" s="65" t="str">
        <f t="shared" ref="I323:I386" si="6">CONCATENATE("INSERT INTO FT_T_MKID (MKT_OID,MKT_ID,MKT_ID_CTXT_TYP,START_TMS,LAST_CHG_TMS,LAST_CHG_USR_ID,MKID_OID,DATA_SRC_ID)"," SELECT  (select MKT_OID from ft_T_mkid where rownum=1 and mkt_id='",B323,"' ),'",B323,"','",C323,"',","",D323,",","",E323,",","'",F323,"'",",'",G323,"',","'",H323,"' from dual where not exists (select 'X' from ft_t_MKID where MKT_ID='",B323,"' and MKT_ID_CTXT_TYP='ESMMKT');")</f>
        <v>INSERT INTO FT_T_MKID (MKT_OID,MKT_ID,MKT_ID_CTXT_TYP,START_TMS,LAST_CHG_TMS,LAST_CHG_USR_ID,MKID_OID,DATA_SRC_ID) SELECT  (select MKT_OID from ft_T_mkid where rownum=1 and mkt_id='ABU' ),'ABU','ESMMKT',SYSDATE,SYSDATE,'GS:BARCLAYS','MKID=00322','ESM' from dual where not exists (select 'X' from ft_t_MKID where MKT_ID='ABU' and MKT_ID_CTXT_TYP='ESMMKT');</v>
      </c>
    </row>
    <row r="324" spans="1:9">
      <c r="A324" s="69"/>
      <c r="B324" s="69" t="s">
        <v>1273</v>
      </c>
      <c r="C324" s="51" t="s">
        <v>362</v>
      </c>
      <c r="D324" s="51" t="s">
        <v>35</v>
      </c>
      <c r="E324" s="51" t="s">
        <v>35</v>
      </c>
      <c r="F324" s="51" t="s">
        <v>331</v>
      </c>
      <c r="G324" s="51" t="s">
        <v>1085</v>
      </c>
      <c r="H324" s="51" t="s">
        <v>332</v>
      </c>
      <c r="I324" s="65" t="str">
        <f t="shared" si="6"/>
        <v>INSERT INTO FT_T_MKID (MKT_OID,MKT_ID,MKT_ID_CTXT_TYP,START_TMS,LAST_CHG_TMS,LAST_CHG_USR_ID,MKID_OID,DATA_SRC_ID) SELECT  (select MKT_OID from ft_T_mkid where rownum=1 and mkt_id='ACX' ),'ACX','ESMMKT',SYSDATE,SYSDATE,'GS:BARCLAYS','MKID=00323','ESM' from dual where not exists (select 'X' from ft_t_MKID where MKT_ID='ACX' and MKT_ID_CTXT_TYP='ESMMKT');</v>
      </c>
    </row>
    <row r="325" spans="1:9">
      <c r="B325" s="51" t="s">
        <v>991</v>
      </c>
      <c r="C325" s="51" t="s">
        <v>362</v>
      </c>
      <c r="D325" s="51" t="s">
        <v>35</v>
      </c>
      <c r="E325" s="51" t="s">
        <v>35</v>
      </c>
      <c r="F325" s="51" t="s">
        <v>331</v>
      </c>
      <c r="G325" s="51" t="s">
        <v>1086</v>
      </c>
      <c r="H325" s="51" t="s">
        <v>332</v>
      </c>
      <c r="I325" s="65" t="str">
        <f t="shared" si="6"/>
        <v>INSERT INTO FT_T_MKID (MKT_OID,MKT_ID,MKT_ID_CTXT_TYP,START_TMS,LAST_CHG_TMS,LAST_CHG_USR_ID,MKID_OID,DATA_SRC_ID) SELECT  (select MKT_OID from ft_T_mkid where rownum=1 and mkt_id='AEU' ),'AEU','ESMMKT',SYSDATE,SYSDATE,'GS:BARCLAYS','MKID=00324','ESM' from dual where not exists (select 'X' from ft_t_MKID where MKT_ID='AEU' and MKT_ID_CTXT_TYP='ESMMKT');</v>
      </c>
    </row>
    <row r="326" spans="1:9">
      <c r="B326" s="51" t="s">
        <v>992</v>
      </c>
      <c r="C326" s="51" t="s">
        <v>362</v>
      </c>
      <c r="D326" s="51" t="s">
        <v>35</v>
      </c>
      <c r="E326" s="51" t="s">
        <v>35</v>
      </c>
      <c r="F326" s="51" t="s">
        <v>331</v>
      </c>
      <c r="G326" s="51" t="s">
        <v>1088</v>
      </c>
      <c r="H326" s="51" t="s">
        <v>332</v>
      </c>
      <c r="I326" s="65" t="str">
        <f t="shared" si="6"/>
        <v>INSERT INTO FT_T_MKID (MKT_OID,MKT_ID,MKT_ID_CTXT_TYP,START_TMS,LAST_CHG_TMS,LAST_CHG_USR_ID,MKID_OID,DATA_SRC_ID) SELECT  (select MKT_OID from ft_T_mkid where rownum=1 and mkt_id='AFE' ),'AFE','ESMMKT',SYSDATE,SYSDATE,'GS:BARCLAYS','MKID=00325','ESM' from dual where not exists (select 'X' from ft_t_MKID where MKT_ID='AFE' and MKT_ID_CTXT_TYP='ESMMKT');</v>
      </c>
    </row>
    <row r="327" spans="1:9">
      <c r="B327" s="51" t="s">
        <v>993</v>
      </c>
      <c r="C327" s="51" t="s">
        <v>362</v>
      </c>
      <c r="D327" s="51" t="s">
        <v>35</v>
      </c>
      <c r="E327" s="51" t="s">
        <v>35</v>
      </c>
      <c r="F327" s="51" t="s">
        <v>331</v>
      </c>
      <c r="G327" s="51" t="s">
        <v>1089</v>
      </c>
      <c r="H327" s="51" t="s">
        <v>332</v>
      </c>
      <c r="I327" s="65" t="str">
        <f t="shared" si="6"/>
        <v>INSERT INTO FT_T_MKID (MKT_OID,MKT_ID,MKT_ID_CTXT_TYP,START_TMS,LAST_CHG_TMS,LAST_CHG_USR_ID,MKID_OID,DATA_SRC_ID) SELECT  (select MKT_OID from ft_T_mkid where rownum=1 and mkt_id='AGS' ),'AGS','ESMMKT',SYSDATE,SYSDATE,'GS:BARCLAYS','MKID=00326','ESM' from dual where not exists (select 'X' from ft_t_MKID where MKT_ID='AGS' and MKT_ID_CTXT_TYP='ESMMKT');</v>
      </c>
    </row>
    <row r="328" spans="1:9">
      <c r="A328" s="69"/>
      <c r="B328" s="69" t="s">
        <v>1274</v>
      </c>
      <c r="C328" s="51" t="s">
        <v>362</v>
      </c>
      <c r="D328" s="51" t="s">
        <v>35</v>
      </c>
      <c r="E328" s="51" t="s">
        <v>35</v>
      </c>
      <c r="F328" s="51" t="s">
        <v>331</v>
      </c>
      <c r="G328" s="51" t="s">
        <v>1090</v>
      </c>
      <c r="H328" s="51" t="s">
        <v>332</v>
      </c>
      <c r="I328" s="65" t="str">
        <f t="shared" si="6"/>
        <v>INSERT INTO FT_T_MKID (MKT_OID,MKT_ID,MKT_ID_CTXT_TYP,START_TMS,LAST_CHG_TMS,LAST_CHG_USR_ID,MKID_OID,DATA_SRC_ID) SELECT  (select MKT_OID from ft_T_mkid where rownum=1 and mkt_id='AIA' ),'AIA','ESMMKT',SYSDATE,SYSDATE,'GS:BARCLAYS','MKID=00327','ESM' from dual where not exists (select 'X' from ft_t_MKID where MKT_ID='AIA' and MKT_ID_CTXT_TYP='ESMMKT');</v>
      </c>
    </row>
    <row r="329" spans="1:9">
      <c r="B329" s="51" t="s">
        <v>1275</v>
      </c>
      <c r="C329" s="51" t="s">
        <v>362</v>
      </c>
      <c r="D329" s="51" t="s">
        <v>35</v>
      </c>
      <c r="E329" s="51" t="s">
        <v>35</v>
      </c>
      <c r="F329" s="51" t="s">
        <v>331</v>
      </c>
      <c r="G329" s="51" t="s">
        <v>1091</v>
      </c>
      <c r="H329" s="51" t="s">
        <v>332</v>
      </c>
      <c r="I329" s="65" t="str">
        <f t="shared" si="6"/>
        <v>INSERT INTO FT_T_MKID (MKT_OID,MKT_ID,MKT_ID_CTXT_TYP,START_TMS,LAST_CHG_TMS,LAST_CHG_USR_ID,MKID_OID,DATA_SRC_ID) SELECT  (select MKT_OID from ft_T_mkid where rownum=1 and mkt_id='AMS' ),'AMS','ESMMKT',SYSDATE,SYSDATE,'GS:BARCLAYS','MKID=00328','ESM' from dual where not exists (select 'X' from ft_t_MKID where MKT_ID='AMS' and MKT_ID_CTXT_TYP='ESMMKT');</v>
      </c>
    </row>
    <row r="330" spans="1:9">
      <c r="A330" s="69"/>
      <c r="B330" s="69" t="s">
        <v>1276</v>
      </c>
      <c r="C330" s="51" t="s">
        <v>362</v>
      </c>
      <c r="D330" s="51" t="s">
        <v>35</v>
      </c>
      <c r="E330" s="51" t="s">
        <v>35</v>
      </c>
      <c r="F330" s="51" t="s">
        <v>331</v>
      </c>
      <c r="G330" s="51" t="s">
        <v>1092</v>
      </c>
      <c r="H330" s="51" t="s">
        <v>332</v>
      </c>
      <c r="I330" s="65" t="str">
        <f t="shared" si="6"/>
        <v>INSERT INTO FT_T_MKID (MKT_OID,MKT_ID,MKT_ID_CTXT_TYP,START_TMS,LAST_CHG_TMS,LAST_CHG_USR_ID,MKID_OID,DATA_SRC_ID) SELECT  (select MKT_OID from ft_T_mkid where rownum=1 and mkt_id='ANM' ),'ANM','ESMMKT',SYSDATE,SYSDATE,'GS:BARCLAYS','MKID=00329','ESM' from dual where not exists (select 'X' from ft_t_MKID where MKT_ID='ANM' and MKT_ID_CTXT_TYP='ESMMKT');</v>
      </c>
    </row>
    <row r="331" spans="1:9">
      <c r="A331" s="69"/>
      <c r="B331" s="69" t="s">
        <v>1277</v>
      </c>
      <c r="C331" s="51" t="s">
        <v>362</v>
      </c>
      <c r="D331" s="51" t="s">
        <v>35</v>
      </c>
      <c r="E331" s="51" t="s">
        <v>35</v>
      </c>
      <c r="F331" s="51" t="s">
        <v>331</v>
      </c>
      <c r="G331" s="51" t="s">
        <v>1093</v>
      </c>
      <c r="H331" s="51" t="s">
        <v>332</v>
      </c>
      <c r="I331" s="65" t="str">
        <f t="shared" si="6"/>
        <v>INSERT INTO FT_T_MKID (MKT_OID,MKT_ID,MKT_ID_CTXT_TYP,START_TMS,LAST_CHG_TMS,LAST_CHG_USR_ID,MKID_OID,DATA_SRC_ID) SELECT  (select MKT_OID from ft_T_mkid where rownum=1 and mkt_id='AQF' ),'AQF','ESMMKT',SYSDATE,SYSDATE,'GS:BARCLAYS','MKID=00330','ESM' from dual where not exists (select 'X' from ft_t_MKID where MKT_ID='AQF' and MKT_ID_CTXT_TYP='ESMMKT');</v>
      </c>
    </row>
    <row r="332" spans="1:9">
      <c r="A332" s="69"/>
      <c r="B332" s="69" t="s">
        <v>1278</v>
      </c>
      <c r="C332" s="51" t="s">
        <v>362</v>
      </c>
      <c r="D332" s="51" t="s">
        <v>35</v>
      </c>
      <c r="E332" s="51" t="s">
        <v>35</v>
      </c>
      <c r="F332" s="51" t="s">
        <v>331</v>
      </c>
      <c r="G332" s="51" t="s">
        <v>1094</v>
      </c>
      <c r="H332" s="51" t="s">
        <v>332</v>
      </c>
      <c r="I332" s="65" t="str">
        <f t="shared" si="6"/>
        <v>INSERT INTO FT_T_MKID (MKT_OID,MKT_ID,MKT_ID_CTXT_TYP,START_TMS,LAST_CHG_TMS,LAST_CHG_USR_ID,MKID_OID,DATA_SRC_ID) SELECT  (select MKT_OID from ft_T_mkid where rownum=1 and mkt_id='AQG' ),'AQG','ESMMKT',SYSDATE,SYSDATE,'GS:BARCLAYS','MKID=00331','ESM' from dual where not exists (select 'X' from ft_t_MKID where MKT_ID='AQG' and MKT_ID_CTXT_TYP='ESMMKT');</v>
      </c>
    </row>
    <row r="333" spans="1:9">
      <c r="A333" s="69"/>
      <c r="B333" s="69" t="s">
        <v>1279</v>
      </c>
      <c r="C333" s="51" t="s">
        <v>362</v>
      </c>
      <c r="D333" s="51" t="s">
        <v>35</v>
      </c>
      <c r="E333" s="51" t="s">
        <v>35</v>
      </c>
      <c r="F333" s="51" t="s">
        <v>331</v>
      </c>
      <c r="G333" s="51" t="s">
        <v>1095</v>
      </c>
      <c r="H333" s="51" t="s">
        <v>332</v>
      </c>
      <c r="I333" s="65" t="str">
        <f t="shared" si="6"/>
        <v>INSERT INTO FT_T_MKID (MKT_OID,MKT_ID,MKT_ID_CTXT_TYP,START_TMS,LAST_CHG_TMS,LAST_CHG_USR_ID,MKID_OID,DATA_SRC_ID) SELECT  (select MKT_OID from ft_T_mkid where rownum=1 and mkt_id='AQH' ),'AQH','ESMMKT',SYSDATE,SYSDATE,'GS:BARCLAYS','MKID=00332','ESM' from dual where not exists (select 'X' from ft_t_MKID where MKT_ID='AQH' and MKT_ID_CTXT_TYP='ESMMKT');</v>
      </c>
    </row>
    <row r="334" spans="1:9">
      <c r="B334" s="51" t="s">
        <v>994</v>
      </c>
      <c r="C334" s="51" t="s">
        <v>362</v>
      </c>
      <c r="D334" s="51" t="s">
        <v>35</v>
      </c>
      <c r="E334" s="51" t="s">
        <v>35</v>
      </c>
      <c r="F334" s="51" t="s">
        <v>331</v>
      </c>
      <c r="G334" s="51" t="s">
        <v>1096</v>
      </c>
      <c r="H334" s="51" t="s">
        <v>332</v>
      </c>
      <c r="I334" s="65" t="str">
        <f t="shared" si="6"/>
        <v>INSERT INTO FT_T_MKID (MKT_OID,MKT_ID,MKT_ID_CTXT_TYP,START_TMS,LAST_CHG_TMS,LAST_CHG_USR_ID,MKID_OID,DATA_SRC_ID) SELECT  (select MKT_OID from ft_T_mkid where rownum=1 and mkt_id='AQX' ),'AQX','ESMMKT',SYSDATE,SYSDATE,'GS:BARCLAYS','MKID=00333','ESM' from dual where not exists (select 'X' from ft_t_MKID where MKT_ID='AQX' and MKT_ID_CTXT_TYP='ESMMKT');</v>
      </c>
    </row>
    <row r="335" spans="1:9">
      <c r="B335" s="51" t="s">
        <v>958</v>
      </c>
      <c r="C335" s="51" t="s">
        <v>362</v>
      </c>
      <c r="D335" s="51" t="s">
        <v>35</v>
      </c>
      <c r="E335" s="51" t="s">
        <v>35</v>
      </c>
      <c r="F335" s="51" t="s">
        <v>331</v>
      </c>
      <c r="G335" s="51" t="s">
        <v>1097</v>
      </c>
      <c r="H335" s="51" t="s">
        <v>332</v>
      </c>
      <c r="I335" s="65" t="str">
        <f t="shared" si="6"/>
        <v>INSERT INTO FT_T_MKID (MKT_OID,MKT_ID,MKT_ID_CTXT_TYP,START_TMS,LAST_CHG_TMS,LAST_CHG_USR_ID,MKID_OID,DATA_SRC_ID) SELECT  (select MKT_OID from ft_T_mkid where rownum=1 and mkt_id='AR' ),'AR','ESMMKT',SYSDATE,SYSDATE,'GS:BARCLAYS','MKID=00334','ESM' from dual where not exists (select 'X' from ft_t_MKID where MKT_ID='AR' and MKT_ID_CTXT_TYP='ESMMKT');</v>
      </c>
    </row>
    <row r="336" spans="1:9">
      <c r="B336" s="51" t="s">
        <v>995</v>
      </c>
      <c r="C336" s="51" t="s">
        <v>362</v>
      </c>
      <c r="D336" s="51" t="s">
        <v>35</v>
      </c>
      <c r="E336" s="51" t="s">
        <v>35</v>
      </c>
      <c r="F336" s="51" t="s">
        <v>331</v>
      </c>
      <c r="G336" s="51" t="s">
        <v>1098</v>
      </c>
      <c r="H336" s="51" t="s">
        <v>332</v>
      </c>
      <c r="I336" s="65" t="str">
        <f t="shared" si="6"/>
        <v>INSERT INTO FT_T_MKID (MKT_OID,MKT_ID,MKT_ID_CTXT_TYP,START_TMS,LAST_CHG_TMS,LAST_CHG_USR_ID,MKID_OID,DATA_SRC_ID) SELECT  (select MKT_OID from ft_T_mkid where rownum=1 and mkt_id='ARM' ),'ARM','ESMMKT',SYSDATE,SYSDATE,'GS:BARCLAYS','MKID=00335','ESM' from dual where not exists (select 'X' from ft_t_MKID where MKT_ID='ARM' and MKT_ID_CTXT_TYP='ESMMKT');</v>
      </c>
    </row>
    <row r="337" spans="1:9">
      <c r="B337" s="51" t="s">
        <v>996</v>
      </c>
      <c r="C337" s="51" t="s">
        <v>362</v>
      </c>
      <c r="D337" s="51" t="s">
        <v>35</v>
      </c>
      <c r="E337" s="51" t="s">
        <v>35</v>
      </c>
      <c r="F337" s="51" t="s">
        <v>331</v>
      </c>
      <c r="G337" s="51" t="s">
        <v>1099</v>
      </c>
      <c r="H337" s="51" t="s">
        <v>332</v>
      </c>
      <c r="I337" s="65" t="str">
        <f t="shared" si="6"/>
        <v>INSERT INTO FT_T_MKID (MKT_OID,MKT_ID,MKT_ID_CTXT_TYP,START_TMS,LAST_CHG_TMS,LAST_CHG_USR_ID,MKID_OID,DATA_SRC_ID) SELECT  (select MKT_OID from ft_T_mkid where rownum=1 and mkt_id='ATH' ),'ATH','ESMMKT',SYSDATE,SYSDATE,'GS:BARCLAYS','MKID=00336','ESM' from dual where not exists (select 'X' from ft_t_MKID where MKT_ID='ATH' and MKT_ID_CTXT_TYP='ESMMKT');</v>
      </c>
    </row>
    <row r="338" spans="1:9">
      <c r="A338" s="69"/>
      <c r="B338" s="69" t="s">
        <v>1280</v>
      </c>
      <c r="C338" s="51" t="s">
        <v>362</v>
      </c>
      <c r="D338" s="51" t="s">
        <v>35</v>
      </c>
      <c r="E338" s="51" t="s">
        <v>35</v>
      </c>
      <c r="F338" s="51" t="s">
        <v>331</v>
      </c>
      <c r="G338" s="51" t="s">
        <v>1100</v>
      </c>
      <c r="H338" s="51" t="s">
        <v>332</v>
      </c>
      <c r="I338" s="65" t="str">
        <f t="shared" si="6"/>
        <v>INSERT INTO FT_T_MKID (MKT_OID,MKT_ID,MKT_ID_CTXT_TYP,START_TMS,LAST_CHG_TMS,LAST_CHG_USR_ID,MKID_OID,DATA_SRC_ID) SELECT  (select MKT_OID from ft_T_mkid where rownum=1 and mkt_id='ATR' ),'ATR','ESMMKT',SYSDATE,SYSDATE,'GS:BARCLAYS','MKID=00337','ESM' from dual where not exists (select 'X' from ft_t_MKID where MKT_ID='ATR' and MKT_ID_CTXT_TYP='ESMMKT');</v>
      </c>
    </row>
    <row r="339" spans="1:9">
      <c r="A339" s="69"/>
      <c r="B339" s="69" t="s">
        <v>1281</v>
      </c>
      <c r="C339" s="51" t="s">
        <v>362</v>
      </c>
      <c r="D339" s="51" t="s">
        <v>35</v>
      </c>
      <c r="E339" s="51" t="s">
        <v>35</v>
      </c>
      <c r="F339" s="51" t="s">
        <v>331</v>
      </c>
      <c r="G339" s="51" t="s">
        <v>1101</v>
      </c>
      <c r="H339" s="51" t="s">
        <v>332</v>
      </c>
      <c r="I339" s="65" t="str">
        <f t="shared" si="6"/>
        <v>INSERT INTO FT_T_MKID (MKT_OID,MKT_ID,MKT_ID_CTXT_TYP,START_TMS,LAST_CHG_TMS,LAST_CHG_USR_ID,MKID_OID,DATA_SRC_ID) SELECT  (select MKT_OID from ft_T_mkid where rownum=1 and mkt_id='ATV' ),'ATV','ESMMKT',SYSDATE,SYSDATE,'GS:BARCLAYS','MKID=00338','ESM' from dual where not exists (select 'X' from ft_t_MKID where MKT_ID='ATV' and MKT_ID_CTXT_TYP='ESMMKT');</v>
      </c>
    </row>
    <row r="340" spans="1:9">
      <c r="B340" s="51" t="s">
        <v>292</v>
      </c>
      <c r="C340" s="51" t="s">
        <v>362</v>
      </c>
      <c r="D340" s="51" t="s">
        <v>35</v>
      </c>
      <c r="E340" s="51" t="s">
        <v>35</v>
      </c>
      <c r="F340" s="51" t="s">
        <v>331</v>
      </c>
      <c r="G340" s="51" t="s">
        <v>1102</v>
      </c>
      <c r="H340" s="51" t="s">
        <v>332</v>
      </c>
      <c r="I340" s="65" t="str">
        <f t="shared" si="6"/>
        <v>INSERT INTO FT_T_MKID (MKT_OID,MKT_ID,MKT_ID_CTXT_TYP,START_TMS,LAST_CHG_TMS,LAST_CHG_USR_ID,MKID_OID,DATA_SRC_ID) SELECT  (select MKT_OID from ft_T_mkid where rownum=1 and mkt_id='AU' ),'AU','ESMMKT',SYSDATE,SYSDATE,'GS:BARCLAYS','MKID=00339','ESM' from dual where not exists (select 'X' from ft_t_MKID where MKT_ID='AU' and MKT_ID_CTXT_TYP='ESMMKT');</v>
      </c>
    </row>
    <row r="341" spans="1:9">
      <c r="B341" s="51" t="s">
        <v>1282</v>
      </c>
      <c r="C341" s="51" t="s">
        <v>362</v>
      </c>
      <c r="D341" s="51" t="s">
        <v>35</v>
      </c>
      <c r="E341" s="51" t="s">
        <v>35</v>
      </c>
      <c r="F341" s="51" t="s">
        <v>331</v>
      </c>
      <c r="G341" s="51" t="s">
        <v>1103</v>
      </c>
      <c r="H341" s="51" t="s">
        <v>332</v>
      </c>
      <c r="I341" s="65" t="str">
        <f t="shared" si="6"/>
        <v>INSERT INTO FT_T_MKID (MKT_OID,MKT_ID,MKT_ID_CTXT_TYP,START_TMS,LAST_CHG_TMS,LAST_CHG_USR_ID,MKID_OID,DATA_SRC_ID) SELECT  (select MKT_OID from ft_T_mkid where rownum=1 and mkt_id='BAG' ),'BAG','ESMMKT',SYSDATE,SYSDATE,'GS:BARCLAYS','MKID=00340','ESM' from dual where not exists (select 'X' from ft_t_MKID where MKT_ID='BAG' and MKT_ID_CTXT_TYP='ESMMKT');</v>
      </c>
    </row>
    <row r="342" spans="1:9">
      <c r="B342" s="51" t="s">
        <v>997</v>
      </c>
      <c r="C342" s="51" t="s">
        <v>362</v>
      </c>
      <c r="D342" s="51" t="s">
        <v>35</v>
      </c>
      <c r="E342" s="51" t="s">
        <v>35</v>
      </c>
      <c r="F342" s="51" t="s">
        <v>331</v>
      </c>
      <c r="G342" s="51" t="s">
        <v>1104</v>
      </c>
      <c r="H342" s="51" t="s">
        <v>332</v>
      </c>
      <c r="I342" s="65" t="str">
        <f t="shared" si="6"/>
        <v>INSERT INTO FT_T_MKID (MKT_OID,MKT_ID,MKT_ID_CTXT_TYP,START_TMS,LAST_CHG_TMS,LAST_CHG_USR_ID,MKID_OID,DATA_SRC_ID) SELECT  (select MKT_OID from ft_T_mkid where rownum=1 and mkt_id='BAK' ),'BAK','ESMMKT',SYSDATE,SYSDATE,'GS:BARCLAYS','MKID=00341','ESM' from dual where not exists (select 'X' from ft_t_MKID where MKT_ID='BAK' and MKT_ID_CTXT_TYP='ESMMKT');</v>
      </c>
    </row>
    <row r="343" spans="1:9">
      <c r="B343" s="51" t="s">
        <v>83</v>
      </c>
      <c r="C343" s="51" t="s">
        <v>362</v>
      </c>
      <c r="D343" s="51" t="s">
        <v>35</v>
      </c>
      <c r="E343" s="51" t="s">
        <v>35</v>
      </c>
      <c r="F343" s="51" t="s">
        <v>331</v>
      </c>
      <c r="G343" s="51" t="s">
        <v>1105</v>
      </c>
      <c r="H343" s="51" t="s">
        <v>332</v>
      </c>
      <c r="I343" s="65" t="str">
        <f t="shared" si="6"/>
        <v>INSERT INTO FT_T_MKID (MKT_OID,MKT_ID,MKT_ID_CTXT_TYP,START_TMS,LAST_CHG_TMS,LAST_CHG_USR_ID,MKID_OID,DATA_SRC_ID) SELECT  (select MKT_OID from ft_T_mkid where rownum=1 and mkt_id='BBB' ),'BBB','ESMMKT',SYSDATE,SYSDATE,'GS:BARCLAYS','MKID=00342','ESM' from dual where not exists (select 'X' from ft_t_MKID where MKT_ID='BBB' and MKT_ID_CTXT_TYP='ESMMKT');</v>
      </c>
    </row>
    <row r="344" spans="1:9">
      <c r="B344" s="51" t="s">
        <v>1283</v>
      </c>
      <c r="C344" s="51" t="s">
        <v>362</v>
      </c>
      <c r="D344" s="51" t="s">
        <v>35</v>
      </c>
      <c r="E344" s="51" t="s">
        <v>35</v>
      </c>
      <c r="F344" s="51" t="s">
        <v>331</v>
      </c>
      <c r="G344" s="51" t="s">
        <v>1106</v>
      </c>
      <c r="H344" s="51" t="s">
        <v>332</v>
      </c>
      <c r="I344" s="65" t="str">
        <f t="shared" si="6"/>
        <v>INSERT INTO FT_T_MKID (MKT_OID,MKT_ID,MKT_ID_CTXT_TYP,START_TMS,LAST_CHG_TMS,LAST_CHG_USR_ID,MKID_OID,DATA_SRC_ID) SELECT  (select MKT_OID from ft_T_mkid where rownum=1 and mkt_id='BCA' ),'BCA','ESMMKT',SYSDATE,SYSDATE,'GS:BARCLAYS','MKID=00343','ESM' from dual where not exists (select 'X' from ft_t_MKID where MKT_ID='BCA' and MKT_ID_CTXT_TYP='ESMMKT');</v>
      </c>
    </row>
    <row r="345" spans="1:9">
      <c r="A345" s="69"/>
      <c r="B345" s="69" t="s">
        <v>1222</v>
      </c>
      <c r="C345" s="51" t="s">
        <v>362</v>
      </c>
      <c r="D345" s="51" t="s">
        <v>35</v>
      </c>
      <c r="E345" s="51" t="s">
        <v>35</v>
      </c>
      <c r="F345" s="51" t="s">
        <v>331</v>
      </c>
      <c r="G345" s="51" t="s">
        <v>1108</v>
      </c>
      <c r="H345" s="51" t="s">
        <v>332</v>
      </c>
      <c r="I345" s="65" t="str">
        <f t="shared" si="6"/>
        <v>INSERT INTO FT_T_MKID (MKT_OID,MKT_ID,MKT_ID_CTXT_TYP,START_TMS,LAST_CHG_TMS,LAST_CHG_USR_ID,MKID_OID,DATA_SRC_ID) SELECT  (select MKT_OID from ft_T_mkid where rownum=1 and mkt_id='BEF' ),'BEF','ESMMKT',SYSDATE,SYSDATE,'GS:BARCLAYS','MKID=00344','ESM' from dual where not exists (select 'X' from ft_t_MKID where MKT_ID='BEF' and MKT_ID_CTXT_TYP='ESMMKT');</v>
      </c>
    </row>
    <row r="346" spans="1:9">
      <c r="A346" s="69"/>
      <c r="B346" s="69" t="s">
        <v>1284</v>
      </c>
      <c r="C346" s="51" t="s">
        <v>362</v>
      </c>
      <c r="D346" s="51" t="s">
        <v>35</v>
      </c>
      <c r="E346" s="51" t="s">
        <v>35</v>
      </c>
      <c r="F346" s="51" t="s">
        <v>331</v>
      </c>
      <c r="G346" s="51" t="s">
        <v>1109</v>
      </c>
      <c r="H346" s="51" t="s">
        <v>332</v>
      </c>
      <c r="I346" s="65" t="str">
        <f t="shared" si="6"/>
        <v>INSERT INTO FT_T_MKID (MKT_OID,MKT_ID,MKT_ID_CTXT_TYP,START_TMS,LAST_CHG_TMS,LAST_CHG_USR_ID,MKID_OID,DATA_SRC_ID) SELECT  (select MKT_OID from ft_T_mkid where rownum=1 and mkt_id='BIT' ),'BIT','ESMMKT',SYSDATE,SYSDATE,'GS:BARCLAYS','MKID=00345','ESM' from dual where not exists (select 'X' from ft_t_MKID where MKT_ID='BIT' and MKT_ID_CTXT_TYP='ESMMKT');</v>
      </c>
    </row>
    <row r="347" spans="1:9">
      <c r="B347" s="51" t="s">
        <v>1000</v>
      </c>
      <c r="C347" s="51" t="s">
        <v>362</v>
      </c>
      <c r="D347" s="51" t="s">
        <v>35</v>
      </c>
      <c r="E347" s="51" t="s">
        <v>35</v>
      </c>
      <c r="F347" s="51" t="s">
        <v>331</v>
      </c>
      <c r="G347" s="51" t="s">
        <v>1110</v>
      </c>
      <c r="H347" s="51" t="s">
        <v>332</v>
      </c>
      <c r="I347" s="65" t="str">
        <f t="shared" si="6"/>
        <v>INSERT INTO FT_T_MKID (MKT_OID,MKT_ID,MKT_ID_CTXT_TYP,START_TMS,LAST_CHG_TMS,LAST_CHG_USR_ID,MKID_OID,DATA_SRC_ID) SELECT  (select MKT_OID from ft_T_mkid where rownum=1 and mkt_id='BIX' ),'BIX','ESMMKT',SYSDATE,SYSDATE,'GS:BARCLAYS','MKID=00346','ESM' from dual where not exists (select 'X' from ft_t_MKID where MKT_ID='BIX' and MKT_ID_CTXT_TYP='ESMMKT');</v>
      </c>
    </row>
    <row r="348" spans="1:9">
      <c r="B348" s="51" t="s">
        <v>1285</v>
      </c>
      <c r="C348" s="51" t="s">
        <v>362</v>
      </c>
      <c r="D348" s="51" t="s">
        <v>35</v>
      </c>
      <c r="E348" s="51" t="s">
        <v>35</v>
      </c>
      <c r="F348" s="51" t="s">
        <v>331</v>
      </c>
      <c r="G348" s="51" t="s">
        <v>1111</v>
      </c>
      <c r="H348" s="51" t="s">
        <v>332</v>
      </c>
      <c r="I348" s="65" t="str">
        <f t="shared" si="6"/>
        <v>INSERT INTO FT_T_MKID (MKT_OID,MKT_ID,MKT_ID_CTXT_TYP,START_TMS,LAST_CHG_TMS,LAST_CHG_USR_ID,MKID_OID,DATA_SRC_ID) SELECT  (select MKT_OID from ft_T_mkid where rownum=1 and mkt_id='BLB' ),'BLB','ESMMKT',SYSDATE,SYSDATE,'GS:BARCLAYS','MKID=00347','ESM' from dual where not exists (select 'X' from ft_t_MKID where MKT_ID='BLB' and MKT_ID_CTXT_TYP='ESMMKT');</v>
      </c>
    </row>
    <row r="349" spans="1:9">
      <c r="B349" s="51" t="s">
        <v>1001</v>
      </c>
      <c r="C349" s="51" t="s">
        <v>362</v>
      </c>
      <c r="D349" s="51" t="s">
        <v>35</v>
      </c>
      <c r="E349" s="51" t="s">
        <v>35</v>
      </c>
      <c r="F349" s="51" t="s">
        <v>331</v>
      </c>
      <c r="G349" s="51" t="s">
        <v>1112</v>
      </c>
      <c r="H349" s="51" t="s">
        <v>332</v>
      </c>
      <c r="I349" s="65" t="str">
        <f t="shared" si="6"/>
        <v>INSERT INTO FT_T_MKID (MKT_OID,MKT_ID,MKT_ID_CTXT_TYP,START_TMS,LAST_CHG_TMS,LAST_CHG_USR_ID,MKID_OID,DATA_SRC_ID) SELECT  (select MKT_OID from ft_T_mkid where rownum=1 and mkt_id='BNE' ),'BNE','ESMMKT',SYSDATE,SYSDATE,'GS:BARCLAYS','MKID=00348','ESM' from dual where not exists (select 'X' from ft_t_MKID where MKT_ID='BNE' and MKT_ID_CTXT_TYP='ESMMKT');</v>
      </c>
    </row>
    <row r="350" spans="1:9">
      <c r="B350" s="51" t="s">
        <v>1286</v>
      </c>
      <c r="C350" s="51" t="s">
        <v>362</v>
      </c>
      <c r="D350" s="51" t="s">
        <v>35</v>
      </c>
      <c r="E350" s="51" t="s">
        <v>35</v>
      </c>
      <c r="F350" s="51" t="s">
        <v>331</v>
      </c>
      <c r="G350" s="51" t="s">
        <v>1113</v>
      </c>
      <c r="H350" s="51" t="s">
        <v>332</v>
      </c>
      <c r="I350" s="65" t="str">
        <f t="shared" si="6"/>
        <v>INSERT INTO FT_T_MKID (MKT_OID,MKT_ID,MKT_ID_CTXT_TYP,START_TMS,LAST_CHG_TMS,LAST_CHG_USR_ID,MKID_OID,DATA_SRC_ID) SELECT  (select MKT_OID from ft_T_mkid where rownum=1 and mkt_id='BNM' ),'BNM','ESMMKT',SYSDATE,SYSDATE,'GS:BARCLAYS','MKID=00349','ESM' from dual where not exists (select 'X' from ft_t_MKID where MKT_ID='BNM' and MKT_ID_CTXT_TYP='ESMMKT');</v>
      </c>
    </row>
    <row r="351" spans="1:9">
      <c r="B351" s="51" t="s">
        <v>1287</v>
      </c>
      <c r="C351" s="51" t="s">
        <v>362</v>
      </c>
      <c r="D351" s="51" t="s">
        <v>35</v>
      </c>
      <c r="E351" s="51" t="s">
        <v>35</v>
      </c>
      <c r="F351" s="51" t="s">
        <v>331</v>
      </c>
      <c r="G351" s="51" t="s">
        <v>1114</v>
      </c>
      <c r="H351" s="51" t="s">
        <v>332</v>
      </c>
      <c r="I351" s="65" t="str">
        <f t="shared" si="6"/>
        <v>INSERT INTO FT_T_MKID (MKT_OID,MKT_ID,MKT_ID_CTXT_TYP,START_TMS,LAST_CHG_TMS,LAST_CHG_USR_ID,MKID_OID,DATA_SRC_ID) SELECT  (select MKT_OID from ft_T_mkid where rownum=1 and mkt_id='BNV' ),'BNV','ESMMKT',SYSDATE,SYSDATE,'GS:BARCLAYS','MKID=00350','ESM' from dual where not exists (select 'X' from ft_t_MKID where MKT_ID='BNV' and MKT_ID_CTXT_TYP='ESMMKT');</v>
      </c>
    </row>
    <row r="352" spans="1:9">
      <c r="B352" s="51" t="s">
        <v>1002</v>
      </c>
      <c r="C352" s="51" t="s">
        <v>362</v>
      </c>
      <c r="D352" s="51" t="s">
        <v>35</v>
      </c>
      <c r="E352" s="51" t="s">
        <v>35</v>
      </c>
      <c r="F352" s="51" t="s">
        <v>331</v>
      </c>
      <c r="G352" s="51" t="s">
        <v>1116</v>
      </c>
      <c r="H352" s="51" t="s">
        <v>332</v>
      </c>
      <c r="I352" s="65" t="str">
        <f t="shared" si="6"/>
        <v>INSERT INTO FT_T_MKID (MKT_OID,MKT_ID,MKT_ID_CTXT_TYP,START_TMS,LAST_CHG_TMS,LAST_CHG_USR_ID,MKID_OID,DATA_SRC_ID) SELECT  (select MKT_OID from ft_T_mkid where rownum=1 and mkt_id='BNX' ),'BNX','ESMMKT',SYSDATE,SYSDATE,'GS:BARCLAYS','MKID=00351','ESM' from dual where not exists (select 'X' from ft_t_MKID where MKT_ID='BNX' and MKT_ID_CTXT_TYP='ESMMKT');</v>
      </c>
    </row>
    <row r="353" spans="2:9">
      <c r="B353" s="51" t="s">
        <v>1288</v>
      </c>
      <c r="C353" s="51" t="s">
        <v>362</v>
      </c>
      <c r="D353" s="51" t="s">
        <v>35</v>
      </c>
      <c r="E353" s="51" t="s">
        <v>35</v>
      </c>
      <c r="F353" s="51" t="s">
        <v>331</v>
      </c>
      <c r="G353" s="51" t="s">
        <v>1117</v>
      </c>
      <c r="H353" s="51" t="s">
        <v>332</v>
      </c>
      <c r="I353" s="65" t="str">
        <f t="shared" si="6"/>
        <v>INSERT INTO FT_T_MKID (MKT_OID,MKT_ID,MKT_ID_CTXT_TYP,START_TMS,LAST_CHG_TMS,LAST_CHG_USR_ID,MKID_OID,DATA_SRC_ID) SELECT  (select MKT_OID from ft_T_mkid where rownum=1 and mkt_id='BOG' ),'BOG','ESMMKT',SYSDATE,SYSDATE,'GS:BARCLAYS','MKID=00352','ESM' from dual where not exists (select 'X' from ft_t_MKID where MKT_ID='BOG' and MKT_ID_CTXT_TYP='ESMMKT');</v>
      </c>
    </row>
    <row r="354" spans="2:9">
      <c r="B354" s="51" t="s">
        <v>1003</v>
      </c>
      <c r="C354" s="51" t="s">
        <v>362</v>
      </c>
      <c r="D354" s="51" t="s">
        <v>35</v>
      </c>
      <c r="E354" s="51" t="s">
        <v>35</v>
      </c>
      <c r="F354" s="51" t="s">
        <v>331</v>
      </c>
      <c r="G354" s="51" t="s">
        <v>1118</v>
      </c>
      <c r="H354" s="51" t="s">
        <v>332</v>
      </c>
      <c r="I354" s="65" t="str">
        <f t="shared" si="6"/>
        <v>INSERT INTO FT_T_MKID (MKT_OID,MKT_ID,MKT_ID_CTXT_TYP,START_TMS,LAST_CHG_TMS,LAST_CHG_USR_ID,MKID_OID,DATA_SRC_ID) SELECT  (select MKT_OID from ft_T_mkid where rownum=1 and mkt_id='BOL' ),'BOL','ESMMKT',SYSDATE,SYSDATE,'GS:BARCLAYS','MKID=00353','ESM' from dual where not exists (select 'X' from ft_t_MKID where MKT_ID='BOL' and MKT_ID_CTXT_TYP='ESMMKT');</v>
      </c>
    </row>
    <row r="355" spans="2:9">
      <c r="B355" s="51" t="s">
        <v>1004</v>
      </c>
      <c r="C355" s="51" t="s">
        <v>362</v>
      </c>
      <c r="D355" s="51" t="s">
        <v>35</v>
      </c>
      <c r="E355" s="51" t="s">
        <v>35</v>
      </c>
      <c r="F355" s="51" t="s">
        <v>331</v>
      </c>
      <c r="G355" s="51" t="s">
        <v>1119</v>
      </c>
      <c r="H355" s="51" t="s">
        <v>332</v>
      </c>
      <c r="I355" s="65" t="str">
        <f t="shared" si="6"/>
        <v>INSERT INTO FT_T_MKID (MKT_OID,MKT_ID,MKT_ID_CTXT_TYP,START_TMS,LAST_CHG_TMS,LAST_CHG_USR_ID,MKID_OID,DATA_SRC_ID) SELECT  (select MKT_OID from ft_T_mkid where rownum=1 and mkt_id='BOX' ),'BOX','ESMMKT',SYSDATE,SYSDATE,'GS:BARCLAYS','MKID=00354','ESM' from dual where not exists (select 'X' from ft_t_MKID where MKT_ID='BOX' and MKT_ID_CTXT_TYP='ESMMKT');</v>
      </c>
    </row>
    <row r="356" spans="2:9">
      <c r="B356" s="51" t="s">
        <v>1289</v>
      </c>
      <c r="C356" s="51" t="s">
        <v>362</v>
      </c>
      <c r="D356" s="51" t="s">
        <v>35</v>
      </c>
      <c r="E356" s="51" t="s">
        <v>35</v>
      </c>
      <c r="F356" s="51" t="s">
        <v>331</v>
      </c>
      <c r="G356" s="51" t="s">
        <v>1120</v>
      </c>
      <c r="H356" s="51" t="s">
        <v>332</v>
      </c>
      <c r="I356" s="65" t="str">
        <f t="shared" si="6"/>
        <v>INSERT INTO FT_T_MKID (MKT_OID,MKT_ID,MKT_ID_CTXT_TYP,START_TMS,LAST_CHG_TMS,LAST_CHG_USR_ID,MKID_OID,DATA_SRC_ID) SELECT  (select MKT_OID from ft_T_mkid where rownum=1 and mkt_id='BPV' ),'BPV','ESMMKT',SYSDATE,SYSDATE,'GS:BARCLAYS','MKID=00355','ESM' from dual where not exists (select 'X' from ft_t_MKID where MKT_ID='BPV' and MKT_ID_CTXT_TYP='ESMMKT');</v>
      </c>
    </row>
    <row r="357" spans="2:9">
      <c r="B357" s="51" t="s">
        <v>1290</v>
      </c>
      <c r="C357" s="51" t="s">
        <v>362</v>
      </c>
      <c r="D357" s="51" t="s">
        <v>35</v>
      </c>
      <c r="E357" s="51" t="s">
        <v>35</v>
      </c>
      <c r="F357" s="51" t="s">
        <v>331</v>
      </c>
      <c r="G357" s="51" t="s">
        <v>1121</v>
      </c>
      <c r="H357" s="51" t="s">
        <v>332</v>
      </c>
      <c r="I357" s="65" t="str">
        <f t="shared" si="6"/>
        <v>INSERT INTO FT_T_MKID (MKT_OID,MKT_ID,MKT_ID_CTXT_TYP,START_TMS,LAST_CHG_TMS,LAST_CHG_USR_ID,MKID_OID,DATA_SRC_ID) SELECT  (select MKT_OID from ft_T_mkid where rownum=1 and mkt_id='BR' ),'BR','ESMMKT',SYSDATE,SYSDATE,'GS:BARCLAYS','MKID=00356','ESM' from dual where not exists (select 'X' from ft_t_MKID where MKT_ID='BR' and MKT_ID_CTXT_TYP='ESMMKT');</v>
      </c>
    </row>
    <row r="358" spans="2:9">
      <c r="B358" s="51" t="s">
        <v>1291</v>
      </c>
      <c r="C358" s="51" t="s">
        <v>362</v>
      </c>
      <c r="D358" s="51" t="s">
        <v>35</v>
      </c>
      <c r="E358" s="51" t="s">
        <v>35</v>
      </c>
      <c r="F358" s="51" t="s">
        <v>331</v>
      </c>
      <c r="G358" s="51" t="s">
        <v>1122</v>
      </c>
      <c r="H358" s="51" t="s">
        <v>332</v>
      </c>
      <c r="I358" s="65" t="str">
        <f t="shared" si="6"/>
        <v>INSERT INTO FT_T_MKID (MKT_OID,MKT_ID,MKT_ID_CTXT_TYP,START_TMS,LAST_CHG_TMS,LAST_CHG_USR_ID,MKID_OID,DATA_SRC_ID) SELECT  (select MKT_OID from ft_T_mkid where rownum=1 and mkt_id='BRG' ),'BRG','ESMMKT',SYSDATE,SYSDATE,'GS:BARCLAYS','MKID=00357','ESM' from dual where not exists (select 'X' from ft_t_MKID where MKT_ID='BRG' and MKT_ID_CTXT_TYP='ESMMKT');</v>
      </c>
    </row>
    <row r="359" spans="2:9">
      <c r="B359" s="51" t="s">
        <v>1292</v>
      </c>
      <c r="C359" s="51" t="s">
        <v>362</v>
      </c>
      <c r="D359" s="51" t="s">
        <v>35</v>
      </c>
      <c r="E359" s="51" t="s">
        <v>35</v>
      </c>
      <c r="F359" s="51" t="s">
        <v>331</v>
      </c>
      <c r="G359" s="51" t="s">
        <v>1123</v>
      </c>
      <c r="H359" s="51" t="s">
        <v>332</v>
      </c>
      <c r="I359" s="65" t="str">
        <f t="shared" si="6"/>
        <v>INSERT INTO FT_T_MKID (MKT_OID,MKT_ID,MKT_ID_CTXT_TYP,START_TMS,LAST_CHG_TMS,LAST_CHG_USR_ID,MKID_OID,DATA_SRC_ID) SELECT  (select MKT_OID from ft_T_mkid where rownum=1 and mkt_id='BRM' ),'BRM','ESMMKT',SYSDATE,SYSDATE,'GS:BARCLAYS','MKID=00358','ESM' from dual where not exists (select 'X' from ft_t_MKID where MKT_ID='BRM' and MKT_ID_CTXT_TYP='ESMMKT');</v>
      </c>
    </row>
    <row r="360" spans="2:9">
      <c r="B360" s="51" t="s">
        <v>1293</v>
      </c>
      <c r="C360" s="51" t="s">
        <v>362</v>
      </c>
      <c r="D360" s="51" t="s">
        <v>35</v>
      </c>
      <c r="E360" s="51" t="s">
        <v>35</v>
      </c>
      <c r="F360" s="51" t="s">
        <v>331</v>
      </c>
      <c r="G360" s="51" t="s">
        <v>1124</v>
      </c>
      <c r="H360" s="51" t="s">
        <v>332</v>
      </c>
      <c r="I360" s="65" t="str">
        <f t="shared" si="6"/>
        <v>INSERT INTO FT_T_MKID (MKT_OID,MKT_ID,MKT_ID_CTXT_TYP,START_TMS,LAST_CHG_TMS,LAST_CHG_USR_ID,MKID_OID,DATA_SRC_ID) SELECT  (select MKT_OID from ft_T_mkid where rownum=1 and mkt_id='BRS' ),'BRS','ESMMKT',SYSDATE,SYSDATE,'GS:BARCLAYS','MKID=00359','ESM' from dual where not exists (select 'X' from ft_t_MKID where MKT_ID='BRS' and MKT_ID_CTXT_TYP='ESMMKT');</v>
      </c>
    </row>
    <row r="361" spans="2:9">
      <c r="B361" s="51" t="s">
        <v>1294</v>
      </c>
      <c r="C361" s="51" t="s">
        <v>362</v>
      </c>
      <c r="D361" s="51" t="s">
        <v>35</v>
      </c>
      <c r="E361" s="51" t="s">
        <v>35</v>
      </c>
      <c r="F361" s="51" t="s">
        <v>331</v>
      </c>
      <c r="G361" s="51" t="s">
        <v>1125</v>
      </c>
      <c r="H361" s="51" t="s">
        <v>332</v>
      </c>
      <c r="I361" s="65" t="str">
        <f t="shared" si="6"/>
        <v>INSERT INTO FT_T_MKID (MKT_OID,MKT_ID,MKT_ID_CTXT_TYP,START_TMS,LAST_CHG_TMS,LAST_CHG_USR_ID,MKID_OID,DATA_SRC_ID) SELECT  (select MKT_OID from ft_T_mkid where rownum=1 and mkt_id='BRZ' ),'BRZ','ESMMKT',SYSDATE,SYSDATE,'GS:BARCLAYS','MKID=00360','ESM' from dual where not exists (select 'X' from ft_t_MKID where MKT_ID='BRZ' and MKT_ID_CTXT_TYP='ESMMKT');</v>
      </c>
    </row>
    <row r="362" spans="2:9">
      <c r="B362" s="51" t="s">
        <v>1005</v>
      </c>
      <c r="C362" s="51" t="s">
        <v>362</v>
      </c>
      <c r="D362" s="51" t="s">
        <v>35</v>
      </c>
      <c r="E362" s="51" t="s">
        <v>35</v>
      </c>
      <c r="F362" s="51" t="s">
        <v>331</v>
      </c>
      <c r="G362" s="51" t="s">
        <v>1126</v>
      </c>
      <c r="H362" s="51" t="s">
        <v>332</v>
      </c>
      <c r="I362" s="65" t="str">
        <f t="shared" si="6"/>
        <v>INSERT INTO FT_T_MKID (MKT_OID,MKT_ID,MKT_ID_CTXT_TYP,START_TMS,LAST_CHG_TMS,LAST_CHG_USR_ID,MKID_OID,DATA_SRC_ID) SELECT  (select MKT_OID from ft_T_mkid where rownum=1 and mkt_id='BSA' ),'BSA','ESMMKT',SYSDATE,SYSDATE,'GS:BARCLAYS','MKID=00361','ESM' from dual where not exists (select 'X' from ft_t_MKID where MKT_ID='BSA' and MKT_ID_CTXT_TYP='ESMMKT');</v>
      </c>
    </row>
    <row r="363" spans="2:9">
      <c r="B363" s="51" t="s">
        <v>1006</v>
      </c>
      <c r="C363" s="51" t="s">
        <v>362</v>
      </c>
      <c r="D363" s="51" t="s">
        <v>35</v>
      </c>
      <c r="E363" s="51" t="s">
        <v>35</v>
      </c>
      <c r="F363" s="51" t="s">
        <v>331</v>
      </c>
      <c r="G363" s="51" t="s">
        <v>1127</v>
      </c>
      <c r="H363" s="51" t="s">
        <v>332</v>
      </c>
      <c r="I363" s="65" t="str">
        <f t="shared" si="6"/>
        <v>INSERT INTO FT_T_MKID (MKT_OID,MKT_ID,MKT_ID_CTXT_TYP,START_TMS,LAST_CHG_TMS,LAST_CHG_USR_ID,MKID_OID,DATA_SRC_ID) SELECT  (select MKT_OID from ft_T_mkid where rownum=1 and mkt_id='BSM' ),'BSM','ESMMKT',SYSDATE,SYSDATE,'GS:BARCLAYS','MKID=00362','ESM' from dual where not exists (select 'X' from ft_t_MKID where MKT_ID='BSM' and MKT_ID_CTXT_TYP='ESMMKT');</v>
      </c>
    </row>
    <row r="364" spans="2:9">
      <c r="B364" s="51" t="s">
        <v>1295</v>
      </c>
      <c r="C364" s="51" t="s">
        <v>362</v>
      </c>
      <c r="D364" s="51" t="s">
        <v>35</v>
      </c>
      <c r="E364" s="51" t="s">
        <v>35</v>
      </c>
      <c r="F364" s="51" t="s">
        <v>331</v>
      </c>
      <c r="G364" s="51" t="s">
        <v>1128</v>
      </c>
      <c r="H364" s="51" t="s">
        <v>332</v>
      </c>
      <c r="I364" s="65" t="str">
        <f t="shared" si="6"/>
        <v>INSERT INTO FT_T_MKID (MKT_OID,MKT_ID,MKT_ID_CTXT_TYP,START_TMS,LAST_CHG_TMS,LAST_CHG_USR_ID,MKID_OID,DATA_SRC_ID) SELECT  (select MKT_OID from ft_T_mkid where rownum=1 and mkt_id='BUS' ),'BUS','ESMMKT',SYSDATE,SYSDATE,'GS:BARCLAYS','MKID=00363','ESM' from dual where not exists (select 'X' from ft_t_MKID where MKT_ID='BUS' and MKT_ID_CTXT_TYP='ESMMKT');</v>
      </c>
    </row>
    <row r="365" spans="2:9">
      <c r="B365" s="51" t="s">
        <v>1296</v>
      </c>
      <c r="C365" s="51" t="s">
        <v>362</v>
      </c>
      <c r="D365" s="51" t="s">
        <v>35</v>
      </c>
      <c r="E365" s="51" t="s">
        <v>35</v>
      </c>
      <c r="F365" s="51" t="s">
        <v>331</v>
      </c>
      <c r="G365" s="51" t="s">
        <v>1129</v>
      </c>
      <c r="H365" s="51" t="s">
        <v>332</v>
      </c>
      <c r="I365" s="65" t="str">
        <f t="shared" si="6"/>
        <v>INSERT INTO FT_T_MKID (MKT_OID,MKT_ID,MKT_ID_CTXT_TYP,START_TMS,LAST_CHG_TMS,LAST_CHG_USR_ID,MKID_OID,DATA_SRC_ID) SELECT  (select MKT_OID from ft_T_mkid where rownum=1 and mkt_id='BXS' ),'BXS','ESMMKT',SYSDATE,SYSDATE,'GS:BARCLAYS','MKID=00364','ESM' from dual where not exists (select 'X' from ft_t_MKID where MKT_ID='BXS' and MKT_ID_CTXT_TYP='ESMMKT');</v>
      </c>
    </row>
    <row r="366" spans="2:9">
      <c r="B366" s="51" t="s">
        <v>1297</v>
      </c>
      <c r="C366" s="51" t="s">
        <v>362</v>
      </c>
      <c r="D366" s="51" t="s">
        <v>35</v>
      </c>
      <c r="E366" s="51" t="s">
        <v>35</v>
      </c>
      <c r="F366" s="51" t="s">
        <v>331</v>
      </c>
      <c r="G366" s="51" t="s">
        <v>1130</v>
      </c>
      <c r="H366" s="51" t="s">
        <v>332</v>
      </c>
      <c r="I366" s="65" t="str">
        <f t="shared" si="6"/>
        <v>INSERT INTO FT_T_MKID (MKT_OID,MKT_ID,MKT_ID_CTXT_TYP,START_TMS,LAST_CHG_TMS,LAST_CHG_USR_ID,MKID_OID,DATA_SRC_ID) SELECT  (select MKT_OID from ft_T_mkid where rownum=1 and mkt_id='C2X' ),'C2X','ESMMKT',SYSDATE,SYSDATE,'GS:BARCLAYS','MKID=00365','ESM' from dual where not exists (select 'X' from ft_t_MKID where MKT_ID='C2X' and MKT_ID_CTXT_TYP='ESMMKT');</v>
      </c>
    </row>
    <row r="367" spans="2:9">
      <c r="B367" s="51" t="s">
        <v>293</v>
      </c>
      <c r="C367" s="51" t="s">
        <v>362</v>
      </c>
      <c r="D367" s="51" t="s">
        <v>35</v>
      </c>
      <c r="E367" s="51" t="s">
        <v>35</v>
      </c>
      <c r="F367" s="51" t="s">
        <v>331</v>
      </c>
      <c r="G367" s="51" t="s">
        <v>1132</v>
      </c>
      <c r="H367" s="51" t="s">
        <v>332</v>
      </c>
      <c r="I367" s="65" t="str">
        <f t="shared" si="6"/>
        <v>INSERT INTO FT_T_MKID (MKT_OID,MKT_ID,MKT_ID_CTXT_TYP,START_TMS,LAST_CHG_TMS,LAST_CHG_USR_ID,MKID_OID,DATA_SRC_ID) SELECT  (select MKT_OID from ft_T_mkid where rownum=1 and mkt_id='CA' ),'CA','ESMMKT',SYSDATE,SYSDATE,'GS:BARCLAYS','MKID=00366','ESM' from dual where not exists (select 'X' from ft_t_MKID where MKT_ID='CA' and MKT_ID_CTXT_TYP='ESMMKT');</v>
      </c>
    </row>
    <row r="368" spans="2:9">
      <c r="B368" s="51" t="s">
        <v>1007</v>
      </c>
      <c r="C368" s="51" t="s">
        <v>362</v>
      </c>
      <c r="D368" s="51" t="s">
        <v>35</v>
      </c>
      <c r="E368" s="51" t="s">
        <v>35</v>
      </c>
      <c r="F368" s="51" t="s">
        <v>331</v>
      </c>
      <c r="G368" s="51" t="s">
        <v>1134</v>
      </c>
      <c r="H368" s="51" t="s">
        <v>332</v>
      </c>
      <c r="I368" s="65" t="str">
        <f t="shared" si="6"/>
        <v>INSERT INTO FT_T_MKID (MKT_OID,MKT_ID,MKT_ID_CTXT_TYP,START_TMS,LAST_CHG_TMS,LAST_CHG_USR_ID,MKID_OID,DATA_SRC_ID) SELECT  (select MKT_OID from ft_T_mkid where rownum=1 and mkt_id='CAD' ),'CAD','ESMMKT',SYSDATE,SYSDATE,'GS:BARCLAYS','MKID=00367','ESM' from dual where not exists (select 'X' from ft_t_MKID where MKT_ID='CAD' and MKT_ID_CTXT_TYP='ESMMKT');</v>
      </c>
    </row>
    <row r="369" spans="2:9">
      <c r="B369" s="51" t="s">
        <v>1008</v>
      </c>
      <c r="C369" s="51" t="s">
        <v>362</v>
      </c>
      <c r="D369" s="51" t="s">
        <v>35</v>
      </c>
      <c r="E369" s="51" t="s">
        <v>35</v>
      </c>
      <c r="F369" s="51" t="s">
        <v>331</v>
      </c>
      <c r="G369" s="51" t="s">
        <v>1135</v>
      </c>
      <c r="H369" s="51" t="s">
        <v>332</v>
      </c>
      <c r="I369" s="65" t="str">
        <f t="shared" si="6"/>
        <v>INSERT INTO FT_T_MKID (MKT_OID,MKT_ID,MKT_ID_CTXT_TYP,START_TMS,LAST_CHG_TMS,LAST_CHG_USR_ID,MKID_OID,DATA_SRC_ID) SELECT  (select MKT_OID from ft_T_mkid where rownum=1 and mkt_id='CAI' ),'CAI','ESMMKT',SYSDATE,SYSDATE,'GS:BARCLAYS','MKID=00368','ESM' from dual where not exists (select 'X' from ft_t_MKID where MKT_ID='CAI' and MKT_ID_CTXT_TYP='ESMMKT');</v>
      </c>
    </row>
    <row r="370" spans="2:9">
      <c r="B370" s="51" t="s">
        <v>1009</v>
      </c>
      <c r="C370" s="51" t="s">
        <v>362</v>
      </c>
      <c r="D370" s="51" t="s">
        <v>35</v>
      </c>
      <c r="E370" s="51" t="s">
        <v>35</v>
      </c>
      <c r="F370" s="51" t="s">
        <v>331</v>
      </c>
      <c r="G370" s="51" t="s">
        <v>1136</v>
      </c>
      <c r="H370" s="51" t="s">
        <v>332</v>
      </c>
      <c r="I370" s="65" t="str">
        <f t="shared" si="6"/>
        <v>INSERT INTO FT_T_MKID (MKT_OID,MKT_ID,MKT_ID_CTXT_TYP,START_TMS,LAST_CHG_TMS,LAST_CHG_USR_ID,MKID_OID,DATA_SRC_ID) SELECT  (select MKT_OID from ft_T_mkid where rownum=1 and mkt_id='CAY' ),'CAY','ESMMKT',SYSDATE,SYSDATE,'GS:BARCLAYS','MKID=00369','ESM' from dual where not exists (select 'X' from ft_t_MKID where MKT_ID='CAY' and MKT_ID_CTXT_TYP='ESMMKT');</v>
      </c>
    </row>
    <row r="371" spans="2:9">
      <c r="B371" s="51" t="s">
        <v>1298</v>
      </c>
      <c r="C371" s="51" t="s">
        <v>362</v>
      </c>
      <c r="D371" s="51" t="s">
        <v>35</v>
      </c>
      <c r="E371" s="51" t="s">
        <v>35</v>
      </c>
      <c r="F371" s="51" t="s">
        <v>331</v>
      </c>
      <c r="G371" s="51" t="s">
        <v>1137</v>
      </c>
      <c r="H371" s="51" t="s">
        <v>332</v>
      </c>
      <c r="I371" s="65" t="str">
        <f t="shared" si="6"/>
        <v>INSERT INTO FT_T_MKID (MKT_OID,MKT_ID,MKT_ID_CTXT_TYP,START_TMS,LAST_CHG_TMS,LAST_CHG_USR_ID,MKID_OID,DATA_SRC_ID) SELECT  (select MKT_OID from ft_T_mkid where rownum=1 and mkt_id='CEN' ),'CEN','ESMMKT',SYSDATE,SYSDATE,'GS:BARCLAYS','MKID=00370','ESM' from dual where not exists (select 'X' from ft_t_MKID where MKT_ID='CEN' and MKT_ID_CTXT_TYP='ESMMKT');</v>
      </c>
    </row>
    <row r="372" spans="2:9">
      <c r="B372" s="51" t="s">
        <v>1010</v>
      </c>
      <c r="C372" s="51" t="s">
        <v>362</v>
      </c>
      <c r="D372" s="51" t="s">
        <v>35</v>
      </c>
      <c r="E372" s="51" t="s">
        <v>35</v>
      </c>
      <c r="F372" s="51" t="s">
        <v>331</v>
      </c>
      <c r="G372" s="51" t="s">
        <v>1138</v>
      </c>
      <c r="H372" s="51" t="s">
        <v>332</v>
      </c>
      <c r="I372" s="65" t="str">
        <f t="shared" si="6"/>
        <v>INSERT INTO FT_T_MKID (MKT_OID,MKT_ID,MKT_ID_CTXT_TYP,START_TMS,LAST_CHG_TMS,LAST_CHG_USR_ID,MKID_OID,DATA_SRC_ID) SELECT  (select MKT_OID from ft_T_mkid where rownum=1 and mkt_id='CFE' ),'CFE','ESMMKT',SYSDATE,SYSDATE,'GS:BARCLAYS','MKID=00371','ESM' from dual where not exists (select 'X' from ft_t_MKID where MKT_ID='CFE' and MKT_ID_CTXT_TYP='ESMMKT');</v>
      </c>
    </row>
    <row r="373" spans="2:9">
      <c r="B373" s="51" t="s">
        <v>1011</v>
      </c>
      <c r="C373" s="51" t="s">
        <v>362</v>
      </c>
      <c r="D373" s="51" t="s">
        <v>35</v>
      </c>
      <c r="E373" s="51" t="s">
        <v>35</v>
      </c>
      <c r="F373" s="51" t="s">
        <v>331</v>
      </c>
      <c r="G373" s="51" t="s">
        <v>1139</v>
      </c>
      <c r="H373" s="51" t="s">
        <v>332</v>
      </c>
      <c r="I373" s="65" t="str">
        <f t="shared" si="6"/>
        <v>INSERT INTO FT_T_MKID (MKT_OID,MKT_ID,MKT_ID_CTXT_TYP,START_TMS,LAST_CHG_TMS,LAST_CHG_USR_ID,MKID_OID,DATA_SRC_ID) SELECT  (select MKT_OID from ft_T_mkid where rownum=1 and mkt_id='CFX' ),'CFX','ESMMKT',SYSDATE,SYSDATE,'GS:BARCLAYS','MKID=00372','ESM' from dual where not exists (select 'X' from ft_t_MKID where MKT_ID='CFX' and MKT_ID_CTXT_TYP='ESMMKT');</v>
      </c>
    </row>
    <row r="374" spans="2:9">
      <c r="B374" s="51" t="s">
        <v>94</v>
      </c>
      <c r="C374" s="51" t="s">
        <v>362</v>
      </c>
      <c r="D374" s="51" t="s">
        <v>35</v>
      </c>
      <c r="E374" s="51" t="s">
        <v>35</v>
      </c>
      <c r="F374" s="51" t="s">
        <v>331</v>
      </c>
      <c r="G374" s="51" t="s">
        <v>1140</v>
      </c>
      <c r="H374" s="51" t="s">
        <v>332</v>
      </c>
      <c r="I374" s="65" t="str">
        <f t="shared" si="6"/>
        <v>INSERT INTO FT_T_MKID (MKT_OID,MKT_ID,MKT_ID_CTXT_TYP,START_TMS,LAST_CHG_TMS,LAST_CHG_USR_ID,MKID_OID,DATA_SRC_ID) SELECT  (select MKT_OID from ft_T_mkid where rownum=1 and mkt_id='CH' ),'CH','ESMMKT',SYSDATE,SYSDATE,'GS:BARCLAYS','MKID=00373','ESM' from dual where not exists (select 'X' from ft_t_MKID where MKT_ID='CH' and MKT_ID_CTXT_TYP='ESMMKT');</v>
      </c>
    </row>
    <row r="375" spans="2:9">
      <c r="B375" s="51" t="s">
        <v>1299</v>
      </c>
      <c r="C375" s="51" t="s">
        <v>362</v>
      </c>
      <c r="D375" s="51" t="s">
        <v>35</v>
      </c>
      <c r="E375" s="51" t="s">
        <v>35</v>
      </c>
      <c r="F375" s="51" t="s">
        <v>331</v>
      </c>
      <c r="G375" s="51" t="s">
        <v>1141</v>
      </c>
      <c r="H375" s="51" t="s">
        <v>332</v>
      </c>
      <c r="I375" s="65" t="str">
        <f t="shared" si="6"/>
        <v>INSERT INTO FT_T_MKID (MKT_OID,MKT_ID,MKT_ID_CTXT_TYP,START_TMS,LAST_CHG_TMS,LAST_CHG_USR_ID,MKID_OID,DATA_SRC_ID) SELECT  (select MKT_OID from ft_T_mkid where rownum=1 and mkt_id='CHG' ),'CHG','ESMMKT',SYSDATE,SYSDATE,'GS:BARCLAYS','MKID=00374','ESM' from dual where not exists (select 'X' from ft_t_MKID where MKT_ID='CHG' and MKT_ID_CTXT_TYP='ESMMKT');</v>
      </c>
    </row>
    <row r="376" spans="2:9">
      <c r="B376" s="51" t="s">
        <v>1300</v>
      </c>
      <c r="C376" s="51" t="s">
        <v>362</v>
      </c>
      <c r="D376" s="51" t="s">
        <v>35</v>
      </c>
      <c r="E376" s="51" t="s">
        <v>35</v>
      </c>
      <c r="F376" s="51" t="s">
        <v>331</v>
      </c>
      <c r="G376" s="51" t="s">
        <v>1142</v>
      </c>
      <c r="H376" s="51" t="s">
        <v>332</v>
      </c>
      <c r="I376" s="65" t="str">
        <f t="shared" si="6"/>
        <v>INSERT INTO FT_T_MKID (MKT_OID,MKT_ID,MKT_ID_CTXT_TYP,START_TMS,LAST_CHG_TMS,LAST_CHG_USR_ID,MKID_OID,DATA_SRC_ID) SELECT  (select MKT_OID from ft_T_mkid where rownum=1 and mkt_id='CIB' ),'CIB','ESMMKT',SYSDATE,SYSDATE,'GS:BARCLAYS','MKID=00375','ESM' from dual where not exists (select 'X' from ft_t_MKID where MKT_ID='CIB' and MKT_ID_CTXT_TYP='ESMMKT');</v>
      </c>
    </row>
    <row r="377" spans="2:9">
      <c r="B377" s="51" t="s">
        <v>1301</v>
      </c>
      <c r="C377" s="51" t="s">
        <v>362</v>
      </c>
      <c r="D377" s="51" t="s">
        <v>35</v>
      </c>
      <c r="E377" s="51" t="s">
        <v>35</v>
      </c>
      <c r="F377" s="51" t="s">
        <v>331</v>
      </c>
      <c r="G377" s="51" t="s">
        <v>1143</v>
      </c>
      <c r="H377" s="51" t="s">
        <v>332</v>
      </c>
      <c r="I377" s="65" t="str">
        <f t="shared" si="6"/>
        <v>INSERT INTO FT_T_MKID (MKT_OID,MKT_ID,MKT_ID_CTXT_TYP,START_TMS,LAST_CHG_TMS,LAST_CHG_USR_ID,MKID_OID,DATA_SRC_ID) SELECT  (select MKT_OID from ft_T_mkid where rownum=1 and mkt_id='CIS ' ),'CIS ','ESMMKT',SYSDATE,SYSDATE,'GS:BARCLAYS','MKID=00376','ESM' from dual where not exists (select 'X' from ft_t_MKID where MKT_ID='CIS ' and MKT_ID_CTXT_TYP='ESMMKT');</v>
      </c>
    </row>
    <row r="378" spans="2:9">
      <c r="B378" s="51" t="s">
        <v>1302</v>
      </c>
      <c r="C378" s="51" t="s">
        <v>362</v>
      </c>
      <c r="D378" s="51" t="s">
        <v>35</v>
      </c>
      <c r="E378" s="51" t="s">
        <v>35</v>
      </c>
      <c r="F378" s="51" t="s">
        <v>331</v>
      </c>
      <c r="G378" s="51" t="s">
        <v>1144</v>
      </c>
      <c r="H378" s="51" t="s">
        <v>332</v>
      </c>
      <c r="I378" s="65" t="str">
        <f t="shared" si="6"/>
        <v>INSERT INTO FT_T_MKID (MKT_OID,MKT_ID,MKT_ID_CTXT_TYP,START_TMS,LAST_CHG_TMS,LAST_CHG_USR_ID,MKID_OID,DATA_SRC_ID) SELECT  (select MKT_OID from ft_T_mkid where rownum=1 and mkt_id='CIX' ),'CIX','ESMMKT',SYSDATE,SYSDATE,'GS:BARCLAYS','MKID=00377','ESM' from dual where not exists (select 'X' from ft_t_MKID where MKT_ID='CIX' and MKT_ID_CTXT_TYP='ESMMKT');</v>
      </c>
    </row>
    <row r="379" spans="2:9">
      <c r="B379" s="51" t="s">
        <v>95</v>
      </c>
      <c r="C379" s="51" t="s">
        <v>362</v>
      </c>
      <c r="D379" s="51" t="s">
        <v>35</v>
      </c>
      <c r="E379" s="51" t="s">
        <v>35</v>
      </c>
      <c r="F379" s="51" t="s">
        <v>331</v>
      </c>
      <c r="G379" s="51" t="s">
        <v>1146</v>
      </c>
      <c r="H379" s="51" t="s">
        <v>332</v>
      </c>
      <c r="I379" s="65" t="str">
        <f t="shared" si="6"/>
        <v>INSERT INTO FT_T_MKID (MKT_OID,MKT_ID,MKT_ID_CTXT_TYP,START_TMS,LAST_CHG_TMS,LAST_CHG_USR_ID,MKID_OID,DATA_SRC_ID) SELECT  (select MKT_OID from ft_T_mkid where rownum=1 and mkt_id='CL' ),'CL','ESMMKT',SYSDATE,SYSDATE,'GS:BARCLAYS','MKID=00378','ESM' from dual where not exists (select 'X' from ft_t_MKID where MKT_ID='CL' and MKT_ID_CTXT_TYP='ESMMKT');</v>
      </c>
    </row>
    <row r="380" spans="2:9">
      <c r="B380" s="51" t="s">
        <v>1303</v>
      </c>
      <c r="C380" s="51" t="s">
        <v>362</v>
      </c>
      <c r="D380" s="51" t="s">
        <v>35</v>
      </c>
      <c r="E380" s="51" t="s">
        <v>35</v>
      </c>
      <c r="F380" s="51" t="s">
        <v>331</v>
      </c>
      <c r="G380" s="51" t="s">
        <v>1147</v>
      </c>
      <c r="H380" s="51" t="s">
        <v>332</v>
      </c>
      <c r="I380" s="65" t="str">
        <f t="shared" si="6"/>
        <v>INSERT INTO FT_T_MKID (MKT_OID,MKT_ID,MKT_ID_CTXT_TYP,START_TMS,LAST_CHG_TMS,LAST_CHG_USR_ID,MKID_OID,DATA_SRC_ID) SELECT  (select MKT_OID from ft_T_mkid where rownum=1 and mkt_id='CMB' ),'CMB','ESMMKT',SYSDATE,SYSDATE,'GS:BARCLAYS','MKID=00379','ESM' from dual where not exists (select 'X' from ft_t_MKID where MKT_ID='CMB' and MKT_ID_CTXT_TYP='ESMMKT');</v>
      </c>
    </row>
    <row r="381" spans="2:9">
      <c r="B381" s="51" t="s">
        <v>1012</v>
      </c>
      <c r="C381" s="51" t="s">
        <v>362</v>
      </c>
      <c r="D381" s="51" t="s">
        <v>35</v>
      </c>
      <c r="E381" s="51" t="s">
        <v>35</v>
      </c>
      <c r="F381" s="51" t="s">
        <v>331</v>
      </c>
      <c r="G381" s="51" t="s">
        <v>1148</v>
      </c>
      <c r="H381" s="51" t="s">
        <v>332</v>
      </c>
      <c r="I381" s="65" t="str">
        <f t="shared" si="6"/>
        <v>INSERT INTO FT_T_MKID (MKT_OID,MKT_ID,MKT_ID_CTXT_TYP,START_TMS,LAST_CHG_TMS,LAST_CHG_USR_ID,MKID_OID,DATA_SRC_ID) SELECT  (select MKT_OID from ft_T_mkid where rownum=1 and mkt_id='CMF' ),'CMF','ESMMKT',SYSDATE,SYSDATE,'GS:BARCLAYS','MKID=00380','ESM' from dual where not exists (select 'X' from ft_t_MKID where MKT_ID='CMF' and MKT_ID_CTXT_TYP='ESMMKT');</v>
      </c>
    </row>
    <row r="382" spans="2:9">
      <c r="B382" s="51" t="s">
        <v>943</v>
      </c>
      <c r="C382" s="51" t="s">
        <v>362</v>
      </c>
      <c r="D382" s="51" t="s">
        <v>35</v>
      </c>
      <c r="E382" s="51" t="s">
        <v>35</v>
      </c>
      <c r="F382" s="51" t="s">
        <v>331</v>
      </c>
      <c r="G382" s="51" t="s">
        <v>1149</v>
      </c>
      <c r="H382" s="51" t="s">
        <v>332</v>
      </c>
      <c r="I382" s="65" t="str">
        <f t="shared" si="6"/>
        <v>INSERT INTO FT_T_MKID (MKT_OID,MKT_ID,MKT_ID_CTXT_TYP,START_TMS,LAST_CHG_TMS,LAST_CHG_USR_ID,MKID_OID,DATA_SRC_ID) SELECT  (select MKT_OID from ft_T_mkid where rownum=1 and mkt_id='CN' ),'CN','ESMMKT',SYSDATE,SYSDATE,'GS:BARCLAYS','MKID=00381','ESM' from dual where not exists (select 'X' from ft_t_MKID where MKT_ID='CN' and MKT_ID_CTXT_TYP='ESMMKT');</v>
      </c>
    </row>
    <row r="383" spans="2:9">
      <c r="B383" s="51" t="s">
        <v>1304</v>
      </c>
      <c r="C383" s="51" t="s">
        <v>362</v>
      </c>
      <c r="D383" s="51" t="s">
        <v>35</v>
      </c>
      <c r="E383" s="51" t="s">
        <v>35</v>
      </c>
      <c r="F383" s="51" t="s">
        <v>331</v>
      </c>
      <c r="G383" s="51" t="s">
        <v>1150</v>
      </c>
      <c r="H383" s="51" t="s">
        <v>332</v>
      </c>
      <c r="I383" s="65" t="str">
        <f t="shared" si="6"/>
        <v>INSERT INTO FT_T_MKID (MKT_OID,MKT_ID,MKT_ID_CTXT_TYP,START_TMS,LAST_CHG_TMS,LAST_CHG_USR_ID,MKID_OID,DATA_SRC_ID) SELECT  (select MKT_OID from ft_T_mkid where rownum=1 and mkt_id='CNC' ),'CNC','ESMMKT',SYSDATE,SYSDATE,'GS:BARCLAYS','MKID=00382','ESM' from dual where not exists (select 'X' from ft_t_MKID where MKT_ID='CNC' and MKT_ID_CTXT_TYP='ESMMKT');</v>
      </c>
    </row>
    <row r="384" spans="2:9">
      <c r="B384" s="51" t="s">
        <v>1013</v>
      </c>
      <c r="C384" s="51" t="s">
        <v>362</v>
      </c>
      <c r="D384" s="51" t="s">
        <v>35</v>
      </c>
      <c r="E384" s="51" t="s">
        <v>35</v>
      </c>
      <c r="F384" s="51" t="s">
        <v>331</v>
      </c>
      <c r="G384" s="51" t="s">
        <v>1151</v>
      </c>
      <c r="H384" s="51" t="s">
        <v>332</v>
      </c>
      <c r="I384" s="65" t="str">
        <f t="shared" si="6"/>
        <v>INSERT INTO FT_T_MKID (MKT_OID,MKT_ID,MKT_ID_CTXT_TYP,START_TMS,LAST_CHG_TMS,LAST_CHG_USR_ID,MKID_OID,DATA_SRC_ID) SELECT  (select MKT_OID from ft_T_mkid where rownum=1 and mkt_id='CNS' ),'CNS','ESMMKT',SYSDATE,SYSDATE,'GS:BARCLAYS','MKID=00383','ESM' from dual where not exists (select 'X' from ft_t_MKID where MKT_ID='CNS' and MKT_ID_CTXT_TYP='ESMMKT');</v>
      </c>
    </row>
    <row r="385" spans="2:9">
      <c r="B385" s="51" t="s">
        <v>1305</v>
      </c>
      <c r="C385" s="51" t="s">
        <v>362</v>
      </c>
      <c r="D385" s="51" t="s">
        <v>35</v>
      </c>
      <c r="E385" s="51" t="s">
        <v>35</v>
      </c>
      <c r="F385" s="51" t="s">
        <v>331</v>
      </c>
      <c r="G385" s="51" t="s">
        <v>1152</v>
      </c>
      <c r="H385" s="51" t="s">
        <v>332</v>
      </c>
      <c r="I385" s="65" t="str">
        <f t="shared" si="6"/>
        <v>INSERT INTO FT_T_MKID (MKT_OID,MKT_ID,MKT_ID_CTXT_TYP,START_TMS,LAST_CHG_TMS,LAST_CHG_USR_ID,MKID_OID,DATA_SRC_ID) SELECT  (select MKT_OID from ft_T_mkid where rownum=1 and mkt_id='CNT' ),'CNT','ESMMKT',SYSDATE,SYSDATE,'GS:BARCLAYS','MKID=00384','ESM' from dual where not exists (select 'X' from ft_t_MKID where MKT_ID='CNT' and MKT_ID_CTXT_TYP='ESMMKT');</v>
      </c>
    </row>
    <row r="386" spans="2:9">
      <c r="B386" s="51" t="s">
        <v>1306</v>
      </c>
      <c r="C386" s="51" t="s">
        <v>362</v>
      </c>
      <c r="D386" s="51" t="s">
        <v>35</v>
      </c>
      <c r="E386" s="51" t="s">
        <v>35</v>
      </c>
      <c r="F386" s="51" t="s">
        <v>331</v>
      </c>
      <c r="G386" s="51" t="s">
        <v>1153</v>
      </c>
      <c r="H386" s="51" t="s">
        <v>332</v>
      </c>
      <c r="I386" s="65" t="str">
        <f t="shared" si="6"/>
        <v>INSERT INTO FT_T_MKID (MKT_OID,MKT_ID,MKT_ID_CTXT_TYP,START_TMS,LAST_CHG_TMS,LAST_CHG_USR_ID,MKID_OID,DATA_SRC_ID) SELECT  (select MKT_OID from ft_T_mkid where rownum=1 and mkt_id='CNV' ),'CNV','ESMMKT',SYSDATE,SYSDATE,'GS:BARCLAYS','MKID=00385','ESM' from dual where not exists (select 'X' from ft_t_MKID where MKT_ID='CNV' and MKT_ID_CTXT_TYP='ESMMKT');</v>
      </c>
    </row>
    <row r="387" spans="2:9">
      <c r="B387" s="51" t="s">
        <v>1307</v>
      </c>
      <c r="C387" s="51" t="s">
        <v>362</v>
      </c>
      <c r="D387" s="51" t="s">
        <v>35</v>
      </c>
      <c r="E387" s="51" t="s">
        <v>35</v>
      </c>
      <c r="F387" s="51" t="s">
        <v>331</v>
      </c>
      <c r="G387" s="51" t="s">
        <v>1154</v>
      </c>
      <c r="H387" s="51" t="s">
        <v>332</v>
      </c>
      <c r="I387" s="65" t="str">
        <f t="shared" ref="I387:I450" si="7">CONCATENATE("INSERT INTO FT_T_MKID (MKT_OID,MKT_ID,MKT_ID_CTXT_TYP,START_TMS,LAST_CHG_TMS,LAST_CHG_USR_ID,MKID_OID,DATA_SRC_ID)"," SELECT  (select MKT_OID from ft_T_mkid where rownum=1 and mkt_id='",B387,"' ),'",B387,"','",C387,"',","",D387,",","",E387,",","'",F387,"'",",'",G387,"',","'",H387,"' from dual where not exists (select 'X' from ft_t_MKID where MKT_ID='",B387,"' and MKT_ID_CTXT_TYP='ESMMKT');")</f>
        <v>INSERT INTO FT_T_MKID (MKT_OID,MKT_ID,MKT_ID_CTXT_TYP,START_TMS,LAST_CHG_TMS,LAST_CHG_USR_ID,MKID_OID,DATA_SRC_ID) SELECT  (select MKT_OID from ft_T_mkid where rownum=1 and mkt_id='CO' ),'CO','ESMMKT',SYSDATE,SYSDATE,'GS:BARCLAYS','MKID=00386','ESM' from dual where not exists (select 'X' from ft_t_MKID where MKT_ID='CO' and MKT_ID_CTXT_TYP='ESMMKT');</v>
      </c>
    </row>
    <row r="388" spans="2:9">
      <c r="B388" s="51" t="s">
        <v>1308</v>
      </c>
      <c r="C388" s="51" t="s">
        <v>362</v>
      </c>
      <c r="D388" s="51" t="s">
        <v>35</v>
      </c>
      <c r="E388" s="51" t="s">
        <v>35</v>
      </c>
      <c r="F388" s="51" t="s">
        <v>331</v>
      </c>
      <c r="G388" s="51" t="s">
        <v>1155</v>
      </c>
      <c r="H388" s="51" t="s">
        <v>332</v>
      </c>
      <c r="I388" s="65" t="str">
        <f t="shared" si="7"/>
        <v>INSERT INTO FT_T_MKID (MKT_OID,MKT_ID,MKT_ID_CTXT_TYP,START_TMS,LAST_CHG_TMS,LAST_CHG_USR_ID,MKID_OID,DATA_SRC_ID) SELECT  (select MKT_OID from ft_T_mkid where rownum=1 and mkt_id='CUX' ),'CUX','ESMMKT',SYSDATE,SYSDATE,'GS:BARCLAYS','MKID=00387','ESM' from dual where not exists (select 'X' from ft_t_MKID where MKT_ID='CUX' and MKT_ID_CTXT_TYP='ESMMKT');</v>
      </c>
    </row>
    <row r="389" spans="2:9">
      <c r="B389" s="51" t="s">
        <v>1309</v>
      </c>
      <c r="C389" s="51" t="s">
        <v>362</v>
      </c>
      <c r="D389" s="51" t="s">
        <v>35</v>
      </c>
      <c r="E389" s="51" t="s">
        <v>35</v>
      </c>
      <c r="F389" s="51" t="s">
        <v>331</v>
      </c>
      <c r="G389" s="51" t="s">
        <v>1156</v>
      </c>
      <c r="H389" s="51" t="s">
        <v>332</v>
      </c>
      <c r="I389" s="65" t="str">
        <f t="shared" si="7"/>
        <v>INSERT INTO FT_T_MKID (MKT_OID,MKT_ID,MKT_ID_CTXT_TYP,START_TMS,LAST_CHG_TMS,LAST_CHG_USR_ID,MKID_OID,DATA_SRC_ID) SELECT  (select MKT_OID from ft_T_mkid where rownum=1 and mkt_id='CXV' ),'CXV','ESMMKT',SYSDATE,SYSDATE,'GS:BARCLAYS','MKID=00388','ESM' from dual where not exists (select 'X' from ft_t_MKID where MKT_ID='CXV' and MKT_ID_CTXT_TYP='ESMMKT');</v>
      </c>
    </row>
    <row r="390" spans="2:9">
      <c r="B390" s="51" t="s">
        <v>1223</v>
      </c>
      <c r="C390" s="51" t="s">
        <v>362</v>
      </c>
      <c r="D390" s="51" t="s">
        <v>35</v>
      </c>
      <c r="E390" s="51" t="s">
        <v>35</v>
      </c>
      <c r="F390" s="51" t="s">
        <v>331</v>
      </c>
      <c r="G390" s="51" t="s">
        <v>1157</v>
      </c>
      <c r="H390" s="51" t="s">
        <v>332</v>
      </c>
      <c r="I390" s="65" t="str">
        <f t="shared" si="7"/>
        <v>INSERT INTO FT_T_MKID (MKT_OID,MKT_ID,MKT_ID_CTXT_TYP,START_TMS,LAST_CHG_TMS,LAST_CHG_USR_ID,MKID_OID,DATA_SRC_ID) SELECT  (select MKT_OID from ft_T_mkid where rownum=1 and mkt_id='CYP' ),'CYP','ESMMKT',SYSDATE,SYSDATE,'GS:BARCLAYS','MKID=00389','ESM' from dual where not exists (select 'X' from ft_t_MKID where MKT_ID='CYP' and MKT_ID_CTXT_TYP='ESMMKT');</v>
      </c>
    </row>
    <row r="391" spans="2:9">
      <c r="B391" s="51" t="s">
        <v>1014</v>
      </c>
      <c r="C391" s="51" t="s">
        <v>362</v>
      </c>
      <c r="D391" s="51" t="s">
        <v>35</v>
      </c>
      <c r="E391" s="51" t="s">
        <v>35</v>
      </c>
      <c r="F391" s="51" t="s">
        <v>331</v>
      </c>
      <c r="G391" s="51" t="s">
        <v>1158</v>
      </c>
      <c r="H391" s="51" t="s">
        <v>332</v>
      </c>
      <c r="I391" s="65" t="str">
        <f t="shared" si="7"/>
        <v>INSERT INTO FT_T_MKID (MKT_OID,MKT_ID,MKT_ID_CTXT_TYP,START_TMS,LAST_CHG_TMS,LAST_CHG_USR_ID,MKID_OID,DATA_SRC_ID) SELECT  (select MKT_OID from ft_T_mkid where rownum=1 and mkt_id='CYS' ),'CYS','ESMMKT',SYSDATE,SYSDATE,'GS:BARCLAYS','MKID=00390','ESM' from dual where not exists (select 'X' from ft_t_MKID where MKT_ID='CYS' and MKT_ID_CTXT_TYP='ESMMKT');</v>
      </c>
    </row>
    <row r="392" spans="2:9">
      <c r="B392" s="51" t="s">
        <v>256</v>
      </c>
      <c r="C392" s="51" t="s">
        <v>362</v>
      </c>
      <c r="D392" s="51" t="s">
        <v>35</v>
      </c>
      <c r="E392" s="51" t="s">
        <v>35</v>
      </c>
      <c r="F392" s="51" t="s">
        <v>331</v>
      </c>
      <c r="G392" s="51" t="s">
        <v>1160</v>
      </c>
      <c r="H392" s="51" t="s">
        <v>332</v>
      </c>
      <c r="I392" s="65" t="str">
        <f t="shared" si="7"/>
        <v>INSERT INTO FT_T_MKID (MKT_OID,MKT_ID,MKT_ID_CTXT_TYP,START_TMS,LAST_CHG_TMS,LAST_CHG_USR_ID,MKID_OID,DATA_SRC_ID) SELECT  (select MKT_OID from ft_T_mkid where rownum=1 and mkt_id='CZ' ),'CZ','ESMMKT',SYSDATE,SYSDATE,'GS:BARCLAYS','MKID=00391','ESM' from dual where not exists (select 'X' from ft_t_MKID where MKT_ID='CZ' and MKT_ID_CTXT_TYP='ESMMKT');</v>
      </c>
    </row>
    <row r="393" spans="2:9">
      <c r="B393" s="51" t="s">
        <v>1310</v>
      </c>
      <c r="C393" s="51" t="s">
        <v>362</v>
      </c>
      <c r="D393" s="51" t="s">
        <v>35</v>
      </c>
      <c r="E393" s="51" t="s">
        <v>35</v>
      </c>
      <c r="F393" s="51" t="s">
        <v>331</v>
      </c>
      <c r="G393" s="51" t="s">
        <v>1161</v>
      </c>
      <c r="H393" s="51" t="s">
        <v>332</v>
      </c>
      <c r="I393" s="65" t="str">
        <f t="shared" si="7"/>
        <v>INSERT INTO FT_T_MKID (MKT_OID,MKT_ID,MKT_ID_CTXT_TYP,START_TMS,LAST_CHG_TMS,LAST_CHG_USR_ID,MKID_OID,DATA_SRC_ID) SELECT  (select MKT_OID from ft_T_mkid where rownum=1 and mkt_id='CZO' ),'CZO','ESMMKT',SYSDATE,SYSDATE,'GS:BARCLAYS','MKID=00392','ESM' from dual where not exists (select 'X' from ft_t_MKID where MKT_ID='CZO' and MKT_ID_CTXT_TYP='ESMMKT');</v>
      </c>
    </row>
    <row r="394" spans="2:9">
      <c r="B394" s="51" t="s">
        <v>1015</v>
      </c>
      <c r="C394" s="51" t="s">
        <v>362</v>
      </c>
      <c r="D394" s="51" t="s">
        <v>35</v>
      </c>
      <c r="E394" s="51" t="s">
        <v>35</v>
      </c>
      <c r="F394" s="51" t="s">
        <v>331</v>
      </c>
      <c r="G394" s="51" t="s">
        <v>1162</v>
      </c>
      <c r="H394" s="51" t="s">
        <v>332</v>
      </c>
      <c r="I394" s="65" t="str">
        <f t="shared" si="7"/>
        <v>INSERT INTO FT_T_MKID (MKT_OID,MKT_ID,MKT_ID_CTXT_TYP,START_TMS,LAST_CHG_TMS,LAST_CHG_USR_ID,MKID_OID,DATA_SRC_ID) SELECT  (select MKT_OID from ft_T_mkid where rownum=1 and mkt_id='DAR' ),'DAR','ESMMKT',SYSDATE,SYSDATE,'GS:BARCLAYS','MKID=00393','ESM' from dual where not exists (select 'X' from ft_t_MKID where MKT_ID='DAR' and MKT_ID_CTXT_TYP='ESMMKT');</v>
      </c>
    </row>
    <row r="395" spans="2:9">
      <c r="B395" s="51" t="s">
        <v>261</v>
      </c>
      <c r="C395" s="51" t="s">
        <v>362</v>
      </c>
      <c r="D395" s="51" t="s">
        <v>35</v>
      </c>
      <c r="E395" s="51" t="s">
        <v>35</v>
      </c>
      <c r="F395" s="51" t="s">
        <v>331</v>
      </c>
      <c r="G395" s="51" t="s">
        <v>1163</v>
      </c>
      <c r="H395" s="51" t="s">
        <v>332</v>
      </c>
      <c r="I395" s="65" t="str">
        <f t="shared" si="7"/>
        <v>INSERT INTO FT_T_MKID (MKT_OID,MKT_ID,MKT_ID_CTXT_TYP,START_TMS,LAST_CHG_TMS,LAST_CHG_USR_ID,MKID_OID,DATA_SRC_ID) SELECT  (select MKT_OID from ft_T_mkid where rownum=1 and mkt_id='DE' ),'DE','ESMMKT',SYSDATE,SYSDATE,'GS:BARCLAYS','MKID=00394','ESM' from dual where not exists (select 'X' from ft_t_MKID where MKT_ID='DE' and MKT_ID_CTXT_TYP='ESMMKT');</v>
      </c>
    </row>
    <row r="396" spans="2:9">
      <c r="B396" s="51" t="s">
        <v>1311</v>
      </c>
      <c r="C396" s="51" t="s">
        <v>362</v>
      </c>
      <c r="D396" s="51" t="s">
        <v>35</v>
      </c>
      <c r="E396" s="51" t="s">
        <v>35</v>
      </c>
      <c r="F396" s="51" t="s">
        <v>331</v>
      </c>
      <c r="G396" s="51" t="s">
        <v>1164</v>
      </c>
      <c r="H396" s="51" t="s">
        <v>332</v>
      </c>
      <c r="I396" s="65" t="str">
        <f t="shared" si="7"/>
        <v>INSERT INTO FT_T_MKID (MKT_OID,MKT_ID,MKT_ID_CTXT_TYP,START_TMS,LAST_CHG_TMS,LAST_CHG_USR_ID,MKID_OID,DATA_SRC_ID) SELECT  (select MKT_OID from ft_T_mkid where rownum=1 and mkt_id='DEN' ),'DEN','ESMMKT',SYSDATE,SYSDATE,'GS:BARCLAYS','MKID=00395','ESM' from dual where not exists (select 'X' from ft_t_MKID where MKT_ID='DEN' and MKT_ID_CTXT_TYP='ESMMKT');</v>
      </c>
    </row>
    <row r="397" spans="2:9">
      <c r="B397" s="51" t="s">
        <v>1312</v>
      </c>
      <c r="C397" s="51" t="s">
        <v>362</v>
      </c>
      <c r="D397" s="51" t="s">
        <v>35</v>
      </c>
      <c r="E397" s="51" t="s">
        <v>35</v>
      </c>
      <c r="F397" s="51" t="s">
        <v>331</v>
      </c>
      <c r="G397" s="51" t="s">
        <v>1165</v>
      </c>
      <c r="H397" s="51" t="s">
        <v>332</v>
      </c>
      <c r="I397" s="65" t="str">
        <f t="shared" si="7"/>
        <v>INSERT INTO FT_T_MKID (MKT_OID,MKT_ID,MKT_ID_CTXT_TYP,START_TMS,LAST_CHG_TMS,LAST_CHG_USR_ID,MKID_OID,DATA_SRC_ID) SELECT  (select MKT_OID from ft_T_mkid where rownum=1 and mkt_id='DER' ),'DER','ESMMKT',SYSDATE,SYSDATE,'GS:BARCLAYS','MKID=00396','ESM' from dual where not exists (select 'X' from ft_t_MKID where MKT_ID='DER' and MKT_ID_CTXT_TYP='ESMMKT');</v>
      </c>
    </row>
    <row r="398" spans="2:9">
      <c r="B398" s="51" t="s">
        <v>1313</v>
      </c>
      <c r="C398" s="51" t="s">
        <v>362</v>
      </c>
      <c r="D398" s="51" t="s">
        <v>35</v>
      </c>
      <c r="E398" s="51" t="s">
        <v>35</v>
      </c>
      <c r="F398" s="51" t="s">
        <v>331</v>
      </c>
      <c r="G398" s="51" t="s">
        <v>1166</v>
      </c>
      <c r="H398" s="51" t="s">
        <v>332</v>
      </c>
      <c r="I398" s="65" t="str">
        <f t="shared" si="7"/>
        <v>INSERT INTO FT_T_MKID (MKT_OID,MKT_ID,MKT_ID_CTXT_TYP,START_TMS,LAST_CHG_TMS,LAST_CHG_USR_ID,MKID_OID,DATA_SRC_ID) SELECT  (select MKT_OID from ft_T_mkid where rownum=1 and mkt_id='DES' ),'DES','ESMMKT',SYSDATE,SYSDATE,'GS:BARCLAYS','MKID=00397','ESM' from dual where not exists (select 'X' from ft_t_MKID where MKT_ID='DES' and MKT_ID_CTXT_TYP='ESMMKT');</v>
      </c>
    </row>
    <row r="399" spans="2:9">
      <c r="B399" s="51" t="s">
        <v>1314</v>
      </c>
      <c r="C399" s="51" t="s">
        <v>362</v>
      </c>
      <c r="D399" s="51" t="s">
        <v>35</v>
      </c>
      <c r="E399" s="51" t="s">
        <v>35</v>
      </c>
      <c r="F399" s="51" t="s">
        <v>331</v>
      </c>
      <c r="G399" s="51" t="s">
        <v>1167</v>
      </c>
      <c r="H399" s="51" t="s">
        <v>332</v>
      </c>
      <c r="I399" s="65" t="str">
        <f t="shared" si="7"/>
        <v>INSERT INTO FT_T_MKID (MKT_OID,MKT_ID,MKT_ID_CTXT_TYP,START_TMS,LAST_CHG_TMS,LAST_CHG_USR_ID,MKID_OID,DATA_SRC_ID) SELECT  (select MKT_OID from ft_T_mkid where rownum=1 and mkt_id='DOU' ),'DOU','ESMMKT',SYSDATE,SYSDATE,'GS:BARCLAYS','MKID=00398','ESM' from dual where not exists (select 'X' from ft_t_MKID where MKT_ID='DOU' and MKT_ID_CTXT_TYP='ESMMKT');</v>
      </c>
    </row>
    <row r="400" spans="2:9">
      <c r="B400" s="51" t="s">
        <v>1315</v>
      </c>
      <c r="C400" s="51" t="s">
        <v>362</v>
      </c>
      <c r="D400" s="51" t="s">
        <v>35</v>
      </c>
      <c r="E400" s="51" t="s">
        <v>35</v>
      </c>
      <c r="F400" s="51" t="s">
        <v>331</v>
      </c>
      <c r="G400" s="51" t="s">
        <v>1168</v>
      </c>
      <c r="H400" s="51" t="s">
        <v>332</v>
      </c>
      <c r="I400" s="65" t="str">
        <f t="shared" si="7"/>
        <v>INSERT INTO FT_T_MKID (MKT_OID,MKT_ID,MKT_ID_CTXT_TYP,START_TMS,LAST_CHG_TMS,LAST_CHG_USR_ID,MKID_OID,DATA_SRC_ID) SELECT  (select MKT_OID from ft_T_mkid where rownum=1 and mkt_id='DXB' ),'DXB','ESMMKT',SYSDATE,SYSDATE,'GS:BARCLAYS','MKID=00399','ESM' from dual where not exists (select 'X' from ft_t_MKID where MKT_ID='DXB' and MKT_ID_CTXT_TYP='ESMMKT');</v>
      </c>
    </row>
    <row r="401" spans="2:9">
      <c r="B401" s="51" t="s">
        <v>1246</v>
      </c>
      <c r="C401" s="51" t="s">
        <v>362</v>
      </c>
      <c r="D401" s="51" t="s">
        <v>35</v>
      </c>
      <c r="E401" s="51" t="s">
        <v>35</v>
      </c>
      <c r="F401" s="51" t="s">
        <v>331</v>
      </c>
      <c r="G401" s="51" t="s">
        <v>1169</v>
      </c>
      <c r="H401" s="51" t="s">
        <v>332</v>
      </c>
      <c r="I401" s="65" t="str">
        <f t="shared" si="7"/>
        <v>INSERT INTO FT_T_MKID (MKT_OID,MKT_ID,MKT_ID_CTXT_TYP,START_TMS,LAST_CHG_TMS,LAST_CHG_USR_ID,MKID_OID,DATA_SRC_ID) SELECT  (select MKT_OID from ft_T_mkid where rownum=1 and mkt_id='EA' ),'EA','ESMMKT',SYSDATE,SYSDATE,'GS:BARCLAYS','MKID=00400','ESM' from dual where not exists (select 'X' from ft_t_MKID where MKT_ID='EA' and MKT_ID_CTXT_TYP='ESMMKT');</v>
      </c>
    </row>
    <row r="402" spans="2:9">
      <c r="B402" s="51" t="s">
        <v>1246</v>
      </c>
      <c r="C402" s="51" t="s">
        <v>362</v>
      </c>
      <c r="D402" s="51" t="s">
        <v>35</v>
      </c>
      <c r="E402" s="51" t="s">
        <v>35</v>
      </c>
      <c r="F402" s="51" t="s">
        <v>331</v>
      </c>
      <c r="G402" s="51" t="s">
        <v>1170</v>
      </c>
      <c r="H402" s="51" t="s">
        <v>332</v>
      </c>
      <c r="I402" s="65" t="str">
        <f t="shared" si="7"/>
        <v>INSERT INTO FT_T_MKID (MKT_OID,MKT_ID,MKT_ID_CTXT_TYP,START_TMS,LAST_CHG_TMS,LAST_CHG_USR_ID,MKID_OID,DATA_SRC_ID) SELECT  (select MKT_OID from ft_T_mkid where rownum=1 and mkt_id='EA' ),'EA','ESMMKT',SYSDATE,SYSDATE,'GS:BARCLAYS','MKID=00401','ESM' from dual where not exists (select 'X' from ft_t_MKID where MKT_ID='EA' and MKT_ID_CTXT_TYP='ESMMKT');</v>
      </c>
    </row>
    <row r="403" spans="2:9">
      <c r="B403" s="51" t="s">
        <v>1316</v>
      </c>
      <c r="C403" s="51" t="s">
        <v>362</v>
      </c>
      <c r="D403" s="51" t="s">
        <v>35</v>
      </c>
      <c r="E403" s="51" t="s">
        <v>35</v>
      </c>
      <c r="F403" s="51" t="s">
        <v>331</v>
      </c>
      <c r="G403" s="51" t="s">
        <v>1171</v>
      </c>
      <c r="H403" s="51" t="s">
        <v>332</v>
      </c>
      <c r="I403" s="65" t="str">
        <f t="shared" si="7"/>
        <v>INSERT INTO FT_T_MKID (MKT_OID,MKT_ID,MKT_ID_CTXT_TYP,START_TMS,LAST_CHG_TMS,LAST_CHG_USR_ID,MKID_OID,DATA_SRC_ID) SELECT  (select MKT_OID from ft_T_mkid where rownum=1 and mkt_id='EC' ),'EC','ESMMKT',SYSDATE,SYSDATE,'GS:BARCLAYS','MKID=00402','ESM' from dual where not exists (select 'X' from ft_t_MKID where MKT_ID='EC' and MKT_ID_CTXT_TYP='ESMMKT');</v>
      </c>
    </row>
    <row r="404" spans="2:9">
      <c r="B404" s="51" t="s">
        <v>1317</v>
      </c>
      <c r="C404" s="51" t="s">
        <v>362</v>
      </c>
      <c r="D404" s="51" t="s">
        <v>35</v>
      </c>
      <c r="E404" s="51" t="s">
        <v>35</v>
      </c>
      <c r="F404" s="51" t="s">
        <v>331</v>
      </c>
      <c r="G404" s="51" t="s">
        <v>1172</v>
      </c>
      <c r="H404" s="51" t="s">
        <v>332</v>
      </c>
      <c r="I404" s="65" t="str">
        <f t="shared" si="7"/>
        <v>INSERT INTO FT_T_MKID (MKT_OID,MKT_ID,MKT_ID_CTXT_TYP,START_TMS,LAST_CHG_TMS,LAST_CHG_USR_ID,MKID_OID,DATA_SRC_ID) SELECT  (select MKT_OID from ft_T_mkid where rownum=1 and mkt_id='ECS' ),'ECS','ESMMKT',SYSDATE,SYSDATE,'GS:BARCLAYS','MKID=00403','ESM' from dual where not exists (select 'X' from ft_t_MKID where MKT_ID='ECS' and MKT_ID_CTXT_TYP='ESMMKT');</v>
      </c>
    </row>
    <row r="405" spans="2:9">
      <c r="B405" s="51" t="s">
        <v>1318</v>
      </c>
      <c r="C405" s="51" t="s">
        <v>362</v>
      </c>
      <c r="D405" s="51" t="s">
        <v>35</v>
      </c>
      <c r="E405" s="51" t="s">
        <v>35</v>
      </c>
      <c r="F405" s="51" t="s">
        <v>331</v>
      </c>
      <c r="G405" s="51" t="s">
        <v>1173</v>
      </c>
      <c r="H405" s="51" t="s">
        <v>332</v>
      </c>
      <c r="I405" s="65" t="str">
        <f t="shared" si="7"/>
        <v>INSERT INTO FT_T_MKID (MKT_OID,MKT_ID,MKT_ID_CTXT_TYP,START_TMS,LAST_CHG_TMS,LAST_CHG_USR_ID,MKID_OID,DATA_SRC_ID) SELECT  (select MKT_OID from ft_T_mkid where rownum=1 and mkt_id='ECW' ),'ECW','ESMMKT',SYSDATE,SYSDATE,'GS:BARCLAYS','MKID=00404','ESM' from dual where not exists (select 'X' from ft_t_MKID where MKT_ID='ECW' and MKT_ID_CTXT_TYP='ESMMKT');</v>
      </c>
    </row>
    <row r="406" spans="2:9">
      <c r="B406" s="51" t="s">
        <v>1319</v>
      </c>
      <c r="C406" s="51" t="s">
        <v>362</v>
      </c>
      <c r="D406" s="51" t="s">
        <v>35</v>
      </c>
      <c r="E406" s="51" t="s">
        <v>35</v>
      </c>
      <c r="F406" s="51" t="s">
        <v>331</v>
      </c>
      <c r="G406" s="51" t="s">
        <v>1174</v>
      </c>
      <c r="H406" s="51" t="s">
        <v>332</v>
      </c>
      <c r="I406" s="65" t="str">
        <f t="shared" si="7"/>
        <v>INSERT INTO FT_T_MKID (MKT_OID,MKT_ID,MKT_ID_CTXT_TYP,START_TMS,LAST_CHG_TMS,LAST_CHG_USR_ID,MKID_OID,DATA_SRC_ID) SELECT  (select MKT_OID from ft_T_mkid where rownum=1 and mkt_id='EG' ),'EG','ESMMKT',SYSDATE,SYSDATE,'GS:BARCLAYS','MKID=00405','ESM' from dual where not exists (select 'X' from ft_t_MKID where MKT_ID='EG' and MKT_ID_CTXT_TYP='ESMMKT');</v>
      </c>
    </row>
    <row r="407" spans="2:9">
      <c r="B407" s="51" t="s">
        <v>1016</v>
      </c>
      <c r="C407" s="51" t="s">
        <v>362</v>
      </c>
      <c r="D407" s="51" t="s">
        <v>35</v>
      </c>
      <c r="E407" s="51" t="s">
        <v>35</v>
      </c>
      <c r="F407" s="51" t="s">
        <v>331</v>
      </c>
      <c r="G407" s="51" t="s">
        <v>1175</v>
      </c>
      <c r="H407" s="51" t="s">
        <v>332</v>
      </c>
      <c r="I407" s="65" t="str">
        <f t="shared" si="7"/>
        <v>INSERT INTO FT_T_MKID (MKT_OID,MKT_ID,MKT_ID_CTXT_TYP,START_TMS,LAST_CHG_TMS,LAST_CHG_USR_ID,MKID_OID,DATA_SRC_ID) SELECT  (select MKT_OID from ft_T_mkid where rownum=1 and mkt_id='EMT' ),'EMT','ESMMKT',SYSDATE,SYSDATE,'GS:BARCLAYS','MKID=00406','ESM' from dual where not exists (select 'X' from ft_t_MKID where MKT_ID='EMT' and MKT_ID_CTXT_TYP='ESMMKT');</v>
      </c>
    </row>
    <row r="408" spans="2:9">
      <c r="B408" s="51" t="s">
        <v>1017</v>
      </c>
      <c r="C408" s="51" t="s">
        <v>362</v>
      </c>
      <c r="D408" s="51" t="s">
        <v>35</v>
      </c>
      <c r="E408" s="51" t="s">
        <v>35</v>
      </c>
      <c r="F408" s="51" t="s">
        <v>331</v>
      </c>
      <c r="G408" s="51" t="s">
        <v>1176</v>
      </c>
      <c r="H408" s="51" t="s">
        <v>332</v>
      </c>
      <c r="I408" s="65" t="str">
        <f t="shared" si="7"/>
        <v>INSERT INTO FT_T_MKID (MKT_OID,MKT_ID,MKT_ID_CTXT_TYP,START_TMS,LAST_CHG_TMS,LAST_CHG_USR_ID,MKID_OID,DATA_SRC_ID) SELECT  (select MKT_OID from ft_T_mkid where rownum=1 and mkt_id='EOC' ),'EOC','ESMMKT',SYSDATE,SYSDATE,'GS:BARCLAYS','MKID=00407','ESM' from dual where not exists (select 'X' from ft_t_MKID where MKT_ID='EOC' and MKT_ID_CTXT_TYP='ESMMKT');</v>
      </c>
    </row>
    <row r="409" spans="2:9">
      <c r="B409" s="51" t="s">
        <v>1320</v>
      </c>
      <c r="C409" s="51" t="s">
        <v>362</v>
      </c>
      <c r="D409" s="51" t="s">
        <v>35</v>
      </c>
      <c r="E409" s="51" t="s">
        <v>35</v>
      </c>
      <c r="F409" s="51" t="s">
        <v>331</v>
      </c>
      <c r="G409" s="51" t="s">
        <v>1178</v>
      </c>
      <c r="H409" s="51" t="s">
        <v>332</v>
      </c>
      <c r="I409" s="65" t="str">
        <f t="shared" si="7"/>
        <v>INSERT INTO FT_T_MKID (MKT_OID,MKT_ID,MKT_ID_CTXT_TYP,START_TMS,LAST_CHG_TMS,LAST_CHG_USR_ID,MKID_OID,DATA_SRC_ID) SELECT  (select MKT_OID from ft_T_mkid where rownum=1 and mkt_id='EQS' ),'EQS','ESMMKT',SYSDATE,SYSDATE,'GS:BARCLAYS','MKID=00408','ESM' from dual where not exists (select 'X' from ft_t_MKID where MKT_ID='EQS' and MKT_ID_CTXT_TYP='ESMMKT');</v>
      </c>
    </row>
    <row r="410" spans="2:9">
      <c r="B410" s="51" t="s">
        <v>1018</v>
      </c>
      <c r="C410" s="51" t="s">
        <v>362</v>
      </c>
      <c r="D410" s="51" t="s">
        <v>35</v>
      </c>
      <c r="E410" s="51" t="s">
        <v>35</v>
      </c>
      <c r="F410" s="51" t="s">
        <v>331</v>
      </c>
      <c r="G410" s="51" t="s">
        <v>1179</v>
      </c>
      <c r="H410" s="51" t="s">
        <v>332</v>
      </c>
      <c r="I410" s="65" t="str">
        <f t="shared" si="7"/>
        <v>INSERT INTO FT_T_MKID (MKT_OID,MKT_ID,MKT_ID_CTXT_TYP,START_TMS,LAST_CHG_TMS,LAST_CHG_USR_ID,MKID_OID,DATA_SRC_ID) SELECT  (select MKT_OID from ft_T_mkid where rownum=1 and mkt_id='ERS' ),'ERS','ESMMKT',SYSDATE,SYSDATE,'GS:BARCLAYS','MKID=00409','ESM' from dual where not exists (select 'X' from ft_t_MKID where MKT_ID='ERS' and MKT_ID_CTXT_TYP='ESMMKT');</v>
      </c>
    </row>
    <row r="411" spans="2:9">
      <c r="B411" s="51" t="s">
        <v>275</v>
      </c>
      <c r="C411" s="51" t="s">
        <v>362</v>
      </c>
      <c r="D411" s="51" t="s">
        <v>35</v>
      </c>
      <c r="E411" s="51" t="s">
        <v>35</v>
      </c>
      <c r="F411" s="51" t="s">
        <v>331</v>
      </c>
      <c r="G411" s="51" t="s">
        <v>1180</v>
      </c>
      <c r="H411" s="51" t="s">
        <v>332</v>
      </c>
      <c r="I411" s="65" t="str">
        <f t="shared" si="7"/>
        <v>INSERT INTO FT_T_MKID (MKT_OID,MKT_ID,MKT_ID_CTXT_TYP,START_TMS,LAST_CHG_TMS,LAST_CHG_USR_ID,MKID_OID,DATA_SRC_ID) SELECT  (select MKT_OID from ft_T_mkid where rownum=1 and mkt_id='ES' ),'ES','ESMMKT',SYSDATE,SYSDATE,'GS:BARCLAYS','MKID=00410','ESM' from dual where not exists (select 'X' from ft_t_MKID where MKT_ID='ES' and MKT_ID_CTXT_TYP='ESMMKT');</v>
      </c>
    </row>
    <row r="412" spans="2:9">
      <c r="B412" s="51" t="s">
        <v>1321</v>
      </c>
      <c r="C412" s="51" t="s">
        <v>362</v>
      </c>
      <c r="D412" s="51" t="s">
        <v>35</v>
      </c>
      <c r="E412" s="51" t="s">
        <v>35</v>
      </c>
      <c r="F412" s="51" t="s">
        <v>331</v>
      </c>
      <c r="G412" s="51" t="s">
        <v>1181</v>
      </c>
      <c r="H412" s="51" t="s">
        <v>332</v>
      </c>
      <c r="I412" s="65" t="str">
        <f t="shared" si="7"/>
        <v>INSERT INTO FT_T_MKID (MKT_OID,MKT_ID,MKT_ID_CTXT_TYP,START_TMS,LAST_CHG_TMS,LAST_CHG_USR_ID,MKID_OID,DATA_SRC_ID) SELECT  (select MKT_OID from ft_T_mkid where rownum=1 and mkt_id='FEN' ),'FEN','ESMMKT',SYSDATE,SYSDATE,'GS:BARCLAYS','MKID=00411','ESM' from dual where not exists (select 'X' from ft_t_MKID where MKT_ID='FEN' and MKT_ID_CTXT_TYP='ESMMKT');</v>
      </c>
    </row>
    <row r="413" spans="2:9">
      <c r="B413" s="51" t="s">
        <v>1020</v>
      </c>
      <c r="C413" s="51" t="s">
        <v>362</v>
      </c>
      <c r="D413" s="51" t="s">
        <v>35</v>
      </c>
      <c r="E413" s="51" t="s">
        <v>35</v>
      </c>
      <c r="F413" s="51" t="s">
        <v>331</v>
      </c>
      <c r="G413" s="51" t="s">
        <v>1182</v>
      </c>
      <c r="H413" s="51" t="s">
        <v>332</v>
      </c>
      <c r="I413" s="65" t="str">
        <f t="shared" si="7"/>
        <v>INSERT INTO FT_T_MKID (MKT_OID,MKT_ID,MKT_ID_CTXT_TYP,START_TMS,LAST_CHG_TMS,LAST_CHG_USR_ID,MKID_OID,DATA_SRC_ID) SELECT  (select MKT_OID from ft_T_mkid where rownum=1 and mkt_id='FND' ),'FND','ESMMKT',SYSDATE,SYSDATE,'GS:BARCLAYS','MKID=00412','ESM' from dual where not exists (select 'X' from ft_t_MKID where MKT_ID='FND' and MKT_ID_CTXT_TYP='ESMMKT');</v>
      </c>
    </row>
    <row r="414" spans="2:9">
      <c r="B414" s="51" t="s">
        <v>1322</v>
      </c>
      <c r="C414" s="51" t="s">
        <v>362</v>
      </c>
      <c r="D414" s="51" t="s">
        <v>35</v>
      </c>
      <c r="E414" s="51" t="s">
        <v>35</v>
      </c>
      <c r="F414" s="51" t="s">
        <v>331</v>
      </c>
      <c r="G414" s="51" t="s">
        <v>1183</v>
      </c>
      <c r="H414" s="51" t="s">
        <v>332</v>
      </c>
      <c r="I414" s="65" t="str">
        <f t="shared" si="7"/>
        <v>INSERT INTO FT_T_MKID (MKT_OID,MKT_ID,MKT_ID_CTXT_TYP,START_TMS,LAST_CHG_TMS,LAST_CHG_USR_ID,MKID_OID,DATA_SRC_ID) SELECT  (select MKT_OID from ft_T_mkid where rownum=1 and mkt_id='FNF' ),'FNF','ESMMKT',SYSDATE,SYSDATE,'GS:BARCLAYS','MKID=00413','ESM' from dual where not exists (select 'X' from ft_t_MKID where MKT_ID='FNF' and MKT_ID_CTXT_TYP='ESMMKT');</v>
      </c>
    </row>
    <row r="415" spans="2:9">
      <c r="B415" s="51" t="s">
        <v>1021</v>
      </c>
      <c r="C415" s="51" t="s">
        <v>362</v>
      </c>
      <c r="D415" s="51" t="s">
        <v>35</v>
      </c>
      <c r="E415" s="51" t="s">
        <v>35</v>
      </c>
      <c r="F415" s="51" t="s">
        <v>331</v>
      </c>
      <c r="G415" s="51" t="s">
        <v>1184</v>
      </c>
      <c r="H415" s="51" t="s">
        <v>332</v>
      </c>
      <c r="I415" s="65" t="str">
        <f t="shared" si="7"/>
        <v>INSERT INTO FT_T_MKID (MKT_OID,MKT_ID,MKT_ID_CTXT_TYP,START_TMS,LAST_CHG_TMS,LAST_CHG_USR_ID,MKID_OID,DATA_SRC_ID) SELECT  (select MKT_OID from ft_T_mkid where rownum=1 and mkt_id='FNI' ),'FNI','ESMMKT',SYSDATE,SYSDATE,'GS:BARCLAYS','MKID=00414','ESM' from dual where not exists (select 'X' from ft_t_MKID where MKT_ID='FNI' and MKT_ID_CTXT_TYP='ESMMKT');</v>
      </c>
    </row>
    <row r="416" spans="2:9">
      <c r="B416" s="51" t="s">
        <v>1323</v>
      </c>
      <c r="C416" s="51" t="s">
        <v>362</v>
      </c>
      <c r="D416" s="51" t="s">
        <v>35</v>
      </c>
      <c r="E416" s="51" t="s">
        <v>35</v>
      </c>
      <c r="F416" s="51" t="s">
        <v>331</v>
      </c>
      <c r="G416" s="51" t="s">
        <v>1185</v>
      </c>
      <c r="H416" s="51" t="s">
        <v>332</v>
      </c>
      <c r="I416" s="65" t="str">
        <f t="shared" si="7"/>
        <v>INSERT INTO FT_T_MKID (MKT_OID,MKT_ID,MKT_ID_CTXT_TYP,START_TMS,LAST_CHG_TMS,LAST_CHG_USR_ID,MKID_OID,DATA_SRC_ID) SELECT  (select MKT_OID from ft_T_mkid where rownum=1 and mkt_id='FNS' ),'FNS','ESMMKT',SYSDATE,SYSDATE,'GS:BARCLAYS','MKID=00415','ESM' from dual where not exists (select 'X' from ft_t_MKID where MKT_ID='FNS' and MKT_ID_CTXT_TYP='ESMMKT');</v>
      </c>
    </row>
    <row r="417" spans="2:9">
      <c r="B417" s="51" t="s">
        <v>1022</v>
      </c>
      <c r="C417" s="51" t="s">
        <v>362</v>
      </c>
      <c r="D417" s="51" t="s">
        <v>35</v>
      </c>
      <c r="E417" s="51" t="s">
        <v>35</v>
      </c>
      <c r="F417" s="51" t="s">
        <v>331</v>
      </c>
      <c r="G417" s="51" t="s">
        <v>1187</v>
      </c>
      <c r="H417" s="51" t="s">
        <v>332</v>
      </c>
      <c r="I417" s="65" t="str">
        <f t="shared" si="7"/>
        <v>INSERT INTO FT_T_MKID (MKT_OID,MKT_ID,MKT_ID_CTXT_TYP,START_TMS,LAST_CHG_TMS,LAST_CHG_USR_ID,MKID_OID,DATA_SRC_ID) SELECT  (select MKT_OID from ft_T_mkid where rownum=1 and mkt_id='GET' ),'GET','ESMMKT',SYSDATE,SYSDATE,'GS:BARCLAYS','MKID=00416','ESM' from dual where not exists (select 'X' from ft_t_MKID where MKT_ID='GET' and MKT_ID_CTXT_TYP='ESMMKT');</v>
      </c>
    </row>
    <row r="418" spans="2:9">
      <c r="B418" s="51" t="s">
        <v>1324</v>
      </c>
      <c r="C418" s="51" t="s">
        <v>362</v>
      </c>
      <c r="D418" s="51" t="s">
        <v>35</v>
      </c>
      <c r="E418" s="51" t="s">
        <v>35</v>
      </c>
      <c r="F418" s="51" t="s">
        <v>331</v>
      </c>
      <c r="G418" s="51" t="s">
        <v>1188</v>
      </c>
      <c r="H418" s="51" t="s">
        <v>332</v>
      </c>
      <c r="I418" s="65" t="str">
        <f t="shared" si="7"/>
        <v>INSERT INTO FT_T_MKID (MKT_OID,MKT_ID,MKT_ID_CTXT_TYP,START_TMS,LAST_CHG_TMS,LAST_CHG_USR_ID,MKID_OID,DATA_SRC_ID) SELECT  (select MKT_OID from ft_T_mkid where rownum=1 and mkt_id='GGE' ),'GGE','ESMMKT',SYSDATE,SYSDATE,'GS:BARCLAYS','MKID=00417','ESM' from dual where not exists (select 'X' from ft_t_MKID where MKT_ID='GGE' and MKT_ID_CTXT_TYP='ESMMKT');</v>
      </c>
    </row>
    <row r="419" spans="2:9">
      <c r="B419" s="51" t="s">
        <v>1325</v>
      </c>
      <c r="C419" s="51" t="s">
        <v>362</v>
      </c>
      <c r="D419" s="51" t="s">
        <v>35</v>
      </c>
      <c r="E419" s="51" t="s">
        <v>35</v>
      </c>
      <c r="F419" s="51" t="s">
        <v>331</v>
      </c>
      <c r="G419" s="51" t="s">
        <v>1191</v>
      </c>
      <c r="H419" s="51" t="s">
        <v>332</v>
      </c>
      <c r="I419" s="65" t="str">
        <f t="shared" si="7"/>
        <v>INSERT INTO FT_T_MKID (MKT_OID,MKT_ID,MKT_ID_CTXT_TYP,START_TMS,LAST_CHG_TMS,LAST_CHG_USR_ID,MKID_OID,DATA_SRC_ID) SELECT  (select MKT_OID from ft_T_mkid where rownum=1 and mkt_id='GMA' ),'GMA','ESMMKT',SYSDATE,SYSDATE,'GS:BARCLAYS','MKID=00418','ESM' from dual where not exists (select 'X' from ft_t_MKID where MKT_ID='GMA' and MKT_ID_CTXT_TYP='ESMMKT');</v>
      </c>
    </row>
    <row r="420" spans="2:9">
      <c r="B420" s="51" t="s">
        <v>338</v>
      </c>
      <c r="C420" s="51" t="s">
        <v>362</v>
      </c>
      <c r="D420" s="51" t="s">
        <v>35</v>
      </c>
      <c r="E420" s="51" t="s">
        <v>35</v>
      </c>
      <c r="F420" s="51" t="s">
        <v>331</v>
      </c>
      <c r="G420" s="51" t="s">
        <v>1542</v>
      </c>
      <c r="H420" s="51" t="s">
        <v>332</v>
      </c>
      <c r="I420" s="65" t="str">
        <f t="shared" si="7"/>
        <v>INSERT INTO FT_T_MKID (MKT_OID,MKT_ID,MKT_ID_CTXT_TYP,START_TMS,LAST_CHG_TMS,LAST_CHG_USR_ID,MKID_OID,DATA_SRC_ID) SELECT  (select MKT_OID from ft_T_mkid where rownum=1 and mkt_id='GNM' ),'GNM','ESMMKT',SYSDATE,SYSDATE,'GS:BARCLAYS','MKID=00419','ESM' from dual where not exists (select 'X' from ft_t_MKID where MKT_ID='GNM' and MKT_ID_CTXT_TYP='ESMMKT');</v>
      </c>
    </row>
    <row r="421" spans="2:9">
      <c r="B421" s="51" t="s">
        <v>1025</v>
      </c>
      <c r="C421" s="51" t="s">
        <v>362</v>
      </c>
      <c r="D421" s="51" t="s">
        <v>35</v>
      </c>
      <c r="E421" s="51" t="s">
        <v>35</v>
      </c>
      <c r="F421" s="51" t="s">
        <v>331</v>
      </c>
      <c r="G421" s="51" t="s">
        <v>1543</v>
      </c>
      <c r="H421" s="51" t="s">
        <v>332</v>
      </c>
      <c r="I421" s="65" t="str">
        <f t="shared" si="7"/>
        <v>INSERT INTO FT_T_MKID (MKT_OID,MKT_ID,MKT_ID_CTXT_TYP,START_TMS,LAST_CHG_TMS,LAST_CHG_USR_ID,MKID_OID,DATA_SRC_ID) SELECT  (select MKT_OID from ft_T_mkid where rownum=1 and mkt_id='GSE' ),'GSE','ESMMKT',SYSDATE,SYSDATE,'GS:BARCLAYS','MKID=00420','ESM' from dual where not exists (select 'X' from ft_t_MKID where MKT_ID='GSE' and MKT_ID_CTXT_TYP='ESMMKT');</v>
      </c>
    </row>
    <row r="422" spans="2:9">
      <c r="B422" s="51" t="s">
        <v>1028</v>
      </c>
      <c r="C422" s="51" t="s">
        <v>362</v>
      </c>
      <c r="D422" s="51" t="s">
        <v>35</v>
      </c>
      <c r="E422" s="51" t="s">
        <v>35</v>
      </c>
      <c r="F422" s="51" t="s">
        <v>331</v>
      </c>
      <c r="G422" s="51" t="s">
        <v>1544</v>
      </c>
      <c r="H422" s="51" t="s">
        <v>332</v>
      </c>
      <c r="I422" s="65" t="str">
        <f t="shared" si="7"/>
        <v>INSERT INTO FT_T_MKID (MKT_OID,MKT_ID,MKT_ID_CTXT_TYP,START_TMS,LAST_CHG_TMS,LAST_CHG_USR_ID,MKID_OID,DATA_SRC_ID) SELECT  (select MKT_OID from ft_T_mkid where rownum=1 and mkt_id='GSL' ),'GSL','ESMMKT',SYSDATE,SYSDATE,'GS:BARCLAYS','MKID=00421','ESM' from dual where not exists (select 'X' from ft_t_MKID where MKT_ID='GSL' and MKT_ID_CTXT_TYP='ESMMKT');</v>
      </c>
    </row>
    <row r="423" spans="2:9">
      <c r="B423" s="51" t="s">
        <v>1326</v>
      </c>
      <c r="C423" s="51" t="s">
        <v>362</v>
      </c>
      <c r="D423" s="51" t="s">
        <v>35</v>
      </c>
      <c r="E423" s="51" t="s">
        <v>35</v>
      </c>
      <c r="F423" s="51" t="s">
        <v>331</v>
      </c>
      <c r="G423" s="51" t="s">
        <v>1545</v>
      </c>
      <c r="H423" s="51" t="s">
        <v>332</v>
      </c>
      <c r="I423" s="65" t="str">
        <f t="shared" si="7"/>
        <v>INSERT INTO FT_T_MKID (MKT_OID,MKT_ID,MKT_ID_CTXT_TYP,START_TMS,LAST_CHG_TMS,LAST_CHG_USR_ID,MKID_OID,DATA_SRC_ID) SELECT  (select MKT_OID from ft_T_mkid where rownum=1 and mkt_id='GTM' ),'GTM','ESMMKT',SYSDATE,SYSDATE,'GS:BARCLAYS','MKID=00422','ESM' from dual where not exists (select 'X' from ft_t_MKID where MKT_ID='GTM' and MKT_ID_CTXT_TYP='ESMMKT');</v>
      </c>
    </row>
    <row r="424" spans="2:9">
      <c r="B424" s="51" t="s">
        <v>1327</v>
      </c>
      <c r="C424" s="51" t="s">
        <v>362</v>
      </c>
      <c r="D424" s="51" t="s">
        <v>35</v>
      </c>
      <c r="E424" s="51" t="s">
        <v>35</v>
      </c>
      <c r="F424" s="51" t="s">
        <v>331</v>
      </c>
      <c r="G424" s="51" t="s">
        <v>1546</v>
      </c>
      <c r="H424" s="51" t="s">
        <v>332</v>
      </c>
      <c r="I424" s="65" t="str">
        <f t="shared" si="7"/>
        <v>INSERT INTO FT_T_MKID (MKT_OID,MKT_ID,MKT_ID_CTXT_TYP,START_TMS,LAST_CHG_TMS,LAST_CHG_USR_ID,MKID_OID,DATA_SRC_ID) SELECT  (select MKT_OID from ft_T_mkid where rownum=1 and mkt_id='GUE' ),'GUE','ESMMKT',SYSDATE,SYSDATE,'GS:BARCLAYS','MKID=00423','ESM' from dual where not exists (select 'X' from ft_t_MKID where MKT_ID='GUE' and MKT_ID_CTXT_TYP='ESMMKT');</v>
      </c>
    </row>
    <row r="425" spans="2:9">
      <c r="B425" s="51" t="s">
        <v>1030</v>
      </c>
      <c r="C425" s="51" t="s">
        <v>362</v>
      </c>
      <c r="D425" s="51" t="s">
        <v>35</v>
      </c>
      <c r="E425" s="51" t="s">
        <v>35</v>
      </c>
      <c r="F425" s="51" t="s">
        <v>331</v>
      </c>
      <c r="G425" s="51" t="s">
        <v>1547</v>
      </c>
      <c r="H425" s="51" t="s">
        <v>332</v>
      </c>
      <c r="I425" s="65" t="str">
        <f t="shared" si="7"/>
        <v>INSERT INTO FT_T_MKID (MKT_OID,MKT_ID,MKT_ID_CTXT_TYP,START_TMS,LAST_CHG_TMS,LAST_CHG_USR_ID,MKID_OID,DATA_SRC_ID) SELECT  (select MKT_OID from ft_T_mkid where rownum=1 and mkt_id='GUY' ),'GUY','ESMMKT',SYSDATE,SYSDATE,'GS:BARCLAYS','MKID=00424','ESM' from dual where not exists (select 'X' from ft_t_MKID where MKT_ID='GUY' and MKT_ID_CTXT_TYP='ESMMKT');</v>
      </c>
    </row>
    <row r="426" spans="2:9">
      <c r="B426" s="51" t="s">
        <v>1328</v>
      </c>
      <c r="C426" s="51" t="s">
        <v>362</v>
      </c>
      <c r="D426" s="51" t="s">
        <v>35</v>
      </c>
      <c r="E426" s="51" t="s">
        <v>35</v>
      </c>
      <c r="F426" s="51" t="s">
        <v>331</v>
      </c>
      <c r="G426" s="51" t="s">
        <v>1548</v>
      </c>
      <c r="H426" s="51" t="s">
        <v>332</v>
      </c>
      <c r="I426" s="65" t="str">
        <f t="shared" si="7"/>
        <v>INSERT INTO FT_T_MKID (MKT_OID,MKT_ID,MKT_ID_CTXT_TYP,START_TMS,LAST_CHG_TMS,LAST_CHG_USR_ID,MKID_OID,DATA_SRC_ID) SELECT  (select MKT_OID from ft_T_mkid where rownum=1 and mkt_id='GXG' ),'GXG','ESMMKT',SYSDATE,SYSDATE,'GS:BARCLAYS','MKID=00425','ESM' from dual where not exists (select 'X' from ft_t_MKID where MKT_ID='GXG' and MKT_ID_CTXT_TYP='ESMMKT');</v>
      </c>
    </row>
    <row r="427" spans="2:9">
      <c r="B427" s="51" t="s">
        <v>1033</v>
      </c>
      <c r="C427" s="51" t="s">
        <v>362</v>
      </c>
      <c r="D427" s="51" t="s">
        <v>35</v>
      </c>
      <c r="E427" s="51" t="s">
        <v>35</v>
      </c>
      <c r="F427" s="51" t="s">
        <v>331</v>
      </c>
      <c r="G427" s="51" t="s">
        <v>1549</v>
      </c>
      <c r="H427" s="51" t="s">
        <v>332</v>
      </c>
      <c r="I427" s="65" t="str">
        <f t="shared" si="7"/>
        <v>INSERT INTO FT_T_MKID (MKT_OID,MKT_ID,MKT_ID_CTXT_TYP,START_TMS,LAST_CHG_TMS,LAST_CHG_USR_ID,MKID_OID,DATA_SRC_ID) SELECT  (select MKT_OID from ft_T_mkid where rownum=1 and mkt_id='HAM' ),'HAM','ESMMKT',SYSDATE,SYSDATE,'GS:BARCLAYS','MKID=00426','ESM' from dual where not exists (select 'X' from ft_t_MKID where MKT_ID='HAM' and MKT_ID_CTXT_TYP='ESMMKT');</v>
      </c>
    </row>
    <row r="428" spans="2:9">
      <c r="B428" s="51" t="s">
        <v>1038</v>
      </c>
      <c r="C428" s="51" t="s">
        <v>362</v>
      </c>
      <c r="D428" s="51" t="s">
        <v>35</v>
      </c>
      <c r="E428" s="51" t="s">
        <v>35</v>
      </c>
      <c r="F428" s="51" t="s">
        <v>331</v>
      </c>
      <c r="G428" s="51" t="s">
        <v>1550</v>
      </c>
      <c r="H428" s="51" t="s">
        <v>332</v>
      </c>
      <c r="I428" s="65" t="str">
        <f t="shared" si="7"/>
        <v>INSERT INTO FT_T_MKID (MKT_OID,MKT_ID,MKT_ID_CTXT_TYP,START_TMS,LAST_CHG_TMS,LAST_CHG_USR_ID,MKID_OID,DATA_SRC_ID) SELECT  (select MKT_OID from ft_T_mkid where rownum=1 and mkt_id='HFE' ),'HFE','ESMMKT',SYSDATE,SYSDATE,'GS:BARCLAYS','MKID=00427','ESM' from dual where not exists (select 'X' from ft_t_MKID where MKT_ID='HFE' and MKT_ID_CTXT_TYP='ESMMKT');</v>
      </c>
    </row>
    <row r="429" spans="2:9">
      <c r="B429" s="51" t="s">
        <v>339</v>
      </c>
      <c r="C429" s="51" t="s">
        <v>362</v>
      </c>
      <c r="D429" s="51" t="s">
        <v>35</v>
      </c>
      <c r="E429" s="51" t="s">
        <v>35</v>
      </c>
      <c r="F429" s="51" t="s">
        <v>331</v>
      </c>
      <c r="G429" s="51" t="s">
        <v>1551</v>
      </c>
      <c r="H429" s="51" t="s">
        <v>332</v>
      </c>
      <c r="I429" s="65" t="str">
        <f t="shared" si="7"/>
        <v>INSERT INTO FT_T_MKID (MKT_OID,MKT_ID,MKT_ID_CTXT_TYP,START_TMS,LAST_CHG_TMS,LAST_CHG_USR_ID,MKID_OID,DATA_SRC_ID) SELECT  (select MKT_OID from ft_T_mkid where rownum=1 and mkt_id='HIM' ),'HIM','ESMMKT',SYSDATE,SYSDATE,'GS:BARCLAYS','MKID=00428','ESM' from dual where not exists (select 'X' from ft_t_MKID where MKT_ID='HIM' and MKT_ID_CTXT_TYP='ESMMKT');</v>
      </c>
    </row>
    <row r="430" spans="2:9">
      <c r="B430" s="51" t="s">
        <v>1042</v>
      </c>
      <c r="C430" s="51" t="s">
        <v>362</v>
      </c>
      <c r="D430" s="51" t="s">
        <v>35</v>
      </c>
      <c r="E430" s="51" t="s">
        <v>35</v>
      </c>
      <c r="F430" s="51" t="s">
        <v>331</v>
      </c>
      <c r="G430" s="51" t="s">
        <v>1552</v>
      </c>
      <c r="H430" s="51" t="s">
        <v>332</v>
      </c>
      <c r="I430" s="65" t="str">
        <f t="shared" si="7"/>
        <v>INSERT INTO FT_T_MKID (MKT_OID,MKT_ID,MKT_ID_CTXT_TYP,START_TMS,LAST_CHG_TMS,LAST_CHG_USR_ID,MKID_OID,DATA_SRC_ID) SELECT  (select MKT_OID from ft_T_mkid where rownum=1 and mkt_id='HKC' ),'HKC','ESMMKT',SYSDATE,SYSDATE,'GS:BARCLAYS','MKID=00429','ESM' from dual where not exists (select 'X' from ft_t_MKID where MKT_ID='HKC' and MKT_ID_CTXT_TYP='ESMMKT');</v>
      </c>
    </row>
    <row r="431" spans="2:9">
      <c r="B431" s="51" t="s">
        <v>254</v>
      </c>
      <c r="C431" s="51" t="s">
        <v>362</v>
      </c>
      <c r="D431" s="51" t="s">
        <v>35</v>
      </c>
      <c r="E431" s="51" t="s">
        <v>35</v>
      </c>
      <c r="F431" s="51" t="s">
        <v>331</v>
      </c>
      <c r="G431" s="51" t="s">
        <v>1553</v>
      </c>
      <c r="H431" s="51" t="s">
        <v>332</v>
      </c>
      <c r="I431" s="65" t="str">
        <f t="shared" si="7"/>
        <v>INSERT INTO FT_T_MKID (MKT_OID,MKT_ID,MKT_ID_CTXT_TYP,START_TMS,LAST_CHG_TMS,LAST_CHG_USR_ID,MKID_OID,DATA_SRC_ID) SELECT  (select MKT_OID from ft_T_mkid where rownum=1 and mkt_id='HR' ),'HR','ESMMKT',SYSDATE,SYSDATE,'GS:BARCLAYS','MKID=00430','ESM' from dual where not exists (select 'X' from ft_t_MKID where MKT_ID='HR' and MKT_ID_CTXT_TYP='ESMMKT');</v>
      </c>
    </row>
    <row r="432" spans="2:9">
      <c r="B432" s="51" t="s">
        <v>1329</v>
      </c>
      <c r="C432" s="51" t="s">
        <v>362</v>
      </c>
      <c r="D432" s="51" t="s">
        <v>35</v>
      </c>
      <c r="E432" s="51" t="s">
        <v>35</v>
      </c>
      <c r="F432" s="51" t="s">
        <v>331</v>
      </c>
      <c r="G432" s="51" t="s">
        <v>1554</v>
      </c>
      <c r="H432" s="51" t="s">
        <v>332</v>
      </c>
      <c r="I432" s="65" t="str">
        <f t="shared" si="7"/>
        <v>INSERT INTO FT_T_MKID (MKT_OID,MKT_ID,MKT_ID_CTXT_TYP,START_TMS,LAST_CHG_TMS,LAST_CHG_USR_ID,MKID_OID,DATA_SRC_ID) SELECT  (select MKT_OID from ft_T_mkid where rownum=1 and mkt_id='HSC' ),'HSC','ESMMKT',SYSDATE,SYSDATE,'GS:BARCLAYS','MKID=00431','ESM' from dual where not exists (select 'X' from ft_t_MKID where MKT_ID='HSC' and MKT_ID_CTXT_TYP='ESMMKT');</v>
      </c>
    </row>
    <row r="433" spans="2:9">
      <c r="B433" s="51" t="s">
        <v>1057</v>
      </c>
      <c r="C433" s="51" t="s">
        <v>362</v>
      </c>
      <c r="D433" s="51" t="s">
        <v>35</v>
      </c>
      <c r="E433" s="51" t="s">
        <v>35</v>
      </c>
      <c r="F433" s="51" t="s">
        <v>331</v>
      </c>
      <c r="G433" s="51" t="s">
        <v>1555</v>
      </c>
      <c r="H433" s="51" t="s">
        <v>332</v>
      </c>
      <c r="I433" s="65" t="str">
        <f t="shared" si="7"/>
        <v>INSERT INTO FT_T_MKID (MKT_OID,MKT_ID,MKT_ID_CTXT_TYP,START_TMS,LAST_CHG_TMS,LAST_CHG_USR_ID,MKID_OID,DATA_SRC_ID) SELECT  (select MKT_OID from ft_T_mkid where rownum=1 and mkt_id='ICD' ),'ICD','ESMMKT',SYSDATE,SYSDATE,'GS:BARCLAYS','MKID=00432','ESM' from dual where not exists (select 'X' from ft_t_MKID where MKT_ID='ICD' and MKT_ID_CTXT_TYP='ESMMKT');</v>
      </c>
    </row>
    <row r="434" spans="2:9">
      <c r="B434" s="51" t="s">
        <v>1330</v>
      </c>
      <c r="C434" s="51" t="s">
        <v>362</v>
      </c>
      <c r="D434" s="51" t="s">
        <v>35</v>
      </c>
      <c r="E434" s="51" t="s">
        <v>35</v>
      </c>
      <c r="F434" s="51" t="s">
        <v>331</v>
      </c>
      <c r="G434" s="51" t="s">
        <v>1556</v>
      </c>
      <c r="H434" s="51" t="s">
        <v>332</v>
      </c>
      <c r="I434" s="65" t="str">
        <f t="shared" si="7"/>
        <v>INSERT INTO FT_T_MKID (MKT_OID,MKT_ID,MKT_ID_CTXT_TYP,START_TMS,LAST_CHG_TMS,LAST_CHG_USR_ID,MKID_OID,DATA_SRC_ID) SELECT  (select MKT_OID from ft_T_mkid where rownum=1 and mkt_id='ICE ' ),'ICE ','ESMMKT',SYSDATE,SYSDATE,'GS:BARCLAYS','MKID=00433','ESM' from dual where not exists (select 'X' from ft_t_MKID where MKT_ID='ICE ' and MKT_ID_CTXT_TYP='ESMMKT');</v>
      </c>
    </row>
    <row r="435" spans="2:9">
      <c r="B435" s="51" t="s">
        <v>1065</v>
      </c>
      <c r="C435" s="51" t="s">
        <v>362</v>
      </c>
      <c r="D435" s="51" t="s">
        <v>35</v>
      </c>
      <c r="E435" s="51" t="s">
        <v>35</v>
      </c>
      <c r="F435" s="51" t="s">
        <v>331</v>
      </c>
      <c r="G435" s="51" t="s">
        <v>1557</v>
      </c>
      <c r="H435" s="51" t="s">
        <v>332</v>
      </c>
      <c r="I435" s="65" t="str">
        <f t="shared" si="7"/>
        <v>INSERT INTO FT_T_MKID (MKT_OID,MKT_ID,MKT_ID_CTXT_TYP,START_TMS,LAST_CHG_TMS,LAST_CHG_USR_ID,MKID_OID,DATA_SRC_ID) SELECT  (select MKT_OID from ft_T_mkid where rownum=1 and mkt_id='ICO' ),'ICO','ESMMKT',SYSDATE,SYSDATE,'GS:BARCLAYS','MKID=00434','ESM' from dual where not exists (select 'X' from ft_t_MKID where MKT_ID='ICO' and MKT_ID_CTXT_TYP='ESMMKT');</v>
      </c>
    </row>
    <row r="436" spans="2:9">
      <c r="B436" s="51" t="s">
        <v>1331</v>
      </c>
      <c r="C436" s="51" t="s">
        <v>362</v>
      </c>
      <c r="D436" s="51" t="s">
        <v>35</v>
      </c>
      <c r="E436" s="51" t="s">
        <v>35</v>
      </c>
      <c r="F436" s="51" t="s">
        <v>331</v>
      </c>
      <c r="G436" s="51" t="s">
        <v>1558</v>
      </c>
      <c r="H436" s="51" t="s">
        <v>332</v>
      </c>
      <c r="I436" s="65" t="str">
        <f t="shared" si="7"/>
        <v>INSERT INTO FT_T_MKID (MKT_OID,MKT_ID,MKT_ID_CTXT_TYP,START_TMS,LAST_CHG_TMS,LAST_CHG_USR_ID,MKID_OID,DATA_SRC_ID) SELECT  (select MKT_OID from ft_T_mkid where rownum=1 and mkt_id='ICU' ),'ICU','ESMMKT',SYSDATE,SYSDATE,'GS:BARCLAYS','MKID=00435','ESM' from dual where not exists (select 'X' from ft_t_MKID where MKT_ID='ICU' and MKT_ID_CTXT_TYP='ESMMKT');</v>
      </c>
    </row>
    <row r="437" spans="2:9">
      <c r="B437" s="51" t="s">
        <v>1332</v>
      </c>
      <c r="C437" s="51" t="s">
        <v>362</v>
      </c>
      <c r="D437" s="51" t="s">
        <v>35</v>
      </c>
      <c r="E437" s="51" t="s">
        <v>35</v>
      </c>
      <c r="F437" s="51" t="s">
        <v>331</v>
      </c>
      <c r="G437" s="51" t="s">
        <v>1559</v>
      </c>
      <c r="H437" s="51" t="s">
        <v>332</v>
      </c>
      <c r="I437" s="65" t="str">
        <f t="shared" si="7"/>
        <v>INSERT INTO FT_T_MKID (MKT_OID,MKT_ID,MKT_ID_CTXT_TYP,START_TMS,LAST_CHG_TMS,LAST_CHG_USR_ID,MKID_OID,DATA_SRC_ID) SELECT  (select MKT_OID from ft_T_mkid where rownum=1 and mkt_id='IDM' ),'IDM','ESMMKT',SYSDATE,SYSDATE,'GS:BARCLAYS','MKID=00436','ESM' from dual where not exists (select 'X' from ft_t_MKID where MKT_ID='IDM' and MKT_ID_CTXT_TYP='ESMMKT');</v>
      </c>
    </row>
    <row r="438" spans="2:9">
      <c r="B438" s="51" t="s">
        <v>1072</v>
      </c>
      <c r="C438" s="51" t="s">
        <v>362</v>
      </c>
      <c r="D438" s="51" t="s">
        <v>35</v>
      </c>
      <c r="E438" s="51" t="s">
        <v>35</v>
      </c>
      <c r="F438" s="51" t="s">
        <v>331</v>
      </c>
      <c r="G438" s="51" t="s">
        <v>1560</v>
      </c>
      <c r="H438" s="51" t="s">
        <v>332</v>
      </c>
      <c r="I438" s="65" t="str">
        <f t="shared" si="7"/>
        <v>INSERT INTO FT_T_MKID (MKT_OID,MKT_ID,MKT_ID_CTXT_TYP,START_TMS,LAST_CHG_TMS,LAST_CHG_USR_ID,MKID_OID,DATA_SRC_ID) SELECT  (select MKT_OID from ft_T_mkid where rownum=1 and mkt_id='IFS' ),'IFS','ESMMKT',SYSDATE,SYSDATE,'GS:BARCLAYS','MKID=00437','ESM' from dual where not exists (select 'X' from ft_t_MKID where MKT_ID='IFS' and MKT_ID_CTXT_TYP='ESMMKT');</v>
      </c>
    </row>
    <row r="439" spans="2:9">
      <c r="B439" s="51" t="s">
        <v>1077</v>
      </c>
      <c r="C439" s="51" t="s">
        <v>362</v>
      </c>
      <c r="D439" s="51" t="s">
        <v>35</v>
      </c>
      <c r="E439" s="51" t="s">
        <v>35</v>
      </c>
      <c r="F439" s="51" t="s">
        <v>331</v>
      </c>
      <c r="G439" s="51" t="s">
        <v>1561</v>
      </c>
      <c r="H439" s="51" t="s">
        <v>332</v>
      </c>
      <c r="I439" s="65" t="str">
        <f t="shared" si="7"/>
        <v>INSERT INTO FT_T_MKID (MKT_OID,MKT_ID,MKT_ID_CTXT_TYP,START_TMS,LAST_CHG_TMS,LAST_CHG_USR_ID,MKID_OID,DATA_SRC_ID) SELECT  (select MKT_OID from ft_T_mkid where rownum=1 and mkt_id='IIF' ),'IIF','ESMMKT',SYSDATE,SYSDATE,'GS:BARCLAYS','MKID=00438','ESM' from dual where not exists (select 'X' from ft_t_MKID where MKT_ID='IIF' and MKT_ID_CTXT_TYP='ESMMKT');</v>
      </c>
    </row>
    <row r="440" spans="2:9">
      <c r="B440" s="51" t="s">
        <v>1079</v>
      </c>
      <c r="C440" s="51" t="s">
        <v>362</v>
      </c>
      <c r="D440" s="51" t="s">
        <v>35</v>
      </c>
      <c r="E440" s="51" t="s">
        <v>35</v>
      </c>
      <c r="F440" s="51" t="s">
        <v>331</v>
      </c>
      <c r="G440" s="51" t="s">
        <v>1562</v>
      </c>
      <c r="H440" s="51" t="s">
        <v>332</v>
      </c>
      <c r="I440" s="65" t="str">
        <f t="shared" si="7"/>
        <v>INSERT INTO FT_T_MKID (MKT_OID,MKT_ID,MKT_ID_CTXT_TYP,START_TMS,LAST_CHG_TMS,LAST_CHG_USR_ID,MKID_OID,DATA_SRC_ID) SELECT  (select MKT_OID from ft_T_mkid where rownum=1 and mkt_id='IIX' ),'IIX','ESMMKT',SYSDATE,SYSDATE,'GS:BARCLAYS','MKID=00439','ESM' from dual where not exists (select 'X' from ft_t_MKID where MKT_ID='IIX' and MKT_ID_CTXT_TYP='ESMMKT');</v>
      </c>
    </row>
    <row r="441" spans="2:9">
      <c r="B441" s="51" t="s">
        <v>1333</v>
      </c>
      <c r="C441" s="51" t="s">
        <v>362</v>
      </c>
      <c r="D441" s="51" t="s">
        <v>35</v>
      </c>
      <c r="E441" s="51" t="s">
        <v>35</v>
      </c>
      <c r="F441" s="51" t="s">
        <v>331</v>
      </c>
      <c r="G441" s="51" t="s">
        <v>1563</v>
      </c>
      <c r="H441" s="51" t="s">
        <v>332</v>
      </c>
      <c r="I441" s="65" t="str">
        <f t="shared" si="7"/>
        <v>INSERT INTO FT_T_MKID (MKT_OID,MKT_ID,MKT_ID_CTXT_TYP,START_TMS,LAST_CHG_TMS,LAST_CHG_USR_ID,MKID_OID,DATA_SRC_ID) SELECT  (select MKT_OID from ft_T_mkid where rownum=1 and mkt_id='IN' ),'IN','ESMMKT',SYSDATE,SYSDATE,'GS:BARCLAYS','MKID=00440','ESM' from dual where not exists (select 'X' from ft_t_MKID where MKT_ID='IN' and MKT_ID_CTXT_TYP='ESMMKT');</v>
      </c>
    </row>
    <row r="442" spans="2:9">
      <c r="B442" s="51" t="s">
        <v>1334</v>
      </c>
      <c r="C442" s="51" t="s">
        <v>362</v>
      </c>
      <c r="D442" s="51" t="s">
        <v>35</v>
      </c>
      <c r="E442" s="51" t="s">
        <v>35</v>
      </c>
      <c r="F442" s="51" t="s">
        <v>331</v>
      </c>
      <c r="G442" s="51" t="s">
        <v>1564</v>
      </c>
      <c r="H442" s="51" t="s">
        <v>332</v>
      </c>
      <c r="I442" s="65" t="str">
        <f t="shared" si="7"/>
        <v>INSERT INTO FT_T_MKID (MKT_OID,MKT_ID,MKT_ID_CTXT_TYP,START_TMS,LAST_CHG_TMS,LAST_CHG_USR_ID,MKID_OID,DATA_SRC_ID) SELECT  (select MKT_OID from ft_T_mkid where rownum=1 and mkt_id='IOX' ),'IOX','ESMMKT',SYSDATE,SYSDATE,'GS:BARCLAYS','MKID=00441','ESM' from dual where not exists (select 'X' from ft_t_MKID where MKT_ID='IOX' and MKT_ID_CTXT_TYP='ESMMKT');</v>
      </c>
    </row>
    <row r="443" spans="2:9">
      <c r="B443" s="51" t="s">
        <v>1266</v>
      </c>
      <c r="C443" s="51" t="s">
        <v>362</v>
      </c>
      <c r="D443" s="51" t="s">
        <v>35</v>
      </c>
      <c r="E443" s="51" t="s">
        <v>35</v>
      </c>
      <c r="F443" s="51" t="s">
        <v>331</v>
      </c>
      <c r="G443" s="51" t="s">
        <v>1565</v>
      </c>
      <c r="H443" s="51" t="s">
        <v>332</v>
      </c>
      <c r="I443" s="65" t="str">
        <f t="shared" si="7"/>
        <v>INSERT INTO FT_T_MKID (MKT_OID,MKT_ID,MKT_ID_CTXT_TYP,START_TMS,LAST_CHG_TMS,LAST_CHG_USR_ID,MKID_OID,DATA_SRC_ID) SELECT  (select MKT_OID from ft_T_mkid where rownum=1 and mkt_id='ISM' ),'ISM','ESMMKT',SYSDATE,SYSDATE,'GS:BARCLAYS','MKID=00442','ESM' from dual where not exists (select 'X' from ft_t_MKID where MKT_ID='ISM' and MKT_ID_CTXT_TYP='ESMMKT');</v>
      </c>
    </row>
    <row r="444" spans="2:9">
      <c r="B444" s="51" t="s">
        <v>1107</v>
      </c>
      <c r="C444" s="51" t="s">
        <v>362</v>
      </c>
      <c r="D444" s="51" t="s">
        <v>35</v>
      </c>
      <c r="E444" s="51" t="s">
        <v>35</v>
      </c>
      <c r="F444" s="51" t="s">
        <v>331</v>
      </c>
      <c r="G444" s="51" t="s">
        <v>1566</v>
      </c>
      <c r="H444" s="51" t="s">
        <v>332</v>
      </c>
      <c r="I444" s="65" t="str">
        <f t="shared" si="7"/>
        <v>INSERT INTO FT_T_MKID (MKT_OID,MKT_ID,MKT_ID_CTXT_TYP,START_TMS,LAST_CHG_TMS,LAST_CHG_USR_ID,MKID_OID,DATA_SRC_ID) SELECT  (select MKT_OID from ft_T_mkid where rownum=1 and mkt_id='JAM' ),'JAM','ESMMKT',SYSDATE,SYSDATE,'GS:BARCLAYS','MKID=00443','ESM' from dual where not exists (select 'X' from ft_t_MKID where MKT_ID='JAM' and MKT_ID_CTXT_TYP='ESMMKT');</v>
      </c>
    </row>
    <row r="445" spans="2:9">
      <c r="B445" s="51" t="s">
        <v>1335</v>
      </c>
      <c r="C445" s="51" t="s">
        <v>362</v>
      </c>
      <c r="D445" s="51" t="s">
        <v>35</v>
      </c>
      <c r="E445" s="51" t="s">
        <v>35</v>
      </c>
      <c r="F445" s="51" t="s">
        <v>331</v>
      </c>
      <c r="G445" s="51" t="s">
        <v>1567</v>
      </c>
      <c r="H445" s="51" t="s">
        <v>332</v>
      </c>
      <c r="I445" s="65" t="str">
        <f t="shared" si="7"/>
        <v>INSERT INTO FT_T_MKID (MKT_OID,MKT_ID,MKT_ID_CTXT_TYP,START_TMS,LAST_CHG_TMS,LAST_CHG_USR_ID,MKID_OID,DATA_SRC_ID) SELECT  (select MKT_OID from ft_T_mkid where rownum=1 and mkt_id='JAS' ),'JAS','ESMMKT',SYSDATE,SYSDATE,'GS:BARCLAYS','MKID=00444','ESM' from dual where not exists (select 'X' from ft_t_MKID where MKT_ID='JAS' and MKT_ID_CTXT_TYP='ESMMKT');</v>
      </c>
    </row>
    <row r="446" spans="2:9">
      <c r="B446" s="51" t="s">
        <v>1115</v>
      </c>
      <c r="C446" s="51" t="s">
        <v>362</v>
      </c>
      <c r="D446" s="51" t="s">
        <v>35</v>
      </c>
      <c r="E446" s="51" t="s">
        <v>35</v>
      </c>
      <c r="F446" s="51" t="s">
        <v>331</v>
      </c>
      <c r="G446" s="51" t="s">
        <v>1568</v>
      </c>
      <c r="H446" s="51" t="s">
        <v>332</v>
      </c>
      <c r="I446" s="65" t="str">
        <f t="shared" si="7"/>
        <v>INSERT INTO FT_T_MKID (MKT_OID,MKT_ID,MKT_ID_CTXT_TYP,START_TMS,LAST_CHG_TMS,LAST_CHG_USR_ID,MKID_OID,DATA_SRC_ID) SELECT  (select MKT_OID from ft_T_mkid where rownum=1 and mkt_id='JKT' ),'JKT','ESMMKT',SYSDATE,SYSDATE,'GS:BARCLAYS','MKID=00445','ESM' from dual where not exists (select 'X' from ft_t_MKID where MKT_ID='JKT' and MKT_ID_CTXT_TYP='ESMMKT');</v>
      </c>
    </row>
    <row r="447" spans="2:9">
      <c r="B447" s="51" t="s">
        <v>296</v>
      </c>
      <c r="C447" s="51" t="s">
        <v>362</v>
      </c>
      <c r="D447" s="51" t="s">
        <v>35</v>
      </c>
      <c r="E447" s="51" t="s">
        <v>35</v>
      </c>
      <c r="F447" s="51" t="s">
        <v>331</v>
      </c>
      <c r="G447" s="51" t="s">
        <v>1569</v>
      </c>
      <c r="H447" s="51" t="s">
        <v>332</v>
      </c>
      <c r="I447" s="65" t="str">
        <f t="shared" si="7"/>
        <v>INSERT INTO FT_T_MKID (MKT_OID,MKT_ID,MKT_ID_CTXT_TYP,START_TMS,LAST_CHG_TMS,LAST_CHG_USR_ID,MKID_OID,DATA_SRC_ID) SELECT  (select MKT_OID from ft_T_mkid where rownum=1 and mkt_id='JP' ),'JP','ESMMKT',SYSDATE,SYSDATE,'GS:BARCLAYS','MKID=00446','ESM' from dual where not exists (select 'X' from ft_t_MKID where MKT_ID='JP' and MKT_ID_CTXT_TYP='ESMMKT');</v>
      </c>
    </row>
    <row r="448" spans="2:9">
      <c r="B448" s="51" t="s">
        <v>1336</v>
      </c>
      <c r="C448" s="51" t="s">
        <v>362</v>
      </c>
      <c r="D448" s="51" t="s">
        <v>35</v>
      </c>
      <c r="E448" s="51" t="s">
        <v>35</v>
      </c>
      <c r="F448" s="51" t="s">
        <v>331</v>
      </c>
      <c r="G448" s="51" t="s">
        <v>1570</v>
      </c>
      <c r="H448" s="51" t="s">
        <v>332</v>
      </c>
      <c r="I448" s="65" t="str">
        <f t="shared" si="7"/>
        <v>INSERT INTO FT_T_MKID (MKT_OID,MKT_ID,MKT_ID_CTXT_TYP,START_TMS,LAST_CHG_TMS,LAST_CHG_USR_ID,MKID_OID,DATA_SRC_ID) SELECT  (select MKT_OID from ft_T_mkid where rownum=1 and mkt_id='KFB' ),'KFB','ESMMKT',SYSDATE,SYSDATE,'GS:BARCLAYS','MKID=00447','ESM' from dual where not exists (select 'X' from ft_t_MKID where MKT_ID='KFB' and MKT_ID_CTXT_TYP='ESMMKT');</v>
      </c>
    </row>
    <row r="449" spans="2:9">
      <c r="B449" s="51" t="s">
        <v>1337</v>
      </c>
      <c r="C449" s="51" t="s">
        <v>362</v>
      </c>
      <c r="D449" s="51" t="s">
        <v>35</v>
      </c>
      <c r="E449" s="51" t="s">
        <v>35</v>
      </c>
      <c r="F449" s="51" t="s">
        <v>331</v>
      </c>
      <c r="G449" s="51" t="s">
        <v>1571</v>
      </c>
      <c r="H449" s="51" t="s">
        <v>332</v>
      </c>
      <c r="I449" s="65" t="str">
        <f t="shared" si="7"/>
        <v>INSERT INTO FT_T_MKID (MKT_OID,MKT_ID,MKT_ID_CTXT_TYP,START_TMS,LAST_CHG_TMS,LAST_CHG_USR_ID,MKID_OID,DATA_SRC_ID) SELECT  (select MKT_OID from ft_T_mkid where rownum=1 and mkt_id='KHX' ),'KHX','ESMMKT',SYSDATE,SYSDATE,'GS:BARCLAYS','MKID=00448','ESM' from dual where not exists (select 'X' from ft_t_MKID where MKT_ID='KHX' and MKT_ID_CTXT_TYP='ESMMKT');</v>
      </c>
    </row>
    <row r="450" spans="2:9">
      <c r="B450" s="51" t="s">
        <v>1338</v>
      </c>
      <c r="C450" s="51" t="s">
        <v>362</v>
      </c>
      <c r="D450" s="51" t="s">
        <v>35</v>
      </c>
      <c r="E450" s="51" t="s">
        <v>35</v>
      </c>
      <c r="F450" s="51" t="s">
        <v>331</v>
      </c>
      <c r="G450" s="51" t="s">
        <v>1572</v>
      </c>
      <c r="H450" s="51" t="s">
        <v>332</v>
      </c>
      <c r="I450" s="65" t="str">
        <f t="shared" si="7"/>
        <v>INSERT INTO FT_T_MKID (MKT_OID,MKT_ID,MKT_ID_CTXT_TYP,START_TMS,LAST_CHG_TMS,LAST_CHG_USR_ID,MKID_OID,DATA_SRC_ID) SELECT  (select MKT_OID from ft_T_mkid where rownum=1 and mkt_id='KNM' ),'KNM','ESMMKT',SYSDATE,SYSDATE,'GS:BARCLAYS','MKID=00449','ESM' from dual where not exists (select 'X' from ft_t_MKID where MKT_ID='KNM' and MKT_ID_CTXT_TYP='ESMMKT');</v>
      </c>
    </row>
    <row r="451" spans="2:9">
      <c r="B451" s="51" t="s">
        <v>1131</v>
      </c>
      <c r="C451" s="51" t="s">
        <v>362</v>
      </c>
      <c r="D451" s="51" t="s">
        <v>35</v>
      </c>
      <c r="E451" s="51" t="s">
        <v>35</v>
      </c>
      <c r="F451" s="51" t="s">
        <v>331</v>
      </c>
      <c r="G451" s="51" t="s">
        <v>1573</v>
      </c>
      <c r="H451" s="51" t="s">
        <v>332</v>
      </c>
      <c r="I451" s="65" t="str">
        <f t="shared" ref="I451:I478" si="8">CONCATENATE("INSERT INTO FT_T_MKID (MKT_OID,MKT_ID,MKT_ID_CTXT_TYP,START_TMS,LAST_CHG_TMS,LAST_CHG_USR_ID,MKID_OID,DATA_SRC_ID)"," SELECT  (select MKT_OID from ft_T_mkid where rownum=1 and mkt_id='",B451,"' ),'",B451,"','",C451,"',","",D451,",","",E451,",","'",F451,"'",",'",G451,"',","'",H451,"' from dual where not exists (select 'X' from ft_t_MKID where MKT_ID='",B451,"' and MKT_ID_CTXT_TYP='ESMMKT');")</f>
        <v>INSERT INTO FT_T_MKID (MKT_OID,MKT_ID,MKT_ID_CTXT_TYP,START_TMS,LAST_CHG_TMS,LAST_CHG_USR_ID,MKID_OID,DATA_SRC_ID) SELECT  (select MKT_OID from ft_T_mkid where rownum=1 and mkt_id='KOB' ),'KOB','ESMMKT',SYSDATE,SYSDATE,'GS:BARCLAYS','MKID=00450','ESM' from dual where not exists (select 'X' from ft_t_MKID where MKT_ID='KOB' and MKT_ID_CTXT_TYP='ESMMKT');</v>
      </c>
    </row>
    <row r="452" spans="2:9">
      <c r="B452" s="51" t="s">
        <v>1133</v>
      </c>
      <c r="C452" s="51" t="s">
        <v>362</v>
      </c>
      <c r="D452" s="51" t="s">
        <v>35</v>
      </c>
      <c r="E452" s="51" t="s">
        <v>35</v>
      </c>
      <c r="F452" s="51" t="s">
        <v>331</v>
      </c>
      <c r="G452" s="51" t="s">
        <v>1574</v>
      </c>
      <c r="H452" s="51" t="s">
        <v>332</v>
      </c>
      <c r="I452" s="65" t="str">
        <f t="shared" si="8"/>
        <v>INSERT INTO FT_T_MKID (MKT_OID,MKT_ID,MKT_ID_CTXT_TYP,START_TMS,LAST_CHG_TMS,LAST_CHG_USR_ID,MKID_OID,DATA_SRC_ID) SELECT  (select MKT_OID from ft_T_mkid where rownum=1 and mkt_id='KOE' ),'KOE','ESMMKT',SYSDATE,SYSDATE,'GS:BARCLAYS','MKID=00451','ESM' from dual where not exists (select 'X' from ft_t_MKID where MKT_ID='KOE' and MKT_ID_CTXT_TYP='ESMMKT');</v>
      </c>
    </row>
    <row r="453" spans="2:9">
      <c r="B453" s="51" t="s">
        <v>297</v>
      </c>
      <c r="C453" s="51" t="s">
        <v>362</v>
      </c>
      <c r="D453" s="51" t="s">
        <v>35</v>
      </c>
      <c r="E453" s="51" t="s">
        <v>35</v>
      </c>
      <c r="F453" s="51" t="s">
        <v>331</v>
      </c>
      <c r="G453" s="51" t="s">
        <v>1575</v>
      </c>
      <c r="H453" s="51" t="s">
        <v>332</v>
      </c>
      <c r="I453" s="65" t="str">
        <f t="shared" si="8"/>
        <v>INSERT INTO FT_T_MKID (MKT_OID,MKT_ID,MKT_ID_CTXT_TYP,START_TMS,LAST_CHG_TMS,LAST_CHG_USR_ID,MKID_OID,DATA_SRC_ID) SELECT  (select MKT_OID from ft_T_mkid where rownum=1 and mkt_id='KR' ),'KR','ESMMKT',SYSDATE,SYSDATE,'GS:BARCLAYS','MKID=00452','ESM' from dual where not exists (select 'X' from ft_t_MKID where MKT_ID='KR' and MKT_ID_CTXT_TYP='ESMMKT');</v>
      </c>
    </row>
    <row r="454" spans="2:9">
      <c r="B454" s="51" t="s">
        <v>1339</v>
      </c>
      <c r="C454" s="51" t="s">
        <v>362</v>
      </c>
      <c r="D454" s="51" t="s">
        <v>35</v>
      </c>
      <c r="E454" s="51" t="s">
        <v>35</v>
      </c>
      <c r="F454" s="51" t="s">
        <v>331</v>
      </c>
      <c r="G454" s="51" t="s">
        <v>1576</v>
      </c>
      <c r="H454" s="51" t="s">
        <v>332</v>
      </c>
      <c r="I454" s="65" t="str">
        <f t="shared" si="8"/>
        <v>INSERT INTO FT_T_MKID (MKT_OID,MKT_ID,MKT_ID_CTXT_TYP,START_TMS,LAST_CHG_TMS,LAST_CHG_USR_ID,MKID_OID,DATA_SRC_ID) SELECT  (select MKT_OID from ft_T_mkid where rownum=1 and mkt_id='LCG' ),'LCG','ESMMKT',SYSDATE,SYSDATE,'GS:BARCLAYS','MKID=00453','ESM' from dual where not exists (select 'X' from ft_t_MKID where MKT_ID='LCG' and MKT_ID_CTXT_TYP='ESMMKT');</v>
      </c>
    </row>
    <row r="455" spans="2:9">
      <c r="B455" s="51" t="s">
        <v>278</v>
      </c>
      <c r="C455" s="51" t="s">
        <v>362</v>
      </c>
      <c r="D455" s="51" t="s">
        <v>35</v>
      </c>
      <c r="E455" s="51" t="s">
        <v>35</v>
      </c>
      <c r="F455" s="51" t="s">
        <v>331</v>
      </c>
      <c r="G455" s="51" t="s">
        <v>1577</v>
      </c>
      <c r="H455" s="51" t="s">
        <v>332</v>
      </c>
      <c r="I455" s="65" t="str">
        <f t="shared" si="8"/>
        <v>INSERT INTO FT_T_MKID (MKT_OID,MKT_ID,MKT_ID_CTXT_TYP,START_TMS,LAST_CHG_TMS,LAST_CHG_USR_ID,MKID_OID,DATA_SRC_ID) SELECT  (select MKT_OID from ft_T_mkid where rownum=1 and mkt_id='LI' ),'LI','ESMMKT',SYSDATE,SYSDATE,'GS:BARCLAYS','MKID=00454','ESM' from dual where not exists (select 'X' from ft_t_MKID where MKT_ID='LI' and MKT_ID_CTXT_TYP='ESMMKT');</v>
      </c>
    </row>
    <row r="456" spans="2:9">
      <c r="B456" s="51" t="s">
        <v>1267</v>
      </c>
      <c r="C456" s="51" t="s">
        <v>362</v>
      </c>
      <c r="D456" s="51" t="s">
        <v>35</v>
      </c>
      <c r="E456" s="51" t="s">
        <v>35</v>
      </c>
      <c r="F456" s="51" t="s">
        <v>331</v>
      </c>
      <c r="G456" s="51" t="s">
        <v>1578</v>
      </c>
      <c r="H456" s="51" t="s">
        <v>332</v>
      </c>
      <c r="I456" s="65" t="str">
        <f t="shared" si="8"/>
        <v>INSERT INTO FT_T_MKID (MKT_OID,MKT_ID,MKT_ID_CTXT_TYP,START_TMS,LAST_CHG_TMS,LAST_CHG_USR_ID,MKID_OID,DATA_SRC_ID) SELECT  (select MKT_OID from ft_T_mkid where rownum=1 and mkt_id='LID' ),'LID','ESMMKT',SYSDATE,SYSDATE,'GS:BARCLAYS','MKID=00455','ESM' from dual where not exists (select 'X' from ft_t_MKID where MKT_ID='LID' and MKT_ID_CTXT_TYP='ESMMKT');</v>
      </c>
    </row>
    <row r="457" spans="2:9">
      <c r="B457" s="51" t="s">
        <v>1340</v>
      </c>
      <c r="C457" s="51" t="s">
        <v>362</v>
      </c>
      <c r="D457" s="51" t="s">
        <v>35</v>
      </c>
      <c r="E457" s="51" t="s">
        <v>35</v>
      </c>
      <c r="F457" s="51" t="s">
        <v>331</v>
      </c>
      <c r="G457" s="51" t="s">
        <v>1579</v>
      </c>
      <c r="H457" s="51" t="s">
        <v>332</v>
      </c>
      <c r="I457" s="65" t="str">
        <f t="shared" si="8"/>
        <v>INSERT INTO FT_T_MKID (MKT_OID,MKT_ID,MKT_ID_CTXT_TYP,START_TMS,LAST_CHG_TMS,LAST_CHG_USR_ID,MKID_OID,DATA_SRC_ID) SELECT  (select MKT_OID from ft_T_mkid where rownum=1 and mkt_id='LIL' ),'LIL','ESMMKT',SYSDATE,SYSDATE,'GS:BARCLAYS','MKID=00456','ESM' from dual where not exists (select 'X' from ft_t_MKID where MKT_ID='LIL' and MKT_ID_CTXT_TYP='ESMMKT');</v>
      </c>
    </row>
    <row r="458" spans="2:9">
      <c r="B458" s="51" t="s">
        <v>1145</v>
      </c>
      <c r="C458" s="51" t="s">
        <v>362</v>
      </c>
      <c r="D458" s="51" t="s">
        <v>35</v>
      </c>
      <c r="E458" s="51" t="s">
        <v>35</v>
      </c>
      <c r="F458" s="51" t="s">
        <v>331</v>
      </c>
      <c r="G458" s="51" t="s">
        <v>1580</v>
      </c>
      <c r="H458" s="51" t="s">
        <v>332</v>
      </c>
      <c r="I458" s="65" t="str">
        <f t="shared" si="8"/>
        <v>INSERT INTO FT_T_MKID (MKT_OID,MKT_ID,MKT_ID_CTXT_TYP,START_TMS,LAST_CHG_TMS,LAST_CHG_USR_ID,MKID_OID,DATA_SRC_ID) SELECT  (select MKT_OID from ft_T_mkid where rownum=1 and mkt_id='LIN' ),'LIN','ESMMKT',SYSDATE,SYSDATE,'GS:BARCLAYS','MKID=00457','ESM' from dual where not exists (select 'X' from ft_t_MKID where MKT_ID='LIN' and MKT_ID_CTXT_TYP='ESMMKT');</v>
      </c>
    </row>
    <row r="459" spans="2:9">
      <c r="B459" s="51" t="s">
        <v>1341</v>
      </c>
      <c r="C459" s="51" t="s">
        <v>362</v>
      </c>
      <c r="D459" s="51" t="s">
        <v>35</v>
      </c>
      <c r="E459" s="51" t="s">
        <v>35</v>
      </c>
      <c r="F459" s="51" t="s">
        <v>331</v>
      </c>
      <c r="G459" s="51" t="s">
        <v>1581</v>
      </c>
      <c r="H459" s="51" t="s">
        <v>332</v>
      </c>
      <c r="I459" s="65" t="str">
        <f t="shared" si="8"/>
        <v>INSERT INTO FT_T_MKID (MKT_OID,MKT_ID,MKT_ID_CTXT_TYP,START_TMS,LAST_CHG_TMS,LAST_CHG_USR_ID,MKID_OID,DATA_SRC_ID) SELECT  (select MKT_OID from ft_T_mkid where rownum=1 and mkt_id='LMP' ),'LMP','ESMMKT',SYSDATE,SYSDATE,'GS:BARCLAYS','MKID=00458','ESM' from dual where not exists (select 'X' from ft_t_MKID where MKT_ID='LMP' and MKT_ID_CTXT_TYP='ESMMKT');</v>
      </c>
    </row>
    <row r="460" spans="2:9">
      <c r="B460" s="51" t="s">
        <v>1342</v>
      </c>
      <c r="C460" s="51" t="s">
        <v>362</v>
      </c>
      <c r="D460" s="51" t="s">
        <v>35</v>
      </c>
      <c r="E460" s="51" t="s">
        <v>35</v>
      </c>
      <c r="F460" s="51" t="s">
        <v>331</v>
      </c>
      <c r="G460" s="51" t="s">
        <v>1582</v>
      </c>
      <c r="H460" s="51" t="s">
        <v>332</v>
      </c>
      <c r="I460" s="65" t="str">
        <f t="shared" si="8"/>
        <v>INSERT INTO FT_T_MKID (MKT_OID,MKT_ID,MKT_ID_CTXT_TYP,START_TMS,LAST_CHG_TMS,LAST_CHG_USR_ID,MKID_OID,DATA_SRC_ID) SELECT  (select MKT_OID from ft_T_mkid where rownum=1 and mkt_id='LNM' ),'LNM','ESMMKT',SYSDATE,SYSDATE,'GS:BARCLAYS','MKID=00459','ESM' from dual where not exists (select 'X' from ft_t_MKID where MKT_ID='LNM' and MKT_ID_CTXT_TYP='ESMMKT');</v>
      </c>
    </row>
    <row r="461" spans="2:9">
      <c r="B461" s="51" t="s">
        <v>1159</v>
      </c>
      <c r="C461" s="51" t="s">
        <v>362</v>
      </c>
      <c r="D461" s="51" t="s">
        <v>35</v>
      </c>
      <c r="E461" s="51" t="s">
        <v>35</v>
      </c>
      <c r="F461" s="51" t="s">
        <v>331</v>
      </c>
      <c r="G461" s="51" t="s">
        <v>1583</v>
      </c>
      <c r="H461" s="51" t="s">
        <v>332</v>
      </c>
      <c r="I461" s="65" t="str">
        <f t="shared" si="8"/>
        <v>INSERT INTO FT_T_MKID (MKT_OID,MKT_ID,MKT_ID_CTXT_TYP,START_TMS,LAST_CHG_TMS,LAST_CHG_USR_ID,MKID_OID,DATA_SRC_ID) SELECT  (select MKT_OID from ft_T_mkid where rownum=1 and mkt_id='LPZ' ),'LPZ','ESMMKT',SYSDATE,SYSDATE,'GS:BARCLAYS','MKID=00460','ESM' from dual where not exists (select 'X' from ft_t_MKID where MKT_ID='LPZ' and MKT_ID_CTXT_TYP='ESMMKT');</v>
      </c>
    </row>
    <row r="462" spans="2:9">
      <c r="B462" s="51" t="s">
        <v>266</v>
      </c>
      <c r="C462" s="51" t="s">
        <v>362</v>
      </c>
      <c r="D462" s="51" t="s">
        <v>35</v>
      </c>
      <c r="E462" s="51" t="s">
        <v>35</v>
      </c>
      <c r="F462" s="51" t="s">
        <v>331</v>
      </c>
      <c r="G462" s="51" t="s">
        <v>1584</v>
      </c>
      <c r="H462" s="51" t="s">
        <v>332</v>
      </c>
      <c r="I462" s="65" t="str">
        <f t="shared" si="8"/>
        <v>INSERT INTO FT_T_MKID (MKT_OID,MKT_ID,MKT_ID_CTXT_TYP,START_TMS,LAST_CHG_TMS,LAST_CHG_USR_ID,MKID_OID,DATA_SRC_ID) SELECT  (select MKT_OID from ft_T_mkid where rownum=1 and mkt_id='LV' ),'LV','ESMMKT',SYSDATE,SYSDATE,'GS:BARCLAYS','MKID=00461','ESM' from dual where not exists (select 'X' from ft_t_MKID where MKT_ID='LV' and MKT_ID_CTXT_TYP='ESMMKT');</v>
      </c>
    </row>
    <row r="463" spans="2:9">
      <c r="B463" s="51" t="s">
        <v>1343</v>
      </c>
      <c r="C463" s="51" t="s">
        <v>362</v>
      </c>
      <c r="D463" s="51" t="s">
        <v>35</v>
      </c>
      <c r="E463" s="51" t="s">
        <v>35</v>
      </c>
      <c r="F463" s="51" t="s">
        <v>331</v>
      </c>
      <c r="G463" s="51" t="s">
        <v>1585</v>
      </c>
      <c r="H463" s="51" t="s">
        <v>332</v>
      </c>
      <c r="I463" s="65" t="str">
        <f t="shared" si="8"/>
        <v>INSERT INTO FT_T_MKID (MKT_OID,MKT_ID,MKT_ID_CTXT_TYP,START_TMS,LAST_CHG_TMS,LAST_CHG_USR_ID,MKID_OID,DATA_SRC_ID) SELECT  (select MKT_OID from ft_T_mkid where rownum=1 and mkt_id='LYO' ),'LYO','ESMMKT',SYSDATE,SYSDATE,'GS:BARCLAYS','MKID=00462','ESM' from dual where not exists (select 'X' from ft_t_MKID where MKT_ID='LYO' and MKT_ID_CTXT_TYP='ESMMKT');</v>
      </c>
    </row>
    <row r="464" spans="2:9">
      <c r="B464" s="51" t="s">
        <v>1177</v>
      </c>
      <c r="C464" s="51" t="s">
        <v>362</v>
      </c>
      <c r="D464" s="51" t="s">
        <v>35</v>
      </c>
      <c r="E464" s="51" t="s">
        <v>35</v>
      </c>
      <c r="F464" s="51" t="s">
        <v>331</v>
      </c>
      <c r="G464" s="51" t="s">
        <v>1586</v>
      </c>
      <c r="H464" s="51" t="s">
        <v>332</v>
      </c>
      <c r="I464" s="65" t="str">
        <f t="shared" si="8"/>
        <v>INSERT INTO FT_T_MKID (MKT_OID,MKT_ID,MKT_ID_CTXT_TYP,START_TMS,LAST_CHG_TMS,LAST_CHG_USR_ID,MKID_OID,DATA_SRC_ID) SELECT  (select MKT_OID from ft_T_mkid where rownum=1 and mkt_id='MAN' ),'MAN','ESMMKT',SYSDATE,SYSDATE,'GS:BARCLAYS','MKID=00463','ESM' from dual where not exists (select 'X' from ft_t_MKID where MKT_ID='MAN' and MKT_ID_CTXT_TYP='ESMMKT');</v>
      </c>
    </row>
    <row r="465" spans="2:9">
      <c r="B465" s="51" t="s">
        <v>1344</v>
      </c>
      <c r="C465" s="51" t="s">
        <v>362</v>
      </c>
      <c r="D465" s="51" t="s">
        <v>35</v>
      </c>
      <c r="E465" s="51" t="s">
        <v>35</v>
      </c>
      <c r="F465" s="51" t="s">
        <v>331</v>
      </c>
      <c r="G465" s="51" t="s">
        <v>1587</v>
      </c>
      <c r="H465" s="51" t="s">
        <v>332</v>
      </c>
      <c r="I465" s="65" t="str">
        <f t="shared" si="8"/>
        <v>INSERT INTO FT_T_MKID (MKT_OID,MKT_ID,MKT_ID_CTXT_TYP,START_TMS,LAST_CHG_TMS,LAST_CHG_USR_ID,MKID_OID,DATA_SRC_ID) SELECT  (select MKT_OID from ft_T_mkid where rownum=1 and mkt_id='MAR' ),'MAR','ESMMKT',SYSDATE,SYSDATE,'GS:BARCLAYS','MKID=00464','ESM' from dual where not exists (select 'X' from ft_t_MKID where MKT_ID='MAR' and MKT_ID_CTXT_TYP='ESMMKT');</v>
      </c>
    </row>
    <row r="466" spans="2:9">
      <c r="B466" s="51" t="s">
        <v>1186</v>
      </c>
      <c r="C466" s="51" t="s">
        <v>362</v>
      </c>
      <c r="D466" s="51" t="s">
        <v>35</v>
      </c>
      <c r="E466" s="51" t="s">
        <v>35</v>
      </c>
      <c r="F466" s="51" t="s">
        <v>331</v>
      </c>
      <c r="G466" s="51" t="s">
        <v>1588</v>
      </c>
      <c r="H466" s="51" t="s">
        <v>332</v>
      </c>
      <c r="I466" s="65" t="str">
        <f t="shared" si="8"/>
        <v>INSERT INTO FT_T_MKID (MKT_OID,MKT_ID,MKT_ID_CTXT_TYP,START_TMS,LAST_CHG_TMS,LAST_CHG_USR_ID,MKID_OID,DATA_SRC_ID) SELECT  (select MKT_OID from ft_T_mkid where rownum=1 and mkt_id='MBB' ),'MBB','ESMMKT',SYSDATE,SYSDATE,'GS:BARCLAYS','MKID=00465','ESM' from dual where not exists (select 'X' from ft_t_MKID where MKT_ID='MBB' and MKT_ID_CTXT_TYP='ESMMKT');</v>
      </c>
    </row>
    <row r="467" spans="2:9">
      <c r="B467" s="51" t="s">
        <v>1345</v>
      </c>
      <c r="C467" s="51" t="s">
        <v>362</v>
      </c>
      <c r="D467" s="51" t="s">
        <v>35</v>
      </c>
      <c r="E467" s="51" t="s">
        <v>35</v>
      </c>
      <c r="F467" s="51" t="s">
        <v>331</v>
      </c>
      <c r="G467" s="51" t="s">
        <v>1589</v>
      </c>
      <c r="H467" s="51" t="s">
        <v>332</v>
      </c>
      <c r="I467" s="65" t="str">
        <f t="shared" si="8"/>
        <v>INSERT INTO FT_T_MKID (MKT_OID,MKT_ID,MKT_ID_CTXT_TYP,START_TMS,LAST_CHG_TMS,LAST_CHG_USR_ID,MKID_OID,DATA_SRC_ID) SELECT  (select MKT_OID from ft_T_mkid where rownum=1 and mkt_id='MCI' ),'MCI','ESMMKT',SYSDATE,SYSDATE,'GS:BARCLAYS','MKID=00466','ESM' from dual where not exists (select 'X' from ft_t_MKID where MKT_ID='MCI' and MKT_ID_CTXT_TYP='ESMMKT');</v>
      </c>
    </row>
    <row r="468" spans="2:9">
      <c r="B468" s="51" t="s">
        <v>341</v>
      </c>
      <c r="C468" s="51" t="s">
        <v>362</v>
      </c>
      <c r="D468" s="51" t="s">
        <v>35</v>
      </c>
      <c r="E468" s="51" t="s">
        <v>35</v>
      </c>
      <c r="F468" s="51" t="s">
        <v>331</v>
      </c>
      <c r="G468" s="51" t="s">
        <v>1590</v>
      </c>
      <c r="H468" s="51" t="s">
        <v>332</v>
      </c>
      <c r="I468" s="65" t="str">
        <f t="shared" si="8"/>
        <v>INSERT INTO FT_T_MKID (MKT_OID,MKT_ID,MKT_ID_CTXT_TYP,START_TMS,LAST_CHG_TMS,LAST_CHG_USR_ID,MKID_OID,DATA_SRC_ID) SELECT  (select MKT_OID from ft_T_mkid where rownum=1 and mkt_id='MCM' ),'MCM','ESMMKT',SYSDATE,SYSDATE,'GS:BARCLAYS','MKID=00467','ESM' from dual where not exists (select 'X' from ft_t_MKID where MKT_ID='MCM' and MKT_ID_CTXT_TYP='ESMMKT');</v>
      </c>
    </row>
    <row r="469" spans="2:9">
      <c r="B469" s="51" t="s">
        <v>1346</v>
      </c>
      <c r="C469" s="51" t="s">
        <v>362</v>
      </c>
      <c r="D469" s="51" t="s">
        <v>35</v>
      </c>
      <c r="E469" s="51" t="s">
        <v>35</v>
      </c>
      <c r="F469" s="51" t="s">
        <v>331</v>
      </c>
      <c r="G469" s="51" t="s">
        <v>1591</v>
      </c>
      <c r="H469" s="51" t="s">
        <v>332</v>
      </c>
      <c r="I469" s="65" t="str">
        <f t="shared" si="8"/>
        <v>INSERT INTO FT_T_MKID (MKT_OID,MKT_ID,MKT_ID_CTXT_TYP,START_TMS,LAST_CHG_TMS,LAST_CHG_USR_ID,MKID_OID,DATA_SRC_ID) SELECT  (select MKT_OID from ft_T_mkid where rownum=1 and mkt_id='MCN' ),'MCN','ESMMKT',SYSDATE,SYSDATE,'GS:BARCLAYS','MKID=00468','ESM' from dual where not exists (select 'X' from ft_t_MKID where MKT_ID='MCN' and MKT_ID_CTXT_TYP='ESMMKT');</v>
      </c>
    </row>
    <row r="470" spans="2:9">
      <c r="B470" s="51" t="s">
        <v>1347</v>
      </c>
      <c r="C470" s="51" t="s">
        <v>362</v>
      </c>
      <c r="D470" s="51" t="s">
        <v>35</v>
      </c>
      <c r="E470" s="51" t="s">
        <v>35</v>
      </c>
      <c r="F470" s="51" t="s">
        <v>331</v>
      </c>
      <c r="G470" s="51" t="s">
        <v>1592</v>
      </c>
      <c r="H470" s="51" t="s">
        <v>332</v>
      </c>
      <c r="I470" s="65" t="str">
        <f t="shared" si="8"/>
        <v>INSERT INTO FT_T_MKID (MKT_OID,MKT_ID,MKT_ID_CTXT_TYP,START_TMS,LAST_CHG_TMS,LAST_CHG_USR_ID,MKID_OID,DATA_SRC_ID) SELECT  (select MKT_OID from ft_T_mkid where rownum=1 and mkt_id='MCR' ),'MCR','ESMMKT',SYSDATE,SYSDATE,'GS:BARCLAYS','MKID=00469','ESM' from dual where not exists (select 'X' from ft_t_MKID where MKT_ID='MCR' and MKT_ID_CTXT_TYP='ESMMKT');</v>
      </c>
    </row>
    <row r="471" spans="2:9">
      <c r="B471" s="51" t="s">
        <v>1348</v>
      </c>
      <c r="C471" s="51" t="s">
        <v>362</v>
      </c>
      <c r="D471" s="51" t="s">
        <v>35</v>
      </c>
      <c r="E471" s="51" t="s">
        <v>35</v>
      </c>
      <c r="F471" s="51" t="s">
        <v>331</v>
      </c>
      <c r="G471" s="51" t="s">
        <v>1593</v>
      </c>
      <c r="H471" s="51" t="s">
        <v>332</v>
      </c>
      <c r="I471" s="65" t="str">
        <f t="shared" si="8"/>
        <v>INSERT INTO FT_T_MKID (MKT_OID,MKT_ID,MKT_ID_CTXT_TYP,START_TMS,LAST_CHG_TMS,LAST_CHG_USR_ID,MKID_OID,DATA_SRC_ID) SELECT  (select MKT_OID from ft_T_mkid where rownum=1 and mkt_id='MCX' ),'MCX','ESMMKT',SYSDATE,SYSDATE,'GS:BARCLAYS','MKID=00470','ESM' from dual where not exists (select 'X' from ft_t_MKID where MKT_ID='MCX' and MKT_ID_CTXT_TYP='ESMMKT');</v>
      </c>
    </row>
    <row r="472" spans="2:9">
      <c r="B472" s="51" t="s">
        <v>1349</v>
      </c>
      <c r="C472" s="51" t="s">
        <v>362</v>
      </c>
      <c r="D472" s="51" t="s">
        <v>35</v>
      </c>
      <c r="E472" s="51" t="s">
        <v>35</v>
      </c>
      <c r="F472" s="51" t="s">
        <v>331</v>
      </c>
      <c r="G472" s="51" t="s">
        <v>1594</v>
      </c>
      <c r="H472" s="51" t="s">
        <v>332</v>
      </c>
      <c r="I472" s="65" t="str">
        <f t="shared" si="8"/>
        <v>INSERT INTO FT_T_MKID (MKT_OID,MKT_ID,MKT_ID_CTXT_TYP,START_TMS,LAST_CHG_TMS,LAST_CHG_USR_ID,MKID_OID,DATA_SRC_ID) SELECT  (select MKT_OID from ft_T_mkid where rownum=1 and mkt_id='MDA' ),'MDA','ESMMKT',SYSDATE,SYSDATE,'GS:BARCLAYS','MKID=00471','ESM' from dual where not exists (select 'X' from ft_t_MKID where MKT_ID='MDA' and MKT_ID_CTXT_TYP='ESMMKT');</v>
      </c>
    </row>
    <row r="473" spans="2:9">
      <c r="B473" s="51" t="s">
        <v>1350</v>
      </c>
      <c r="C473" s="51" t="s">
        <v>362</v>
      </c>
      <c r="D473" s="51" t="s">
        <v>35</v>
      </c>
      <c r="E473" s="51" t="s">
        <v>35</v>
      </c>
      <c r="F473" s="51" t="s">
        <v>331</v>
      </c>
      <c r="G473" s="51" t="s">
        <v>1595</v>
      </c>
      <c r="H473" s="51" t="s">
        <v>332</v>
      </c>
      <c r="I473" s="65" t="str">
        <f t="shared" si="8"/>
        <v>INSERT INTO FT_T_MKID (MKT_OID,MKT_ID,MKT_ID_CTXT_TYP,START_TMS,LAST_CHG_TMS,LAST_CHG_USR_ID,MKID_OID,DATA_SRC_ID) SELECT  (select MKT_OID from ft_T_mkid where rownum=1 and mkt_id='MDE' ),'MDE','ESMMKT',SYSDATE,SYSDATE,'GS:BARCLAYS','MKID=00472','ESM' from dual where not exists (select 'X' from ft_t_MKID where MKT_ID='MDE' and MKT_ID_CTXT_TYP='ESMMKT');</v>
      </c>
    </row>
    <row r="474" spans="2:9">
      <c r="B474" s="51" t="s">
        <v>1351</v>
      </c>
      <c r="C474" s="51" t="s">
        <v>362</v>
      </c>
      <c r="D474" s="51" t="s">
        <v>35</v>
      </c>
      <c r="E474" s="51" t="s">
        <v>35</v>
      </c>
      <c r="F474" s="51" t="s">
        <v>331</v>
      </c>
      <c r="G474" s="51" t="s">
        <v>1596</v>
      </c>
      <c r="H474" s="51" t="s">
        <v>332</v>
      </c>
      <c r="I474" s="65" t="str">
        <f t="shared" si="8"/>
        <v>INSERT INTO FT_T_MKID (MKT_OID,MKT_ID,MKT_ID_CTXT_TYP,START_TMS,LAST_CHG_TMS,LAST_CHG_USR_ID,MKID_OID,DATA_SRC_ID) SELECT  (select MKT_OID from ft_T_mkid where rownum=1 and mkt_id='MDX' ),'MDX','ESMMKT',SYSDATE,SYSDATE,'GS:BARCLAYS','MKID=00473','ESM' from dual where not exists (select 'X' from ft_t_MKID where MKT_ID='MDX' and MKT_ID_CTXT_TYP='ESMMKT');</v>
      </c>
    </row>
    <row r="475" spans="2:9">
      <c r="B475" s="51" t="s">
        <v>1352</v>
      </c>
      <c r="C475" s="51" t="s">
        <v>362</v>
      </c>
      <c r="D475" s="51" t="s">
        <v>35</v>
      </c>
      <c r="E475" s="51" t="s">
        <v>35</v>
      </c>
      <c r="F475" s="51" t="s">
        <v>331</v>
      </c>
      <c r="G475" s="51" t="s">
        <v>1597</v>
      </c>
      <c r="H475" s="51" t="s">
        <v>332</v>
      </c>
      <c r="I475" s="65" t="str">
        <f t="shared" si="8"/>
        <v>INSERT INTO FT_T_MKID (MKT_OID,MKT_ID,MKT_ID_CTXT_TYP,START_TMS,LAST_CHG_TMS,LAST_CHG_USR_ID,MKID_OID,DATA_SRC_ID) SELECT  (select MKT_OID from ft_T_mkid where rownum=1 and mkt_id='MEN' ),'MEN','ESMMKT',SYSDATE,SYSDATE,'GS:BARCLAYS','MKID=00474','ESM' from dual where not exists (select 'X' from ft_t_MKID where MKT_ID='MEN' and MKT_ID_CTXT_TYP='ESMMKT');</v>
      </c>
    </row>
    <row r="476" spans="2:9">
      <c r="B476" s="51" t="s">
        <v>1353</v>
      </c>
      <c r="C476" s="51" t="s">
        <v>362</v>
      </c>
      <c r="D476" s="51" t="s">
        <v>35</v>
      </c>
      <c r="E476" s="51" t="s">
        <v>35</v>
      </c>
      <c r="F476" s="51" t="s">
        <v>331</v>
      </c>
      <c r="G476" s="51" t="s">
        <v>1598</v>
      </c>
      <c r="H476" s="51" t="s">
        <v>332</v>
      </c>
      <c r="I476" s="65" t="str">
        <f t="shared" si="8"/>
        <v>INSERT INTO FT_T_MKID (MKT_OID,MKT_ID,MKT_ID_CTXT_TYP,START_TMS,LAST_CHG_TMS,LAST_CHG_USR_ID,MKID_OID,DATA_SRC_ID) SELECT  (select MKT_OID from ft_T_mkid where rownum=1 and mkt_id='MER' ),'MER','ESMMKT',SYSDATE,SYSDATE,'GS:BARCLAYS','MKID=00475','ESM' from dual where not exists (select 'X' from ft_t_MKID where MKT_ID='MER' and MKT_ID_CTXT_TYP='ESMMKT');</v>
      </c>
    </row>
    <row r="477" spans="2:9">
      <c r="B477" s="51" t="s">
        <v>1354</v>
      </c>
      <c r="C477" s="51" t="s">
        <v>362</v>
      </c>
      <c r="D477" s="51" t="s">
        <v>35</v>
      </c>
      <c r="E477" s="51" t="s">
        <v>35</v>
      </c>
      <c r="F477" s="51" t="s">
        <v>331</v>
      </c>
      <c r="G477" s="51" t="s">
        <v>1599</v>
      </c>
      <c r="H477" s="51" t="s">
        <v>332</v>
      </c>
      <c r="I477" s="65" t="str">
        <f t="shared" si="8"/>
        <v>INSERT INTO FT_T_MKID (MKT_OID,MKT_ID,MKT_ID_CTXT_TYP,START_TMS,LAST_CHG_TMS,LAST_CHG_USR_ID,MKID_OID,DATA_SRC_ID) SELECT  (select MKT_OID from ft_T_mkid where rownum=1 and mkt_id='MFA' ),'MFA','ESMMKT',SYSDATE,SYSDATE,'GS:BARCLAYS','MKID=00476','ESM' from dual where not exists (select 'X' from ft_t_MKID where MKT_ID='MFA' and MKT_ID_CTXT_TYP='ESMMKT');</v>
      </c>
    </row>
    <row r="478" spans="2:9">
      <c r="B478" s="51" t="s">
        <v>1224</v>
      </c>
      <c r="C478" s="51" t="s">
        <v>362</v>
      </c>
      <c r="D478" s="51" t="s">
        <v>35</v>
      </c>
      <c r="E478" s="51" t="s">
        <v>35</v>
      </c>
      <c r="F478" s="51" t="s">
        <v>331</v>
      </c>
      <c r="G478" s="51" t="s">
        <v>1600</v>
      </c>
      <c r="H478" s="51" t="s">
        <v>332</v>
      </c>
      <c r="I478" s="65" t="str">
        <f t="shared" si="8"/>
        <v>INSERT INTO FT_T_MKID (MKT_OID,MKT_ID,MKT_ID_CTXT_TYP,START_TMS,LAST_CHG_TMS,LAST_CHG_USR_ID,MKID_OID,DATA_SRC_ID) SELECT  (select MKT_OID from ft_T_mkid where rownum=1 and mkt_id='MGA' ),'MGA','ESMMKT',SYSDATE,SYSDATE,'GS:BARCLAYS','MKID=00477','ESM' from dual where not exists (select 'X' from ft_t_MKID where MKT_ID='MGA' and MKT_ID_CTXT_TYP='ESMMKT');</v>
      </c>
    </row>
    <row r="479" spans="2:9">
      <c r="B479" s="51" t="s">
        <v>1355</v>
      </c>
      <c r="C479" s="51" t="s">
        <v>362</v>
      </c>
      <c r="D479" s="51" t="s">
        <v>35</v>
      </c>
      <c r="E479" s="51" t="s">
        <v>35</v>
      </c>
      <c r="F479" s="51" t="s">
        <v>331</v>
      </c>
      <c r="G479" s="51" t="s">
        <v>1601</v>
      </c>
      <c r="H479" s="51" t="s">
        <v>332</v>
      </c>
      <c r="I479" s="65" t="str">
        <f t="shared" ref="I479:I542" si="9">CONCATENATE("INSERT INTO FT_T_MKID (MKT_OID,MKT_ID,MKT_ID_CTXT_TYP,START_TMS,LAST_CHG_TMS,LAST_CHG_USR_ID,MKID_OID,DATA_SRC_ID)"," SELECT  (select MKT_OID from ft_T_mkid where rownum=1 and mkt_id='",B479,"' ),'",B479,"','",C479,"',","",D479,",","",E479,",","'",F479,"'",",'",G479,"',","'",H479,"' from dual where not exists (select 'X' from ft_t_MKID where MKT_ID='",B479,"' and MKT_ID_CTXT_TYP='ESMMKT');")</f>
        <v>INSERT INTO FT_T_MKID (MKT_OID,MKT_ID,MKT_ID_CTXT_TYP,START_TMS,LAST_CHG_TMS,LAST_CHG_USR_ID,MKID_OID,DATA_SRC_ID) SELECT  (select MKT_OID from ft_T_mkid where rownum=1 and mkt_id='MIA' ),'MIA','ESMMKT',SYSDATE,SYSDATE,'GS:BARCLAYS','MKID=00478','ESM' from dual where not exists (select 'X' from ft_t_MKID where MKT_ID='MIA' and MKT_ID_CTXT_TYP='ESMMKT');</v>
      </c>
    </row>
    <row r="480" spans="2:9">
      <c r="B480" s="51" t="s">
        <v>1356</v>
      </c>
      <c r="C480" s="51" t="s">
        <v>362</v>
      </c>
      <c r="D480" s="51" t="s">
        <v>35</v>
      </c>
      <c r="E480" s="51" t="s">
        <v>35</v>
      </c>
      <c r="F480" s="51" t="s">
        <v>331</v>
      </c>
      <c r="G480" s="51" t="s">
        <v>1602</v>
      </c>
      <c r="H480" s="51" t="s">
        <v>332</v>
      </c>
      <c r="I480" s="65" t="str">
        <f t="shared" si="9"/>
        <v>INSERT INTO FT_T_MKID (MKT_OID,MKT_ID,MKT_ID_CTXT_TYP,START_TMS,LAST_CHG_TMS,LAST_CHG_USR_ID,MKID_OID,DATA_SRC_ID) SELECT  (select MKT_OID from ft_T_mkid where rownum=1 and mkt_id='MIF' ),'MIF','ESMMKT',SYSDATE,SYSDATE,'GS:BARCLAYS','MKID=00479','ESM' from dual where not exists (select 'X' from ft_t_MKID where MKT_ID='MIF' and MKT_ID_CTXT_TYP='ESMMKT');</v>
      </c>
    </row>
    <row r="481" spans="2:9">
      <c r="B481" s="51" t="s">
        <v>1357</v>
      </c>
      <c r="C481" s="51" t="s">
        <v>362</v>
      </c>
      <c r="D481" s="51" t="s">
        <v>35</v>
      </c>
      <c r="E481" s="51" t="s">
        <v>35</v>
      </c>
      <c r="F481" s="51" t="s">
        <v>331</v>
      </c>
      <c r="G481" s="51" t="s">
        <v>1603</v>
      </c>
      <c r="H481" s="51" t="s">
        <v>332</v>
      </c>
      <c r="I481" s="65" t="str">
        <f t="shared" si="9"/>
        <v>INSERT INTO FT_T_MKID (MKT_OID,MKT_ID,MKT_ID_CTXT_TYP,START_TMS,LAST_CHG_TMS,LAST_CHG_USR_ID,MKID_OID,DATA_SRC_ID) SELECT  (select MKT_OID from ft_T_mkid where rownum=1 and mkt_id='MIL' ),'MIL','ESMMKT',SYSDATE,SYSDATE,'GS:BARCLAYS','MKID=00480','ESM' from dual where not exists (select 'X' from ft_t_MKID where MKT_ID='MIL' and MKT_ID_CTXT_TYP='ESMMKT');</v>
      </c>
    </row>
    <row r="482" spans="2:9">
      <c r="B482" s="51" t="s">
        <v>1358</v>
      </c>
      <c r="C482" s="51" t="s">
        <v>362</v>
      </c>
      <c r="D482" s="51" t="s">
        <v>35</v>
      </c>
      <c r="E482" s="51" t="s">
        <v>35</v>
      </c>
      <c r="F482" s="51" t="s">
        <v>331</v>
      </c>
      <c r="G482" s="51" t="s">
        <v>1604</v>
      </c>
      <c r="H482" s="51" t="s">
        <v>332</v>
      </c>
      <c r="I482" s="65" t="str">
        <f t="shared" si="9"/>
        <v>INSERT INTO FT_T_MKID (MKT_OID,MKT_ID,MKT_ID_CTXT_TYP,START_TMS,LAST_CHG_TMS,LAST_CHG_USR_ID,MKID_OID,DATA_SRC_ID) SELECT  (select MKT_OID from ft_T_mkid where rownum=1 and mkt_id='MKE' ),'MKE','ESMMKT',SYSDATE,SYSDATE,'GS:BARCLAYS','MKID=00481','ESM' from dual where not exists (select 'X' from ft_t_MKID where MKT_ID='MKE' and MKT_ID_CTXT_TYP='ESMMKT');</v>
      </c>
    </row>
    <row r="483" spans="2:9">
      <c r="B483" s="51" t="s">
        <v>1359</v>
      </c>
      <c r="C483" s="51" t="s">
        <v>362</v>
      </c>
      <c r="D483" s="51" t="s">
        <v>35</v>
      </c>
      <c r="E483" s="51" t="s">
        <v>35</v>
      </c>
      <c r="F483" s="51" t="s">
        <v>331</v>
      </c>
      <c r="G483" s="51" t="s">
        <v>1605</v>
      </c>
      <c r="H483" s="51" t="s">
        <v>332</v>
      </c>
      <c r="I483" s="65" t="str">
        <f t="shared" si="9"/>
        <v>INSERT INTO FT_T_MKID (MKT_OID,MKT_ID,MKT_ID_CTXT_TYP,START_TMS,LAST_CHG_TMS,LAST_CHG_USR_ID,MKID_OID,DATA_SRC_ID) SELECT  (select MKT_OID from ft_T_mkid where rownum=1 and mkt_id='MLL' ),'MLL','ESMMKT',SYSDATE,SYSDATE,'GS:BARCLAYS','MKID=00482','ESM' from dual where not exists (select 'X' from ft_t_MKID where MKT_ID='MLL' and MKT_ID_CTXT_TYP='ESMMKT');</v>
      </c>
    </row>
    <row r="484" spans="2:9">
      <c r="B484" s="51" t="s">
        <v>1360</v>
      </c>
      <c r="C484" s="51" t="s">
        <v>362</v>
      </c>
      <c r="D484" s="51" t="s">
        <v>35</v>
      </c>
      <c r="E484" s="51" t="s">
        <v>35</v>
      </c>
      <c r="F484" s="51" t="s">
        <v>331</v>
      </c>
      <c r="G484" s="51" t="s">
        <v>1606</v>
      </c>
      <c r="H484" s="51" t="s">
        <v>332</v>
      </c>
      <c r="I484" s="65" t="str">
        <f t="shared" si="9"/>
        <v>INSERT INTO FT_T_MKID (MKT_OID,MKT_ID,MKT_ID_CTXT_TYP,START_TMS,LAST_CHG_TMS,LAST_CHG_USR_ID,MKID_OID,DATA_SRC_ID) SELECT  (select MKT_OID from ft_T_mkid where rownum=1 and mkt_id='MLT' ),'MLT','ESMMKT',SYSDATE,SYSDATE,'GS:BARCLAYS','MKID=00483','ESM' from dual where not exists (select 'X' from ft_t_MKID where MKT_ID='MLT' and MKT_ID_CTXT_TYP='ESMMKT');</v>
      </c>
    </row>
    <row r="485" spans="2:9">
      <c r="B485" s="51" t="s">
        <v>1225</v>
      </c>
      <c r="C485" s="51" t="s">
        <v>362</v>
      </c>
      <c r="D485" s="51" t="s">
        <v>35</v>
      </c>
      <c r="E485" s="51" t="s">
        <v>35</v>
      </c>
      <c r="F485" s="51" t="s">
        <v>331</v>
      </c>
      <c r="G485" s="51" t="s">
        <v>1607</v>
      </c>
      <c r="H485" s="51" t="s">
        <v>332</v>
      </c>
      <c r="I485" s="65" t="str">
        <f t="shared" si="9"/>
        <v>INSERT INTO FT_T_MKID (MKT_OID,MKT_ID,MKT_ID_CTXT_TYP,START_TMS,LAST_CHG_TMS,LAST_CHG_USR_ID,MKID_OID,DATA_SRC_ID) SELECT  (select MKT_OID from ft_T_mkid where rownum=1 and mkt_id='MNT' ),'MNT','ESMMKT',SYSDATE,SYSDATE,'GS:BARCLAYS','MKID=00484','ESM' from dual where not exists (select 'X' from ft_t_MKID where MKT_ID='MNT' and MKT_ID_CTXT_TYP='ESMMKT');</v>
      </c>
    </row>
    <row r="486" spans="2:9">
      <c r="B486" s="51" t="s">
        <v>1361</v>
      </c>
      <c r="C486" s="51" t="s">
        <v>362</v>
      </c>
      <c r="D486" s="51" t="s">
        <v>35</v>
      </c>
      <c r="E486" s="51" t="s">
        <v>35</v>
      </c>
      <c r="F486" s="51" t="s">
        <v>331</v>
      </c>
      <c r="G486" s="51" t="s">
        <v>1608</v>
      </c>
      <c r="H486" s="51" t="s">
        <v>332</v>
      </c>
      <c r="I486" s="65" t="str">
        <f t="shared" si="9"/>
        <v>INSERT INTO FT_T_MKID (MKT_OID,MKT_ID,MKT_ID_CTXT_TYP,START_TMS,LAST_CHG_TMS,LAST_CHG_USR_ID,MKID_OID,DATA_SRC_ID) SELECT  (select MKT_OID from ft_T_mkid where rownum=1 and mkt_id='MOG' ),'MOG','ESMMKT',SYSDATE,SYSDATE,'GS:BARCLAYS','MKID=00485','ESM' from dual where not exists (select 'X' from ft_t_MKID where MKT_ID='MOG' and MKT_ID_CTXT_TYP='ESMMKT');</v>
      </c>
    </row>
    <row r="487" spans="2:9">
      <c r="B487" s="51" t="s">
        <v>1362</v>
      </c>
      <c r="C487" s="51" t="s">
        <v>362</v>
      </c>
      <c r="D487" s="51" t="s">
        <v>35</v>
      </c>
      <c r="E487" s="51" t="s">
        <v>35</v>
      </c>
      <c r="F487" s="51" t="s">
        <v>331</v>
      </c>
      <c r="G487" s="51" t="s">
        <v>1609</v>
      </c>
      <c r="H487" s="51" t="s">
        <v>332</v>
      </c>
      <c r="I487" s="65" t="str">
        <f t="shared" si="9"/>
        <v>INSERT INTO FT_T_MKID (MKT_OID,MKT_ID,MKT_ID_CTXT_TYP,START_TMS,LAST_CHG_TMS,LAST_CHG_USR_ID,MKID_OID,DATA_SRC_ID) SELECT  (select MKT_OID from ft_T_mkid where rownum=1 and mkt_id='MON' ),'MON','ESMMKT',SYSDATE,SYSDATE,'GS:BARCLAYS','MKID=00486','ESM' from dual where not exists (select 'X' from ft_t_MKID where MKT_ID='MON' and MKT_ID_CTXT_TYP='ESMMKT');</v>
      </c>
    </row>
    <row r="488" spans="2:9">
      <c r="B488" s="51" t="s">
        <v>1363</v>
      </c>
      <c r="C488" s="51" t="s">
        <v>362</v>
      </c>
      <c r="D488" s="51" t="s">
        <v>35</v>
      </c>
      <c r="E488" s="51" t="s">
        <v>35</v>
      </c>
      <c r="F488" s="51" t="s">
        <v>331</v>
      </c>
      <c r="G488" s="51" t="s">
        <v>1610</v>
      </c>
      <c r="H488" s="51" t="s">
        <v>332</v>
      </c>
      <c r="I488" s="65" t="str">
        <f t="shared" si="9"/>
        <v>INSERT INTO FT_T_MKID (MKT_OID,MKT_ID,MKT_ID_CTXT_TYP,START_TMS,LAST_CHG_TMS,LAST_CHG_USR_ID,MKID_OID,DATA_SRC_ID) SELECT  (select MKT_OID from ft_T_mkid where rownum=1 and mkt_id='MOT' ),'MOT','ESMMKT',SYSDATE,SYSDATE,'GS:BARCLAYS','MKID=00487','ESM' from dual where not exists (select 'X' from ft_t_MKID where MKT_ID='MOT' and MKT_ID_CTXT_TYP='ESMMKT');</v>
      </c>
    </row>
    <row r="489" spans="2:9">
      <c r="B489" s="51" t="s">
        <v>1364</v>
      </c>
      <c r="C489" s="51" t="s">
        <v>362</v>
      </c>
      <c r="D489" s="51" t="s">
        <v>35</v>
      </c>
      <c r="E489" s="51" t="s">
        <v>35</v>
      </c>
      <c r="F489" s="51" t="s">
        <v>331</v>
      </c>
      <c r="G489" s="51" t="s">
        <v>1611</v>
      </c>
      <c r="H489" s="51" t="s">
        <v>332</v>
      </c>
      <c r="I489" s="65" t="str">
        <f t="shared" si="9"/>
        <v>INSERT INTO FT_T_MKID (MKT_OID,MKT_ID,MKT_ID_CTXT_TYP,START_TMS,LAST_CHG_TMS,LAST_CHG_USR_ID,MKID_OID,DATA_SRC_ID) SELECT  (select MKT_OID from ft_T_mkid where rownum=1 and mkt_id='MOX' ),'MOX','ESMMKT',SYSDATE,SYSDATE,'GS:BARCLAYS','MKID=00488','ESM' from dual where not exists (select 'X' from ft_t_MKID where MKT_ID='MOX' and MKT_ID_CTXT_TYP='ESMMKT');</v>
      </c>
    </row>
    <row r="490" spans="2:9">
      <c r="B490" s="51" t="s">
        <v>1365</v>
      </c>
      <c r="C490" s="51" t="s">
        <v>362</v>
      </c>
      <c r="D490" s="51" t="s">
        <v>35</v>
      </c>
      <c r="E490" s="51" t="s">
        <v>35</v>
      </c>
      <c r="F490" s="51" t="s">
        <v>331</v>
      </c>
      <c r="G490" s="51" t="s">
        <v>1612</v>
      </c>
      <c r="H490" s="51" t="s">
        <v>332</v>
      </c>
      <c r="I490" s="65" t="str">
        <f t="shared" si="9"/>
        <v>INSERT INTO FT_T_MKID (MKT_OID,MKT_ID,MKT_ID_CTXT_TYP,START_TMS,LAST_CHG_TMS,LAST_CHG_USR_ID,MKID_OID,DATA_SRC_ID) SELECT  (select MKT_OID from ft_T_mkid where rownum=1 and mkt_id='MOZ' ),'MOZ','ESMMKT',SYSDATE,SYSDATE,'GS:BARCLAYS','MKID=00489','ESM' from dual where not exists (select 'X' from ft_t_MKID where MKT_ID='MOZ' and MKT_ID_CTXT_TYP='ESMMKT');</v>
      </c>
    </row>
    <row r="491" spans="2:9">
      <c r="B491" s="51" t="s">
        <v>1366</v>
      </c>
      <c r="C491" s="51" t="s">
        <v>362</v>
      </c>
      <c r="D491" s="51" t="s">
        <v>35</v>
      </c>
      <c r="E491" s="51" t="s">
        <v>35</v>
      </c>
      <c r="F491" s="51" t="s">
        <v>331</v>
      </c>
      <c r="G491" s="51" t="s">
        <v>1613</v>
      </c>
      <c r="H491" s="51" t="s">
        <v>332</v>
      </c>
      <c r="I491" s="65" t="str">
        <f t="shared" si="9"/>
        <v>INSERT INTO FT_T_MKID (MKT_OID,MKT_ID,MKT_ID_CTXT_TYP,START_TMS,LAST_CHG_TMS,LAST_CHG_USR_ID,MKID_OID,DATA_SRC_ID) SELECT  (select MKT_OID from ft_T_mkid where rownum=1 and mkt_id='MPR' ),'MPR','ESMMKT',SYSDATE,SYSDATE,'GS:BARCLAYS','MKID=00490','ESM' from dual where not exists (select 'X' from ft_t_MKID where MKT_ID='MPR' and MKT_ID_CTXT_TYP='ESMMKT');</v>
      </c>
    </row>
    <row r="492" spans="2:9">
      <c r="B492" s="51" t="s">
        <v>1367</v>
      </c>
      <c r="C492" s="51" t="s">
        <v>362</v>
      </c>
      <c r="D492" s="51" t="s">
        <v>35</v>
      </c>
      <c r="E492" s="51" t="s">
        <v>35</v>
      </c>
      <c r="F492" s="51" t="s">
        <v>331</v>
      </c>
      <c r="G492" s="51" t="s">
        <v>1614</v>
      </c>
      <c r="H492" s="51" t="s">
        <v>332</v>
      </c>
      <c r="I492" s="65" t="str">
        <f t="shared" si="9"/>
        <v>INSERT INTO FT_T_MKID (MKT_OID,MKT_ID,MKT_ID_CTXT_TYP,START_TMS,LAST_CHG_TMS,LAST_CHG_USR_ID,MKID_OID,DATA_SRC_ID) SELECT  (select MKT_OID from ft_T_mkid where rownum=1 and mkt_id='MSE' ),'MSE','ESMMKT',SYSDATE,SYSDATE,'GS:BARCLAYS','MKID=00491','ESM' from dual where not exists (select 'X' from ft_t_MKID where MKT_ID='MSE' and MKT_ID_CTXT_TYP='ESMMKT');</v>
      </c>
    </row>
    <row r="493" spans="2:9">
      <c r="B493" s="51" t="s">
        <v>1368</v>
      </c>
      <c r="C493" s="51" t="s">
        <v>362</v>
      </c>
      <c r="D493" s="51" t="s">
        <v>35</v>
      </c>
      <c r="E493" s="51" t="s">
        <v>35</v>
      </c>
      <c r="F493" s="51" t="s">
        <v>331</v>
      </c>
      <c r="G493" s="51" t="s">
        <v>1615</v>
      </c>
      <c r="H493" s="51" t="s">
        <v>332</v>
      </c>
      <c r="I493" s="65" t="str">
        <f t="shared" si="9"/>
        <v>INSERT INTO FT_T_MKID (MKT_OID,MKT_ID,MKT_ID_CTXT_TYP,START_TMS,LAST_CHG_TMS,LAST_CHG_USR_ID,MKID_OID,DATA_SRC_ID) SELECT  (select MKT_OID from ft_T_mkid where rownum=1 and mkt_id='MSX' ),'MSX','ESMMKT',SYSDATE,SYSDATE,'GS:BARCLAYS','MKID=00492','ESM' from dual where not exists (select 'X' from ft_t_MKID where MKT_ID='MSX' and MKT_ID_CTXT_TYP='ESMMKT');</v>
      </c>
    </row>
    <row r="494" spans="2:9">
      <c r="B494" s="51" t="s">
        <v>1369</v>
      </c>
      <c r="C494" s="51" t="s">
        <v>362</v>
      </c>
      <c r="D494" s="51" t="s">
        <v>35</v>
      </c>
      <c r="E494" s="51" t="s">
        <v>35</v>
      </c>
      <c r="F494" s="51" t="s">
        <v>331</v>
      </c>
      <c r="G494" s="51" t="s">
        <v>1616</v>
      </c>
      <c r="H494" s="51" t="s">
        <v>332</v>
      </c>
      <c r="I494" s="65" t="str">
        <f t="shared" si="9"/>
        <v>INSERT INTO FT_T_MKID (MKT_OID,MKT_ID,MKT_ID_CTXT_TYP,START_TMS,LAST_CHG_TMS,LAST_CHG_USR_ID,MKID_OID,DATA_SRC_ID) SELECT  (select MKT_OID from ft_T_mkid where rownum=1 and mkt_id='MTA' ),'MTA','ESMMKT',SYSDATE,SYSDATE,'GS:BARCLAYS','MKID=00493','ESM' from dual where not exists (select 'X' from ft_t_MKID where MKT_ID='MTA' and MKT_ID_CTXT_TYP='ESMMKT');</v>
      </c>
    </row>
    <row r="495" spans="2:9">
      <c r="B495" s="51" t="s">
        <v>1370</v>
      </c>
      <c r="C495" s="51" t="s">
        <v>362</v>
      </c>
      <c r="D495" s="51" t="s">
        <v>35</v>
      </c>
      <c r="E495" s="51" t="s">
        <v>35</v>
      </c>
      <c r="F495" s="51" t="s">
        <v>331</v>
      </c>
      <c r="G495" s="51" t="s">
        <v>1617</v>
      </c>
      <c r="H495" s="51" t="s">
        <v>332</v>
      </c>
      <c r="I495" s="65" t="str">
        <f t="shared" si="9"/>
        <v>INSERT INTO FT_T_MKID (MKT_OID,MKT_ID,MKT_ID_CTXT_TYP,START_TMS,LAST_CHG_TMS,LAST_CHG_USR_ID,MKID_OID,DATA_SRC_ID) SELECT  (select MKT_OID from ft_T_mkid where rownum=1 and mkt_id='MTB' ),'MTB','ESMMKT',SYSDATE,SYSDATE,'GS:BARCLAYS','MKID=00494','ESM' from dual where not exists (select 'X' from ft_t_MKID where MKT_ID='MTB' and MKT_ID_CTXT_TYP='ESMMKT');</v>
      </c>
    </row>
    <row r="496" spans="2:9">
      <c r="B496" s="51" t="s">
        <v>1371</v>
      </c>
      <c r="C496" s="51" t="s">
        <v>362</v>
      </c>
      <c r="D496" s="51" t="s">
        <v>35</v>
      </c>
      <c r="E496" s="51" t="s">
        <v>35</v>
      </c>
      <c r="F496" s="51" t="s">
        <v>331</v>
      </c>
      <c r="G496" s="51" t="s">
        <v>1618</v>
      </c>
      <c r="H496" s="51" t="s">
        <v>332</v>
      </c>
      <c r="I496" s="65" t="str">
        <f t="shared" si="9"/>
        <v>INSERT INTO FT_T_MKID (MKT_OID,MKT_ID,MKT_ID_CTXT_TYP,START_TMS,LAST_CHG_TMS,LAST_CHG_USR_ID,MKID_OID,DATA_SRC_ID) SELECT  (select MKT_OID from ft_T_mkid where rownum=1 and mkt_id='MTF' ),'MTF','ESMMKT',SYSDATE,SYSDATE,'GS:BARCLAYS','MKID=00495','ESM' from dual where not exists (select 'X' from ft_t_MKID where MKT_ID='MTF' and MKT_ID_CTXT_TYP='ESMMKT');</v>
      </c>
    </row>
    <row r="497" spans="2:9">
      <c r="B497" s="51" t="s">
        <v>1372</v>
      </c>
      <c r="C497" s="51" t="s">
        <v>362</v>
      </c>
      <c r="D497" s="51" t="s">
        <v>35</v>
      </c>
      <c r="E497" s="51" t="s">
        <v>35</v>
      </c>
      <c r="F497" s="51" t="s">
        <v>331</v>
      </c>
      <c r="G497" s="51" t="s">
        <v>1619</v>
      </c>
      <c r="H497" s="51" t="s">
        <v>332</v>
      </c>
      <c r="I497" s="65" t="str">
        <f t="shared" si="9"/>
        <v>INSERT INTO FT_T_MKID (MKT_OID,MKT_ID,MKT_ID_CTXT_TYP,START_TMS,LAST_CHG_TMS,LAST_CHG_USR_ID,MKID_OID,DATA_SRC_ID) SELECT  (select MKT_OID from ft_T_mkid where rownum=1 and mkt_id='MTI' ),'MTI','ESMMKT',SYSDATE,SYSDATE,'GS:BARCLAYS','MKID=00496','ESM' from dual where not exists (select 'X' from ft_t_MKID where MKT_ID='MTI' and MKT_ID_CTXT_TYP='ESMMKT');</v>
      </c>
    </row>
    <row r="498" spans="2:9">
      <c r="B498" s="51" t="s">
        <v>342</v>
      </c>
      <c r="C498" s="51" t="s">
        <v>362</v>
      </c>
      <c r="D498" s="51" t="s">
        <v>35</v>
      </c>
      <c r="E498" s="51" t="s">
        <v>35</v>
      </c>
      <c r="F498" s="51" t="s">
        <v>331</v>
      </c>
      <c r="G498" s="51" t="s">
        <v>1620</v>
      </c>
      <c r="H498" s="51" t="s">
        <v>332</v>
      </c>
      <c r="I498" s="65" t="str">
        <f t="shared" si="9"/>
        <v>INSERT INTO FT_T_MKID (MKT_OID,MKT_ID,MKT_ID_CTXT_TYP,START_TMS,LAST_CHG_TMS,LAST_CHG_USR_ID,MKID_OID,DATA_SRC_ID) SELECT  (select MKT_OID from ft_T_mkid where rownum=1 and mkt_id='MTN' ),'MTN','ESMMKT',SYSDATE,SYSDATE,'GS:BARCLAYS','MKID=00497','ESM' from dual where not exists (select 'X' from ft_t_MKID where MKT_ID='MTN' and MKT_ID_CTXT_TYP='ESMMKT');</v>
      </c>
    </row>
    <row r="499" spans="2:9">
      <c r="B499" s="51" t="s">
        <v>1226</v>
      </c>
      <c r="C499" s="51" t="s">
        <v>362</v>
      </c>
      <c r="D499" s="51" t="s">
        <v>35</v>
      </c>
      <c r="E499" s="51" t="s">
        <v>35</v>
      </c>
      <c r="F499" s="51" t="s">
        <v>331</v>
      </c>
      <c r="G499" s="51" t="s">
        <v>1621</v>
      </c>
      <c r="H499" s="51" t="s">
        <v>332</v>
      </c>
      <c r="I499" s="65" t="str">
        <f t="shared" si="9"/>
        <v>INSERT INTO FT_T_MKID (MKT_OID,MKT_ID,MKT_ID_CTXT_TYP,START_TMS,LAST_CHG_TMS,LAST_CHG_USR_ID,MKID_OID,DATA_SRC_ID) SELECT  (select MKT_OID from ft_T_mkid where rownum=1 and mkt_id='MTP' ),'MTP','ESMMKT',SYSDATE,SYSDATE,'GS:BARCLAYS','MKID=00498','ESM' from dual where not exists (select 'X' from ft_t_MKID where MKT_ID='MTP' and MKT_ID_CTXT_TYP='ESMMKT');</v>
      </c>
    </row>
    <row r="500" spans="2:9">
      <c r="B500" s="51" t="s">
        <v>1269</v>
      </c>
      <c r="C500" s="51" t="s">
        <v>362</v>
      </c>
      <c r="D500" s="51" t="s">
        <v>35</v>
      </c>
      <c r="E500" s="51" t="s">
        <v>35</v>
      </c>
      <c r="F500" s="51" t="s">
        <v>331</v>
      </c>
      <c r="G500" s="51" t="s">
        <v>1622</v>
      </c>
      <c r="H500" s="51" t="s">
        <v>332</v>
      </c>
      <c r="I500" s="65" t="str">
        <f t="shared" si="9"/>
        <v>INSERT INTO FT_T_MKID (MKT_OID,MKT_ID,MKT_ID_CTXT_TYP,START_TMS,LAST_CHG_TMS,LAST_CHG_USR_ID,MKID_OID,DATA_SRC_ID) SELECT  (select MKT_OID from ft_T_mkid where rownum=1 and mkt_id='MTS' ),'MTS','ESMMKT',SYSDATE,SYSDATE,'GS:BARCLAYS','MKID=00499','ESM' from dual where not exists (select 'X' from ft_t_MKID where MKT_ID='MTS' and MKT_ID_CTXT_TYP='ESMMKT');</v>
      </c>
    </row>
    <row r="501" spans="2:9">
      <c r="B501" s="51" t="s">
        <v>1373</v>
      </c>
      <c r="C501" s="51" t="s">
        <v>362</v>
      </c>
      <c r="D501" s="51" t="s">
        <v>35</v>
      </c>
      <c r="E501" s="51" t="s">
        <v>35</v>
      </c>
      <c r="F501" s="51" t="s">
        <v>331</v>
      </c>
      <c r="G501" s="51" t="s">
        <v>1623</v>
      </c>
      <c r="H501" s="51" t="s">
        <v>332</v>
      </c>
      <c r="I501" s="65" t="str">
        <f t="shared" si="9"/>
        <v>INSERT INTO FT_T_MKID (MKT_OID,MKT_ID,MKT_ID_CTXT_TYP,START_TMS,LAST_CHG_TMS,LAST_CHG_USR_ID,MKID_OID,DATA_SRC_ID) SELECT  (select MKT_OID from ft_T_mkid where rownum=1 and mkt_id='MUM' ),'MUM','ESMMKT',SYSDATE,SYSDATE,'GS:BARCLAYS','MKID=00500','ESM' from dual where not exists (select 'X' from ft_t_MKID where MKT_ID='MUM' and MKT_ID_CTXT_TYP='ESMMKT');</v>
      </c>
    </row>
    <row r="502" spans="2:9">
      <c r="B502" s="51" t="s">
        <v>1270</v>
      </c>
      <c r="C502" s="51" t="s">
        <v>362</v>
      </c>
      <c r="D502" s="51" t="s">
        <v>35</v>
      </c>
      <c r="E502" s="51" t="s">
        <v>35</v>
      </c>
      <c r="F502" s="51" t="s">
        <v>331</v>
      </c>
      <c r="G502" s="51" t="s">
        <v>1624</v>
      </c>
      <c r="H502" s="51" t="s">
        <v>332</v>
      </c>
      <c r="I502" s="65" t="str">
        <f t="shared" si="9"/>
        <v>INSERT INTO FT_T_MKID (MKT_OID,MKT_ID,MKT_ID_CTXT_TYP,START_TMS,LAST_CHG_TMS,LAST_CHG_USR_ID,MKID_OID,DATA_SRC_ID) SELECT  (select MKT_OID from ft_T_mkid where rownum=1 and mkt_id='MUN' ),'MUN','ESMMKT',SYSDATE,SYSDATE,'GS:BARCLAYS','MKID=00501','ESM' from dual where not exists (select 'X' from ft_t_MKID where MKT_ID='MUN' and MKT_ID_CTXT_TYP='ESMMKT');</v>
      </c>
    </row>
    <row r="503" spans="2:9">
      <c r="B503" s="51" t="s">
        <v>1374</v>
      </c>
      <c r="C503" s="51" t="s">
        <v>362</v>
      </c>
      <c r="D503" s="51" t="s">
        <v>35</v>
      </c>
      <c r="E503" s="51" t="s">
        <v>35</v>
      </c>
      <c r="F503" s="51" t="s">
        <v>331</v>
      </c>
      <c r="G503" s="51" t="s">
        <v>1625</v>
      </c>
      <c r="H503" s="51" t="s">
        <v>332</v>
      </c>
      <c r="I503" s="65" t="str">
        <f t="shared" si="9"/>
        <v>INSERT INTO FT_T_MKID (MKT_OID,MKT_ID,MKT_ID_CTXT_TYP,START_TMS,LAST_CHG_TMS,LAST_CHG_USR_ID,MKID_OID,DATA_SRC_ID) SELECT  (select MKT_OID from ft_T_mkid where rownum=1 and mkt_id='MUS' ),'MUS','ESMMKT',SYSDATE,SYSDATE,'GS:BARCLAYS','MKID=00502','ESM' from dual where not exists (select 'X' from ft_t_MKID where MKT_ID='MUS' and MKT_ID_CTXT_TYP='ESMMKT');</v>
      </c>
    </row>
    <row r="504" spans="2:9">
      <c r="B504" s="51" t="s">
        <v>298</v>
      </c>
      <c r="C504" s="51" t="s">
        <v>362</v>
      </c>
      <c r="D504" s="51" t="s">
        <v>35</v>
      </c>
      <c r="E504" s="51" t="s">
        <v>35</v>
      </c>
      <c r="F504" s="51" t="s">
        <v>331</v>
      </c>
      <c r="G504" s="51" t="s">
        <v>1626</v>
      </c>
      <c r="H504" s="51" t="s">
        <v>332</v>
      </c>
      <c r="I504" s="65" t="str">
        <f t="shared" si="9"/>
        <v>INSERT INTO FT_T_MKID (MKT_OID,MKT_ID,MKT_ID_CTXT_TYP,START_TMS,LAST_CHG_TMS,LAST_CHG_USR_ID,MKID_OID,DATA_SRC_ID) SELECT  (select MKT_OID from ft_T_mkid where rownum=1 and mkt_id='MX' ),'MX','ESMMKT',SYSDATE,SYSDATE,'GS:BARCLAYS','MKID=00503','ESM' from dual where not exists (select 'X' from ft_t_MKID where MKT_ID='MX' and MKT_ID_CTXT_TYP='ESMMKT');</v>
      </c>
    </row>
    <row r="505" spans="2:9">
      <c r="B505" s="51" t="s">
        <v>1375</v>
      </c>
      <c r="C505" s="51" t="s">
        <v>362</v>
      </c>
      <c r="D505" s="51" t="s">
        <v>35</v>
      </c>
      <c r="E505" s="51" t="s">
        <v>35</v>
      </c>
      <c r="F505" s="51" t="s">
        <v>331</v>
      </c>
      <c r="G505" s="51" t="s">
        <v>1627</v>
      </c>
      <c r="H505" s="51" t="s">
        <v>332</v>
      </c>
      <c r="I505" s="65" t="str">
        <f t="shared" si="9"/>
        <v>INSERT INTO FT_T_MKID (MKT_OID,MKT_ID,MKT_ID_CTXT_TYP,START_TMS,LAST_CHG_TMS,LAST_CHG_USR_ID,MKID_OID,DATA_SRC_ID) SELECT  (select MKT_OID from ft_T_mkid where rownum=1 and mkt_id='N2X' ),'N2X','ESMMKT',SYSDATE,SYSDATE,'GS:BARCLAYS','MKID=00504','ESM' from dual where not exists (select 'X' from ft_t_MKID where MKT_ID='N2X' and MKT_ID_CTXT_TYP='ESMMKT');</v>
      </c>
    </row>
    <row r="506" spans="2:9">
      <c r="B506" s="51"/>
      <c r="C506" s="51" t="s">
        <v>362</v>
      </c>
      <c r="D506" s="51" t="s">
        <v>35</v>
      </c>
      <c r="E506" s="51" t="s">
        <v>35</v>
      </c>
      <c r="F506" s="51" t="s">
        <v>331</v>
      </c>
      <c r="G506" s="51" t="s">
        <v>1628</v>
      </c>
      <c r="H506" s="51" t="s">
        <v>332</v>
      </c>
      <c r="I506" s="65" t="str">
        <f t="shared" si="9"/>
        <v>INSERT INTO FT_T_MKID (MKT_OID,MKT_ID,MKT_ID_CTXT_TYP,START_TMS,LAST_CHG_TMS,LAST_CHG_USR_ID,MKID_OID,DATA_SRC_ID) SELECT  (select MKT_OID from ft_T_mkid where rownum=1 and mkt_id='' ),'','ESMMKT',SYSDATE,SYSDATE,'GS:BARCLAYS','MKID=00505','ESM' from dual where not exists (select 'X' from ft_t_MKID where MKT_ID='' and MKT_ID_CTXT_TYP='ESMMKT');</v>
      </c>
    </row>
    <row r="507" spans="2:9">
      <c r="B507" s="51" t="s">
        <v>1376</v>
      </c>
      <c r="C507" s="51" t="s">
        <v>362</v>
      </c>
      <c r="D507" s="51" t="s">
        <v>35</v>
      </c>
      <c r="E507" s="51" t="s">
        <v>35</v>
      </c>
      <c r="F507" s="51" t="s">
        <v>331</v>
      </c>
      <c r="G507" s="51" t="s">
        <v>1629</v>
      </c>
      <c r="H507" s="51" t="s">
        <v>332</v>
      </c>
      <c r="I507" s="65" t="str">
        <f t="shared" si="9"/>
        <v>INSERT INTO FT_T_MKID (MKT_OID,MKT_ID,MKT_ID_CTXT_TYP,START_TMS,LAST_CHG_TMS,LAST_CHG_USR_ID,MKID_OID,DATA_SRC_ID) SELECT  (select MKT_OID from ft_T_mkid where rownum=1 and mkt_id='NAA' ),'NAA','ESMMKT',SYSDATE,SYSDATE,'GS:BARCLAYS','MKID=00506','ESM' from dual where not exists (select 'X' from ft_t_MKID where MKT_ID='NAA' and MKT_ID_CTXT_TYP='ESMMKT');</v>
      </c>
    </row>
    <row r="508" spans="2:9">
      <c r="B508" s="51" t="s">
        <v>1377</v>
      </c>
      <c r="C508" s="51" t="s">
        <v>362</v>
      </c>
      <c r="D508" s="51" t="s">
        <v>35</v>
      </c>
      <c r="E508" s="51" t="s">
        <v>35</v>
      </c>
      <c r="F508" s="51" t="s">
        <v>331</v>
      </c>
      <c r="G508" s="51" t="s">
        <v>1630</v>
      </c>
      <c r="H508" s="51" t="s">
        <v>332</v>
      </c>
      <c r="I508" s="65" t="str">
        <f t="shared" si="9"/>
        <v>INSERT INTO FT_T_MKID (MKT_OID,MKT_ID,MKT_ID_CTXT_TYP,START_TMS,LAST_CHG_TMS,LAST_CHG_USR_ID,MKID_OID,DATA_SRC_ID) SELECT  (select MKT_OID from ft_T_mkid where rownum=1 and mkt_id='NAB' ),'NAB','ESMMKT',SYSDATE,SYSDATE,'GS:BARCLAYS','MKID=00507','ESM' from dual where not exists (select 'X' from ft_t_MKID where MKT_ID='NAB' and MKT_ID_CTXT_TYP='ESMMKT');</v>
      </c>
    </row>
    <row r="509" spans="2:9">
      <c r="B509" s="51" t="s">
        <v>1378</v>
      </c>
      <c r="C509" s="51" t="s">
        <v>362</v>
      </c>
      <c r="D509" s="51" t="s">
        <v>35</v>
      </c>
      <c r="E509" s="51" t="s">
        <v>35</v>
      </c>
      <c r="F509" s="51" t="s">
        <v>331</v>
      </c>
      <c r="G509" s="51" t="s">
        <v>1631</v>
      </c>
      <c r="H509" s="51" t="s">
        <v>332</v>
      </c>
      <c r="I509" s="65" t="str">
        <f t="shared" si="9"/>
        <v>INSERT INTO FT_T_MKID (MKT_OID,MKT_ID,MKT_ID_CTXT_TYP,START_TMS,LAST_CHG_TMS,LAST_CHG_USR_ID,MKID_OID,DATA_SRC_ID) SELECT  (select MKT_OID from ft_T_mkid where rownum=1 and mkt_id='NAE' ),'NAE','ESMMKT',SYSDATE,SYSDATE,'GS:BARCLAYS','MKID=00508','ESM' from dual where not exists (select 'X' from ft_t_MKID where MKT_ID='NAE' and MKT_ID_CTXT_TYP='ESMMKT');</v>
      </c>
    </row>
    <row r="510" spans="2:9">
      <c r="B510" s="51" t="s">
        <v>1379</v>
      </c>
      <c r="C510" s="51" t="s">
        <v>362</v>
      </c>
      <c r="D510" s="51" t="s">
        <v>35</v>
      </c>
      <c r="E510" s="51" t="s">
        <v>35</v>
      </c>
      <c r="F510" s="51" t="s">
        <v>331</v>
      </c>
      <c r="G510" s="51" t="s">
        <v>1632</v>
      </c>
      <c r="H510" s="51" t="s">
        <v>332</v>
      </c>
      <c r="I510" s="65" t="str">
        <f t="shared" si="9"/>
        <v>INSERT INTO FT_T_MKID (MKT_OID,MKT_ID,MKT_ID_CTXT_TYP,START_TMS,LAST_CHG_TMS,LAST_CHG_USR_ID,MKID_OID,DATA_SRC_ID) SELECT  (select MKT_OID from ft_T_mkid where rownum=1 and mkt_id='NAI' ),'NAI','ESMMKT',SYSDATE,SYSDATE,'GS:BARCLAYS','MKID=00509','ESM' from dual where not exists (select 'X' from ft_t_MKID where MKT_ID='NAI' and MKT_ID_CTXT_TYP='ESMMKT');</v>
      </c>
    </row>
    <row r="511" spans="2:9">
      <c r="B511" s="51" t="s">
        <v>1380</v>
      </c>
      <c r="C511" s="51" t="s">
        <v>362</v>
      </c>
      <c r="D511" s="51" t="s">
        <v>35</v>
      </c>
      <c r="E511" s="51" t="s">
        <v>35</v>
      </c>
      <c r="F511" s="51" t="s">
        <v>331</v>
      </c>
      <c r="G511" s="51" t="s">
        <v>1633</v>
      </c>
      <c r="H511" s="51" t="s">
        <v>332</v>
      </c>
      <c r="I511" s="65" t="str">
        <f t="shared" si="9"/>
        <v>INSERT INTO FT_T_MKID (MKT_OID,MKT_ID,MKT_ID_CTXT_TYP,START_TMS,LAST_CHG_TMS,LAST_CHG_USR_ID,MKID_OID,DATA_SRC_ID) SELECT  (select MKT_OID from ft_T_mkid where rownum=1 and mkt_id='NAJ' ),'NAJ','ESMMKT',SYSDATE,SYSDATE,'GS:BARCLAYS','MKID=00510','ESM' from dual where not exists (select 'X' from ft_t_MKID where MKT_ID='NAJ' and MKT_ID_CTXT_TYP='ESMMKT');</v>
      </c>
    </row>
    <row r="512" spans="2:9">
      <c r="B512" s="51" t="s">
        <v>1381</v>
      </c>
      <c r="C512" s="51" t="s">
        <v>362</v>
      </c>
      <c r="D512" s="51" t="s">
        <v>35</v>
      </c>
      <c r="E512" s="51" t="s">
        <v>35</v>
      </c>
      <c r="F512" s="51" t="s">
        <v>331</v>
      </c>
      <c r="G512" s="51" t="s">
        <v>1634</v>
      </c>
      <c r="H512" s="51" t="s">
        <v>332</v>
      </c>
      <c r="I512" s="65" t="str">
        <f t="shared" si="9"/>
        <v>INSERT INTO FT_T_MKID (MKT_OID,MKT_ID,MKT_ID_CTXT_TYP,START_TMS,LAST_CHG_TMS,LAST_CHG_USR_ID,MKID_OID,DATA_SRC_ID) SELECT  (select MKT_OID from ft_T_mkid where rownum=1 and mkt_id='NAS' ),'NAS','ESMMKT',SYSDATE,SYSDATE,'GS:BARCLAYS','MKID=00511','ESM' from dual where not exists (select 'X' from ft_t_MKID where MKT_ID='NAS' and MKT_ID_CTXT_TYP='ESMMKT');</v>
      </c>
    </row>
    <row r="513" spans="2:9">
      <c r="B513" s="51" t="s">
        <v>1382</v>
      </c>
      <c r="C513" s="51" t="s">
        <v>362</v>
      </c>
      <c r="D513" s="51" t="s">
        <v>35</v>
      </c>
      <c r="E513" s="51" t="s">
        <v>35</v>
      </c>
      <c r="F513" s="51" t="s">
        <v>331</v>
      </c>
      <c r="G513" s="51" t="s">
        <v>1635</v>
      </c>
      <c r="H513" s="51" t="s">
        <v>332</v>
      </c>
      <c r="I513" s="65" t="str">
        <f t="shared" si="9"/>
        <v>INSERT INTO FT_T_MKID (MKT_OID,MKT_ID,MKT_ID_CTXT_TYP,START_TMS,LAST_CHG_TMS,LAST_CHG_USR_ID,MKID_OID,DATA_SRC_ID) SELECT  (select MKT_OID from ft_T_mkid where rownum=1 and mkt_id='NAV' ),'NAV','ESMMKT',SYSDATE,SYSDATE,'GS:BARCLAYS','MKID=00512','ESM' from dual where not exists (select 'X' from ft_t_MKID where MKT_ID='NAV' and MKT_ID_CTXT_TYP='ESMMKT');</v>
      </c>
    </row>
    <row r="514" spans="2:9">
      <c r="B514" s="51" t="s">
        <v>1383</v>
      </c>
      <c r="C514" s="51" t="s">
        <v>362</v>
      </c>
      <c r="D514" s="51" t="s">
        <v>35</v>
      </c>
      <c r="E514" s="51" t="s">
        <v>35</v>
      </c>
      <c r="F514" s="51" t="s">
        <v>331</v>
      </c>
      <c r="G514" s="51" t="s">
        <v>1636</v>
      </c>
      <c r="H514" s="51" t="s">
        <v>332</v>
      </c>
      <c r="I514" s="65" t="str">
        <f t="shared" si="9"/>
        <v>INSERT INTO FT_T_MKID (MKT_OID,MKT_ID,MKT_ID_CTXT_TYP,START_TMS,LAST_CHG_TMS,LAST_CHG_USR_ID,MKID_OID,DATA_SRC_ID) SELECT  (select MKT_OID from ft_T_mkid where rownum=1 and mkt_id='NBM' ),'NBM','ESMMKT',SYSDATE,SYSDATE,'GS:BARCLAYS','MKID=00513','ESM' from dual where not exists (select 'X' from ft_t_MKID where MKT_ID='NBM' and MKT_ID_CTXT_TYP='ESMMKT');</v>
      </c>
    </row>
    <row r="515" spans="2:9">
      <c r="B515" s="51" t="s">
        <v>1384</v>
      </c>
      <c r="C515" s="51" t="s">
        <v>362</v>
      </c>
      <c r="D515" s="51" t="s">
        <v>35</v>
      </c>
      <c r="E515" s="51" t="s">
        <v>35</v>
      </c>
      <c r="F515" s="51" t="s">
        <v>331</v>
      </c>
      <c r="G515" s="51" t="s">
        <v>1637</v>
      </c>
      <c r="H515" s="51" t="s">
        <v>332</v>
      </c>
      <c r="I515" s="65" t="str">
        <f t="shared" si="9"/>
        <v>INSERT INTO FT_T_MKID (MKT_OID,MKT_ID,MKT_ID_CTXT_TYP,START_TMS,LAST_CHG_TMS,LAST_CHG_USR_ID,MKID_OID,DATA_SRC_ID) SELECT  (select MKT_OID from ft_T_mkid where rownum=1 and mkt_id='NBZ' ),'NBZ','ESMMKT',SYSDATE,SYSDATE,'GS:BARCLAYS','MKID=00514','ESM' from dual where not exists (select 'X' from ft_t_MKID where MKT_ID='NBZ' and MKT_ID_CTXT_TYP='ESMMKT');</v>
      </c>
    </row>
    <row r="516" spans="2:9">
      <c r="B516" s="51" t="s">
        <v>1385</v>
      </c>
      <c r="C516" s="51" t="s">
        <v>362</v>
      </c>
      <c r="D516" s="51" t="s">
        <v>35</v>
      </c>
      <c r="E516" s="51" t="s">
        <v>35</v>
      </c>
      <c r="F516" s="51" t="s">
        <v>331</v>
      </c>
      <c r="G516" s="51" t="s">
        <v>1638</v>
      </c>
      <c r="H516" s="51" t="s">
        <v>332</v>
      </c>
      <c r="I516" s="65" t="str">
        <f t="shared" si="9"/>
        <v>INSERT INTO FT_T_MKID (MKT_OID,MKT_ID,MKT_ID_CTXT_TYP,START_TMS,LAST_CHG_TMS,LAST_CHG_USR_ID,MKID_OID,DATA_SRC_ID) SELECT  (select MKT_OID from ft_T_mkid where rownum=1 and mkt_id='NDQ' ),'NDQ','ESMMKT',SYSDATE,SYSDATE,'GS:BARCLAYS','MKID=00515','ESM' from dual where not exists (select 'X' from ft_t_MKID where MKT_ID='NDQ' and MKT_ID_CTXT_TYP='ESMMKT');</v>
      </c>
    </row>
    <row r="517" spans="2:9">
      <c r="B517" s="51" t="s">
        <v>1386</v>
      </c>
      <c r="C517" s="51" t="s">
        <v>362</v>
      </c>
      <c r="D517" s="51" t="s">
        <v>35</v>
      </c>
      <c r="E517" s="51" t="s">
        <v>35</v>
      </c>
      <c r="F517" s="51" t="s">
        <v>331</v>
      </c>
      <c r="G517" s="51" t="s">
        <v>1639</v>
      </c>
      <c r="H517" s="51" t="s">
        <v>332</v>
      </c>
      <c r="I517" s="65" t="str">
        <f t="shared" si="9"/>
        <v>INSERT INTO FT_T_MKID (MKT_OID,MKT_ID,MKT_ID_CTXT_TYP,START_TMS,LAST_CHG_TMS,LAST_CHG_USR_ID,MKID_OID,DATA_SRC_ID) SELECT  (select MKT_OID from ft_T_mkid where rownum=1 and mkt_id='NDX' ),'NDX','ESMMKT',SYSDATE,SYSDATE,'GS:BARCLAYS','MKID=00516','ESM' from dual where not exists (select 'X' from ft_t_MKID where MKT_ID='NDX' and MKT_ID_CTXT_TYP='ESMMKT');</v>
      </c>
    </row>
    <row r="518" spans="2:9">
      <c r="B518" s="51" t="s">
        <v>1387</v>
      </c>
      <c r="C518" s="51" t="s">
        <v>362</v>
      </c>
      <c r="D518" s="51" t="s">
        <v>35</v>
      </c>
      <c r="E518" s="51" t="s">
        <v>35</v>
      </c>
      <c r="F518" s="51" t="s">
        <v>331</v>
      </c>
      <c r="G518" s="51" t="s">
        <v>1640</v>
      </c>
      <c r="H518" s="51" t="s">
        <v>332</v>
      </c>
      <c r="I518" s="65" t="str">
        <f t="shared" si="9"/>
        <v>INSERT INTO FT_T_MKID (MKT_OID,MKT_ID,MKT_ID_CTXT_TYP,START_TMS,LAST_CHG_TMS,LAST_CHG_USR_ID,MKID_OID,DATA_SRC_ID) SELECT  (select MKT_OID from ft_T_mkid where rownum=1 and mkt_id='NEP' ),'NEP','ESMMKT',SYSDATE,SYSDATE,'GS:BARCLAYS','MKID=00517','ESM' from dual where not exists (select 'X' from ft_t_MKID where MKT_ID='NEP' and MKT_ID_CTXT_TYP='ESMMKT');</v>
      </c>
    </row>
    <row r="519" spans="2:9">
      <c r="B519" s="51" t="s">
        <v>1388</v>
      </c>
      <c r="C519" s="51" t="s">
        <v>362</v>
      </c>
      <c r="D519" s="51" t="s">
        <v>35</v>
      </c>
      <c r="E519" s="51" t="s">
        <v>35</v>
      </c>
      <c r="F519" s="51" t="s">
        <v>331</v>
      </c>
      <c r="G519" s="51" t="s">
        <v>1641</v>
      </c>
      <c r="H519" s="51" t="s">
        <v>332</v>
      </c>
      <c r="I519" s="65" t="str">
        <f t="shared" si="9"/>
        <v>INSERT INTO FT_T_MKID (MKT_OID,MKT_ID,MKT_ID_CTXT_TYP,START_TMS,LAST_CHG_TMS,LAST_CHG_USR_ID,MKID_OID,DATA_SRC_ID) SELECT  (select MKT_OID from ft_T_mkid where rownum=1 and mkt_id='NFE' ),'NFE','ESMMKT',SYSDATE,SYSDATE,'GS:BARCLAYS','MKID=00518','ESM' from dual where not exists (select 'X' from ft_t_MKID where MKT_ID='NFE' and MKT_ID_CTXT_TYP='ESMMKT');</v>
      </c>
    </row>
    <row r="520" spans="2:9">
      <c r="B520" s="51" t="s">
        <v>1389</v>
      </c>
      <c r="C520" s="51" t="s">
        <v>362</v>
      </c>
      <c r="D520" s="51" t="s">
        <v>35</v>
      </c>
      <c r="E520" s="51" t="s">
        <v>35</v>
      </c>
      <c r="F520" s="51" t="s">
        <v>331</v>
      </c>
      <c r="G520" s="51" t="s">
        <v>1642</v>
      </c>
      <c r="H520" s="51" t="s">
        <v>332</v>
      </c>
      <c r="I520" s="65" t="str">
        <f t="shared" si="9"/>
        <v>INSERT INTO FT_T_MKID (MKT_OID,MKT_ID,MKT_ID_CTXT_TYP,START_TMS,LAST_CHG_TMS,LAST_CHG_USR_ID,MKID_OID,DATA_SRC_ID) SELECT  (select MKT_OID from ft_T_mkid where rownum=1 and mkt_id='NFX' ),'NFX','ESMMKT',SYSDATE,SYSDATE,'GS:BARCLAYS','MKID=00519','ESM' from dual where not exists (select 'X' from ft_t_MKID where MKT_ID='NFX' and MKT_ID_CTXT_TYP='ESMMKT');</v>
      </c>
    </row>
    <row r="521" spans="2:9">
      <c r="B521" s="51" t="s">
        <v>1390</v>
      </c>
      <c r="C521" s="51" t="s">
        <v>362</v>
      </c>
      <c r="D521" s="51" t="s">
        <v>35</v>
      </c>
      <c r="E521" s="51" t="s">
        <v>35</v>
      </c>
      <c r="F521" s="51" t="s">
        <v>331</v>
      </c>
      <c r="G521" s="51" t="s">
        <v>1643</v>
      </c>
      <c r="H521" s="51" t="s">
        <v>332</v>
      </c>
      <c r="I521" s="65" t="str">
        <f t="shared" si="9"/>
        <v>INSERT INTO FT_T_MKID (MKT_OID,MKT_ID,MKT_ID_CTXT_TYP,START_TMS,LAST_CHG_TMS,LAST_CHG_USR_ID,MKID_OID,DATA_SRC_ID) SELECT  (select MKT_OID from ft_T_mkid where rownum=1 and mkt_id='NGM' ),'NGM','ESMMKT',SYSDATE,SYSDATE,'GS:BARCLAYS','MKID=00520','ESM' from dual where not exists (select 'X' from ft_t_MKID where MKT_ID='NGM' and MKT_ID_CTXT_TYP='ESMMKT');</v>
      </c>
    </row>
    <row r="522" spans="2:9">
      <c r="B522" s="51" t="s">
        <v>1391</v>
      </c>
      <c r="C522" s="51" t="s">
        <v>362</v>
      </c>
      <c r="D522" s="51" t="s">
        <v>35</v>
      </c>
      <c r="E522" s="51" t="s">
        <v>35</v>
      </c>
      <c r="F522" s="51" t="s">
        <v>331</v>
      </c>
      <c r="G522" s="51" t="s">
        <v>1644</v>
      </c>
      <c r="H522" s="51" t="s">
        <v>332</v>
      </c>
      <c r="I522" s="65" t="str">
        <f t="shared" si="9"/>
        <v>INSERT INTO FT_T_MKID (MKT_OID,MKT_ID,MKT_ID_CTXT_TYP,START_TMS,LAST_CHG_TMS,LAST_CHG_USR_ID,MKID_OID,DATA_SRC_ID) SELECT  (select MKT_OID from ft_T_mkid where rownum=1 and mkt_id='NGO' ),'NGO','ESMMKT',SYSDATE,SYSDATE,'GS:BARCLAYS','MKID=00521','ESM' from dual where not exists (select 'X' from ft_t_MKID where MKT_ID='NGO' and MKT_ID_CTXT_TYP='ESMMKT');</v>
      </c>
    </row>
    <row r="523" spans="2:9">
      <c r="B523" s="51" t="s">
        <v>1227</v>
      </c>
      <c r="C523" s="51" t="s">
        <v>362</v>
      </c>
      <c r="D523" s="51" t="s">
        <v>35</v>
      </c>
      <c r="E523" s="51" t="s">
        <v>35</v>
      </c>
      <c r="F523" s="51" t="s">
        <v>331</v>
      </c>
      <c r="G523" s="51" t="s">
        <v>1645</v>
      </c>
      <c r="H523" s="51" t="s">
        <v>332</v>
      </c>
      <c r="I523" s="65" t="str">
        <f t="shared" si="9"/>
        <v>INSERT INTO FT_T_MKID (MKT_OID,MKT_ID,MKT_ID_CTXT_TYP,START_TMS,LAST_CHG_TMS,LAST_CHG_USR_ID,MKID_OID,DATA_SRC_ID) SELECT  (select MKT_OID from ft_T_mkid where rownum=1 and mkt_id='NIC' ),'NIC','ESMMKT',SYSDATE,SYSDATE,'GS:BARCLAYS','MKID=00522','ESM' from dual where not exists (select 'X' from ft_t_MKID where MKT_ID='NIC' and MKT_ID_CTXT_TYP='ESMMKT');</v>
      </c>
    </row>
    <row r="524" spans="2:9">
      <c r="B524" s="51" t="s">
        <v>1392</v>
      </c>
      <c r="C524" s="51" t="s">
        <v>362</v>
      </c>
      <c r="D524" s="51" t="s">
        <v>35</v>
      </c>
      <c r="E524" s="51" t="s">
        <v>35</v>
      </c>
      <c r="F524" s="51" t="s">
        <v>331</v>
      </c>
      <c r="G524" s="51" t="s">
        <v>1646</v>
      </c>
      <c r="H524" s="51" t="s">
        <v>332</v>
      </c>
      <c r="I524" s="65" t="str">
        <f t="shared" si="9"/>
        <v>INSERT INTO FT_T_MKID (MKT_OID,MKT_ID,MKT_ID_CTXT_TYP,START_TMS,LAST_CHG_TMS,LAST_CHG_USR_ID,MKID_OID,DATA_SRC_ID) SELECT  (select MKT_OID from ft_T_mkid where rownum=1 and mkt_id='NII' ),'NII','ESMMKT',SYSDATE,SYSDATE,'GS:BARCLAYS','MKID=00523','ESM' from dual where not exists (select 'X' from ft_t_MKID where MKT_ID='NII' and MKT_ID_CTXT_TYP='ESMMKT');</v>
      </c>
    </row>
    <row r="525" spans="2:9">
      <c r="B525" s="51" t="s">
        <v>1393</v>
      </c>
      <c r="C525" s="51" t="s">
        <v>362</v>
      </c>
      <c r="D525" s="51" t="s">
        <v>35</v>
      </c>
      <c r="E525" s="51" t="s">
        <v>35</v>
      </c>
      <c r="F525" s="51" t="s">
        <v>331</v>
      </c>
      <c r="G525" s="51" t="s">
        <v>1647</v>
      </c>
      <c r="H525" s="51" t="s">
        <v>332</v>
      </c>
      <c r="I525" s="65" t="str">
        <f t="shared" si="9"/>
        <v>INSERT INTO FT_T_MKID (MKT_OID,MKT_ID,MKT_ID_CTXT_TYP,START_TMS,LAST_CHG_TMS,LAST_CHG_USR_ID,MKID_OID,DATA_SRC_ID) SELECT  (select MKT_OID from ft_T_mkid where rownum=1 and mkt_id='NIM' ),'NIM','ESMMKT',SYSDATE,SYSDATE,'GS:BARCLAYS','MKID=00524','ESM' from dual where not exists (select 'X' from ft_t_MKID where MKT_ID='NIM' and MKT_ID_CTXT_TYP='ESMMKT');</v>
      </c>
    </row>
    <row r="526" spans="2:9">
      <c r="B526" s="51" t="s">
        <v>1394</v>
      </c>
      <c r="C526" s="51" t="s">
        <v>362</v>
      </c>
      <c r="D526" s="51" t="s">
        <v>35</v>
      </c>
      <c r="E526" s="51" t="s">
        <v>35</v>
      </c>
      <c r="F526" s="51" t="s">
        <v>331</v>
      </c>
      <c r="G526" s="51" t="s">
        <v>1648</v>
      </c>
      <c r="H526" s="51" t="s">
        <v>332</v>
      </c>
      <c r="I526" s="65" t="str">
        <f t="shared" si="9"/>
        <v>INSERT INTO FT_T_MKID (MKT_OID,MKT_ID,MKT_ID_CTXT_TYP,START_TMS,LAST_CHG_TMS,LAST_CHG_USR_ID,MKID_OID,DATA_SRC_ID) SELECT  (select MKT_OID from ft_T_mkid where rownum=1 and mkt_id='NLE' ),'NLE','ESMMKT',SYSDATE,SYSDATE,'GS:BARCLAYS','MKID=00525','ESM' from dual where not exists (select 'X' from ft_t_MKID where MKT_ID='NLE' and MKT_ID_CTXT_TYP='ESMMKT');</v>
      </c>
    </row>
    <row r="527" spans="2:9">
      <c r="B527" s="51" t="s">
        <v>1395</v>
      </c>
      <c r="C527" s="51" t="s">
        <v>362</v>
      </c>
      <c r="D527" s="51" t="s">
        <v>35</v>
      </c>
      <c r="E527" s="51" t="s">
        <v>35</v>
      </c>
      <c r="F527" s="51" t="s">
        <v>331</v>
      </c>
      <c r="G527" s="51" t="s">
        <v>1649</v>
      </c>
      <c r="H527" s="51" t="s">
        <v>332</v>
      </c>
      <c r="I527" s="65" t="str">
        <f t="shared" si="9"/>
        <v>INSERT INTO FT_T_MKID (MKT_OID,MKT_ID,MKT_ID_CTXT_TYP,START_TMS,LAST_CHG_TMS,LAST_CHG_USR_ID,MKID_OID,DATA_SRC_ID) SELECT  (select MKT_OID from ft_T_mkid where rownum=1 and mkt_id='NLX' ),'NLX','ESMMKT',SYSDATE,SYSDATE,'GS:BARCLAYS','MKID=00526','ESM' from dual where not exists (select 'X' from ft_t_MKID where MKT_ID='NLX' and MKT_ID_CTXT_TYP='ESMMKT');</v>
      </c>
    </row>
    <row r="528" spans="2:9">
      <c r="B528" s="51" t="s">
        <v>1396</v>
      </c>
      <c r="C528" s="51" t="s">
        <v>362</v>
      </c>
      <c r="D528" s="51" t="s">
        <v>35</v>
      </c>
      <c r="E528" s="51" t="s">
        <v>35</v>
      </c>
      <c r="F528" s="51" t="s">
        <v>331</v>
      </c>
      <c r="G528" s="51" t="s">
        <v>1650</v>
      </c>
      <c r="H528" s="51" t="s">
        <v>332</v>
      </c>
      <c r="I528" s="65" t="str">
        <f t="shared" si="9"/>
        <v>INSERT INTO FT_T_MKID (MKT_OID,MKT_ID,MKT_ID_CTXT_TYP,START_TMS,LAST_CHG_TMS,LAST_CHG_USR_ID,MKID_OID,DATA_SRC_ID) SELECT  (select MKT_OID from ft_T_mkid where rownum=1 and mkt_id='NMO' ),'NMO','ESMMKT',SYSDATE,SYSDATE,'GS:BARCLAYS','MKID=00527','ESM' from dual where not exists (select 'X' from ft_t_MKID where MKT_ID='NMO' and MKT_ID_CTXT_TYP='ESMMKT');</v>
      </c>
    </row>
    <row r="529" spans="2:9">
      <c r="B529" s="51" t="s">
        <v>1397</v>
      </c>
      <c r="C529" s="51" t="s">
        <v>362</v>
      </c>
      <c r="D529" s="51" t="s">
        <v>35</v>
      </c>
      <c r="E529" s="51" t="s">
        <v>35</v>
      </c>
      <c r="F529" s="51" t="s">
        <v>331</v>
      </c>
      <c r="G529" s="51" t="s">
        <v>1651</v>
      </c>
      <c r="H529" s="51" t="s">
        <v>332</v>
      </c>
      <c r="I529" s="65" t="str">
        <f t="shared" si="9"/>
        <v>INSERT INTO FT_T_MKID (MKT_OID,MKT_ID,MKT_ID_CTXT_TYP,START_TMS,LAST_CHG_TMS,LAST_CHG_USR_ID,MKID_OID,DATA_SRC_ID) SELECT  (select MKT_OID from ft_T_mkid where rownum=1 and mkt_id='NMS' ),'NMS','ESMMKT',SYSDATE,SYSDATE,'GS:BARCLAYS','MKID=00528','ESM' from dual where not exists (select 'X' from ft_t_MKID where MKT_ID='NMS' and MKT_ID_CTXT_TYP='ESMMKT');</v>
      </c>
    </row>
    <row r="530" spans="2:9">
      <c r="B530" s="51" t="s">
        <v>1398</v>
      </c>
      <c r="C530" s="51" t="s">
        <v>362</v>
      </c>
      <c r="D530" s="51" t="s">
        <v>35</v>
      </c>
      <c r="E530" s="51" t="s">
        <v>35</v>
      </c>
      <c r="F530" s="51" t="s">
        <v>331</v>
      </c>
      <c r="G530" s="51" t="s">
        <v>1652</v>
      </c>
      <c r="H530" s="51" t="s">
        <v>332</v>
      </c>
      <c r="I530" s="65" t="str">
        <f t="shared" si="9"/>
        <v>INSERT INTO FT_T_MKID (MKT_OID,MKT_ID,MKT_ID_CTXT_TYP,START_TMS,LAST_CHG_TMS,LAST_CHG_USR_ID,MKID_OID,DATA_SRC_ID) SELECT  (select MKT_OID from ft_T_mkid where rownum=1 and mkt_id='NNC' ),'NNC','ESMMKT',SYSDATE,SYSDATE,'GS:BARCLAYS','MKID=00529','ESM' from dual where not exists (select 'X' from ft_t_MKID where MKT_ID='NNC' and MKT_ID_CTXT_TYP='ESMMKT');</v>
      </c>
    </row>
    <row r="531" spans="2:9">
      <c r="B531" s="51" t="s">
        <v>1399</v>
      </c>
      <c r="C531" s="51" t="s">
        <v>362</v>
      </c>
      <c r="D531" s="51" t="s">
        <v>35</v>
      </c>
      <c r="E531" s="51" t="s">
        <v>35</v>
      </c>
      <c r="F531" s="51" t="s">
        <v>331</v>
      </c>
      <c r="G531" s="51" t="s">
        <v>1653</v>
      </c>
      <c r="H531" s="51" t="s">
        <v>332</v>
      </c>
      <c r="I531" s="65" t="str">
        <f t="shared" si="9"/>
        <v>INSERT INTO FT_T_MKID (MKT_OID,MKT_ID,MKT_ID_CTXT_TYP,START_TMS,LAST_CHG_TMS,LAST_CHG_USR_ID,MKID_OID,DATA_SRC_ID) SELECT  (select MKT_OID from ft_T_mkid where rownum=1 and mkt_id='NOC' ),'NOC','ESMMKT',SYSDATE,SYSDATE,'GS:BARCLAYS','MKID=00530','ESM' from dual where not exists (select 'X' from ft_t_MKID where MKT_ID='NOC' and MKT_ID_CTXT_TYP='ESMMKT');</v>
      </c>
    </row>
    <row r="532" spans="2:9">
      <c r="B532" s="51" t="s">
        <v>1400</v>
      </c>
      <c r="C532" s="51" t="s">
        <v>362</v>
      </c>
      <c r="D532" s="51" t="s">
        <v>35</v>
      </c>
      <c r="E532" s="51" t="s">
        <v>35</v>
      </c>
      <c r="F532" s="51" t="s">
        <v>331</v>
      </c>
      <c r="G532" s="51" t="s">
        <v>1654</v>
      </c>
      <c r="H532" s="51" t="s">
        <v>332</v>
      </c>
      <c r="I532" s="65" t="str">
        <f t="shared" si="9"/>
        <v>INSERT INTO FT_T_MKID (MKT_OID,MKT_ID,MKT_ID_CTXT_TYP,START_TMS,LAST_CHG_TMS,LAST_CHG_USR_ID,MKID_OID,DATA_SRC_ID) SELECT  (select MKT_OID from ft_T_mkid where rownum=1 and mkt_id='NOX' ),'NOX','ESMMKT',SYSDATE,SYSDATE,'GS:BARCLAYS','MKID=00531','ESM' from dual where not exists (select 'X' from ft_t_MKID where MKT_ID='NOX' and MKT_ID_CTXT_TYP='ESMMKT');</v>
      </c>
    </row>
    <row r="533" spans="2:9">
      <c r="B533" s="51" t="s">
        <v>1401</v>
      </c>
      <c r="C533" s="51" t="s">
        <v>362</v>
      </c>
      <c r="D533" s="51" t="s">
        <v>35</v>
      </c>
      <c r="E533" s="51" t="s">
        <v>35</v>
      </c>
      <c r="F533" s="51" t="s">
        <v>331</v>
      </c>
      <c r="G533" s="51" t="s">
        <v>1655</v>
      </c>
      <c r="H533" s="51" t="s">
        <v>332</v>
      </c>
      <c r="I533" s="65" t="str">
        <f t="shared" si="9"/>
        <v>INSERT INTO FT_T_MKID (MKT_OID,MKT_ID,MKT_ID_CTXT_TYP,START_TMS,LAST_CHG_TMS,LAST_CHG_USR_ID,MKID_OID,DATA_SRC_ID) SELECT  (select MKT_OID from ft_T_mkid where rownum=1 and mkt_id='NPE' ),'NPE','ESMMKT',SYSDATE,SYSDATE,'GS:BARCLAYS','MKID=00532','ESM' from dual where not exists (select 'X' from ft_t_MKID where MKT_ID='NPE' and MKT_ID_CTXT_TYP='ESMMKT');</v>
      </c>
    </row>
    <row r="534" spans="2:9">
      <c r="B534" s="51" t="s">
        <v>1402</v>
      </c>
      <c r="C534" s="51" t="s">
        <v>362</v>
      </c>
      <c r="D534" s="51" t="s">
        <v>35</v>
      </c>
      <c r="E534" s="51" t="s">
        <v>35</v>
      </c>
      <c r="F534" s="51" t="s">
        <v>331</v>
      </c>
      <c r="G534" s="51" t="s">
        <v>1656</v>
      </c>
      <c r="H534" s="51" t="s">
        <v>332</v>
      </c>
      <c r="I534" s="65" t="str">
        <f t="shared" si="9"/>
        <v>INSERT INTO FT_T_MKID (MKT_OID,MKT_ID,MKT_ID_CTXT_TYP,START_TMS,LAST_CHG_TMS,LAST_CHG_USR_ID,MKID_OID,DATA_SRC_ID) SELECT  (select MKT_OID from ft_T_mkid where rownum=1 and mkt_id='NSA' ),'NSA','ESMMKT',SYSDATE,SYSDATE,'GS:BARCLAYS','MKID=00533','ESM' from dual where not exists (select 'X' from ft_t_MKID where MKT_ID='NSA' and MKT_ID_CTXT_TYP='ESMMKT');</v>
      </c>
    </row>
    <row r="535" spans="2:9">
      <c r="B535" s="51" t="s">
        <v>1403</v>
      </c>
      <c r="C535" s="51" t="s">
        <v>362</v>
      </c>
      <c r="D535" s="51" t="s">
        <v>35</v>
      </c>
      <c r="E535" s="51" t="s">
        <v>35</v>
      </c>
      <c r="F535" s="51" t="s">
        <v>331</v>
      </c>
      <c r="G535" s="51" t="s">
        <v>1657</v>
      </c>
      <c r="H535" s="51" t="s">
        <v>332</v>
      </c>
      <c r="I535" s="65" t="str">
        <f t="shared" si="9"/>
        <v>INSERT INTO FT_T_MKID (MKT_OID,MKT_ID,MKT_ID_CTXT_TYP,START_TMS,LAST_CHG_TMS,LAST_CHG_USR_ID,MKID_OID,DATA_SRC_ID) SELECT  (select MKT_OID from ft_T_mkid where rownum=1 and mkt_id='NSE' ),'NSE','ESMMKT',SYSDATE,SYSDATE,'GS:BARCLAYS','MKID=00534','ESM' from dual where not exists (select 'X' from ft_t_MKID where MKT_ID='NSE' and MKT_ID_CTXT_TYP='ESMMKT');</v>
      </c>
    </row>
    <row r="536" spans="2:9">
      <c r="B536" s="51" t="s">
        <v>1404</v>
      </c>
      <c r="C536" s="51" t="s">
        <v>362</v>
      </c>
      <c r="D536" s="51" t="s">
        <v>35</v>
      </c>
      <c r="E536" s="51" t="s">
        <v>35</v>
      </c>
      <c r="F536" s="51" t="s">
        <v>331</v>
      </c>
      <c r="G536" s="51" t="s">
        <v>1658</v>
      </c>
      <c r="H536" s="51" t="s">
        <v>332</v>
      </c>
      <c r="I536" s="65" t="str">
        <f t="shared" si="9"/>
        <v>INSERT INTO FT_T_MKID (MKT_OID,MKT_ID,MKT_ID_CTXT_TYP,START_TMS,LAST_CHG_TMS,LAST_CHG_USR_ID,MKID_OID,DATA_SRC_ID) SELECT  (select MKT_OID from ft_T_mkid where rownum=1 and mkt_id='NSI' ),'NSI','ESMMKT',SYSDATE,SYSDATE,'GS:BARCLAYS','MKID=00535','ESM' from dual where not exists (select 'X' from ft_t_MKID where MKT_ID='NSI' and MKT_ID_CTXT_TYP='ESMMKT');</v>
      </c>
    </row>
    <row r="537" spans="2:9">
      <c r="B537" s="51" t="s">
        <v>1405</v>
      </c>
      <c r="C537" s="51" t="s">
        <v>362</v>
      </c>
      <c r="D537" s="51" t="s">
        <v>35</v>
      </c>
      <c r="E537" s="51" t="s">
        <v>35</v>
      </c>
      <c r="F537" s="51" t="s">
        <v>331</v>
      </c>
      <c r="G537" s="51" t="s">
        <v>1659</v>
      </c>
      <c r="H537" s="51" t="s">
        <v>332</v>
      </c>
      <c r="I537" s="65" t="str">
        <f t="shared" si="9"/>
        <v>INSERT INTO FT_T_MKID (MKT_OID,MKT_ID,MKT_ID_CTXT_TYP,START_TMS,LAST_CHG_TMS,LAST_CHG_USR_ID,MKID_OID,DATA_SRC_ID) SELECT  (select MKT_OID from ft_T_mkid where rownum=1 and mkt_id='NSS' ),'NSS','ESMMKT',SYSDATE,SYSDATE,'GS:BARCLAYS','MKID=00536','ESM' from dual where not exists (select 'X' from ft_t_MKID where MKT_ID='NSS' and MKT_ID_CTXT_TYP='ESMMKT');</v>
      </c>
    </row>
    <row r="538" spans="2:9">
      <c r="B538" s="51" t="s">
        <v>1406</v>
      </c>
      <c r="C538" s="51" t="s">
        <v>362</v>
      </c>
      <c r="D538" s="51" t="s">
        <v>35</v>
      </c>
      <c r="E538" s="51" t="s">
        <v>35</v>
      </c>
      <c r="F538" s="51" t="s">
        <v>331</v>
      </c>
      <c r="G538" s="51" t="s">
        <v>1660</v>
      </c>
      <c r="H538" s="51" t="s">
        <v>332</v>
      </c>
      <c r="I538" s="65" t="str">
        <f t="shared" si="9"/>
        <v>INSERT INTO FT_T_MKID (MKT_OID,MKT_ID,MKT_ID_CTXT_TYP,START_TMS,LAST_CHG_TMS,LAST_CHG_USR_ID,MKID_OID,DATA_SRC_ID) SELECT  (select MKT_OID from ft_T_mkid where rownum=1 and mkt_id='NTX' ),'NTX','ESMMKT',SYSDATE,SYSDATE,'GS:BARCLAYS','MKID=00537','ESM' from dual where not exists (select 'X' from ft_t_MKID where MKT_ID='NTX' and MKT_ID_CTXT_TYP='ESMMKT');</v>
      </c>
    </row>
    <row r="539" spans="2:9">
      <c r="B539" s="51" t="s">
        <v>1407</v>
      </c>
      <c r="C539" s="51" t="s">
        <v>362</v>
      </c>
      <c r="D539" s="51" t="s">
        <v>35</v>
      </c>
      <c r="E539" s="51" t="s">
        <v>35</v>
      </c>
      <c r="F539" s="51" t="s">
        <v>331</v>
      </c>
      <c r="G539" s="51" t="s">
        <v>1661</v>
      </c>
      <c r="H539" s="51" t="s">
        <v>332</v>
      </c>
      <c r="I539" s="65" t="str">
        <f t="shared" si="9"/>
        <v>INSERT INTO FT_T_MKID (MKT_OID,MKT_ID,MKT_ID_CTXT_TYP,START_TMS,LAST_CHG_TMS,LAST_CHG_USR_ID,MKID_OID,DATA_SRC_ID) SELECT  (select MKT_OID from ft_T_mkid where rownum=1 and mkt_id='NYF' ),'NYF','ESMMKT',SYSDATE,SYSDATE,'GS:BARCLAYS','MKID=00538','ESM' from dual where not exists (select 'X' from ft_t_MKID where MKT_ID='NYF' and MKT_ID_CTXT_TYP='ESMMKT');</v>
      </c>
    </row>
    <row r="540" spans="2:9">
      <c r="B540" s="51" t="s">
        <v>1408</v>
      </c>
      <c r="C540" s="51" t="s">
        <v>362</v>
      </c>
      <c r="D540" s="51" t="s">
        <v>35</v>
      </c>
      <c r="E540" s="51" t="s">
        <v>35</v>
      </c>
      <c r="F540" s="51" t="s">
        <v>331</v>
      </c>
      <c r="G540" s="51" t="s">
        <v>1662</v>
      </c>
      <c r="H540" s="51" t="s">
        <v>332</v>
      </c>
      <c r="I540" s="65" t="str">
        <f t="shared" si="9"/>
        <v>INSERT INTO FT_T_MKID (MKT_OID,MKT_ID,MKT_ID_CTXT_TYP,START_TMS,LAST_CHG_TMS,LAST_CHG_USR_ID,MKID_OID,DATA_SRC_ID) SELECT  (select MKT_OID from ft_T_mkid where rownum=1 and mkt_id='NYL' ),'NYL','ESMMKT',SYSDATE,SYSDATE,'GS:BARCLAYS','MKID=00539','ESM' from dual where not exists (select 'X' from ft_t_MKID where MKT_ID='NYL' and MKT_ID_CTXT_TYP='ESMMKT');</v>
      </c>
    </row>
    <row r="541" spans="2:9">
      <c r="B541" s="51" t="s">
        <v>1409</v>
      </c>
      <c r="C541" s="51" t="s">
        <v>362</v>
      </c>
      <c r="D541" s="51" t="s">
        <v>35</v>
      </c>
      <c r="E541" s="51" t="s">
        <v>35</v>
      </c>
      <c r="F541" s="51" t="s">
        <v>331</v>
      </c>
      <c r="G541" s="51" t="s">
        <v>1663</v>
      </c>
      <c r="H541" s="51" t="s">
        <v>332</v>
      </c>
      <c r="I541" s="65" t="str">
        <f t="shared" si="9"/>
        <v>INSERT INTO FT_T_MKID (MKT_OID,MKT_ID,MKT_ID_CTXT_TYP,START_TMS,LAST_CHG_TMS,LAST_CHG_USR_ID,MKID_OID,DATA_SRC_ID) SELECT  (select MKT_OID from ft_T_mkid where rownum=1 and mkt_id='NZE' ),'NZE','ESMMKT',SYSDATE,SYSDATE,'GS:BARCLAYS','MKID=00540','ESM' from dual where not exists (select 'X' from ft_t_MKID where MKT_ID='NZE' and MKT_ID_CTXT_TYP='ESMMKT');</v>
      </c>
    </row>
    <row r="542" spans="2:9">
      <c r="B542" s="51" t="s">
        <v>1410</v>
      </c>
      <c r="C542" s="51" t="s">
        <v>362</v>
      </c>
      <c r="D542" s="51" t="s">
        <v>35</v>
      </c>
      <c r="E542" s="51" t="s">
        <v>35</v>
      </c>
      <c r="F542" s="51" t="s">
        <v>331</v>
      </c>
      <c r="G542" s="51" t="s">
        <v>1664</v>
      </c>
      <c r="H542" s="51" t="s">
        <v>332</v>
      </c>
      <c r="I542" s="65" t="str">
        <f t="shared" si="9"/>
        <v>INSERT INTO FT_T_MKID (MKT_OID,MKT_ID,MKT_ID_CTXT_TYP,START_TMS,LAST_CHG_TMS,LAST_CHG_USR_ID,MKID_OID,DATA_SRC_ID) SELECT  (select MKT_OID from ft_T_mkid where rownum=1 and mkt_id='OAE' ),'OAE','ESMMKT',SYSDATE,SYSDATE,'GS:BARCLAYS','MKID=00541','ESM' from dual where not exists (select 'X' from ft_t_MKID where MKT_ID='OAE' and MKT_ID_CTXT_TYP='ESMMKT');</v>
      </c>
    </row>
    <row r="543" spans="2:9">
      <c r="B543" s="51" t="s">
        <v>1411</v>
      </c>
      <c r="C543" s="51" t="s">
        <v>362</v>
      </c>
      <c r="D543" s="51" t="s">
        <v>35</v>
      </c>
      <c r="E543" s="51" t="s">
        <v>35</v>
      </c>
      <c r="F543" s="51" t="s">
        <v>331</v>
      </c>
      <c r="G543" s="51" t="s">
        <v>1665</v>
      </c>
      <c r="H543" s="51" t="s">
        <v>332</v>
      </c>
      <c r="I543" s="65" t="str">
        <f t="shared" ref="I543:I573" si="10">CONCATENATE("INSERT INTO FT_T_MKID (MKT_OID,MKT_ID,MKT_ID_CTXT_TYP,START_TMS,LAST_CHG_TMS,LAST_CHG_USR_ID,MKID_OID,DATA_SRC_ID)"," SELECT  (select MKT_OID from ft_T_mkid where rownum=1 and mkt_id='",B543,"' ),'",B543,"','",C543,"',","",D543,",","",E543,",","'",F543,"'",",'",G543,"',","'",H543,"' from dual where not exists (select 'X' from ft_t_MKID where MKT_ID='",B543,"' and MKT_ID_CTXT_TYP='ESMMKT');")</f>
        <v>INSERT INTO FT_T_MKID (MKT_OID,MKT_ID,MKT_ID_CTXT_TYP,START_TMS,LAST_CHG_TMS,LAST_CHG_USR_ID,MKID_OID,DATA_SRC_ID) SELECT  (select MKT_OID from ft_T_mkid where rownum=1 and mkt_id='OBB' ),'OBB','ESMMKT',SYSDATE,SYSDATE,'GS:BARCLAYS','MKID=00542','ESM' from dual where not exists (select 'X' from ft_t_MKID where MKT_ID='OBB' and MKT_ID_CTXT_TYP='ESMMKT');</v>
      </c>
    </row>
    <row r="544" spans="2:9">
      <c r="B544" s="51" t="s">
        <v>1412</v>
      </c>
      <c r="C544" s="51" t="s">
        <v>362</v>
      </c>
      <c r="D544" s="51" t="s">
        <v>35</v>
      </c>
      <c r="E544" s="51" t="s">
        <v>35</v>
      </c>
      <c r="F544" s="51" t="s">
        <v>331</v>
      </c>
      <c r="G544" s="51" t="s">
        <v>1666</v>
      </c>
      <c r="H544" s="51" t="s">
        <v>332</v>
      </c>
      <c r="I544" s="65" t="str">
        <f t="shared" si="10"/>
        <v>INSERT INTO FT_T_MKID (MKT_OID,MKT_ID,MKT_ID_CTXT_TYP,START_TMS,LAST_CHG_TMS,LAST_CHG_USR_ID,MKID_OID,DATA_SRC_ID) SELECT  (select MKT_OID from ft_T_mkid where rownum=1 and mkt_id='OCC' ),'OCC','ESMMKT',SYSDATE,SYSDATE,'GS:BARCLAYS','MKID=00543','ESM' from dual where not exists (select 'X' from ft_t_MKID where MKT_ID='OCC' and MKT_ID_CTXT_TYP='ESMMKT');</v>
      </c>
    </row>
    <row r="545" spans="2:9">
      <c r="B545" s="51" t="s">
        <v>1413</v>
      </c>
      <c r="C545" s="51" t="s">
        <v>362</v>
      </c>
      <c r="D545" s="51" t="s">
        <v>35</v>
      </c>
      <c r="E545" s="51" t="s">
        <v>35</v>
      </c>
      <c r="F545" s="51" t="s">
        <v>331</v>
      </c>
      <c r="G545" s="51" t="s">
        <v>1667</v>
      </c>
      <c r="H545" s="51" t="s">
        <v>332</v>
      </c>
      <c r="I545" s="65" t="str">
        <f t="shared" si="10"/>
        <v>INSERT INTO FT_T_MKID (MKT_OID,MKT_ID,MKT_ID_CTXT_TYP,START_TMS,LAST_CHG_TMS,LAST_CHG_USR_ID,MKID_OID,DATA_SRC_ID) SELECT  (select MKT_OID from ft_T_mkid where rownum=1 and mkt_id='ODE' ),'ODE','ESMMKT',SYSDATE,SYSDATE,'GS:BARCLAYS','MKID=00544','ESM' from dual where not exists (select 'X' from ft_t_MKID where MKT_ID='ODE' and MKT_ID_CTXT_TYP='ESMMKT');</v>
      </c>
    </row>
    <row r="546" spans="2:9">
      <c r="B546" s="51" t="s">
        <v>1414</v>
      </c>
      <c r="C546" s="51" t="s">
        <v>362</v>
      </c>
      <c r="D546" s="51" t="s">
        <v>35</v>
      </c>
      <c r="E546" s="51" t="s">
        <v>35</v>
      </c>
      <c r="F546" s="51" t="s">
        <v>331</v>
      </c>
      <c r="G546" s="51" t="s">
        <v>1668</v>
      </c>
      <c r="H546" s="51" t="s">
        <v>332</v>
      </c>
      <c r="I546" s="65" t="str">
        <f t="shared" si="10"/>
        <v>INSERT INTO FT_T_MKID (MKT_OID,MKT_ID,MKT_ID_CTXT_TYP,START_TMS,LAST_CHG_TMS,LAST_CHG_USR_ID,MKID_OID,DATA_SRC_ID) SELECT  (select MKT_OID from ft_T_mkid where rownum=1 and mkt_id='OFF' ),'OFF','ESMMKT',SYSDATE,SYSDATE,'GS:BARCLAYS','MKID=00545','ESM' from dual where not exists (select 'X' from ft_t_MKID where MKT_ID='OFF' and MKT_ID_CTXT_TYP='ESMMKT');</v>
      </c>
    </row>
    <row r="547" spans="2:9">
      <c r="B547" s="51" t="s">
        <v>1415</v>
      </c>
      <c r="C547" s="51" t="s">
        <v>362</v>
      </c>
      <c r="D547" s="51" t="s">
        <v>35</v>
      </c>
      <c r="E547" s="51" t="s">
        <v>35</v>
      </c>
      <c r="F547" s="51" t="s">
        <v>331</v>
      </c>
      <c r="G547" s="51" t="s">
        <v>1669</v>
      </c>
      <c r="H547" s="51" t="s">
        <v>332</v>
      </c>
      <c r="I547" s="65" t="str">
        <f t="shared" si="10"/>
        <v>INSERT INTO FT_T_MKID (MKT_OID,MKT_ID,MKT_ID_CTXT_TYP,START_TMS,LAST_CHG_TMS,LAST_CHG_USR_ID,MKID_OID,DATA_SRC_ID) SELECT  (select MKT_OID from ft_T_mkid where rownum=1 and mkt_id='OME' ),'OME','ESMMKT',SYSDATE,SYSDATE,'GS:BARCLAYS','MKID=00546','ESM' from dual where not exists (select 'X' from ft_t_MKID where MKT_ID='OME' and MKT_ID_CTXT_TYP='ESMMKT');</v>
      </c>
    </row>
    <row r="548" spans="2:9">
      <c r="B548" s="51" t="s">
        <v>1416</v>
      </c>
      <c r="C548" s="51" t="s">
        <v>362</v>
      </c>
      <c r="D548" s="51" t="s">
        <v>35</v>
      </c>
      <c r="E548" s="51" t="s">
        <v>35</v>
      </c>
      <c r="F548" s="51" t="s">
        <v>331</v>
      </c>
      <c r="G548" s="51" t="s">
        <v>1670</v>
      </c>
      <c r="H548" s="51" t="s">
        <v>332</v>
      </c>
      <c r="I548" s="65" t="str">
        <f t="shared" si="10"/>
        <v>INSERT INTO FT_T_MKID (MKT_OID,MKT_ID,MKT_ID_CTXT_TYP,START_TMS,LAST_CHG_TMS,LAST_CHG_USR_ID,MKID_OID,DATA_SRC_ID) SELECT  (select MKT_OID from ft_T_mkid where rownum=1 and mkt_id='OML' ),'OML','ESMMKT',SYSDATE,SYSDATE,'GS:BARCLAYS','MKID=00547','ESM' from dual where not exists (select 'X' from ft_t_MKID where MKT_ID='OML' and MKT_ID_CTXT_TYP='ESMMKT');</v>
      </c>
    </row>
    <row r="549" spans="2:9">
      <c r="B549" s="51" t="s">
        <v>1417</v>
      </c>
      <c r="C549" s="51" t="s">
        <v>362</v>
      </c>
      <c r="D549" s="51" t="s">
        <v>35</v>
      </c>
      <c r="E549" s="51" t="s">
        <v>35</v>
      </c>
      <c r="F549" s="51" t="s">
        <v>331</v>
      </c>
      <c r="G549" s="51" t="s">
        <v>1671</v>
      </c>
      <c r="H549" s="51" t="s">
        <v>332</v>
      </c>
      <c r="I549" s="65" t="str">
        <f t="shared" si="10"/>
        <v>INSERT INTO FT_T_MKID (MKT_OID,MKT_ID,MKT_ID_CTXT_TYP,START_TMS,LAST_CHG_TMS,LAST_CHG_USR_ID,MKID_OID,DATA_SRC_ID) SELECT  (select MKT_OID from ft_T_mkid where rownum=1 and mkt_id='ONE' ),'ONE','ESMMKT',SYSDATE,SYSDATE,'GS:BARCLAYS','MKID=00548','ESM' from dual where not exists (select 'X' from ft_t_MKID where MKT_ID='ONE' and MKT_ID_CTXT_TYP='ESMMKT');</v>
      </c>
    </row>
    <row r="550" spans="2:9">
      <c r="B550" s="51" t="s">
        <v>1418</v>
      </c>
      <c r="C550" s="51" t="s">
        <v>362</v>
      </c>
      <c r="D550" s="51" t="s">
        <v>35</v>
      </c>
      <c r="E550" s="51" t="s">
        <v>35</v>
      </c>
      <c r="F550" s="51" t="s">
        <v>331</v>
      </c>
      <c r="G550" s="51" t="s">
        <v>1672</v>
      </c>
      <c r="H550" s="51" t="s">
        <v>332</v>
      </c>
      <c r="I550" s="65" t="str">
        <f t="shared" si="10"/>
        <v>INSERT INTO FT_T_MKID (MKT_OID,MKT_ID,MKT_ID_CTXT_TYP,START_TMS,LAST_CHG_TMS,LAST_CHG_USR_ID,MKID_OID,DATA_SRC_ID) SELECT  (select MKT_OID from ft_T_mkid where rownum=1 and mkt_id='ONJ' ),'ONJ','ESMMKT',SYSDATE,SYSDATE,'GS:BARCLAYS','MKID=00549','ESM' from dual where not exists (select 'X' from ft_t_MKID where MKT_ID='ONJ' and MKT_ID_CTXT_TYP='ESMMKT');</v>
      </c>
    </row>
    <row r="551" spans="2:9">
      <c r="B551" s="51" t="s">
        <v>1419</v>
      </c>
      <c r="C551" s="51" t="s">
        <v>362</v>
      </c>
      <c r="D551" s="51" t="s">
        <v>35</v>
      </c>
      <c r="E551" s="51" t="s">
        <v>35</v>
      </c>
      <c r="F551" s="51" t="s">
        <v>331</v>
      </c>
      <c r="G551" s="51" t="s">
        <v>1673</v>
      </c>
      <c r="H551" s="51" t="s">
        <v>332</v>
      </c>
      <c r="I551" s="65" t="str">
        <f t="shared" si="10"/>
        <v>INSERT INTO FT_T_MKID (MKT_OID,MKT_ID,MKT_ID_CTXT_TYP,START_TMS,LAST_CHG_TMS,LAST_CHG_USR_ID,MKID_OID,DATA_SRC_ID) SELECT  (select MKT_OID from ft_T_mkid where rownum=1 and mkt_id='OSA' ),'OSA','ESMMKT',SYSDATE,SYSDATE,'GS:BARCLAYS','MKID=00550','ESM' from dual where not exists (select 'X' from ft_t_MKID where MKT_ID='OSA' and MKT_ID_CTXT_TYP='ESMMKT');</v>
      </c>
    </row>
    <row r="552" spans="2:9">
      <c r="B552" s="51" t="s">
        <v>1420</v>
      </c>
      <c r="C552" s="51" t="s">
        <v>362</v>
      </c>
      <c r="D552" s="51" t="s">
        <v>35</v>
      </c>
      <c r="E552" s="51" t="s">
        <v>35</v>
      </c>
      <c r="F552" s="51" t="s">
        <v>331</v>
      </c>
      <c r="G552" s="51" t="s">
        <v>1674</v>
      </c>
      <c r="H552" s="51" t="s">
        <v>332</v>
      </c>
      <c r="I552" s="65" t="str">
        <f t="shared" si="10"/>
        <v>INSERT INTO FT_T_MKID (MKT_OID,MKT_ID,MKT_ID_CTXT_TYP,START_TMS,LAST_CHG_TMS,LAST_CHG_USR_ID,MKID_OID,DATA_SRC_ID) SELECT  (select MKT_OID from ft_T_mkid where rownum=1 and mkt_id='OSE' ),'OSE','ESMMKT',SYSDATE,SYSDATE,'GS:BARCLAYS','MKID=00551','ESM' from dual where not exists (select 'X' from ft_t_MKID where MKT_ID='OSE' and MKT_ID_CTXT_TYP='ESMMKT');</v>
      </c>
    </row>
    <row r="553" spans="2:9">
      <c r="B553" s="51" t="s">
        <v>1421</v>
      </c>
      <c r="C553" s="51" t="s">
        <v>362</v>
      </c>
      <c r="D553" s="51" t="s">
        <v>35</v>
      </c>
      <c r="E553" s="51" t="s">
        <v>35</v>
      </c>
      <c r="F553" s="51" t="s">
        <v>331</v>
      </c>
      <c r="G553" s="51" t="s">
        <v>1675</v>
      </c>
      <c r="H553" s="51" t="s">
        <v>332</v>
      </c>
      <c r="I553" s="65" t="str">
        <f t="shared" si="10"/>
        <v>INSERT INTO FT_T_MKID (MKT_OID,MKT_ID,MKT_ID_CTXT_TYP,START_TMS,LAST_CHG_TMS,LAST_CHG_USR_ID,MKID_OID,DATA_SRC_ID) SELECT  (select MKT_OID from ft_T_mkid where rownum=1 and mkt_id='OSL' ),'OSL','ESMMKT',SYSDATE,SYSDATE,'GS:BARCLAYS','MKID=00552','ESM' from dual where not exists (select 'X' from ft_t_MKID where MKT_ID='OSL' and MKT_ID_CTXT_TYP='ESMMKT');</v>
      </c>
    </row>
    <row r="554" spans="2:9">
      <c r="B554" s="51" t="s">
        <v>1422</v>
      </c>
      <c r="C554" s="51" t="s">
        <v>362</v>
      </c>
      <c r="D554" s="51" t="s">
        <v>35</v>
      </c>
      <c r="E554" s="51" t="s">
        <v>35</v>
      </c>
      <c r="F554" s="51" t="s">
        <v>331</v>
      </c>
      <c r="G554" s="51" t="s">
        <v>1676</v>
      </c>
      <c r="H554" s="51" t="s">
        <v>332</v>
      </c>
      <c r="I554" s="65" t="str">
        <f t="shared" si="10"/>
        <v>INSERT INTO FT_T_MKID (MKT_OID,MKT_ID,MKT_ID_CTXT_TYP,START_TMS,LAST_CHG_TMS,LAST_CHG_USR_ID,MKID_OID,DATA_SRC_ID) SELECT  (select MKT_OID from ft_T_mkid where rownum=1 and mkt_id='OTB' ),'OTB','ESMMKT',SYSDATE,SYSDATE,'GS:BARCLAYS','MKID=00553','ESM' from dual where not exists (select 'X' from ft_t_MKID where MKT_ID='OTB' and MKT_ID_CTXT_TYP='ESMMKT');</v>
      </c>
    </row>
    <row r="555" spans="2:9">
      <c r="B555" s="51" t="s">
        <v>1423</v>
      </c>
      <c r="C555" s="51" t="s">
        <v>362</v>
      </c>
      <c r="D555" s="51" t="s">
        <v>35</v>
      </c>
      <c r="E555" s="51" t="s">
        <v>35</v>
      </c>
      <c r="F555" s="51" t="s">
        <v>331</v>
      </c>
      <c r="G555" s="51" t="s">
        <v>1677</v>
      </c>
      <c r="H555" s="51" t="s">
        <v>332</v>
      </c>
      <c r="I555" s="65" t="str">
        <f t="shared" si="10"/>
        <v>INSERT INTO FT_T_MKID (MKT_OID,MKT_ID,MKT_ID_CTXT_TYP,START_TMS,LAST_CHG_TMS,LAST_CHG_USR_ID,MKID_OID,DATA_SRC_ID) SELECT  (select MKT_OID from ft_T_mkid where rownum=1 and mkt_id='OTX' ),'OTX','ESMMKT',SYSDATE,SYSDATE,'GS:BARCLAYS','MKID=00554','ESM' from dual where not exists (select 'X' from ft_t_MKID where MKT_ID='OTX' and MKT_ID_CTXT_TYP='ESMMKT');</v>
      </c>
    </row>
    <row r="556" spans="2:9">
      <c r="B556" s="51" t="s">
        <v>1424</v>
      </c>
      <c r="C556" s="51" t="s">
        <v>362</v>
      </c>
      <c r="D556" s="51" t="s">
        <v>35</v>
      </c>
      <c r="E556" s="51" t="s">
        <v>35</v>
      </c>
      <c r="F556" s="51" t="s">
        <v>331</v>
      </c>
      <c r="G556" s="51" t="s">
        <v>1678</v>
      </c>
      <c r="H556" s="51" t="s">
        <v>332</v>
      </c>
      <c r="I556" s="65" t="str">
        <f t="shared" si="10"/>
        <v>INSERT INTO FT_T_MKID (MKT_OID,MKT_ID,MKT_ID_CTXT_TYP,START_TMS,LAST_CHG_TMS,LAST_CHG_USR_ID,MKID_OID,DATA_SRC_ID) SELECT  (select MKT_OID from ft_T_mkid where rownum=1 and mkt_id='OUZ' ),'OUZ','ESMMKT',SYSDATE,SYSDATE,'GS:BARCLAYS','MKID=00555','ESM' from dual where not exists (select 'X' from ft_t_MKID where MKT_ID='OUZ' and MKT_ID_CTXT_TYP='ESMMKT');</v>
      </c>
    </row>
    <row r="557" spans="2:9">
      <c r="B557" s="51" t="s">
        <v>1425</v>
      </c>
      <c r="C557" s="51" t="s">
        <v>362</v>
      </c>
      <c r="D557" s="51" t="s">
        <v>35</v>
      </c>
      <c r="E557" s="51" t="s">
        <v>35</v>
      </c>
      <c r="F557" s="51" t="s">
        <v>331</v>
      </c>
      <c r="G557" s="51" t="s">
        <v>1679</v>
      </c>
      <c r="H557" s="51" t="s">
        <v>332</v>
      </c>
      <c r="I557" s="65" t="str">
        <f t="shared" si="10"/>
        <v>INSERT INTO FT_T_MKID (MKT_OID,MKT_ID,MKT_ID_CTXT_TYP,START_TMS,LAST_CHG_TMS,LAST_CHG_USR_ID,MKID_OID,DATA_SRC_ID) SELECT  (select MKT_OID from ft_T_mkid where rownum=1 and mkt_id='OXA' ),'OXA','ESMMKT',SYSDATE,SYSDATE,'GS:BARCLAYS','MKID=00556','ESM' from dual where not exists (select 'X' from ft_t_MKID where MKT_ID='OXA' and MKT_ID_CTXT_TYP='ESMMKT');</v>
      </c>
    </row>
    <row r="558" spans="2:9">
      <c r="B558" s="51" t="s">
        <v>1426</v>
      </c>
      <c r="C558" s="51" t="s">
        <v>362</v>
      </c>
      <c r="D558" s="51" t="s">
        <v>35</v>
      </c>
      <c r="E558" s="51" t="s">
        <v>35</v>
      </c>
      <c r="F558" s="51" t="s">
        <v>331</v>
      </c>
      <c r="G558" s="51" t="s">
        <v>1680</v>
      </c>
      <c r="H558" s="51" t="s">
        <v>332</v>
      </c>
      <c r="I558" s="65" t="str">
        <f t="shared" si="10"/>
        <v>INSERT INTO FT_T_MKID (MKT_OID,MKT_ID,MKT_ID_CTXT_TYP,START_TMS,LAST_CHG_TMS,LAST_CHG_USR_ID,MKID_OID,DATA_SRC_ID) SELECT  (select MKT_OID from ft_T_mkid where rownum=1 and mkt_id='PAO' ),'PAO','ESMMKT',SYSDATE,SYSDATE,'GS:BARCLAYS','MKID=00557','ESM' from dual where not exists (select 'X' from ft_t_MKID where MKT_ID='PAO' and MKT_ID_CTXT_TYP='ESMMKT');</v>
      </c>
    </row>
    <row r="559" spans="2:9">
      <c r="B559" s="51" t="s">
        <v>1427</v>
      </c>
      <c r="C559" s="51" t="s">
        <v>362</v>
      </c>
      <c r="D559" s="51" t="s">
        <v>35</v>
      </c>
      <c r="E559" s="51" t="s">
        <v>35</v>
      </c>
      <c r="F559" s="51" t="s">
        <v>331</v>
      </c>
      <c r="G559" s="51" t="s">
        <v>1681</v>
      </c>
      <c r="H559" s="51" t="s">
        <v>332</v>
      </c>
      <c r="I559" s="65" t="str">
        <f t="shared" si="10"/>
        <v>INSERT INTO FT_T_MKID (MKT_OID,MKT_ID,MKT_ID_CTXT_TYP,START_TMS,LAST_CHG_TMS,LAST_CHG_USR_ID,MKID_OID,DATA_SRC_ID) SELECT  (select MKT_OID from ft_T_mkid where rownum=1 and mkt_id='PBK' ),'PBK','ESMMKT',SYSDATE,SYSDATE,'GS:BARCLAYS','MKID=00558','ESM' from dual where not exists (select 'X' from ft_t_MKID where MKT_ID='PBK' and MKT_ID_CTXT_TYP='ESMMKT');</v>
      </c>
    </row>
    <row r="560" spans="2:9">
      <c r="B560" s="51" t="s">
        <v>1428</v>
      </c>
      <c r="C560" s="51" t="s">
        <v>362</v>
      </c>
      <c r="D560" s="51" t="s">
        <v>35</v>
      </c>
      <c r="E560" s="51" t="s">
        <v>35</v>
      </c>
      <c r="F560" s="51" t="s">
        <v>331</v>
      </c>
      <c r="G560" s="51" t="s">
        <v>1682</v>
      </c>
      <c r="H560" s="51" t="s">
        <v>332</v>
      </c>
      <c r="I560" s="65" t="str">
        <f t="shared" si="10"/>
        <v>INSERT INTO FT_T_MKID (MKT_OID,MKT_ID,MKT_ID_CTXT_TYP,START_TMS,LAST_CHG_TMS,LAST_CHG_USR_ID,MKID_OID,DATA_SRC_ID) SELECT  (select MKT_OID from ft_T_mkid where rownum=1 and mkt_id='PEX' ),'PEX','ESMMKT',SYSDATE,SYSDATE,'GS:BARCLAYS','MKID=00559','ESM' from dual where not exists (select 'X' from ft_t_MKID where MKT_ID='PEX' and MKT_ID_CTXT_TYP='ESMMKT');</v>
      </c>
    </row>
    <row r="561" spans="2:9">
      <c r="B561" s="51" t="s">
        <v>1429</v>
      </c>
      <c r="C561" s="51" t="s">
        <v>362</v>
      </c>
      <c r="D561" s="51" t="s">
        <v>35</v>
      </c>
      <c r="E561" s="51" t="s">
        <v>35</v>
      </c>
      <c r="F561" s="51" t="s">
        <v>331</v>
      </c>
      <c r="G561" s="51" t="s">
        <v>1683</v>
      </c>
      <c r="H561" s="51" t="s">
        <v>332</v>
      </c>
      <c r="I561" s="65" t="str">
        <f t="shared" si="10"/>
        <v>INSERT INTO FT_T_MKID (MKT_OID,MKT_ID,MKT_ID_CTXT_TYP,START_TMS,LAST_CHG_TMS,LAST_CHG_USR_ID,MKID_OID,DATA_SRC_ID) SELECT  (select MKT_OID from ft_T_mkid where rownum=1 and mkt_id='PFT' ),'PFT','ESMMKT',SYSDATE,SYSDATE,'GS:BARCLAYS','MKID=00560','ESM' from dual where not exists (select 'X' from ft_t_MKID where MKT_ID='PFT' and MKT_ID_CTXT_TYP='ESMMKT');</v>
      </c>
    </row>
    <row r="562" spans="2:9">
      <c r="B562" s="51" t="s">
        <v>1430</v>
      </c>
      <c r="C562" s="51" t="s">
        <v>362</v>
      </c>
      <c r="D562" s="51" t="s">
        <v>35</v>
      </c>
      <c r="E562" s="51" t="s">
        <v>35</v>
      </c>
      <c r="F562" s="51" t="s">
        <v>331</v>
      </c>
      <c r="G562" s="51" t="s">
        <v>1684</v>
      </c>
      <c r="H562" s="51" t="s">
        <v>332</v>
      </c>
      <c r="I562" s="65" t="str">
        <f t="shared" si="10"/>
        <v>INSERT INTO FT_T_MKID (MKT_OID,MKT_ID,MKT_ID_CTXT_TYP,START_TMS,LAST_CHG_TMS,LAST_CHG_USR_ID,MKID_OID,DATA_SRC_ID) SELECT  (select MKT_OID from ft_T_mkid where rownum=1 and mkt_id='PHO' ),'PHO','ESMMKT',SYSDATE,SYSDATE,'GS:BARCLAYS','MKID=00561','ESM' from dual where not exists (select 'X' from ft_t_MKID where MKT_ID='PHO' and MKT_ID_CTXT_TYP='ESMMKT');</v>
      </c>
    </row>
    <row r="563" spans="2:9">
      <c r="B563" s="51" t="s">
        <v>1431</v>
      </c>
      <c r="C563" s="51" t="s">
        <v>362</v>
      </c>
      <c r="D563" s="51" t="s">
        <v>35</v>
      </c>
      <c r="E563" s="51" t="s">
        <v>35</v>
      </c>
      <c r="F563" s="51" t="s">
        <v>331</v>
      </c>
      <c r="G563" s="51" t="s">
        <v>1685</v>
      </c>
      <c r="H563" s="51" t="s">
        <v>332</v>
      </c>
      <c r="I563" s="65" t="str">
        <f t="shared" si="10"/>
        <v>INSERT INTO FT_T_MKID (MKT_OID,MKT_ID,MKT_ID_CTXT_TYP,START_TMS,LAST_CHG_TMS,LAST_CHG_USR_ID,MKID_OID,DATA_SRC_ID) SELECT  (select MKT_OID from ft_T_mkid where rownum=1 and mkt_id='PHS' ),'PHS','ESMMKT',SYSDATE,SYSDATE,'GS:BARCLAYS','MKID=00562','ESM' from dual where not exists (select 'X' from ft_t_MKID where MKT_ID='PHS' and MKT_ID_CTXT_TYP='ESMMKT');</v>
      </c>
    </row>
    <row r="564" spans="2:9">
      <c r="B564" s="51" t="s">
        <v>1432</v>
      </c>
      <c r="C564" s="51" t="s">
        <v>362</v>
      </c>
      <c r="D564" s="51" t="s">
        <v>35</v>
      </c>
      <c r="E564" s="51" t="s">
        <v>35</v>
      </c>
      <c r="F564" s="51" t="s">
        <v>331</v>
      </c>
      <c r="G564" s="51" t="s">
        <v>1686</v>
      </c>
      <c r="H564" s="51" t="s">
        <v>332</v>
      </c>
      <c r="I564" s="65" t="str">
        <f t="shared" si="10"/>
        <v>INSERT INTO FT_T_MKID (MKT_OID,MKT_ID,MKT_ID_CTXT_TYP,START_TMS,LAST_CHG_TMS,LAST_CHG_USR_ID,MKID_OID,DATA_SRC_ID) SELECT  (select MKT_OID from ft_T_mkid where rownum=1 and mkt_id='PK' ),'PK','ESMMKT',SYSDATE,SYSDATE,'GS:BARCLAYS','MKID=00563','ESM' from dual where not exists (select 'X' from ft_t_MKID where MKT_ID='PK' and MKT_ID_CTXT_TYP='ESMMKT');</v>
      </c>
    </row>
    <row r="565" spans="2:9">
      <c r="B565" s="51" t="s">
        <v>1433</v>
      </c>
      <c r="C565" s="51" t="s">
        <v>362</v>
      </c>
      <c r="D565" s="51" t="s">
        <v>35</v>
      </c>
      <c r="E565" s="51" t="s">
        <v>35</v>
      </c>
      <c r="F565" s="51" t="s">
        <v>331</v>
      </c>
      <c r="G565" s="51" t="s">
        <v>1687</v>
      </c>
      <c r="H565" s="51" t="s">
        <v>332</v>
      </c>
      <c r="I565" s="65" t="str">
        <f t="shared" si="10"/>
        <v>INSERT INTO FT_T_MKID (MKT_OID,MKT_ID,MKT_ID_CTXT_TYP,START_TMS,LAST_CHG_TMS,LAST_CHG_USR_ID,MKID_OID,DATA_SRC_ID) SELECT  (select MKT_OID from ft_T_mkid where rownum=1 and mkt_id='PLE' ),'PLE','ESMMKT',SYSDATE,SYSDATE,'GS:BARCLAYS','MKID=00564','ESM' from dual where not exists (select 'X' from ft_t_MKID where MKT_ID='PLE' and MKT_ID_CTXT_TYP='ESMMKT');</v>
      </c>
    </row>
    <row r="566" spans="2:9">
      <c r="B566" s="51" t="s">
        <v>1434</v>
      </c>
      <c r="C566" s="51" t="s">
        <v>362</v>
      </c>
      <c r="D566" s="51" t="s">
        <v>35</v>
      </c>
      <c r="E566" s="51" t="s">
        <v>35</v>
      </c>
      <c r="F566" s="51" t="s">
        <v>331</v>
      </c>
      <c r="G566" s="51" t="s">
        <v>1688</v>
      </c>
      <c r="H566" s="51" t="s">
        <v>332</v>
      </c>
      <c r="I566" s="65" t="str">
        <f t="shared" si="10"/>
        <v>INSERT INTO FT_T_MKID (MKT_OID,MKT_ID,MKT_ID_CTXT_TYP,START_TMS,LAST_CHG_TMS,LAST_CHG_USR_ID,MKID_OID,DATA_SRC_ID) SELECT  (select MKT_OID from ft_T_mkid where rownum=1 and mkt_id='PLS' ),'PLS','ESMMKT',SYSDATE,SYSDATE,'GS:BARCLAYS','MKID=00565','ESM' from dual where not exists (select 'X' from ft_t_MKID where MKT_ID='PLS' and MKT_ID_CTXT_TYP='ESMMKT');</v>
      </c>
    </row>
    <row r="567" spans="2:9">
      <c r="B567" s="51" t="s">
        <v>1435</v>
      </c>
      <c r="C567" s="51" t="s">
        <v>362</v>
      </c>
      <c r="D567" s="51" t="s">
        <v>35</v>
      </c>
      <c r="E567" s="51" t="s">
        <v>35</v>
      </c>
      <c r="F567" s="51" t="s">
        <v>331</v>
      </c>
      <c r="G567" s="51" t="s">
        <v>1689</v>
      </c>
      <c r="H567" s="51" t="s">
        <v>332</v>
      </c>
      <c r="I567" s="65" t="str">
        <f t="shared" si="10"/>
        <v>INSERT INTO FT_T_MKID (MKT_OID,MKT_ID,MKT_ID_CTXT_TYP,START_TMS,LAST_CHG_TMS,LAST_CHG_USR_ID,MKID_OID,DATA_SRC_ID) SELECT  (select MKT_OID from ft_T_mkid where rownum=1 and mkt_id='PMG' ),'PMG','ESMMKT',SYSDATE,SYSDATE,'GS:BARCLAYS','MKID=00566','ESM' from dual where not exists (select 'X' from ft_t_MKID where MKT_ID='PMG' and MKT_ID_CTXT_TYP='ESMMKT');</v>
      </c>
    </row>
    <row r="568" spans="2:9">
      <c r="B568" s="51" t="s">
        <v>1436</v>
      </c>
      <c r="C568" s="51" t="s">
        <v>362</v>
      </c>
      <c r="D568" s="51" t="s">
        <v>35</v>
      </c>
      <c r="E568" s="51" t="s">
        <v>35</v>
      </c>
      <c r="F568" s="51" t="s">
        <v>331</v>
      </c>
      <c r="G568" s="51" t="s">
        <v>1690</v>
      </c>
      <c r="H568" s="51" t="s">
        <v>332</v>
      </c>
      <c r="I568" s="65" t="str">
        <f t="shared" si="10"/>
        <v>INSERT INTO FT_T_MKID (MKT_OID,MKT_ID,MKT_ID_CTXT_TYP,START_TMS,LAST_CHG_TMS,LAST_CHG_USR_ID,MKID_OID,DATA_SRC_ID) SELECT  (select MKT_OID from ft_T_mkid where rownum=1 and mkt_id='PMI' ),'PMI','ESMMKT',SYSDATE,SYSDATE,'GS:BARCLAYS','MKID=00567','ESM' from dual where not exists (select 'X' from ft_t_MKID where MKT_ID='PMI' and MKT_ID_CTXT_TYP='ESMMKT');</v>
      </c>
    </row>
    <row r="569" spans="2:9">
      <c r="B569" s="51" t="s">
        <v>1437</v>
      </c>
      <c r="C569" s="51" t="s">
        <v>362</v>
      </c>
      <c r="D569" s="51" t="s">
        <v>35</v>
      </c>
      <c r="E569" s="51" t="s">
        <v>35</v>
      </c>
      <c r="F569" s="51" t="s">
        <v>331</v>
      </c>
      <c r="G569" s="51" t="s">
        <v>1691</v>
      </c>
      <c r="H569" s="51" t="s">
        <v>332</v>
      </c>
      <c r="I569" s="65" t="str">
        <f t="shared" si="10"/>
        <v>INSERT INTO FT_T_MKID (MKT_OID,MKT_ID,MKT_ID_CTXT_TYP,START_TMS,LAST_CHG_TMS,LAST_CHG_USR_ID,MKID_OID,DATA_SRC_ID) SELECT  (select MKT_OID from ft_T_mkid where rownum=1 and mkt_id='PMX' ),'PMX','ESMMKT',SYSDATE,SYSDATE,'GS:BARCLAYS','MKID=00568','ESM' from dual where not exists (select 'X' from ft_t_MKID where MKT_ID='PMX' and MKT_ID_CTXT_TYP='ESMMKT');</v>
      </c>
    </row>
    <row r="570" spans="2:9">
      <c r="B570" s="51" t="s">
        <v>1438</v>
      </c>
      <c r="C570" s="51" t="s">
        <v>362</v>
      </c>
      <c r="D570" s="51" t="s">
        <v>35</v>
      </c>
      <c r="E570" s="51" t="s">
        <v>35</v>
      </c>
      <c r="F570" s="51" t="s">
        <v>331</v>
      </c>
      <c r="G570" s="51" t="s">
        <v>1692</v>
      </c>
      <c r="H570" s="51" t="s">
        <v>332</v>
      </c>
      <c r="I570" s="65" t="str">
        <f t="shared" si="10"/>
        <v>INSERT INTO FT_T_MKID (MKT_OID,MKT_ID,MKT_ID_CTXT_TYP,START_TMS,LAST_CHG_TMS,LAST_CHG_USR_ID,MKID_OID,DATA_SRC_ID) SELECT  (select MKT_OID from ft_T_mkid where rownum=1 and mkt_id='PNK' ),'PNK','ESMMKT',SYSDATE,SYSDATE,'GS:BARCLAYS','MKID=00569','ESM' from dual where not exists (select 'X' from ft_t_MKID where MKT_ID='PNK' and MKT_ID_CTXT_TYP='ESMMKT');</v>
      </c>
    </row>
    <row r="571" spans="2:9">
      <c r="B571" s="51" t="s">
        <v>1439</v>
      </c>
      <c r="C571" s="51" t="s">
        <v>362</v>
      </c>
      <c r="D571" s="51" t="s">
        <v>35</v>
      </c>
      <c r="E571" s="51" t="s">
        <v>35</v>
      </c>
      <c r="F571" s="51" t="s">
        <v>331</v>
      </c>
      <c r="G571" s="51" t="s">
        <v>1693</v>
      </c>
      <c r="H571" s="51" t="s">
        <v>332</v>
      </c>
      <c r="I571" s="65" t="str">
        <f t="shared" si="10"/>
        <v>INSERT INTO FT_T_MKID (MKT_OID,MKT_ID,MKT_ID_CTXT_TYP,START_TMS,LAST_CHG_TMS,LAST_CHG_USR_ID,MKID_OID,DATA_SRC_ID) SELECT  (select MKT_OID from ft_T_mkid where rownum=1 and mkt_id='POM' ),'POM','ESMMKT',SYSDATE,SYSDATE,'GS:BARCLAYS','MKID=00570','ESM' from dual where not exists (select 'X' from ft_t_MKID where MKT_ID='POM' and MKT_ID_CTXT_TYP='ESMMKT');</v>
      </c>
    </row>
    <row r="572" spans="2:9">
      <c r="B572" s="51" t="s">
        <v>1440</v>
      </c>
      <c r="C572" s="51" t="s">
        <v>362</v>
      </c>
      <c r="D572" s="51" t="s">
        <v>35</v>
      </c>
      <c r="E572" s="51" t="s">
        <v>35</v>
      </c>
      <c r="F572" s="51" t="s">
        <v>331</v>
      </c>
      <c r="G572" s="51" t="s">
        <v>1694</v>
      </c>
      <c r="H572" s="51" t="s">
        <v>332</v>
      </c>
      <c r="I572" s="65" t="str">
        <f t="shared" si="10"/>
        <v>INSERT INTO FT_T_MKID (MKT_OID,MKT_ID,MKT_ID_CTXT_TYP,START_TMS,LAST_CHG_TMS,LAST_CHG_USR_ID,MKID_OID,DATA_SRC_ID) SELECT  (select MKT_OID from ft_T_mkid where rownum=1 and mkt_id='POR' ),'POR','ESMMKT',SYSDATE,SYSDATE,'GS:BARCLAYS','MKID=00571','ESM' from dual where not exists (select 'X' from ft_t_MKID where MKT_ID='POR' and MKT_ID_CTXT_TYP='ESMMKT');</v>
      </c>
    </row>
    <row r="573" spans="2:9">
      <c r="B573" s="51" t="s">
        <v>1441</v>
      </c>
      <c r="C573" s="51" t="s">
        <v>362</v>
      </c>
      <c r="D573" s="51" t="s">
        <v>35</v>
      </c>
      <c r="E573" s="51" t="s">
        <v>35</v>
      </c>
      <c r="F573" s="51" t="s">
        <v>331</v>
      </c>
      <c r="G573" s="51" t="s">
        <v>1695</v>
      </c>
      <c r="H573" s="51" t="s">
        <v>332</v>
      </c>
      <c r="I573" s="65" t="str">
        <f t="shared" si="10"/>
        <v>INSERT INTO FT_T_MKID (MKT_OID,MKT_ID,MKT_ID_CTXT_TYP,START_TMS,LAST_CHG_TMS,LAST_CHG_USR_ID,MKID_OID,DATA_SRC_ID) SELECT  (select MKT_OID from ft_T_mkid where rownum=1 and mkt_id='PPE' ),'PPE','ESMMKT',SYSDATE,SYSDATE,'GS:BARCLAYS','MKID=00572','ESM' from dual where not exists (select 'X' from ft_t_MKID where MKT_ID='PPE' and MKT_ID_CTXT_TYP='ESMMKT');</v>
      </c>
    </row>
    <row r="574" spans="2:9">
      <c r="B574" s="51" t="s">
        <v>1442</v>
      </c>
      <c r="C574" s="51" t="s">
        <v>362</v>
      </c>
      <c r="D574" s="51" t="s">
        <v>35</v>
      </c>
      <c r="E574" s="51" t="s">
        <v>35</v>
      </c>
      <c r="F574" s="51" t="s">
        <v>331</v>
      </c>
      <c r="G574" s="51" t="s">
        <v>1696</v>
      </c>
      <c r="H574" s="51" t="s">
        <v>332</v>
      </c>
      <c r="I574" s="65" t="str">
        <f t="shared" ref="I574:I637" si="11">CONCATENATE("INSERT INTO FT_T_MKID (MKT_OID,MKT_ID,MKT_ID_CTXT_TYP,START_TMS,LAST_CHG_TMS,LAST_CHG_USR_ID,MKID_OID,DATA_SRC_ID)"," SELECT  (select MKT_OID from ft_T_mkid where rownum=1 and mkt_id='",B574,"' ),'",B574,"','",C574,"',","",D574,",","",E574,",","'",F574,"'",",'",G574,"',","'",H574,"' from dual where not exists (select 'X' from ft_t_MKID where MKT_ID='",B574,"' and MKT_ID_CTXT_TYP='ESMMKT');")</f>
        <v>INSERT INTO FT_T_MKID (MKT_OID,MKT_ID,MKT_ID_CTXT_TYP,START_TMS,LAST_CHG_TMS,LAST_CHG_USR_ID,MKID_OID,DATA_SRC_ID) SELECT  (select MKT_OID from ft_T_mkid where rownum=1 and mkt_id='PRA' ),'PRA','ESMMKT',SYSDATE,SYSDATE,'GS:BARCLAYS','MKID=00573','ESM' from dual where not exists (select 'X' from ft_t_MKID where MKT_ID='PRA' and MKT_ID_CTXT_TYP='ESMMKT');</v>
      </c>
    </row>
    <row r="575" spans="2:9">
      <c r="B575" s="51" t="s">
        <v>343</v>
      </c>
      <c r="C575" s="51" t="s">
        <v>362</v>
      </c>
      <c r="D575" s="51" t="s">
        <v>35</v>
      </c>
      <c r="E575" s="51" t="s">
        <v>35</v>
      </c>
      <c r="F575" s="51" t="s">
        <v>331</v>
      </c>
      <c r="G575" s="51" t="s">
        <v>1697</v>
      </c>
      <c r="H575" s="51" t="s">
        <v>332</v>
      </c>
      <c r="I575" s="65" t="str">
        <f t="shared" si="11"/>
        <v>INSERT INTO FT_T_MKID (MKT_OID,MKT_ID,MKT_ID_CTXT_TYP,START_TMS,LAST_CHG_TMS,LAST_CHG_USR_ID,MKID_OID,DATA_SRC_ID) SELECT  (select MKT_OID from ft_T_mkid where rownum=1 and mkt_id='PRT' ),'PRT','ESMMKT',SYSDATE,SYSDATE,'GS:BARCLAYS','MKID=00574','ESM' from dual where not exists (select 'X' from ft_t_MKID where MKT_ID='PRT' and MKT_ID_CTXT_TYP='ESMMKT');</v>
      </c>
    </row>
    <row r="576" spans="2:9">
      <c r="B576" s="51" t="s">
        <v>1443</v>
      </c>
      <c r="C576" s="51" t="s">
        <v>362</v>
      </c>
      <c r="D576" s="51" t="s">
        <v>35</v>
      </c>
      <c r="E576" s="51" t="s">
        <v>35</v>
      </c>
      <c r="F576" s="51" t="s">
        <v>331</v>
      </c>
      <c r="G576" s="51" t="s">
        <v>1698</v>
      </c>
      <c r="H576" s="51" t="s">
        <v>332</v>
      </c>
      <c r="I576" s="65" t="str">
        <f t="shared" si="11"/>
        <v>INSERT INTO FT_T_MKID (MKT_OID,MKT_ID,MKT_ID_CTXT_TYP,START_TMS,LAST_CHG_TMS,LAST_CHG_USR_ID,MKID_OID,DATA_SRC_ID) SELECT  (select MKT_OID from ft_T_mkid where rownum=1 and mkt_id='PSM' ),'PSM','ESMMKT',SYSDATE,SYSDATE,'GS:BARCLAYS','MKID=00575','ESM' from dual where not exists (select 'X' from ft_t_MKID where MKT_ID='PSM' and MKT_ID_CTXT_TYP='ESMMKT');</v>
      </c>
    </row>
    <row r="577" spans="2:9">
      <c r="B577" s="51" t="s">
        <v>1444</v>
      </c>
      <c r="C577" s="51" t="s">
        <v>362</v>
      </c>
      <c r="D577" s="51" t="s">
        <v>35</v>
      </c>
      <c r="E577" s="51" t="s">
        <v>35</v>
      </c>
      <c r="F577" s="51" t="s">
        <v>331</v>
      </c>
      <c r="G577" s="51" t="s">
        <v>1699</v>
      </c>
      <c r="H577" s="51" t="s">
        <v>332</v>
      </c>
      <c r="I577" s="65" t="str">
        <f t="shared" si="11"/>
        <v>INSERT INTO FT_T_MKID (MKT_OID,MKT_ID,MKT_ID_CTXT_TYP,START_TMS,LAST_CHG_TMS,LAST_CHG_USR_ID,MKID_OID,DATA_SRC_ID) SELECT  (select MKT_OID from ft_T_mkid where rownum=1 and mkt_id='PTX' ),'PTX','ESMMKT',SYSDATE,SYSDATE,'GS:BARCLAYS','MKID=00576','ESM' from dual where not exists (select 'X' from ft_t_MKID where MKT_ID='PTX' and MKT_ID_CTXT_TYP='ESMMKT');</v>
      </c>
    </row>
    <row r="578" spans="2:9">
      <c r="B578" s="51" t="s">
        <v>1445</v>
      </c>
      <c r="C578" s="51" t="s">
        <v>362</v>
      </c>
      <c r="D578" s="51" t="s">
        <v>35</v>
      </c>
      <c r="E578" s="51" t="s">
        <v>35</v>
      </c>
      <c r="F578" s="51" t="s">
        <v>331</v>
      </c>
      <c r="G578" s="51" t="s">
        <v>1700</v>
      </c>
      <c r="H578" s="51" t="s">
        <v>332</v>
      </c>
      <c r="I578" s="65" t="str">
        <f t="shared" si="11"/>
        <v>INSERT INTO FT_T_MKID (MKT_OID,MKT_ID,MKT_ID_CTXT_TYP,START_TMS,LAST_CHG_TMS,LAST_CHG_USR_ID,MKID_OID,DATA_SRC_ID) SELECT  (select MKT_OID from ft_T_mkid where rownum=1 and mkt_id='PTY' ),'PTY','ESMMKT',SYSDATE,SYSDATE,'GS:BARCLAYS','MKID=00577','ESM' from dual where not exists (select 'X' from ft_t_MKID where MKT_ID='PTY' and MKT_ID_CTXT_TYP='ESMMKT');</v>
      </c>
    </row>
    <row r="579" spans="2:9">
      <c r="B579" s="51" t="s">
        <v>1446</v>
      </c>
      <c r="C579" s="51" t="s">
        <v>362</v>
      </c>
      <c r="D579" s="51" t="s">
        <v>35</v>
      </c>
      <c r="E579" s="51" t="s">
        <v>35</v>
      </c>
      <c r="F579" s="51" t="s">
        <v>331</v>
      </c>
      <c r="G579" s="51" t="s">
        <v>1701</v>
      </c>
      <c r="H579" s="51" t="s">
        <v>332</v>
      </c>
      <c r="I579" s="65" t="str">
        <f t="shared" si="11"/>
        <v>INSERT INTO FT_T_MKID (MKT_OID,MKT_ID,MKT_ID_CTXT_TYP,START_TMS,LAST_CHG_TMS,LAST_CHG_USR_ID,MKID_OID,DATA_SRC_ID) SELECT  (select MKT_OID from ft_T_mkid where rownum=1 and mkt_id='PXE' ),'PXE','ESMMKT',SYSDATE,SYSDATE,'GS:BARCLAYS','MKID=00578','ESM' from dual where not exists (select 'X' from ft_t_MKID where MKT_ID='PXE' and MKT_ID_CTXT_TYP='ESMMKT');</v>
      </c>
    </row>
    <row r="580" spans="2:9">
      <c r="B580" s="51" t="s">
        <v>1447</v>
      </c>
      <c r="C580" s="51" t="s">
        <v>362</v>
      </c>
      <c r="D580" s="51" t="s">
        <v>35</v>
      </c>
      <c r="E580" s="51" t="s">
        <v>35</v>
      </c>
      <c r="F580" s="51" t="s">
        <v>331</v>
      </c>
      <c r="G580" s="51" t="s">
        <v>1702</v>
      </c>
      <c r="H580" s="51" t="s">
        <v>332</v>
      </c>
      <c r="I580" s="65" t="str">
        <f t="shared" si="11"/>
        <v>INSERT INTO FT_T_MKID (MKT_OID,MKT_ID,MKT_ID_CTXT_TYP,START_TMS,LAST_CHG_TMS,LAST_CHG_USR_ID,MKID_OID,DATA_SRC_ID) SELECT  (select MKT_OID from ft_T_mkid where rownum=1 and mkt_id='QMT' ),'QMT','ESMMKT',SYSDATE,SYSDATE,'GS:BARCLAYS','MKID=00579','ESM' from dual where not exists (select 'X' from ft_t_MKID where MKT_ID='QMT' and MKT_ID_CTXT_TYP='ESMMKT');</v>
      </c>
    </row>
    <row r="581" spans="2:9">
      <c r="B581" s="51" t="s">
        <v>1448</v>
      </c>
      <c r="C581" s="51" t="s">
        <v>362</v>
      </c>
      <c r="D581" s="51" t="s">
        <v>35</v>
      </c>
      <c r="E581" s="51" t="s">
        <v>35</v>
      </c>
      <c r="F581" s="51" t="s">
        <v>331</v>
      </c>
      <c r="G581" s="51" t="s">
        <v>1703</v>
      </c>
      <c r="H581" s="51" t="s">
        <v>332</v>
      </c>
      <c r="I581" s="65" t="str">
        <f t="shared" si="11"/>
        <v>INSERT INTO FT_T_MKID (MKT_OID,MKT_ID,MKT_ID_CTXT_TYP,START_TMS,LAST_CHG_TMS,LAST_CHG_USR_ID,MKID_OID,DATA_SRC_ID) SELECT  (select MKT_OID from ft_T_mkid where rownum=1 and mkt_id='QTX' ),'QTX','ESMMKT',SYSDATE,SYSDATE,'GS:BARCLAYS','MKID=00580','ESM' from dual where not exists (select 'X' from ft_t_MKID where MKT_ID='QTX' and MKT_ID_CTXT_TYP='ESMMKT');</v>
      </c>
    </row>
    <row r="582" spans="2:9">
      <c r="B582" s="51" t="s">
        <v>1449</v>
      </c>
      <c r="C582" s="51" t="s">
        <v>362</v>
      </c>
      <c r="D582" s="51" t="s">
        <v>35</v>
      </c>
      <c r="E582" s="51" t="s">
        <v>35</v>
      </c>
      <c r="F582" s="51" t="s">
        <v>331</v>
      </c>
      <c r="G582" s="51" t="s">
        <v>1704</v>
      </c>
      <c r="H582" s="51" t="s">
        <v>332</v>
      </c>
      <c r="I582" s="65" t="str">
        <f t="shared" si="11"/>
        <v>INSERT INTO FT_T_MKID (MKT_OID,MKT_ID,MKT_ID_CTXT_TYP,START_TMS,LAST_CHG_TMS,LAST_CHG_USR_ID,MKID_OID,DATA_SRC_ID) SELECT  (select MKT_OID from ft_T_mkid where rownum=1 and mkt_id='QUI' ),'QUI','ESMMKT',SYSDATE,SYSDATE,'GS:BARCLAYS','MKID=00581','ESM' from dual where not exists (select 'X' from ft_t_MKID where MKT_ID='QUI' and MKT_ID_CTXT_TYP='ESMMKT');</v>
      </c>
    </row>
    <row r="583" spans="2:9">
      <c r="B583" s="51" t="s">
        <v>1450</v>
      </c>
      <c r="C583" s="51" t="s">
        <v>362</v>
      </c>
      <c r="D583" s="51" t="s">
        <v>35</v>
      </c>
      <c r="E583" s="51" t="s">
        <v>35</v>
      </c>
      <c r="F583" s="51" t="s">
        <v>331</v>
      </c>
      <c r="G583" s="51" t="s">
        <v>1705</v>
      </c>
      <c r="H583" s="51" t="s">
        <v>332</v>
      </c>
      <c r="I583" s="65" t="str">
        <f t="shared" si="11"/>
        <v>INSERT INTO FT_T_MKID (MKT_OID,MKT_ID,MKT_ID_CTXT_TYP,START_TMS,LAST_CHG_TMS,LAST_CHG_USR_ID,MKID_OID,DATA_SRC_ID) SELECT  (select MKT_OID from ft_T_mkid where rownum=1 and mkt_id='QUZ' ),'QUZ','ESMMKT',SYSDATE,SYSDATE,'GS:BARCLAYS','MKID=00582','ESM' from dual where not exists (select 'X' from ft_t_MKID where MKT_ID='QUZ' and MKT_ID_CTXT_TYP='ESMMKT');</v>
      </c>
    </row>
    <row r="584" spans="2:9">
      <c r="B584" s="51" t="s">
        <v>1451</v>
      </c>
      <c r="C584" s="51" t="s">
        <v>362</v>
      </c>
      <c r="D584" s="51" t="s">
        <v>35</v>
      </c>
      <c r="E584" s="51" t="s">
        <v>35</v>
      </c>
      <c r="F584" s="51" t="s">
        <v>331</v>
      </c>
      <c r="G584" s="51" t="s">
        <v>1706</v>
      </c>
      <c r="H584" s="51" t="s">
        <v>332</v>
      </c>
      <c r="I584" s="65" t="str">
        <f t="shared" si="11"/>
        <v>INSERT INTO FT_T_MKID (MKT_OID,MKT_ID,MKT_ID_CTXT_TYP,START_TMS,LAST_CHG_TMS,LAST_CHG_USR_ID,MKID_OID,DATA_SRC_ID) SELECT  (select MKT_OID from ft_T_mkid where rownum=1 and mkt_id='RCT' ),'RCT','ESMMKT',SYSDATE,SYSDATE,'GS:BARCLAYS','MKID=00583','ESM' from dual where not exists (select 'X' from ft_t_MKID where MKT_ID='RCT' and MKT_ID_CTXT_TYP='ESMMKT');</v>
      </c>
    </row>
    <row r="585" spans="2:9">
      <c r="B585" s="51" t="s">
        <v>1452</v>
      </c>
      <c r="C585" s="51" t="s">
        <v>362</v>
      </c>
      <c r="D585" s="51" t="s">
        <v>35</v>
      </c>
      <c r="E585" s="51" t="s">
        <v>35</v>
      </c>
      <c r="F585" s="51" t="s">
        <v>331</v>
      </c>
      <c r="G585" s="51" t="s">
        <v>1707</v>
      </c>
      <c r="H585" s="51" t="s">
        <v>332</v>
      </c>
      <c r="I585" s="65" t="str">
        <f t="shared" si="11"/>
        <v>INSERT INTO FT_T_MKID (MKT_OID,MKT_ID,MKT_ID_CTXT_TYP,START_TMS,LAST_CHG_TMS,LAST_CHG_USR_ID,MKID_OID,DATA_SRC_ID) SELECT  (select MKT_OID from ft_T_mkid where rownum=1 and mkt_id='RFX' ),'RFX','ESMMKT',SYSDATE,SYSDATE,'GS:BARCLAYS','MKID=00584','ESM' from dual where not exists (select 'X' from ft_t_MKID where MKT_ID='RFX' and MKT_ID_CTXT_TYP='ESMMKT');</v>
      </c>
    </row>
    <row r="586" spans="2:9">
      <c r="B586" s="51" t="s">
        <v>1453</v>
      </c>
      <c r="C586" s="51" t="s">
        <v>362</v>
      </c>
      <c r="D586" s="51" t="s">
        <v>35</v>
      </c>
      <c r="E586" s="51" t="s">
        <v>35</v>
      </c>
      <c r="F586" s="51" t="s">
        <v>331</v>
      </c>
      <c r="G586" s="51" t="s">
        <v>1708</v>
      </c>
      <c r="H586" s="51" t="s">
        <v>332</v>
      </c>
      <c r="I586" s="65" t="str">
        <f t="shared" si="11"/>
        <v>INSERT INTO FT_T_MKID (MKT_OID,MKT_ID,MKT_ID_CTXT_TYP,START_TMS,LAST_CHG_TMS,LAST_CHG_USR_ID,MKID_OID,DATA_SRC_ID) SELECT  (select MKT_OID from ft_T_mkid where rownum=1 and mkt_id='RIS' ),'RIS','ESMMKT',SYSDATE,SYSDATE,'GS:BARCLAYS','MKID=00585','ESM' from dual where not exists (select 'X' from ft_t_MKID where MKT_ID='RIS' and MKT_ID_CTXT_TYP='ESMMKT');</v>
      </c>
    </row>
    <row r="587" spans="2:9">
      <c r="B587" s="51" t="s">
        <v>1454</v>
      </c>
      <c r="C587" s="51" t="s">
        <v>362</v>
      </c>
      <c r="D587" s="51" t="s">
        <v>35</v>
      </c>
      <c r="E587" s="51" t="s">
        <v>35</v>
      </c>
      <c r="F587" s="51" t="s">
        <v>331</v>
      </c>
      <c r="G587" s="51" t="s">
        <v>1709</v>
      </c>
      <c r="H587" s="51" t="s">
        <v>332</v>
      </c>
      <c r="I587" s="65" t="str">
        <f t="shared" si="11"/>
        <v>INSERT INTO FT_T_MKID (MKT_OID,MKT_ID,MKT_ID_CTXT_TYP,START_TMS,LAST_CHG_TMS,LAST_CHG_USR_ID,MKID_OID,DATA_SRC_ID) SELECT  (select MKT_OID from ft_T_mkid where rownum=1 and mkt_id='RIX' ),'RIX','ESMMKT',SYSDATE,SYSDATE,'GS:BARCLAYS','MKID=00586','ESM' from dual where not exists (select 'X' from ft_t_MKID where MKT_ID='RIX' and MKT_ID_CTXT_TYP='ESMMKT');</v>
      </c>
    </row>
    <row r="588" spans="2:9">
      <c r="B588" s="51" t="s">
        <v>272</v>
      </c>
      <c r="C588" s="51" t="s">
        <v>362</v>
      </c>
      <c r="D588" s="51" t="s">
        <v>35</v>
      </c>
      <c r="E588" s="51" t="s">
        <v>35</v>
      </c>
      <c r="F588" s="51" t="s">
        <v>331</v>
      </c>
      <c r="G588" s="51" t="s">
        <v>1710</v>
      </c>
      <c r="H588" s="51" t="s">
        <v>332</v>
      </c>
      <c r="I588" s="65" t="str">
        <f t="shared" si="11"/>
        <v>INSERT INTO FT_T_MKID (MKT_OID,MKT_ID,MKT_ID_CTXT_TYP,START_TMS,LAST_CHG_TMS,LAST_CHG_USR_ID,MKID_OID,DATA_SRC_ID) SELECT  (select MKT_OID from ft_T_mkid where rownum=1 and mkt_id='RO' ),'RO','ESMMKT',SYSDATE,SYSDATE,'GS:BARCLAYS','MKID=00587','ESM' from dual where not exists (select 'X' from ft_t_MKID where MKT_ID='RO' and MKT_ID_CTXT_TYP='ESMMKT');</v>
      </c>
    </row>
    <row r="589" spans="2:9">
      <c r="B589" s="51" t="s">
        <v>1455</v>
      </c>
      <c r="C589" s="51" t="s">
        <v>362</v>
      </c>
      <c r="D589" s="51" t="s">
        <v>35</v>
      </c>
      <c r="E589" s="51" t="s">
        <v>35</v>
      </c>
      <c r="F589" s="51" t="s">
        <v>331</v>
      </c>
      <c r="G589" s="51" t="s">
        <v>1711</v>
      </c>
      <c r="H589" s="51" t="s">
        <v>332</v>
      </c>
      <c r="I589" s="65" t="str">
        <f t="shared" si="11"/>
        <v>INSERT INTO FT_T_MKID (MKT_OID,MKT_ID,MKT_ID_CTXT_TYP,START_TMS,LAST_CHG_TMS,LAST_CHG_USR_ID,MKID_OID,DATA_SRC_ID) SELECT  (select MKT_OID from ft_T_mkid where rownum=1 and mkt_id='RSQ' ),'RSQ','ESMMKT',SYSDATE,SYSDATE,'GS:BARCLAYS','MKID=00588','ESM' from dual where not exists (select 'X' from ft_t_MKID where MKT_ID='RSQ' and MKT_ID_CTXT_TYP='ESMMKT');</v>
      </c>
    </row>
    <row r="590" spans="2:9">
      <c r="B590" s="51" t="s">
        <v>1456</v>
      </c>
      <c r="C590" s="51" t="s">
        <v>362</v>
      </c>
      <c r="D590" s="51" t="s">
        <v>35</v>
      </c>
      <c r="E590" s="51" t="s">
        <v>35</v>
      </c>
      <c r="F590" s="51" t="s">
        <v>331</v>
      </c>
      <c r="G590" s="51" t="s">
        <v>1712</v>
      </c>
      <c r="H590" s="51" t="s">
        <v>332</v>
      </c>
      <c r="I590" s="65" t="str">
        <f t="shared" si="11"/>
        <v>INSERT INTO FT_T_MKID (MKT_OID,MKT_ID,MKT_ID_CTXT_TYP,START_TMS,LAST_CHG_TMS,LAST_CHG_USR_ID,MKID_OID,DATA_SRC_ID) SELECT  (select MKT_OID from ft_T_mkid where rownum=1 and mkt_id='RTS' ),'RTS','ESMMKT',SYSDATE,SYSDATE,'GS:BARCLAYS','MKID=00589','ESM' from dual where not exists (select 'X' from ft_t_MKID where MKT_ID='RTS' and MKT_ID_CTXT_TYP='ESMMKT');</v>
      </c>
    </row>
    <row r="591" spans="2:9">
      <c r="B591" s="51" t="s">
        <v>1457</v>
      </c>
      <c r="C591" s="51" t="s">
        <v>362</v>
      </c>
      <c r="D591" s="51" t="s">
        <v>35</v>
      </c>
      <c r="E591" s="51" t="s">
        <v>35</v>
      </c>
      <c r="F591" s="51" t="s">
        <v>331</v>
      </c>
      <c r="G591" s="51" t="s">
        <v>1713</v>
      </c>
      <c r="H591" s="51" t="s">
        <v>332</v>
      </c>
      <c r="I591" s="65" t="str">
        <f t="shared" si="11"/>
        <v>INSERT INTO FT_T_MKID (MKT_OID,MKT_ID,MKT_ID_CTXT_TYP,START_TMS,LAST_CHG_TMS,LAST_CHG_USR_ID,MKID_OID,DATA_SRC_ID) SELECT  (select MKT_OID from ft_T_mkid where rownum=1 and mkt_id='RTU' ),'RTU','ESMMKT',SYSDATE,SYSDATE,'GS:BARCLAYS','MKID=00590','ESM' from dual where not exists (select 'X' from ft_t_MKID where MKT_ID='RTU' and MKT_ID_CTXT_TYP='ESMMKT');</v>
      </c>
    </row>
    <row r="592" spans="2:9">
      <c r="B592" s="51" t="s">
        <v>1458</v>
      </c>
      <c r="C592" s="51" t="s">
        <v>362</v>
      </c>
      <c r="D592" s="51" t="s">
        <v>35</v>
      </c>
      <c r="E592" s="51" t="s">
        <v>35</v>
      </c>
      <c r="F592" s="51" t="s">
        <v>331</v>
      </c>
      <c r="G592" s="51" t="s">
        <v>1714</v>
      </c>
      <c r="H592" s="51" t="s">
        <v>332</v>
      </c>
      <c r="I592" s="65" t="str">
        <f t="shared" si="11"/>
        <v>INSERT INTO FT_T_MKID (MKT_OID,MKT_ID,MKT_ID_CTXT_TYP,START_TMS,LAST_CHG_TMS,LAST_CHG_USR_ID,MKID_OID,DATA_SRC_ID) SELECT  (select MKT_OID from ft_T_mkid where rownum=1 and mkt_id='RU' ),'RU','ESMMKT',SYSDATE,SYSDATE,'GS:BARCLAYS','MKID=00591','ESM' from dual where not exists (select 'X' from ft_t_MKID where MKT_ID='RU' and MKT_ID_CTXT_TYP='ESMMKT');</v>
      </c>
    </row>
    <row r="593" spans="2:9">
      <c r="B593" s="51" t="s">
        <v>1459</v>
      </c>
      <c r="C593" s="51" t="s">
        <v>362</v>
      </c>
      <c r="D593" s="51" t="s">
        <v>35</v>
      </c>
      <c r="E593" s="51" t="s">
        <v>35</v>
      </c>
      <c r="F593" s="51" t="s">
        <v>331</v>
      </c>
      <c r="G593" s="51" t="s">
        <v>1715</v>
      </c>
      <c r="H593" s="51" t="s">
        <v>332</v>
      </c>
      <c r="I593" s="65" t="str">
        <f t="shared" si="11"/>
        <v>INSERT INTO FT_T_MKID (MKT_OID,MKT_ID,MKT_ID_CTXT_TYP,START_TMS,LAST_CHG_TMS,LAST_CHG_USR_ID,MKID_OID,DATA_SRC_ID) SELECT  (select MKT_OID from ft_T_mkid where rownum=1 and mkt_id='RWS' ),'RWS','ESMMKT',SYSDATE,SYSDATE,'GS:BARCLAYS','MKID=00592','ESM' from dual where not exists (select 'X' from ft_t_MKID where MKT_ID='RWS' and MKT_ID_CTXT_TYP='ESMMKT');</v>
      </c>
    </row>
    <row r="594" spans="2:9">
      <c r="B594" s="51" t="s">
        <v>1460</v>
      </c>
      <c r="C594" s="51" t="s">
        <v>362</v>
      </c>
      <c r="D594" s="51" t="s">
        <v>35</v>
      </c>
      <c r="E594" s="51" t="s">
        <v>35</v>
      </c>
      <c r="F594" s="51" t="s">
        <v>331</v>
      </c>
      <c r="G594" s="51" t="s">
        <v>1716</v>
      </c>
      <c r="H594" s="51" t="s">
        <v>332</v>
      </c>
      <c r="I594" s="65" t="str">
        <f t="shared" si="11"/>
        <v>INSERT INTO FT_T_MKID (MKT_OID,MKT_ID,MKT_ID_CTXT_TYP,START_TMS,LAST_CHG_TMS,LAST_CHG_USR_ID,MKID_OID,DATA_SRC_ID) SELECT  (select MKT_OID from ft_T_mkid where rownum=1 and mkt_id='SAD' ),'SAD','ESMMKT',SYSDATE,SYSDATE,'GS:BARCLAYS','MKID=00593','ESM' from dual where not exists (select 'X' from ft_t_MKID where MKT_ID='SAD' and MKT_ID_CTXT_TYP='ESMMKT');</v>
      </c>
    </row>
    <row r="595" spans="2:9">
      <c r="B595" s="51" t="s">
        <v>1461</v>
      </c>
      <c r="C595" s="51" t="s">
        <v>362</v>
      </c>
      <c r="D595" s="51" t="s">
        <v>35</v>
      </c>
      <c r="E595" s="51" t="s">
        <v>35</v>
      </c>
      <c r="F595" s="51" t="s">
        <v>331</v>
      </c>
      <c r="G595" s="51" t="s">
        <v>1717</v>
      </c>
      <c r="H595" s="51" t="s">
        <v>332</v>
      </c>
      <c r="I595" s="65" t="str">
        <f t="shared" si="11"/>
        <v>INSERT INTO FT_T_MKID (MKT_OID,MKT_ID,MKT_ID_CTXT_TYP,START_TMS,LAST_CHG_TMS,LAST_CHG_USR_ID,MKID_OID,DATA_SRC_ID) SELECT  (select MKT_OID from ft_T_mkid where rownum=1 and mkt_id='SAO' ),'SAO','ESMMKT',SYSDATE,SYSDATE,'GS:BARCLAYS','MKID=00594','ESM' from dual where not exists (select 'X' from ft_t_MKID where MKT_ID='SAO' and MKT_ID_CTXT_TYP='ESMMKT');</v>
      </c>
    </row>
    <row r="596" spans="2:9">
      <c r="B596" s="51" t="s">
        <v>1462</v>
      </c>
      <c r="C596" s="51" t="s">
        <v>362</v>
      </c>
      <c r="D596" s="51" t="s">
        <v>35</v>
      </c>
      <c r="E596" s="51" t="s">
        <v>35</v>
      </c>
      <c r="F596" s="51" t="s">
        <v>331</v>
      </c>
      <c r="G596" s="51" t="s">
        <v>1718</v>
      </c>
      <c r="H596" s="51" t="s">
        <v>332</v>
      </c>
      <c r="I596" s="65" t="str">
        <f t="shared" si="11"/>
        <v>INSERT INTO FT_T_MKID (MKT_OID,MKT_ID,MKT_ID_CTXT_TYP,START_TMS,LAST_CHG_TMS,LAST_CHG_USR_ID,MKID_OID,DATA_SRC_ID) SELECT  (select MKT_OID from ft_T_mkid where rownum=1 and mkt_id='SAP' ),'SAP','ESMMKT',SYSDATE,SYSDATE,'GS:BARCLAYS','MKID=00595','ESM' from dual where not exists (select 'X' from ft_t_MKID where MKT_ID='SAP' and MKT_ID_CTXT_TYP='ESMMKT');</v>
      </c>
    </row>
    <row r="597" spans="2:9">
      <c r="B597" s="51" t="s">
        <v>1463</v>
      </c>
      <c r="C597" s="51" t="s">
        <v>362</v>
      </c>
      <c r="D597" s="51" t="s">
        <v>35</v>
      </c>
      <c r="E597" s="51" t="s">
        <v>35</v>
      </c>
      <c r="F597" s="51" t="s">
        <v>331</v>
      </c>
      <c r="G597" s="51" t="s">
        <v>1719</v>
      </c>
      <c r="H597" s="51" t="s">
        <v>332</v>
      </c>
      <c r="I597" s="65" t="str">
        <f t="shared" si="11"/>
        <v>INSERT INTO FT_T_MKID (MKT_OID,MKT_ID,MKT_ID_CTXT_TYP,START_TMS,LAST_CHG_TMS,LAST_CHG_USR_ID,MKID_OID,DATA_SRC_ID) SELECT  (select MKT_OID from ft_T_mkid where rownum=1 and mkt_id='SAU' ),'SAU','ESMMKT',SYSDATE,SYSDATE,'GS:BARCLAYS','MKID=00596','ESM' from dual where not exists (select 'X' from ft_t_MKID where MKT_ID='SAU' and MKT_ID_CTXT_TYP='ESMMKT');</v>
      </c>
    </row>
    <row r="598" spans="2:9">
      <c r="B598" s="51" t="s">
        <v>344</v>
      </c>
      <c r="C598" s="51" t="s">
        <v>362</v>
      </c>
      <c r="D598" s="51" t="s">
        <v>35</v>
      </c>
      <c r="E598" s="51" t="s">
        <v>35</v>
      </c>
      <c r="F598" s="51" t="s">
        <v>331</v>
      </c>
      <c r="G598" s="51" t="s">
        <v>1720</v>
      </c>
      <c r="H598" s="51" t="s">
        <v>332</v>
      </c>
      <c r="I598" s="65" t="str">
        <f t="shared" si="11"/>
        <v>INSERT INTO FT_T_MKID (MKT_OID,MKT_ID,MKT_ID_CTXT_TYP,START_TMS,LAST_CHG_TMS,LAST_CHG_USR_ID,MKID_OID,DATA_SRC_ID) SELECT  (select MKT_OID from ft_T_mkid where rownum=1 and mkt_id='SBI' ),'SBI','ESMMKT',SYSDATE,SYSDATE,'GS:BARCLAYS','MKID=00597','ESM' from dual where not exists (select 'X' from ft_t_MKID where MKT_ID='SBI' and MKT_ID_CTXT_TYP='ESMMKT');</v>
      </c>
    </row>
    <row r="599" spans="2:9">
      <c r="B599" s="51" t="s">
        <v>345</v>
      </c>
      <c r="C599" s="51" t="s">
        <v>362</v>
      </c>
      <c r="D599" s="51" t="s">
        <v>35</v>
      </c>
      <c r="E599" s="51" t="s">
        <v>35</v>
      </c>
      <c r="F599" s="51" t="s">
        <v>331</v>
      </c>
      <c r="G599" s="51" t="s">
        <v>1721</v>
      </c>
      <c r="H599" s="51" t="s">
        <v>332</v>
      </c>
      <c r="I599" s="65" t="str">
        <f t="shared" si="11"/>
        <v>INSERT INTO FT_T_MKID (MKT_OID,MKT_ID,MKT_ID_CTXT_TYP,START_TMS,LAST_CHG_TMS,LAST_CHG_USR_ID,MKID_OID,DATA_SRC_ID) SELECT  (select MKT_OID from ft_T_mkid where rownum=1 and mkt_id='SBU' ),'SBU','ESMMKT',SYSDATE,SYSDATE,'GS:BARCLAYS','MKID=00598','ESM' from dual where not exists (select 'X' from ft_t_MKID where MKT_ID='SBU' and MKT_ID_CTXT_TYP='ESMMKT');</v>
      </c>
    </row>
    <row r="600" spans="2:9">
      <c r="B600" s="51" t="s">
        <v>1464</v>
      </c>
      <c r="C600" s="51" t="s">
        <v>362</v>
      </c>
      <c r="D600" s="51" t="s">
        <v>35</v>
      </c>
      <c r="E600" s="51" t="s">
        <v>35</v>
      </c>
      <c r="F600" s="51" t="s">
        <v>331</v>
      </c>
      <c r="G600" s="51" t="s">
        <v>1722</v>
      </c>
      <c r="H600" s="51" t="s">
        <v>332</v>
      </c>
      <c r="I600" s="65" t="str">
        <f t="shared" si="11"/>
        <v>INSERT INTO FT_T_MKID (MKT_OID,MKT_ID,MKT_ID_CTXT_TYP,START_TMS,LAST_CHG_TMS,LAST_CHG_USR_ID,MKID_OID,DATA_SRC_ID) SELECT  (select MKT_OID from ft_T_mkid where rownum=1 and mkt_id='SBX' ),'SBX','ESMMKT',SYSDATE,SYSDATE,'GS:BARCLAYS','MKID=00599','ESM' from dual where not exists (select 'X' from ft_t_MKID where MKT_ID='SBX' and MKT_ID_CTXT_TYP='ESMMKT');</v>
      </c>
    </row>
    <row r="601" spans="2:9">
      <c r="B601" s="51" t="s">
        <v>1465</v>
      </c>
      <c r="C601" s="51" t="s">
        <v>362</v>
      </c>
      <c r="D601" s="51" t="s">
        <v>35</v>
      </c>
      <c r="E601" s="51" t="s">
        <v>35</v>
      </c>
      <c r="F601" s="51" t="s">
        <v>331</v>
      </c>
      <c r="G601" s="51" t="s">
        <v>1723</v>
      </c>
      <c r="H601" s="51" t="s">
        <v>332</v>
      </c>
      <c r="I601" s="65" t="str">
        <f t="shared" si="11"/>
        <v>INSERT INTO FT_T_MKID (MKT_OID,MKT_ID,MKT_ID_CTXT_TYP,START_TMS,LAST_CHG_TMS,LAST_CHG_USR_ID,MKID_OID,DATA_SRC_ID) SELECT  (select MKT_OID from ft_T_mkid where rownum=1 and mkt_id='SCF' ),'SCF','ESMMKT',SYSDATE,SYSDATE,'GS:BARCLAYS','MKID=00600','ESM' from dual where not exists (select 'X' from ft_t_MKID where MKT_ID='SCF' and MKT_ID_CTXT_TYP='ESMMKT');</v>
      </c>
    </row>
    <row r="602" spans="2:9">
      <c r="B602" s="51" t="s">
        <v>353</v>
      </c>
      <c r="C602" s="51" t="s">
        <v>362</v>
      </c>
      <c r="D602" s="51" t="s">
        <v>35</v>
      </c>
      <c r="E602" s="51" t="s">
        <v>35</v>
      </c>
      <c r="F602" s="51" t="s">
        <v>331</v>
      </c>
      <c r="G602" s="51" t="s">
        <v>1724</v>
      </c>
      <c r="H602" s="51" t="s">
        <v>332</v>
      </c>
      <c r="I602" s="65" t="str">
        <f t="shared" si="11"/>
        <v>INSERT INTO FT_T_MKID (MKT_OID,MKT_ID,MKT_ID_CTXT_TYP,START_TMS,LAST_CHG_TMS,LAST_CHG_USR_ID,MKID_OID,DATA_SRC_ID) SELECT  (select MKT_OID from ft_T_mkid where rownum=1 and mkt_id='SDM' ),'SDM','ESMMKT',SYSDATE,SYSDATE,'GS:BARCLAYS','MKID=00601','ESM' from dual where not exists (select 'X' from ft_t_MKID where MKT_ID='SDM' and MKT_ID_CTXT_TYP='ESMMKT');</v>
      </c>
    </row>
    <row r="603" spans="2:9">
      <c r="B603" s="51" t="s">
        <v>1466</v>
      </c>
      <c r="C603" s="51" t="s">
        <v>362</v>
      </c>
      <c r="D603" s="51" t="s">
        <v>35</v>
      </c>
      <c r="E603" s="51" t="s">
        <v>35</v>
      </c>
      <c r="F603" s="51" t="s">
        <v>331</v>
      </c>
      <c r="G603" s="51" t="s">
        <v>1725</v>
      </c>
      <c r="H603" s="51" t="s">
        <v>332</v>
      </c>
      <c r="I603" s="65" t="str">
        <f t="shared" si="11"/>
        <v>INSERT INTO FT_T_MKID (MKT_OID,MKT_ID,MKT_ID_CTXT_TYP,START_TMS,LAST_CHG_TMS,LAST_CHG_USR_ID,MKID_OID,DATA_SRC_ID) SELECT  (select MKT_OID from ft_T_mkid where rownum=1 and mkt_id='SDX' ),'SDX','ESMMKT',SYSDATE,SYSDATE,'GS:BARCLAYS','MKID=00602','ESM' from dual where not exists (select 'X' from ft_t_MKID where MKT_ID='SDX' and MKT_ID_CTXT_TYP='ESMMKT');</v>
      </c>
    </row>
    <row r="604" spans="2:9">
      <c r="B604" s="51" t="s">
        <v>1467</v>
      </c>
      <c r="C604" s="51" t="s">
        <v>362</v>
      </c>
      <c r="D604" s="51" t="s">
        <v>35</v>
      </c>
      <c r="E604" s="51" t="s">
        <v>35</v>
      </c>
      <c r="F604" s="51" t="s">
        <v>331</v>
      </c>
      <c r="G604" s="51" t="s">
        <v>1726</v>
      </c>
      <c r="H604" s="51" t="s">
        <v>332</v>
      </c>
      <c r="I604" s="65" t="str">
        <f t="shared" si="11"/>
        <v>INSERT INTO FT_T_MKID (MKT_OID,MKT_ID,MKT_ID_CTXT_TYP,START_TMS,LAST_CHG_TMS,LAST_CHG_USR_ID,MKID_OID,DATA_SRC_ID) SELECT  (select MKT_OID from ft_T_mkid where rownum=1 and mkt_id='SES' ),'SES','ESMMKT',SYSDATE,SYSDATE,'GS:BARCLAYS','MKID=00603','ESM' from dual where not exists (select 'X' from ft_t_MKID where MKT_ID='SES' and MKT_ID_CTXT_TYP='ESMMKT');</v>
      </c>
    </row>
    <row r="605" spans="2:9">
      <c r="B605" s="51" t="s">
        <v>1468</v>
      </c>
      <c r="C605" s="51" t="s">
        <v>362</v>
      </c>
      <c r="D605" s="51" t="s">
        <v>35</v>
      </c>
      <c r="E605" s="51" t="s">
        <v>35</v>
      </c>
      <c r="F605" s="51" t="s">
        <v>331</v>
      </c>
      <c r="G605" s="51" t="s">
        <v>1727</v>
      </c>
      <c r="H605" s="51" t="s">
        <v>332</v>
      </c>
      <c r="I605" s="65" t="str">
        <f t="shared" si="11"/>
        <v>INSERT INTO FT_T_MKID (MKT_OID,MKT_ID,MKT_ID_CTXT_TYP,START_TMS,LAST_CHG_TMS,LAST_CHG_USR_ID,MKID_OID,DATA_SRC_ID) SELECT  (select MKT_OID from ft_T_mkid where rownum=1 and mkt_id='SET' ),'SET','ESMMKT',SYSDATE,SYSDATE,'GS:BARCLAYS','MKID=00604','ESM' from dual where not exists (select 'X' from ft_t_MKID where MKT_ID='SET' and MKT_ID_CTXT_TYP='ESMMKT');</v>
      </c>
    </row>
    <row r="606" spans="2:9">
      <c r="B606" s="51" t="s">
        <v>1469</v>
      </c>
      <c r="C606" s="51" t="s">
        <v>362</v>
      </c>
      <c r="D606" s="51" t="s">
        <v>35</v>
      </c>
      <c r="E606" s="51" t="s">
        <v>35</v>
      </c>
      <c r="F606" s="51" t="s">
        <v>331</v>
      </c>
      <c r="G606" s="51" t="s">
        <v>1728</v>
      </c>
      <c r="H606" s="51" t="s">
        <v>332</v>
      </c>
      <c r="I606" s="65" t="str">
        <f t="shared" si="11"/>
        <v>INSERT INTO FT_T_MKID (MKT_OID,MKT_ID,MKT_ID_CTXT_TYP,START_TMS,LAST_CHG_TMS,LAST_CHG_USR_ID,MKID_OID,DATA_SRC_ID) SELECT  (select MKT_OID from ft_T_mkid where rownum=1 and mkt_id='SFC' ),'SFC','ESMMKT',SYSDATE,SYSDATE,'GS:BARCLAYS','MKID=00605','ESM' from dual where not exists (select 'X' from ft_t_MKID where MKT_ID='SFC' and MKT_ID_CTXT_TYP='ESMMKT');</v>
      </c>
    </row>
    <row r="607" spans="2:9">
      <c r="B607" s="51" t="s">
        <v>1470</v>
      </c>
      <c r="C607" s="51" t="s">
        <v>362</v>
      </c>
      <c r="D607" s="51" t="s">
        <v>35</v>
      </c>
      <c r="E607" s="51" t="s">
        <v>35</v>
      </c>
      <c r="F607" s="51" t="s">
        <v>331</v>
      </c>
      <c r="G607" s="51" t="s">
        <v>1729</v>
      </c>
      <c r="H607" s="51" t="s">
        <v>332</v>
      </c>
      <c r="I607" s="65" t="str">
        <f t="shared" si="11"/>
        <v>INSERT INTO FT_T_MKID (MKT_OID,MKT_ID,MKT_ID_CTXT_TYP,START_TMS,LAST_CHG_TMS,LAST_CHG_USR_ID,MKID_OID,DATA_SRC_ID) SELECT  (select MKT_OID from ft_T_mkid where rownum=1 and mkt_id='SFX' ),'SFX','ESMMKT',SYSDATE,SYSDATE,'GS:BARCLAYS','MKID=00606','ESM' from dual where not exists (select 'X' from ft_t_MKID where MKT_ID='SFX' and MKT_ID_CTXT_TYP='ESMMKT');</v>
      </c>
    </row>
    <row r="608" spans="2:9">
      <c r="B608" s="51" t="s">
        <v>1471</v>
      </c>
      <c r="C608" s="51" t="s">
        <v>362</v>
      </c>
      <c r="D608" s="51" t="s">
        <v>35</v>
      </c>
      <c r="E608" s="51" t="s">
        <v>35</v>
      </c>
      <c r="F608" s="51" t="s">
        <v>331</v>
      </c>
      <c r="G608" s="51" t="s">
        <v>1730</v>
      </c>
      <c r="H608" s="51" t="s">
        <v>332</v>
      </c>
      <c r="I608" s="65" t="str">
        <f t="shared" si="11"/>
        <v>INSERT INTO FT_T_MKID (MKT_OID,MKT_ID,MKT_ID_CTXT_TYP,START_TMS,LAST_CHG_TMS,LAST_CHG_USR_ID,MKID_OID,DATA_SRC_ID) SELECT  (select MKT_OID from ft_T_mkid where rownum=1 and mkt_id='SGM' ),'SGM','ESMMKT',SYSDATE,SYSDATE,'GS:BARCLAYS','MKID=00607','ESM' from dual where not exists (select 'X' from ft_t_MKID where MKT_ID='SGM' and MKT_ID_CTXT_TYP='ESMMKT');</v>
      </c>
    </row>
    <row r="609" spans="2:9">
      <c r="B609" s="51" t="s">
        <v>1472</v>
      </c>
      <c r="C609" s="51" t="s">
        <v>362</v>
      </c>
      <c r="D609" s="51" t="s">
        <v>35</v>
      </c>
      <c r="E609" s="51" t="s">
        <v>35</v>
      </c>
      <c r="F609" s="51" t="s">
        <v>331</v>
      </c>
      <c r="G609" s="51" t="s">
        <v>1731</v>
      </c>
      <c r="H609" s="51" t="s">
        <v>332</v>
      </c>
      <c r="I609" s="65" t="str">
        <f t="shared" si="11"/>
        <v>INSERT INTO FT_T_MKID (MKT_OID,MKT_ID,MKT_ID_CTXT_TYP,START_TMS,LAST_CHG_TMS,LAST_CHG_USR_ID,MKID_OID,DATA_SRC_ID) SELECT  (select MKT_OID from ft_T_mkid where rownum=1 and mkt_id='SGO' ),'SGO','ESMMKT',SYSDATE,SYSDATE,'GS:BARCLAYS','MKID=00608','ESM' from dual where not exists (select 'X' from ft_t_MKID where MKT_ID='SGO' and MKT_ID_CTXT_TYP='ESMMKT');</v>
      </c>
    </row>
    <row r="610" spans="2:9">
      <c r="B610" s="51" t="s">
        <v>1473</v>
      </c>
      <c r="C610" s="51" t="s">
        <v>362</v>
      </c>
      <c r="D610" s="51" t="s">
        <v>35</v>
      </c>
      <c r="E610" s="51" t="s">
        <v>35</v>
      </c>
      <c r="F610" s="51" t="s">
        <v>331</v>
      </c>
      <c r="G610" s="51" t="s">
        <v>1732</v>
      </c>
      <c r="H610" s="51" t="s">
        <v>332</v>
      </c>
      <c r="I610" s="65" t="str">
        <f t="shared" si="11"/>
        <v>INSERT INTO FT_T_MKID (MKT_OID,MKT_ID,MKT_ID_CTXT_TYP,START_TMS,LAST_CHG_TMS,LAST_CHG_USR_ID,MKID_OID,DATA_SRC_ID) SELECT  (select MKT_OID from ft_T_mkid where rownum=1 and mkt_id='SHC' ),'SHC','ESMMKT',SYSDATE,SYSDATE,'GS:BARCLAYS','MKID=00609','ESM' from dual where not exists (select 'X' from ft_t_MKID where MKT_ID='SHC' and MKT_ID_CTXT_TYP='ESMMKT');</v>
      </c>
    </row>
    <row r="611" spans="2:9">
      <c r="B611" s="51" t="s">
        <v>1474</v>
      </c>
      <c r="C611" s="51" t="s">
        <v>362</v>
      </c>
      <c r="D611" s="51" t="s">
        <v>35</v>
      </c>
      <c r="E611" s="51" t="s">
        <v>35</v>
      </c>
      <c r="F611" s="51" t="s">
        <v>331</v>
      </c>
      <c r="G611" s="51" t="s">
        <v>1733</v>
      </c>
      <c r="H611" s="51" t="s">
        <v>332</v>
      </c>
      <c r="I611" s="65" t="str">
        <f t="shared" si="11"/>
        <v>INSERT INTO FT_T_MKID (MKT_OID,MKT_ID,MKT_ID_CTXT_TYP,START_TMS,LAST_CHG_TMS,LAST_CHG_USR_ID,MKID_OID,DATA_SRC_ID) SELECT  (select MKT_OID from ft_T_mkid where rownum=1 and mkt_id='SHF' ),'SHF','ESMMKT',SYSDATE,SYSDATE,'GS:BARCLAYS','MKID=00610','ESM' from dual where not exists (select 'X' from ft_t_MKID where MKT_ID='SHF' and MKT_ID_CTXT_TYP='ESMMKT');</v>
      </c>
    </row>
    <row r="612" spans="2:9">
      <c r="B612" s="51" t="s">
        <v>1475</v>
      </c>
      <c r="C612" s="51" t="s">
        <v>362</v>
      </c>
      <c r="D612" s="51" t="s">
        <v>35</v>
      </c>
      <c r="E612" s="51" t="s">
        <v>35</v>
      </c>
      <c r="F612" s="51" t="s">
        <v>331</v>
      </c>
      <c r="G612" s="51" t="s">
        <v>1734</v>
      </c>
      <c r="H612" s="51" t="s">
        <v>332</v>
      </c>
      <c r="I612" s="65" t="str">
        <f t="shared" si="11"/>
        <v>INSERT INTO FT_T_MKID (MKT_OID,MKT_ID,MKT_ID_CTXT_TYP,START_TMS,LAST_CHG_TMS,LAST_CHG_USR_ID,MKID_OID,DATA_SRC_ID) SELECT  (select MKT_OID from ft_T_mkid where rownum=1 and mkt_id='SHH' ),'SHH','ESMMKT',SYSDATE,SYSDATE,'GS:BARCLAYS','MKID=00611','ESM' from dual where not exists (select 'X' from ft_t_MKID where MKT_ID='SHH' and MKT_ID_CTXT_TYP='ESMMKT');</v>
      </c>
    </row>
    <row r="613" spans="2:9">
      <c r="B613" s="51" t="s">
        <v>1476</v>
      </c>
      <c r="C613" s="51" t="s">
        <v>362</v>
      </c>
      <c r="D613" s="51" t="s">
        <v>35</v>
      </c>
      <c r="E613" s="51" t="s">
        <v>35</v>
      </c>
      <c r="F613" s="51" t="s">
        <v>331</v>
      </c>
      <c r="G613" s="51" t="s">
        <v>1735</v>
      </c>
      <c r="H613" s="51" t="s">
        <v>332</v>
      </c>
      <c r="I613" s="65" t="str">
        <f t="shared" si="11"/>
        <v>INSERT INTO FT_T_MKID (MKT_OID,MKT_ID,MKT_ID_CTXT_TYP,START_TMS,LAST_CHG_TMS,LAST_CHG_USR_ID,MKID_OID,DATA_SRC_ID) SELECT  (select MKT_OID from ft_T_mkid where rownum=1 and mkt_id='SHZ' ),'SHZ','ESMMKT',SYSDATE,SYSDATE,'GS:BARCLAYS','MKID=00612','ESM' from dual where not exists (select 'X' from ft_t_MKID where MKT_ID='SHZ' and MKT_ID_CTXT_TYP='ESMMKT');</v>
      </c>
    </row>
    <row r="614" spans="2:9">
      <c r="B614" s="51" t="s">
        <v>1477</v>
      </c>
      <c r="C614" s="51" t="s">
        <v>362</v>
      </c>
      <c r="D614" s="51" t="s">
        <v>35</v>
      </c>
      <c r="E614" s="51" t="s">
        <v>35</v>
      </c>
      <c r="F614" s="51" t="s">
        <v>331</v>
      </c>
      <c r="G614" s="51" t="s">
        <v>1736</v>
      </c>
      <c r="H614" s="51" t="s">
        <v>332</v>
      </c>
      <c r="I614" s="65" t="str">
        <f t="shared" si="11"/>
        <v>INSERT INTO FT_T_MKID (MKT_OID,MKT_ID,MKT_ID_CTXT_TYP,START_TMS,LAST_CHG_TMS,LAST_CHG_USR_ID,MKID_OID,DATA_SRC_ID) SELECT  (select MKT_OID from ft_T_mkid where rownum=1 and mkt_id='SIC' ),'SIC','ESMMKT',SYSDATE,SYSDATE,'GS:BARCLAYS','MKID=00613','ESM' from dual where not exists (select 'X' from ft_t_MKID where MKT_ID='SIC' and MKT_ID_CTXT_TYP='ESMMKT');</v>
      </c>
    </row>
    <row r="615" spans="2:9">
      <c r="B615" s="51" t="s">
        <v>1478</v>
      </c>
      <c r="C615" s="51" t="s">
        <v>362</v>
      </c>
      <c r="D615" s="51" t="s">
        <v>35</v>
      </c>
      <c r="E615" s="51" t="s">
        <v>35</v>
      </c>
      <c r="F615" s="51" t="s">
        <v>331</v>
      </c>
      <c r="G615" s="51" t="s">
        <v>1737</v>
      </c>
      <c r="H615" s="51" t="s">
        <v>332</v>
      </c>
      <c r="I615" s="65" t="str">
        <f t="shared" si="11"/>
        <v>INSERT INTO FT_T_MKID (MKT_OID,MKT_ID,MKT_ID_CTXT_TYP,START_TMS,LAST_CHG_TMS,LAST_CHG_USR_ID,MKID_OID,DATA_SRC_ID) SELECT  (select MKT_OID from ft_T_mkid where rownum=1 and mkt_id='SIG' ),'SIG','ESMMKT',SYSDATE,SYSDATE,'GS:BARCLAYS','MKID=00614','ESM' from dual where not exists (select 'X' from ft_t_MKID where MKT_ID='SIG' and MKT_ID_CTXT_TYP='ESMMKT');</v>
      </c>
    </row>
    <row r="616" spans="2:9">
      <c r="B616" s="51" t="s">
        <v>1479</v>
      </c>
      <c r="C616" s="51" t="s">
        <v>362</v>
      </c>
      <c r="D616" s="51" t="s">
        <v>35</v>
      </c>
      <c r="E616" s="51" t="s">
        <v>35</v>
      </c>
      <c r="F616" s="51" t="s">
        <v>331</v>
      </c>
      <c r="G616" s="51" t="s">
        <v>1738</v>
      </c>
      <c r="H616" s="51" t="s">
        <v>332</v>
      </c>
      <c r="I616" s="65" t="str">
        <f t="shared" si="11"/>
        <v>INSERT INTO FT_T_MKID (MKT_OID,MKT_ID,MKT_ID_CTXT_TYP,START_TMS,LAST_CHG_TMS,LAST_CHG_USR_ID,MKID_OID,DATA_SRC_ID) SELECT  (select MKT_OID from ft_T_mkid where rownum=1 and mkt_id='SIZ' ),'SIZ','ESMMKT',SYSDATE,SYSDATE,'GS:BARCLAYS','MKID=00615','ESM' from dual where not exists (select 'X' from ft_t_MKID where MKT_ID='SIZ' and MKT_ID_CTXT_TYP='ESMMKT');</v>
      </c>
    </row>
    <row r="617" spans="2:9">
      <c r="B617" s="51" t="s">
        <v>354</v>
      </c>
      <c r="C617" s="51" t="s">
        <v>362</v>
      </c>
      <c r="D617" s="51" t="s">
        <v>35</v>
      </c>
      <c r="E617" s="51" t="s">
        <v>35</v>
      </c>
      <c r="F617" s="51" t="s">
        <v>331</v>
      </c>
      <c r="G617" s="51" t="s">
        <v>1739</v>
      </c>
      <c r="H617" s="51" t="s">
        <v>332</v>
      </c>
      <c r="I617" s="65" t="str">
        <f t="shared" si="11"/>
        <v>INSERT INTO FT_T_MKID (MKT_OID,MKT_ID,MKT_ID_CTXT_TYP,START_TMS,LAST_CHG_TMS,LAST_CHG_USR_ID,MKID_OID,DATA_SRC_ID) SELECT  (select MKT_OID from ft_T_mkid where rownum=1 and mkt_id='SMA' ),'SMA','ESMMKT',SYSDATE,SYSDATE,'GS:BARCLAYS','MKID=00616','ESM' from dual where not exists (select 'X' from ft_t_MKID where MKT_ID='SMA' and MKT_ID_CTXT_TYP='ESMMKT');</v>
      </c>
    </row>
    <row r="618" spans="2:9">
      <c r="B618" s="51" t="s">
        <v>346</v>
      </c>
      <c r="C618" s="51" t="s">
        <v>362</v>
      </c>
      <c r="D618" s="51" t="s">
        <v>35</v>
      </c>
      <c r="E618" s="51" t="s">
        <v>35</v>
      </c>
      <c r="F618" s="51" t="s">
        <v>331</v>
      </c>
      <c r="G618" s="51" t="s">
        <v>1740</v>
      </c>
      <c r="H618" s="51" t="s">
        <v>332</v>
      </c>
      <c r="I618" s="65" t="str">
        <f t="shared" si="11"/>
        <v>INSERT INTO FT_T_MKID (MKT_OID,MKT_ID,MKT_ID_CTXT_TYP,START_TMS,LAST_CHG_TMS,LAST_CHG_USR_ID,MKID_OID,DATA_SRC_ID) SELECT  (select MKT_OID from ft_T_mkid where rownum=1 and mkt_id='SND' ),'SND','ESMMKT',SYSDATE,SYSDATE,'GS:BARCLAYS','MKID=00617','ESM' from dual where not exists (select 'X' from ft_t_MKID where MKT_ID='SND' and MKT_ID_CTXT_TYP='ESMMKT');</v>
      </c>
    </row>
    <row r="619" spans="2:9">
      <c r="B619" s="51" t="s">
        <v>1480</v>
      </c>
      <c r="C619" s="51" t="s">
        <v>362</v>
      </c>
      <c r="D619" s="51" t="s">
        <v>35</v>
      </c>
      <c r="E619" s="51" t="s">
        <v>35</v>
      </c>
      <c r="F619" s="51" t="s">
        <v>331</v>
      </c>
      <c r="G619" s="51" t="s">
        <v>1741</v>
      </c>
      <c r="H619" s="51" t="s">
        <v>332</v>
      </c>
      <c r="I619" s="65" t="str">
        <f t="shared" si="11"/>
        <v>INSERT INTO FT_T_MKID (MKT_OID,MKT_ID,MKT_ID_CTXT_TYP,START_TMS,LAST_CHG_TMS,LAST_CHG_USR_ID,MKID_OID,DATA_SRC_ID) SELECT  (select MKT_OID from ft_T_mkid where rownum=1 and mkt_id='SPM' ),'SPM','ESMMKT',SYSDATE,SYSDATE,'GS:BARCLAYS','MKID=00618','ESM' from dual where not exists (select 'X' from ft_t_MKID where MKT_ID='SPM' and MKT_ID_CTXT_TYP='ESMMKT');</v>
      </c>
    </row>
    <row r="620" spans="2:9">
      <c r="B620" s="51" t="s">
        <v>1481</v>
      </c>
      <c r="C620" s="51" t="s">
        <v>362</v>
      </c>
      <c r="D620" s="51" t="s">
        <v>35</v>
      </c>
      <c r="E620" s="51" t="s">
        <v>35</v>
      </c>
      <c r="F620" s="51" t="s">
        <v>331</v>
      </c>
      <c r="G620" s="51" t="s">
        <v>1742</v>
      </c>
      <c r="H620" s="51" t="s">
        <v>332</v>
      </c>
      <c r="I620" s="65" t="str">
        <f t="shared" si="11"/>
        <v>INSERT INTO FT_T_MKID (MKT_OID,MKT_ID,MKT_ID_CTXT_TYP,START_TMS,LAST_CHG_TMS,LAST_CHG_USR_ID,MKID_OID,DATA_SRC_ID) SELECT  (select MKT_OID from ft_T_mkid where rownum=1 and mkt_id='SPX' ),'SPX','ESMMKT',SYSDATE,SYSDATE,'GS:BARCLAYS','MKID=00619','ESM' from dual where not exists (select 'X' from ft_t_MKID where MKT_ID='SPX' and MKT_ID_CTXT_TYP='ESMMKT');</v>
      </c>
    </row>
    <row r="621" spans="2:9">
      <c r="B621" s="51" t="s">
        <v>1482</v>
      </c>
      <c r="C621" s="51" t="s">
        <v>362</v>
      </c>
      <c r="D621" s="51" t="s">
        <v>35</v>
      </c>
      <c r="E621" s="51" t="s">
        <v>35</v>
      </c>
      <c r="F621" s="51" t="s">
        <v>331</v>
      </c>
      <c r="G621" s="51" t="s">
        <v>1743</v>
      </c>
      <c r="H621" s="51" t="s">
        <v>332</v>
      </c>
      <c r="I621" s="65" t="str">
        <f t="shared" si="11"/>
        <v>INSERT INTO FT_T_MKID (MKT_OID,MKT_ID,MKT_ID_CTXT_TYP,START_TMS,LAST_CHG_TMS,LAST_CHG_USR_ID,MKID_OID,DATA_SRC_ID) SELECT  (select MKT_OID from ft_T_mkid where rownum=1 and mkt_id='SR' ),'SR','ESMMKT',SYSDATE,SYSDATE,'GS:BARCLAYS','MKID=00620','ESM' from dual where not exists (select 'X' from ft_t_MKID where MKT_ID='SR' and MKT_ID_CTXT_TYP='ESMMKT');</v>
      </c>
    </row>
    <row r="622" spans="2:9">
      <c r="B622" s="51" t="s">
        <v>1483</v>
      </c>
      <c r="C622" s="51" t="s">
        <v>362</v>
      </c>
      <c r="D622" s="51" t="s">
        <v>35</v>
      </c>
      <c r="E622" s="51" t="s">
        <v>35</v>
      </c>
      <c r="F622" s="51" t="s">
        <v>331</v>
      </c>
      <c r="G622" s="51" t="s">
        <v>1744</v>
      </c>
      <c r="H622" s="51" t="s">
        <v>332</v>
      </c>
      <c r="I622" s="65" t="str">
        <f t="shared" si="11"/>
        <v>INSERT INTO FT_T_MKID (MKT_OID,MKT_ID,MKT_ID_CTXT_TYP,START_TMS,LAST_CHG_TMS,LAST_CHG_USR_ID,MKID_OID,DATA_SRC_ID) SELECT  (select MKT_OID from ft_T_mkid where rownum=1 and mkt_id='SRJ' ),'SRJ','ESMMKT',SYSDATE,SYSDATE,'GS:BARCLAYS','MKID=00621','ESM' from dual where not exists (select 'X' from ft_t_MKID where MKT_ID='SRJ' and MKT_ID_CTXT_TYP='ESMMKT');</v>
      </c>
    </row>
    <row r="623" spans="2:9">
      <c r="B623" s="51" t="s">
        <v>1484</v>
      </c>
      <c r="C623" s="51" t="s">
        <v>362</v>
      </c>
      <c r="D623" s="51" t="s">
        <v>35</v>
      </c>
      <c r="E623" s="51" t="s">
        <v>35</v>
      </c>
      <c r="F623" s="51" t="s">
        <v>331</v>
      </c>
      <c r="G623" s="51" t="s">
        <v>1745</v>
      </c>
      <c r="H623" s="51" t="s">
        <v>332</v>
      </c>
      <c r="I623" s="65" t="str">
        <f t="shared" si="11"/>
        <v>INSERT INTO FT_T_MKID (MKT_OID,MKT_ID,MKT_ID_CTXT_TYP,START_TMS,LAST_CHG_TMS,LAST_CHG_USR_ID,MKID_OID,DATA_SRC_ID) SELECT  (select MKT_OID from ft_T_mkid where rownum=1 and mkt_id='SRL' ),'SRL','ESMMKT',SYSDATE,SYSDATE,'GS:BARCLAYS','MKID=00622','ESM' from dual where not exists (select 'X' from ft_t_MKID where MKT_ID='SRL' and MKT_ID_CTXT_TYP='ESMMKT');</v>
      </c>
    </row>
    <row r="624" spans="2:9">
      <c r="B624" s="51" t="s">
        <v>347</v>
      </c>
      <c r="C624" s="51" t="s">
        <v>362</v>
      </c>
      <c r="D624" s="51" t="s">
        <v>35</v>
      </c>
      <c r="E624" s="51" t="s">
        <v>35</v>
      </c>
      <c r="F624" s="51" t="s">
        <v>331</v>
      </c>
      <c r="G624" s="51" t="s">
        <v>1746</v>
      </c>
      <c r="H624" s="51" t="s">
        <v>332</v>
      </c>
      <c r="I624" s="65" t="str">
        <f t="shared" si="11"/>
        <v>INSERT INTO FT_T_MKID (MKT_OID,MKT_ID,MKT_ID_CTXT_TYP,START_TMS,LAST_CHG_TMS,LAST_CHG_USR_ID,MKID_OID,DATA_SRC_ID) SELECT  (select MKT_OID from ft_T_mkid where rownum=1 and mkt_id='STR' ),'STR','ESMMKT',SYSDATE,SYSDATE,'GS:BARCLAYS','MKID=00623','ESM' from dual where not exists (select 'X' from ft_t_MKID where MKT_ID='STR' and MKT_ID_CTXT_TYP='ESMMKT');</v>
      </c>
    </row>
    <row r="625" spans="2:9">
      <c r="B625" s="51" t="s">
        <v>1485</v>
      </c>
      <c r="C625" s="51" t="s">
        <v>362</v>
      </c>
      <c r="D625" s="51" t="s">
        <v>35</v>
      </c>
      <c r="E625" s="51" t="s">
        <v>35</v>
      </c>
      <c r="F625" s="51" t="s">
        <v>331</v>
      </c>
      <c r="G625" s="51" t="s">
        <v>1747</v>
      </c>
      <c r="H625" s="51" t="s">
        <v>332</v>
      </c>
      <c r="I625" s="65" t="str">
        <f t="shared" si="11"/>
        <v>INSERT INTO FT_T_MKID (MKT_OID,MKT_ID,MKT_ID_CTXT_TYP,START_TMS,LAST_CHG_TMS,LAST_CHG_USR_ID,MKID_OID,DATA_SRC_ID) SELECT  (select MKT_OID from ft_T_mkid where rownum=1 and mkt_id='SUV' ),'SUV','ESMMKT',SYSDATE,SYSDATE,'GS:BARCLAYS','MKID=00624','ESM' from dual where not exists (select 'X' from ft_t_MKID where MKT_ID='SUV' and MKT_ID_CTXT_TYP='ESMMKT');</v>
      </c>
    </row>
    <row r="626" spans="2:9">
      <c r="B626" s="51" t="s">
        <v>1486</v>
      </c>
      <c r="C626" s="51" t="s">
        <v>362</v>
      </c>
      <c r="D626" s="51" t="s">
        <v>35</v>
      </c>
      <c r="E626" s="51" t="s">
        <v>35</v>
      </c>
      <c r="F626" s="51" t="s">
        <v>331</v>
      </c>
      <c r="G626" s="51" t="s">
        <v>1748</v>
      </c>
      <c r="H626" s="51" t="s">
        <v>332</v>
      </c>
      <c r="I626" s="65" t="str">
        <f t="shared" si="11"/>
        <v>INSERT INTO FT_T_MKID (MKT_OID,MKT_ID,MKT_ID_CTXT_TYP,START_TMS,LAST_CHG_TMS,LAST_CHG_USR_ID,MKID_OID,DATA_SRC_ID) SELECT  (select MKT_OID from ft_T_mkid where rownum=1 and mkt_id='SXQ' ),'SXQ','ESMMKT',SYSDATE,SYSDATE,'GS:BARCLAYS','MKID=00625','ESM' from dual where not exists (select 'X' from ft_t_MKID where MKT_ID='SXQ' and MKT_ID_CTXT_TYP='ESMMKT');</v>
      </c>
    </row>
    <row r="627" spans="2:9">
      <c r="B627" s="51" t="s">
        <v>1487</v>
      </c>
      <c r="C627" s="51" t="s">
        <v>362</v>
      </c>
      <c r="D627" s="51" t="s">
        <v>35</v>
      </c>
      <c r="E627" s="51" t="s">
        <v>35</v>
      </c>
      <c r="F627" s="51" t="s">
        <v>331</v>
      </c>
      <c r="G627" s="51" t="s">
        <v>1749</v>
      </c>
      <c r="H627" s="51" t="s">
        <v>332</v>
      </c>
      <c r="I627" s="65" t="str">
        <f t="shared" si="11"/>
        <v>INSERT INTO FT_T_MKID (MKT_OID,MKT_ID,MKT_ID_CTXT_TYP,START_TMS,LAST_CHG_TMS,LAST_CHG_USR_ID,MKID_OID,DATA_SRC_ID) SELECT  (select MKT_OID from ft_T_mkid where rownum=1 and mkt_id='SZC' ),'SZC','ESMMKT',SYSDATE,SYSDATE,'GS:BARCLAYS','MKID=00626','ESM' from dual where not exists (select 'X' from ft_t_MKID where MKT_ID='SZC' and MKT_ID_CTXT_TYP='ESMMKT');</v>
      </c>
    </row>
    <row r="628" spans="2:9">
      <c r="B628" s="51" t="s">
        <v>1488</v>
      </c>
      <c r="C628" s="51" t="s">
        <v>362</v>
      </c>
      <c r="D628" s="51" t="s">
        <v>35</v>
      </c>
      <c r="E628" s="51" t="s">
        <v>35</v>
      </c>
      <c r="F628" s="51" t="s">
        <v>331</v>
      </c>
      <c r="G628" s="51" t="s">
        <v>1750</v>
      </c>
      <c r="H628" s="51" t="s">
        <v>332</v>
      </c>
      <c r="I628" s="65" t="str">
        <f t="shared" si="11"/>
        <v>INSERT INTO FT_T_MKID (MKT_OID,MKT_ID,MKT_ID_CTXT_TYP,START_TMS,LAST_CHG_TMS,LAST_CHG_USR_ID,MKID_OID,DATA_SRC_ID) SELECT  (select MKT_OID from ft_T_mkid where rownum=1 and mkt_id='SZE' ),'SZE','ESMMKT',SYSDATE,SYSDATE,'GS:BARCLAYS','MKID=00627','ESM' from dual where not exists (select 'X' from ft_t_MKID where MKT_ID='SZE' and MKT_ID_CTXT_TYP='ESMMKT');</v>
      </c>
    </row>
    <row r="629" spans="2:9">
      <c r="B629" s="51" t="s">
        <v>1489</v>
      </c>
      <c r="C629" s="51" t="s">
        <v>362</v>
      </c>
      <c r="D629" s="51" t="s">
        <v>35</v>
      </c>
      <c r="E629" s="51" t="s">
        <v>35</v>
      </c>
      <c r="F629" s="51" t="s">
        <v>331</v>
      </c>
      <c r="G629" s="51" t="s">
        <v>1751</v>
      </c>
      <c r="H629" s="51" t="s">
        <v>332</v>
      </c>
      <c r="I629" s="65" t="str">
        <f t="shared" si="11"/>
        <v>INSERT INTO FT_T_MKID (MKT_OID,MKT_ID,MKT_ID_CTXT_TYP,START_TMS,LAST_CHG_TMS,LAST_CHG_USR_ID,MKID_OID,DATA_SRC_ID) SELECT  (select MKT_OID from ft_T_mkid where rownum=1 and mkt_id='TAI' ),'TAI','ESMMKT',SYSDATE,SYSDATE,'GS:BARCLAYS','MKID=00628','ESM' from dual where not exists (select 'X' from ft_t_MKID where MKT_ID='TAI' and MKT_ID_CTXT_TYP='ESMMKT');</v>
      </c>
    </row>
    <row r="630" spans="2:9">
      <c r="B630" s="51" t="s">
        <v>1490</v>
      </c>
      <c r="C630" s="51" t="s">
        <v>362</v>
      </c>
      <c r="D630" s="51" t="s">
        <v>35</v>
      </c>
      <c r="E630" s="51" t="s">
        <v>35</v>
      </c>
      <c r="F630" s="51" t="s">
        <v>331</v>
      </c>
      <c r="G630" s="51" t="s">
        <v>1752</v>
      </c>
      <c r="H630" s="51" t="s">
        <v>332</v>
      </c>
      <c r="I630" s="65" t="str">
        <f t="shared" si="11"/>
        <v>INSERT INTO FT_T_MKID (MKT_OID,MKT_ID,MKT_ID_CTXT_TYP,START_TMS,LAST_CHG_TMS,LAST_CHG_USR_ID,MKID_OID,DATA_SRC_ID) SELECT  (select MKT_OID from ft_T_mkid where rownum=1 and mkt_id='TAN' ),'TAN','ESMMKT',SYSDATE,SYSDATE,'GS:BARCLAYS','MKID=00629','ESM' from dual where not exists (select 'X' from ft_t_MKID where MKT_ID='TAN' and MKT_ID_CTXT_TYP='ESMMKT');</v>
      </c>
    </row>
    <row r="631" spans="2:9">
      <c r="B631" s="51" t="s">
        <v>1491</v>
      </c>
      <c r="C631" s="51" t="s">
        <v>362</v>
      </c>
      <c r="D631" s="51" t="s">
        <v>35</v>
      </c>
      <c r="E631" s="51" t="s">
        <v>35</v>
      </c>
      <c r="F631" s="51" t="s">
        <v>331</v>
      </c>
      <c r="G631" s="51" t="s">
        <v>1753</v>
      </c>
      <c r="H631" s="51" t="s">
        <v>332</v>
      </c>
      <c r="I631" s="65" t="str">
        <f t="shared" si="11"/>
        <v>INSERT INTO FT_T_MKID (MKT_OID,MKT_ID,MKT_ID_CTXT_TYP,START_TMS,LAST_CHG_TMS,LAST_CHG_USR_ID,MKID_OID,DATA_SRC_ID) SELECT  (select MKT_OID from ft_T_mkid where rownum=1 and mkt_id='TAV' ),'TAV','ESMMKT',SYSDATE,SYSDATE,'GS:BARCLAYS','MKID=00630','ESM' from dual where not exists (select 'X' from ft_t_MKID where MKT_ID='TAV' and MKT_ID_CTXT_TYP='ESMMKT');</v>
      </c>
    </row>
    <row r="632" spans="2:9">
      <c r="B632" s="51" t="s">
        <v>1492</v>
      </c>
      <c r="C632" s="51" t="s">
        <v>362</v>
      </c>
      <c r="D632" s="51" t="s">
        <v>35</v>
      </c>
      <c r="E632" s="51" t="s">
        <v>35</v>
      </c>
      <c r="F632" s="51" t="s">
        <v>331</v>
      </c>
      <c r="G632" s="51" t="s">
        <v>1754</v>
      </c>
      <c r="H632" s="51" t="s">
        <v>332</v>
      </c>
      <c r="I632" s="65" t="str">
        <f t="shared" si="11"/>
        <v>INSERT INTO FT_T_MKID (MKT_OID,MKT_ID,MKT_ID_CTXT_TYP,START_TMS,LAST_CHG_TMS,LAST_CHG_USR_ID,MKID_OID,DATA_SRC_ID) SELECT  (select MKT_OID from ft_T_mkid where rownum=1 and mkt_id='TBM' ),'TBM','ESMMKT',SYSDATE,SYSDATE,'GS:BARCLAYS','MKID=00631','ESM' from dual where not exists (select 'X' from ft_t_MKID where MKT_ID='TBM' and MKT_ID_CTXT_TYP='ESMMKT');</v>
      </c>
    </row>
    <row r="633" spans="2:9">
      <c r="B633" s="51" t="s">
        <v>1493</v>
      </c>
      <c r="C633" s="51" t="s">
        <v>362</v>
      </c>
      <c r="D633" s="51" t="s">
        <v>35</v>
      </c>
      <c r="E633" s="51" t="s">
        <v>35</v>
      </c>
      <c r="F633" s="51" t="s">
        <v>331</v>
      </c>
      <c r="G633" s="51" t="s">
        <v>1755</v>
      </c>
      <c r="H633" s="51" t="s">
        <v>332</v>
      </c>
      <c r="I633" s="65" t="str">
        <f t="shared" si="11"/>
        <v>INSERT INTO FT_T_MKID (MKT_OID,MKT_ID,MKT_ID_CTXT_TYP,START_TMS,LAST_CHG_TMS,LAST_CHG_USR_ID,MKID_OID,DATA_SRC_ID) SELECT  (select MKT_OID from ft_T_mkid where rownum=1 and mkt_id='TCE' ),'TCE','ESMMKT',SYSDATE,SYSDATE,'GS:BARCLAYS','MKID=00632','ESM' from dual where not exists (select 'X' from ft_t_MKID where MKT_ID='TCE' and MKT_ID_CTXT_TYP='ESMMKT');</v>
      </c>
    </row>
    <row r="634" spans="2:9">
      <c r="B634" s="51" t="s">
        <v>1494</v>
      </c>
      <c r="C634" s="51" t="s">
        <v>362</v>
      </c>
      <c r="D634" s="51" t="s">
        <v>35</v>
      </c>
      <c r="E634" s="51" t="s">
        <v>35</v>
      </c>
      <c r="F634" s="51" t="s">
        <v>331</v>
      </c>
      <c r="G634" s="51" t="s">
        <v>1756</v>
      </c>
      <c r="H634" s="51" t="s">
        <v>332</v>
      </c>
      <c r="I634" s="65" t="str">
        <f t="shared" si="11"/>
        <v>INSERT INTO FT_T_MKID (MKT_OID,MKT_ID,MKT_ID_CTXT_TYP,START_TMS,LAST_CHG_TMS,LAST_CHG_USR_ID,MKID_OID,DATA_SRC_ID) SELECT  (select MKT_OID from ft_T_mkid where rownum=1 and mkt_id='TCM' ),'TCM','ESMMKT',SYSDATE,SYSDATE,'GS:BARCLAYS','MKID=00633','ESM' from dual where not exists (select 'X' from ft_t_MKID where MKT_ID='TCM' and MKT_ID_CTXT_TYP='ESMMKT');</v>
      </c>
    </row>
    <row r="635" spans="2:9">
      <c r="B635" s="51" t="s">
        <v>1495</v>
      </c>
      <c r="C635" s="51" t="s">
        <v>362</v>
      </c>
      <c r="D635" s="51" t="s">
        <v>35</v>
      </c>
      <c r="E635" s="51" t="s">
        <v>35</v>
      </c>
      <c r="F635" s="51" t="s">
        <v>331</v>
      </c>
      <c r="G635" s="51" t="s">
        <v>1757</v>
      </c>
      <c r="H635" s="51" t="s">
        <v>332</v>
      </c>
      <c r="I635" s="65" t="str">
        <f t="shared" si="11"/>
        <v>INSERT INTO FT_T_MKID (MKT_OID,MKT_ID,MKT_ID_CTXT_TYP,START_TMS,LAST_CHG_TMS,LAST_CHG_USR_ID,MKID_OID,DATA_SRC_ID) SELECT  (select MKT_OID from ft_T_mkid where rownum=1 and mkt_id='TEF' ),'TEF','ESMMKT',SYSDATE,SYSDATE,'GS:BARCLAYS','MKID=00634','ESM' from dual where not exists (select 'X' from ft_t_MKID where MKT_ID='TEF' and MKT_ID_CTXT_TYP='ESMMKT');</v>
      </c>
    </row>
    <row r="636" spans="2:9">
      <c r="B636" s="51" t="s">
        <v>1496</v>
      </c>
      <c r="C636" s="51" t="s">
        <v>362</v>
      </c>
      <c r="D636" s="51" t="s">
        <v>35</v>
      </c>
      <c r="E636" s="51" t="s">
        <v>35</v>
      </c>
      <c r="F636" s="51" t="s">
        <v>331</v>
      </c>
      <c r="G636" s="51" t="s">
        <v>1758</v>
      </c>
      <c r="H636" s="51" t="s">
        <v>332</v>
      </c>
      <c r="I636" s="65" t="str">
        <f t="shared" si="11"/>
        <v>INSERT INTO FT_T_MKID (MKT_OID,MKT_ID,MKT_ID_CTXT_TYP,START_TMS,LAST_CHG_TMS,LAST_CHG_USR_ID,MKID_OID,DATA_SRC_ID) SELECT  (select MKT_OID from ft_T_mkid where rownum=1 and mkt_id='TFF' ),'TFF','ESMMKT',SYSDATE,SYSDATE,'GS:BARCLAYS','MKID=00635','ESM' from dual where not exists (select 'X' from ft_t_MKID where MKT_ID='TFF' and MKT_ID_CTXT_TYP='ESMMKT');</v>
      </c>
    </row>
    <row r="637" spans="2:9">
      <c r="B637" s="51" t="s">
        <v>1497</v>
      </c>
      <c r="C637" s="51" t="s">
        <v>362</v>
      </c>
      <c r="D637" s="51" t="s">
        <v>35</v>
      </c>
      <c r="E637" s="51" t="s">
        <v>35</v>
      </c>
      <c r="F637" s="51" t="s">
        <v>331</v>
      </c>
      <c r="G637" s="51" t="s">
        <v>1759</v>
      </c>
      <c r="H637" s="51" t="s">
        <v>332</v>
      </c>
      <c r="I637" s="65" t="str">
        <f t="shared" si="11"/>
        <v>INSERT INTO FT_T_MKID (MKT_OID,MKT_ID,MKT_ID_CTXT_TYP,START_TMS,LAST_CHG_TMS,LAST_CHG_USR_ID,MKID_OID,DATA_SRC_ID) SELECT  (select MKT_OID from ft_T_mkid where rownum=1 and mkt_id='TFN' ),'TFN','ESMMKT',SYSDATE,SYSDATE,'GS:BARCLAYS','MKID=00636','ESM' from dual where not exists (select 'X' from ft_t_MKID where MKT_ID='TFN' and MKT_ID_CTXT_TYP='ESMMKT');</v>
      </c>
    </row>
    <row r="638" spans="2:9">
      <c r="B638" s="51" t="s">
        <v>1498</v>
      </c>
      <c r="C638" s="51" t="s">
        <v>362</v>
      </c>
      <c r="D638" s="51" t="s">
        <v>35</v>
      </c>
      <c r="E638" s="51" t="s">
        <v>35</v>
      </c>
      <c r="F638" s="51" t="s">
        <v>331</v>
      </c>
      <c r="G638" s="51" t="s">
        <v>1760</v>
      </c>
      <c r="H638" s="51" t="s">
        <v>332</v>
      </c>
      <c r="I638" s="65" t="str">
        <f t="shared" ref="I638:I683" si="12">CONCATENATE("INSERT INTO FT_T_MKID (MKT_OID,MKT_ID,MKT_ID_CTXT_TYP,START_TMS,LAST_CHG_TMS,LAST_CHG_USR_ID,MKID_OID,DATA_SRC_ID)"," SELECT  (select MKT_OID from ft_T_mkid where rownum=1 and mkt_id='",B638,"' ),'",B638,"','",C638,"',","",D638,",","",E638,",","'",F638,"'",",'",G638,"',","'",H638,"' from dual where not exists (select 'X' from ft_t_MKID where MKT_ID='",B638,"' and MKT_ID_CTXT_TYP='ESMMKT');")</f>
        <v>INSERT INTO FT_T_MKID (MKT_OID,MKT_ID,MKT_ID_CTXT_TYP,START_TMS,LAST_CHG_TMS,LAST_CHG_USR_ID,MKID_OID,DATA_SRC_ID) SELECT  (select MKT_OID from ft_T_mkid where rownum=1 and mkt_id='THA' ),'THA','ESMMKT',SYSDATE,SYSDATE,'GS:BARCLAYS','MKID=00637','ESM' from dual where not exists (select 'X' from ft_t_MKID where MKT_ID='THA' and MKT_ID_CTXT_TYP='ESMMKT');</v>
      </c>
    </row>
    <row r="639" spans="2:9">
      <c r="B639" s="51" t="s">
        <v>1499</v>
      </c>
      <c r="C639" s="51" t="s">
        <v>362</v>
      </c>
      <c r="D639" s="51" t="s">
        <v>35</v>
      </c>
      <c r="E639" s="51" t="s">
        <v>35</v>
      </c>
      <c r="F639" s="51" t="s">
        <v>331</v>
      </c>
      <c r="G639" s="51" t="s">
        <v>1761</v>
      </c>
      <c r="H639" s="51" t="s">
        <v>332</v>
      </c>
      <c r="I639" s="65" t="str">
        <f t="shared" si="12"/>
        <v>INSERT INTO FT_T_MKID (MKT_OID,MKT_ID,MKT_ID_CTXT_TYP,START_TMS,LAST_CHG_TMS,LAST_CHG_USR_ID,MKID_OID,DATA_SRC_ID) SELECT  (select MKT_OID from ft_T_mkid where rownum=1 and mkt_id='TKD' ),'TKD','ESMMKT',SYSDATE,SYSDATE,'GS:BARCLAYS','MKID=00638','ESM' from dual where not exists (select 'X' from ft_t_MKID where MKT_ID='TKD' and MKT_ID_CTXT_TYP='ESMMKT');</v>
      </c>
    </row>
    <row r="640" spans="2:9">
      <c r="B640" s="51" t="s">
        <v>1500</v>
      </c>
      <c r="C640" s="51" t="s">
        <v>362</v>
      </c>
      <c r="D640" s="51" t="s">
        <v>35</v>
      </c>
      <c r="E640" s="51" t="s">
        <v>35</v>
      </c>
      <c r="F640" s="51" t="s">
        <v>331</v>
      </c>
      <c r="G640" s="51" t="s">
        <v>1762</v>
      </c>
      <c r="H640" s="51" t="s">
        <v>332</v>
      </c>
      <c r="I640" s="65" t="str">
        <f t="shared" si="12"/>
        <v>INSERT INTO FT_T_MKID (MKT_OID,MKT_ID,MKT_ID_CTXT_TYP,START_TMS,LAST_CHG_TMS,LAST_CHG_USR_ID,MKID_OID,DATA_SRC_ID) SELECT  (select MKT_OID from ft_T_mkid where rownum=1 and mkt_id='TLE' ),'TLE','ESMMKT',SYSDATE,SYSDATE,'GS:BARCLAYS','MKID=00639','ESM' from dual where not exists (select 'X' from ft_t_MKID where MKT_ID='TLE' and MKT_ID_CTXT_TYP='ESMMKT');</v>
      </c>
    </row>
    <row r="641" spans="2:9">
      <c r="B641" s="51" t="s">
        <v>1501</v>
      </c>
      <c r="C641" s="51" t="s">
        <v>362</v>
      </c>
      <c r="D641" s="51" t="s">
        <v>35</v>
      </c>
      <c r="E641" s="51" t="s">
        <v>35</v>
      </c>
      <c r="F641" s="51" t="s">
        <v>331</v>
      </c>
      <c r="G641" s="51" t="s">
        <v>1763</v>
      </c>
      <c r="H641" s="51" t="s">
        <v>332</v>
      </c>
      <c r="I641" s="65" t="str">
        <f t="shared" si="12"/>
        <v>INSERT INTO FT_T_MKID (MKT_OID,MKT_ID,MKT_ID_CTXT_TYP,START_TMS,LAST_CHG_TMS,LAST_CHG_USR_ID,MKID_OID,DATA_SRC_ID) SELECT  (select MKT_OID from ft_T_mkid where rownum=1 and mkt_id='TLV' ),'TLV','ESMMKT',SYSDATE,SYSDATE,'GS:BARCLAYS','MKID=00640','ESM' from dual where not exists (select 'X' from ft_t_MKID where MKT_ID='TLV' and MKT_ID_CTXT_TYP='ESMMKT');</v>
      </c>
    </row>
    <row r="642" spans="2:9">
      <c r="B642" s="51" t="s">
        <v>1502</v>
      </c>
      <c r="C642" s="51" t="s">
        <v>362</v>
      </c>
      <c r="D642" s="51" t="s">
        <v>35</v>
      </c>
      <c r="E642" s="51" t="s">
        <v>35</v>
      </c>
      <c r="F642" s="51" t="s">
        <v>331</v>
      </c>
      <c r="G642" s="51" t="s">
        <v>1764</v>
      </c>
      <c r="H642" s="51" t="s">
        <v>332</v>
      </c>
      <c r="I642" s="65" t="str">
        <f t="shared" si="12"/>
        <v>INSERT INTO FT_T_MKID (MKT_OID,MKT_ID,MKT_ID_CTXT_TYP,START_TMS,LAST_CHG_TMS,LAST_CHG_USR_ID,MKID_OID,DATA_SRC_ID) SELECT  (select MKT_OID from ft_T_mkid where rownum=1 and mkt_id='TLX' ),'TLX','ESMMKT',SYSDATE,SYSDATE,'GS:BARCLAYS','MKID=00641','ESM' from dual where not exists (select 'X' from ft_t_MKID where MKT_ID='TLX' and MKT_ID_CTXT_TYP='ESMMKT');</v>
      </c>
    </row>
    <row r="643" spans="2:9">
      <c r="B643" s="51" t="s">
        <v>1503</v>
      </c>
      <c r="C643" s="51" t="s">
        <v>362</v>
      </c>
      <c r="D643" s="51" t="s">
        <v>35</v>
      </c>
      <c r="E643" s="51" t="s">
        <v>35</v>
      </c>
      <c r="F643" s="51" t="s">
        <v>331</v>
      </c>
      <c r="G643" s="51" t="s">
        <v>1765</v>
      </c>
      <c r="H643" s="51" t="s">
        <v>332</v>
      </c>
      <c r="I643" s="65" t="str">
        <f t="shared" si="12"/>
        <v>INSERT INTO FT_T_MKID (MKT_OID,MKT_ID,MKT_ID_CTXT_TYP,START_TMS,LAST_CHG_TMS,LAST_CHG_USR_ID,MKID_OID,DATA_SRC_ID) SELECT  (select MKT_OID from ft_T_mkid where rownum=1 and mkt_id='TLZ' ),'TLZ','ESMMKT',SYSDATE,SYSDATE,'GS:BARCLAYS','MKID=00642','ESM' from dual where not exists (select 'X' from ft_t_MKID where MKT_ID='TLZ' and MKT_ID_CTXT_TYP='ESMMKT');</v>
      </c>
    </row>
    <row r="644" spans="2:9">
      <c r="B644" s="51" t="s">
        <v>1504</v>
      </c>
      <c r="C644" s="51" t="s">
        <v>362</v>
      </c>
      <c r="D644" s="51" t="s">
        <v>35</v>
      </c>
      <c r="E644" s="51" t="s">
        <v>35</v>
      </c>
      <c r="F644" s="51" t="s">
        <v>331</v>
      </c>
      <c r="G644" s="51" t="s">
        <v>1766</v>
      </c>
      <c r="H644" s="51" t="s">
        <v>332</v>
      </c>
      <c r="I644" s="65" t="str">
        <f t="shared" si="12"/>
        <v>INSERT INTO FT_T_MKID (MKT_OID,MKT_ID,MKT_ID_CTXT_TYP,START_TMS,LAST_CHG_TMS,LAST_CHG_USR_ID,MKID_OID,DATA_SRC_ID) SELECT  (select MKT_OID from ft_T_mkid where rownum=1 and mkt_id='TMN' ),'TMN','ESMMKT',SYSDATE,SYSDATE,'GS:BARCLAYS','MKID=00643','ESM' from dual where not exists (select 'X' from ft_t_MKID where MKT_ID='TMN' and MKT_ID_CTXT_TYP='ESMMKT');</v>
      </c>
    </row>
    <row r="645" spans="2:9">
      <c r="B645" s="51" t="s">
        <v>1505</v>
      </c>
      <c r="C645" s="51" t="s">
        <v>362</v>
      </c>
      <c r="D645" s="51" t="s">
        <v>35</v>
      </c>
      <c r="E645" s="51" t="s">
        <v>35</v>
      </c>
      <c r="F645" s="51" t="s">
        <v>331</v>
      </c>
      <c r="G645" s="51" t="s">
        <v>1767</v>
      </c>
      <c r="H645" s="51" t="s">
        <v>332</v>
      </c>
      <c r="I645" s="65" t="str">
        <f t="shared" si="12"/>
        <v>INSERT INTO FT_T_MKID (MKT_OID,MKT_ID,MKT_ID_CTXT_TYP,START_TMS,LAST_CHG_TMS,LAST_CHG_USR_ID,MKID_OID,DATA_SRC_ID) SELECT  (select MKT_OID from ft_T_mkid where rownum=1 and mkt_id='TMX' ),'TMX','ESMMKT',SYSDATE,SYSDATE,'GS:BARCLAYS','MKID=00644','ESM' from dual where not exists (select 'X' from ft_t_MKID where MKT_ID='TMX' and MKT_ID_CTXT_TYP='ESMMKT');</v>
      </c>
    </row>
    <row r="646" spans="2:9">
      <c r="B646" s="51" t="s">
        <v>1506</v>
      </c>
      <c r="C646" s="51" t="s">
        <v>362</v>
      </c>
      <c r="D646" s="51" t="s">
        <v>35</v>
      </c>
      <c r="E646" s="51" t="s">
        <v>35</v>
      </c>
      <c r="F646" s="51" t="s">
        <v>331</v>
      </c>
      <c r="G646" s="51" t="s">
        <v>1768</v>
      </c>
      <c r="H646" s="51" t="s">
        <v>332</v>
      </c>
      <c r="I646" s="65" t="str">
        <f t="shared" si="12"/>
        <v>INSERT INTO FT_T_MKID (MKT_OID,MKT_ID,MKT_ID_CTXT_TYP,START_TMS,LAST_CHG_TMS,LAST_CHG_USR_ID,MKID_OID,DATA_SRC_ID) SELECT  (select MKT_OID from ft_T_mkid where rownum=1 and mkt_id='TOK' ),'TOK','ESMMKT',SYSDATE,SYSDATE,'GS:BARCLAYS','MKID=00645','ESM' from dual where not exists (select 'X' from ft_t_MKID where MKT_ID='TOK' and MKT_ID_CTXT_TYP='ESMMKT');</v>
      </c>
    </row>
    <row r="647" spans="2:9">
      <c r="B647" s="51" t="s">
        <v>1507</v>
      </c>
      <c r="C647" s="51" t="s">
        <v>362</v>
      </c>
      <c r="D647" s="51" t="s">
        <v>35</v>
      </c>
      <c r="E647" s="51" t="s">
        <v>35</v>
      </c>
      <c r="F647" s="51" t="s">
        <v>331</v>
      </c>
      <c r="G647" s="51" t="s">
        <v>1769</v>
      </c>
      <c r="H647" s="51" t="s">
        <v>332</v>
      </c>
      <c r="I647" s="65" t="str">
        <f t="shared" si="12"/>
        <v>INSERT INTO FT_T_MKID (MKT_OID,MKT_ID,MKT_ID_CTXT_TYP,START_TMS,LAST_CHG_TMS,LAST_CHG_USR_ID,MKID_OID,DATA_SRC_ID) SELECT  (select MKT_OID from ft_T_mkid where rownum=1 and mkt_id='TOM' ),'TOM','ESMMKT',SYSDATE,SYSDATE,'GS:BARCLAYS','MKID=00646','ESM' from dual where not exists (select 'X' from ft_t_MKID where MKT_ID='TOM' and MKT_ID_CTXT_TYP='ESMMKT');</v>
      </c>
    </row>
    <row r="648" spans="2:9">
      <c r="B648" s="51" t="s">
        <v>1508</v>
      </c>
      <c r="C648" s="51" t="s">
        <v>362</v>
      </c>
      <c r="D648" s="51" t="s">
        <v>35</v>
      </c>
      <c r="E648" s="51" t="s">
        <v>35</v>
      </c>
      <c r="F648" s="51" t="s">
        <v>331</v>
      </c>
      <c r="G648" s="51" t="s">
        <v>1770</v>
      </c>
      <c r="H648" s="51" t="s">
        <v>332</v>
      </c>
      <c r="I648" s="65" t="str">
        <f t="shared" si="12"/>
        <v>INSERT INTO FT_T_MKID (MKT_OID,MKT_ID,MKT_ID_CTXT_TYP,START_TMS,LAST_CHG_TMS,LAST_CHG_USR_ID,MKID_OID,DATA_SRC_ID) SELECT  (select MKT_OID from ft_T_mkid where rownum=1 and mkt_id='TOR' ),'TOR','ESMMKT',SYSDATE,SYSDATE,'GS:BARCLAYS','MKID=00647','ESM' from dual where not exists (select 'X' from ft_t_MKID where MKT_ID='TOR' and MKT_ID_CTXT_TYP='ESMMKT');</v>
      </c>
    </row>
    <row r="649" spans="2:9">
      <c r="B649" s="51" t="s">
        <v>1509</v>
      </c>
      <c r="C649" s="51" t="s">
        <v>362</v>
      </c>
      <c r="D649" s="51" t="s">
        <v>35</v>
      </c>
      <c r="E649" s="51" t="s">
        <v>35</v>
      </c>
      <c r="F649" s="51" t="s">
        <v>331</v>
      </c>
      <c r="G649" s="51" t="s">
        <v>1771</v>
      </c>
      <c r="H649" s="51" t="s">
        <v>332</v>
      </c>
      <c r="I649" s="65" t="str">
        <f t="shared" si="12"/>
        <v>INSERT INTO FT_T_MKID (MKT_OID,MKT_ID,MKT_ID_CTXT_TYP,START_TMS,LAST_CHG_TMS,LAST_CHG_USR_ID,MKID_OID,DATA_SRC_ID) SELECT  (select MKT_OID from ft_T_mkid where rownum=1 and mkt_id='TPX' ),'TPX','ESMMKT',SYSDATE,SYSDATE,'GS:BARCLAYS','MKID=00648','ESM' from dual where not exists (select 'X' from ft_t_MKID where MKT_ID='TPX' and MKT_ID_CTXT_TYP='ESMMKT');</v>
      </c>
    </row>
    <row r="650" spans="2:9">
      <c r="B650" s="51" t="s">
        <v>1510</v>
      </c>
      <c r="C650" s="51" t="s">
        <v>362</v>
      </c>
      <c r="D650" s="51" t="s">
        <v>35</v>
      </c>
      <c r="E650" s="51" t="s">
        <v>35</v>
      </c>
      <c r="F650" s="51" t="s">
        <v>331</v>
      </c>
      <c r="G650" s="51" t="s">
        <v>1772</v>
      </c>
      <c r="H650" s="51" t="s">
        <v>332</v>
      </c>
      <c r="I650" s="65" t="str">
        <f t="shared" si="12"/>
        <v>INSERT INTO FT_T_MKID (MKT_OID,MKT_ID,MKT_ID_CTXT_TYP,START_TMS,LAST_CHG_TMS,LAST_CHG_USR_ID,MKID_OID,DATA_SRC_ID) SELECT  (select MKT_OID from ft_T_mkid where rownum=1 and mkt_id='TQE' ),'TQE','ESMMKT',SYSDATE,SYSDATE,'GS:BARCLAYS','MKID=00649','ESM' from dual where not exists (select 'X' from ft_t_MKID where MKT_ID='TQE' and MKT_ID_CTXT_TYP='ESMMKT');</v>
      </c>
    </row>
    <row r="651" spans="2:9">
      <c r="B651" s="51" t="s">
        <v>1511</v>
      </c>
      <c r="C651" s="51" t="s">
        <v>362</v>
      </c>
      <c r="D651" s="51" t="s">
        <v>35</v>
      </c>
      <c r="E651" s="51" t="s">
        <v>35</v>
      </c>
      <c r="F651" s="51" t="s">
        <v>331</v>
      </c>
      <c r="G651" s="51" t="s">
        <v>1773</v>
      </c>
      <c r="H651" s="51" t="s">
        <v>332</v>
      </c>
      <c r="I651" s="65" t="str">
        <f t="shared" si="12"/>
        <v>INSERT INTO FT_T_MKID (MKT_OID,MKT_ID,MKT_ID_CTXT_TYP,START_TMS,LAST_CHG_TMS,LAST_CHG_USR_ID,MKID_OID,DATA_SRC_ID) SELECT  (select MKT_OID from ft_T_mkid where rownum=1 and mkt_id='TRGT    ' ),'TRGT    ','ESMMKT',SYSDATE,SYSDATE,'GS:BARCLAYS','MKID=00650','ESM' from dual where not exists (select 'X' from ft_t_MKID where MKT_ID='TRGT    ' and MKT_ID_CTXT_TYP='ESMMKT');</v>
      </c>
    </row>
    <row r="652" spans="2:9">
      <c r="B652" s="51" t="s">
        <v>1512</v>
      </c>
      <c r="C652" s="51" t="s">
        <v>362</v>
      </c>
      <c r="D652" s="51" t="s">
        <v>35</v>
      </c>
      <c r="E652" s="51" t="s">
        <v>35</v>
      </c>
      <c r="F652" s="51" t="s">
        <v>331</v>
      </c>
      <c r="G652" s="51" t="s">
        <v>1774</v>
      </c>
      <c r="H652" s="51" t="s">
        <v>332</v>
      </c>
      <c r="I652" s="65" t="str">
        <f t="shared" si="12"/>
        <v>INSERT INTO FT_T_MKID (MKT_OID,MKT_ID,MKT_ID_CTXT_TYP,START_TMS,LAST_CHG_TMS,LAST_CHG_USR_ID,MKID_OID,DATA_SRC_ID) SELECT  (select MKT_OID from ft_T_mkid where rownum=1 and mkt_id='TRN' ),'TRN','ESMMKT',SYSDATE,SYSDATE,'GS:BARCLAYS','MKID=00651','ESM' from dual where not exists (select 'X' from ft_t_MKID where MKT_ID='TRN' and MKT_ID_CTXT_TYP='ESMMKT');</v>
      </c>
    </row>
    <row r="653" spans="2:9">
      <c r="B653" s="51" t="s">
        <v>1513</v>
      </c>
      <c r="C653" s="51" t="s">
        <v>362</v>
      </c>
      <c r="D653" s="51" t="s">
        <v>35</v>
      </c>
      <c r="E653" s="51" t="s">
        <v>35</v>
      </c>
      <c r="F653" s="51" t="s">
        <v>331</v>
      </c>
      <c r="G653" s="51" t="s">
        <v>1775</v>
      </c>
      <c r="H653" s="51" t="s">
        <v>332</v>
      </c>
      <c r="I653" s="65" t="str">
        <f t="shared" si="12"/>
        <v>INSERT INTO FT_T_MKID (MKT_OID,MKT_ID,MKT_ID_CTXT_TYP,START_TMS,LAST_CHG_TMS,LAST_CHG_USR_ID,MKID_OID,DATA_SRC_ID) SELECT  (select MKT_OID from ft_T_mkid where rownum=1 and mkt_id='TUR' ),'TUR','ESMMKT',SYSDATE,SYSDATE,'GS:BARCLAYS','MKID=00652','ESM' from dual where not exists (select 'X' from ft_t_MKID where MKT_ID='TUR' and MKT_ID_CTXT_TYP='ESMMKT');</v>
      </c>
    </row>
    <row r="654" spans="2:9">
      <c r="B654" s="51" t="s">
        <v>1514</v>
      </c>
      <c r="C654" s="51" t="s">
        <v>362</v>
      </c>
      <c r="D654" s="51" t="s">
        <v>35</v>
      </c>
      <c r="E654" s="51" t="s">
        <v>35</v>
      </c>
      <c r="F654" s="51" t="s">
        <v>331</v>
      </c>
      <c r="G654" s="51" t="s">
        <v>1776</v>
      </c>
      <c r="H654" s="51" t="s">
        <v>332</v>
      </c>
      <c r="I654" s="65" t="str">
        <f t="shared" si="12"/>
        <v>INSERT INTO FT_T_MKID (MKT_OID,MKT_ID,MKT_ID_CTXT_TYP,START_TMS,LAST_CHG_TMS,LAST_CHG_USR_ID,MKID_OID,DATA_SRC_ID) SELECT  (select MKT_OID from ft_T_mkid where rownum=1 and mkt_id='TVE' ),'TVE','ESMMKT',SYSDATE,SYSDATE,'GS:BARCLAYS','MKID=00653','ESM' from dual where not exists (select 'X' from ft_t_MKID where MKT_ID='TVE' and MKT_ID_CTXT_TYP='ESMMKT');</v>
      </c>
    </row>
    <row r="655" spans="2:9">
      <c r="B655" s="51" t="s">
        <v>1515</v>
      </c>
      <c r="C655" s="51" t="s">
        <v>362</v>
      </c>
      <c r="D655" s="51" t="s">
        <v>35</v>
      </c>
      <c r="E655" s="51" t="s">
        <v>35</v>
      </c>
      <c r="F655" s="51" t="s">
        <v>331</v>
      </c>
      <c r="G655" s="51" t="s">
        <v>1777</v>
      </c>
      <c r="H655" s="51" t="s">
        <v>332</v>
      </c>
      <c r="I655" s="65" t="str">
        <f t="shared" si="12"/>
        <v>INSERT INTO FT_T_MKID (MKT_OID,MKT_ID,MKT_ID_CTXT_TYP,START_TMS,LAST_CHG_TMS,LAST_CHG_USR_ID,MKID_OID,DATA_SRC_ID) SELECT  (select MKT_OID from ft_T_mkid where rownum=1 and mkt_id='TWO' ),'TWO','ESMMKT',SYSDATE,SYSDATE,'GS:BARCLAYS','MKID=00654','ESM' from dual where not exists (select 'X' from ft_t_MKID where MKT_ID='TWO' and MKT_ID_CTXT_TYP='ESMMKT');</v>
      </c>
    </row>
    <row r="656" spans="2:9">
      <c r="B656" s="51" t="s">
        <v>1516</v>
      </c>
      <c r="C656" s="51" t="s">
        <v>362</v>
      </c>
      <c r="D656" s="51" t="s">
        <v>35</v>
      </c>
      <c r="E656" s="51" t="s">
        <v>35</v>
      </c>
      <c r="F656" s="51" t="s">
        <v>331</v>
      </c>
      <c r="G656" s="51" t="s">
        <v>1778</v>
      </c>
      <c r="H656" s="51" t="s">
        <v>332</v>
      </c>
      <c r="I656" s="65" t="str">
        <f t="shared" si="12"/>
        <v>INSERT INTO FT_T_MKID (MKT_OID,MKT_ID,MKT_ID_CTXT_TYP,START_TMS,LAST_CHG_TMS,LAST_CHG_USR_ID,MKID_OID,DATA_SRC_ID) SELECT  (select MKT_OID from ft_T_mkid where rownum=1 and mkt_id='TYO' ),'TYO','ESMMKT',SYSDATE,SYSDATE,'GS:BARCLAYS','MKID=00655','ESM' from dual where not exists (select 'X' from ft_t_MKID where MKT_ID='TYO' and MKT_ID_CTXT_TYP='ESMMKT');</v>
      </c>
    </row>
    <row r="657" spans="2:9">
      <c r="B657" s="51" t="s">
        <v>1517</v>
      </c>
      <c r="C657" s="51" t="s">
        <v>362</v>
      </c>
      <c r="D657" s="51" t="s">
        <v>35</v>
      </c>
      <c r="E657" s="51" t="s">
        <v>35</v>
      </c>
      <c r="F657" s="51" t="s">
        <v>331</v>
      </c>
      <c r="G657" s="51" t="s">
        <v>1779</v>
      </c>
      <c r="H657" s="51" t="s">
        <v>332</v>
      </c>
      <c r="I657" s="65" t="str">
        <f t="shared" si="12"/>
        <v>INSERT INTO FT_T_MKID (MKT_OID,MKT_ID,MKT_ID_CTXT_TYP,START_TMS,LAST_CHG_TMS,LAST_CHG_USR_ID,MKID_OID,DATA_SRC_ID) SELECT  (select MKT_OID from ft_T_mkid where rownum=1 and mkt_id='UAE' ),'UAE','ESMMKT',SYSDATE,SYSDATE,'GS:BARCLAYS','MKID=00656','ESM' from dual where not exists (select 'X' from ft_t_MKID where MKT_ID='UAE' and MKT_ID_CTXT_TYP='ESMMKT');</v>
      </c>
    </row>
    <row r="658" spans="2:9">
      <c r="B658" s="51" t="s">
        <v>1518</v>
      </c>
      <c r="C658" s="51" t="s">
        <v>362</v>
      </c>
      <c r="D658" s="51" t="s">
        <v>35</v>
      </c>
      <c r="E658" s="51" t="s">
        <v>35</v>
      </c>
      <c r="F658" s="51" t="s">
        <v>331</v>
      </c>
      <c r="G658" s="51" t="s">
        <v>1780</v>
      </c>
      <c r="H658" s="51" t="s">
        <v>332</v>
      </c>
      <c r="I658" s="65" t="str">
        <f t="shared" si="12"/>
        <v>INSERT INTO FT_T_MKID (MKT_OID,MKT_ID,MKT_ID_CTXT_TYP,START_TMS,LAST_CHG_TMS,LAST_CHG_USR_ID,MKID_OID,DATA_SRC_ID) SELECT  (select MKT_OID from ft_T_mkid where rownum=1 and mkt_id='UGA' ),'UGA','ESMMKT',SYSDATE,SYSDATE,'GS:BARCLAYS','MKID=00657','ESM' from dual where not exists (select 'X' from ft_t_MKID where MKT_ID='UGA' and MKT_ID_CTXT_TYP='ESMMKT');</v>
      </c>
    </row>
    <row r="659" spans="2:9">
      <c r="B659" s="51" t="s">
        <v>349</v>
      </c>
      <c r="C659" s="51" t="s">
        <v>362</v>
      </c>
      <c r="D659" s="51" t="s">
        <v>35</v>
      </c>
      <c r="E659" s="51" t="s">
        <v>35</v>
      </c>
      <c r="F659" s="51" t="s">
        <v>331</v>
      </c>
      <c r="G659" s="51" t="s">
        <v>1781</v>
      </c>
      <c r="H659" s="51" t="s">
        <v>332</v>
      </c>
      <c r="I659" s="65" t="str">
        <f t="shared" si="12"/>
        <v>INSERT INTO FT_T_MKID (MKT_OID,MKT_ID,MKT_ID_CTXT_TYP,START_TMS,LAST_CHG_TMS,LAST_CHG_USR_ID,MKID_OID,DATA_SRC_ID) SELECT  (select MKT_OID from ft_T_mkid where rownum=1 and mkt_id='UNK' ),'UNK','ESMMKT',SYSDATE,SYSDATE,'GS:BARCLAYS','MKID=00658','ESM' from dual where not exists (select 'X' from ft_t_MKID where MKT_ID='UNK' and MKT_ID_CTXT_TYP='ESMMKT');</v>
      </c>
    </row>
    <row r="660" spans="2:9">
      <c r="B660" s="51" t="s">
        <v>302</v>
      </c>
      <c r="C660" s="51" t="s">
        <v>362</v>
      </c>
      <c r="D660" s="51" t="s">
        <v>35</v>
      </c>
      <c r="E660" s="51" t="s">
        <v>35</v>
      </c>
      <c r="F660" s="51" t="s">
        <v>331</v>
      </c>
      <c r="G660" s="51" t="s">
        <v>1782</v>
      </c>
      <c r="H660" s="51" t="s">
        <v>332</v>
      </c>
      <c r="I660" s="65" t="str">
        <f t="shared" si="12"/>
        <v>INSERT INTO FT_T_MKID (MKT_OID,MKT_ID,MKT_ID_CTXT_TYP,START_TMS,LAST_CHG_TMS,LAST_CHG_USR_ID,MKID_OID,DATA_SRC_ID) SELECT  (select MKT_OID from ft_T_mkid where rownum=1 and mkt_id='US' ),'US','ESMMKT',SYSDATE,SYSDATE,'GS:BARCLAYS','MKID=00659','ESM' from dual where not exists (select 'X' from ft_t_MKID where MKT_ID='US' and MKT_ID_CTXT_TYP='ESMMKT');</v>
      </c>
    </row>
    <row r="661" spans="2:9">
      <c r="B661" s="51" t="s">
        <v>1519</v>
      </c>
      <c r="C661" s="51" t="s">
        <v>362</v>
      </c>
      <c r="D661" s="51" t="s">
        <v>35</v>
      </c>
      <c r="E661" s="51" t="s">
        <v>35</v>
      </c>
      <c r="F661" s="51" t="s">
        <v>331</v>
      </c>
      <c r="G661" s="51" t="s">
        <v>1783</v>
      </c>
      <c r="H661" s="51" t="s">
        <v>332</v>
      </c>
      <c r="I661" s="65" t="str">
        <f t="shared" si="12"/>
        <v>INSERT INTO FT_T_MKID (MKT_OID,MKT_ID,MKT_ID_CTXT_TYP,START_TMS,LAST_CHG_TMS,LAST_CHG_USR_ID,MKID_OID,DATA_SRC_ID) SELECT  (select MKT_OID from ft_T_mkid where rownum=1 and mkt_id='VAL' ),'VAL','ESMMKT',SYSDATE,SYSDATE,'GS:BARCLAYS','MKID=00660','ESM' from dual where not exists (select 'X' from ft_t_MKID where MKT_ID='VAL' and MKT_ID_CTXT_TYP='ESMMKT');</v>
      </c>
    </row>
    <row r="662" spans="2:9">
      <c r="B662" s="51" t="s">
        <v>1520</v>
      </c>
      <c r="C662" s="51" t="s">
        <v>362</v>
      </c>
      <c r="D662" s="51" t="s">
        <v>35</v>
      </c>
      <c r="E662" s="51" t="s">
        <v>35</v>
      </c>
      <c r="F662" s="51" t="s">
        <v>331</v>
      </c>
      <c r="G662" s="51" t="s">
        <v>1784</v>
      </c>
      <c r="H662" s="51" t="s">
        <v>332</v>
      </c>
      <c r="I662" s="65" t="str">
        <f t="shared" si="12"/>
        <v>INSERT INTO FT_T_MKID (MKT_OID,MKT_ID,MKT_ID_CTXT_TYP,START_TMS,LAST_CHG_TMS,LAST_CHG_USR_ID,MKID_OID,DATA_SRC_ID) SELECT  (select MKT_OID from ft_T_mkid where rownum=1 and mkt_id='VAN' ),'VAN','ESMMKT',SYSDATE,SYSDATE,'GS:BARCLAYS','MKID=00661','ESM' from dual where not exists (select 'X' from ft_t_MKID where MKT_ID='VAN' and MKT_ID_CTXT_TYP='ESMMKT');</v>
      </c>
    </row>
    <row r="663" spans="2:9">
      <c r="B663" s="51" t="s">
        <v>153</v>
      </c>
      <c r="C663" s="51" t="s">
        <v>362</v>
      </c>
      <c r="D663" s="51" t="s">
        <v>35</v>
      </c>
      <c r="E663" s="51" t="s">
        <v>35</v>
      </c>
      <c r="F663" s="51" t="s">
        <v>331</v>
      </c>
      <c r="G663" s="51" t="s">
        <v>1785</v>
      </c>
      <c r="H663" s="51" t="s">
        <v>332</v>
      </c>
      <c r="I663" s="65" t="str">
        <f t="shared" si="12"/>
        <v>INSERT INTO FT_T_MKID (MKT_OID,MKT_ID,MKT_ID_CTXT_TYP,START_TMS,LAST_CHG_TMS,LAST_CHG_USR_ID,MKID_OID,DATA_SRC_ID) SELECT  (select MKT_OID from ft_T_mkid where rownum=1 and mkt_id='VE' ),'VE','ESMMKT',SYSDATE,SYSDATE,'GS:BARCLAYS','MKID=00662','ESM' from dual where not exists (select 'X' from ft_t_MKID where MKT_ID='VE' and MKT_ID_CTXT_TYP='ESMMKT');</v>
      </c>
    </row>
    <row r="664" spans="2:9">
      <c r="B664" s="51" t="s">
        <v>1521</v>
      </c>
      <c r="C664" s="51" t="s">
        <v>362</v>
      </c>
      <c r="D664" s="51" t="s">
        <v>35</v>
      </c>
      <c r="E664" s="51" t="s">
        <v>35</v>
      </c>
      <c r="F664" s="51" t="s">
        <v>331</v>
      </c>
      <c r="G664" s="51" t="s">
        <v>1786</v>
      </c>
      <c r="H664" s="51" t="s">
        <v>332</v>
      </c>
      <c r="I664" s="65" t="str">
        <f t="shared" si="12"/>
        <v>INSERT INTO FT_T_MKID (MKT_OID,MKT_ID,MKT_ID_CTXT_TYP,START_TMS,LAST_CHG_TMS,LAST_CHG_USR_ID,MKID_OID,DATA_SRC_ID) SELECT  (select MKT_OID from ft_T_mkid where rownum=1 and mkt_id='VHO' ),'VHO','ESMMKT',SYSDATE,SYSDATE,'GS:BARCLAYS','MKID=00663','ESM' from dual where not exists (select 'X' from ft_t_MKID where MKT_ID='VHO' and MKT_ID_CTXT_TYP='ESMMKT');</v>
      </c>
    </row>
    <row r="665" spans="2:9">
      <c r="B665" s="51" t="s">
        <v>1522</v>
      </c>
      <c r="C665" s="51" t="s">
        <v>362</v>
      </c>
      <c r="D665" s="51" t="s">
        <v>35</v>
      </c>
      <c r="E665" s="51" t="s">
        <v>35</v>
      </c>
      <c r="F665" s="51" t="s">
        <v>331</v>
      </c>
      <c r="G665" s="51" t="s">
        <v>1787</v>
      </c>
      <c r="H665" s="51" t="s">
        <v>332</v>
      </c>
      <c r="I665" s="65" t="str">
        <f t="shared" si="12"/>
        <v>INSERT INTO FT_T_MKID (MKT_OID,MKT_ID,MKT_ID_CTXT_TYP,START_TMS,LAST_CHG_TMS,LAST_CHG_USR_ID,MKID_OID,DATA_SRC_ID) SELECT  (select MKT_OID from ft_T_mkid where rownum=1 and mkt_id='VHU' ),'VHU','ESMMKT',SYSDATE,SYSDATE,'GS:BARCLAYS','MKID=00664','ESM' from dual where not exists (select 'X' from ft_t_MKID where MKT_ID='VHU' and MKT_ID_CTXT_TYP='ESMMKT');</v>
      </c>
    </row>
    <row r="666" spans="2:9">
      <c r="B666" s="51" t="s">
        <v>1523</v>
      </c>
      <c r="C666" s="51" t="s">
        <v>362</v>
      </c>
      <c r="D666" s="51" t="s">
        <v>35</v>
      </c>
      <c r="E666" s="51" t="s">
        <v>35</v>
      </c>
      <c r="F666" s="51" t="s">
        <v>331</v>
      </c>
      <c r="G666" s="51" t="s">
        <v>1788</v>
      </c>
      <c r="H666" s="51" t="s">
        <v>332</v>
      </c>
      <c r="I666" s="65" t="str">
        <f t="shared" si="12"/>
        <v>INSERT INTO FT_T_MKID (MKT_OID,MKT_ID,MKT_ID_CTXT_TYP,START_TMS,LAST_CHG_TMS,LAST_CHG_USR_ID,MKID_OID,DATA_SRC_ID) SELECT  (select MKT_OID from ft_T_mkid where rownum=1 and mkt_id='VIN' ),'VIN','ESMMKT',SYSDATE,SYSDATE,'GS:BARCLAYS','MKID=00665','ESM' from dual where not exists (select 'X' from ft_t_MKID where MKT_ID='VIN' and MKT_ID_CTXT_TYP='ESMMKT');</v>
      </c>
    </row>
    <row r="667" spans="2:9">
      <c r="B667" s="51" t="s">
        <v>1524</v>
      </c>
      <c r="C667" s="51" t="s">
        <v>362</v>
      </c>
      <c r="D667" s="51" t="s">
        <v>35</v>
      </c>
      <c r="E667" s="51" t="s">
        <v>35</v>
      </c>
      <c r="F667" s="51" t="s">
        <v>331</v>
      </c>
      <c r="G667" s="51" t="s">
        <v>1789</v>
      </c>
      <c r="H667" s="51" t="s">
        <v>332</v>
      </c>
      <c r="I667" s="65" t="str">
        <f t="shared" si="12"/>
        <v>INSERT INTO FT_T_MKID (MKT_OID,MKT_ID,MKT_ID_CTXT_TYP,START_TMS,LAST_CHG_TMS,LAST_CHG_USR_ID,MKID_OID,DATA_SRC_ID) SELECT  (select MKT_OID from ft_T_mkid where rownum=1 and mkt_id='VIZ' ),'VIZ','ESMMKT',SYSDATE,SYSDATE,'GS:BARCLAYS','MKID=00666','ESM' from dual where not exists (select 'X' from ft_t_MKID where MKT_ID='VIZ' and MKT_ID_CTXT_TYP='ESMMKT');</v>
      </c>
    </row>
    <row r="668" spans="2:9">
      <c r="B668" s="51" t="s">
        <v>1525</v>
      </c>
      <c r="C668" s="51" t="s">
        <v>362</v>
      </c>
      <c r="D668" s="51" t="s">
        <v>35</v>
      </c>
      <c r="E668" s="51" t="s">
        <v>35</v>
      </c>
      <c r="F668" s="51" t="s">
        <v>331</v>
      </c>
      <c r="G668" s="51" t="s">
        <v>1790</v>
      </c>
      <c r="H668" s="51" t="s">
        <v>332</v>
      </c>
      <c r="I668" s="65" t="str">
        <f t="shared" si="12"/>
        <v>INSERT INTO FT_T_MKID (MKT_OID,MKT_ID,MKT_ID_CTXT_TYP,START_TMS,LAST_CHG_TMS,LAST_CHG_USR_ID,MKID_OID,DATA_SRC_ID) SELECT  (select MKT_OID from ft_T_mkid where rownum=1 and mkt_id='VLX' ),'VLX','ESMMKT',SYSDATE,SYSDATE,'GS:BARCLAYS','MKID=00667','ESM' from dual where not exists (select 'X' from ft_t_MKID where MKT_ID='VLX' and MKT_ID_CTXT_TYP='ESMMKT');</v>
      </c>
    </row>
    <row r="669" spans="2:9">
      <c r="B669" s="51" t="s">
        <v>1526</v>
      </c>
      <c r="C669" s="51" t="s">
        <v>362</v>
      </c>
      <c r="D669" s="51" t="s">
        <v>35</v>
      </c>
      <c r="E669" s="51" t="s">
        <v>35</v>
      </c>
      <c r="F669" s="51" t="s">
        <v>331</v>
      </c>
      <c r="G669" s="51" t="s">
        <v>1791</v>
      </c>
      <c r="H669" s="51" t="s">
        <v>332</v>
      </c>
      <c r="I669" s="65" t="str">
        <f t="shared" si="12"/>
        <v>INSERT INTO FT_T_MKID (MKT_OID,MKT_ID,MKT_ID_CTXT_TYP,START_TMS,LAST_CHG_TMS,LAST_CHG_USR_ID,MKID_OID,DATA_SRC_ID) SELECT  (select MKT_OID from ft_T_mkid where rownum=1 and mkt_id='VN' ),'VN','ESMMKT',SYSDATE,SYSDATE,'GS:BARCLAYS','MKID=00668','ESM' from dual where not exists (select 'X' from ft_t_MKID where MKT_ID='VN' and MKT_ID_CTXT_TYP='ESMMKT');</v>
      </c>
    </row>
    <row r="670" spans="2:9">
      <c r="B670" s="51" t="s">
        <v>1527</v>
      </c>
      <c r="C670" s="51" t="s">
        <v>362</v>
      </c>
      <c r="D670" s="51" t="s">
        <v>35</v>
      </c>
      <c r="E670" s="51" t="s">
        <v>35</v>
      </c>
      <c r="F670" s="51" t="s">
        <v>331</v>
      </c>
      <c r="G670" s="51" t="s">
        <v>1792</v>
      </c>
      <c r="H670" s="51" t="s">
        <v>332</v>
      </c>
      <c r="I670" s="65" t="str">
        <f t="shared" si="12"/>
        <v>INSERT INTO FT_T_MKID (MKT_OID,MKT_ID,MKT_ID_CTXT_TYP,START_TMS,LAST_CHG_TMS,LAST_CHG_USR_ID,MKID_OID,DATA_SRC_ID) SELECT  (select MKT_OID from ft_T_mkid where rownum=1 and mkt_id='VRX' ),'VRX','ESMMKT',SYSDATE,SYSDATE,'GS:BARCLAYS','MKID=00669','ESM' from dual where not exists (select 'X' from ft_t_MKID where MKT_ID='VRX' and MKT_ID_CTXT_TYP='ESMMKT');</v>
      </c>
    </row>
    <row r="671" spans="2:9">
      <c r="B671" s="51" t="s">
        <v>1528</v>
      </c>
      <c r="C671" s="51" t="s">
        <v>362</v>
      </c>
      <c r="D671" s="51" t="s">
        <v>35</v>
      </c>
      <c r="E671" s="51" t="s">
        <v>35</v>
      </c>
      <c r="F671" s="51" t="s">
        <v>331</v>
      </c>
      <c r="G671" s="51" t="s">
        <v>1793</v>
      </c>
      <c r="H671" s="51" t="s">
        <v>332</v>
      </c>
      <c r="I671" s="65" t="str">
        <f t="shared" si="12"/>
        <v>INSERT INTO FT_T_MKID (MKT_OID,MKT_ID,MKT_ID_CTXT_TYP,START_TMS,LAST_CHG_TMS,LAST_CHG_USR_ID,MKID_OID,DATA_SRC_ID) SELECT  (select MKT_OID from ft_T_mkid where rownum=1 and mkt_id='VTX' ),'VTX','ESMMKT',SYSDATE,SYSDATE,'GS:BARCLAYS','MKID=00670','ESM' from dual where not exists (select 'X' from ft_t_MKID where MKT_ID='VTX' and MKT_ID_CTXT_TYP='ESMMKT');</v>
      </c>
    </row>
    <row r="672" spans="2:9">
      <c r="B672" s="51" t="s">
        <v>1529</v>
      </c>
      <c r="C672" s="51" t="s">
        <v>362</v>
      </c>
      <c r="D672" s="51" t="s">
        <v>35</v>
      </c>
      <c r="E672" s="51" t="s">
        <v>35</v>
      </c>
      <c r="F672" s="51" t="s">
        <v>331</v>
      </c>
      <c r="G672" s="51" t="s">
        <v>1794</v>
      </c>
      <c r="H672" s="51" t="s">
        <v>332</v>
      </c>
      <c r="I672" s="65" t="str">
        <f t="shared" si="12"/>
        <v>INSERT INTO FT_T_MKID (MKT_OID,MKT_ID,MKT_ID_CTXT_TYP,START_TMS,LAST_CHG_TMS,LAST_CHG_USR_ID,MKID_OID,DATA_SRC_ID) SELECT  (select MKT_OID from ft_T_mkid where rownum=1 and mkt_id='WCE' ),'WCE','ESMMKT',SYSDATE,SYSDATE,'GS:BARCLAYS','MKID=00671','ESM' from dual where not exists (select 'X' from ft_t_MKID where MKT_ID='WCE' and MKT_ID_CTXT_TYP='ESMMKT');</v>
      </c>
    </row>
    <row r="673" spans="1:9">
      <c r="B673" s="51" t="s">
        <v>1530</v>
      </c>
      <c r="C673" s="51" t="s">
        <v>362</v>
      </c>
      <c r="D673" s="51" t="s">
        <v>35</v>
      </c>
      <c r="E673" s="51" t="s">
        <v>35</v>
      </c>
      <c r="F673" s="51" t="s">
        <v>331</v>
      </c>
      <c r="G673" s="51" t="s">
        <v>1795</v>
      </c>
      <c r="H673" s="51" t="s">
        <v>332</v>
      </c>
      <c r="I673" s="65" t="str">
        <f t="shared" si="12"/>
        <v>INSERT INTO FT_T_MKID (MKT_OID,MKT_ID,MKT_ID_CTXT_TYP,START_TMS,LAST_CHG_TMS,LAST_CHG_USR_ID,MKID_OID,DATA_SRC_ID) SELECT  (select MKT_OID from ft_T_mkid where rownum=1 and mkt_id='XB' ),'XB','ESMMKT',SYSDATE,SYSDATE,'GS:BARCLAYS','MKID=00672','ESM' from dual where not exists (select 'X' from ft_t_MKID where MKT_ID='XB' and MKT_ID_CTXT_TYP='ESMMKT');</v>
      </c>
    </row>
    <row r="674" spans="1:9">
      <c r="B674" s="51" t="s">
        <v>1530</v>
      </c>
      <c r="C674" s="51" t="s">
        <v>362</v>
      </c>
      <c r="D674" s="51" t="s">
        <v>35</v>
      </c>
      <c r="E674" s="51" t="s">
        <v>35</v>
      </c>
      <c r="F674" s="51" t="s">
        <v>331</v>
      </c>
      <c r="G674" s="51" t="s">
        <v>1796</v>
      </c>
      <c r="H674" s="51" t="s">
        <v>332</v>
      </c>
      <c r="I674" s="65" t="str">
        <f t="shared" si="12"/>
        <v>INSERT INTO FT_T_MKID (MKT_OID,MKT_ID,MKT_ID_CTXT_TYP,START_TMS,LAST_CHG_TMS,LAST_CHG_USR_ID,MKID_OID,DATA_SRC_ID) SELECT  (select MKT_OID from ft_T_mkid where rownum=1 and mkt_id='XB' ),'XB','ESMMKT',SYSDATE,SYSDATE,'GS:BARCLAYS','MKID=00673','ESM' from dual where not exists (select 'X' from ft_t_MKID where MKT_ID='XB' and MKT_ID_CTXT_TYP='ESMMKT');</v>
      </c>
    </row>
    <row r="675" spans="1:9">
      <c r="B675" s="51" t="s">
        <v>1531</v>
      </c>
      <c r="C675" s="51" t="s">
        <v>362</v>
      </c>
      <c r="D675" s="51" t="s">
        <v>35</v>
      </c>
      <c r="E675" s="51" t="s">
        <v>35</v>
      </c>
      <c r="F675" s="51" t="s">
        <v>331</v>
      </c>
      <c r="G675" s="51" t="s">
        <v>1797</v>
      </c>
      <c r="H675" s="51" t="s">
        <v>332</v>
      </c>
      <c r="I675" s="65" t="str">
        <f t="shared" si="12"/>
        <v>INSERT INTO FT_T_MKID (MKT_OID,MKT_ID,MKT_ID_CTXT_TYP,START_TMS,LAST_CHG_TMS,LAST_CHG_USR_ID,MKID_OID,DATA_SRC_ID) SELECT  (select MKT_OID from ft_T_mkid where rownum=1 and mkt_id='XCE' ),'XCE','ESMMKT',SYSDATE,SYSDATE,'GS:BARCLAYS','MKID=00674','ESM' from dual where not exists (select 'X' from ft_t_MKID where MKT_ID='XCE' and MKT_ID_CTXT_TYP='ESMMKT');</v>
      </c>
    </row>
    <row r="676" spans="1:9">
      <c r="B676" s="51" t="s">
        <v>1532</v>
      </c>
      <c r="C676" s="51" t="s">
        <v>362</v>
      </c>
      <c r="D676" s="51" t="s">
        <v>35</v>
      </c>
      <c r="E676" s="51" t="s">
        <v>35</v>
      </c>
      <c r="F676" s="51" t="s">
        <v>331</v>
      </c>
      <c r="G676" s="51" t="s">
        <v>1798</v>
      </c>
      <c r="H676" s="51" t="s">
        <v>332</v>
      </c>
      <c r="I676" s="65" t="str">
        <f t="shared" si="12"/>
        <v>INSERT INTO FT_T_MKID (MKT_OID,MKT_ID,MKT_ID_CTXT_TYP,START_TMS,LAST_CHG_TMS,LAST_CHG_USR_ID,MKID_OID,DATA_SRC_ID) SELECT  (select MKT_OID from ft_T_mkid where rownum=1 and mkt_id='XET' ),'XET','ESMMKT',SYSDATE,SYSDATE,'GS:BARCLAYS','MKID=00675','ESM' from dual where not exists (select 'X' from ft_t_MKID where MKT_ID='XET' and MKT_ID_CTXT_TYP='ESMMKT');</v>
      </c>
    </row>
    <row r="677" spans="1:9">
      <c r="B677" s="51" t="s">
        <v>1533</v>
      </c>
      <c r="C677" s="51" t="s">
        <v>362</v>
      </c>
      <c r="D677" s="51" t="s">
        <v>35</v>
      </c>
      <c r="E677" s="51" t="s">
        <v>35</v>
      </c>
      <c r="F677" s="51" t="s">
        <v>331</v>
      </c>
      <c r="G677" s="51" t="s">
        <v>1799</v>
      </c>
      <c r="H677" s="51" t="s">
        <v>332</v>
      </c>
      <c r="I677" s="65" t="str">
        <f t="shared" si="12"/>
        <v>INSERT INTO FT_T_MKID (MKT_OID,MKT_ID,MKT_ID_CTXT_TYP,START_TMS,LAST_CHG_TMS,LAST_CHG_USR_ID,MKID_OID,DATA_SRC_ID) SELECT  (select MKT_OID from ft_T_mkid where rownum=1 and mkt_id='XIM' ),'XIM','ESMMKT',SYSDATE,SYSDATE,'GS:BARCLAYS','MKID=00676','ESM' from dual where not exists (select 'X' from ft_t_MKID where MKT_ID='XIM' and MKT_ID_CTXT_TYP='ESMMKT');</v>
      </c>
    </row>
    <row r="678" spans="1:9">
      <c r="B678" s="51" t="s">
        <v>1534</v>
      </c>
      <c r="C678" s="51" t="s">
        <v>362</v>
      </c>
      <c r="D678" s="51" t="s">
        <v>35</v>
      </c>
      <c r="E678" s="51" t="s">
        <v>35</v>
      </c>
      <c r="F678" s="51" t="s">
        <v>331</v>
      </c>
      <c r="G678" s="51" t="s">
        <v>1800</v>
      </c>
      <c r="H678" s="51" t="s">
        <v>332</v>
      </c>
      <c r="I678" s="65" t="str">
        <f t="shared" si="12"/>
        <v>INSERT INTO FT_T_MKID (MKT_OID,MKT_ID,MKT_ID_CTXT_TYP,START_TMS,LAST_CHG_TMS,LAST_CHG_USR_ID,MKID_OID,DATA_SRC_ID) SELECT  (select MKT_OID from ft_T_mkid where rownum=1 and mkt_id='XKB' ),'XKB','ESMMKT',SYSDATE,SYSDATE,'GS:BARCLAYS','MKID=00677','ESM' from dual where not exists (select 'X' from ft_t_MKID where MKT_ID='XKB' and MKT_ID_CTXT_TYP='ESMMKT');</v>
      </c>
    </row>
    <row r="679" spans="1:9">
      <c r="B679" s="51" t="s">
        <v>1535</v>
      </c>
      <c r="C679" s="51" t="s">
        <v>362</v>
      </c>
      <c r="D679" s="51" t="s">
        <v>35</v>
      </c>
      <c r="E679" s="51" t="s">
        <v>35</v>
      </c>
      <c r="F679" s="51" t="s">
        <v>331</v>
      </c>
      <c r="G679" s="51" t="s">
        <v>1801</v>
      </c>
      <c r="H679" s="51" t="s">
        <v>332</v>
      </c>
      <c r="I679" s="65" t="str">
        <f t="shared" si="12"/>
        <v>INSERT INTO FT_T_MKID (MKT_OID,MKT_ID,MKT_ID_CTXT_TYP,START_TMS,LAST_CHG_TMS,LAST_CHG_USR_ID,MKID_OID,DATA_SRC_ID) SELECT  (select MKT_OID from ft_T_mkid where rownum=1 and mkt_id='XL' ),'XL','ESMMKT',SYSDATE,SYSDATE,'GS:BARCLAYS','MKID=00678','ESM' from dual where not exists (select 'X' from ft_t_MKID where MKT_ID='XL' and MKT_ID_CTXT_TYP='ESMMKT');</v>
      </c>
    </row>
    <row r="680" spans="1:9">
      <c r="B680" s="51" t="s">
        <v>1536</v>
      </c>
      <c r="C680" s="51" t="s">
        <v>362</v>
      </c>
      <c r="D680" s="51" t="s">
        <v>35</v>
      </c>
      <c r="E680" s="51" t="s">
        <v>35</v>
      </c>
      <c r="F680" s="51" t="s">
        <v>331</v>
      </c>
      <c r="G680" s="51" t="s">
        <v>1802</v>
      </c>
      <c r="H680" s="51" t="s">
        <v>332</v>
      </c>
      <c r="I680" s="65" t="str">
        <f t="shared" si="12"/>
        <v>INSERT INTO FT_T_MKID (MKT_OID,MKT_ID,MKT_ID_CTXT_TYP,START_TMS,LAST_CHG_TMS,LAST_CHG_USR_ID,MKID_OID,DATA_SRC_ID) SELECT  (select MKT_OID from ft_T_mkid where rownum=1 and mkt_id='XP' ),'XP','ESMMKT',SYSDATE,SYSDATE,'GS:BARCLAYS','MKID=00679','ESM' from dual where not exists (select 'X' from ft_t_MKID where MKT_ID='XP' and MKT_ID_CTXT_TYP='ESMMKT');</v>
      </c>
    </row>
    <row r="681" spans="1:9">
      <c r="B681" s="51" t="s">
        <v>1537</v>
      </c>
      <c r="C681" s="51" t="s">
        <v>362</v>
      </c>
      <c r="D681" s="51" t="s">
        <v>35</v>
      </c>
      <c r="E681" s="51" t="s">
        <v>35</v>
      </c>
      <c r="F681" s="51" t="s">
        <v>331</v>
      </c>
      <c r="G681" s="51" t="s">
        <v>1803</v>
      </c>
      <c r="H681" s="51" t="s">
        <v>332</v>
      </c>
      <c r="I681" s="65" t="str">
        <f t="shared" si="12"/>
        <v>INSERT INTO FT_T_MKID (MKT_OID,MKT_ID,MKT_ID_CTXT_TYP,START_TMS,LAST_CHG_TMS,LAST_CHG_USR_ID,MKID_OID,DATA_SRC_ID) SELECT  (select MKT_OID from ft_T_mkid where rownum=1 and mkt_id='YCY' ),'YCY','ESMMKT',SYSDATE,SYSDATE,'GS:BARCLAYS','MKID=00680','ESM' from dual where not exists (select 'X' from ft_t_MKID where MKT_ID='YCY' and MKT_ID_CTXT_TYP='ESMMKT');</v>
      </c>
    </row>
    <row r="682" spans="1:9">
      <c r="B682" s="51" t="s">
        <v>1538</v>
      </c>
      <c r="C682" s="51" t="s">
        <v>362</v>
      </c>
      <c r="D682" s="51" t="s">
        <v>35</v>
      </c>
      <c r="E682" s="51" t="s">
        <v>35</v>
      </c>
      <c r="F682" s="51" t="s">
        <v>331</v>
      </c>
      <c r="G682" s="51" t="s">
        <v>1804</v>
      </c>
      <c r="H682" s="51" t="s">
        <v>332</v>
      </c>
      <c r="I682" s="65" t="str">
        <f t="shared" si="12"/>
        <v>INSERT INTO FT_T_MKID (MKT_OID,MKT_ID,MKT_ID_CTXT_TYP,START_TMS,LAST_CHG_TMS,LAST_CHG_USR_ID,MKID_OID,DATA_SRC_ID) SELECT  (select MKT_OID from ft_T_mkid where rownum=1 and mkt_id='ZAG' ),'ZAG','ESMMKT',SYSDATE,SYSDATE,'GS:BARCLAYS','MKID=00681','ESM' from dual where not exists (select 'X' from ft_t_MKID where MKT_ID='ZAG' and MKT_ID_CTXT_TYP='ESMMKT');</v>
      </c>
    </row>
    <row r="683" spans="1:9">
      <c r="B683" s="51" t="s">
        <v>1539</v>
      </c>
      <c r="C683" s="51" t="s">
        <v>362</v>
      </c>
      <c r="D683" s="51" t="s">
        <v>35</v>
      </c>
      <c r="E683" s="51" t="s">
        <v>35</v>
      </c>
      <c r="F683" s="51" t="s">
        <v>331</v>
      </c>
      <c r="G683" s="51" t="s">
        <v>1805</v>
      </c>
      <c r="H683" s="51" t="s">
        <v>332</v>
      </c>
      <c r="I683" s="65" t="str">
        <f t="shared" si="12"/>
        <v>INSERT INTO FT_T_MKID (MKT_OID,MKT_ID,MKT_ID_CTXT_TYP,START_TMS,LAST_CHG_TMS,LAST_CHG_USR_ID,MKID_OID,DATA_SRC_ID) SELECT  (select MKT_OID from ft_T_mkid where rownum=1 and mkt_id='ZCE' ),'ZCE','ESMMKT',SYSDATE,SYSDATE,'GS:BARCLAYS','MKID=00682','ESM' from dual where not exists (select 'X' from ft_t_MKID where MKT_ID='ZCE' and MKT_ID_CTXT_TYP='ESMMKT');</v>
      </c>
    </row>
    <row r="684" spans="1:9">
      <c r="B684" s="51" t="s">
        <v>1540</v>
      </c>
      <c r="C684" s="51" t="s">
        <v>362</v>
      </c>
      <c r="D684" s="51" t="s">
        <v>35</v>
      </c>
      <c r="E684" s="51" t="s">
        <v>35</v>
      </c>
      <c r="F684" s="51" t="s">
        <v>331</v>
      </c>
      <c r="G684" s="51" t="s">
        <v>1806</v>
      </c>
      <c r="H684" s="51" t="s">
        <v>332</v>
      </c>
      <c r="I684" s="65" t="str">
        <f>CONCATENATE("INSERT INTO FT_T_MKID (MKT_OID,MKT_ID,MKT_ID_CTXT_TYP,START_TMS,LAST_CHG_TMS,LAST_CHG_USR_ID,MKID_OID,DATA_SRC_ID)"," SELECT  (select MKT_OID from ft_T_mkid where rownum=1 and mkt_id='",B684,"' ),'",B684,"','",C684,"',","",D684,",","",E684,",","'",F684,"'",",'",G684,"',","'",H684,"' from dual where not exists (select 'X' from ft_t_MKID where MKT_ID='",B684,"' and MKT_ID_CTXT_TYP='ESMMKT');")</f>
        <v>INSERT INTO FT_T_MKID (MKT_OID,MKT_ID,MKT_ID_CTXT_TYP,START_TMS,LAST_CHG_TMS,LAST_CHG_USR_ID,MKID_OID,DATA_SRC_ID) SELECT  (select MKT_OID from ft_T_mkid where rownum=1 and mkt_id='ZLX' ),'ZLX','ESMMKT',SYSDATE,SYSDATE,'GS:BARCLAYS','MKID=00683','ESM' from dual where not exists (select 'X' from ft_t_MKID where MKT_ID='ZLX' and MKT_ID_CTXT_TYP='ESMMKT');</v>
      </c>
    </row>
    <row r="685" spans="1:9">
      <c r="B685" s="51" t="s">
        <v>1541</v>
      </c>
      <c r="C685" s="51" t="s">
        <v>362</v>
      </c>
      <c r="D685" s="51" t="s">
        <v>35</v>
      </c>
      <c r="E685" s="51" t="s">
        <v>35</v>
      </c>
      <c r="F685" s="51" t="s">
        <v>331</v>
      </c>
      <c r="G685" s="51" t="s">
        <v>1807</v>
      </c>
      <c r="H685" s="51" t="s">
        <v>332</v>
      </c>
      <c r="I685" s="65" t="str">
        <f>CONCATENATE("INSERT INTO FT_T_MKID (MKT_OID,MKT_ID,MKT_ID_CTXT_TYP,START_TMS,LAST_CHG_TMS,LAST_CHG_USR_ID,MKID_OID,DATA_SRC_ID)"," SELECT  (select MKT_OID from ft_T_mkid where rownum=1 and mkt_id='",B685,"' ),'",B685,"','",C685,"',","",D685,",","",E685,",","'",F685,"'",",'",G685,"',","'",H685,"' from dual where not exists (select 'X' from ft_t_MKID where MKT_ID='",B685,"' and MKT_ID_CTXT_TYP='ESMMKT');")</f>
        <v>INSERT INTO FT_T_MKID (MKT_OID,MKT_ID,MKT_ID_CTXT_TYP,START_TMS,LAST_CHG_TMS,LAST_CHG_USR_ID,MKID_OID,DATA_SRC_ID) SELECT  (select MKT_OID from ft_T_mkid where rownum=1 and mkt_id='ZRH' ),'ZRH','ESMMKT',SYSDATE,SYSDATE,'GS:BARCLAYS','MKID=00684','ESM' from dual where not exists (select 'X' from ft_t_MKID where MKT_ID='ZRH' and MKT_ID_CTXT_TYP='ESMMKT');</v>
      </c>
    </row>
    <row r="687" spans="1:9">
      <c r="A687" s="72" t="s">
        <v>413</v>
      </c>
      <c r="B687" s="72" t="s">
        <v>2737</v>
      </c>
      <c r="C687" s="72" t="s">
        <v>2736</v>
      </c>
      <c r="D687" s="72" t="s">
        <v>35</v>
      </c>
      <c r="E687" s="72" t="s">
        <v>35</v>
      </c>
      <c r="F687" s="72" t="s">
        <v>331</v>
      </c>
      <c r="G687" s="72" t="s">
        <v>2738</v>
      </c>
      <c r="H687" s="72" t="s">
        <v>2713</v>
      </c>
      <c r="I687" s="65" t="str">
        <f t="shared" ref="I687:I718" si="13">CONCATENATE("INSERT INTO FT_T_MKID (MKT_OID,MKT_ID,MKT_ID_CTXT_TYP,START_TMS,LAST_CHG_TMS,LAST_CHG_USR_ID,MKID_OID,DATA_SRC_ID)"," SELECT  (select MKT_OID from ft_T_mkid where rownum=1 and mkt_id='",A687,"' ),'",B687,"','",C687,"',","",D687,",","",E687,",","'",F687,"'",",'",G687,"',","'",H687,"' from dual where not exists (select 'X' from ft_t_MKID where MKT_ID='",B687,"' and MKT_ID_CTXT_TYP='ACMKT');")</f>
        <v>INSERT INTO FT_T_MKID (MKT_OID,MKT_ID,MKT_ID_CTXT_TYP,START_TMS,LAST_CHG_TMS,LAST_CHG_USR_ID,MKID_OID,DATA_SRC_ID) SELECT  (select MKT_OID from ft_T_mkid where rownum=1 and mkt_id='ASX' ),'EXO00000001','ACMKT',SYSDATE,SYSDATE,'GS:BARCLAYS','MKID=00685','AC' from dual where not exists (select 'X' from ft_t_MKID where MKT_ID='EXO00000001' and MKT_ID_CTXT_TYP='ACMKT');</v>
      </c>
    </row>
    <row r="688" spans="1:9">
      <c r="A688" s="72" t="s">
        <v>1409</v>
      </c>
      <c r="B688" s="72" t="s">
        <v>2739</v>
      </c>
      <c r="C688" s="72" t="s">
        <v>2736</v>
      </c>
      <c r="D688" s="72" t="s">
        <v>35</v>
      </c>
      <c r="E688" s="72" t="s">
        <v>35</v>
      </c>
      <c r="F688" s="72" t="s">
        <v>331</v>
      </c>
      <c r="G688" s="72" t="s">
        <v>2740</v>
      </c>
      <c r="H688" s="72" t="s">
        <v>2713</v>
      </c>
      <c r="I688" s="65" t="str">
        <f t="shared" si="13"/>
        <v>INSERT INTO FT_T_MKID (MKT_OID,MKT_ID,MKT_ID_CTXT_TYP,START_TMS,LAST_CHG_TMS,LAST_CHG_USR_ID,MKID_OID,DATA_SRC_ID) SELECT  (select MKT_OID from ft_T_mkid where rownum=1 and mkt_id='NZE' ),'EXO00000002','ACMKT',SYSDATE,SYSDATE,'GS:BARCLAYS','MKID=00686','AC' from dual where not exists (select 'X' from ft_t_MKID where MKT_ID='EXO00000002' and MKT_ID_CTXT_TYP='ACMKT');</v>
      </c>
    </row>
    <row r="689" spans="1:9">
      <c r="A689" s="72" t="s">
        <v>1538</v>
      </c>
      <c r="B689" s="72" t="s">
        <v>2741</v>
      </c>
      <c r="C689" s="72" t="s">
        <v>2736</v>
      </c>
      <c r="D689" s="72" t="s">
        <v>35</v>
      </c>
      <c r="E689" s="72" t="s">
        <v>35</v>
      </c>
      <c r="F689" s="72" t="s">
        <v>331</v>
      </c>
      <c r="G689" s="72" t="s">
        <v>2742</v>
      </c>
      <c r="H689" s="72" t="s">
        <v>2713</v>
      </c>
      <c r="I689" s="65" t="str">
        <f t="shared" si="13"/>
        <v>INSERT INTO FT_T_MKID (MKT_OID,MKT_ID,MKT_ID_CTXT_TYP,START_TMS,LAST_CHG_TMS,LAST_CHG_USR_ID,MKID_OID,DATA_SRC_ID) SELECT  (select MKT_OID from ft_T_mkid where rownum=1 and mkt_id='ZAG' ),'EXO00000003','ACMKT',SYSDATE,SYSDATE,'GS:BARCLAYS','MKID=00687','AC' from dual where not exists (select 'X' from ft_t_MKID where MKT_ID='EXO00000003' and MKT_ID_CTXT_TYP='ACMKT');</v>
      </c>
    </row>
    <row r="690" spans="1:9">
      <c r="A690" s="72" t="s">
        <v>1262</v>
      </c>
      <c r="B690" s="72" t="s">
        <v>2743</v>
      </c>
      <c r="C690" s="72" t="s">
        <v>2736</v>
      </c>
      <c r="D690" s="72" t="s">
        <v>35</v>
      </c>
      <c r="E690" s="72" t="s">
        <v>35</v>
      </c>
      <c r="F690" s="72" t="s">
        <v>331</v>
      </c>
      <c r="G690" s="72" t="s">
        <v>2744</v>
      </c>
      <c r="H690" s="72" t="s">
        <v>2713</v>
      </c>
      <c r="I690" s="65" t="str">
        <f t="shared" si="13"/>
        <v>INSERT INTO FT_T_MKID (MKT_OID,MKT_ID,MKT_ID_CTXT_TYP,START_TMS,LAST_CHG_TMS,LAST_CHG_USR_ID,MKID_OID,DATA_SRC_ID) SELECT  (select MKT_OID from ft_T_mkid where rownum=1 and mkt_id='VIE' ),'EXO00000004','ACMKT',SYSDATE,SYSDATE,'GS:BARCLAYS','MKID=00688','AC' from dual where not exists (select 'X' from ft_t_MKID where MKT_ID='EXO00000004' and MKT_ID_CTXT_TYP='ACMKT');</v>
      </c>
    </row>
    <row r="691" spans="1:9">
      <c r="A691" s="72" t="s">
        <v>949</v>
      </c>
      <c r="B691" s="72" t="s">
        <v>2745</v>
      </c>
      <c r="C691" s="72" t="s">
        <v>2736</v>
      </c>
      <c r="D691" s="72" t="s">
        <v>35</v>
      </c>
      <c r="E691" s="72" t="s">
        <v>35</v>
      </c>
      <c r="F691" s="72" t="s">
        <v>331</v>
      </c>
      <c r="G691" s="72" t="s">
        <v>2746</v>
      </c>
      <c r="H691" s="72" t="s">
        <v>2713</v>
      </c>
      <c r="I691" s="65" t="str">
        <f t="shared" si="13"/>
        <v>INSERT INTO FT_T_MKID (MKT_OID,MKT_ID,MKT_ID_CTXT_TYP,START_TMS,LAST_CHG_TMS,LAST_CHG_USR_ID,MKID_OID,DATA_SRC_ID) SELECT  (select MKT_OID from ft_T_mkid where rownum=1 and mkt_id='BRU' ),'EXO00000005','ACMKT',SYSDATE,SYSDATE,'GS:BARCLAYS','MKID=00689','AC' from dual where not exists (select 'X' from ft_t_MKID where MKT_ID='EXO00000005' and MKT_ID_CTXT_TYP='ACMKT');</v>
      </c>
    </row>
    <row r="692" spans="1:9">
      <c r="A692" s="72" t="s">
        <v>1442</v>
      </c>
      <c r="B692" s="72" t="s">
        <v>2747</v>
      </c>
      <c r="C692" s="72" t="s">
        <v>2736</v>
      </c>
      <c r="D692" s="72" t="s">
        <v>35</v>
      </c>
      <c r="E692" s="72" t="s">
        <v>35</v>
      </c>
      <c r="F692" s="72" t="s">
        <v>331</v>
      </c>
      <c r="G692" s="72" t="s">
        <v>2748</v>
      </c>
      <c r="H692" s="72" t="s">
        <v>2713</v>
      </c>
      <c r="I692" s="65" t="str">
        <f t="shared" si="13"/>
        <v>INSERT INTO FT_T_MKID (MKT_OID,MKT_ID,MKT_ID_CTXT_TYP,START_TMS,LAST_CHG_TMS,LAST_CHG_USR_ID,MKID_OID,DATA_SRC_ID) SELECT  (select MKT_OID from ft_T_mkid where rownum=1 and mkt_id='PRA' ),'EXO00000006','ACMKT',SYSDATE,SYSDATE,'GS:BARCLAYS','MKID=00690','AC' from dual where not exists (select 'X' from ft_t_MKID where MKT_ID='EXO00000006' and MKT_ID_CTXT_TYP='ACMKT');</v>
      </c>
    </row>
    <row r="693" spans="1:9">
      <c r="A693" s="72" t="s">
        <v>998</v>
      </c>
      <c r="B693" s="72" t="s">
        <v>2749</v>
      </c>
      <c r="C693" s="72" t="s">
        <v>2736</v>
      </c>
      <c r="D693" s="72" t="s">
        <v>35</v>
      </c>
      <c r="E693" s="72" t="s">
        <v>35</v>
      </c>
      <c r="F693" s="72" t="s">
        <v>331</v>
      </c>
      <c r="G693" s="72" t="s">
        <v>2750</v>
      </c>
      <c r="H693" s="72" t="s">
        <v>2713</v>
      </c>
      <c r="I693" s="65" t="str">
        <f t="shared" si="13"/>
        <v>INSERT INTO FT_T_MKID (MKT_OID,MKT_ID,MKT_ID_CTXT_TYP,START_TMS,LAST_CHG_TMS,LAST_CHG_USR_ID,MKID_OID,DATA_SRC_ID) SELECT  (select MKT_OID from ft_T_mkid where rownum=1 and mkt_id='BER' ),'EXO00000007','ACMKT',SYSDATE,SYSDATE,'GS:BARCLAYS','MKID=00691','AC' from dual where not exists (select 'X' from ft_t_MKID where MKT_ID='EXO00000007' and MKT_ID_CTXT_TYP='ACMKT');</v>
      </c>
    </row>
    <row r="694" spans="1:9">
      <c r="A694" s="72" t="s">
        <v>837</v>
      </c>
      <c r="B694" s="72" t="s">
        <v>2751</v>
      </c>
      <c r="C694" s="72" t="s">
        <v>2736</v>
      </c>
      <c r="D694" s="72" t="s">
        <v>35</v>
      </c>
      <c r="E694" s="72" t="s">
        <v>35</v>
      </c>
      <c r="F694" s="72" t="s">
        <v>331</v>
      </c>
      <c r="G694" s="72" t="s">
        <v>2752</v>
      </c>
      <c r="H694" s="72" t="s">
        <v>2713</v>
      </c>
      <c r="I694" s="65" t="str">
        <f t="shared" si="13"/>
        <v>INSERT INTO FT_T_MKID (MKT_OID,MKT_ID,MKT_ID_CTXT_TYP,START_TMS,LAST_CHG_TMS,LAST_CHG_USR_ID,MKID_OID,DATA_SRC_ID) SELECT  (select MKT_OID from ft_T_mkid where rownum=1 and mkt_id='DUS' ),'EXO00000008','ACMKT',SYSDATE,SYSDATE,'GS:BARCLAYS','MKID=00692','AC' from dual where not exists (select 'X' from ft_t_MKID where MKT_ID='EXO00000008' and MKT_ID_CTXT_TYP='ACMKT');</v>
      </c>
    </row>
    <row r="695" spans="1:9">
      <c r="A695" s="72" t="s">
        <v>330</v>
      </c>
      <c r="B695" s="72" t="s">
        <v>2753</v>
      </c>
      <c r="C695" s="72" t="s">
        <v>2736</v>
      </c>
      <c r="D695" s="72" t="s">
        <v>35</v>
      </c>
      <c r="E695" s="72" t="s">
        <v>35</v>
      </c>
      <c r="F695" s="72" t="s">
        <v>331</v>
      </c>
      <c r="G695" s="72" t="s">
        <v>2754</v>
      </c>
      <c r="H695" s="72" t="s">
        <v>2713</v>
      </c>
      <c r="I695" s="65" t="str">
        <f t="shared" si="13"/>
        <v>INSERT INTO FT_T_MKID (MKT_OID,MKT_ID,MKT_ID_CTXT_TYP,START_TMS,LAST_CHG_TMS,LAST_CHG_USR_ID,MKID_OID,DATA_SRC_ID) SELECT  (select MKT_OID from ft_T_mkid where rownum=1 and mkt_id='FRA' ),'EXO00000009','ACMKT',SYSDATE,SYSDATE,'GS:BARCLAYS','MKID=00693','AC' from dual where not exists (select 'X' from ft_t_MKID where MKT_ID='EXO00000009' and MKT_ID_CTXT_TYP='ACMKT');</v>
      </c>
    </row>
    <row r="696" spans="1:9">
      <c r="A696" s="72" t="s">
        <v>1270</v>
      </c>
      <c r="B696" s="72" t="s">
        <v>2755</v>
      </c>
      <c r="C696" s="72" t="s">
        <v>2736</v>
      </c>
      <c r="D696" s="72" t="s">
        <v>35</v>
      </c>
      <c r="E696" s="72" t="s">
        <v>35</v>
      </c>
      <c r="F696" s="72" t="s">
        <v>331</v>
      </c>
      <c r="G696" s="72" t="s">
        <v>2756</v>
      </c>
      <c r="H696" s="72" t="s">
        <v>2713</v>
      </c>
      <c r="I696" s="65" t="str">
        <f t="shared" si="13"/>
        <v>INSERT INTO FT_T_MKID (MKT_OID,MKT_ID,MKT_ID_CTXT_TYP,START_TMS,LAST_CHG_TMS,LAST_CHG_USR_ID,MKID_OID,DATA_SRC_ID) SELECT  (select MKT_OID from ft_T_mkid where rownum=1 and mkt_id='MUN' ),'EXO00000010','ACMKT',SYSDATE,SYSDATE,'GS:BARCLAYS','MKID=00694','AC' from dual where not exists (select 'X' from ft_t_MKID where MKT_ID='EXO00000010' and MKT_ID_CTXT_TYP='ACMKT');</v>
      </c>
    </row>
    <row r="697" spans="1:9">
      <c r="A697" s="72" t="s">
        <v>348</v>
      </c>
      <c r="B697" s="72" t="s">
        <v>2757</v>
      </c>
      <c r="C697" s="72" t="s">
        <v>2736</v>
      </c>
      <c r="D697" s="72" t="s">
        <v>35</v>
      </c>
      <c r="E697" s="72" t="s">
        <v>35</v>
      </c>
      <c r="F697" s="72" t="s">
        <v>331</v>
      </c>
      <c r="G697" s="72" t="s">
        <v>2758</v>
      </c>
      <c r="H697" s="72" t="s">
        <v>2713</v>
      </c>
      <c r="I697" s="65" t="str">
        <f t="shared" si="13"/>
        <v>INSERT INTO FT_T_MKID (MKT_OID,MKT_ID,MKT_ID_CTXT_TYP,START_TMS,LAST_CHG_TMS,LAST_CHG_USR_ID,MKID_OID,DATA_SRC_ID) SELECT  (select MKT_OID from ft_T_mkid where rownum=1 and mkt_id='STU' ),'EXO00000011','ACMKT',SYSDATE,SYSDATE,'GS:BARCLAYS','MKID=00695','AC' from dual where not exists (select 'X' from ft_t_MKID where MKT_ID='EXO00000011' and MKT_ID_CTXT_TYP='ACMKT');</v>
      </c>
    </row>
    <row r="698" spans="1:9">
      <c r="A698" s="72" t="s">
        <v>754</v>
      </c>
      <c r="B698" s="72" t="s">
        <v>2759</v>
      </c>
      <c r="C698" s="72" t="s">
        <v>2736</v>
      </c>
      <c r="D698" s="72" t="s">
        <v>35</v>
      </c>
      <c r="E698" s="72" t="s">
        <v>35</v>
      </c>
      <c r="F698" s="72" t="s">
        <v>331</v>
      </c>
      <c r="G698" s="72" t="s">
        <v>2760</v>
      </c>
      <c r="H698" s="72" t="s">
        <v>2713</v>
      </c>
      <c r="I698" s="65" t="str">
        <f t="shared" si="13"/>
        <v>INSERT INTO FT_T_MKID (MKT_OID,MKT_ID,MKT_ID_CTXT_TYP,START_TMS,LAST_CHG_TMS,LAST_CHG_USR_ID,MKID_OID,DATA_SRC_ID) SELECT  (select MKT_OID from ft_T_mkid where rownum=1 and mkt_id='MCE' ),'EXO00000012','ACMKT',SYSDATE,SYSDATE,'GS:BARCLAYS','MKID=00696','AC' from dual where not exists (select 'X' from ft_t_MKID where MKT_ID='EXO00000012' and MKT_ID_CTXT_TYP='ACMKT');</v>
      </c>
    </row>
    <row r="699" spans="1:9">
      <c r="A699" s="72" t="s">
        <v>757</v>
      </c>
      <c r="B699" s="72" t="s">
        <v>2761</v>
      </c>
      <c r="C699" s="72" t="s">
        <v>2736</v>
      </c>
      <c r="D699" s="72" t="s">
        <v>35</v>
      </c>
      <c r="E699" s="72" t="s">
        <v>35</v>
      </c>
      <c r="F699" s="72" t="s">
        <v>331</v>
      </c>
      <c r="G699" s="72" t="s">
        <v>2762</v>
      </c>
      <c r="H699" s="72" t="s">
        <v>2713</v>
      </c>
      <c r="I699" s="65" t="str">
        <f t="shared" si="13"/>
        <v>INSERT INTO FT_T_MKID (MKT_OID,MKT_ID,MKT_ID_CTXT_TYP,START_TMS,LAST_CHG_TMS,LAST_CHG_USR_ID,MKID_OID,DATA_SRC_ID) SELECT  (select MKT_OID from ft_T_mkid where rownum=1 and mkt_id='MAD' ),'EXO00000013','ACMKT',SYSDATE,SYSDATE,'GS:BARCLAYS','MKID=00697','AC' from dual where not exists (select 'X' from ft_t_MKID where MKT_ID='EXO00000013' and MKT_ID_CTXT_TYP='ACMKT');</v>
      </c>
    </row>
    <row r="700" spans="1:9">
      <c r="A700" s="72" t="s">
        <v>1254</v>
      </c>
      <c r="B700" s="72" t="s">
        <v>2763</v>
      </c>
      <c r="C700" s="72" t="s">
        <v>2736</v>
      </c>
      <c r="D700" s="72" t="s">
        <v>35</v>
      </c>
      <c r="E700" s="72" t="s">
        <v>35</v>
      </c>
      <c r="F700" s="72" t="s">
        <v>331</v>
      </c>
      <c r="G700" s="72" t="s">
        <v>2764</v>
      </c>
      <c r="H700" s="72" t="s">
        <v>2713</v>
      </c>
      <c r="I700" s="65" t="str">
        <f t="shared" si="13"/>
        <v>INSERT INTO FT_T_MKID (MKT_OID,MKT_ID,MKT_ID_CTXT_TYP,START_TMS,LAST_CHG_TMS,LAST_CHG_USR_ID,MKID_OID,DATA_SRC_ID) SELECT  (select MKT_OID from ft_T_mkid where rownum=1 and mkt_id='PAR' ),'EXO00000014','ACMKT',SYSDATE,SYSDATE,'GS:BARCLAYS','MKID=00698','AC' from dual where not exists (select 'X' from ft_t_MKID where MKT_ID='EXO00000014' and MKT_ID_CTXT_TYP='ACMKT');</v>
      </c>
    </row>
    <row r="701" spans="1:9">
      <c r="A701" s="72" t="s">
        <v>1243</v>
      </c>
      <c r="B701" s="72" t="s">
        <v>2765</v>
      </c>
      <c r="C701" s="72" t="s">
        <v>2736</v>
      </c>
      <c r="D701" s="72" t="s">
        <v>35</v>
      </c>
      <c r="E701" s="72" t="s">
        <v>35</v>
      </c>
      <c r="F701" s="72" t="s">
        <v>331</v>
      </c>
      <c r="G701" s="72" t="s">
        <v>2766</v>
      </c>
      <c r="H701" s="72" t="s">
        <v>2713</v>
      </c>
      <c r="I701" s="65" t="str">
        <f t="shared" si="13"/>
        <v>INSERT INTO FT_T_MKID (MKT_OID,MKT_ID,MKT_ID_CTXT_TYP,START_TMS,LAST_CHG_TMS,LAST_CHG_USR_ID,MKID_OID,DATA_SRC_ID) SELECT  (select MKT_OID from ft_T_mkid where rownum=1 and mkt_id='WSE' ),'EXO00000015','ACMKT',SYSDATE,SYSDATE,'GS:BARCLAYS','MKID=00699','AC' from dual where not exists (select 'X' from ft_t_MKID where MKT_ID='EXO00000015' and MKT_ID_CTXT_TYP='ACMKT');</v>
      </c>
    </row>
    <row r="702" spans="1:9">
      <c r="A702" s="72" t="s">
        <v>996</v>
      </c>
      <c r="B702" s="72" t="s">
        <v>2767</v>
      </c>
      <c r="C702" s="72" t="s">
        <v>2736</v>
      </c>
      <c r="D702" s="72" t="s">
        <v>35</v>
      </c>
      <c r="E702" s="72" t="s">
        <v>35</v>
      </c>
      <c r="F702" s="72" t="s">
        <v>331</v>
      </c>
      <c r="G702" s="72" t="s">
        <v>2768</v>
      </c>
      <c r="H702" s="72" t="s">
        <v>2713</v>
      </c>
      <c r="I702" s="65" t="str">
        <f t="shared" si="13"/>
        <v>INSERT INTO FT_T_MKID (MKT_OID,MKT_ID,MKT_ID_CTXT_TYP,START_TMS,LAST_CHG_TMS,LAST_CHG_USR_ID,MKID_OID,DATA_SRC_ID) SELECT  (select MKT_OID from ft_T_mkid where rownum=1 and mkt_id='ATH' ),'EXO00000016','ACMKT',SYSDATE,SYSDATE,'GS:BARCLAYS','MKID=00700','AC' from dual where not exists (select 'X' from ft_t_MKID where MKT_ID='EXO00000016' and MKT_ID_CTXT_TYP='ACMKT');</v>
      </c>
    </row>
    <row r="703" spans="1:9">
      <c r="A703" s="72" t="s">
        <v>1357</v>
      </c>
      <c r="B703" s="72" t="s">
        <v>2769</v>
      </c>
      <c r="C703" s="72" t="s">
        <v>2736</v>
      </c>
      <c r="D703" s="72" t="s">
        <v>35</v>
      </c>
      <c r="E703" s="72" t="s">
        <v>35</v>
      </c>
      <c r="F703" s="72" t="s">
        <v>331</v>
      </c>
      <c r="G703" s="72" t="s">
        <v>2770</v>
      </c>
      <c r="H703" s="72" t="s">
        <v>2713</v>
      </c>
      <c r="I703" s="65" t="str">
        <f t="shared" si="13"/>
        <v>INSERT INTO FT_T_MKID (MKT_OID,MKT_ID,MKT_ID_CTXT_TYP,START_TMS,LAST_CHG_TMS,LAST_CHG_USR_ID,MKID_OID,DATA_SRC_ID) SELECT  (select MKT_OID from ft_T_mkid where rownum=1 and mkt_id='MIL' ),'EXO00000017','ACMKT',SYSDATE,SYSDATE,'GS:BARCLAYS','MKID=00701','AC' from dual where not exists (select 'X' from ft_t_MKID where MKT_ID='EXO00000017' and MKT_ID_CTXT_TYP='ACMKT');</v>
      </c>
    </row>
    <row r="704" spans="1:9">
      <c r="A704" s="72" t="s">
        <v>869</v>
      </c>
      <c r="B704" s="72" t="s">
        <v>2771</v>
      </c>
      <c r="C704" s="72" t="s">
        <v>2736</v>
      </c>
      <c r="D704" s="72" t="s">
        <v>35</v>
      </c>
      <c r="E704" s="72" t="s">
        <v>35</v>
      </c>
      <c r="F704" s="72" t="s">
        <v>331</v>
      </c>
      <c r="G704" s="72" t="s">
        <v>2772</v>
      </c>
      <c r="H704" s="72" t="s">
        <v>2713</v>
      </c>
      <c r="I704" s="65" t="str">
        <f t="shared" si="13"/>
        <v>INSERT INTO FT_T_MKID (MKT_OID,MKT_ID,MKT_ID_CTXT_TYP,START_TMS,LAST_CHG_TMS,LAST_CHG_USR_ID,MKID_OID,DATA_SRC_ID) SELECT  (select MKT_OID from ft_T_mkid where rownum=1 and mkt_id='LUX' ),'EXO00000019','ACMKT',SYSDATE,SYSDATE,'GS:BARCLAYS','MKID=00702','AC' from dual where not exists (select 'X' from ft_t_MKID where MKT_ID='EXO00000019' and MKT_ID_CTXT_TYP='ACMKT');</v>
      </c>
    </row>
    <row r="705" spans="1:9">
      <c r="A705" s="72" t="s">
        <v>616</v>
      </c>
      <c r="B705" s="72" t="s">
        <v>2773</v>
      </c>
      <c r="C705" s="72" t="s">
        <v>2736</v>
      </c>
      <c r="D705" s="72" t="s">
        <v>35</v>
      </c>
      <c r="E705" s="72" t="s">
        <v>35</v>
      </c>
      <c r="F705" s="72" t="s">
        <v>331</v>
      </c>
      <c r="G705" s="72" t="s">
        <v>2774</v>
      </c>
      <c r="H705" s="72" t="s">
        <v>2713</v>
      </c>
      <c r="I705" s="65" t="str">
        <f t="shared" si="13"/>
        <v>INSERT INTO FT_T_MKID (MKT_OID,MKT_ID,MKT_ID_CTXT_TYP,START_TMS,LAST_CHG_TMS,LAST_CHG_USR_ID,MKID_OID,DATA_SRC_ID) SELECT  (select MKT_OID from ft_T_mkid where rownum=1 and mkt_id='BUD' ),'EXO00000020','ACMKT',SYSDATE,SYSDATE,'GS:BARCLAYS','MKID=00703','AC' from dual where not exists (select 'X' from ft_t_MKID where MKT_ID='EXO00000020' and MKT_ID_CTXT_TYP='ACMKT');</v>
      </c>
    </row>
    <row r="706" spans="1:9">
      <c r="A706" s="72" t="s">
        <v>1275</v>
      </c>
      <c r="B706" s="72" t="s">
        <v>2775</v>
      </c>
      <c r="C706" s="72" t="s">
        <v>2736</v>
      </c>
      <c r="D706" s="72" t="s">
        <v>35</v>
      </c>
      <c r="E706" s="72" t="s">
        <v>35</v>
      </c>
      <c r="F706" s="72" t="s">
        <v>331</v>
      </c>
      <c r="G706" s="72" t="s">
        <v>2776</v>
      </c>
      <c r="H706" s="72" t="s">
        <v>2713</v>
      </c>
      <c r="I706" s="65" t="str">
        <f t="shared" si="13"/>
        <v>INSERT INTO FT_T_MKID (MKT_OID,MKT_ID,MKT_ID_CTXT_TYP,START_TMS,LAST_CHG_TMS,LAST_CHG_USR_ID,MKID_OID,DATA_SRC_ID) SELECT  (select MKT_OID from ft_T_mkid where rownum=1 and mkt_id='AMS' ),'EXO00000021','ACMKT',SYSDATE,SYSDATE,'GS:BARCLAYS','MKID=00704','AC' from dual where not exists (select 'X' from ft_t_MKID where MKT_ID='EXO00000021' and MKT_ID_CTXT_TYP='ACMKT');</v>
      </c>
    </row>
    <row r="707" spans="1:9">
      <c r="A707" s="72" t="s">
        <v>1257</v>
      </c>
      <c r="B707" s="72" t="s">
        <v>2777</v>
      </c>
      <c r="C707" s="72" t="s">
        <v>2736</v>
      </c>
      <c r="D707" s="72" t="s">
        <v>35</v>
      </c>
      <c r="E707" s="72" t="s">
        <v>35</v>
      </c>
      <c r="F707" s="72" t="s">
        <v>331</v>
      </c>
      <c r="G707" s="72" t="s">
        <v>2778</v>
      </c>
      <c r="H707" s="72" t="s">
        <v>2713</v>
      </c>
      <c r="I707" s="65" t="str">
        <f t="shared" si="13"/>
        <v>INSERT INTO FT_T_MKID (MKT_OID,MKT_ID,MKT_ID_CTXT_TYP,START_TMS,LAST_CHG_TMS,LAST_CHG_USR_ID,MKID_OID,DATA_SRC_ID) SELECT  (select MKT_OID from ft_T_mkid where rownum=1 and mkt_id='SWX' ),'EXO00000023','ACMKT',SYSDATE,SYSDATE,'GS:BARCLAYS','MKID=00705','AC' from dual where not exists (select 'X' from ft_t_MKID where MKT_ID='EXO00000023' and MKT_ID_CTXT_TYP='ACMKT');</v>
      </c>
    </row>
    <row r="708" spans="1:9">
      <c r="A708" s="72" t="s">
        <v>583</v>
      </c>
      <c r="B708" s="72" t="s">
        <v>2779</v>
      </c>
      <c r="C708" s="72" t="s">
        <v>2736</v>
      </c>
      <c r="D708" s="72" t="s">
        <v>35</v>
      </c>
      <c r="E708" s="72" t="s">
        <v>35</v>
      </c>
      <c r="F708" s="72" t="s">
        <v>331</v>
      </c>
      <c r="G708" s="72" t="s">
        <v>2780</v>
      </c>
      <c r="H708" s="72" t="s">
        <v>2713</v>
      </c>
      <c r="I708" s="65" t="str">
        <f t="shared" si="13"/>
        <v>INSERT INTO FT_T_MKID (MKT_OID,MKT_ID,MKT_ID_CTXT_TYP,START_TMS,LAST_CHG_TMS,LAST_CHG_USR_ID,MKID_OID,DATA_SRC_ID) SELECT  (select MKT_OID from ft_T_mkid where rownum=1 and mkt_id='BRN' ),'EXO00000024','ACMKT',SYSDATE,SYSDATE,'GS:BARCLAYS','MKID=00706','AC' from dual where not exists (select 'X' from ft_t_MKID where MKT_ID='EXO00000024' and MKT_ID_CTXT_TYP='ACMKT');</v>
      </c>
    </row>
    <row r="709" spans="1:9">
      <c r="A709" s="72" t="s">
        <v>385</v>
      </c>
      <c r="B709" s="72" t="s">
        <v>2781</v>
      </c>
      <c r="C709" s="72" t="s">
        <v>2736</v>
      </c>
      <c r="D709" s="72" t="s">
        <v>35</v>
      </c>
      <c r="E709" s="72" t="s">
        <v>35</v>
      </c>
      <c r="F709" s="72" t="s">
        <v>331</v>
      </c>
      <c r="G709" s="72" t="s">
        <v>2782</v>
      </c>
      <c r="H709" s="72" t="s">
        <v>2713</v>
      </c>
      <c r="I709" s="65" t="str">
        <f t="shared" si="13"/>
        <v>INSERT INTO FT_T_MKID (MKT_OID,MKT_ID,MKT_ID_CTXT_TYP,START_TMS,LAST_CHG_TMS,LAST_CHG_USR_ID,MKID_OID,DATA_SRC_ID) SELECT  (select MKT_OID from ft_T_mkid where rownum=1 and mkt_id='IST' ),'EXO00000025','ACMKT',SYSDATE,SYSDATE,'GS:BARCLAYS','MKID=00707','AC' from dual where not exists (select 'X' from ft_t_MKID where MKT_ID='EXO00000025' and MKT_ID_CTXT_TYP='ACMKT');</v>
      </c>
    </row>
    <row r="710" spans="1:9">
      <c r="A710" s="72" t="s">
        <v>350</v>
      </c>
      <c r="B710" s="72" t="s">
        <v>2783</v>
      </c>
      <c r="C710" s="72" t="s">
        <v>2736</v>
      </c>
      <c r="D710" s="72" t="s">
        <v>35</v>
      </c>
      <c r="E710" s="72" t="s">
        <v>35</v>
      </c>
      <c r="F710" s="72" t="s">
        <v>331</v>
      </c>
      <c r="G710" s="72" t="s">
        <v>2784</v>
      </c>
      <c r="H710" s="72" t="s">
        <v>2713</v>
      </c>
      <c r="I710" s="65" t="str">
        <f t="shared" si="13"/>
        <v>INSERT INTO FT_T_MKID (MKT_OID,MKT_ID,MKT_ID_CTXT_TYP,START_TMS,LAST_CHG_TMS,LAST_CHG_USR_ID,MKID_OID,DATA_SRC_ID) SELECT  (select MKT_OID from ft_T_mkid where rownum=1 and mkt_id='LSE' ),'EXO00000026','ACMKT',SYSDATE,SYSDATE,'GS:BARCLAYS','MKID=00708','AC' from dual where not exists (select 'X' from ft_t_MKID where MKT_ID='EXO00000026' and MKT_ID_CTXT_TYP='ACMKT');</v>
      </c>
    </row>
    <row r="711" spans="1:9">
      <c r="A711" s="72" t="s">
        <v>1435</v>
      </c>
      <c r="B711" s="72" t="s">
        <v>2785</v>
      </c>
      <c r="C711" s="72" t="s">
        <v>2736</v>
      </c>
      <c r="D711" s="72" t="s">
        <v>35</v>
      </c>
      <c r="E711" s="72" t="s">
        <v>35</v>
      </c>
      <c r="F711" s="72" t="s">
        <v>331</v>
      </c>
      <c r="G711" s="72" t="s">
        <v>2786</v>
      </c>
      <c r="H711" s="72" t="s">
        <v>2713</v>
      </c>
      <c r="I711" s="65" t="str">
        <f t="shared" si="13"/>
        <v>INSERT INTO FT_T_MKID (MKT_OID,MKT_ID,MKT_ID_CTXT_TYP,START_TMS,LAST_CHG_TMS,LAST_CHG_USR_ID,MKID_OID,DATA_SRC_ID) SELECT  (select MKT_OID from ft_T_mkid where rownum=1 and mkt_id='PMG' ),'EXO00000028','ACMKT',SYSDATE,SYSDATE,'GS:BARCLAYS','MKID=00709','AC' from dual where not exists (select 'X' from ft_t_MKID where MKT_ID='EXO00000028' and MKT_ID_CTXT_TYP='ACMKT');</v>
      </c>
    </row>
    <row r="712" spans="1:9">
      <c r="A712" s="72" t="s">
        <v>376</v>
      </c>
      <c r="B712" s="72" t="s">
        <v>2787</v>
      </c>
      <c r="C712" s="72" t="s">
        <v>2736</v>
      </c>
      <c r="D712" s="72" t="s">
        <v>35</v>
      </c>
      <c r="E712" s="72" t="s">
        <v>35</v>
      </c>
      <c r="F712" s="72" t="s">
        <v>331</v>
      </c>
      <c r="G712" s="72" t="s">
        <v>2788</v>
      </c>
      <c r="H712" s="72" t="s">
        <v>2713</v>
      </c>
      <c r="I712" s="65" t="str">
        <f t="shared" si="13"/>
        <v>INSERT INTO FT_T_MKID (MKT_OID,MKT_ID,MKT_ID_CTXT_TYP,START_TMS,LAST_CHG_TMS,LAST_CHG_USR_ID,MKID_OID,DATA_SRC_ID) SELECT  (select MKT_OID from ft_T_mkid where rownum=1 and mkt_id='ISE' ),'EXO00000029','ACMKT',SYSDATE,SYSDATE,'GS:BARCLAYS','MKID=00710','AC' from dual where not exists (select 'X' from ft_t_MKID where MKT_ID='EXO00000029' and MKT_ID_CTXT_TYP='ACMKT');</v>
      </c>
    </row>
    <row r="713" spans="1:9">
      <c r="A713" s="72" t="s">
        <v>1489</v>
      </c>
      <c r="B713" s="72" t="s">
        <v>2789</v>
      </c>
      <c r="C713" s="72" t="s">
        <v>2736</v>
      </c>
      <c r="D713" s="72" t="s">
        <v>35</v>
      </c>
      <c r="E713" s="72" t="s">
        <v>35</v>
      </c>
      <c r="F713" s="72" t="s">
        <v>331</v>
      </c>
      <c r="G713" s="72" t="s">
        <v>2790</v>
      </c>
      <c r="H713" s="72" t="s">
        <v>2713</v>
      </c>
      <c r="I713" s="65" t="str">
        <f t="shared" si="13"/>
        <v>INSERT INTO FT_T_MKID (MKT_OID,MKT_ID,MKT_ID_CTXT_TYP,START_TMS,LAST_CHG_TMS,LAST_CHG_USR_ID,MKID_OID,DATA_SRC_ID) SELECT  (select MKT_OID from ft_T_mkid where rownum=1 and mkt_id='TAI' ),'EXO00000030','ACMKT',SYSDATE,SYSDATE,'GS:BARCLAYS','MKID=00711','AC' from dual where not exists (select 'X' from ft_t_MKID where MKT_ID='EXO00000030' and MKT_ID_CTXT_TYP='ACMKT');</v>
      </c>
    </row>
    <row r="714" spans="1:9">
      <c r="A714" s="72" t="s">
        <v>1475</v>
      </c>
      <c r="B714" s="72" t="s">
        <v>2791</v>
      </c>
      <c r="C714" s="72" t="s">
        <v>2736</v>
      </c>
      <c r="D714" s="72" t="s">
        <v>35</v>
      </c>
      <c r="E714" s="72" t="s">
        <v>35</v>
      </c>
      <c r="F714" s="72" t="s">
        <v>331</v>
      </c>
      <c r="G714" s="72" t="s">
        <v>2792</v>
      </c>
      <c r="H714" s="72" t="s">
        <v>2713</v>
      </c>
      <c r="I714" s="65" t="str">
        <f t="shared" si="13"/>
        <v>INSERT INTO FT_T_MKID (MKT_OID,MKT_ID,MKT_ID_CTXT_TYP,START_TMS,LAST_CHG_TMS,LAST_CHG_USR_ID,MKID_OID,DATA_SRC_ID) SELECT  (select MKT_OID from ft_T_mkid where rownum=1 and mkt_id='SHH' ),'EXO00000031','ACMKT',SYSDATE,SYSDATE,'GS:BARCLAYS','MKID=00712','AC' from dual where not exists (select 'X' from ft_t_MKID where MKT_ID='EXO00000031' and MKT_ID_CTXT_TYP='ACMKT');</v>
      </c>
    </row>
    <row r="715" spans="1:9">
      <c r="A715" s="72" t="s">
        <v>1476</v>
      </c>
      <c r="B715" s="72" t="s">
        <v>2793</v>
      </c>
      <c r="C715" s="72" t="s">
        <v>2736</v>
      </c>
      <c r="D715" s="72" t="s">
        <v>35</v>
      </c>
      <c r="E715" s="72" t="s">
        <v>35</v>
      </c>
      <c r="F715" s="72" t="s">
        <v>331</v>
      </c>
      <c r="G715" s="72" t="s">
        <v>2794</v>
      </c>
      <c r="H715" s="72" t="s">
        <v>2713</v>
      </c>
      <c r="I715" s="65" t="str">
        <f t="shared" si="13"/>
        <v>INSERT INTO FT_T_MKID (MKT_OID,MKT_ID,MKT_ID_CTXT_TYP,START_TMS,LAST_CHG_TMS,LAST_CHG_USR_ID,MKID_OID,DATA_SRC_ID) SELECT  (select MKT_OID from ft_T_mkid where rownum=1 and mkt_id='SHZ' ),'EXO00000032','ACMKT',SYSDATE,SYSDATE,'GS:BARCLAYS','MKID=00713','AC' from dual where not exists (select 'X' from ft_t_MKID where MKT_ID='EXO00000032' and MKT_ID_CTXT_TYP='ACMKT');</v>
      </c>
    </row>
    <row r="716" spans="1:9">
      <c r="A716" s="72" t="s">
        <v>820</v>
      </c>
      <c r="B716" s="72" t="s">
        <v>2795</v>
      </c>
      <c r="C716" s="72" t="s">
        <v>2736</v>
      </c>
      <c r="D716" s="72" t="s">
        <v>35</v>
      </c>
      <c r="E716" s="72" t="s">
        <v>35</v>
      </c>
      <c r="F716" s="72" t="s">
        <v>331</v>
      </c>
      <c r="G716" s="72" t="s">
        <v>2796</v>
      </c>
      <c r="H716" s="72" t="s">
        <v>2713</v>
      </c>
      <c r="I716" s="65" t="str">
        <f t="shared" si="13"/>
        <v>INSERT INTO FT_T_MKID (MKT_OID,MKT_ID,MKT_ID_CTXT_TYP,START_TMS,LAST_CHG_TMS,LAST_CHG_USR_ID,MKID_OID,DATA_SRC_ID) SELECT  (select MKT_OID from ft_T_mkid where rownum=1 and mkt_id='HKG' ),'EXO00000033','ACMKT',SYSDATE,SYSDATE,'GS:BARCLAYS','MKID=00714','AC' from dual where not exists (select 'X' from ft_t_MKID where MKT_ID='EXO00000033' and MKT_ID_CTXT_TYP='ACMKT');</v>
      </c>
    </row>
    <row r="717" spans="1:9">
      <c r="A717" s="72" t="s">
        <v>614</v>
      </c>
      <c r="B717" s="72" t="s">
        <v>2797</v>
      </c>
      <c r="C717" s="72" t="s">
        <v>2736</v>
      </c>
      <c r="D717" s="72" t="s">
        <v>35</v>
      </c>
      <c r="E717" s="72" t="s">
        <v>35</v>
      </c>
      <c r="F717" s="72" t="s">
        <v>331</v>
      </c>
      <c r="G717" s="72" t="s">
        <v>2798</v>
      </c>
      <c r="H717" s="72" t="s">
        <v>2713</v>
      </c>
      <c r="I717" s="65" t="str">
        <f t="shared" si="13"/>
        <v>INSERT INTO FT_T_MKID (MKT_OID,MKT_ID,MKT_ID_CTXT_TYP,START_TMS,LAST_CHG_TMS,LAST_CHG_USR_ID,MKID_OID,DATA_SRC_ID) SELECT  (select MKT_OID from ft_T_mkid where rownum=1 and mkt_id='BSE' ),'EXO00000034','ACMKT',SYSDATE,SYSDATE,'GS:BARCLAYS','MKID=00715','AC' from dual where not exists (select 'X' from ft_t_MKID where MKT_ID='EXO00000034' and MKT_ID_CTXT_TYP='ACMKT');</v>
      </c>
    </row>
    <row r="718" spans="1:9">
      <c r="A718" s="72" t="s">
        <v>340</v>
      </c>
      <c r="B718" s="72" t="s">
        <v>2799</v>
      </c>
      <c r="C718" s="72" t="s">
        <v>2736</v>
      </c>
      <c r="D718" s="72" t="s">
        <v>35</v>
      </c>
      <c r="E718" s="72" t="s">
        <v>35</v>
      </c>
      <c r="F718" s="72" t="s">
        <v>331</v>
      </c>
      <c r="G718" s="72" t="s">
        <v>2800</v>
      </c>
      <c r="H718" s="72" t="s">
        <v>2713</v>
      </c>
      <c r="I718" s="65" t="str">
        <f t="shared" si="13"/>
        <v>INSERT INTO FT_T_MKID (MKT_OID,MKT_ID,MKT_ID_CTXT_TYP,START_TMS,LAST_CHG_TMS,LAST_CHG_USR_ID,MKID_OID,DATA_SRC_ID) SELECT  (select MKT_OID from ft_T_mkid where rownum=1 and mkt_id='JSD' ),'EXO00000035','ACMKT',SYSDATE,SYSDATE,'GS:BARCLAYS','MKID=00716','AC' from dual where not exists (select 'X' from ft_t_MKID where MKT_ID='EXO00000035' and MKT_ID_CTXT_TYP='ACMKT');</v>
      </c>
    </row>
    <row r="719" spans="1:9">
      <c r="A719" s="72" t="s">
        <v>1391</v>
      </c>
      <c r="B719" s="72" t="s">
        <v>2801</v>
      </c>
      <c r="C719" s="72" t="s">
        <v>2736</v>
      </c>
      <c r="D719" s="72" t="s">
        <v>35</v>
      </c>
      <c r="E719" s="72" t="s">
        <v>35</v>
      </c>
      <c r="F719" s="72" t="s">
        <v>331</v>
      </c>
      <c r="G719" s="72" t="s">
        <v>2802</v>
      </c>
      <c r="H719" s="72" t="s">
        <v>2713</v>
      </c>
      <c r="I719" s="65" t="str">
        <f t="shared" ref="I719:I750" si="14">CONCATENATE("INSERT INTO FT_T_MKID (MKT_OID,MKT_ID,MKT_ID_CTXT_TYP,START_TMS,LAST_CHG_TMS,LAST_CHG_USR_ID,MKID_OID,DATA_SRC_ID)"," SELECT  (select MKT_OID from ft_T_mkid where rownum=1 and mkt_id='",A719,"' ),'",B719,"','",C719,"',","",D719,",","",E719,",","'",F719,"'",",'",G719,"',","'",H719,"' from dual where not exists (select 'X' from ft_t_MKID where MKT_ID='",B719,"' and MKT_ID_CTXT_TYP='ACMKT');")</f>
        <v>INSERT INTO FT_T_MKID (MKT_OID,MKT_ID,MKT_ID_CTXT_TYP,START_TMS,LAST_CHG_TMS,LAST_CHG_USR_ID,MKID_OID,DATA_SRC_ID) SELECT  (select MKT_OID from ft_T_mkid where rownum=1 and mkt_id='NGO' ),'EXO00000036','ACMKT',SYSDATE,SYSDATE,'GS:BARCLAYS','MKID=00717','AC' from dual where not exists (select 'X' from ft_t_MKID where MKT_ID='EXO00000036' and MKT_ID_CTXT_TYP='ACMKT');</v>
      </c>
    </row>
    <row r="720" spans="1:9">
      <c r="A720" s="72" t="s">
        <v>1420</v>
      </c>
      <c r="B720" s="72" t="s">
        <v>2803</v>
      </c>
      <c r="C720" s="72" t="s">
        <v>2736</v>
      </c>
      <c r="D720" s="72" t="s">
        <v>35</v>
      </c>
      <c r="E720" s="72" t="s">
        <v>35</v>
      </c>
      <c r="F720" s="72" t="s">
        <v>331</v>
      </c>
      <c r="G720" s="72" t="s">
        <v>2804</v>
      </c>
      <c r="H720" s="72" t="s">
        <v>2713</v>
      </c>
      <c r="I720" s="65" t="str">
        <f t="shared" si="14"/>
        <v>INSERT INTO FT_T_MKID (MKT_OID,MKT_ID,MKT_ID_CTXT_TYP,START_TMS,LAST_CHG_TMS,LAST_CHG_USR_ID,MKID_OID,DATA_SRC_ID) SELECT  (select MKT_OID from ft_T_mkid where rownum=1 and mkt_id='OSE' ),'EXO00000037','ACMKT',SYSDATE,SYSDATE,'GS:BARCLAYS','MKID=00718','AC' from dual where not exists (select 'X' from ft_t_MKID where MKT_ID='EXO00000037' and MKT_ID_CTXT_TYP='ACMKT');</v>
      </c>
    </row>
    <row r="721" spans="1:9">
      <c r="A721" s="72" t="s">
        <v>1462</v>
      </c>
      <c r="B721" s="72" t="s">
        <v>2805</v>
      </c>
      <c r="C721" s="72" t="s">
        <v>2736</v>
      </c>
      <c r="D721" s="72" t="s">
        <v>35</v>
      </c>
      <c r="E721" s="72" t="s">
        <v>35</v>
      </c>
      <c r="F721" s="72" t="s">
        <v>331</v>
      </c>
      <c r="G721" s="72" t="s">
        <v>2806</v>
      </c>
      <c r="H721" s="72" t="s">
        <v>2713</v>
      </c>
      <c r="I721" s="65" t="str">
        <f t="shared" si="14"/>
        <v>INSERT INTO FT_T_MKID (MKT_OID,MKT_ID,MKT_ID_CTXT_TYP,START_TMS,LAST_CHG_TMS,LAST_CHG_USR_ID,MKID_OID,DATA_SRC_ID) SELECT  (select MKT_OID from ft_T_mkid where rownum=1 and mkt_id='SAP' ),'EXO00000038','ACMKT',SYSDATE,SYSDATE,'GS:BARCLAYS','MKID=00719','AC' from dual where not exists (select 'X' from ft_t_MKID where MKT_ID='EXO00000038' and MKT_ID_CTXT_TYP='ACMKT');</v>
      </c>
    </row>
    <row r="722" spans="1:9">
      <c r="A722" s="72" t="s">
        <v>1516</v>
      </c>
      <c r="B722" s="72" t="s">
        <v>2807</v>
      </c>
      <c r="C722" s="72" t="s">
        <v>2736</v>
      </c>
      <c r="D722" s="72" t="s">
        <v>35</v>
      </c>
      <c r="E722" s="72" t="s">
        <v>35</v>
      </c>
      <c r="F722" s="72" t="s">
        <v>331</v>
      </c>
      <c r="G722" s="72" t="s">
        <v>2808</v>
      </c>
      <c r="H722" s="72" t="s">
        <v>2713</v>
      </c>
      <c r="I722" s="65" t="str">
        <f t="shared" si="14"/>
        <v>INSERT INTO FT_T_MKID (MKT_OID,MKT_ID,MKT_ID_CTXT_TYP,START_TMS,LAST_CHG_TMS,LAST_CHG_USR_ID,MKID_OID,DATA_SRC_ID) SELECT  (select MKT_OID from ft_T_mkid where rownum=1 and mkt_id='TYO' ),'EXO00000039','ACMKT',SYSDATE,SYSDATE,'GS:BARCLAYS','MKID=00720','AC' from dual where not exists (select 'X' from ft_t_MKID where MKT_ID='EXO00000039' and MKT_ID_CTXT_TYP='ACMKT');</v>
      </c>
    </row>
    <row r="723" spans="1:9">
      <c r="A723" s="72" t="s">
        <v>772</v>
      </c>
      <c r="B723" s="72" t="s">
        <v>2809</v>
      </c>
      <c r="C723" s="72" t="s">
        <v>2736</v>
      </c>
      <c r="D723" s="72" t="s">
        <v>35</v>
      </c>
      <c r="E723" s="72" t="s">
        <v>35</v>
      </c>
      <c r="F723" s="72" t="s">
        <v>331</v>
      </c>
      <c r="G723" s="72" t="s">
        <v>2810</v>
      </c>
      <c r="H723" s="72" t="s">
        <v>2713</v>
      </c>
      <c r="I723" s="65" t="str">
        <f t="shared" si="14"/>
        <v>INSERT INTO FT_T_MKID (MKT_OID,MKT_ID,MKT_ID_CTXT_TYP,START_TMS,LAST_CHG_TMS,LAST_CHG_USR_ID,MKID_OID,DATA_SRC_ID) SELECT  (select MKT_OID from ft_T_mkid where rownum=1 and mkt_id='KSC' ),'EXO00000040','ACMKT',SYSDATE,SYSDATE,'GS:BARCLAYS','MKID=00721','AC' from dual where not exists (select 'X' from ft_t_MKID where MKT_ID='EXO00000040' and MKT_ID_CTXT_TYP='ACMKT');</v>
      </c>
    </row>
    <row r="724" spans="1:9">
      <c r="A724" s="72" t="s">
        <v>1115</v>
      </c>
      <c r="B724" s="72" t="s">
        <v>2811</v>
      </c>
      <c r="C724" s="72" t="s">
        <v>2736</v>
      </c>
      <c r="D724" s="72" t="s">
        <v>35</v>
      </c>
      <c r="E724" s="72" t="s">
        <v>35</v>
      </c>
      <c r="F724" s="72" t="s">
        <v>331</v>
      </c>
      <c r="G724" s="72" t="s">
        <v>2812</v>
      </c>
      <c r="H724" s="72" t="s">
        <v>2713</v>
      </c>
      <c r="I724" s="65" t="str">
        <f t="shared" si="14"/>
        <v>INSERT INTO FT_T_MKID (MKT_OID,MKT_ID,MKT_ID_CTXT_TYP,START_TMS,LAST_CHG_TMS,LAST_CHG_USR_ID,MKID_OID,DATA_SRC_ID) SELECT  (select MKT_OID from ft_T_mkid where rownum=1 and mkt_id='JKT' ),'EXO00000042','ACMKT',SYSDATE,SYSDATE,'GS:BARCLAYS','MKID=00722','AC' from dual where not exists (select 'X' from ft_t_MKID where MKT_ID='EXO00000042' and MKT_ID_CTXT_TYP='ACMKT');</v>
      </c>
    </row>
    <row r="725" spans="1:9">
      <c r="A725" s="72" t="s">
        <v>1467</v>
      </c>
      <c r="B725" s="72" t="s">
        <v>2813</v>
      </c>
      <c r="C725" s="72" t="s">
        <v>2736</v>
      </c>
      <c r="D725" s="72" t="s">
        <v>35</v>
      </c>
      <c r="E725" s="72" t="s">
        <v>35</v>
      </c>
      <c r="F725" s="72" t="s">
        <v>331</v>
      </c>
      <c r="G725" s="72" t="s">
        <v>2814</v>
      </c>
      <c r="H725" s="72" t="s">
        <v>2713</v>
      </c>
      <c r="I725" s="65" t="str">
        <f t="shared" si="14"/>
        <v>INSERT INTO FT_T_MKID (MKT_OID,MKT_ID,MKT_ID_CTXT_TYP,START_TMS,LAST_CHG_TMS,LAST_CHG_USR_ID,MKID_OID,DATA_SRC_ID) SELECT  (select MKT_OID from ft_T_mkid where rownum=1 and mkt_id='SES' ),'EXO00000044','ACMKT',SYSDATE,SYSDATE,'GS:BARCLAYS','MKID=00723','AC' from dual where not exists (select 'X' from ft_t_MKID where MKT_ID='EXO00000044' and MKT_ID_CTXT_TYP='ACMKT');</v>
      </c>
    </row>
    <row r="726" spans="1:9">
      <c r="A726" s="72" t="s">
        <v>775</v>
      </c>
      <c r="B726" s="72" t="s">
        <v>2815</v>
      </c>
      <c r="C726" s="72" t="s">
        <v>2736</v>
      </c>
      <c r="D726" s="72" t="s">
        <v>35</v>
      </c>
      <c r="E726" s="72" t="s">
        <v>35</v>
      </c>
      <c r="F726" s="72" t="s">
        <v>331</v>
      </c>
      <c r="G726" s="72" t="s">
        <v>2816</v>
      </c>
      <c r="H726" s="72" t="s">
        <v>2713</v>
      </c>
      <c r="I726" s="65" t="str">
        <f t="shared" si="14"/>
        <v>INSERT INTO FT_T_MKID (MKT_OID,MKT_ID,MKT_ID_CTXT_TYP,START_TMS,LAST_CHG_TMS,LAST_CHG_USR_ID,MKID_OID,DATA_SRC_ID) SELECT  (select MKT_OID from ft_T_mkid where rownum=1 and mkt_id='KLS' ),'EXO00000046','ACMKT',SYSDATE,SYSDATE,'GS:BARCLAYS','MKID=00724','AC' from dual where not exists (select 'X' from ft_t_MKID where MKT_ID='EXO00000046' and MKT_ID_CTXT_TYP='ACMKT');</v>
      </c>
    </row>
    <row r="727" spans="1:9">
      <c r="A727" s="72" t="s">
        <v>1431</v>
      </c>
      <c r="B727" s="72" t="s">
        <v>2817</v>
      </c>
      <c r="C727" s="72" t="s">
        <v>2736</v>
      </c>
      <c r="D727" s="72" t="s">
        <v>35</v>
      </c>
      <c r="E727" s="72" t="s">
        <v>35</v>
      </c>
      <c r="F727" s="72" t="s">
        <v>331</v>
      </c>
      <c r="G727" s="72" t="s">
        <v>2818</v>
      </c>
      <c r="H727" s="72" t="s">
        <v>2713</v>
      </c>
      <c r="I727" s="65" t="str">
        <f t="shared" si="14"/>
        <v>INSERT INTO FT_T_MKID (MKT_OID,MKT_ID,MKT_ID_CTXT_TYP,START_TMS,LAST_CHG_TMS,LAST_CHG_USR_ID,MKID_OID,DATA_SRC_ID) SELECT  (select MKT_OID from ft_T_mkid where rownum=1 and mkt_id='PHS' ),'EXO00000047','ACMKT',SYSDATE,SYSDATE,'GS:BARCLAYS','MKID=00725','AC' from dual where not exists (select 'X' from ft_t_MKID where MKT_ID='EXO00000047' and MKT_ID_CTXT_TYP='ACMKT');</v>
      </c>
    </row>
    <row r="728" spans="1:9">
      <c r="A728" s="72" t="s">
        <v>1468</v>
      </c>
      <c r="B728" s="72" t="s">
        <v>2819</v>
      </c>
      <c r="C728" s="72" t="s">
        <v>2736</v>
      </c>
      <c r="D728" s="72" t="s">
        <v>35</v>
      </c>
      <c r="E728" s="72" t="s">
        <v>35</v>
      </c>
      <c r="F728" s="72" t="s">
        <v>331</v>
      </c>
      <c r="G728" s="72" t="s">
        <v>2820</v>
      </c>
      <c r="H728" s="72" t="s">
        <v>2713</v>
      </c>
      <c r="I728" s="65" t="str">
        <f t="shared" si="14"/>
        <v>INSERT INTO FT_T_MKID (MKT_OID,MKT_ID,MKT_ID_CTXT_TYP,START_TMS,LAST_CHG_TMS,LAST_CHG_USR_ID,MKID_OID,DATA_SRC_ID) SELECT  (select MKT_OID from ft_T_mkid where rownum=1 and mkt_id='SET' ),'EXO00000048','ACMKT',SYSDATE,SYSDATE,'GS:BARCLAYS','MKID=00726','AC' from dual where not exists (select 'X' from ft_t_MKID where MKT_ID='EXO00000048' and MKT_ID_CTXT_TYP='ACMKT');</v>
      </c>
    </row>
    <row r="729" spans="1:9">
      <c r="A729" s="72" t="s">
        <v>1468</v>
      </c>
      <c r="B729" s="72" t="s">
        <v>2821</v>
      </c>
      <c r="C729" s="72" t="s">
        <v>2736</v>
      </c>
      <c r="D729" s="72" t="s">
        <v>35</v>
      </c>
      <c r="E729" s="72" t="s">
        <v>35</v>
      </c>
      <c r="F729" s="72" t="s">
        <v>331</v>
      </c>
      <c r="G729" s="72" t="s">
        <v>2822</v>
      </c>
      <c r="H729" s="72" t="s">
        <v>2713</v>
      </c>
      <c r="I729" s="65" t="str">
        <f t="shared" si="14"/>
        <v>INSERT INTO FT_T_MKID (MKT_OID,MKT_ID,MKT_ID_CTXT_TYP,START_TMS,LAST_CHG_TMS,LAST_CHG_USR_ID,MKID_OID,DATA_SRC_ID) SELECT  (select MKT_OID from ft_T_mkid where rownum=1 and mkt_id='SET' ),'EXO00000049','ACMKT',SYSDATE,SYSDATE,'GS:BARCLAYS','MKID=00727','AC' from dual where not exists (select 'X' from ft_t_MKID where MKT_ID='EXO00000049' and MKT_ID_CTXT_TYP='ACMKT');</v>
      </c>
    </row>
    <row r="730" spans="1:9">
      <c r="A730" s="72" t="s">
        <v>1501</v>
      </c>
      <c r="B730" s="72" t="s">
        <v>2823</v>
      </c>
      <c r="C730" s="72" t="s">
        <v>2736</v>
      </c>
      <c r="D730" s="72" t="s">
        <v>35</v>
      </c>
      <c r="E730" s="72" t="s">
        <v>35</v>
      </c>
      <c r="F730" s="72" t="s">
        <v>331</v>
      </c>
      <c r="G730" s="72" t="s">
        <v>2824</v>
      </c>
      <c r="H730" s="72" t="s">
        <v>2713</v>
      </c>
      <c r="I730" s="65" t="str">
        <f t="shared" si="14"/>
        <v>INSERT INTO FT_T_MKID (MKT_OID,MKT_ID,MKT_ID_CTXT_TYP,START_TMS,LAST_CHG_TMS,LAST_CHG_USR_ID,MKID_OID,DATA_SRC_ID) SELECT  (select MKT_OID from ft_T_mkid where rownum=1 and mkt_id='TLV' ),'EXO00000050','ACMKT',SYSDATE,SYSDATE,'GS:BARCLAYS','MKID=00728','AC' from dual where not exists (select 'X' from ft_t_MKID where MKT_ID='EXO00000050' and MKT_ID_CTXT_TYP='ACMKT');</v>
      </c>
    </row>
    <row r="731" spans="1:9">
      <c r="A731" s="72" t="s">
        <v>1025</v>
      </c>
      <c r="B731" s="72" t="s">
        <v>2825</v>
      </c>
      <c r="C731" s="72" t="s">
        <v>2736</v>
      </c>
      <c r="D731" s="72" t="s">
        <v>35</v>
      </c>
      <c r="E731" s="72" t="s">
        <v>35</v>
      </c>
      <c r="F731" s="72" t="s">
        <v>331</v>
      </c>
      <c r="G731" s="72" t="s">
        <v>2826</v>
      </c>
      <c r="H731" s="72" t="s">
        <v>2713</v>
      </c>
      <c r="I731" s="65" t="str">
        <f t="shared" si="14"/>
        <v>INSERT INTO FT_T_MKID (MKT_OID,MKT_ID,MKT_ID_CTXT_TYP,START_TMS,LAST_CHG_TMS,LAST_CHG_USR_ID,MKID_OID,DATA_SRC_ID) SELECT  (select MKT_OID from ft_T_mkid where rownum=1 and mkt_id='GSE' ),'EXO00000051','ACMKT',SYSDATE,SYSDATE,'GS:BARCLAYS','MKID=00729','AC' from dual where not exists (select 'X' from ft_t_MKID where MKT_ID='EXO00000051' and MKT_ID_CTXT_TYP='ACMKT');</v>
      </c>
    </row>
    <row r="732" spans="1:9">
      <c r="A732" s="72" t="s">
        <v>655</v>
      </c>
      <c r="B732" s="72" t="s">
        <v>2827</v>
      </c>
      <c r="C732" s="72" t="s">
        <v>2736</v>
      </c>
      <c r="D732" s="72" t="s">
        <v>35</v>
      </c>
      <c r="E732" s="72" t="s">
        <v>35</v>
      </c>
      <c r="F732" s="72" t="s">
        <v>331</v>
      </c>
      <c r="G732" s="72" t="s">
        <v>2828</v>
      </c>
      <c r="H732" s="72" t="s">
        <v>2713</v>
      </c>
      <c r="I732" s="65" t="str">
        <f t="shared" si="14"/>
        <v>INSERT INTO FT_T_MKID (MKT_OID,MKT_ID,MKT_ID_CTXT_TYP,START_TMS,LAST_CHG_TMS,LAST_CHG_USR_ID,MKID_OID,DATA_SRC_ID) SELECT  (select MKT_OID from ft_T_mkid where rownum=1 and mkt_id='JNB' ),'EXO00000052','ACMKT',SYSDATE,SYSDATE,'GS:BARCLAYS','MKID=00730','AC' from dual where not exists (select 'X' from ft_t_MKID where MKT_ID='EXO00000052' and MKT_ID_CTXT_TYP='ACMKT');</v>
      </c>
    </row>
    <row r="733" spans="1:9">
      <c r="A733" s="72" t="s">
        <v>644</v>
      </c>
      <c r="B733" s="72" t="s">
        <v>2829</v>
      </c>
      <c r="C733" s="72" t="s">
        <v>2736</v>
      </c>
      <c r="D733" s="72" t="s">
        <v>35</v>
      </c>
      <c r="E733" s="72" t="s">
        <v>35</v>
      </c>
      <c r="F733" s="72" t="s">
        <v>331</v>
      </c>
      <c r="G733" s="72" t="s">
        <v>2830</v>
      </c>
      <c r="H733" s="72" t="s">
        <v>2713</v>
      </c>
      <c r="I733" s="65" t="str">
        <f t="shared" si="14"/>
        <v>INSERT INTO FT_T_MKID (MKT_OID,MKT_ID,MKT_ID_CTXT_TYP,START_TMS,LAST_CHG_TMS,LAST_CHG_USR_ID,MKID_OID,DATA_SRC_ID) SELECT  (select MKT_OID from ft_T_mkid where rownum=1 and mkt_id='BUE' ),'EXO00000053','ACMKT',SYSDATE,SYSDATE,'GS:BARCLAYS','MKID=00731','AC' from dual where not exists (select 'X' from ft_t_MKID where MKT_ID='EXO00000053' and MKT_ID_CTXT_TYP='ACMKT');</v>
      </c>
    </row>
    <row r="734" spans="1:9">
      <c r="A734" s="72" t="s">
        <v>1461</v>
      </c>
      <c r="B734" s="72" t="s">
        <v>2831</v>
      </c>
      <c r="C734" s="72" t="s">
        <v>2736</v>
      </c>
      <c r="D734" s="72" t="s">
        <v>35</v>
      </c>
      <c r="E734" s="72" t="s">
        <v>35</v>
      </c>
      <c r="F734" s="72" t="s">
        <v>331</v>
      </c>
      <c r="G734" s="72" t="s">
        <v>2832</v>
      </c>
      <c r="H734" s="72" t="s">
        <v>2713</v>
      </c>
      <c r="I734" s="65" t="str">
        <f t="shared" si="14"/>
        <v>INSERT INTO FT_T_MKID (MKT_OID,MKT_ID,MKT_ID_CTXT_TYP,START_TMS,LAST_CHG_TMS,LAST_CHG_USR_ID,MKID_OID,DATA_SRC_ID) SELECT  (select MKT_OID from ft_T_mkid where rownum=1 and mkt_id='SAO' ),'EXO00000054','ACMKT',SYSDATE,SYSDATE,'GS:BARCLAYS','MKID=00732','AC' from dual where not exists (select 'X' from ft_t_MKID where MKT_ID='EXO00000054' and MKT_ID_CTXT_TYP='ACMKT');</v>
      </c>
    </row>
    <row r="735" spans="1:9">
      <c r="A735" s="72" t="s">
        <v>1472</v>
      </c>
      <c r="B735" s="72" t="s">
        <v>2833</v>
      </c>
      <c r="C735" s="72" t="s">
        <v>2736</v>
      </c>
      <c r="D735" s="72" t="s">
        <v>35</v>
      </c>
      <c r="E735" s="72" t="s">
        <v>35</v>
      </c>
      <c r="F735" s="72" t="s">
        <v>331</v>
      </c>
      <c r="G735" s="72" t="s">
        <v>2834</v>
      </c>
      <c r="H735" s="72" t="s">
        <v>2713</v>
      </c>
      <c r="I735" s="65" t="str">
        <f t="shared" si="14"/>
        <v>INSERT INTO FT_T_MKID (MKT_OID,MKT_ID,MKT_ID_CTXT_TYP,START_TMS,LAST_CHG_TMS,LAST_CHG_USR_ID,MKID_OID,DATA_SRC_ID) SELECT  (select MKT_OID from ft_T_mkid where rownum=1 and mkt_id='SGO' ),'EXO00000055','ACMKT',SYSDATE,SYSDATE,'GS:BARCLAYS','MKID=00733','AC' from dual where not exists (select 'X' from ft_t_MKID where MKT_ID='EXO00000055' and MKT_ID_CTXT_TYP='ACMKT');</v>
      </c>
    </row>
    <row r="736" spans="1:9">
      <c r="A736" s="72" t="s">
        <v>1288</v>
      </c>
      <c r="B736" s="72" t="s">
        <v>2835</v>
      </c>
      <c r="C736" s="72" t="s">
        <v>2736</v>
      </c>
      <c r="D736" s="72" t="s">
        <v>35</v>
      </c>
      <c r="E736" s="72" t="s">
        <v>35</v>
      </c>
      <c r="F736" s="72" t="s">
        <v>331</v>
      </c>
      <c r="G736" s="72" t="s">
        <v>2836</v>
      </c>
      <c r="H736" s="72" t="s">
        <v>2713</v>
      </c>
      <c r="I736" s="65" t="str">
        <f t="shared" si="14"/>
        <v>INSERT INTO FT_T_MKID (MKT_OID,MKT_ID,MKT_ID_CTXT_TYP,START_TMS,LAST_CHG_TMS,LAST_CHG_USR_ID,MKID_OID,DATA_SRC_ID) SELECT  (select MKT_OID from ft_T_mkid where rownum=1 and mkt_id='BOG' ),'EXO00000056','ACMKT',SYSDATE,SYSDATE,'GS:BARCLAYS','MKID=00734','AC' from dual where not exists (select 'X' from ft_t_MKID where MKT_ID='EXO00000056' and MKT_ID_CTXT_TYP='ACMKT');</v>
      </c>
    </row>
    <row r="737" spans="1:9">
      <c r="A737" s="72" t="s">
        <v>1251</v>
      </c>
      <c r="B737" s="72" t="s">
        <v>2837</v>
      </c>
      <c r="C737" s="72" t="s">
        <v>2736</v>
      </c>
      <c r="D737" s="72" t="s">
        <v>35</v>
      </c>
      <c r="E737" s="72" t="s">
        <v>35</v>
      </c>
      <c r="F737" s="72" t="s">
        <v>331</v>
      </c>
      <c r="G737" s="72" t="s">
        <v>2838</v>
      </c>
      <c r="H737" s="72" t="s">
        <v>2713</v>
      </c>
      <c r="I737" s="65" t="str">
        <f t="shared" si="14"/>
        <v>INSERT INTO FT_T_MKID (MKT_OID,MKT_ID,MKT_ID_CTXT_TYP,START_TMS,LAST_CHG_TMS,LAST_CHG_USR_ID,MKID_OID,DATA_SRC_ID) SELECT  (select MKT_OID from ft_T_mkid where rownum=1 and mkt_id='MEX' ),'EXO00000057','ACMKT',SYSDATE,SYSDATE,'GS:BARCLAYS','MKID=00735','AC' from dual where not exists (select 'X' from ft_t_MKID where MKT_ID='EXO00000057' and MKT_ID_CTXT_TYP='ACMKT');</v>
      </c>
    </row>
    <row r="738" spans="1:9">
      <c r="A738" s="72" t="s">
        <v>539</v>
      </c>
      <c r="B738" s="72" t="s">
        <v>2839</v>
      </c>
      <c r="C738" s="72" t="s">
        <v>2736</v>
      </c>
      <c r="D738" s="72" t="s">
        <v>35</v>
      </c>
      <c r="E738" s="72" t="s">
        <v>35</v>
      </c>
      <c r="F738" s="72" t="s">
        <v>331</v>
      </c>
      <c r="G738" s="72" t="s">
        <v>2840</v>
      </c>
      <c r="H738" s="72" t="s">
        <v>2713</v>
      </c>
      <c r="I738" s="65" t="str">
        <f t="shared" si="14"/>
        <v>INSERT INTO FT_T_MKID (MKT_OID,MKT_ID,MKT_ID_CTXT_TYP,START_TMS,LAST_CHG_TMS,LAST_CHG_USR_ID,MKID_OID,DATA_SRC_ID) SELECT  (select MKT_OID from ft_T_mkid where rownum=1 and mkt_id='LMA' ),'EXO00000058','ACMKT',SYSDATE,SYSDATE,'GS:BARCLAYS','MKID=00736','AC' from dual where not exists (select 'X' from ft_t_MKID where MKT_ID='EXO00000058' and MKT_ID_CTXT_TYP='ACMKT');</v>
      </c>
    </row>
    <row r="739" spans="1:9">
      <c r="A739" s="72" t="s">
        <v>636</v>
      </c>
      <c r="B739" s="72" t="s">
        <v>2841</v>
      </c>
      <c r="C739" s="72" t="s">
        <v>2736</v>
      </c>
      <c r="D739" s="72" t="s">
        <v>35</v>
      </c>
      <c r="E739" s="72" t="s">
        <v>35</v>
      </c>
      <c r="F739" s="72" t="s">
        <v>331</v>
      </c>
      <c r="G739" s="72" t="s">
        <v>2842</v>
      </c>
      <c r="H739" s="72" t="s">
        <v>2713</v>
      </c>
      <c r="I739" s="65" t="str">
        <f t="shared" si="14"/>
        <v>INSERT INTO FT_T_MKID (MKT_OID,MKT_ID,MKT_ID_CTXT_TYP,START_TMS,LAST_CHG_TMS,LAST_CHG_USR_ID,MKID_OID,DATA_SRC_ID) SELECT  (select MKT_OID from ft_T_mkid where rownum=1 and mkt_id='CCS' ),'EXO00000059','ACMKT',SYSDATE,SYSDATE,'GS:BARCLAYS','MKID=00737','AC' from dual where not exists (select 'X' from ft_t_MKID where MKT_ID='EXO00000059' and MKT_ID_CTXT_TYP='ACMKT');</v>
      </c>
    </row>
    <row r="740" spans="1:9">
      <c r="A740" s="72" t="s">
        <v>577</v>
      </c>
      <c r="B740" s="72" t="s">
        <v>2843</v>
      </c>
      <c r="C740" s="72" t="s">
        <v>2736</v>
      </c>
      <c r="D740" s="72" t="s">
        <v>35</v>
      </c>
      <c r="E740" s="72" t="s">
        <v>35</v>
      </c>
      <c r="F740" s="72" t="s">
        <v>331</v>
      </c>
      <c r="G740" s="72" t="s">
        <v>2844</v>
      </c>
      <c r="H740" s="72" t="s">
        <v>2713</v>
      </c>
      <c r="I740" s="65" t="str">
        <f t="shared" si="14"/>
        <v>INSERT INTO FT_T_MKID (MKT_OID,MKT_ID,MKT_ID_CTXT_TYP,START_TMS,LAST_CHG_TMS,LAST_CHG_USR_ID,MKID_OID,DATA_SRC_ID) SELECT  (select MKT_OID from ft_T_mkid where rownum=1 and mkt_id='ASE' ),'EXO00000060','ACMKT',SYSDATE,SYSDATE,'GS:BARCLAYS','MKID=00738','AC' from dual where not exists (select 'X' from ft_t_MKID where MKT_ID='EXO00000060' and MKT_ID_CTXT_TYP='ACMKT');</v>
      </c>
    </row>
    <row r="741" spans="1:9">
      <c r="A741" s="72" t="s">
        <v>1397</v>
      </c>
      <c r="B741" s="72" t="s">
        <v>2845</v>
      </c>
      <c r="C741" s="72" t="s">
        <v>2736</v>
      </c>
      <c r="D741" s="72" t="s">
        <v>35</v>
      </c>
      <c r="E741" s="72" t="s">
        <v>35</v>
      </c>
      <c r="F741" s="72" t="s">
        <v>331</v>
      </c>
      <c r="G741" s="72" t="s">
        <v>2846</v>
      </c>
      <c r="H741" s="72" t="s">
        <v>2713</v>
      </c>
      <c r="I741" s="65" t="str">
        <f t="shared" si="14"/>
        <v>INSERT INTO FT_T_MKID (MKT_OID,MKT_ID,MKT_ID_CTXT_TYP,START_TMS,LAST_CHG_TMS,LAST_CHG_USR_ID,MKID_OID,DATA_SRC_ID) SELECT  (select MKT_OID from ft_T_mkid where rownum=1 and mkt_id='NMS' ),'EXO00000061','ACMKT',SYSDATE,SYSDATE,'GS:BARCLAYS','MKID=00739','AC' from dual where not exists (select 'X' from ft_t_MKID where MKT_ID='EXO00000061' and MKT_ID_CTXT_TYP='ACMKT');</v>
      </c>
    </row>
    <row r="742" spans="1:9">
      <c r="A742" s="72" t="s">
        <v>1256</v>
      </c>
      <c r="B742" s="72" t="s">
        <v>2847</v>
      </c>
      <c r="C742" s="72" t="s">
        <v>2736</v>
      </c>
      <c r="D742" s="72" t="s">
        <v>35</v>
      </c>
      <c r="E742" s="72" t="s">
        <v>35</v>
      </c>
      <c r="F742" s="72" t="s">
        <v>331</v>
      </c>
      <c r="G742" s="72" t="s">
        <v>2848</v>
      </c>
      <c r="H742" s="72" t="s">
        <v>2713</v>
      </c>
      <c r="I742" s="65" t="str">
        <f t="shared" si="14"/>
        <v>INSERT INTO FT_T_MKID (MKT_OID,MKT_ID,MKT_ID_CTXT_TYP,START_TMS,LAST_CHG_TMS,LAST_CHG_USR_ID,MKID_OID,DATA_SRC_ID) SELECT  (select MKT_OID from ft_T_mkid where rownum=1 and mkt_id='PSE' ),'EXO00000062','ACMKT',SYSDATE,SYSDATE,'GS:BARCLAYS','MKID=00740','AC' from dual where not exists (select 'X' from ft_t_MKID where MKT_ID='EXO00000062' and MKT_ID_CTXT_TYP='ACMKT');</v>
      </c>
    </row>
    <row r="743" spans="1:9">
      <c r="A743" s="72" t="s">
        <v>1230</v>
      </c>
      <c r="B743" s="72" t="s">
        <v>2849</v>
      </c>
      <c r="C743" s="72" t="s">
        <v>2736</v>
      </c>
      <c r="D743" s="72" t="s">
        <v>35</v>
      </c>
      <c r="E743" s="72" t="s">
        <v>35</v>
      </c>
      <c r="F743" s="72" t="s">
        <v>331</v>
      </c>
      <c r="G743" s="72" t="s">
        <v>2850</v>
      </c>
      <c r="H743" s="72" t="s">
        <v>2713</v>
      </c>
      <c r="I743" s="65" t="str">
        <f t="shared" si="14"/>
        <v>INSERT INTO FT_T_MKID (MKT_OID,MKT_ID,MKT_ID_CTXT_TYP,START_TMS,LAST_CHG_TMS,LAST_CHG_USR_ID,MKID_OID,DATA_SRC_ID) SELECT  (select MKT_OID from ft_T_mkid where rownum=1 and mkt_id='NYS' ),'EXO00000063','ACMKT',SYSDATE,SYSDATE,'GS:BARCLAYS','MKID=00741','AC' from dual where not exists (select 'X' from ft_t_MKID where MKT_ID='EXO00000063' and MKT_ID_CTXT_TYP='ACMKT');</v>
      </c>
    </row>
    <row r="744" spans="1:9">
      <c r="A744" s="72" t="s">
        <v>1508</v>
      </c>
      <c r="B744" s="72" t="s">
        <v>2851</v>
      </c>
      <c r="C744" s="72" t="s">
        <v>2736</v>
      </c>
      <c r="D744" s="72" t="s">
        <v>35</v>
      </c>
      <c r="E744" s="72" t="s">
        <v>35</v>
      </c>
      <c r="F744" s="72" t="s">
        <v>331</v>
      </c>
      <c r="G744" s="72" t="s">
        <v>2852</v>
      </c>
      <c r="H744" s="72" t="s">
        <v>2713</v>
      </c>
      <c r="I744" s="65" t="str">
        <f t="shared" si="14"/>
        <v>INSERT INTO FT_T_MKID (MKT_OID,MKT_ID,MKT_ID_CTXT_TYP,START_TMS,LAST_CHG_TMS,LAST_CHG_USR_ID,MKID_OID,DATA_SRC_ID) SELECT  (select MKT_OID from ft_T_mkid where rownum=1 and mkt_id='TOR' ),'EXO00000066','ACMKT',SYSDATE,SYSDATE,'GS:BARCLAYS','MKID=00742','AC' from dual where not exists (select 'X' from ft_t_MKID where MKT_ID='EXO00000066' and MKT_ID_CTXT_TYP='ACMKT');</v>
      </c>
    </row>
    <row r="745" spans="1:9">
      <c r="A745" s="72" t="s">
        <v>898</v>
      </c>
      <c r="B745" s="72" t="s">
        <v>2853</v>
      </c>
      <c r="C745" s="72" t="s">
        <v>2736</v>
      </c>
      <c r="D745" s="72" t="s">
        <v>35</v>
      </c>
      <c r="E745" s="72" t="s">
        <v>35</v>
      </c>
      <c r="F745" s="72" t="s">
        <v>331</v>
      </c>
      <c r="G745" s="72" t="s">
        <v>2854</v>
      </c>
      <c r="H745" s="72" t="s">
        <v>2713</v>
      </c>
      <c r="I745" s="65" t="str">
        <f t="shared" si="14"/>
        <v>INSERT INTO FT_T_MKID (MKT_OID,MKT_ID,MKT_ID_CTXT_TYP,START_TMS,LAST_CHG_TMS,LAST_CHG_USR_ID,MKID_OID,DATA_SRC_ID) SELECT  (select MKT_OID from ft_T_mkid where rownum=1 and mkt_id='CVE' ),'EXO00000067','ACMKT',SYSDATE,SYSDATE,'GS:BARCLAYS','MKID=00743','AC' from dual where not exists (select 'X' from ft_t_MKID where MKT_ID='EXO00000067' and MKT_ID_CTXT_TYP='ACMKT');</v>
      </c>
    </row>
    <row r="746" spans="1:9">
      <c r="A746" s="72" t="s">
        <v>784</v>
      </c>
      <c r="B746" s="72" t="s">
        <v>2855</v>
      </c>
      <c r="C746" s="72" t="s">
        <v>2736</v>
      </c>
      <c r="D746" s="72" t="s">
        <v>35</v>
      </c>
      <c r="E746" s="72" t="s">
        <v>35</v>
      </c>
      <c r="F746" s="72" t="s">
        <v>331</v>
      </c>
      <c r="G746" s="72" t="s">
        <v>2856</v>
      </c>
      <c r="H746" s="72" t="s">
        <v>2713</v>
      </c>
      <c r="I746" s="65" t="str">
        <f t="shared" si="14"/>
        <v>INSERT INTO FT_T_MKID (MKT_OID,MKT_ID,MKT_ID_CTXT_TYP,START_TMS,LAST_CHG_TMS,LAST_CHG_USR_ID,MKID_OID,DATA_SRC_ID) SELECT  (select MKT_OID from ft_T_mkid where rownum=1 and mkt_id='CPH' ),'EXO00000068','ACMKT',SYSDATE,SYSDATE,'GS:BARCLAYS','MKID=00744','AC' from dual where not exists (select 'X' from ft_t_MKID where MKT_ID='EXO00000068' and MKT_ID_CTXT_TYP='ACMKT');</v>
      </c>
    </row>
    <row r="747" spans="1:9">
      <c r="A747" s="72" t="s">
        <v>933</v>
      </c>
      <c r="B747" s="72" t="s">
        <v>2857</v>
      </c>
      <c r="C747" s="72" t="s">
        <v>2736</v>
      </c>
      <c r="D747" s="72" t="s">
        <v>35</v>
      </c>
      <c r="E747" s="72" t="s">
        <v>35</v>
      </c>
      <c r="F747" s="72" t="s">
        <v>331</v>
      </c>
      <c r="G747" s="72" t="s">
        <v>2858</v>
      </c>
      <c r="H747" s="72" t="s">
        <v>2713</v>
      </c>
      <c r="I747" s="65" t="str">
        <f t="shared" si="14"/>
        <v>INSERT INTO FT_T_MKID (MKT_OID,MKT_ID,MKT_ID_CTXT_TYP,START_TMS,LAST_CHG_TMS,LAST_CHG_USR_ID,MKID_OID,DATA_SRC_ID) SELECT  (select MKT_OID from ft_T_mkid where rownum=1 and mkt_id='HEL' ),'EXO00000069','ACMKT',SYSDATE,SYSDATE,'GS:BARCLAYS','MKID=00745','AC' from dual where not exists (select 'X' from ft_t_MKID where MKT_ID='EXO00000069' and MKT_ID_CTXT_TYP='ACMKT');</v>
      </c>
    </row>
    <row r="748" spans="1:9">
      <c r="A748" s="72" t="s">
        <v>1421</v>
      </c>
      <c r="B748" s="72" t="s">
        <v>2859</v>
      </c>
      <c r="C748" s="72" t="s">
        <v>2736</v>
      </c>
      <c r="D748" s="72" t="s">
        <v>35</v>
      </c>
      <c r="E748" s="72" t="s">
        <v>35</v>
      </c>
      <c r="F748" s="72" t="s">
        <v>331</v>
      </c>
      <c r="G748" s="72" t="s">
        <v>2860</v>
      </c>
      <c r="H748" s="72" t="s">
        <v>2713</v>
      </c>
      <c r="I748" s="65" t="str">
        <f t="shared" si="14"/>
        <v>INSERT INTO FT_T_MKID (MKT_OID,MKT_ID,MKT_ID_CTXT_TYP,START_TMS,LAST_CHG_TMS,LAST_CHG_USR_ID,MKID_OID,DATA_SRC_ID) SELECT  (select MKT_OID from ft_T_mkid where rownum=1 and mkt_id='OSL' ),'EXO00000070','ACMKT',SYSDATE,SYSDATE,'GS:BARCLAYS','MKID=00746','AC' from dual where not exists (select 'X' from ft_t_MKID where MKT_ID='EXO00000070' and MKT_ID_CTXT_TYP='ACMKT');</v>
      </c>
    </row>
    <row r="749" spans="1:9">
      <c r="A749" s="72" t="s">
        <v>1241</v>
      </c>
      <c r="B749" s="72" t="s">
        <v>2861</v>
      </c>
      <c r="C749" s="72" t="s">
        <v>2736</v>
      </c>
      <c r="D749" s="72" t="s">
        <v>35</v>
      </c>
      <c r="E749" s="72" t="s">
        <v>35</v>
      </c>
      <c r="F749" s="72" t="s">
        <v>331</v>
      </c>
      <c r="G749" s="72" t="s">
        <v>2862</v>
      </c>
      <c r="H749" s="72" t="s">
        <v>2713</v>
      </c>
      <c r="I749" s="65" t="str">
        <f t="shared" si="14"/>
        <v>INSERT INTO FT_T_MKID (MKT_OID,MKT_ID,MKT_ID_CTXT_TYP,START_TMS,LAST_CHG_TMS,LAST_CHG_USR_ID,MKID_OID,DATA_SRC_ID) SELECT  (select MKT_OID from ft_T_mkid where rownum=1 and mkt_id='STO' ),'EXO00000071','ACMKT',SYSDATE,SYSDATE,'GS:BARCLAYS','MKID=00747','AC' from dual where not exists (select 'X' from ft_t_MKID where MKT_ID='EXO00000071' and MKT_ID_CTXT_TYP='ACMKT');</v>
      </c>
    </row>
    <row r="750" spans="1:9">
      <c r="A750" s="72" t="s">
        <v>639</v>
      </c>
      <c r="B750" s="72" t="s">
        <v>2863</v>
      </c>
      <c r="C750" s="72" t="s">
        <v>2736</v>
      </c>
      <c r="D750" s="72" t="s">
        <v>35</v>
      </c>
      <c r="E750" s="72" t="s">
        <v>35</v>
      </c>
      <c r="F750" s="72" t="s">
        <v>331</v>
      </c>
      <c r="G750" s="72" t="s">
        <v>2864</v>
      </c>
      <c r="H750" s="72" t="s">
        <v>2713</v>
      </c>
      <c r="I750" s="65" t="str">
        <f t="shared" si="14"/>
        <v>INSERT INTO FT_T_MKID (MKT_OID,MKT_ID,MKT_ID_CTXT_TYP,START_TMS,LAST_CHG_TMS,LAST_CHG_USR_ID,MKID_OID,DATA_SRC_ID) SELECT  (select MKT_OID from ft_T_mkid where rownum=1 and mkt_id='EAS' ),'EXO00000072','ACMKT',SYSDATE,SYSDATE,'GS:BARCLAYS','MKID=00748','AC' from dual where not exists (select 'X' from ft_t_MKID where MKT_ID='EXO00000072' and MKT_ID_CTXT_TYP='ACMKT');</v>
      </c>
    </row>
    <row r="751" spans="1:9">
      <c r="A751" s="72" t="s">
        <v>752</v>
      </c>
      <c r="B751" s="72" t="s">
        <v>2865</v>
      </c>
      <c r="C751" s="72" t="s">
        <v>2736</v>
      </c>
      <c r="D751" s="72" t="s">
        <v>35</v>
      </c>
      <c r="E751" s="72" t="s">
        <v>35</v>
      </c>
      <c r="F751" s="72" t="s">
        <v>331</v>
      </c>
      <c r="G751" s="72" t="s">
        <v>2866</v>
      </c>
      <c r="H751" s="72" t="s">
        <v>2713</v>
      </c>
      <c r="I751" s="65" t="str">
        <f t="shared" ref="I751:I782" si="15">CONCATENATE("INSERT INTO FT_T_MKID (MKT_OID,MKT_ID,MKT_ID_CTXT_TYP,START_TMS,LAST_CHG_TMS,LAST_CHG_USR_ID,MKID_OID,DATA_SRC_ID)"," SELECT  (select MKT_OID from ft_T_mkid where rownum=1 and mkt_id='",A751,"' ),'",B751,"','",C751,"',","",D751,",","",E751,",","'",F751,"'",",'",G751,"',","'",H751,"' from dual where not exists (select 'X' from ft_t_MKID where MKT_ID='",B751,"' and MKT_ID_CTXT_TYP='ACMKT');")</f>
        <v>INSERT INTO FT_T_MKID (MKT_OID,MKT_ID,MKT_ID_CTXT_TYP,START_TMS,LAST_CHG_TMS,LAST_CHG_USR_ID,MKID_OID,DATA_SRC_ID) SELECT  (select MKT_OID from ft_T_mkid where rownum=1 and mkt_id='BAR' ),'EXO00000079','ACMKT',SYSDATE,SYSDATE,'GS:BARCLAYS','MKID=00749','AC' from dual where not exists (select 'X' from ft_t_MKID where MKT_ID='EXO00000079' and MKT_ID_CTXT_TYP='ACMKT');</v>
      </c>
    </row>
    <row r="752" spans="1:9">
      <c r="A752" s="72" t="s">
        <v>696</v>
      </c>
      <c r="B752" s="72" t="s">
        <v>2867</v>
      </c>
      <c r="C752" s="72" t="s">
        <v>2736</v>
      </c>
      <c r="D752" s="72" t="s">
        <v>35</v>
      </c>
      <c r="E752" s="72" t="s">
        <v>35</v>
      </c>
      <c r="F752" s="72" t="s">
        <v>331</v>
      </c>
      <c r="G752" s="72" t="s">
        <v>2868</v>
      </c>
      <c r="H752" s="72" t="s">
        <v>2713</v>
      </c>
      <c r="I752" s="65" t="str">
        <f t="shared" si="15"/>
        <v>INSERT INTO FT_T_MKID (MKT_OID,MKT_ID,MKT_ID_CTXT_TYP,START_TMS,LAST_CHG_TMS,LAST_CHG_USR_ID,MKID_OID,DATA_SRC_ID) SELECT  (select MKT_OID from ft_T_mkid where rownum=1 and mkt_id='BSX' ),'EXO00000080','ACMKT',SYSDATE,SYSDATE,'GS:BARCLAYS','MKID=00750','AC' from dual where not exists (select 'X' from ft_t_MKID where MKT_ID='EXO00000080' and MKT_ID_CTXT_TYP='ACMKT');</v>
      </c>
    </row>
    <row r="753" spans="1:9">
      <c r="A753" s="72" t="s">
        <v>760</v>
      </c>
      <c r="B753" s="72" t="s">
        <v>2869</v>
      </c>
      <c r="C753" s="72" t="s">
        <v>2736</v>
      </c>
      <c r="D753" s="72" t="s">
        <v>35</v>
      </c>
      <c r="E753" s="72" t="s">
        <v>35</v>
      </c>
      <c r="F753" s="72" t="s">
        <v>331</v>
      </c>
      <c r="G753" s="72" t="s">
        <v>2870</v>
      </c>
      <c r="H753" s="72" t="s">
        <v>2713</v>
      </c>
      <c r="I753" s="65" t="str">
        <f t="shared" si="15"/>
        <v>INSERT INTO FT_T_MKID (MKT_OID,MKT_ID,MKT_ID_CTXT_TYP,START_TMS,LAST_CHG_TMS,LAST_CHG_USR_ID,MKID_OID,DATA_SRC_ID) SELECT  (select MKT_OID from ft_T_mkid where rownum=1 and mkt_id='BIL' ),'EXO00000082','ACMKT',SYSDATE,SYSDATE,'GS:BARCLAYS','MKID=00751','AC' from dual where not exists (select 'X' from ft_t_MKID where MKT_ID='EXO00000082' and MKT_ID_CTXT_TYP='ACMKT');</v>
      </c>
    </row>
    <row r="754" spans="1:9">
      <c r="A754" s="72" t="s">
        <v>778</v>
      </c>
      <c r="B754" s="72" t="s">
        <v>2871</v>
      </c>
      <c r="C754" s="72" t="s">
        <v>2736</v>
      </c>
      <c r="D754" s="72" t="s">
        <v>35</v>
      </c>
      <c r="E754" s="72" t="s">
        <v>35</v>
      </c>
      <c r="F754" s="72" t="s">
        <v>331</v>
      </c>
      <c r="G754" s="72" t="s">
        <v>2872</v>
      </c>
      <c r="H754" s="72" t="s">
        <v>2713</v>
      </c>
      <c r="I754" s="65" t="str">
        <f t="shared" si="15"/>
        <v>INSERT INTO FT_T_MKID (MKT_OID,MKT_ID,MKT_ID_CTXT_TYP,START_TMS,LAST_CHG_TMS,LAST_CHG_USR_ID,MKID_OID,DATA_SRC_ID) SELECT  (select MKT_OID from ft_T_mkid where rownum=1 and mkt_id='BDB' ),'EXO00000088','ACMKT',SYSDATE,SYSDATE,'GS:BARCLAYS','MKID=00752','AC' from dual where not exists (select 'X' from ft_t_MKID where MKT_ID='EXO00000088' and MKT_ID_CTXT_TYP='ACMKT');</v>
      </c>
    </row>
    <row r="755" spans="1:9">
      <c r="A755" s="72" t="s">
        <v>884</v>
      </c>
      <c r="B755" s="72" t="s">
        <v>2873</v>
      </c>
      <c r="C755" s="72" t="s">
        <v>2736</v>
      </c>
      <c r="D755" s="72" t="s">
        <v>35</v>
      </c>
      <c r="E755" s="72" t="s">
        <v>35</v>
      </c>
      <c r="F755" s="72" t="s">
        <v>331</v>
      </c>
      <c r="G755" s="72" t="s">
        <v>2874</v>
      </c>
      <c r="H755" s="72" t="s">
        <v>2713</v>
      </c>
      <c r="I755" s="65" t="str">
        <f t="shared" si="15"/>
        <v>INSERT INTO FT_T_MKID (MKT_OID,MKT_ID,MKT_ID_CTXT_TYP,START_TMS,LAST_CHG_TMS,LAST_CHG_USR_ID,MKID_OID,DATA_SRC_ID) SELECT  (select MKT_OID from ft_T_mkid where rownum=1 and mkt_id='CNQ' ),'EXO00000091','ACMKT',SYSDATE,SYSDATE,'GS:BARCLAYS','MKID=00753','AC' from dual where not exists (select 'X' from ft_t_MKID where MKT_ID='EXO00000091' and MKT_ID_CTXT_TYP='ACMKT');</v>
      </c>
    </row>
    <row r="756" spans="1:9">
      <c r="A756" s="72" t="s">
        <v>1033</v>
      </c>
      <c r="B756" s="72" t="s">
        <v>2875</v>
      </c>
      <c r="C756" s="72" t="s">
        <v>2736</v>
      </c>
      <c r="D756" s="72" t="s">
        <v>35</v>
      </c>
      <c r="E756" s="72" t="s">
        <v>35</v>
      </c>
      <c r="F756" s="72" t="s">
        <v>331</v>
      </c>
      <c r="G756" s="72" t="s">
        <v>2876</v>
      </c>
      <c r="H756" s="72" t="s">
        <v>2713</v>
      </c>
      <c r="I756" s="65" t="str">
        <f t="shared" si="15"/>
        <v>INSERT INTO FT_T_MKID (MKT_OID,MKT_ID,MKT_ID_CTXT_TYP,START_TMS,LAST_CHG_TMS,LAST_CHG_USR_ID,MKID_OID,DATA_SRC_ID) SELECT  (select MKT_OID from ft_T_mkid where rownum=1 and mkt_id='HAM' ),'EXO00000103','ACMKT',SYSDATE,SYSDATE,'GS:BARCLAYS','MKID=00754','AC' from dual where not exists (select 'X' from ft_t_MKID where MKT_ID='EXO00000103' and MKT_ID_CTXT_TYP='ACMKT');</v>
      </c>
    </row>
    <row r="757" spans="1:9">
      <c r="A757" s="72" t="s">
        <v>502</v>
      </c>
      <c r="B757" s="72" t="s">
        <v>2877</v>
      </c>
      <c r="C757" s="72" t="s">
        <v>2736</v>
      </c>
      <c r="D757" s="72" t="s">
        <v>35</v>
      </c>
      <c r="E757" s="72" t="s">
        <v>35</v>
      </c>
      <c r="F757" s="72" t="s">
        <v>331</v>
      </c>
      <c r="G757" s="72" t="s">
        <v>2878</v>
      </c>
      <c r="H757" s="72" t="s">
        <v>2713</v>
      </c>
      <c r="I757" s="65" t="str">
        <f t="shared" si="15"/>
        <v>INSERT INTO FT_T_MKID (MKT_OID,MKT_ID,MKT_ID_CTXT_TYP,START_TMS,LAST_CHG_TMS,LAST_CHG_USR_ID,MKID_OID,DATA_SRC_ID) SELECT  (select MKT_OID from ft_T_mkid where rownum=1 and mkt_id='HAN' ),'EXO00000105','ACMKT',SYSDATE,SYSDATE,'GS:BARCLAYS','MKID=00755','AC' from dual where not exists (select 'X' from ft_t_MKID where MKT_ID='EXO00000105' and MKT_ID_CTXT_TYP='ACMKT');</v>
      </c>
    </row>
    <row r="758" spans="1:9">
      <c r="A758" s="72" t="s">
        <v>515</v>
      </c>
      <c r="B758" s="72" t="s">
        <v>2879</v>
      </c>
      <c r="C758" s="72" t="s">
        <v>2736</v>
      </c>
      <c r="D758" s="72" t="s">
        <v>35</v>
      </c>
      <c r="E758" s="72" t="s">
        <v>35</v>
      </c>
      <c r="F758" s="72" t="s">
        <v>331</v>
      </c>
      <c r="G758" s="72" t="s">
        <v>2880</v>
      </c>
      <c r="H758" s="72" t="s">
        <v>2713</v>
      </c>
      <c r="I758" s="65" t="str">
        <f t="shared" si="15"/>
        <v>INSERT INTO FT_T_MKID (MKT_OID,MKT_ID,MKT_ID_CTXT_TYP,START_TMS,LAST_CHG_TMS,LAST_CHG_USR_ID,MKID_OID,DATA_SRC_ID) SELECT  (select MKT_OID from ft_T_mkid where rownum=1 and mkt_id='KUW' ),'EXO00000112','ACMKT',SYSDATE,SYSDATE,'GS:BARCLAYS','MKID=00756','AC' from dual where not exists (select 'X' from ft_t_MKID where MKT_ID='EXO00000112' and MKT_ID_CTXT_TYP='ACMKT');</v>
      </c>
    </row>
    <row r="759" spans="1:9">
      <c r="A759" s="72" t="s">
        <v>1189</v>
      </c>
      <c r="B759" s="72" t="s">
        <v>2881</v>
      </c>
      <c r="C759" s="72" t="s">
        <v>2736</v>
      </c>
      <c r="D759" s="72" t="s">
        <v>35</v>
      </c>
      <c r="E759" s="72" t="s">
        <v>35</v>
      </c>
      <c r="F759" s="72" t="s">
        <v>331</v>
      </c>
      <c r="G759" s="72" t="s">
        <v>2882</v>
      </c>
      <c r="H759" s="72" t="s">
        <v>2713</v>
      </c>
      <c r="I759" s="65" t="str">
        <f t="shared" si="15"/>
        <v>INSERT INTO FT_T_MKID (MKT_OID,MKT_ID,MKT_ID_CTXT_TYP,START_TMS,LAST_CHG_TMS,LAST_CHG_USR_ID,MKID_OID,DATA_SRC_ID) SELECT  (select MKT_OID from ft_T_mkid where rownum=1 and mkt_id='OTC' ),'EXO00000148','ACMKT',SYSDATE,SYSDATE,'GS:BARCLAYS','MKID=00757','AC' from dual where not exists (select 'X' from ft_t_MKID where MKT_ID='EXO00000148' and MKT_ID_CTXT_TYP='ACMKT');</v>
      </c>
    </row>
    <row r="760" spans="1:9">
      <c r="A760" s="72" t="s">
        <v>1519</v>
      </c>
      <c r="B760" s="72" t="s">
        <v>2883</v>
      </c>
      <c r="C760" s="72" t="s">
        <v>2736</v>
      </c>
      <c r="D760" s="72" t="s">
        <v>35</v>
      </c>
      <c r="E760" s="72" t="s">
        <v>35</v>
      </c>
      <c r="F760" s="72" t="s">
        <v>331</v>
      </c>
      <c r="G760" s="72" t="s">
        <v>2884</v>
      </c>
      <c r="H760" s="72" t="s">
        <v>2713</v>
      </c>
      <c r="I760" s="65" t="str">
        <f t="shared" si="15"/>
        <v>INSERT INTO FT_T_MKID (MKT_OID,MKT_ID,MKT_ID_CTXT_TYP,START_TMS,LAST_CHG_TMS,LAST_CHG_USR_ID,MKID_OID,DATA_SRC_ID) SELECT  (select MKT_OID from ft_T_mkid where rownum=1 and mkt_id='VAL' ),'EXO00000149','ACMKT',SYSDATE,SYSDATE,'GS:BARCLAYS','MKID=00758','AC' from dual where not exists (select 'X' from ft_t_MKID where MKT_ID='EXO00000149' and MKT_ID_CTXT_TYP='ACMKT');</v>
      </c>
    </row>
    <row r="761" spans="1:9">
      <c r="A761" s="72" t="s">
        <v>1238</v>
      </c>
      <c r="B761" s="72" t="s">
        <v>2885</v>
      </c>
      <c r="C761" s="72" t="s">
        <v>2736</v>
      </c>
      <c r="D761" s="72" t="s">
        <v>35</v>
      </c>
      <c r="E761" s="72" t="s">
        <v>35</v>
      </c>
      <c r="F761" s="72" t="s">
        <v>331</v>
      </c>
      <c r="G761" s="72" t="s">
        <v>2886</v>
      </c>
      <c r="H761" s="72" t="s">
        <v>2713</v>
      </c>
      <c r="I761" s="65" t="str">
        <f t="shared" si="15"/>
        <v>INSERT INTO FT_T_MKID (MKT_OID,MKT_ID,MKT_ID_CTXT_TYP,START_TMS,LAST_CHG_TMS,LAST_CHG_USR_ID,MKID_OID,DATA_SRC_ID) SELECT  (select MKT_OID from ft_T_mkid where rownum=1 and mkt_id='NYM' ),'EXO00000183','ACMKT',SYSDATE,SYSDATE,'GS:BARCLAYS','MKID=00759','AC' from dual where not exists (select 'X' from ft_t_MKID where MKT_ID='EXO00000183' and MKT_ID_CTXT_TYP='ACMKT');</v>
      </c>
    </row>
    <row r="762" spans="1:9">
      <c r="A762" s="72" t="s">
        <v>727</v>
      </c>
      <c r="B762" s="72" t="s">
        <v>2887</v>
      </c>
      <c r="C762" s="72" t="s">
        <v>2736</v>
      </c>
      <c r="D762" s="72" t="s">
        <v>35</v>
      </c>
      <c r="E762" s="72" t="s">
        <v>35</v>
      </c>
      <c r="F762" s="72" t="s">
        <v>331</v>
      </c>
      <c r="G762" s="72" t="s">
        <v>2888</v>
      </c>
      <c r="H762" s="72" t="s">
        <v>2713</v>
      </c>
      <c r="I762" s="65" t="str">
        <f t="shared" si="15"/>
        <v>INSERT INTO FT_T_MKID (MKT_OID,MKT_ID,MKT_ID_CTXT_TYP,START_TMS,LAST_CHG_TMS,LAST_CHG_USR_ID,MKID_OID,DATA_SRC_ID) SELECT  (select MKT_OID from ft_T_mkid where rownum=1 and mkt_id='FKA' ),'EXO00000189','ACMKT',SYSDATE,SYSDATE,'GS:BARCLAYS','MKID=00760','AC' from dual where not exists (select 'X' from ft_t_MKID where MKT_ID='EXO00000189' and MKT_ID_CTXT_TYP='ACMKT');</v>
      </c>
    </row>
    <row r="763" spans="1:9">
      <c r="A763" s="72" t="s">
        <v>341</v>
      </c>
      <c r="B763" s="72" t="s">
        <v>2889</v>
      </c>
      <c r="C763" s="72" t="s">
        <v>2736</v>
      </c>
      <c r="D763" s="72" t="s">
        <v>35</v>
      </c>
      <c r="E763" s="72" t="s">
        <v>35</v>
      </c>
      <c r="F763" s="72" t="s">
        <v>331</v>
      </c>
      <c r="G763" s="72" t="s">
        <v>2890</v>
      </c>
      <c r="H763" s="72" t="s">
        <v>2713</v>
      </c>
      <c r="I763" s="65" t="str">
        <f t="shared" si="15"/>
        <v>INSERT INTO FT_T_MKID (MKT_OID,MKT_ID,MKT_ID_CTXT_TYP,START_TMS,LAST_CHG_TMS,LAST_CHG_USR_ID,MKID_OID,DATA_SRC_ID) SELECT  (select MKT_OID from ft_T_mkid where rownum=1 and mkt_id='MCM' ),'EXO00000208','ACMKT',SYSDATE,SYSDATE,'GS:BARCLAYS','MKID=00761','AC' from dual where not exists (select 'X' from ft_t_MKID where MKT_ID='EXO00000208' and MKT_ID_CTXT_TYP='ACMKT');</v>
      </c>
    </row>
    <row r="764" spans="1:9">
      <c r="A764" s="72" t="s">
        <v>1008</v>
      </c>
      <c r="B764" s="72" t="s">
        <v>2891</v>
      </c>
      <c r="C764" s="72" t="s">
        <v>2736</v>
      </c>
      <c r="D764" s="72" t="s">
        <v>35</v>
      </c>
      <c r="E764" s="72" t="s">
        <v>35</v>
      </c>
      <c r="F764" s="72" t="s">
        <v>331</v>
      </c>
      <c r="G764" s="72" t="s">
        <v>2892</v>
      </c>
      <c r="H764" s="72" t="s">
        <v>2713</v>
      </c>
      <c r="I764" s="65" t="str">
        <f t="shared" si="15"/>
        <v>INSERT INTO FT_T_MKID (MKT_OID,MKT_ID,MKT_ID_CTXT_TYP,START_TMS,LAST_CHG_TMS,LAST_CHG_USR_ID,MKID_OID,DATA_SRC_ID) SELECT  (select MKT_OID from ft_T_mkid where rownum=1 and mkt_id='CAI' ),'EXO00003849','ACMKT',SYSDATE,SYSDATE,'GS:BARCLAYS','MKID=00762','AC' from dual where not exists (select 'X' from ft_t_MKID where MKT_ID='EXO00003849' and MKT_ID_CTXT_TYP='ACMKT');</v>
      </c>
    </row>
    <row r="765" spans="1:9">
      <c r="A765" s="72" t="s">
        <v>1133</v>
      </c>
      <c r="B765" s="72" t="s">
        <v>2893</v>
      </c>
      <c r="C765" s="72" t="s">
        <v>2736</v>
      </c>
      <c r="D765" s="72" t="s">
        <v>35</v>
      </c>
      <c r="E765" s="72" t="s">
        <v>35</v>
      </c>
      <c r="F765" s="72" t="s">
        <v>331</v>
      </c>
      <c r="G765" s="72" t="s">
        <v>2894</v>
      </c>
      <c r="H765" s="72" t="s">
        <v>2713</v>
      </c>
      <c r="I765" s="65" t="str">
        <f t="shared" si="15"/>
        <v>INSERT INTO FT_T_MKID (MKT_OID,MKT_ID,MKT_ID_CTXT_TYP,START_TMS,LAST_CHG_TMS,LAST_CHG_USR_ID,MKID_OID,DATA_SRC_ID) SELECT  (select MKT_OID from ft_T_mkid where rownum=1 and mkt_id='KOE' ),'EXO00003850','ACMKT',SYSDATE,SYSDATE,'GS:BARCLAYS','MKID=00763','AC' from dual where not exists (select 'X' from ft_t_MKID where MKT_ID='EXO00003850' and MKT_ID_CTXT_TYP='ACMKT');</v>
      </c>
    </row>
    <row r="766" spans="1:9">
      <c r="A766" s="72" t="s">
        <v>607</v>
      </c>
      <c r="B766" s="72" t="s">
        <v>2895</v>
      </c>
      <c r="C766" s="72" t="s">
        <v>2736</v>
      </c>
      <c r="D766" s="72" t="s">
        <v>35</v>
      </c>
      <c r="E766" s="72" t="s">
        <v>35</v>
      </c>
      <c r="F766" s="72" t="s">
        <v>331</v>
      </c>
      <c r="G766" s="72" t="s">
        <v>2896</v>
      </c>
      <c r="H766" s="72" t="s">
        <v>2713</v>
      </c>
      <c r="I766" s="65" t="str">
        <f t="shared" si="15"/>
        <v>INSERT INTO FT_T_MKID (MKT_OID,MKT_ID,MKT_ID_CTXT_TYP,START_TMS,LAST_CHG_TMS,LAST_CHG_USR_ID,MKID_OID,DATA_SRC_ID) SELECT  (select MKT_OID from ft_T_mkid where rownum=1 and mkt_id='BAH' ),'EXO00003851','ACMKT',SYSDATE,SYSDATE,'GS:BARCLAYS','MKID=00764','AC' from dual where not exists (select 'X' from ft_t_MKID where MKT_ID='EXO00003851' and MKT_ID_CTXT_TYP='ACMKT');</v>
      </c>
    </row>
    <row r="767" spans="1:9">
      <c r="A767" s="72" t="s">
        <v>1502</v>
      </c>
      <c r="B767" s="72" t="s">
        <v>2897</v>
      </c>
      <c r="C767" s="72" t="s">
        <v>2736</v>
      </c>
      <c r="D767" s="72" t="s">
        <v>35</v>
      </c>
      <c r="E767" s="72" t="s">
        <v>35</v>
      </c>
      <c r="F767" s="72" t="s">
        <v>331</v>
      </c>
      <c r="G767" s="72" t="s">
        <v>2898</v>
      </c>
      <c r="H767" s="72" t="s">
        <v>2713</v>
      </c>
      <c r="I767" s="65" t="str">
        <f t="shared" si="15"/>
        <v>INSERT INTO FT_T_MKID (MKT_OID,MKT_ID,MKT_ID_CTXT_TYP,START_TMS,LAST_CHG_TMS,LAST_CHG_USR_ID,MKID_OID,DATA_SRC_ID) SELECT  (select MKT_OID from ft_T_mkid where rownum=1 and mkt_id='TLX' ),'EXO00003852','ACMKT',SYSDATE,SYSDATE,'GS:BARCLAYS','MKID=00765','AC' from dual where not exists (select 'X' from ft_t_MKID where MKT_ID='EXO00003852' and MKT_ID_CTXT_TYP='ACMKT');</v>
      </c>
    </row>
    <row r="768" spans="1:9">
      <c r="A768" s="72" t="s">
        <v>1404</v>
      </c>
      <c r="B768" s="72" t="s">
        <v>2899</v>
      </c>
      <c r="C768" s="72" t="s">
        <v>2736</v>
      </c>
      <c r="D768" s="72" t="s">
        <v>35</v>
      </c>
      <c r="E768" s="72" t="s">
        <v>35</v>
      </c>
      <c r="F768" s="72" t="s">
        <v>331</v>
      </c>
      <c r="G768" s="72" t="s">
        <v>2900</v>
      </c>
      <c r="H768" s="72" t="s">
        <v>2713</v>
      </c>
      <c r="I768" s="65" t="str">
        <f t="shared" si="15"/>
        <v>INSERT INTO FT_T_MKID (MKT_OID,MKT_ID,MKT_ID_CTXT_TYP,START_TMS,LAST_CHG_TMS,LAST_CHG_USR_ID,MKID_OID,DATA_SRC_ID) SELECT  (select MKT_OID from ft_T_mkid where rownum=1 and mkt_id='NSI' ),'EXO00003853','ACMKT',SYSDATE,SYSDATE,'GS:BARCLAYS','MKID=00766','AC' from dual where not exists (select 'X' from ft_t_MKID where MKT_ID='EXO00003853' and MKT_ID_CTXT_TYP='ACMKT');</v>
      </c>
    </row>
    <row r="769" spans="1:9">
      <c r="A769" s="72" t="s">
        <v>1254</v>
      </c>
      <c r="B769" s="72" t="s">
        <v>2901</v>
      </c>
      <c r="C769" s="72" t="s">
        <v>2736</v>
      </c>
      <c r="D769" s="72" t="s">
        <v>35</v>
      </c>
      <c r="E769" s="72" t="s">
        <v>35</v>
      </c>
      <c r="F769" s="72" t="s">
        <v>331</v>
      </c>
      <c r="G769" s="72" t="s">
        <v>2902</v>
      </c>
      <c r="H769" s="72" t="s">
        <v>2713</v>
      </c>
      <c r="I769" s="65" t="str">
        <f t="shared" si="15"/>
        <v>INSERT INTO FT_T_MKID (MKT_OID,MKT_ID,MKT_ID_CTXT_TYP,START_TMS,LAST_CHG_TMS,LAST_CHG_USR_ID,MKID_OID,DATA_SRC_ID) SELECT  (select MKT_OID from ft_T_mkid where rownum=1 and mkt_id='PAR' ),'EXO00003864','ACMKT',SYSDATE,SYSDATE,'GS:BARCLAYS','MKID=00767','AC' from dual where not exists (select 'X' from ft_t_MKID where MKT_ID='EXO00003864' and MKT_ID_CTXT_TYP='ACMKT');</v>
      </c>
    </row>
    <row r="770" spans="1:9">
      <c r="A770" s="72" t="s">
        <v>404</v>
      </c>
      <c r="B770" s="72" t="s">
        <v>2903</v>
      </c>
      <c r="C770" s="72" t="s">
        <v>2736</v>
      </c>
      <c r="D770" s="72" t="s">
        <v>35</v>
      </c>
      <c r="E770" s="72" t="s">
        <v>35</v>
      </c>
      <c r="F770" s="72" t="s">
        <v>331</v>
      </c>
      <c r="G770" s="72" t="s">
        <v>2904</v>
      </c>
      <c r="H770" s="72" t="s">
        <v>2713</v>
      </c>
      <c r="I770" s="65" t="str">
        <f t="shared" si="15"/>
        <v>INSERT INTO FT_T_MKID (MKT_OID,MKT_ID,MKT_ID_CTXT_TYP,START_TMS,LAST_CHG_TMS,LAST_CHG_USR_ID,MKID_OID,DATA_SRC_ID) SELECT  (select MKT_OID from ft_T_mkid where rownum=1 and mkt_id='LIS' ),'EXO00003866','ACMKT',SYSDATE,SYSDATE,'GS:BARCLAYS','MKID=00768','AC' from dual where not exists (select 'X' from ft_t_MKID where MKT_ID='EXO00003866' and MKT_ID_CTXT_TYP='ACMKT');</v>
      </c>
    </row>
    <row r="771" spans="1:9">
      <c r="A771" s="72" t="s">
        <v>1456</v>
      </c>
      <c r="B771" s="72" t="s">
        <v>2905</v>
      </c>
      <c r="C771" s="72" t="s">
        <v>2736</v>
      </c>
      <c r="D771" s="72" t="s">
        <v>35</v>
      </c>
      <c r="E771" s="72" t="s">
        <v>35</v>
      </c>
      <c r="F771" s="72" t="s">
        <v>331</v>
      </c>
      <c r="G771" s="72" t="s">
        <v>2906</v>
      </c>
      <c r="H771" s="72" t="s">
        <v>2713</v>
      </c>
      <c r="I771" s="65" t="str">
        <f t="shared" si="15"/>
        <v>INSERT INTO FT_T_MKID (MKT_OID,MKT_ID,MKT_ID_CTXT_TYP,START_TMS,LAST_CHG_TMS,LAST_CHG_USR_ID,MKID_OID,DATA_SRC_ID) SELECT  (select MKT_OID from ft_T_mkid where rownum=1 and mkt_id='RTS' ),'EXO00003886','ACMKT',SYSDATE,SYSDATE,'GS:BARCLAYS','MKID=00769','AC' from dual where not exists (select 'X' from ft_t_MKID where MKT_ID='EXO00003886' and MKT_ID_CTXT_TYP='ACMKT');</v>
      </c>
    </row>
    <row r="772" spans="1:9">
      <c r="A772" s="72" t="s">
        <v>492</v>
      </c>
      <c r="B772" s="72" t="s">
        <v>2907</v>
      </c>
      <c r="C772" s="72" t="s">
        <v>2736</v>
      </c>
      <c r="D772" s="72" t="s">
        <v>35</v>
      </c>
      <c r="E772" s="72" t="s">
        <v>35</v>
      </c>
      <c r="F772" s="72" t="s">
        <v>331</v>
      </c>
      <c r="G772" s="72" t="s">
        <v>2908</v>
      </c>
      <c r="H772" s="72" t="s">
        <v>2713</v>
      </c>
      <c r="I772" s="65" t="str">
        <f t="shared" si="15"/>
        <v>INSERT INTO FT_T_MKID (MKT_OID,MKT_ID,MKT_ID_CTXT_TYP,START_TMS,LAST_CHG_TMS,LAST_CHG_USR_ID,MKID_OID,DATA_SRC_ID) SELECT  (select MKT_OID from ft_T_mkid where rownum=1 and mkt_id='EOP' ),'EXO00003894','ACMKT',SYSDATE,SYSDATE,'GS:BARCLAYS','MKID=00770','AC' from dual where not exists (select 'X' from ft_t_MKID where MKT_ID='EXO00003894' and MKT_ID_CTXT_TYP='ACMKT');</v>
      </c>
    </row>
    <row r="773" spans="1:9">
      <c r="A773" s="72" t="s">
        <v>1380</v>
      </c>
      <c r="B773" s="72" t="s">
        <v>2909</v>
      </c>
      <c r="C773" s="72" t="s">
        <v>2736</v>
      </c>
      <c r="D773" s="72" t="s">
        <v>35</v>
      </c>
      <c r="E773" s="72" t="s">
        <v>35</v>
      </c>
      <c r="F773" s="72" t="s">
        <v>331</v>
      </c>
      <c r="G773" s="72" t="s">
        <v>2910</v>
      </c>
      <c r="H773" s="72" t="s">
        <v>2713</v>
      </c>
      <c r="I773" s="65" t="str">
        <f t="shared" si="15"/>
        <v>INSERT INTO FT_T_MKID (MKT_OID,MKT_ID,MKT_ID_CTXT_TYP,START_TMS,LAST_CHG_TMS,LAST_CHG_USR_ID,MKID_OID,DATA_SRC_ID) SELECT  (select MKT_OID from ft_T_mkid where rownum=1 and mkt_id='NAJ' ),'EXO00003895','ACMKT',SYSDATE,SYSDATE,'GS:BARCLAYS','MKID=00771','AC' from dual where not exists (select 'X' from ft_t_MKID where MKT_ID='EXO00003895' and MKT_ID_CTXT_TYP='ACMKT');</v>
      </c>
    </row>
    <row r="774" spans="1:9">
      <c r="A774" s="72" t="s">
        <v>743</v>
      </c>
      <c r="B774" s="72" t="s">
        <v>2911</v>
      </c>
      <c r="C774" s="72" t="s">
        <v>2736</v>
      </c>
      <c r="D774" s="72" t="s">
        <v>35</v>
      </c>
      <c r="E774" s="72" t="s">
        <v>35</v>
      </c>
      <c r="F774" s="72" t="s">
        <v>331</v>
      </c>
      <c r="G774" s="72" t="s">
        <v>2912</v>
      </c>
      <c r="H774" s="72" t="s">
        <v>2713</v>
      </c>
      <c r="I774" s="65" t="str">
        <f t="shared" si="15"/>
        <v>INSERT INTO FT_T_MKID (MKT_OID,MKT_ID,MKT_ID_CTXT_TYP,START_TMS,LAST_CHG_TMS,LAST_CHG_USR_ID,MKID_OID,DATA_SRC_ID) SELECT  (select MKT_OID from ft_T_mkid where rownum=1 and mkt_id='LJU' ),'EXO00003912','ACMKT',SYSDATE,SYSDATE,'GS:BARCLAYS','MKID=00772','AC' from dual where not exists (select 'X' from ft_t_MKID where MKT_ID='EXO00003912' and MKT_ID_CTXT_TYP='ACMKT');</v>
      </c>
    </row>
    <row r="775" spans="1:9">
      <c r="A775" s="72" t="s">
        <v>795</v>
      </c>
      <c r="B775" s="72" t="s">
        <v>2913</v>
      </c>
      <c r="C775" s="72" t="s">
        <v>2736</v>
      </c>
      <c r="D775" s="72" t="s">
        <v>35</v>
      </c>
      <c r="E775" s="72" t="s">
        <v>35</v>
      </c>
      <c r="F775" s="72" t="s">
        <v>331</v>
      </c>
      <c r="G775" s="72" t="s">
        <v>2914</v>
      </c>
      <c r="H775" s="72" t="s">
        <v>2713</v>
      </c>
      <c r="I775" s="65" t="str">
        <f t="shared" si="15"/>
        <v>INSERT INTO FT_T_MKID (MKT_OID,MKT_ID,MKT_ID_CTXT_TYP,START_TMS,LAST_CHG_TMS,LAST_CHG_USR_ID,MKID_OID,DATA_SRC_ID) SELECT  (select MKT_OID from ft_T_mkid where rownum=1 and mkt_id='GER' ),'EXO00003915','ACMKT',SYSDATE,SYSDATE,'GS:BARCLAYS','MKID=00773','AC' from dual where not exists (select 'X' from ft_t_MKID where MKT_ID='EXO00003915' and MKT_ID_CTXT_TYP='ACMKT');</v>
      </c>
    </row>
    <row r="776" spans="1:9">
      <c r="A776" s="72" t="s">
        <v>441</v>
      </c>
      <c r="B776" s="72" t="s">
        <v>2915</v>
      </c>
      <c r="C776" s="72" t="s">
        <v>2736</v>
      </c>
      <c r="D776" s="72" t="s">
        <v>35</v>
      </c>
      <c r="E776" s="72" t="s">
        <v>35</v>
      </c>
      <c r="F776" s="72" t="s">
        <v>331</v>
      </c>
      <c r="G776" s="72" t="s">
        <v>2916</v>
      </c>
      <c r="H776" s="72" t="s">
        <v>2713</v>
      </c>
      <c r="I776" s="65" t="str">
        <f t="shared" si="15"/>
        <v>INSERT INTO FT_T_MKID (MKT_OID,MKT_ID,MKT_ID_CTXT_TYP,START_TMS,LAST_CHG_TMS,LAST_CHG_USR_ID,MKID_OID,DATA_SRC_ID) SELECT  (select MKT_OID from ft_T_mkid where rownum=1 and mkt_id='KAR' ),'EXO00003917','ACMKT',SYSDATE,SYSDATE,'GS:BARCLAYS','MKID=00774','AC' from dual where not exists (select 'X' from ft_t_MKID where MKT_ID='EXO00003917' and MKT_ID_CTXT_TYP='ACMKT');</v>
      </c>
    </row>
    <row r="777" spans="1:9">
      <c r="A777" s="72" t="s">
        <v>1107</v>
      </c>
      <c r="B777" s="72" t="s">
        <v>2917</v>
      </c>
      <c r="C777" s="72" t="s">
        <v>2736</v>
      </c>
      <c r="D777" s="72" t="s">
        <v>35</v>
      </c>
      <c r="E777" s="72" t="s">
        <v>35</v>
      </c>
      <c r="F777" s="72" t="s">
        <v>331</v>
      </c>
      <c r="G777" s="72" t="s">
        <v>2918</v>
      </c>
      <c r="H777" s="72" t="s">
        <v>2713</v>
      </c>
      <c r="I777" s="65" t="str">
        <f t="shared" si="15"/>
        <v>INSERT INTO FT_T_MKID (MKT_OID,MKT_ID,MKT_ID_CTXT_TYP,START_TMS,LAST_CHG_TMS,LAST_CHG_USR_ID,MKID_OID,DATA_SRC_ID) SELECT  (select MKT_OID from ft_T_mkid where rownum=1 and mkt_id='JAM' ),'EXO00003919','ACMKT',SYSDATE,SYSDATE,'GS:BARCLAYS','MKID=00775','AC' from dual where not exists (select 'X' from ft_t_MKID where MKT_ID='EXO00003919' and MKT_ID_CTXT_TYP='ACMKT');</v>
      </c>
    </row>
    <row r="778" spans="1:9">
      <c r="A778" s="72" t="s">
        <v>473</v>
      </c>
      <c r="B778" s="72" t="s">
        <v>2919</v>
      </c>
      <c r="C778" s="72" t="s">
        <v>2736</v>
      </c>
      <c r="D778" s="72" t="s">
        <v>35</v>
      </c>
      <c r="E778" s="72" t="s">
        <v>35</v>
      </c>
      <c r="F778" s="72" t="s">
        <v>331</v>
      </c>
      <c r="G778" s="72" t="s">
        <v>2920</v>
      </c>
      <c r="H778" s="72" t="s">
        <v>2713</v>
      </c>
      <c r="I778" s="65" t="str">
        <f t="shared" si="15"/>
        <v>INSERT INTO FT_T_MKID (MKT_OID,MKT_ID,MKT_ID_CTXT_TYP,START_TMS,LAST_CHG_TMS,LAST_CHG_USR_ID,MKID_OID,DATA_SRC_ID) SELECT  (select MKT_OID from ft_T_mkid where rownum=1 and mkt_id='BUH' ),'EXO00003921','ACMKT',SYSDATE,SYSDATE,'GS:BARCLAYS','MKID=00776','AC' from dual where not exists (select 'X' from ft_t_MKID where MKT_ID='EXO00003921' and MKT_ID_CTXT_TYP='ACMKT');</v>
      </c>
    </row>
    <row r="779" spans="1:9">
      <c r="A779" s="72" t="s">
        <v>955</v>
      </c>
      <c r="B779" s="72" t="s">
        <v>2921</v>
      </c>
      <c r="C779" s="72" t="s">
        <v>2736</v>
      </c>
      <c r="D779" s="72" t="s">
        <v>35</v>
      </c>
      <c r="E779" s="72" t="s">
        <v>35</v>
      </c>
      <c r="F779" s="72" t="s">
        <v>331</v>
      </c>
      <c r="G779" s="72" t="s">
        <v>2922</v>
      </c>
      <c r="H779" s="72" t="s">
        <v>2713</v>
      </c>
      <c r="I779" s="65" t="str">
        <f t="shared" si="15"/>
        <v>INSERT INTO FT_T_MKID (MKT_OID,MKT_ID,MKT_ID_CTXT_TYP,START_TMS,LAST_CHG_TMS,LAST_CHG_USR_ID,MKID_OID,DATA_SRC_ID) SELECT  (select MKT_OID from ft_T_mkid where rownum=1 and mkt_id='FBE' ),'EXO00003922','ACMKT',SYSDATE,SYSDATE,'GS:BARCLAYS','MKID=00777','AC' from dual where not exists (select 'X' from ft_t_MKID where MKT_ID='EXO00003922' and MKT_ID_CTXT_TYP='ACMKT');</v>
      </c>
    </row>
    <row r="780" spans="1:9">
      <c r="A780" s="72" t="s">
        <v>633</v>
      </c>
      <c r="B780" s="72" t="s">
        <v>2923</v>
      </c>
      <c r="C780" s="72" t="s">
        <v>2736</v>
      </c>
      <c r="D780" s="72" t="s">
        <v>35</v>
      </c>
      <c r="E780" s="72" t="s">
        <v>35</v>
      </c>
      <c r="F780" s="72" t="s">
        <v>331</v>
      </c>
      <c r="G780" s="72" t="s">
        <v>2924</v>
      </c>
      <c r="H780" s="72" t="s">
        <v>2713</v>
      </c>
      <c r="I780" s="65" t="str">
        <f t="shared" si="15"/>
        <v>INSERT INTO FT_T_MKID (MKT_OID,MKT_ID,MKT_ID_CTXT_TYP,START_TMS,LAST_CHG_TMS,LAST_CHG_USR_ID,MKID_OID,DATA_SRC_ID) SELECT  (select MKT_OID from ft_T_mkid where rownum=1 and mkt_id='LAG' ),'EXO00003924','ACMKT',SYSDATE,SYSDATE,'GS:BARCLAYS','MKID=00778','AC' from dual where not exists (select 'X' from ft_t_MKID where MKT_ID='EXO00003924' and MKT_ID_CTXT_TYP='ACMKT');</v>
      </c>
    </row>
    <row r="781" spans="1:9">
      <c r="A781" s="72" t="s">
        <v>1014</v>
      </c>
      <c r="B781" s="72" t="s">
        <v>2925</v>
      </c>
      <c r="C781" s="72" t="s">
        <v>2736</v>
      </c>
      <c r="D781" s="72" t="s">
        <v>35</v>
      </c>
      <c r="E781" s="72" t="s">
        <v>35</v>
      </c>
      <c r="F781" s="72" t="s">
        <v>331</v>
      </c>
      <c r="G781" s="72" t="s">
        <v>2926</v>
      </c>
      <c r="H781" s="72" t="s">
        <v>2713</v>
      </c>
      <c r="I781" s="65" t="str">
        <f t="shared" si="15"/>
        <v>INSERT INTO FT_T_MKID (MKT_OID,MKT_ID,MKT_ID_CTXT_TYP,START_TMS,LAST_CHG_TMS,LAST_CHG_USR_ID,MKID_OID,DATA_SRC_ID) SELECT  (select MKT_OID from ft_T_mkid where rownum=1 and mkt_id='CYS' ),'EXO00003928','ACMKT',SYSDATE,SYSDATE,'GS:BARCLAYS','MKID=00779','AC' from dual where not exists (select 'X' from ft_t_MKID where MKT_ID='EXO00003928' and MKT_ID_CTXT_TYP='ACMKT');</v>
      </c>
    </row>
    <row r="782" spans="1:9">
      <c r="A782" s="72" t="s">
        <v>699</v>
      </c>
      <c r="B782" s="72" t="s">
        <v>2927</v>
      </c>
      <c r="C782" s="72" t="s">
        <v>2736</v>
      </c>
      <c r="D782" s="72" t="s">
        <v>35</v>
      </c>
      <c r="E782" s="72" t="s">
        <v>35</v>
      </c>
      <c r="F782" s="72" t="s">
        <v>331</v>
      </c>
      <c r="G782" s="72" t="s">
        <v>2928</v>
      </c>
      <c r="H782" s="72" t="s">
        <v>2713</v>
      </c>
      <c r="I782" s="65" t="str">
        <f t="shared" si="15"/>
        <v>INSERT INTO FT_T_MKID (MKT_OID,MKT_ID,MKT_ID_CTXT_TYP,START_TMS,LAST_CHG_TMS,LAST_CHG_USR_ID,MKID_OID,DATA_SRC_ID) SELECT  (select MKT_OID from ft_T_mkid where rownum=1 and mkt_id='KAZ' ),'EXO00003929','ACMKT',SYSDATE,SYSDATE,'GS:BARCLAYS','MKID=00780','AC' from dual where not exists (select 'X' from ft_t_MKID where MKT_ID='EXO00003929' and MKT_ID_CTXT_TYP='ACMKT');</v>
      </c>
    </row>
    <row r="783" spans="1:9">
      <c r="A783" s="72" t="s">
        <v>989</v>
      </c>
      <c r="B783" s="72" t="s">
        <v>2929</v>
      </c>
      <c r="C783" s="72" t="s">
        <v>2736</v>
      </c>
      <c r="D783" s="72" t="s">
        <v>35</v>
      </c>
      <c r="E783" s="72" t="s">
        <v>35</v>
      </c>
      <c r="F783" s="72" t="s">
        <v>331</v>
      </c>
      <c r="G783" s="72" t="s">
        <v>2930</v>
      </c>
      <c r="H783" s="72" t="s">
        <v>2713</v>
      </c>
      <c r="I783" s="65" t="str">
        <f t="shared" ref="I783:I814" si="16">CONCATENATE("INSERT INTO FT_T_MKID (MKT_OID,MKT_ID,MKT_ID_CTXT_TYP,START_TMS,LAST_CHG_TMS,LAST_CHG_USR_ID,MKID_OID,DATA_SRC_ID)"," SELECT  (select MKT_OID from ft_T_mkid where rownum=1 and mkt_id='",A783,"' ),'",B783,"','",C783,"',","",D783,",","",E783,",","'",F783,"'",",'",G783,"',","'",H783,"' from dual where not exists (select 'X' from ft_t_MKID where MKT_ID='",B783,"' and MKT_ID_CTXT_TYP='ACMKT');")</f>
        <v>INSERT INTO FT_T_MKID (MKT_OID,MKT_ID,MKT_ID_CTXT_TYP,START_TMS,LAST_CHG_TMS,LAST_CHG_USR_ID,MKID_OID,DATA_SRC_ID) SELECT  (select MKT_OID from ft_T_mkid where rownum=1 and mkt_id='ABU' ),'EXO00003930','ACMKT',SYSDATE,SYSDATE,'GS:BARCLAYS','MKID=00781','AC' from dual where not exists (select 'X' from ft_t_MKID where MKT_ID='EXO00003930' and MKT_ID_CTXT_TYP='ACMKT');</v>
      </c>
    </row>
    <row r="784" spans="1:9">
      <c r="A784" s="72" t="s">
        <v>798</v>
      </c>
      <c r="B784" s="72" t="s">
        <v>2931</v>
      </c>
      <c r="C784" s="72" t="s">
        <v>2736</v>
      </c>
      <c r="D784" s="72" t="s">
        <v>35</v>
      </c>
      <c r="E784" s="72" t="s">
        <v>35</v>
      </c>
      <c r="F784" s="72" t="s">
        <v>331</v>
      </c>
      <c r="G784" s="72" t="s">
        <v>2932</v>
      </c>
      <c r="H784" s="72" t="s">
        <v>2713</v>
      </c>
      <c r="I784" s="65" t="str">
        <f t="shared" si="16"/>
        <v>INSERT INTO FT_T_MKID (MKT_OID,MKT_ID,MKT_ID_CTXT_TYP,START_TMS,LAST_CHG_TMS,LAST_CHG_USR_ID,MKID_OID,DATA_SRC_ID) SELECT  (select MKT_OID from ft_T_mkid where rownum=1 and mkt_id='CSE' ),'EXO00003931','ACMKT',SYSDATE,SYSDATE,'GS:BARCLAYS','MKID=00782','AC' from dual where not exists (select 'X' from ft_t_MKID where MKT_ID='EXO00003931' and MKT_ID_CTXT_TYP='ACMKT');</v>
      </c>
    </row>
    <row r="785" spans="1:9">
      <c r="A785" s="72" t="s">
        <v>801</v>
      </c>
      <c r="B785" s="72" t="s">
        <v>2933</v>
      </c>
      <c r="C785" s="72" t="s">
        <v>2736</v>
      </c>
      <c r="D785" s="72" t="s">
        <v>35</v>
      </c>
      <c r="E785" s="72" t="s">
        <v>35</v>
      </c>
      <c r="F785" s="72" t="s">
        <v>331</v>
      </c>
      <c r="G785" s="72" t="s">
        <v>2934</v>
      </c>
      <c r="H785" s="72" t="s">
        <v>2713</v>
      </c>
      <c r="I785" s="65" t="str">
        <f t="shared" si="16"/>
        <v>INSERT INTO FT_T_MKID (MKT_OID,MKT_ID,MKT_ID_CTXT_TYP,START_TMS,LAST_CHG_TMS,LAST_CHG_USR_ID,MKID_OID,DATA_SRC_ID) SELECT  (select MKT_OID from ft_T_mkid where rownum=1 and mkt_id='ICX' ),'EXO00003932','ACMKT',SYSDATE,SYSDATE,'GS:BARCLAYS','MKID=00783','AC' from dual where not exists (select 'X' from ft_t_MKID where MKT_ID='EXO00003932' and MKT_ID_CTXT_TYP='ACMKT');</v>
      </c>
    </row>
    <row r="786" spans="1:9">
      <c r="A786" s="72" t="s">
        <v>1463</v>
      </c>
      <c r="B786" s="72" t="s">
        <v>2935</v>
      </c>
      <c r="C786" s="72" t="s">
        <v>2736</v>
      </c>
      <c r="D786" s="72" t="s">
        <v>35</v>
      </c>
      <c r="E786" s="72" t="s">
        <v>35</v>
      </c>
      <c r="F786" s="72" t="s">
        <v>331</v>
      </c>
      <c r="G786" s="72" t="s">
        <v>2936</v>
      </c>
      <c r="H786" s="72" t="s">
        <v>2713</v>
      </c>
      <c r="I786" s="65" t="str">
        <f t="shared" si="16"/>
        <v>INSERT INTO FT_T_MKID (MKT_OID,MKT_ID,MKT_ID_CTXT_TYP,START_TMS,LAST_CHG_TMS,LAST_CHG_USR_ID,MKID_OID,DATA_SRC_ID) SELECT  (select MKT_OID from ft_T_mkid where rownum=1 and mkt_id='SAU' ),'EXO00003934','ACMKT',SYSDATE,SYSDATE,'GS:BARCLAYS','MKID=00784','AC' from dual where not exists (select 'X' from ft_t_MKID where MKT_ID='EXO00003934' and MKT_ID_CTXT_TYP='ACMKT');</v>
      </c>
    </row>
    <row r="787" spans="1:9">
      <c r="A787" s="72" t="s">
        <v>1525</v>
      </c>
      <c r="B787" s="72" t="s">
        <v>2937</v>
      </c>
      <c r="C787" s="72" t="s">
        <v>2736</v>
      </c>
      <c r="D787" s="72" t="s">
        <v>35</v>
      </c>
      <c r="E787" s="72" t="s">
        <v>35</v>
      </c>
      <c r="F787" s="72" t="s">
        <v>331</v>
      </c>
      <c r="G787" s="72" t="s">
        <v>2938</v>
      </c>
      <c r="H787" s="72" t="s">
        <v>2713</v>
      </c>
      <c r="I787" s="65" t="str">
        <f t="shared" si="16"/>
        <v>INSERT INTO FT_T_MKID (MKT_OID,MKT_ID,MKT_ID_CTXT_TYP,START_TMS,LAST_CHG_TMS,LAST_CHG_USR_ID,MKID_OID,DATA_SRC_ID) SELECT  (select MKT_OID from ft_T_mkid where rownum=1 and mkt_id='VLX' ),'EXO00003936','ACMKT',SYSDATE,SYSDATE,'GS:BARCLAYS','MKID=00785','AC' from dual where not exists (select 'X' from ft_t_MKID where MKT_ID='EXO00003936' and MKT_ID_CTXT_TYP='ACMKT');</v>
      </c>
    </row>
    <row r="788" spans="1:9">
      <c r="A788" s="72" t="s">
        <v>1454</v>
      </c>
      <c r="B788" s="72" t="s">
        <v>2939</v>
      </c>
      <c r="C788" s="72" t="s">
        <v>2736</v>
      </c>
      <c r="D788" s="72" t="s">
        <v>35</v>
      </c>
      <c r="E788" s="72" t="s">
        <v>35</v>
      </c>
      <c r="F788" s="72" t="s">
        <v>331</v>
      </c>
      <c r="G788" s="72" t="s">
        <v>2940</v>
      </c>
      <c r="H788" s="72" t="s">
        <v>2713</v>
      </c>
      <c r="I788" s="65" t="str">
        <f t="shared" si="16"/>
        <v>INSERT INTO FT_T_MKID (MKT_OID,MKT_ID,MKT_ID_CTXT_TYP,START_TMS,LAST_CHG_TMS,LAST_CHG_USR_ID,MKID_OID,DATA_SRC_ID) SELECT  (select MKT_OID from ft_T_mkid where rownum=1 and mkt_id='RIX' ),'EXO00003937','ACMKT',SYSDATE,SYSDATE,'GS:BARCLAYS','MKID=00786','AC' from dual where not exists (select 'X' from ft_t_MKID where MKT_ID='EXO00003937' and MKT_ID_CTXT_TYP='ACMKT');</v>
      </c>
    </row>
    <row r="789" spans="1:9">
      <c r="A789" s="72" t="s">
        <v>937</v>
      </c>
      <c r="B789" s="72" t="s">
        <v>2941</v>
      </c>
      <c r="C789" s="72" t="s">
        <v>2736</v>
      </c>
      <c r="D789" s="72" t="s">
        <v>35</v>
      </c>
      <c r="E789" s="72" t="s">
        <v>35</v>
      </c>
      <c r="F789" s="72" t="s">
        <v>331</v>
      </c>
      <c r="G789" s="72" t="s">
        <v>2942</v>
      </c>
      <c r="H789" s="72" t="s">
        <v>2713</v>
      </c>
      <c r="I789" s="65" t="str">
        <f t="shared" si="16"/>
        <v>INSERT INTO FT_T_MKID (MKT_OID,MKT_ID,MKT_ID_CTXT_TYP,START_TMS,LAST_CHG_TMS,LAST_CHG_USR_ID,MKID_OID,DATA_SRC_ID) SELECT  (select MKT_OID from ft_T_mkid where rownum=1 and mkt_id='CAS' ),'EXO00003938','ACMKT',SYSDATE,SYSDATE,'GS:BARCLAYS','MKID=00787','AC' from dual where not exists (select 'X' from ft_t_MKID where MKT_ID='EXO00003938' and MKT_ID_CTXT_TYP='ACMKT');</v>
      </c>
    </row>
    <row r="790" spans="1:9">
      <c r="A790" s="72" t="s">
        <v>828</v>
      </c>
      <c r="B790" s="72" t="s">
        <v>2943</v>
      </c>
      <c r="C790" s="72" t="s">
        <v>2736</v>
      </c>
      <c r="D790" s="72" t="s">
        <v>35</v>
      </c>
      <c r="E790" s="72" t="s">
        <v>35</v>
      </c>
      <c r="F790" s="72" t="s">
        <v>331</v>
      </c>
      <c r="G790" s="72" t="s">
        <v>2944</v>
      </c>
      <c r="H790" s="72" t="s">
        <v>2713</v>
      </c>
      <c r="I790" s="65" t="str">
        <f t="shared" si="16"/>
        <v>INSERT INTO FT_T_MKID (MKT_OID,MKT_ID,MKT_ID_CTXT_TYP,START_TMS,LAST_CHG_TMS,LAST_CHG_USR_ID,MKID_OID,DATA_SRC_ID) SELECT  (select MKT_OID from ft_T_mkid where rownum=1 and mkt_id='BRA' ),'EXO00003939','ACMKT',SYSDATE,SYSDATE,'GS:BARCLAYS','MKID=00788','AC' from dual where not exists (select 'X' from ft_t_MKID where MKT_ID='EXO00003939' and MKT_ID_CTXT_TYP='ACMKT');</v>
      </c>
    </row>
    <row r="791" spans="1:9">
      <c r="A791" s="72" t="s">
        <v>524</v>
      </c>
      <c r="B791" s="72" t="s">
        <v>2945</v>
      </c>
      <c r="C791" s="72" t="s">
        <v>2736</v>
      </c>
      <c r="D791" s="72" t="s">
        <v>35</v>
      </c>
      <c r="E791" s="72" t="s">
        <v>35</v>
      </c>
      <c r="F791" s="72" t="s">
        <v>331</v>
      </c>
      <c r="G791" s="72" t="s">
        <v>2946</v>
      </c>
      <c r="H791" s="72" t="s">
        <v>2713</v>
      </c>
      <c r="I791" s="65" t="str">
        <f t="shared" si="16"/>
        <v>INSERT INTO FT_T_MKID (MKT_OID,MKT_ID,MKT_ID_CTXT_TYP,START_TMS,LAST_CHG_TMS,LAST_CHG_USR_ID,MKID_OID,DATA_SRC_ID) SELECT  (select MKT_OID from ft_T_mkid where rownum=1 and mkt_id='CHI' ),'EXO00003941','ACMKT',SYSDATE,SYSDATE,'GS:BARCLAYS','MKID=00789','AC' from dual where not exists (select 'X' from ft_t_MKID where MKT_ID='EXO00003941' and MKT_ID_CTXT_TYP='ACMKT');</v>
      </c>
    </row>
    <row r="792" spans="1:9">
      <c r="A792" s="72" t="s">
        <v>1360</v>
      </c>
      <c r="B792" s="72" t="s">
        <v>2947</v>
      </c>
      <c r="C792" s="72" t="s">
        <v>2736</v>
      </c>
      <c r="D792" s="72" t="s">
        <v>35</v>
      </c>
      <c r="E792" s="72" t="s">
        <v>35</v>
      </c>
      <c r="F792" s="72" t="s">
        <v>331</v>
      </c>
      <c r="G792" s="72" t="s">
        <v>2948</v>
      </c>
      <c r="H792" s="72" t="s">
        <v>2713</v>
      </c>
      <c r="I792" s="65" t="str">
        <f t="shared" si="16"/>
        <v>INSERT INTO FT_T_MKID (MKT_OID,MKT_ID,MKT_ID_CTXT_TYP,START_TMS,LAST_CHG_TMS,LAST_CHG_USR_ID,MKID_OID,DATA_SRC_ID) SELECT  (select MKT_OID from ft_T_mkid where rownum=1 and mkt_id='MLT' ),'EXO00003942','ACMKT',SYSDATE,SYSDATE,'GS:BARCLAYS','MKID=00790','AC' from dual where not exists (select 'X' from ft_t_MKID where MKT_ID='EXO00003942' and MKT_ID_CTXT_TYP='ACMKT');</v>
      </c>
    </row>
    <row r="793" spans="1:9">
      <c r="A793" s="72" t="s">
        <v>1379</v>
      </c>
      <c r="B793" s="72" t="s">
        <v>2949</v>
      </c>
      <c r="C793" s="72" t="s">
        <v>2736</v>
      </c>
      <c r="D793" s="72" t="s">
        <v>35</v>
      </c>
      <c r="E793" s="72" t="s">
        <v>35</v>
      </c>
      <c r="F793" s="72" t="s">
        <v>331</v>
      </c>
      <c r="G793" s="72" t="s">
        <v>2950</v>
      </c>
      <c r="H793" s="72" t="s">
        <v>2713</v>
      </c>
      <c r="I793" s="65" t="str">
        <f t="shared" si="16"/>
        <v>INSERT INTO FT_T_MKID (MKT_OID,MKT_ID,MKT_ID_CTXT_TYP,START_TMS,LAST_CHG_TMS,LAST_CHG_USR_ID,MKID_OID,DATA_SRC_ID) SELECT  (select MKT_OID from ft_T_mkid where rownum=1 and mkt_id='NAI' ),'EXO00003943','ACMKT',SYSDATE,SYSDATE,'GS:BARCLAYS','MKID=00791','AC' from dual where not exists (select 'X' from ft_t_MKID where MKT_ID='EXO00003943' and MKT_ID_CTXT_TYP='ACMKT');</v>
      </c>
    </row>
    <row r="794" spans="1:9">
      <c r="A794" s="72" t="s">
        <v>483</v>
      </c>
      <c r="B794" s="72" t="s">
        <v>2951</v>
      </c>
      <c r="C794" s="72" t="s">
        <v>2736</v>
      </c>
      <c r="D794" s="72" t="s">
        <v>35</v>
      </c>
      <c r="E794" s="72" t="s">
        <v>35</v>
      </c>
      <c r="F794" s="72" t="s">
        <v>331</v>
      </c>
      <c r="G794" s="72" t="s">
        <v>2952</v>
      </c>
      <c r="H794" s="72" t="s">
        <v>2713</v>
      </c>
      <c r="I794" s="65" t="str">
        <f t="shared" si="16"/>
        <v>INSERT INTO FT_T_MKID (MKT_OID,MKT_ID,MKT_ID_CTXT_TYP,START_TMS,LAST_CHG_TMS,LAST_CHG_USR_ID,MKID_OID,DATA_SRC_ID) SELECT  (select MKT_OID from ft_T_mkid where rownum=1 and mkt_id='MAU' ),'EXO00003944','ACMKT',SYSDATE,SYSDATE,'GS:BARCLAYS','MKID=00792','AC' from dual where not exists (select 'X' from ft_t_MKID where MKT_ID='EXO00003944' and MKT_ID_CTXT_TYP='ACMKT');</v>
      </c>
    </row>
    <row r="795" spans="1:9">
      <c r="A795" s="72" t="s">
        <v>1518</v>
      </c>
      <c r="B795" s="72" t="s">
        <v>2953</v>
      </c>
      <c r="C795" s="72" t="s">
        <v>2736</v>
      </c>
      <c r="D795" s="72" t="s">
        <v>35</v>
      </c>
      <c r="E795" s="72" t="s">
        <v>35</v>
      </c>
      <c r="F795" s="72" t="s">
        <v>331</v>
      </c>
      <c r="G795" s="72" t="s">
        <v>2954</v>
      </c>
      <c r="H795" s="72" t="s">
        <v>2713</v>
      </c>
      <c r="I795" s="65" t="str">
        <f t="shared" si="16"/>
        <v>INSERT INTO FT_T_MKID (MKT_OID,MKT_ID,MKT_ID_CTXT_TYP,START_TMS,LAST_CHG_TMS,LAST_CHG_USR_ID,MKID_OID,DATA_SRC_ID) SELECT  (select MKT_OID from ft_T_mkid where rownum=1 and mkt_id='UGA' ),'EXO00003945','ACMKT',SYSDATE,SYSDATE,'GS:BARCLAYS','MKID=00793','AC' from dual where not exists (select 'X' from ft_t_MKID where MKT_ID='EXO00003945' and MKT_ID_CTXT_TYP='ACMKT');</v>
      </c>
    </row>
    <row r="796" spans="1:9">
      <c r="A796" s="72" t="s">
        <v>851</v>
      </c>
      <c r="B796" s="72" t="s">
        <v>2955</v>
      </c>
      <c r="C796" s="72" t="s">
        <v>2736</v>
      </c>
      <c r="D796" s="72" t="s">
        <v>35</v>
      </c>
      <c r="E796" s="72" t="s">
        <v>35</v>
      </c>
      <c r="F796" s="72" t="s">
        <v>331</v>
      </c>
      <c r="G796" s="72" t="s">
        <v>2956</v>
      </c>
      <c r="H796" s="72" t="s">
        <v>2713</v>
      </c>
      <c r="I796" s="65" t="str">
        <f t="shared" si="16"/>
        <v>INSERT INTO FT_T_MKID (MKT_OID,MKT_ID,MKT_ID_CTXT_TYP,START_TMS,LAST_CHG_TMS,LAST_CHG_USR_ID,MKID_OID,DATA_SRC_ID) SELECT  (select MKT_OID from ft_T_mkid where rownum=1 and mkt_id='LUS' ),'EXO00003946','ACMKT',SYSDATE,SYSDATE,'GS:BARCLAYS','MKID=00794','AC' from dual where not exists (select 'X' from ft_t_MKID where MKT_ID='EXO00003946' and MKT_ID_CTXT_TYP='ACMKT');</v>
      </c>
    </row>
    <row r="797" spans="1:9">
      <c r="A797" s="72" t="s">
        <v>534</v>
      </c>
      <c r="B797" s="72" t="s">
        <v>2957</v>
      </c>
      <c r="C797" s="72" t="s">
        <v>2736</v>
      </c>
      <c r="D797" s="72" t="s">
        <v>35</v>
      </c>
      <c r="E797" s="72" t="s">
        <v>35</v>
      </c>
      <c r="F797" s="72" t="s">
        <v>331</v>
      </c>
      <c r="G797" s="72" t="s">
        <v>2958</v>
      </c>
      <c r="H797" s="72" t="s">
        <v>2713</v>
      </c>
      <c r="I797" s="65" t="str">
        <f t="shared" si="16"/>
        <v>INSERT INTO FT_T_MKID (MKT_OID,MKT_ID,MKT_ID_CTXT_TYP,START_TMS,LAST_CHG_TMS,LAST_CHG_USR_ID,MKID_OID,DATA_SRC_ID) SELECT  (select MKT_OID from ft_T_mkid where rownum=1 and mkt_id='AMM' ),'EXO00003947','ACMKT',SYSDATE,SYSDATE,'GS:BARCLAYS','MKID=00795','AC' from dual where not exists (select 'X' from ft_t_MKID where MKT_ID='EXO00003947' and MKT_ID_CTXT_TYP='ACMKT');</v>
      </c>
    </row>
    <row r="798" spans="1:9">
      <c r="A798" s="72" t="s">
        <v>2959</v>
      </c>
      <c r="B798" s="72" t="s">
        <v>2960</v>
      </c>
      <c r="C798" s="72" t="s">
        <v>2736</v>
      </c>
      <c r="D798" s="72" t="s">
        <v>35</v>
      </c>
      <c r="E798" s="72" t="s">
        <v>35</v>
      </c>
      <c r="F798" s="72" t="s">
        <v>331</v>
      </c>
      <c r="G798" s="72" t="s">
        <v>2961</v>
      </c>
      <c r="H798" s="72" t="s">
        <v>2713</v>
      </c>
      <c r="I798" s="65" t="str">
        <f t="shared" si="16"/>
        <v>INSERT INTO FT_T_MKID (MKT_OID,MKT_ID,MKT_ID_CTXT_TYP,START_TMS,LAST_CHG_TMS,LAST_CHG_USR_ID,MKID_OID,DATA_SRC_ID) SELECT  (select MKT_OID from ft_T_mkid where rownum=1 and mkt_id='ZSE' ),'EXO00003948','ACMKT',SYSDATE,SYSDATE,'GS:BARCLAYS','MKID=00796','AC' from dual where not exists (select 'X' from ft_t_MKID where MKT_ID='EXO00003948' and MKT_ID_CTXT_TYP='ACMKT');</v>
      </c>
    </row>
    <row r="799" spans="1:9">
      <c r="A799" s="72" t="s">
        <v>1006</v>
      </c>
      <c r="B799" s="72" t="s">
        <v>2962</v>
      </c>
      <c r="C799" s="72" t="s">
        <v>2736</v>
      </c>
      <c r="D799" s="72" t="s">
        <v>35</v>
      </c>
      <c r="E799" s="72" t="s">
        <v>35</v>
      </c>
      <c r="F799" s="72" t="s">
        <v>331</v>
      </c>
      <c r="G799" s="72" t="s">
        <v>2963</v>
      </c>
      <c r="H799" s="72" t="s">
        <v>2713</v>
      </c>
      <c r="I799" s="65" t="str">
        <f t="shared" si="16"/>
        <v>INSERT INTO FT_T_MKID (MKT_OID,MKT_ID,MKT_ID_CTXT_TYP,START_TMS,LAST_CHG_TMS,LAST_CHG_USR_ID,MKID_OID,DATA_SRC_ID) SELECT  (select MKT_OID from ft_T_mkid where rownum=1 and mkt_id='BSM' ),'EXO00003949','ACMKT',SYSDATE,SYSDATE,'GS:BARCLAYS','MKID=00797','AC' from dual where not exists (select 'X' from ft_t_MKID where MKT_ID='EXO00003949' and MKT_ID_CTXT_TYP='ACMKT');</v>
      </c>
    </row>
    <row r="800" spans="1:9">
      <c r="A800" s="72" t="s">
        <v>1515</v>
      </c>
      <c r="B800" s="72" t="s">
        <v>2964</v>
      </c>
      <c r="C800" s="72" t="s">
        <v>2736</v>
      </c>
      <c r="D800" s="72" t="s">
        <v>35</v>
      </c>
      <c r="E800" s="72" t="s">
        <v>35</v>
      </c>
      <c r="F800" s="72" t="s">
        <v>331</v>
      </c>
      <c r="G800" s="72" t="s">
        <v>2965</v>
      </c>
      <c r="H800" s="72" t="s">
        <v>2713</v>
      </c>
      <c r="I800" s="65" t="str">
        <f t="shared" si="16"/>
        <v>INSERT INTO FT_T_MKID (MKT_OID,MKT_ID,MKT_ID_CTXT_TYP,START_TMS,LAST_CHG_TMS,LAST_CHG_USR_ID,MKID_OID,DATA_SRC_ID) SELECT  (select MKT_OID from ft_T_mkid where rownum=1 and mkt_id='TWO' ),'EXO00003951','ACMKT',SYSDATE,SYSDATE,'GS:BARCLAYS','MKID=00798','AC' from dual where not exists (select 'X' from ft_t_MKID where MKT_ID='EXO00003951' and MKT_ID_CTXT_TYP='ACMKT');</v>
      </c>
    </row>
    <row r="801" spans="1:9">
      <c r="A801" s="72" t="s">
        <v>1250</v>
      </c>
      <c r="B801" s="72" t="s">
        <v>2966</v>
      </c>
      <c r="C801" s="72" t="s">
        <v>2736</v>
      </c>
      <c r="D801" s="72" t="s">
        <v>35</v>
      </c>
      <c r="E801" s="72" t="s">
        <v>35</v>
      </c>
      <c r="F801" s="72" t="s">
        <v>331</v>
      </c>
      <c r="G801" s="72" t="s">
        <v>2967</v>
      </c>
      <c r="H801" s="72" t="s">
        <v>2713</v>
      </c>
      <c r="I801" s="65" t="str">
        <f t="shared" si="16"/>
        <v>INSERT INTO FT_T_MKID (MKT_OID,MKT_ID,MKT_ID_CTXT_TYP,START_TMS,LAST_CHG_TMS,LAST_CHG_USR_ID,MKID_OID,DATA_SRC_ID) SELECT  (select MKT_OID from ft_T_mkid where rownum=1 and mkt_id='HIX' ),'EXO00003953','ACMKT',SYSDATE,SYSDATE,'GS:BARCLAYS','MKID=00799','AC' from dual where not exists (select 'X' from ft_t_MKID where MKT_ID='EXO00003953' and MKT_ID_CTXT_TYP='ACMKT');</v>
      </c>
    </row>
    <row r="802" spans="1:9">
      <c r="A802" s="72" t="s">
        <v>1390</v>
      </c>
      <c r="B802" s="72" t="s">
        <v>2968</v>
      </c>
      <c r="C802" s="72" t="s">
        <v>2736</v>
      </c>
      <c r="D802" s="72" t="s">
        <v>35</v>
      </c>
      <c r="E802" s="72" t="s">
        <v>35</v>
      </c>
      <c r="F802" s="72" t="s">
        <v>331</v>
      </c>
      <c r="G802" s="72" t="s">
        <v>2969</v>
      </c>
      <c r="H802" s="72" t="s">
        <v>2713</v>
      </c>
      <c r="I802" s="65" t="str">
        <f t="shared" si="16"/>
        <v>INSERT INTO FT_T_MKID (MKT_OID,MKT_ID,MKT_ID_CTXT_TYP,START_TMS,LAST_CHG_TMS,LAST_CHG_USR_ID,MKID_OID,DATA_SRC_ID) SELECT  (select MKT_OID from ft_T_mkid where rownum=1 and mkt_id='NGM' ),'EXO00003954','ACMKT',SYSDATE,SYSDATE,'GS:BARCLAYS','MKID=00800','AC' from dual where not exists (select 'X' from ft_t_MKID where MKT_ID='EXO00003954' and MKT_ID_CTXT_TYP='ACMKT');</v>
      </c>
    </row>
    <row r="803" spans="1:9">
      <c r="A803" s="72" t="s">
        <v>1411</v>
      </c>
      <c r="B803" s="72" t="s">
        <v>2970</v>
      </c>
      <c r="C803" s="72" t="s">
        <v>2736</v>
      </c>
      <c r="D803" s="72" t="s">
        <v>35</v>
      </c>
      <c r="E803" s="72" t="s">
        <v>35</v>
      </c>
      <c r="F803" s="72" t="s">
        <v>331</v>
      </c>
      <c r="G803" s="72" t="s">
        <v>2971</v>
      </c>
      <c r="H803" s="72" t="s">
        <v>2713</v>
      </c>
      <c r="I803" s="65" t="str">
        <f t="shared" si="16"/>
        <v>INSERT INTO FT_T_MKID (MKT_OID,MKT_ID,MKT_ID_CTXT_TYP,START_TMS,LAST_CHG_TMS,LAST_CHG_USR_ID,MKID_OID,DATA_SRC_ID) SELECT  (select MKT_OID from ft_T_mkid where rownum=1 and mkt_id='OBB' ),'EXO00003960','ACMKT',SYSDATE,SYSDATE,'GS:BARCLAYS','MKID=00801','AC' from dual where not exists (select 'X' from ft_t_MKID where MKT_ID='EXO00003960' and MKT_ID_CTXT_TYP='ACMKT');</v>
      </c>
    </row>
    <row r="804" spans="1:9">
      <c r="A804" s="72" t="s">
        <v>1019</v>
      </c>
      <c r="B804" s="72" t="s">
        <v>2972</v>
      </c>
      <c r="C804" s="72" t="s">
        <v>2736</v>
      </c>
      <c r="D804" s="72" t="s">
        <v>35</v>
      </c>
      <c r="E804" s="72" t="s">
        <v>35</v>
      </c>
      <c r="F804" s="72" t="s">
        <v>331</v>
      </c>
      <c r="G804" s="72" t="s">
        <v>2973</v>
      </c>
      <c r="H804" s="72" t="s">
        <v>2713</v>
      </c>
      <c r="I804" s="65" t="str">
        <f t="shared" si="16"/>
        <v>INSERT INTO FT_T_MKID (MKT_OID,MKT_ID,MKT_ID_CTXT_TYP,START_TMS,LAST_CHG_TMS,LAST_CHG_USR_ID,MKID_OID,DATA_SRC_ID) SELECT  (select MKT_OID from ft_T_mkid where rownum=1 and mkt_id='EWX' ),'EXO00003968','ACMKT',SYSDATE,SYSDATE,'GS:BARCLAYS','MKID=00802','AC' from dual where not exists (select 'X' from ft_t_MKID where MKT_ID='EXO00003968' and MKT_ID_CTXT_TYP='ACMKT');</v>
      </c>
    </row>
    <row r="805" spans="1:9">
      <c r="A805" s="72" t="s">
        <v>1403</v>
      </c>
      <c r="B805" s="72" t="s">
        <v>2974</v>
      </c>
      <c r="C805" s="72" t="s">
        <v>2736</v>
      </c>
      <c r="D805" s="72" t="s">
        <v>35</v>
      </c>
      <c r="E805" s="72" t="s">
        <v>35</v>
      </c>
      <c r="F805" s="72" t="s">
        <v>331</v>
      </c>
      <c r="G805" s="72" t="s">
        <v>2975</v>
      </c>
      <c r="H805" s="72" t="s">
        <v>2713</v>
      </c>
      <c r="I805" s="65" t="str">
        <f t="shared" si="16"/>
        <v>INSERT INTO FT_T_MKID (MKT_OID,MKT_ID,MKT_ID_CTXT_TYP,START_TMS,LAST_CHG_TMS,LAST_CHG_USR_ID,MKID_OID,DATA_SRC_ID) SELECT  (select MKT_OID from ft_T_mkid where rownum=1 and mkt_id='NSE' ),'EXO00003971','ACMKT',SYSDATE,SYSDATE,'GS:BARCLAYS','MKID=00803','AC' from dual where not exists (select 'X' from ft_t_MKID where MKT_ID='EXO00003971' and MKT_ID_CTXT_TYP='ACMKT');</v>
      </c>
    </row>
    <row r="806" spans="1:9">
      <c r="A806" s="72" t="s">
        <v>1402</v>
      </c>
      <c r="B806" s="72" t="s">
        <v>2976</v>
      </c>
      <c r="C806" s="72" t="s">
        <v>2736</v>
      </c>
      <c r="D806" s="72" t="s">
        <v>35</v>
      </c>
      <c r="E806" s="72" t="s">
        <v>35</v>
      </c>
      <c r="F806" s="72" t="s">
        <v>331</v>
      </c>
      <c r="G806" s="72" t="s">
        <v>2977</v>
      </c>
      <c r="H806" s="72" t="s">
        <v>2713</v>
      </c>
      <c r="I806" s="65" t="str">
        <f t="shared" si="16"/>
        <v>INSERT INTO FT_T_MKID (MKT_OID,MKT_ID,MKT_ID_CTXT_TYP,START_TMS,LAST_CHG_TMS,LAST_CHG_USR_ID,MKID_OID,DATA_SRC_ID) SELECT  (select MKT_OID from ft_T_mkid where rownum=1 and mkt_id='NSA' ),'EXO00003992','ACMKT',SYSDATE,SYSDATE,'GS:BARCLAYS','MKID=00804','AC' from dual where not exists (select 'X' from ft_t_MKID where MKT_ID='EXO00003992' and MKT_ID_CTXT_TYP='ACMKT');</v>
      </c>
    </row>
    <row r="807" spans="1:9">
      <c r="A807" s="72" t="s">
        <v>361</v>
      </c>
      <c r="B807" s="72" t="s">
        <v>2978</v>
      </c>
      <c r="C807" s="72" t="s">
        <v>2736</v>
      </c>
      <c r="D807" s="72" t="s">
        <v>35</v>
      </c>
      <c r="E807" s="72" t="s">
        <v>35</v>
      </c>
      <c r="F807" s="72" t="s">
        <v>331</v>
      </c>
      <c r="G807" s="72" t="s">
        <v>2979</v>
      </c>
      <c r="H807" s="72" t="s">
        <v>2713</v>
      </c>
      <c r="I807" s="65" t="str">
        <f t="shared" si="16"/>
        <v>INSERT INTO FT_T_MKID (MKT_OID,MKT_ID,MKT_ID_CTXT_TYP,START_TMS,LAST_CHG_TMS,LAST_CHG_USR_ID,MKID_OID,DATA_SRC_ID) SELECT  (select MKT_OID from ft_T_mkid where rownum=1 and mkt_id='DHA' ),'EXO00003998','ACMKT',SYSDATE,SYSDATE,'GS:BARCLAYS','MKID=00805','AC' from dual where not exists (select 'X' from ft_t_MKID where MKT_ID='EXO00003998' and MKT_ID_CTXT_TYP='ACMKT');</v>
      </c>
    </row>
    <row r="808" spans="1:9">
      <c r="A808" s="72" t="s">
        <v>354</v>
      </c>
      <c r="B808" s="72" t="s">
        <v>2980</v>
      </c>
      <c r="C808" s="72" t="s">
        <v>2736</v>
      </c>
      <c r="D808" s="72" t="s">
        <v>35</v>
      </c>
      <c r="E808" s="72" t="s">
        <v>35</v>
      </c>
      <c r="F808" s="72" t="s">
        <v>331</v>
      </c>
      <c r="G808" s="72" t="s">
        <v>2981</v>
      </c>
      <c r="H808" s="72" t="s">
        <v>2713</v>
      </c>
      <c r="I808" s="65" t="str">
        <f t="shared" si="16"/>
        <v>INSERT INTO FT_T_MKID (MKT_OID,MKT_ID,MKT_ID_CTXT_TYP,START_TMS,LAST_CHG_TMS,LAST_CHG_USR_ID,MKID_OID,DATA_SRC_ID) SELECT  (select MKT_OID from ft_T_mkid where rownum=1 and mkt_id='SMA' ),'EXO00004008','ACMKT',SYSDATE,SYSDATE,'GS:BARCLAYS','MKID=00806','AC' from dual where not exists (select 'X' from ft_t_MKID where MKT_ID='EXO00004008' and MKT_ID_CTXT_TYP='ACMKT');</v>
      </c>
    </row>
    <row r="809" spans="1:9">
      <c r="A809" s="72" t="s">
        <v>554</v>
      </c>
      <c r="B809" s="72" t="s">
        <v>2982</v>
      </c>
      <c r="C809" s="72" t="s">
        <v>2736</v>
      </c>
      <c r="D809" s="72" t="s">
        <v>35</v>
      </c>
      <c r="E809" s="72" t="s">
        <v>35</v>
      </c>
      <c r="F809" s="72" t="s">
        <v>331</v>
      </c>
      <c r="G809" s="72" t="s">
        <v>2983</v>
      </c>
      <c r="H809" s="72" t="s">
        <v>2713</v>
      </c>
      <c r="I809" s="65" t="str">
        <f t="shared" si="16"/>
        <v>INSERT INTO FT_T_MKID (MKT_OID,MKT_ID,MKT_ID_CTXT_TYP,START_TMS,LAST_CHG_TMS,LAST_CHG_USR_ID,MKID_OID,DATA_SRC_ID) SELECT  (select MKT_OID from ft_T_mkid where rownum=1 and mkt_id='CIS' ),'EXO00004012','ACMKT',SYSDATE,SYSDATE,'GS:BARCLAYS','MKID=00807','AC' from dual where not exists (select 'X' from ft_t_MKID where MKT_ID='EXO00004012' and MKT_ID_CTXT_TYP='ACMKT');</v>
      </c>
    </row>
    <row r="810" spans="1:9">
      <c r="A810" s="72" t="s">
        <v>746</v>
      </c>
      <c r="B810" s="72" t="s">
        <v>2984</v>
      </c>
      <c r="C810" s="72" t="s">
        <v>2736</v>
      </c>
      <c r="D810" s="72" t="s">
        <v>35</v>
      </c>
      <c r="E810" s="72" t="s">
        <v>35</v>
      </c>
      <c r="F810" s="72" t="s">
        <v>331</v>
      </c>
      <c r="G810" s="72" t="s">
        <v>2985</v>
      </c>
      <c r="H810" s="72" t="s">
        <v>2713</v>
      </c>
      <c r="I810" s="65" t="str">
        <f t="shared" si="16"/>
        <v>INSERT INTO FT_T_MKID (MKT_OID,MKT_ID,MKT_ID_CTXT_TYP,START_TMS,LAST_CHG_TMS,LAST_CHG_USR_ID,MKID_OID,DATA_SRC_ID) SELECT  (select MKT_OID from ft_T_mkid where rownum=1 and mkt_id='BEC' ),'EXO00004013','ACMKT',SYSDATE,SYSDATE,'GS:BARCLAYS','MKID=00808','AC' from dual where not exists (select 'X' from ft_t_MKID where MKT_ID='EXO00004013' and MKT_ID_CTXT_TYP='ACMKT');</v>
      </c>
    </row>
    <row r="811" spans="1:9">
      <c r="A811" s="72" t="s">
        <v>496</v>
      </c>
      <c r="B811" s="72" t="s">
        <v>2986</v>
      </c>
      <c r="C811" s="72" t="s">
        <v>2736</v>
      </c>
      <c r="D811" s="72" t="s">
        <v>35</v>
      </c>
      <c r="E811" s="72" t="s">
        <v>35</v>
      </c>
      <c r="F811" s="72" t="s">
        <v>331</v>
      </c>
      <c r="G811" s="72" t="s">
        <v>2987</v>
      </c>
      <c r="H811" s="72" t="s">
        <v>2713</v>
      </c>
      <c r="I811" s="65" t="str">
        <f t="shared" si="16"/>
        <v>INSERT INTO FT_T_MKID (MKT_OID,MKT_ID,MKT_ID_CTXT_TYP,START_TMS,LAST_CHG_TMS,LAST_CHG_USR_ID,MKID_OID,DATA_SRC_ID) SELECT  (select MKT_OID from ft_T_mkid where rownum=1 and mkt_id='MAT' ),'EXO00004028','ACMKT',SYSDATE,SYSDATE,'GS:BARCLAYS','MKID=00809','AC' from dual where not exists (select 'X' from ft_t_MKID where MKT_ID='EXO00004028' and MKT_ID_CTXT_TYP='ACMKT');</v>
      </c>
    </row>
    <row r="812" spans="1:9">
      <c r="A812" s="72" t="s">
        <v>1399</v>
      </c>
      <c r="B812" s="72" t="s">
        <v>2988</v>
      </c>
      <c r="C812" s="72" t="s">
        <v>2736</v>
      </c>
      <c r="D812" s="72" t="s">
        <v>35</v>
      </c>
      <c r="E812" s="72" t="s">
        <v>35</v>
      </c>
      <c r="F812" s="72" t="s">
        <v>331</v>
      </c>
      <c r="G812" s="72" t="s">
        <v>2989</v>
      </c>
      <c r="H812" s="72" t="s">
        <v>2713</v>
      </c>
      <c r="I812" s="65" t="str">
        <f t="shared" si="16"/>
        <v>INSERT INTO FT_T_MKID (MKT_OID,MKT_ID,MKT_ID_CTXT_TYP,START_TMS,LAST_CHG_TMS,LAST_CHG_USR_ID,MKID_OID,DATA_SRC_ID) SELECT  (select MKT_OID from ft_T_mkid where rownum=1 and mkt_id='NOC' ),'EXO00004069','ACMKT',SYSDATE,SYSDATE,'GS:BARCLAYS','MKID=00810','AC' from dual where not exists (select 'X' from ft_t_MKID where MKT_ID='EXO00004069' and MKT_ID_CTXT_TYP='ACMKT');</v>
      </c>
    </row>
    <row r="813" spans="1:9">
      <c r="A813" s="72" t="s">
        <v>1374</v>
      </c>
      <c r="B813" s="72" t="s">
        <v>2990</v>
      </c>
      <c r="C813" s="72" t="s">
        <v>2736</v>
      </c>
      <c r="D813" s="72" t="s">
        <v>35</v>
      </c>
      <c r="E813" s="72" t="s">
        <v>35</v>
      </c>
      <c r="F813" s="72" t="s">
        <v>331</v>
      </c>
      <c r="G813" s="72" t="s">
        <v>2991</v>
      </c>
      <c r="H813" s="72" t="s">
        <v>2713</v>
      </c>
      <c r="I813" s="65" t="str">
        <f t="shared" si="16"/>
        <v>INSERT INTO FT_T_MKID (MKT_OID,MKT_ID,MKT_ID_CTXT_TYP,START_TMS,LAST_CHG_TMS,LAST_CHG_USR_ID,MKID_OID,DATA_SRC_ID) SELECT  (select MKT_OID from ft_T_mkid where rownum=1 and mkt_id='MUS' ),'EXO00004070','ACMKT',SYSDATE,SYSDATE,'GS:BARCLAYS','MKID=00811','AC' from dual where not exists (select 'X' from ft_t_MKID where MKT_ID='EXO00004070' and MKT_ID_CTXT_TYP='ACMKT');</v>
      </c>
    </row>
    <row r="814" spans="1:9">
      <c r="A814" s="72" t="s">
        <v>667</v>
      </c>
      <c r="B814" s="72" t="s">
        <v>2992</v>
      </c>
      <c r="C814" s="72" t="s">
        <v>2736</v>
      </c>
      <c r="D814" s="72" t="s">
        <v>35</v>
      </c>
      <c r="E814" s="72" t="s">
        <v>35</v>
      </c>
      <c r="F814" s="72" t="s">
        <v>331</v>
      </c>
      <c r="G814" s="72" t="s">
        <v>2993</v>
      </c>
      <c r="H814" s="72" t="s">
        <v>2713</v>
      </c>
      <c r="I814" s="65" t="str">
        <f t="shared" si="16"/>
        <v>INSERT INTO FT_T_MKID (MKT_OID,MKT_ID,MKT_ID_CTXT_TYP,START_TMS,LAST_CHG_TMS,LAST_CHG_USR_ID,MKID_OID,DATA_SRC_ID) SELECT  (select MKT_OID from ft_T_mkid where rownum=1 and mkt_id='DSM' ),'EXO00004081','ACMKT',SYSDATE,SYSDATE,'GS:BARCLAYS','MKID=00812','AC' from dual where not exists (select 'X' from ft_t_MKID where MKT_ID='EXO00004081' and MKT_ID_CTXT_TYP='ACMKT');</v>
      </c>
    </row>
    <row r="815" spans="1:9">
      <c r="A815" s="72" t="s">
        <v>1455</v>
      </c>
      <c r="B815" s="72" t="s">
        <v>2994</v>
      </c>
      <c r="C815" s="72" t="s">
        <v>2736</v>
      </c>
      <c r="D815" s="72" t="s">
        <v>35</v>
      </c>
      <c r="E815" s="72" t="s">
        <v>35</v>
      </c>
      <c r="F815" s="72" t="s">
        <v>331</v>
      </c>
      <c r="G815" s="72" t="s">
        <v>2995</v>
      </c>
      <c r="H815" s="72" t="s">
        <v>2713</v>
      </c>
      <c r="I815" s="65" t="str">
        <f t="shared" ref="I815:I846" si="17">CONCATENATE("INSERT INTO FT_T_MKID (MKT_OID,MKT_ID,MKT_ID_CTXT_TYP,START_TMS,LAST_CHG_TMS,LAST_CHG_USR_ID,MKID_OID,DATA_SRC_ID)"," SELECT  (select MKT_OID from ft_T_mkid where rownum=1 and mkt_id='",A815,"' ),'",B815,"','",C815,"',","",D815,",","",E815,",","'",F815,"'",",'",G815,"',","'",H815,"' from dual where not exists (select 'X' from ft_t_MKID where MKT_ID='",B815,"' and MKT_ID_CTXT_TYP='ACMKT');")</f>
        <v>INSERT INTO FT_T_MKID (MKT_OID,MKT_ID,MKT_ID_CTXT_TYP,START_TMS,LAST_CHG_TMS,LAST_CHG_USR_ID,MKID_OID,DATA_SRC_ID) SELECT  (select MKT_OID from ft_T_mkid where rownum=1 and mkt_id='RSQ' ),'EXO00004082','ACMKT',SYSDATE,SYSDATE,'GS:BARCLAYS','MKID=00813','AC' from dual where not exists (select 'X' from ft_t_MKID where MKT_ID='EXO00004082' and MKT_ID_CTXT_TYP='ACMKT');</v>
      </c>
    </row>
    <row r="816" spans="1:9">
      <c r="A816" s="72" t="s">
        <v>702</v>
      </c>
      <c r="B816" s="72" t="s">
        <v>2996</v>
      </c>
      <c r="C816" s="72" t="s">
        <v>2736</v>
      </c>
      <c r="D816" s="72" t="s">
        <v>35</v>
      </c>
      <c r="E816" s="72" t="s">
        <v>35</v>
      </c>
      <c r="F816" s="72" t="s">
        <v>331</v>
      </c>
      <c r="G816" s="72" t="s">
        <v>2997</v>
      </c>
      <c r="H816" s="72" t="s">
        <v>2713</v>
      </c>
      <c r="I816" s="65" t="str">
        <f t="shared" si="17"/>
        <v>INSERT INTO FT_T_MKID (MKT_OID,MKT_ID,MKT_ID_CTXT_TYP,START_TMS,LAST_CHG_TMS,LAST_CHG_USR_ID,MKID_OID,DATA_SRC_ID) SELECT  (select MKT_OID from ft_T_mkid where rownum=1 and mkt_id='BEL' ),'EXO00004089','ACMKT',SYSDATE,SYSDATE,'GS:BARCLAYS','MKID=00814','AC' from dual where not exists (select 'X' from ft_t_MKID where MKT_ID='EXO00004089' and MKT_ID_CTXT_TYP='ACMKT');</v>
      </c>
    </row>
    <row r="817" spans="1:9">
      <c r="A817" s="72" t="s">
        <v>1234</v>
      </c>
      <c r="B817" s="72" t="s">
        <v>2998</v>
      </c>
      <c r="C817" s="72" t="s">
        <v>2736</v>
      </c>
      <c r="D817" s="72" t="s">
        <v>35</v>
      </c>
      <c r="E817" s="72" t="s">
        <v>35</v>
      </c>
      <c r="F817" s="72" t="s">
        <v>331</v>
      </c>
      <c r="G817" s="72" t="s">
        <v>2999</v>
      </c>
      <c r="H817" s="72" t="s">
        <v>2713</v>
      </c>
      <c r="I817" s="65" t="str">
        <f t="shared" si="17"/>
        <v>INSERT INTO FT_T_MKID (MKT_OID,MKT_ID,MKT_ID_CTXT_TYP,START_TMS,LAST_CHG_TMS,LAST_CHG_USR_ID,MKID_OID,DATA_SRC_ID) SELECT  (select MKT_OID from ft_T_mkid where rownum=1 and mkt_id='TUN' ),'EXO00004094','ACMKT',SYSDATE,SYSDATE,'GS:BARCLAYS','MKID=00815','AC' from dual where not exists (select 'X' from ft_t_MKID where MKT_ID='EXO00004094' and MKT_ID_CTXT_TYP='ACMKT');</v>
      </c>
    </row>
    <row r="818" spans="1:9">
      <c r="A818" s="72" t="s">
        <v>1429</v>
      </c>
      <c r="B818" s="72" t="s">
        <v>3000</v>
      </c>
      <c r="C818" s="72" t="s">
        <v>2736</v>
      </c>
      <c r="D818" s="72" t="s">
        <v>35</v>
      </c>
      <c r="E818" s="72" t="s">
        <v>35</v>
      </c>
      <c r="F818" s="72" t="s">
        <v>331</v>
      </c>
      <c r="G818" s="72" t="s">
        <v>3001</v>
      </c>
      <c r="H818" s="72" t="s">
        <v>2713</v>
      </c>
      <c r="I818" s="65" t="str">
        <f t="shared" si="17"/>
        <v>INSERT INTO FT_T_MKID (MKT_OID,MKT_ID,MKT_ID_CTXT_TYP,START_TMS,LAST_CHG_TMS,LAST_CHG_USR_ID,MKID_OID,DATA_SRC_ID) SELECT  (select MKT_OID from ft_T_mkid where rownum=1 and mkt_id='PFT' ),'EXO00004102','ACMKT',SYSDATE,SYSDATE,'GS:BARCLAYS','MKID=00816','AC' from dual where not exists (select 'X' from ft_t_MKID where MKT_ID='EXO00004102' and MKT_ID_CTXT_TYP='ACMKT');</v>
      </c>
    </row>
    <row r="819" spans="1:9">
      <c r="A819" s="72" t="s">
        <v>1315</v>
      </c>
      <c r="B819" s="72" t="s">
        <v>3002</v>
      </c>
      <c r="C819" s="72" t="s">
        <v>2736</v>
      </c>
      <c r="D819" s="72" t="s">
        <v>35</v>
      </c>
      <c r="E819" s="72" t="s">
        <v>35</v>
      </c>
      <c r="F819" s="72" t="s">
        <v>331</v>
      </c>
      <c r="G819" s="72" t="s">
        <v>3003</v>
      </c>
      <c r="H819" s="72" t="s">
        <v>2713</v>
      </c>
      <c r="I819" s="65" t="str">
        <f t="shared" si="17"/>
        <v>INSERT INTO FT_T_MKID (MKT_OID,MKT_ID,MKT_ID_CTXT_TYP,START_TMS,LAST_CHG_TMS,LAST_CHG_USR_ID,MKID_OID,DATA_SRC_ID) SELECT  (select MKT_OID from ft_T_mkid where rownum=1 and mkt_id='DXB' ),'EXO00004104','ACMKT',SYSDATE,SYSDATE,'GS:BARCLAYS','MKID=00817','AC' from dual where not exists (select 'X' from ft_t_MKID where MKT_ID='EXO00004104' and MKT_ID_CTXT_TYP='ACMKT');</v>
      </c>
    </row>
    <row r="820" spans="1:9">
      <c r="A820" s="72" t="s">
        <v>467</v>
      </c>
      <c r="B820" s="72" t="s">
        <v>3004</v>
      </c>
      <c r="C820" s="72" t="s">
        <v>2736</v>
      </c>
      <c r="D820" s="72" t="s">
        <v>35</v>
      </c>
      <c r="E820" s="72" t="s">
        <v>35</v>
      </c>
      <c r="F820" s="72" t="s">
        <v>331</v>
      </c>
      <c r="G820" s="72" t="s">
        <v>3005</v>
      </c>
      <c r="H820" s="72" t="s">
        <v>2713</v>
      </c>
      <c r="I820" s="65" t="str">
        <f t="shared" si="17"/>
        <v>INSERT INTO FT_T_MKID (MKT_OID,MKT_ID,MKT_ID_CTXT_TYP,START_TMS,LAST_CHG_TMS,LAST_CHG_USR_ID,MKID_OID,DATA_SRC_ID) SELECT  (select MKT_OID from ft_T_mkid where rownum=1 and mkt_id='DIX' ),'EXO00004106','ACMKT',SYSDATE,SYSDATE,'GS:BARCLAYS','MKID=00818','AC' from dual where not exists (select 'X' from ft_t_MKID where MKT_ID='EXO00004106' and MKT_ID_CTXT_TYP='ACMKT');</v>
      </c>
    </row>
    <row r="821" spans="1:9">
      <c r="A821" s="72" t="s">
        <v>1257</v>
      </c>
      <c r="B821" s="72" t="s">
        <v>3006</v>
      </c>
      <c r="C821" s="72" t="s">
        <v>2736</v>
      </c>
      <c r="D821" s="72" t="s">
        <v>35</v>
      </c>
      <c r="E821" s="72" t="s">
        <v>35</v>
      </c>
      <c r="F821" s="72" t="s">
        <v>331</v>
      </c>
      <c r="G821" s="72" t="s">
        <v>3007</v>
      </c>
      <c r="H821" s="72" t="s">
        <v>2713</v>
      </c>
      <c r="I821" s="65" t="str">
        <f t="shared" si="17"/>
        <v>INSERT INTO FT_T_MKID (MKT_OID,MKT_ID,MKT_ID_CTXT_TYP,START_TMS,LAST_CHG_TMS,LAST_CHG_USR_ID,MKID_OID,DATA_SRC_ID) SELECT  (select MKT_OID from ft_T_mkid where rownum=1 and mkt_id='SWX' ),'EXO00004129','ACMKT',SYSDATE,SYSDATE,'GS:BARCLAYS','MKID=00819','AC' from dual where not exists (select 'X' from ft_t_MKID where MKT_ID='EXO00004129' and MKT_ID_CTXT_TYP='ACMKT');</v>
      </c>
    </row>
    <row r="822" spans="1:9">
      <c r="A822" s="72" t="s">
        <v>1438</v>
      </c>
      <c r="B822" s="72" t="s">
        <v>3008</v>
      </c>
      <c r="C822" s="72" t="s">
        <v>2736</v>
      </c>
      <c r="D822" s="72" t="s">
        <v>35</v>
      </c>
      <c r="E822" s="72" t="s">
        <v>35</v>
      </c>
      <c r="F822" s="72" t="s">
        <v>331</v>
      </c>
      <c r="G822" s="72" t="s">
        <v>3009</v>
      </c>
      <c r="H822" s="72" t="s">
        <v>2713</v>
      </c>
      <c r="I822" s="65" t="str">
        <f t="shared" si="17"/>
        <v>INSERT INTO FT_T_MKID (MKT_OID,MKT_ID,MKT_ID_CTXT_TYP,START_TMS,LAST_CHG_TMS,LAST_CHG_USR_ID,MKID_OID,DATA_SRC_ID) SELECT  (select MKT_OID from ft_T_mkid where rownum=1 and mkt_id='PNK' ),'EXO00004137','ACMKT',SYSDATE,SYSDATE,'GS:BARCLAYS','MKID=00820','AC' from dual where not exists (select 'X' from ft_t_MKID where MKT_ID='EXO00004137' and MKT_ID_CTXT_TYP='ACMKT');</v>
      </c>
    </row>
    <row r="823" spans="1:9">
      <c r="A823" s="72" t="s">
        <v>1521</v>
      </c>
      <c r="B823" s="72" t="s">
        <v>3010</v>
      </c>
      <c r="C823" s="72" t="s">
        <v>2736</v>
      </c>
      <c r="D823" s="72" t="s">
        <v>35</v>
      </c>
      <c r="E823" s="72" t="s">
        <v>35</v>
      </c>
      <c r="F823" s="72" t="s">
        <v>331</v>
      </c>
      <c r="G823" s="72" t="s">
        <v>3011</v>
      </c>
      <c r="H823" s="72" t="s">
        <v>2713</v>
      </c>
      <c r="I823" s="65" t="str">
        <f t="shared" si="17"/>
        <v>INSERT INTO FT_T_MKID (MKT_OID,MKT_ID,MKT_ID_CTXT_TYP,START_TMS,LAST_CHG_TMS,LAST_CHG_USR_ID,MKID_OID,DATA_SRC_ID) SELECT  (select MKT_OID from ft_T_mkid where rownum=1 and mkt_id='VHO' ),'EXO00004140','ACMKT',SYSDATE,SYSDATE,'GS:BARCLAYS','MKID=00821','AC' from dual where not exists (select 'X' from ft_t_MKID where MKT_ID='EXO00004140' and MKT_ID_CTXT_TYP='ACMKT');</v>
      </c>
    </row>
    <row r="824" spans="1:9">
      <c r="A824" s="72" t="s">
        <v>1523</v>
      </c>
      <c r="B824" s="72" t="s">
        <v>3012</v>
      </c>
      <c r="C824" s="72" t="s">
        <v>2736</v>
      </c>
      <c r="D824" s="72" t="s">
        <v>35</v>
      </c>
      <c r="E824" s="72" t="s">
        <v>35</v>
      </c>
      <c r="F824" s="72" t="s">
        <v>331</v>
      </c>
      <c r="G824" s="72" t="s">
        <v>3013</v>
      </c>
      <c r="H824" s="72" t="s">
        <v>2713</v>
      </c>
      <c r="I824" s="65" t="str">
        <f t="shared" si="17"/>
        <v>INSERT INTO FT_T_MKID (MKT_OID,MKT_ID,MKT_ID_CTXT_TYP,START_TMS,LAST_CHG_TMS,LAST_CHG_USR_ID,MKID_OID,DATA_SRC_ID) SELECT  (select MKT_OID from ft_T_mkid where rownum=1 and mkt_id='VIN' ),'EXO00004141','ACMKT',SYSDATE,SYSDATE,'GS:BARCLAYS','MKID=00822','AC' from dual where not exists (select 'X' from ft_t_MKID where MKT_ID='EXO00004141' and MKT_ID_CTXT_TYP='ACMKT');</v>
      </c>
    </row>
    <row r="825" spans="1:9">
      <c r="A825" s="72" t="s">
        <v>1028</v>
      </c>
      <c r="B825" s="72" t="s">
        <v>3014</v>
      </c>
      <c r="C825" s="72" t="s">
        <v>2736</v>
      </c>
      <c r="D825" s="72" t="s">
        <v>35</v>
      </c>
      <c r="E825" s="72" t="s">
        <v>35</v>
      </c>
      <c r="F825" s="72" t="s">
        <v>331</v>
      </c>
      <c r="G825" s="72" t="s">
        <v>3015</v>
      </c>
      <c r="H825" s="72" t="s">
        <v>2713</v>
      </c>
      <c r="I825" s="65" t="str">
        <f t="shared" si="17"/>
        <v>INSERT INTO FT_T_MKID (MKT_OID,MKT_ID,MKT_ID_CTXT_TYP,START_TMS,LAST_CHG_TMS,LAST_CHG_USR_ID,MKID_OID,DATA_SRC_ID) SELECT  (select MKT_OID from ft_T_mkid where rownum=1 and mkt_id='GSL' ),'EXO00004145','ACMKT',SYSDATE,SYSDATE,'GS:BARCLAYS','MKID=00823','AC' from dual where not exists (select 'X' from ft_t_MKID where MKT_ID='EXO00004145' and MKT_ID_CTXT_TYP='ACMKT');</v>
      </c>
    </row>
    <row r="826" spans="1:9">
      <c r="A826" s="72" t="s">
        <v>1397</v>
      </c>
      <c r="B826" s="72" t="s">
        <v>3016</v>
      </c>
      <c r="C826" s="72" t="s">
        <v>2736</v>
      </c>
      <c r="D826" s="72" t="s">
        <v>35</v>
      </c>
      <c r="E826" s="72" t="s">
        <v>35</v>
      </c>
      <c r="F826" s="72" t="s">
        <v>331</v>
      </c>
      <c r="G826" s="72" t="s">
        <v>3017</v>
      </c>
      <c r="H826" s="72" t="s">
        <v>2713</v>
      </c>
      <c r="I826" s="65" t="str">
        <f t="shared" si="17"/>
        <v>INSERT INTO FT_T_MKID (MKT_OID,MKT_ID,MKT_ID_CTXT_TYP,START_TMS,LAST_CHG_TMS,LAST_CHG_USR_ID,MKID_OID,DATA_SRC_ID) SELECT  (select MKT_OID from ft_T_mkid where rownum=1 and mkt_id='NMS' ),'EXO00004146','ACMKT',SYSDATE,SYSDATE,'GS:BARCLAYS','MKID=00824','AC' from dual where not exists (select 'X' from ft_t_MKID where MKT_ID='EXO00004146' and MKT_ID_CTXT_TYP='ACMKT');</v>
      </c>
    </row>
    <row r="827" spans="1:9">
      <c r="A827" s="72" t="s">
        <v>1262</v>
      </c>
      <c r="B827" s="72" t="s">
        <v>3018</v>
      </c>
      <c r="C827" s="72" t="s">
        <v>2736</v>
      </c>
      <c r="D827" s="72" t="s">
        <v>35</v>
      </c>
      <c r="E827" s="72" t="s">
        <v>35</v>
      </c>
      <c r="F827" s="72" t="s">
        <v>331</v>
      </c>
      <c r="G827" s="72" t="s">
        <v>3019</v>
      </c>
      <c r="H827" s="72" t="s">
        <v>2713</v>
      </c>
      <c r="I827" s="65" t="str">
        <f t="shared" si="17"/>
        <v>INSERT INTO FT_T_MKID (MKT_OID,MKT_ID,MKT_ID_CTXT_TYP,START_TMS,LAST_CHG_TMS,LAST_CHG_USR_ID,MKID_OID,DATA_SRC_ID) SELECT  (select MKT_OID from ft_T_mkid where rownum=1 and mkt_id='VIE' ),'EXO00004181','ACMKT',SYSDATE,SYSDATE,'GS:BARCLAYS','MKID=00825','AC' from dual where not exists (select 'X' from ft_t_MKID where MKT_ID='EXO00004181' and MKT_ID_CTXT_TYP='ACMKT');</v>
      </c>
    </row>
    <row r="828" spans="1:9">
      <c r="A828" s="72" t="s">
        <v>3020</v>
      </c>
      <c r="B828" s="72" t="s">
        <v>3021</v>
      </c>
      <c r="C828" s="72" t="s">
        <v>2736</v>
      </c>
      <c r="D828" s="72" t="s">
        <v>35</v>
      </c>
      <c r="E828" s="72" t="s">
        <v>35</v>
      </c>
      <c r="F828" s="72" t="s">
        <v>331</v>
      </c>
      <c r="G828" s="72" t="s">
        <v>3022</v>
      </c>
      <c r="H828" s="72" t="s">
        <v>2713</v>
      </c>
      <c r="I828" s="65" t="str">
        <f t="shared" si="17"/>
        <v>INSERT INTO FT_T_MKID (MKT_OID,MKT_ID,MKT_ID_CTXT_TYP,START_TMS,LAST_CHG_TMS,LAST_CHG_USR_ID,MKID_OID,DATA_SRC_ID) SELECT  (select MKT_OID from ft_T_mkid where rownum=1 and mkt_id='TRGT' ),'EXO00004184','ACMKT',SYSDATE,SYSDATE,'GS:BARCLAYS','MKID=00826','AC' from dual where not exists (select 'X' from ft_t_MKID where MKT_ID='EXO00004184' and MKT_ID_CTXT_TYP='ACMKT');</v>
      </c>
    </row>
    <row r="829" spans="1:9">
      <c r="A829" s="72" t="s">
        <v>395</v>
      </c>
      <c r="B829" s="72" t="s">
        <v>3023</v>
      </c>
      <c r="C829" s="72" t="s">
        <v>2736</v>
      </c>
      <c r="D829" s="72" t="s">
        <v>35</v>
      </c>
      <c r="E829" s="72" t="s">
        <v>35</v>
      </c>
      <c r="F829" s="72" t="s">
        <v>331</v>
      </c>
      <c r="G829" s="72" t="s">
        <v>3024</v>
      </c>
      <c r="H829" s="72" t="s">
        <v>2713</v>
      </c>
      <c r="I829" s="65" t="str">
        <f t="shared" si="17"/>
        <v>INSERT INTO FT_T_MKID (MKT_OID,MKT_ID,MKT_ID_CTXT_TYP,START_TMS,LAST_CHG_TMS,LAST_CHG_USR_ID,MKID_OID,DATA_SRC_ID) SELECT  (select MKT_OID from ft_T_mkid where rownum=1 and mkt_id='ATE' ),'EXO00004204','ACMKT',SYSDATE,SYSDATE,'GS:BARCLAYS','MKID=00827','AC' from dual where not exists (select 'X' from ft_t_MKID where MKT_ID='EXO00004204' and MKT_ID_CTXT_TYP='ACMKT');</v>
      </c>
    </row>
    <row r="830" spans="1:9">
      <c r="A830" s="72" t="s">
        <v>557</v>
      </c>
      <c r="B830" s="72" t="s">
        <v>3025</v>
      </c>
      <c r="C830" s="72" t="s">
        <v>2736</v>
      </c>
      <c r="D830" s="72" t="s">
        <v>35</v>
      </c>
      <c r="E830" s="72" t="s">
        <v>35</v>
      </c>
      <c r="F830" s="72" t="s">
        <v>331</v>
      </c>
      <c r="G830" s="72" t="s">
        <v>3026</v>
      </c>
      <c r="H830" s="72" t="s">
        <v>2713</v>
      </c>
      <c r="I830" s="65" t="str">
        <f t="shared" si="17"/>
        <v>INSERT INTO FT_T_MKID (MKT_OID,MKT_ID,MKT_ID_CTXT_TYP,START_TMS,LAST_CHG_TMS,LAST_CHG_USR_ID,MKID_OID,DATA_SRC_ID) SELECT  (select MKT_OID from ft_T_mkid where rownum=1 and mkt_id='BAT' ),'EXO00004214','ACMKT',SYSDATE,SYSDATE,'GS:BARCLAYS','MKID=00828','AC' from dual where not exists (select 'X' from ft_t_MKID where MKT_ID='EXO00004214' and MKT_ID_CTXT_TYP='ACMKT');</v>
      </c>
    </row>
    <row r="831" spans="1:9">
      <c r="A831" s="72" t="s">
        <v>1260</v>
      </c>
      <c r="B831" s="72" t="s">
        <v>3027</v>
      </c>
      <c r="C831" s="72" t="s">
        <v>2736</v>
      </c>
      <c r="D831" s="72" t="s">
        <v>35</v>
      </c>
      <c r="E831" s="72" t="s">
        <v>35</v>
      </c>
      <c r="F831" s="72" t="s">
        <v>331</v>
      </c>
      <c r="G831" s="72" t="s">
        <v>3028</v>
      </c>
      <c r="H831" s="72" t="s">
        <v>2713</v>
      </c>
      <c r="I831" s="65" t="str">
        <f t="shared" si="17"/>
        <v>INSERT INTO FT_T_MKID (MKT_OID,MKT_ID,MKT_ID_CTXT_TYP,START_TMS,LAST_CHG_TMS,LAST_CHG_USR_ID,MKID_OID,DATA_SRC_ID) SELECT  (select MKT_OID from ft_T_mkid where rownum=1 and mkt_id='TRQ' ),'EXO00004237','ACMKT',SYSDATE,SYSDATE,'GS:BARCLAYS','MKID=00829','AC' from dual where not exists (select 'X' from ft_t_MKID where MKT_ID='EXO00004237' and MKT_ID_CTXT_TYP='ACMKT');</v>
      </c>
    </row>
    <row r="832" spans="1:9">
      <c r="A832" s="72" t="s">
        <v>1400</v>
      </c>
      <c r="B832" s="72" t="s">
        <v>3029</v>
      </c>
      <c r="C832" s="72" t="s">
        <v>2736</v>
      </c>
      <c r="D832" s="72" t="s">
        <v>35</v>
      </c>
      <c r="E832" s="72" t="s">
        <v>35</v>
      </c>
      <c r="F832" s="72" t="s">
        <v>331</v>
      </c>
      <c r="G832" s="72" t="s">
        <v>3030</v>
      </c>
      <c r="H832" s="72" t="s">
        <v>2713</v>
      </c>
      <c r="I832" s="65" t="str">
        <f t="shared" si="17"/>
        <v>INSERT INTO FT_T_MKID (MKT_OID,MKT_ID,MKT_ID_CTXT_TYP,START_TMS,LAST_CHG_TMS,LAST_CHG_USR_ID,MKID_OID,DATA_SRC_ID) SELECT  (select MKT_OID from ft_T_mkid where rownum=1 and mkt_id='NOX' ),'EXO00004238','ACMKT',SYSDATE,SYSDATE,'GS:BARCLAYS','MKID=00830','AC' from dual where not exists (select 'X' from ft_t_MKID where MKT_ID='EXO00004238' and MKT_ID_CTXT_TYP='ACMKT');</v>
      </c>
    </row>
    <row r="833" spans="1:9">
      <c r="A833" s="72" t="s">
        <v>364</v>
      </c>
      <c r="B833" s="72" t="s">
        <v>3031</v>
      </c>
      <c r="C833" s="72" t="s">
        <v>2736</v>
      </c>
      <c r="D833" s="72" t="s">
        <v>35</v>
      </c>
      <c r="E833" s="72" t="s">
        <v>35</v>
      </c>
      <c r="F833" s="72" t="s">
        <v>331</v>
      </c>
      <c r="G833" s="72" t="s">
        <v>3032</v>
      </c>
      <c r="H833" s="72" t="s">
        <v>2713</v>
      </c>
      <c r="I833" s="65" t="str">
        <f t="shared" si="17"/>
        <v>INSERT INTO FT_T_MKID (MKT_OID,MKT_ID,MKT_ID_CTXT_TYP,START_TMS,LAST_CHG_TMS,LAST_CHG_USR_ID,MKID_OID,DATA_SRC_ID) SELECT  (select MKT_OID from ft_T_mkid where rownum=1 and mkt_id='BAE' ),'EXO00004239','ACMKT',SYSDATE,SYSDATE,'GS:BARCLAYS','MKID=00831','AC' from dual where not exists (select 'X' from ft_t_MKID where MKT_ID='EXO00004239' and MKT_ID_CTXT_TYP='ACMKT');</v>
      </c>
    </row>
    <row r="834" spans="1:9">
      <c r="A834" s="72" t="s">
        <v>854</v>
      </c>
      <c r="B834" s="72" t="s">
        <v>3033</v>
      </c>
      <c r="C834" s="72" t="s">
        <v>2736</v>
      </c>
      <c r="D834" s="72" t="s">
        <v>35</v>
      </c>
      <c r="E834" s="72" t="s">
        <v>35</v>
      </c>
      <c r="F834" s="72" t="s">
        <v>331</v>
      </c>
      <c r="G834" s="72" t="s">
        <v>3034</v>
      </c>
      <c r="H834" s="72" t="s">
        <v>2713</v>
      </c>
      <c r="I834" s="65" t="str">
        <f t="shared" si="17"/>
        <v>INSERT INTO FT_T_MKID (MKT_OID,MKT_ID,MKT_ID_CTXT_TYP,START_TMS,LAST_CHG_TMS,LAST_CHG_USR_ID,MKID_OID,DATA_SRC_ID) SELECT  (select MKT_OID from ft_T_mkid where rownum=1 and mkt_id='ATA' ),'EXO00004241','ACMKT',SYSDATE,SYSDATE,'GS:BARCLAYS','MKID=00832','AC' from dual where not exists (select 'X' from ft_t_MKID where MKT_ID='EXO00004241' and MKT_ID_CTXT_TYP='ACMKT');</v>
      </c>
    </row>
    <row r="835" spans="1:9">
      <c r="A835" s="72" t="s">
        <v>1522</v>
      </c>
      <c r="B835" s="72" t="s">
        <v>3035</v>
      </c>
      <c r="C835" s="72" t="s">
        <v>2736</v>
      </c>
      <c r="D835" s="72" t="s">
        <v>35</v>
      </c>
      <c r="E835" s="72" t="s">
        <v>35</v>
      </c>
      <c r="F835" s="72" t="s">
        <v>331</v>
      </c>
      <c r="G835" s="72" t="s">
        <v>3036</v>
      </c>
      <c r="H835" s="72" t="s">
        <v>2713</v>
      </c>
      <c r="I835" s="65" t="str">
        <f t="shared" si="17"/>
        <v>INSERT INTO FT_T_MKID (MKT_OID,MKT_ID,MKT_ID_CTXT_TYP,START_TMS,LAST_CHG_TMS,LAST_CHG_USR_ID,MKID_OID,DATA_SRC_ID) SELECT  (select MKT_OID from ft_T_mkid where rownum=1 and mkt_id='VHU' ),'EXO00004242','ACMKT',SYSDATE,SYSDATE,'GS:BARCLAYS','MKID=00833','AC' from dual where not exists (select 'X' from ft_t_MKID where MKT_ID='EXO00004242' and MKT_ID_CTXT_TYP='ACMKT');</v>
      </c>
    </row>
    <row r="836" spans="1:9">
      <c r="A836" s="72" t="s">
        <v>1378</v>
      </c>
      <c r="B836" s="72" t="s">
        <v>3037</v>
      </c>
      <c r="C836" s="72" t="s">
        <v>2736</v>
      </c>
      <c r="D836" s="72" t="s">
        <v>35</v>
      </c>
      <c r="E836" s="72" t="s">
        <v>35</v>
      </c>
      <c r="F836" s="72" t="s">
        <v>331</v>
      </c>
      <c r="G836" s="72" t="s">
        <v>3038</v>
      </c>
      <c r="H836" s="72" t="s">
        <v>2713</v>
      </c>
      <c r="I836" s="65" t="str">
        <f t="shared" si="17"/>
        <v>INSERT INTO FT_T_MKID (MKT_OID,MKT_ID,MKT_ID_CTXT_TYP,START_TMS,LAST_CHG_TMS,LAST_CHG_USR_ID,MKID_OID,DATA_SRC_ID) SELECT  (select MKT_OID from ft_T_mkid where rownum=1 and mkt_id='NAE' ),'EXO00004243','ACMKT',SYSDATE,SYSDATE,'GS:BARCLAYS','MKID=00834','AC' from dual where not exists (select 'X' from ft_t_MKID where MKT_ID='EXO00004243' and MKT_ID_CTXT_TYP='ACMKT');</v>
      </c>
    </row>
    <row r="837" spans="1:9">
      <c r="A837" s="72" t="s">
        <v>1229</v>
      </c>
      <c r="B837" s="72" t="s">
        <v>3039</v>
      </c>
      <c r="C837" s="72" t="s">
        <v>2736</v>
      </c>
      <c r="D837" s="72" t="s">
        <v>35</v>
      </c>
      <c r="E837" s="72" t="s">
        <v>35</v>
      </c>
      <c r="F837" s="72" t="s">
        <v>331</v>
      </c>
      <c r="G837" s="72" t="s">
        <v>3040</v>
      </c>
      <c r="H837" s="72" t="s">
        <v>2713</v>
      </c>
      <c r="I837" s="65" t="str">
        <f t="shared" si="17"/>
        <v>INSERT INTO FT_T_MKID (MKT_OID,MKT_ID,MKT_ID_CTXT_TYP,START_TMS,LAST_CHG_TMS,LAST_CHG_USR_ID,MKID_OID,DATA_SRC_ID) SELECT  (select MKT_OID from ft_T_mkid where rownum=1 and mkt_id='NLS' ),'EXO00004244','ACMKT',SYSDATE,SYSDATE,'GS:BARCLAYS','MKID=00835','AC' from dual where not exists (select 'X' from ft_t_MKID where MKT_ID='EXO00004244' and MKT_ID_CTXT_TYP='ACMKT');</v>
      </c>
    </row>
    <row r="838" spans="1:9">
      <c r="A838" s="72" t="s">
        <v>3041</v>
      </c>
      <c r="B838" s="72" t="s">
        <v>3042</v>
      </c>
      <c r="C838" s="72" t="s">
        <v>2736</v>
      </c>
      <c r="D838" s="72" t="s">
        <v>35</v>
      </c>
      <c r="E838" s="72" t="s">
        <v>35</v>
      </c>
      <c r="F838" s="72" t="s">
        <v>331</v>
      </c>
      <c r="G838" s="72" t="s">
        <v>3043</v>
      </c>
      <c r="H838" s="72" t="s">
        <v>2713</v>
      </c>
      <c r="I838" s="65" t="str">
        <f t="shared" si="17"/>
        <v>INSERT INTO FT_T_MKID (MKT_OID,MKT_ID,MKT_ID_CTXT_TYP,START_TMS,LAST_CHG_TMS,LAST_CHG_USR_ID,MKID_OID,DATA_SRC_ID) SELECT  (select MKT_OID from ft_T_mkid where rownum=1 and mkt_id='US-C' ),'EXO00004245','ACMKT',SYSDATE,SYSDATE,'GS:BARCLAYS','MKID=00836','AC' from dual where not exists (select 'X' from ft_t_MKID where MKT_ID='EXO00004245' and MKT_ID_CTXT_TYP='ACMKT');</v>
      </c>
    </row>
    <row r="839" spans="1:9">
      <c r="A839" s="72" t="s">
        <v>1348</v>
      </c>
      <c r="B839" s="72" t="s">
        <v>3044</v>
      </c>
      <c r="C839" s="72" t="s">
        <v>2736</v>
      </c>
      <c r="D839" s="72" t="s">
        <v>35</v>
      </c>
      <c r="E839" s="72" t="s">
        <v>35</v>
      </c>
      <c r="F839" s="72" t="s">
        <v>331</v>
      </c>
      <c r="G839" s="72" t="s">
        <v>3045</v>
      </c>
      <c r="H839" s="72" t="s">
        <v>2713</v>
      </c>
      <c r="I839" s="65" t="str">
        <f t="shared" si="17"/>
        <v>INSERT INTO FT_T_MKID (MKT_OID,MKT_ID,MKT_ID_CTXT_TYP,START_TMS,LAST_CHG_TMS,LAST_CHG_USR_ID,MKID_OID,DATA_SRC_ID) SELECT  (select MKT_OID from ft_T_mkid where rownum=1 and mkt_id='MCX' ),'EXO00004246','ACMKT',SYSDATE,SYSDATE,'GS:BARCLAYS','MKID=00837','AC' from dual where not exists (select 'X' from ft_t_MKID where MKT_ID='EXO00004246' and MKT_ID_CTXT_TYP='ACMKT');</v>
      </c>
    </row>
    <row r="840" spans="1:9">
      <c r="A840" s="72" t="s">
        <v>1346</v>
      </c>
      <c r="B840" s="72" t="s">
        <v>3046</v>
      </c>
      <c r="C840" s="72" t="s">
        <v>2736</v>
      </c>
      <c r="D840" s="72" t="s">
        <v>35</v>
      </c>
      <c r="E840" s="72" t="s">
        <v>35</v>
      </c>
      <c r="F840" s="72" t="s">
        <v>331</v>
      </c>
      <c r="G840" s="72" t="s">
        <v>3047</v>
      </c>
      <c r="H840" s="72" t="s">
        <v>2713</v>
      </c>
      <c r="I840" s="65" t="str">
        <f t="shared" si="17"/>
        <v>INSERT INTO FT_T_MKID (MKT_OID,MKT_ID,MKT_ID_CTXT_TYP,START_TMS,LAST_CHG_TMS,LAST_CHG_USR_ID,MKID_OID,DATA_SRC_ID) SELECT  (select MKT_OID from ft_T_mkid where rownum=1 and mkt_id='MCN' ),'EXO00004247','ACMKT',SYSDATE,SYSDATE,'GS:BARCLAYS','MKID=00838','AC' from dual where not exists (select 'X' from ft_t_MKID where MKT_ID='EXO00004247' and MKT_ID_CTXT_TYP='ACMKT');</v>
      </c>
    </row>
    <row r="841" spans="1:9">
      <c r="A841" s="72" t="s">
        <v>1347</v>
      </c>
      <c r="B841" s="72" t="s">
        <v>3048</v>
      </c>
      <c r="C841" s="72" t="s">
        <v>2736</v>
      </c>
      <c r="D841" s="72" t="s">
        <v>35</v>
      </c>
      <c r="E841" s="72" t="s">
        <v>35</v>
      </c>
      <c r="F841" s="72" t="s">
        <v>331</v>
      </c>
      <c r="G841" s="72" t="s">
        <v>3049</v>
      </c>
      <c r="H841" s="72" t="s">
        <v>2713</v>
      </c>
      <c r="I841" s="65" t="str">
        <f t="shared" si="17"/>
        <v>INSERT INTO FT_T_MKID (MKT_OID,MKT_ID,MKT_ID_CTXT_TYP,START_TMS,LAST_CHG_TMS,LAST_CHG_USR_ID,MKID_OID,DATA_SRC_ID) SELECT  (select MKT_OID from ft_T_mkid where rownum=1 and mkt_id='MCR' ),'EXO00004248','ACMKT',SYSDATE,SYSDATE,'GS:BARCLAYS','MKID=00839','AC' from dual where not exists (select 'X' from ft_t_MKID where MKT_ID='EXO00004248' and MKT_ID_CTXT_TYP='ACMKT');</v>
      </c>
    </row>
    <row r="842" spans="1:9">
      <c r="A842" s="72" t="s">
        <v>349</v>
      </c>
      <c r="B842" s="72" t="s">
        <v>3050</v>
      </c>
      <c r="C842" s="72" t="s">
        <v>2736</v>
      </c>
      <c r="D842" s="72" t="s">
        <v>35</v>
      </c>
      <c r="E842" s="72" t="s">
        <v>35</v>
      </c>
      <c r="F842" s="72" t="s">
        <v>331</v>
      </c>
      <c r="G842" s="72" t="s">
        <v>3051</v>
      </c>
      <c r="H842" s="72" t="s">
        <v>2713</v>
      </c>
      <c r="I842" s="65" t="str">
        <f t="shared" si="17"/>
        <v>INSERT INTO FT_T_MKID (MKT_OID,MKT_ID,MKT_ID_CTXT_TYP,START_TMS,LAST_CHG_TMS,LAST_CHG_USR_ID,MKID_OID,DATA_SRC_ID) SELECT  (select MKT_OID from ft_T_mkid where rownum=1 and mkt_id='UNK' ),'EXO00004249','ACMKT',SYSDATE,SYSDATE,'GS:BARCLAYS','MKID=00840','AC' from dual where not exists (select 'X' from ft_t_MKID where MKT_ID='EXO00004249' and MKT_ID_CTXT_TYP='ACMKT');</v>
      </c>
    </row>
    <row r="843" spans="1:9">
      <c r="A843" s="72" t="s">
        <v>1478</v>
      </c>
      <c r="B843" s="72" t="s">
        <v>3052</v>
      </c>
      <c r="C843" s="72" t="s">
        <v>2736</v>
      </c>
      <c r="D843" s="72" t="s">
        <v>35</v>
      </c>
      <c r="E843" s="72" t="s">
        <v>35</v>
      </c>
      <c r="F843" s="72" t="s">
        <v>331</v>
      </c>
      <c r="G843" s="72" t="s">
        <v>3053</v>
      </c>
      <c r="H843" s="72" t="s">
        <v>2713</v>
      </c>
      <c r="I843" s="65" t="str">
        <f t="shared" si="17"/>
        <v>INSERT INTO FT_T_MKID (MKT_OID,MKT_ID,MKT_ID_CTXT_TYP,START_TMS,LAST_CHG_TMS,LAST_CHG_USR_ID,MKID_OID,DATA_SRC_ID) SELECT  (select MKT_OID from ft_T_mkid where rownum=1 and mkt_id='SIG' ),'EXO00004254','ACMKT',SYSDATE,SYSDATE,'GS:BARCLAYS','MKID=00841','AC' from dual where not exists (select 'X' from ft_t_MKID where MKT_ID='EXO00004254' and MKT_ID_CTXT_TYP='ACMKT');</v>
      </c>
    </row>
    <row r="844" spans="1:9">
      <c r="A844" s="72" t="s">
        <v>1392</v>
      </c>
      <c r="B844" s="72" t="s">
        <v>3054</v>
      </c>
      <c r="C844" s="72" t="s">
        <v>2736</v>
      </c>
      <c r="D844" s="72" t="s">
        <v>35</v>
      </c>
      <c r="E844" s="72" t="s">
        <v>35</v>
      </c>
      <c r="F844" s="72" t="s">
        <v>331</v>
      </c>
      <c r="G844" s="72" t="s">
        <v>3055</v>
      </c>
      <c r="H844" s="72" t="s">
        <v>2713</v>
      </c>
      <c r="I844" s="65" t="str">
        <f t="shared" si="17"/>
        <v>INSERT INTO FT_T_MKID (MKT_OID,MKT_ID,MKT_ID_CTXT_TYP,START_TMS,LAST_CHG_TMS,LAST_CHG_USR_ID,MKID_OID,DATA_SRC_ID) SELECT  (select MKT_OID from ft_T_mkid where rownum=1 and mkt_id='NII' ),'EXO00004255','ACMKT',SYSDATE,SYSDATE,'GS:BARCLAYS','MKID=00842','AC' from dual where not exists (select 'X' from ft_t_MKID where MKT_ID='EXO00004255' and MKT_ID_CTXT_TYP='ACMKT');</v>
      </c>
    </row>
    <row r="845" spans="1:9">
      <c r="A845" s="72" t="s">
        <v>1323</v>
      </c>
      <c r="B845" s="72" t="s">
        <v>3056</v>
      </c>
      <c r="C845" s="72" t="s">
        <v>2736</v>
      </c>
      <c r="D845" s="72" t="s">
        <v>35</v>
      </c>
      <c r="E845" s="72" t="s">
        <v>35</v>
      </c>
      <c r="F845" s="72" t="s">
        <v>331</v>
      </c>
      <c r="G845" s="72" t="s">
        <v>3057</v>
      </c>
      <c r="H845" s="72" t="s">
        <v>2713</v>
      </c>
      <c r="I845" s="65" t="str">
        <f t="shared" si="17"/>
        <v>INSERT INTO FT_T_MKID (MKT_OID,MKT_ID,MKT_ID_CTXT_TYP,START_TMS,LAST_CHG_TMS,LAST_CHG_USR_ID,MKID_OID,DATA_SRC_ID) SELECT  (select MKT_OID from ft_T_mkid where rownum=1 and mkt_id='FNS' ),'EXO00004258','ACMKT',SYSDATE,SYSDATE,'GS:BARCLAYS','MKID=00843','AC' from dual where not exists (select 'X' from ft_t_MKID where MKT_ID='EXO00004258' and MKT_ID_CTXT_TYP='ACMKT');</v>
      </c>
    </row>
    <row r="846" spans="1:9">
      <c r="A846" s="72" t="s">
        <v>1338</v>
      </c>
      <c r="B846" s="72" t="s">
        <v>3058</v>
      </c>
      <c r="C846" s="72" t="s">
        <v>2736</v>
      </c>
      <c r="D846" s="72" t="s">
        <v>35</v>
      </c>
      <c r="E846" s="72" t="s">
        <v>35</v>
      </c>
      <c r="F846" s="72" t="s">
        <v>331</v>
      </c>
      <c r="G846" s="72" t="s">
        <v>3059</v>
      </c>
      <c r="H846" s="72" t="s">
        <v>2713</v>
      </c>
      <c r="I846" s="65" t="str">
        <f t="shared" si="17"/>
        <v>INSERT INTO FT_T_MKID (MKT_OID,MKT_ID,MKT_ID_CTXT_TYP,START_TMS,LAST_CHG_TMS,LAST_CHG_USR_ID,MKID_OID,DATA_SRC_ID) SELECT  (select MKT_OID from ft_T_mkid where rownum=1 and mkt_id='KNM' ),'EXO00004266','ACMKT',SYSDATE,SYSDATE,'GS:BARCLAYS','MKID=00844','AC' from dual where not exists (select 'X' from ft_t_MKID where MKT_ID='EXO00004266' and MKT_ID_CTXT_TYP='ACMKT');</v>
      </c>
    </row>
    <row r="847" spans="1:9">
      <c r="A847" s="72" t="s">
        <v>350</v>
      </c>
      <c r="B847" s="72" t="s">
        <v>3060</v>
      </c>
      <c r="C847" s="72" t="s">
        <v>2736</v>
      </c>
      <c r="D847" s="72" t="s">
        <v>35</v>
      </c>
      <c r="E847" s="72" t="s">
        <v>35</v>
      </c>
      <c r="F847" s="72" t="s">
        <v>331</v>
      </c>
      <c r="G847" s="72" t="s">
        <v>3061</v>
      </c>
      <c r="H847" s="72" t="s">
        <v>2713</v>
      </c>
      <c r="I847" s="65" t="str">
        <f t="shared" ref="I847:I853" si="18">CONCATENATE("INSERT INTO FT_T_MKID (MKT_OID,MKT_ID,MKT_ID_CTXT_TYP,START_TMS,LAST_CHG_TMS,LAST_CHG_USR_ID,MKID_OID,DATA_SRC_ID)"," SELECT  (select MKT_OID from ft_T_mkid where rownum=1 and mkt_id='",A847,"' ),'",B847,"','",C847,"',","",D847,",","",E847,",","'",F847,"'",",'",G847,"',","'",H847,"' from dual where not exists (select 'X' from ft_t_MKID where MKT_ID='",B847,"' and MKT_ID_CTXT_TYP='ACMKT');")</f>
        <v>INSERT INTO FT_T_MKID (MKT_OID,MKT_ID,MKT_ID_CTXT_TYP,START_TMS,LAST_CHG_TMS,LAST_CHG_USR_ID,MKID_OID,DATA_SRC_ID) SELECT  (select MKT_OID from ft_T_mkid where rownum=1 and mkt_id='LSE' ),'EXO00004275','ACMKT',SYSDATE,SYSDATE,'GS:BARCLAYS','MKID=00845','AC' from dual where not exists (select 'X' from ft_t_MKID where MKT_ID='EXO00004275' and MKT_ID_CTXT_TYP='ACMKT');</v>
      </c>
    </row>
    <row r="848" spans="1:9">
      <c r="A848" s="72" t="s">
        <v>1296</v>
      </c>
      <c r="B848" s="72" t="s">
        <v>3062</v>
      </c>
      <c r="C848" s="72" t="s">
        <v>2736</v>
      </c>
      <c r="D848" s="72" t="s">
        <v>35</v>
      </c>
      <c r="E848" s="72" t="s">
        <v>35</v>
      </c>
      <c r="F848" s="72" t="s">
        <v>331</v>
      </c>
      <c r="G848" s="72" t="s">
        <v>3063</v>
      </c>
      <c r="H848" s="72" t="s">
        <v>2713</v>
      </c>
      <c r="I848" s="65" t="str">
        <f t="shared" si="18"/>
        <v>INSERT INTO FT_T_MKID (MKT_OID,MKT_ID,MKT_ID_CTXT_TYP,START_TMS,LAST_CHG_TMS,LAST_CHG_USR_ID,MKID_OID,DATA_SRC_ID) SELECT  (select MKT_OID from ft_T_mkid where rownum=1 and mkt_id='BXS' ),'EXO00004276','ACMKT',SYSDATE,SYSDATE,'GS:BARCLAYS','MKID=00846','AC' from dual where not exists (select 'X' from ft_t_MKID where MKT_ID='EXO00004276' and MKT_ID_CTXT_TYP='ACMKT');</v>
      </c>
    </row>
    <row r="849" spans="1:9">
      <c r="A849" s="72" t="s">
        <v>1473</v>
      </c>
      <c r="B849" s="72" t="s">
        <v>3064</v>
      </c>
      <c r="C849" s="72" t="s">
        <v>2736</v>
      </c>
      <c r="D849" s="72" t="s">
        <v>35</v>
      </c>
      <c r="E849" s="72" t="s">
        <v>35</v>
      </c>
      <c r="F849" s="72" t="s">
        <v>331</v>
      </c>
      <c r="G849" s="72" t="s">
        <v>3065</v>
      </c>
      <c r="H849" s="72" t="s">
        <v>2713</v>
      </c>
      <c r="I849" s="65" t="str">
        <f t="shared" si="18"/>
        <v>INSERT INTO FT_T_MKID (MKT_OID,MKT_ID,MKT_ID_CTXT_TYP,START_TMS,LAST_CHG_TMS,LAST_CHG_USR_ID,MKID_OID,DATA_SRC_ID) SELECT  (select MKT_OID from ft_T_mkid where rownum=1 and mkt_id='SHC' ),'EXO00004277','ACMKT',SYSDATE,SYSDATE,'GS:BARCLAYS','MKID=00847','AC' from dual where not exists (select 'X' from ft_t_MKID where MKT_ID='EXO00004277' and MKT_ID_CTXT_TYP='ACMKT');</v>
      </c>
    </row>
    <row r="850" spans="1:9">
      <c r="A850" s="72" t="s">
        <v>1042</v>
      </c>
      <c r="B850" s="72" t="s">
        <v>3066</v>
      </c>
      <c r="C850" s="72" t="s">
        <v>2736</v>
      </c>
      <c r="D850" s="72" t="s">
        <v>35</v>
      </c>
      <c r="E850" s="72" t="s">
        <v>35</v>
      </c>
      <c r="F850" s="72" t="s">
        <v>331</v>
      </c>
      <c r="G850" s="72" t="s">
        <v>3067</v>
      </c>
      <c r="H850" s="72" t="s">
        <v>2713</v>
      </c>
      <c r="I850" s="65" t="str">
        <f t="shared" si="18"/>
        <v>INSERT INTO FT_T_MKID (MKT_OID,MKT_ID,MKT_ID_CTXT_TYP,START_TMS,LAST_CHG_TMS,LAST_CHG_USR_ID,MKID_OID,DATA_SRC_ID) SELECT  (select MKT_OID from ft_T_mkid where rownum=1 and mkt_id='HKC' ),'EXO00004278','ACMKT',SYSDATE,SYSDATE,'GS:BARCLAYS','MKID=00848','AC' from dual where not exists (select 'X' from ft_t_MKID where MKT_ID='EXO00004278' and MKT_ID_CTXT_TYP='ACMKT');</v>
      </c>
    </row>
    <row r="851" spans="1:9">
      <c r="A851" s="72" t="s">
        <v>350</v>
      </c>
      <c r="B851" s="72" t="s">
        <v>3068</v>
      </c>
      <c r="C851" s="72" t="s">
        <v>2736</v>
      </c>
      <c r="D851" s="72" t="s">
        <v>35</v>
      </c>
      <c r="E851" s="72" t="s">
        <v>35</v>
      </c>
      <c r="F851" s="72" t="s">
        <v>331</v>
      </c>
      <c r="G851" s="72" t="s">
        <v>3069</v>
      </c>
      <c r="H851" s="72" t="s">
        <v>2713</v>
      </c>
      <c r="I851" s="65" t="str">
        <f t="shared" si="18"/>
        <v>INSERT INTO FT_T_MKID (MKT_OID,MKT_ID,MKT_ID_CTXT_TYP,START_TMS,LAST_CHG_TMS,LAST_CHG_USR_ID,MKID_OID,DATA_SRC_ID) SELECT  (select MKT_OID from ft_T_mkid where rownum=1 and mkt_id='LSE' ),'EXO00004280','ACMKT',SYSDATE,SYSDATE,'GS:BARCLAYS','MKID=00849','AC' from dual where not exists (select 'X' from ft_t_MKID where MKT_ID='EXO00004280' and MKT_ID_CTXT_TYP='ACMKT');</v>
      </c>
    </row>
    <row r="852" spans="1:9">
      <c r="A852" s="72" t="s">
        <v>1070</v>
      </c>
      <c r="B852" s="72" t="s">
        <v>3070</v>
      </c>
      <c r="C852" s="72" t="s">
        <v>2736</v>
      </c>
      <c r="D852" s="72" t="s">
        <v>35</v>
      </c>
      <c r="E852" s="72" t="s">
        <v>35</v>
      </c>
      <c r="F852" s="72" t="s">
        <v>331</v>
      </c>
      <c r="G852" s="72" t="s">
        <v>3071</v>
      </c>
      <c r="H852" s="72" t="s">
        <v>2713</v>
      </c>
      <c r="I852" s="65" t="str">
        <f t="shared" si="18"/>
        <v>INSERT INTO FT_T_MKID (MKT_OID,MKT_ID,MKT_ID_CTXT_TYP,START_TMS,LAST_CHG_TMS,LAST_CHG_USR_ID,MKID_OID,DATA_SRC_ID) SELECT  (select MKT_OID from ft_T_mkid where rownum=1 and mkt_id='IEX' ),'EXO00004288','ACMKT',SYSDATE,SYSDATE,'GS:BARCLAYS','MKID=00850','AC' from dual where not exists (select 'X' from ft_t_MKID where MKT_ID='EXO00004288' and MKT_ID_CTXT_TYP='ACMKT');</v>
      </c>
    </row>
    <row r="853" spans="1:9">
      <c r="A853" s="72" t="s">
        <v>1487</v>
      </c>
      <c r="B853" s="72" t="s">
        <v>3072</v>
      </c>
      <c r="C853" s="72" t="s">
        <v>2736</v>
      </c>
      <c r="D853" s="72" t="s">
        <v>35</v>
      </c>
      <c r="E853" s="72" t="s">
        <v>35</v>
      </c>
      <c r="F853" s="72" t="s">
        <v>331</v>
      </c>
      <c r="G853" s="72" t="s">
        <v>3073</v>
      </c>
      <c r="H853" s="72" t="s">
        <v>2713</v>
      </c>
      <c r="I853" s="65" t="str">
        <f t="shared" si="18"/>
        <v>INSERT INTO FT_T_MKID (MKT_OID,MKT_ID,MKT_ID_CTXT_TYP,START_TMS,LAST_CHG_TMS,LAST_CHG_USR_ID,MKID_OID,DATA_SRC_ID) SELECT  (select MKT_OID from ft_T_mkid where rownum=1 and mkt_id='SZC' ),'EXO00004289','ACMKT',SYSDATE,SYSDATE,'GS:BARCLAYS','MKID=00851','AC' from dual where not exists (select 'X' from ft_t_MKID where MKT_ID='EXO00004289' and MKT_ID_CTXT_TYP='ACMKT');</v>
      </c>
    </row>
    <row r="854" spans="1:9">
      <c r="A854" s="72" t="s">
        <v>3079</v>
      </c>
      <c r="B854" s="72" t="s">
        <v>3321</v>
      </c>
      <c r="C854" t="s">
        <v>2736</v>
      </c>
      <c r="D854" s="72" t="s">
        <v>35</v>
      </c>
      <c r="E854" s="72" t="s">
        <v>35</v>
      </c>
      <c r="F854" s="72" t="s">
        <v>331</v>
      </c>
      <c r="G854" s="72" t="s">
        <v>3451</v>
      </c>
      <c r="H854" s="72" t="s">
        <v>2713</v>
      </c>
      <c r="I854" s="65" t="str">
        <f>CONCATENATE("INSERT INTO FT_T_MKID (MKT_OID,MKT_ID,MKT_ID_CTXT_TYP,START_TMS,LAST_CHG_TMS,LAST_CHG_USR_ID,MKID_OID,DATA_SRC_ID)"," SELECT  (select MKT_OID from ft_T_mrkt where MKT_OID='",A854,"' ),'",B854,"','",C854,"',","",D854,",","",E854,",","'",F854,"'",",'",G854,"',","'",H854,"' from dual where not exists (select 'X' from ft_t_MKID where MKT_ID='",B854,"' and MKT_ID_CTXT_TYP='ACMKT');")</f>
        <v>INSERT INTO FT_T_MKID (MKT_OID,MKT_ID,MKT_ID_CTXT_TYP,START_TMS,LAST_CHG_TMS,LAST_CHG_USR_ID,MKID_OID,DATA_SRC_ID) SELECT  (select MKT_OID from ft_T_mrkt where MKT_OID='ACMKT=0001' ),'ORG00013750','ACMKT',SYSDATE,SYSDATE,'GS:BARCLAYS','AC=0000001','AC' from dual where not exists (select 'X' from ft_t_MKID where MKT_ID='ORG00013750' and MKT_ID_CTXT_TYP='ACMKT');</v>
      </c>
    </row>
    <row r="855" spans="1:9">
      <c r="A855" s="72" t="s">
        <v>3081</v>
      </c>
      <c r="B855" s="72" t="s">
        <v>3322</v>
      </c>
      <c r="C855" s="72" t="s">
        <v>2736</v>
      </c>
      <c r="D855" s="72" t="s">
        <v>35</v>
      </c>
      <c r="E855" s="72" t="s">
        <v>35</v>
      </c>
      <c r="F855" s="72" t="s">
        <v>331</v>
      </c>
      <c r="G855" t="s">
        <v>3450</v>
      </c>
      <c r="H855" s="72" t="s">
        <v>2713</v>
      </c>
      <c r="I855" s="65" t="str">
        <f t="shared" ref="I855:I918" si="19">CONCATENATE("INSERT INTO FT_T_MKID (MKT_OID,MKT_ID,MKT_ID_CTXT_TYP,START_TMS,LAST_CHG_TMS,LAST_CHG_USR_ID,MKID_OID,DATA_SRC_ID)"," SELECT  (select MKT_OID from ft_T_mrkt where MKT_OID='",A855,"' ),'",B855,"','",C855,"',","",D855,",","",E855,",","'",F855,"'",",'",G855,"',","'",H855,"' from dual where not exists (select 'X' from ft_t_MKID where MKT_ID='",B855,"' and MKT_ID_CTXT_TYP='ACMKT');")</f>
        <v>INSERT INTO FT_T_MKID (MKT_OID,MKT_ID,MKT_ID_CTXT_TYP,START_TMS,LAST_CHG_TMS,LAST_CHG_USR_ID,MKID_OID,DATA_SRC_ID) SELECT  (select MKT_OID from ft_T_mrkt where MKT_OID='ACMKT=0002' ),'ORG00013630','ACMKT',SYSDATE,SYSDATE,'GS:BARCLAYS','AC=0000002','AC' from dual where not exists (select 'X' from ft_t_MKID where MKT_ID='ORG00013630' and MKT_ID_CTXT_TYP='ACMKT');</v>
      </c>
    </row>
    <row r="856" spans="1:9">
      <c r="A856" s="72" t="s">
        <v>3083</v>
      </c>
      <c r="B856" s="72" t="s">
        <v>3323</v>
      </c>
      <c r="C856" s="72" t="s">
        <v>2736</v>
      </c>
      <c r="D856" s="72" t="s">
        <v>35</v>
      </c>
      <c r="E856" s="72" t="s">
        <v>35</v>
      </c>
      <c r="F856" s="72" t="s">
        <v>331</v>
      </c>
      <c r="G856" s="72" t="s">
        <v>3452</v>
      </c>
      <c r="H856" s="72" t="s">
        <v>2713</v>
      </c>
      <c r="I856" s="65" t="str">
        <f t="shared" si="19"/>
        <v>INSERT INTO FT_T_MKID (MKT_OID,MKT_ID,MKT_ID_CTXT_TYP,START_TMS,LAST_CHG_TMS,LAST_CHG_USR_ID,MKID_OID,DATA_SRC_ID) SELECT  (select MKT_OID from ft_T_mrkt where MKT_OID='ACMKT=0003' ),'ORG00159711','ACMKT',SYSDATE,SYSDATE,'GS:BARCLAYS','AC=0000003','AC' from dual where not exists (select 'X' from ft_t_MKID where MKT_ID='ORG00159711' and MKT_ID_CTXT_TYP='ACMKT');</v>
      </c>
    </row>
    <row r="857" spans="1:9">
      <c r="A857" s="72" t="s">
        <v>3085</v>
      </c>
      <c r="B857" s="72" t="s">
        <v>3324</v>
      </c>
      <c r="C857" s="72" t="s">
        <v>2736</v>
      </c>
      <c r="D857" s="72" t="s">
        <v>35</v>
      </c>
      <c r="E857" s="72" t="s">
        <v>35</v>
      </c>
      <c r="F857" s="72" t="s">
        <v>331</v>
      </c>
      <c r="G857" s="72" t="s">
        <v>3453</v>
      </c>
      <c r="H857" s="72" t="s">
        <v>2713</v>
      </c>
      <c r="I857" s="65" t="str">
        <f t="shared" si="19"/>
        <v>INSERT INTO FT_T_MKID (MKT_OID,MKT_ID,MKT_ID_CTXT_TYP,START_TMS,LAST_CHG_TMS,LAST_CHG_USR_ID,MKID_OID,DATA_SRC_ID) SELECT  (select MKT_OID from ft_T_mrkt where MKT_OID='ACMKT=0004' ),'ORG00013711','ACMKT',SYSDATE,SYSDATE,'GS:BARCLAYS','AC=0000004','AC' from dual where not exists (select 'X' from ft_t_MKID where MKT_ID='ORG00013711' and MKT_ID_CTXT_TYP='ACMKT');</v>
      </c>
    </row>
    <row r="858" spans="1:9">
      <c r="A858" s="72" t="s">
        <v>3087</v>
      </c>
      <c r="B858" s="72" t="s">
        <v>3325</v>
      </c>
      <c r="C858" s="72" t="s">
        <v>2736</v>
      </c>
      <c r="D858" s="72" t="s">
        <v>35</v>
      </c>
      <c r="E858" s="72" t="s">
        <v>35</v>
      </c>
      <c r="F858" s="72" t="s">
        <v>331</v>
      </c>
      <c r="G858" s="72" t="s">
        <v>3454</v>
      </c>
      <c r="H858" s="72" t="s">
        <v>2713</v>
      </c>
      <c r="I858" s="65" t="str">
        <f t="shared" si="19"/>
        <v>INSERT INTO FT_T_MKID (MKT_OID,MKT_ID,MKT_ID_CTXT_TYP,START_TMS,LAST_CHG_TMS,LAST_CHG_USR_ID,MKID_OID,DATA_SRC_ID) SELECT  (select MKT_OID from ft_T_mrkt where MKT_OID='ACMKT=0005' ),'ORG00013716','ACMKT',SYSDATE,SYSDATE,'GS:BARCLAYS','AC=0000005','AC' from dual where not exists (select 'X' from ft_t_MKID where MKT_ID='ORG00013716' and MKT_ID_CTXT_TYP='ACMKT');</v>
      </c>
    </row>
    <row r="859" spans="1:9">
      <c r="A859" s="72" t="s">
        <v>3089</v>
      </c>
      <c r="B859" s="72" t="s">
        <v>3326</v>
      </c>
      <c r="C859" s="72" t="s">
        <v>2736</v>
      </c>
      <c r="D859" s="72" t="s">
        <v>35</v>
      </c>
      <c r="E859" s="72" t="s">
        <v>35</v>
      </c>
      <c r="F859" s="72" t="s">
        <v>331</v>
      </c>
      <c r="G859" s="72" t="s">
        <v>3455</v>
      </c>
      <c r="H859" s="72" t="s">
        <v>2713</v>
      </c>
      <c r="I859" s="65" t="str">
        <f t="shared" si="19"/>
        <v>INSERT INTO FT_T_MKID (MKT_OID,MKT_ID,MKT_ID_CTXT_TYP,START_TMS,LAST_CHG_TMS,LAST_CHG_USR_ID,MKID_OID,DATA_SRC_ID) SELECT  (select MKT_OID from ft_T_mrkt where MKT_OID='ACMKT=0006' ),'ORG00117735','ACMKT',SYSDATE,SYSDATE,'GS:BARCLAYS','AC=0000006','AC' from dual where not exists (select 'X' from ft_t_MKID where MKT_ID='ORG00117735' and MKT_ID_CTXT_TYP='ACMKT');</v>
      </c>
    </row>
    <row r="860" spans="1:9">
      <c r="A860" s="72" t="s">
        <v>3091</v>
      </c>
      <c r="B860" s="72" t="s">
        <v>3327</v>
      </c>
      <c r="C860" s="72" t="s">
        <v>2736</v>
      </c>
      <c r="D860" s="72" t="s">
        <v>35</v>
      </c>
      <c r="E860" s="72" t="s">
        <v>35</v>
      </c>
      <c r="F860" s="72" t="s">
        <v>331</v>
      </c>
      <c r="G860" s="72" t="s">
        <v>3456</v>
      </c>
      <c r="H860" s="72" t="s">
        <v>2713</v>
      </c>
      <c r="I860" s="65" t="str">
        <f t="shared" si="19"/>
        <v>INSERT INTO FT_T_MKID (MKT_OID,MKT_ID,MKT_ID_CTXT_TYP,START_TMS,LAST_CHG_TMS,LAST_CHG_USR_ID,MKID_OID,DATA_SRC_ID) SELECT  (select MKT_OID from ft_T_mrkt where MKT_OID='ACMKT=0007' ),'ORG00013713','ACMKT',SYSDATE,SYSDATE,'GS:BARCLAYS','AC=0000007','AC' from dual where not exists (select 'X' from ft_t_MKID where MKT_ID='ORG00013713' and MKT_ID_CTXT_TYP='ACMKT');</v>
      </c>
    </row>
    <row r="861" spans="1:9">
      <c r="A861" s="72" t="s">
        <v>3093</v>
      </c>
      <c r="B861" s="72" t="s">
        <v>3328</v>
      </c>
      <c r="C861" s="72" t="s">
        <v>2736</v>
      </c>
      <c r="D861" s="72" t="s">
        <v>35</v>
      </c>
      <c r="E861" s="72" t="s">
        <v>35</v>
      </c>
      <c r="F861" s="72" t="s">
        <v>331</v>
      </c>
      <c r="G861" s="72" t="s">
        <v>3457</v>
      </c>
      <c r="H861" s="72" t="s">
        <v>2713</v>
      </c>
      <c r="I861" s="65" t="str">
        <f t="shared" si="19"/>
        <v>INSERT INTO FT_T_MKID (MKT_OID,MKT_ID,MKT_ID_CTXT_TYP,START_TMS,LAST_CHG_TMS,LAST_CHG_USR_ID,MKID_OID,DATA_SRC_ID) SELECT  (select MKT_OID from ft_T_mrkt where MKT_OID='ACMKT=0008' ),'ORG00013712','ACMKT',SYSDATE,SYSDATE,'GS:BARCLAYS','AC=0000008','AC' from dual where not exists (select 'X' from ft_t_MKID where MKT_ID='ORG00013712' and MKT_ID_CTXT_TYP='ACMKT');</v>
      </c>
    </row>
    <row r="862" spans="1:9">
      <c r="A862" s="72" t="s">
        <v>3095</v>
      </c>
      <c r="B862" s="72" t="s">
        <v>3329</v>
      </c>
      <c r="C862" s="72" t="s">
        <v>2736</v>
      </c>
      <c r="D862" s="72" t="s">
        <v>35</v>
      </c>
      <c r="E862" s="72" t="s">
        <v>35</v>
      </c>
      <c r="F862" s="72" t="s">
        <v>331</v>
      </c>
      <c r="G862" s="72" t="s">
        <v>3458</v>
      </c>
      <c r="H862" s="72" t="s">
        <v>2713</v>
      </c>
      <c r="I862" s="65" t="str">
        <f t="shared" si="19"/>
        <v>INSERT INTO FT_T_MKID (MKT_OID,MKT_ID,MKT_ID_CTXT_TYP,START_TMS,LAST_CHG_TMS,LAST_CHG_USR_ID,MKID_OID,DATA_SRC_ID) SELECT  (select MKT_OID from ft_T_mrkt where MKT_OID='ACMKT=0009' ),'ORG00067594','ACMKT',SYSDATE,SYSDATE,'GS:BARCLAYS','AC=0000009','AC' from dual where not exists (select 'X' from ft_t_MKID where MKT_ID='ORG00067594' and MKT_ID_CTXT_TYP='ACMKT');</v>
      </c>
    </row>
    <row r="863" spans="1:9">
      <c r="A863" s="72" t="s">
        <v>3097</v>
      </c>
      <c r="B863" s="72" t="s">
        <v>3330</v>
      </c>
      <c r="C863" s="72" t="s">
        <v>2736</v>
      </c>
      <c r="D863" s="72" t="s">
        <v>35</v>
      </c>
      <c r="E863" s="72" t="s">
        <v>35</v>
      </c>
      <c r="F863" s="72" t="s">
        <v>331</v>
      </c>
      <c r="G863" s="72" t="s">
        <v>3459</v>
      </c>
      <c r="H863" s="72" t="s">
        <v>2713</v>
      </c>
      <c r="I863" s="65" t="str">
        <f t="shared" si="19"/>
        <v>INSERT INTO FT_T_MKID (MKT_OID,MKT_ID,MKT_ID_CTXT_TYP,START_TMS,LAST_CHG_TMS,LAST_CHG_USR_ID,MKID_OID,DATA_SRC_ID) SELECT  (select MKT_OID from ft_T_mrkt where MKT_OID='ACMKT=0010' ),'ORG00054087','ACMKT',SYSDATE,SYSDATE,'GS:BARCLAYS','AC=0000010','AC' from dual where not exists (select 'X' from ft_t_MKID where MKT_ID='ORG00054087' and MKT_ID_CTXT_TYP='ACMKT');</v>
      </c>
    </row>
    <row r="864" spans="1:9">
      <c r="A864" s="72" t="s">
        <v>3099</v>
      </c>
      <c r="B864" s="72" t="s">
        <v>3331</v>
      </c>
      <c r="C864" s="72" t="s">
        <v>2736</v>
      </c>
      <c r="D864" s="72" t="s">
        <v>35</v>
      </c>
      <c r="E864" s="72" t="s">
        <v>35</v>
      </c>
      <c r="F864" s="72" t="s">
        <v>331</v>
      </c>
      <c r="G864" s="72" t="s">
        <v>3460</v>
      </c>
      <c r="H864" s="72" t="s">
        <v>2713</v>
      </c>
      <c r="I864" s="65" t="str">
        <f t="shared" si="19"/>
        <v>INSERT INTO FT_T_MKID (MKT_OID,MKT_ID,MKT_ID_CTXT_TYP,START_TMS,LAST_CHG_TMS,LAST_CHG_USR_ID,MKID_OID,DATA_SRC_ID) SELECT  (select MKT_OID from ft_T_mrkt where MKT_OID='ACMKT=0011' ),'ORG00000020','ACMKT',SYSDATE,SYSDATE,'GS:BARCLAYS','AC=0000011','AC' from dual where not exists (select 'X' from ft_t_MKID where MKT_ID='ORG00000020' and MKT_ID_CTXT_TYP='ACMKT');</v>
      </c>
    </row>
    <row r="865" spans="1:9">
      <c r="A865" s="72" t="s">
        <v>3101</v>
      </c>
      <c r="B865" s="72" t="s">
        <v>3332</v>
      </c>
      <c r="C865" s="72" t="s">
        <v>2736</v>
      </c>
      <c r="D865" s="72" t="s">
        <v>35</v>
      </c>
      <c r="E865" s="72" t="s">
        <v>35</v>
      </c>
      <c r="F865" s="72" t="s">
        <v>331</v>
      </c>
      <c r="G865" s="72" t="s">
        <v>3461</v>
      </c>
      <c r="H865" s="72" t="s">
        <v>2713</v>
      </c>
      <c r="I865" s="65" t="str">
        <f t="shared" si="19"/>
        <v>INSERT INTO FT_T_MKID (MKT_OID,MKT_ID,MKT_ID_CTXT_TYP,START_TMS,LAST_CHG_TMS,LAST_CHG_USR_ID,MKID_OID,DATA_SRC_ID) SELECT  (select MKT_OID from ft_T_mrkt where MKT_OID='ACMKT=0012' ),'ORG00000053','ACMKT',SYSDATE,SYSDATE,'GS:BARCLAYS','AC=0000012','AC' from dual where not exists (select 'X' from ft_t_MKID where MKT_ID='ORG00000053' and MKT_ID_CTXT_TYP='ACMKT');</v>
      </c>
    </row>
    <row r="866" spans="1:9">
      <c r="A866" s="72" t="s">
        <v>3103</v>
      </c>
      <c r="B866" s="72" t="s">
        <v>3333</v>
      </c>
      <c r="C866" s="72" t="s">
        <v>2736</v>
      </c>
      <c r="D866" s="72" t="s">
        <v>35</v>
      </c>
      <c r="E866" s="72" t="s">
        <v>35</v>
      </c>
      <c r="F866" s="72" t="s">
        <v>331</v>
      </c>
      <c r="G866" s="72" t="s">
        <v>3462</v>
      </c>
      <c r="H866" s="72" t="s">
        <v>2713</v>
      </c>
      <c r="I866" s="65" t="str">
        <f t="shared" si="19"/>
        <v>INSERT INTO FT_T_MKID (MKT_OID,MKT_ID,MKT_ID_CTXT_TYP,START_TMS,LAST_CHG_TMS,LAST_CHG_USR_ID,MKID_OID,DATA_SRC_ID) SELECT  (select MKT_OID from ft_T_mrkt where MKT_OID='ACMKT=0013' ),'ORG00027939','ACMKT',SYSDATE,SYSDATE,'GS:BARCLAYS','AC=0000013','AC' from dual where not exists (select 'X' from ft_t_MKID where MKT_ID='ORG00027939' and MKT_ID_CTXT_TYP='ACMKT');</v>
      </c>
    </row>
    <row r="867" spans="1:9">
      <c r="A867" s="72" t="s">
        <v>3105</v>
      </c>
      <c r="B867" s="72" t="s">
        <v>3334</v>
      </c>
      <c r="C867" s="72" t="s">
        <v>2736</v>
      </c>
      <c r="D867" s="72" t="s">
        <v>35</v>
      </c>
      <c r="E867" s="72" t="s">
        <v>35</v>
      </c>
      <c r="F867" s="72" t="s">
        <v>331</v>
      </c>
      <c r="G867" s="72" t="s">
        <v>3463</v>
      </c>
      <c r="H867" s="72" t="s">
        <v>2713</v>
      </c>
      <c r="I867" s="65" t="str">
        <f t="shared" si="19"/>
        <v>INSERT INTO FT_T_MKID (MKT_OID,MKT_ID,MKT_ID_CTXT_TYP,START_TMS,LAST_CHG_TMS,LAST_CHG_USR_ID,MKID_OID,DATA_SRC_ID) SELECT  (select MKT_OID from ft_T_mrkt where MKT_OID='ACMKT=0014' ),'ORG00054038','ACMKT',SYSDATE,SYSDATE,'GS:BARCLAYS','AC=0000014','AC' from dual where not exists (select 'X' from ft_t_MKID where MKT_ID='ORG00054038' and MKT_ID_CTXT_TYP='ACMKT');</v>
      </c>
    </row>
    <row r="868" spans="1:9">
      <c r="A868" s="72" t="s">
        <v>3107</v>
      </c>
      <c r="B868" s="72" t="s">
        <v>3335</v>
      </c>
      <c r="C868" s="72" t="s">
        <v>2736</v>
      </c>
      <c r="D868" s="72" t="s">
        <v>35</v>
      </c>
      <c r="E868" s="72" t="s">
        <v>35</v>
      </c>
      <c r="F868" s="72" t="s">
        <v>331</v>
      </c>
      <c r="G868" s="72" t="s">
        <v>3464</v>
      </c>
      <c r="H868" s="72" t="s">
        <v>2713</v>
      </c>
      <c r="I868" s="65" t="str">
        <f t="shared" si="19"/>
        <v>INSERT INTO FT_T_MKID (MKT_OID,MKT_ID,MKT_ID_CTXT_TYP,START_TMS,LAST_CHG_TMS,LAST_CHG_USR_ID,MKID_OID,DATA_SRC_ID) SELECT  (select MKT_OID from ft_T_mrkt where MKT_OID='ACMKT=0015' ),'ORG00054036','ACMKT',SYSDATE,SYSDATE,'GS:BARCLAYS','AC=0000015','AC' from dual where not exists (select 'X' from ft_t_MKID where MKT_ID='ORG00054036' and MKT_ID_CTXT_TYP='ACMKT');</v>
      </c>
    </row>
    <row r="869" spans="1:9">
      <c r="A869" s="72" t="s">
        <v>3109</v>
      </c>
      <c r="B869" s="72" t="s">
        <v>3336</v>
      </c>
      <c r="C869" s="72" t="s">
        <v>2736</v>
      </c>
      <c r="D869" s="72" t="s">
        <v>35</v>
      </c>
      <c r="E869" s="72" t="s">
        <v>35</v>
      </c>
      <c r="F869" s="72" t="s">
        <v>331</v>
      </c>
      <c r="G869" s="72" t="s">
        <v>3465</v>
      </c>
      <c r="H869" s="72" t="s">
        <v>2713</v>
      </c>
      <c r="I869" s="65" t="str">
        <f t="shared" si="19"/>
        <v>INSERT INTO FT_T_MKID (MKT_OID,MKT_ID,MKT_ID_CTXT_TYP,START_TMS,LAST_CHG_TMS,LAST_CHG_USR_ID,MKID_OID,DATA_SRC_ID) SELECT  (select MKT_OID from ft_T_mrkt where MKT_OID='ACMKT=0016' ),'ORG00013717','ACMKT',SYSDATE,SYSDATE,'GS:BARCLAYS','AC=0000016','AC' from dual where not exists (select 'X' from ft_t_MKID where MKT_ID='ORG00013717' and MKT_ID_CTXT_TYP='ACMKT');</v>
      </c>
    </row>
    <row r="870" spans="1:9">
      <c r="A870" s="72" t="s">
        <v>3111</v>
      </c>
      <c r="B870" s="72" t="s">
        <v>3337</v>
      </c>
      <c r="C870" s="72" t="s">
        <v>2736</v>
      </c>
      <c r="D870" s="72" t="s">
        <v>35</v>
      </c>
      <c r="E870" s="72" t="s">
        <v>35</v>
      </c>
      <c r="F870" s="72" t="s">
        <v>331</v>
      </c>
      <c r="G870" s="72" t="s">
        <v>3466</v>
      </c>
      <c r="H870" s="72" t="s">
        <v>2713</v>
      </c>
      <c r="I870" s="65" t="str">
        <f t="shared" si="19"/>
        <v>INSERT INTO FT_T_MKID (MKT_OID,MKT_ID,MKT_ID_CTXT_TYP,START_TMS,LAST_CHG_TMS,LAST_CHG_USR_ID,MKID_OID,DATA_SRC_ID) SELECT  (select MKT_OID from ft_T_mrkt where MKT_OID='ACMKT=0017' ),'ORG00034527','ACMKT',SYSDATE,SYSDATE,'GS:BARCLAYS','AC=0000017','AC' from dual where not exists (select 'X' from ft_t_MKID where MKT_ID='ORG00034527' and MKT_ID_CTXT_TYP='ACMKT');</v>
      </c>
    </row>
    <row r="871" spans="1:9">
      <c r="A871" s="72" t="s">
        <v>3113</v>
      </c>
      <c r="B871" s="72" t="s">
        <v>3338</v>
      </c>
      <c r="C871" s="72" t="s">
        <v>2736</v>
      </c>
      <c r="D871" s="72" t="s">
        <v>35</v>
      </c>
      <c r="E871" s="72" t="s">
        <v>35</v>
      </c>
      <c r="F871" s="72" t="s">
        <v>331</v>
      </c>
      <c r="G871" s="72" t="s">
        <v>3467</v>
      </c>
      <c r="H871" s="72" t="s">
        <v>2713</v>
      </c>
      <c r="I871" s="65" t="str">
        <f t="shared" si="19"/>
        <v>INSERT INTO FT_T_MKID (MKT_OID,MKT_ID,MKT_ID_CTXT_TYP,START_TMS,LAST_CHG_TMS,LAST_CHG_USR_ID,MKID_OID,DATA_SRC_ID) SELECT  (select MKT_OID from ft_T_mrkt where MKT_OID='ACMKT=0018' ),'ORG00099380','ACMKT',SYSDATE,SYSDATE,'GS:BARCLAYS','AC=0000018','AC' from dual where not exists (select 'X' from ft_t_MKID where MKT_ID='ORG00099380' and MKT_ID_CTXT_TYP='ACMKT');</v>
      </c>
    </row>
    <row r="872" spans="1:9">
      <c r="A872" s="72" t="s">
        <v>3115</v>
      </c>
      <c r="B872" s="72" t="s">
        <v>3339</v>
      </c>
      <c r="C872" s="72" t="s">
        <v>2736</v>
      </c>
      <c r="D872" s="72" t="s">
        <v>35</v>
      </c>
      <c r="E872" s="72" t="s">
        <v>35</v>
      </c>
      <c r="F872" s="72" t="s">
        <v>331</v>
      </c>
      <c r="G872" s="72" t="s">
        <v>3468</v>
      </c>
      <c r="H872" s="72" t="s">
        <v>2713</v>
      </c>
      <c r="I872" s="65" t="str">
        <f t="shared" si="19"/>
        <v>INSERT INTO FT_T_MKID (MKT_OID,MKT_ID,MKT_ID_CTXT_TYP,START_TMS,LAST_CHG_TMS,LAST_CHG_USR_ID,MKID_OID,DATA_SRC_ID) SELECT  (select MKT_OID from ft_T_mrkt where MKT_OID='ACMKT=0019' ),'ORG00131930','ACMKT',SYSDATE,SYSDATE,'GS:BARCLAYS','AC=0000019','AC' from dual where not exists (select 'X' from ft_t_MKID where MKT_ID='ORG00131930' and MKT_ID_CTXT_TYP='ACMKT');</v>
      </c>
    </row>
    <row r="873" spans="1:9" s="83" customFormat="1">
      <c r="A873" s="83" t="s">
        <v>3117</v>
      </c>
      <c r="B873" s="83" t="s">
        <v>3340</v>
      </c>
      <c r="C873" s="83" t="s">
        <v>2736</v>
      </c>
      <c r="D873" s="83" t="s">
        <v>35</v>
      </c>
      <c r="E873" s="83" t="s">
        <v>35</v>
      </c>
      <c r="F873" s="83" t="s">
        <v>331</v>
      </c>
      <c r="G873" s="83" t="s">
        <v>3469</v>
      </c>
      <c r="H873" s="83" t="s">
        <v>2713</v>
      </c>
      <c r="I873" s="83" t="str">
        <f>CONCATENATE("INSERT INTO FT_T_MKID (MKT_OID,MKT_ID,MKT_ID_CTXT_TYP,START_TMS,LAST_CHG_TMS,LAST_CHG_USR_ID,MKID_OID,DATA_SRC_ID)"," SELECT  (select MKT_OID from ft_T_mrkt where MKT_OID='",A873,"' ),'",B873,"','",C873,"',","",D873,",","",E873,",","'",F873,"'",",'",G873,"',","'",H873,"' from dual where not exists (select 'X' from ft_t_MKID where MKT_ID='",B873,"' and MKT_ID_CTXT_TYP='ACMKT');")</f>
        <v>INSERT INTO FT_T_MKID (MKT_OID,MKT_ID,MKT_ID_CTXT_TYP,START_TMS,LAST_CHG_TMS,LAST_CHG_USR_ID,MKID_OID,DATA_SRC_ID) SELECT  (select MKT_OID from ft_T_mrkt where MKT_OID='ACMKT=0020' ),'ORG00108872','ACMKT',SYSDATE,SYSDATE,'GS:BARCLAYS','AC=0000020','AC' from dual where not exists (select 'X' from ft_t_MKID where MKT_ID='ORG00108872' and MKT_ID_CTXT_TYP='ACMKT');</v>
      </c>
    </row>
    <row r="874" spans="1:9">
      <c r="A874" s="72" t="s">
        <v>3118</v>
      </c>
      <c r="B874" s="72" t="s">
        <v>3341</v>
      </c>
      <c r="C874" s="72" t="s">
        <v>2736</v>
      </c>
      <c r="D874" s="72" t="s">
        <v>35</v>
      </c>
      <c r="E874" s="72" t="s">
        <v>35</v>
      </c>
      <c r="F874" s="72" t="s">
        <v>331</v>
      </c>
      <c r="G874" s="72" t="s">
        <v>3470</v>
      </c>
      <c r="H874" s="72" t="s">
        <v>2713</v>
      </c>
      <c r="I874" s="65" t="str">
        <f t="shared" si="19"/>
        <v>INSERT INTO FT_T_MKID (MKT_OID,MKT_ID,MKT_ID_CTXT_TYP,START_TMS,LAST_CHG_TMS,LAST_CHG_USR_ID,MKID_OID,DATA_SRC_ID) SELECT  (select MKT_OID from ft_T_mrkt where MKT_OID='ACMKT=0021' ),'ORG00173084','ACMKT',SYSDATE,SYSDATE,'GS:BARCLAYS','AC=0000021','AC' from dual where not exists (select 'X' from ft_t_MKID where MKT_ID='ORG00173084' and MKT_ID_CTXT_TYP='ACMKT');</v>
      </c>
    </row>
    <row r="875" spans="1:9">
      <c r="A875" s="72" t="s">
        <v>3120</v>
      </c>
      <c r="B875" s="72" t="s">
        <v>3342</v>
      </c>
      <c r="C875" s="72" t="s">
        <v>2736</v>
      </c>
      <c r="D875" s="72" t="s">
        <v>35</v>
      </c>
      <c r="E875" s="72" t="s">
        <v>35</v>
      </c>
      <c r="F875" s="72" t="s">
        <v>331</v>
      </c>
      <c r="G875" s="72" t="s">
        <v>3471</v>
      </c>
      <c r="H875" s="72" t="s">
        <v>2713</v>
      </c>
      <c r="I875" s="65" t="str">
        <f t="shared" si="19"/>
        <v>INSERT INTO FT_T_MKID (MKT_OID,MKT_ID,MKT_ID_CTXT_TYP,START_TMS,LAST_CHG_TMS,LAST_CHG_USR_ID,MKID_OID,DATA_SRC_ID) SELECT  (select MKT_OID from ft_T_mrkt where MKT_OID='ACMKT=0022' ),'ORG00013718','ACMKT',SYSDATE,SYSDATE,'GS:BARCLAYS','AC=0000022','AC' from dual where not exists (select 'X' from ft_t_MKID where MKT_ID='ORG00013718' and MKT_ID_CTXT_TYP='ACMKT');</v>
      </c>
    </row>
    <row r="876" spans="1:9">
      <c r="A876" s="72" t="s">
        <v>3122</v>
      </c>
      <c r="B876" s="72" t="s">
        <v>3343</v>
      </c>
      <c r="C876" s="72" t="s">
        <v>2736</v>
      </c>
      <c r="D876" s="72" t="s">
        <v>35</v>
      </c>
      <c r="E876" s="72" t="s">
        <v>35</v>
      </c>
      <c r="F876" s="72" t="s">
        <v>331</v>
      </c>
      <c r="G876" s="72" t="s">
        <v>3472</v>
      </c>
      <c r="H876" s="72" t="s">
        <v>2713</v>
      </c>
      <c r="I876" s="65" t="str">
        <f t="shared" si="19"/>
        <v>INSERT INTO FT_T_MKID (MKT_OID,MKT_ID,MKT_ID_CTXT_TYP,START_TMS,LAST_CHG_TMS,LAST_CHG_USR_ID,MKID_OID,DATA_SRC_ID) SELECT  (select MKT_OID from ft_T_mrkt where MKT_OID='ACMKT=0023' ),'ORG00148506','ACMKT',SYSDATE,SYSDATE,'GS:BARCLAYS','AC=0000023','AC' from dual where not exists (select 'X' from ft_t_MKID where MKT_ID='ORG00148506' and MKT_ID_CTXT_TYP='ACMKT');</v>
      </c>
    </row>
    <row r="877" spans="1:9">
      <c r="A877" s="72" t="s">
        <v>3124</v>
      </c>
      <c r="B877" s="72" t="s">
        <v>3344</v>
      </c>
      <c r="C877" s="72" t="s">
        <v>2736</v>
      </c>
      <c r="D877" s="72" t="s">
        <v>35</v>
      </c>
      <c r="E877" s="72" t="s">
        <v>35</v>
      </c>
      <c r="F877" s="72" t="s">
        <v>331</v>
      </c>
      <c r="G877" s="72" t="s">
        <v>3473</v>
      </c>
      <c r="H877" s="72" t="s">
        <v>2713</v>
      </c>
      <c r="I877" s="65" t="str">
        <f t="shared" si="19"/>
        <v>INSERT INTO FT_T_MKID (MKT_OID,MKT_ID,MKT_ID_CTXT_TYP,START_TMS,LAST_CHG_TMS,LAST_CHG_USR_ID,MKID_OID,DATA_SRC_ID) SELECT  (select MKT_OID from ft_T_mrkt where MKT_OID='ACMKT=0024' ),'ORG00013721','ACMKT',SYSDATE,SYSDATE,'GS:BARCLAYS','AC=0000024','AC' from dual where not exists (select 'X' from ft_t_MKID where MKT_ID='ORG00013721' and MKT_ID_CTXT_TYP='ACMKT');</v>
      </c>
    </row>
    <row r="878" spans="1:9">
      <c r="A878" s="72" t="s">
        <v>3581</v>
      </c>
      <c r="B878" s="72" t="s">
        <v>3345</v>
      </c>
      <c r="C878" s="72" t="s">
        <v>2736</v>
      </c>
      <c r="D878" s="72" t="s">
        <v>35</v>
      </c>
      <c r="E878" s="72" t="s">
        <v>35</v>
      </c>
      <c r="F878" s="72" t="s">
        <v>331</v>
      </c>
      <c r="G878" s="72" t="s">
        <v>3474</v>
      </c>
      <c r="H878" s="72" t="s">
        <v>2713</v>
      </c>
      <c r="I878" s="65" t="str">
        <f t="shared" si="19"/>
        <v>INSERT INTO FT_T_MKID (MKT_OID,MKT_ID,MKT_ID_CTXT_TYP,START_TMS,LAST_CHG_TMS,LAST_CHG_USR_ID,MKID_OID,DATA_SRC_ID) SELECT  (select MKT_OID from ft_T_mrkt where MKT_OID='ESMMKT=184' ),'ORG00072733','ACMKT',SYSDATE,SYSDATE,'GS:BARCLAYS','AC=0000025','AC' from dual where not exists (select 'X' from ft_t_MKID where MKT_ID='ORG00072733' and MKT_ID_CTXT_TYP='ACMKT');</v>
      </c>
    </row>
    <row r="879" spans="1:9">
      <c r="A879" s="72" t="s">
        <v>3126</v>
      </c>
      <c r="B879" s="72" t="s">
        <v>3346</v>
      </c>
      <c r="C879" s="72" t="s">
        <v>2736</v>
      </c>
      <c r="D879" s="72" t="s">
        <v>35</v>
      </c>
      <c r="E879" s="72" t="s">
        <v>35</v>
      </c>
      <c r="F879" s="72" t="s">
        <v>331</v>
      </c>
      <c r="G879" s="72" t="s">
        <v>3475</v>
      </c>
      <c r="H879" s="72" t="s">
        <v>2713</v>
      </c>
      <c r="I879" s="65" t="str">
        <f t="shared" si="19"/>
        <v>INSERT INTO FT_T_MKID (MKT_OID,MKT_ID,MKT_ID_CTXT_TYP,START_TMS,LAST_CHG_TMS,LAST_CHG_USR_ID,MKID_OID,DATA_SRC_ID) SELECT  (select MKT_OID from ft_T_mrkt where MKT_OID='ACMKT=0026' ),'ORG00013719','ACMKT',SYSDATE,SYSDATE,'GS:BARCLAYS','AC=0000026','AC' from dual where not exists (select 'X' from ft_t_MKID where MKT_ID='ORG00013719' and MKT_ID_CTXT_TYP='ACMKT');</v>
      </c>
    </row>
    <row r="880" spans="1:9">
      <c r="A880" s="72" t="s">
        <v>3128</v>
      </c>
      <c r="B880" s="72" t="s">
        <v>3347</v>
      </c>
      <c r="C880" s="72" t="s">
        <v>2736</v>
      </c>
      <c r="D880" s="72" t="s">
        <v>35</v>
      </c>
      <c r="E880" s="72" t="s">
        <v>35</v>
      </c>
      <c r="F880" s="72" t="s">
        <v>331</v>
      </c>
      <c r="G880" s="72" t="s">
        <v>3476</v>
      </c>
      <c r="H880" s="72" t="s">
        <v>2713</v>
      </c>
      <c r="I880" s="65" t="str">
        <f t="shared" si="19"/>
        <v>INSERT INTO FT_T_MKID (MKT_OID,MKT_ID,MKT_ID_CTXT_TYP,START_TMS,LAST_CHG_TMS,LAST_CHG_USR_ID,MKID_OID,DATA_SRC_ID) SELECT  (select MKT_OID from ft_T_mrkt where MKT_OID='ACMKT=0027' ),'ORG00099487','ACMKT',SYSDATE,SYSDATE,'GS:BARCLAYS','AC=0000027','AC' from dual where not exists (select 'X' from ft_t_MKID where MKT_ID='ORG00099487' and MKT_ID_CTXT_TYP='ACMKT');</v>
      </c>
    </row>
    <row r="881" spans="1:9">
      <c r="A881" s="72" t="s">
        <v>3580</v>
      </c>
      <c r="B881" s="72" t="s">
        <v>3348</v>
      </c>
      <c r="C881" s="72" t="s">
        <v>2736</v>
      </c>
      <c r="D881" s="72" t="s">
        <v>35</v>
      </c>
      <c r="E881" s="72" t="s">
        <v>35</v>
      </c>
      <c r="F881" s="72" t="s">
        <v>331</v>
      </c>
      <c r="G881" s="72" t="s">
        <v>3477</v>
      </c>
      <c r="H881" s="72" t="s">
        <v>2713</v>
      </c>
      <c r="I881" s="65" t="str">
        <f t="shared" si="19"/>
        <v>INSERT INTO FT_T_MKID (MKT_OID,MKT_ID,MKT_ID_CTXT_TYP,START_TMS,LAST_CHG_TMS,LAST_CHG_USR_ID,MKID_OID,DATA_SRC_ID) SELECT  (select MKT_OID from ft_T_mrkt where MKT_OID='ESMMKT=194' ),'ORG00108883','ACMKT',SYSDATE,SYSDATE,'GS:BARCLAYS','AC=0000028','AC' from dual where not exists (select 'X' from ft_t_MKID where MKT_ID='ORG00108883' and MKT_ID_CTXT_TYP='ACMKT');</v>
      </c>
    </row>
    <row r="882" spans="1:9">
      <c r="A882" s="72" t="s">
        <v>3130</v>
      </c>
      <c r="B882" s="72" t="s">
        <v>3349</v>
      </c>
      <c r="C882" s="72" t="s">
        <v>2736</v>
      </c>
      <c r="D882" s="72" t="s">
        <v>35</v>
      </c>
      <c r="E882" s="72" t="s">
        <v>35</v>
      </c>
      <c r="F882" s="72" t="s">
        <v>331</v>
      </c>
      <c r="G882" s="72" t="s">
        <v>3478</v>
      </c>
      <c r="H882" s="72" t="s">
        <v>2713</v>
      </c>
      <c r="I882" s="65" t="str">
        <f t="shared" si="19"/>
        <v>INSERT INTO FT_T_MKID (MKT_OID,MKT_ID,MKT_ID_CTXT_TYP,START_TMS,LAST_CHG_TMS,LAST_CHG_USR_ID,MKID_OID,DATA_SRC_ID) SELECT  (select MKT_OID from ft_T_mrkt where MKT_OID='ACMKT=0029' ),'ORG00144860','ACMKT',SYSDATE,SYSDATE,'GS:BARCLAYS','AC=0000029','AC' from dual where not exists (select 'X' from ft_t_MKID where MKT_ID='ORG00144860' and MKT_ID_CTXT_TYP='ACMKT');</v>
      </c>
    </row>
    <row r="883" spans="1:9">
      <c r="A883" s="72" t="s">
        <v>3132</v>
      </c>
      <c r="B883" s="72" t="s">
        <v>3350</v>
      </c>
      <c r="C883" s="72" t="s">
        <v>2736</v>
      </c>
      <c r="D883" s="72" t="s">
        <v>35</v>
      </c>
      <c r="E883" s="72" t="s">
        <v>35</v>
      </c>
      <c r="F883" s="72" t="s">
        <v>331</v>
      </c>
      <c r="G883" s="72" t="s">
        <v>3479</v>
      </c>
      <c r="H883" s="72" t="s">
        <v>2713</v>
      </c>
      <c r="I883" s="65" t="str">
        <f t="shared" si="19"/>
        <v>INSERT INTO FT_T_MKID (MKT_OID,MKT_ID,MKT_ID_CTXT_TYP,START_TMS,LAST_CHG_TMS,LAST_CHG_USR_ID,MKID_OID,DATA_SRC_ID) SELECT  (select MKT_OID from ft_T_mrkt where MKT_OID='ACMKT=0030' ),'ORG00142818','ACMKT',SYSDATE,SYSDATE,'GS:BARCLAYS','AC=0000030','AC' from dual where not exists (select 'X' from ft_t_MKID where MKT_ID='ORG00142818' and MKT_ID_CTXT_TYP='ACMKT');</v>
      </c>
    </row>
    <row r="884" spans="1:9">
      <c r="A884" s="72" t="s">
        <v>3582</v>
      </c>
      <c r="B884" s="72" t="s">
        <v>3351</v>
      </c>
      <c r="C884" s="72" t="s">
        <v>2736</v>
      </c>
      <c r="D884" s="72" t="s">
        <v>35</v>
      </c>
      <c r="E884" s="72" t="s">
        <v>35</v>
      </c>
      <c r="F884" s="72" t="s">
        <v>331</v>
      </c>
      <c r="G884" s="72" t="s">
        <v>3480</v>
      </c>
      <c r="H884" s="72" t="s">
        <v>2713</v>
      </c>
      <c r="I884" s="65" t="str">
        <f t="shared" si="19"/>
        <v>INSERT INTO FT_T_MKID (MKT_OID,MKT_ID,MKT_ID_CTXT_TYP,START_TMS,LAST_CHG_TMS,LAST_CHG_USR_ID,MKID_OID,DATA_SRC_ID) SELECT  (select MKT_OID from ft_T_mrkt where MKT_OID='ESMMKT=233' ),'ORG00016826','ACMKT',SYSDATE,SYSDATE,'GS:BARCLAYS','AC=0000031','AC' from dual where not exists (select 'X' from ft_t_MKID where MKT_ID='ORG00016826' and MKT_ID_CTXT_TYP='ACMKT');</v>
      </c>
    </row>
    <row r="885" spans="1:9">
      <c r="A885" s="72" t="s">
        <v>3134</v>
      </c>
      <c r="B885" s="72" t="s">
        <v>3352</v>
      </c>
      <c r="C885" s="72" t="s">
        <v>2736</v>
      </c>
      <c r="D885" s="72" t="s">
        <v>35</v>
      </c>
      <c r="E885" s="72" t="s">
        <v>35</v>
      </c>
      <c r="F885" s="72" t="s">
        <v>331</v>
      </c>
      <c r="G885" s="72" t="s">
        <v>3481</v>
      </c>
      <c r="H885" s="72" t="s">
        <v>2713</v>
      </c>
      <c r="I885" s="65" t="str">
        <f t="shared" si="19"/>
        <v>INSERT INTO FT_T_MKID (MKT_OID,MKT_ID,MKT_ID_CTXT_TYP,START_TMS,LAST_CHG_TMS,LAST_CHG_USR_ID,MKID_OID,DATA_SRC_ID) SELECT  (select MKT_OID from ft_T_mrkt where MKT_OID='ACMKT=0032' ),'ORG00049550','ACMKT',SYSDATE,SYSDATE,'GS:BARCLAYS','AC=0000032','AC' from dual where not exists (select 'X' from ft_t_MKID where MKT_ID='ORG00049550' and MKT_ID_CTXT_TYP='ACMKT');</v>
      </c>
    </row>
    <row r="886" spans="1:9">
      <c r="A886" s="72" t="s">
        <v>3136</v>
      </c>
      <c r="B886" s="72" t="s">
        <v>3353</v>
      </c>
      <c r="C886" s="72" t="s">
        <v>2736</v>
      </c>
      <c r="D886" s="72" t="s">
        <v>35</v>
      </c>
      <c r="E886" s="72" t="s">
        <v>35</v>
      </c>
      <c r="F886" s="72" t="s">
        <v>331</v>
      </c>
      <c r="G886" s="72" t="s">
        <v>3482</v>
      </c>
      <c r="H886" s="72" t="s">
        <v>2713</v>
      </c>
      <c r="I886" s="65" t="str">
        <f t="shared" si="19"/>
        <v>INSERT INTO FT_T_MKID (MKT_OID,MKT_ID,MKT_ID_CTXT_TYP,START_TMS,LAST_CHG_TMS,LAST_CHG_USR_ID,MKID_OID,DATA_SRC_ID) SELECT  (select MKT_OID from ft_T_mrkt where MKT_OID='ACMKT=0033' ),'ORG00054044','ACMKT',SYSDATE,SYSDATE,'GS:BARCLAYS','AC=0000033','AC' from dual where not exists (select 'X' from ft_t_MKID where MKT_ID='ORG00054044' and MKT_ID_CTXT_TYP='ACMKT');</v>
      </c>
    </row>
    <row r="887" spans="1:9">
      <c r="A887" s="72" t="s">
        <v>3138</v>
      </c>
      <c r="B887" s="72" t="s">
        <v>3354</v>
      </c>
      <c r="C887" s="72" t="s">
        <v>2736</v>
      </c>
      <c r="D887" s="72" t="s">
        <v>35</v>
      </c>
      <c r="E887" s="72" t="s">
        <v>35</v>
      </c>
      <c r="F887" s="72" t="s">
        <v>331</v>
      </c>
      <c r="G887" s="72" t="s">
        <v>3483</v>
      </c>
      <c r="H887" s="72" t="s">
        <v>2713</v>
      </c>
      <c r="I887" s="65" t="str">
        <f t="shared" si="19"/>
        <v>INSERT INTO FT_T_MKID (MKT_OID,MKT_ID,MKT_ID_CTXT_TYP,START_TMS,LAST_CHG_TMS,LAST_CHG_USR_ID,MKID_OID,DATA_SRC_ID) SELECT  (select MKT_OID from ft_T_mrkt where MKT_OID='ACMKT=0034' ),'ORG00054042','ACMKT',SYSDATE,SYSDATE,'GS:BARCLAYS','AC=0000034','AC' from dual where not exists (select 'X' from ft_t_MKID where MKT_ID='ORG00054042' and MKT_ID_CTXT_TYP='ACMKT');</v>
      </c>
    </row>
    <row r="888" spans="1:9">
      <c r="A888" s="72" t="s">
        <v>3140</v>
      </c>
      <c r="B888" s="72" t="s">
        <v>3355</v>
      </c>
      <c r="C888" s="72" t="s">
        <v>2736</v>
      </c>
      <c r="D888" s="72" t="s">
        <v>35</v>
      </c>
      <c r="E888" s="72" t="s">
        <v>35</v>
      </c>
      <c r="F888" s="72" t="s">
        <v>331</v>
      </c>
      <c r="G888" s="72" t="s">
        <v>3484</v>
      </c>
      <c r="H888" s="72" t="s">
        <v>2713</v>
      </c>
      <c r="I888" s="65" t="str">
        <f t="shared" si="19"/>
        <v>INSERT INTO FT_T_MKID (MKT_OID,MKT_ID,MKT_ID_CTXT_TYP,START_TMS,LAST_CHG_TMS,LAST_CHG_USR_ID,MKID_OID,DATA_SRC_ID) SELECT  (select MKT_OID from ft_T_mrkt where MKT_OID='ACMKT=0035' ),'ORG00054046','ACMKT',SYSDATE,SYSDATE,'GS:BARCLAYS','AC=0000035','AC' from dual where not exists (select 'X' from ft_t_MKID where MKT_ID='ORG00054046' and MKT_ID_CTXT_TYP='ACMKT');</v>
      </c>
    </row>
    <row r="889" spans="1:9">
      <c r="A889" s="72" t="s">
        <v>3142</v>
      </c>
      <c r="B889" s="72" t="s">
        <v>3356</v>
      </c>
      <c r="C889" s="72" t="s">
        <v>2736</v>
      </c>
      <c r="D889" s="72" t="s">
        <v>35</v>
      </c>
      <c r="E889" s="72" t="s">
        <v>35</v>
      </c>
      <c r="F889" s="72" t="s">
        <v>331</v>
      </c>
      <c r="G889" s="72" t="s">
        <v>3485</v>
      </c>
      <c r="H889" s="72" t="s">
        <v>2713</v>
      </c>
      <c r="I889" s="65" t="str">
        <f t="shared" si="19"/>
        <v>INSERT INTO FT_T_MKID (MKT_OID,MKT_ID,MKT_ID_CTXT_TYP,START_TMS,LAST_CHG_TMS,LAST_CHG_USR_ID,MKID_OID,DATA_SRC_ID) SELECT  (select MKT_OID from ft_T_mrkt where MKT_OID='ACMKT=0036' ),'ORG00054043','ACMKT',SYSDATE,SYSDATE,'GS:BARCLAYS','AC=0000036','AC' from dual where not exists (select 'X' from ft_t_MKID where MKT_ID='ORG00054043' and MKT_ID_CTXT_TYP='ACMKT');</v>
      </c>
    </row>
    <row r="890" spans="1:9">
      <c r="A890" s="72" t="s">
        <v>3144</v>
      </c>
      <c r="B890" s="72" t="s">
        <v>3357</v>
      </c>
      <c r="C890" s="72" t="s">
        <v>2736</v>
      </c>
      <c r="D890" s="72" t="s">
        <v>35</v>
      </c>
      <c r="E890" s="72" t="s">
        <v>35</v>
      </c>
      <c r="F890" s="72" t="s">
        <v>331</v>
      </c>
      <c r="G890" s="72" t="s">
        <v>3486</v>
      </c>
      <c r="H890" s="72" t="s">
        <v>2713</v>
      </c>
      <c r="I890" s="65" t="str">
        <f t="shared" si="19"/>
        <v>INSERT INTO FT_T_MKID (MKT_OID,MKT_ID,MKT_ID_CTXT_TYP,START_TMS,LAST_CHG_TMS,LAST_CHG_USR_ID,MKID_OID,DATA_SRC_ID) SELECT  (select MKT_OID from ft_T_mrkt where MKT_OID='ACMKT=0037' ),'ORG00054041','ACMKT',SYSDATE,SYSDATE,'GS:BARCLAYS','AC=0000037','AC' from dual where not exists (select 'X' from ft_t_MKID where MKT_ID='ORG00054041' and MKT_ID_CTXT_TYP='ACMKT');</v>
      </c>
    </row>
    <row r="891" spans="1:9">
      <c r="A891" s="72" t="s">
        <v>3146</v>
      </c>
      <c r="B891" s="72" t="s">
        <v>3358</v>
      </c>
      <c r="C891" s="72" t="s">
        <v>2736</v>
      </c>
      <c r="D891" s="72" t="s">
        <v>35</v>
      </c>
      <c r="E891" s="72" t="s">
        <v>35</v>
      </c>
      <c r="F891" s="72" t="s">
        <v>331</v>
      </c>
      <c r="G891" s="72" t="s">
        <v>3487</v>
      </c>
      <c r="H891" s="72" t="s">
        <v>2713</v>
      </c>
      <c r="I891" s="65" t="str">
        <f t="shared" si="19"/>
        <v>INSERT INTO FT_T_MKID (MKT_OID,MKT_ID,MKT_ID_CTXT_TYP,START_TMS,LAST_CHG_TMS,LAST_CHG_USR_ID,MKID_OID,DATA_SRC_ID) SELECT  (select MKT_OID from ft_T_mrkt where MKT_OID='ACMKT=0038' ),'ORG00013722','ACMKT',SYSDATE,SYSDATE,'GS:BARCLAYS','AC=0000038','AC' from dual where not exists (select 'X' from ft_t_MKID where MKT_ID='ORG00013722' and MKT_ID_CTXT_TYP='ACMKT');</v>
      </c>
    </row>
    <row r="892" spans="1:9">
      <c r="A892" s="72" t="s">
        <v>3148</v>
      </c>
      <c r="B892" s="72" t="s">
        <v>3359</v>
      </c>
      <c r="C892" s="72" t="s">
        <v>2736</v>
      </c>
      <c r="D892" s="72" t="s">
        <v>35</v>
      </c>
      <c r="E892" s="72" t="s">
        <v>35</v>
      </c>
      <c r="F892" s="72" t="s">
        <v>331</v>
      </c>
      <c r="G892" s="72" t="s">
        <v>3488</v>
      </c>
      <c r="H892" s="72" t="s">
        <v>2713</v>
      </c>
      <c r="I892" s="65" t="str">
        <f t="shared" si="19"/>
        <v>INSERT INTO FT_T_MKID (MKT_OID,MKT_ID,MKT_ID_CTXT_TYP,START_TMS,LAST_CHG_TMS,LAST_CHG_USR_ID,MKID_OID,DATA_SRC_ID) SELECT  (select MKT_OID from ft_T_mrkt where MKT_OID='ACMKT=0039' ),'ORG00054052','ACMKT',SYSDATE,SYSDATE,'GS:BARCLAYS','AC=0000039','AC' from dual where not exists (select 'X' from ft_t_MKID where MKT_ID='ORG00054052' and MKT_ID_CTXT_TYP='ACMKT');</v>
      </c>
    </row>
    <row r="893" spans="1:9" s="83" customFormat="1">
      <c r="A893" s="83" t="s">
        <v>3150</v>
      </c>
      <c r="B893" s="83" t="s">
        <v>3360</v>
      </c>
      <c r="C893" s="83" t="s">
        <v>2736</v>
      </c>
      <c r="D893" s="83" t="s">
        <v>35</v>
      </c>
      <c r="E893" s="83" t="s">
        <v>35</v>
      </c>
      <c r="F893" s="83" t="s">
        <v>331</v>
      </c>
      <c r="G893" s="83" t="s">
        <v>3489</v>
      </c>
      <c r="H893" s="83" t="s">
        <v>2713</v>
      </c>
      <c r="I893" s="83" t="str">
        <f>CONCATENATE("INSERT INTO FT_T_MKID (MKT_OID,MKT_ID,MKT_ID_CTXT_TYP,START_TMS,LAST_CHG_TMS,LAST_CHG_USR_ID,MKID_OID,DATA_SRC_ID)"," SELECT  (select MKT_OID from ft_T_mrkt where MKT_OID='",A893,"' ),'",B893,"','",C893,"',","",D893,",","",E893,",","'",F893,"'",",'",G893,"',","'",H893,"' from dual where not exists (select 'X' from ft_t_MKID where MKT_ID='",B893,"' and MKT_ID_CTXT_TYP='ACMKT');")</f>
        <v>INSERT INTO FT_T_MKID (MKT_OID,MKT_ID,MKT_ID_CTXT_TYP,START_TMS,LAST_CHG_TMS,LAST_CHG_USR_ID,MKID_OID,DATA_SRC_ID) SELECT  (select MKT_OID from ft_T_mrkt where MKT_OID='ACMKT=0040' ),'ORG00023376','ACMKT',SYSDATE,SYSDATE,'GS:BARCLAYS','AC=0000040','AC' from dual where not exists (select 'X' from ft_t_MKID where MKT_ID='ORG00023376' and MKT_ID_CTXT_TYP='ACMKT');</v>
      </c>
    </row>
    <row r="894" spans="1:9">
      <c r="A894" s="72" t="s">
        <v>3151</v>
      </c>
      <c r="B894" s="72" t="s">
        <v>3361</v>
      </c>
      <c r="C894" s="72" t="s">
        <v>2736</v>
      </c>
      <c r="D894" s="72" t="s">
        <v>35</v>
      </c>
      <c r="E894" s="72" t="s">
        <v>35</v>
      </c>
      <c r="F894" s="72" t="s">
        <v>331</v>
      </c>
      <c r="G894" s="72" t="s">
        <v>3490</v>
      </c>
      <c r="H894" s="72" t="s">
        <v>2713</v>
      </c>
      <c r="I894" s="65" t="str">
        <f t="shared" si="19"/>
        <v>INSERT INTO FT_T_MKID (MKT_OID,MKT_ID,MKT_ID_CTXT_TYP,START_TMS,LAST_CHG_TMS,LAST_CHG_USR_ID,MKID_OID,DATA_SRC_ID) SELECT  (select MKT_OID from ft_T_mrkt where MKT_OID='ACMKT=0041' ),'ORG00013723','ACMKT',SYSDATE,SYSDATE,'GS:BARCLAYS','AC=0000041','AC' from dual where not exists (select 'X' from ft_t_MKID where MKT_ID='ORG00013723' and MKT_ID_CTXT_TYP='ACMKT');</v>
      </c>
    </row>
    <row r="895" spans="1:9">
      <c r="A895" s="72" t="s">
        <v>3153</v>
      </c>
      <c r="B895" s="72" t="s">
        <v>3362</v>
      </c>
      <c r="C895" s="72" t="s">
        <v>2736</v>
      </c>
      <c r="D895" s="72" t="s">
        <v>35</v>
      </c>
      <c r="E895" s="72" t="s">
        <v>35</v>
      </c>
      <c r="F895" s="72" t="s">
        <v>331</v>
      </c>
      <c r="G895" s="72" t="s">
        <v>3491</v>
      </c>
      <c r="H895" s="72" t="s">
        <v>2713</v>
      </c>
      <c r="I895" s="65" t="str">
        <f t="shared" si="19"/>
        <v>INSERT INTO FT_T_MKID (MKT_OID,MKT_ID,MKT_ID_CTXT_TYP,START_TMS,LAST_CHG_TMS,LAST_CHG_USR_ID,MKID_OID,DATA_SRC_ID) SELECT  (select MKT_OID from ft_T_mrkt where MKT_OID='ACMKT=0042' ),'ORG00205157','ACMKT',SYSDATE,SYSDATE,'GS:BARCLAYS','AC=0000042','AC' from dual where not exists (select 'X' from ft_t_MKID where MKT_ID='ORG00205157' and MKT_ID_CTXT_TYP='ACMKT');</v>
      </c>
    </row>
    <row r="896" spans="1:9">
      <c r="A896" s="72" t="s">
        <v>3155</v>
      </c>
      <c r="B896" s="72" t="s">
        <v>3363</v>
      </c>
      <c r="C896" s="72" t="s">
        <v>2736</v>
      </c>
      <c r="D896" s="72" t="s">
        <v>35</v>
      </c>
      <c r="E896" s="72" t="s">
        <v>35</v>
      </c>
      <c r="F896" s="72" t="s">
        <v>331</v>
      </c>
      <c r="G896" s="72" t="s">
        <v>3492</v>
      </c>
      <c r="H896" s="72" t="s">
        <v>2713</v>
      </c>
      <c r="I896" s="65" t="str">
        <f t="shared" si="19"/>
        <v>INSERT INTO FT_T_MKID (MKT_OID,MKT_ID,MKT_ID_CTXT_TYP,START_TMS,LAST_CHG_TMS,LAST_CHG_USR_ID,MKID_OID,DATA_SRC_ID) SELECT  (select MKT_OID from ft_T_mrkt where MKT_OID='ACMKT=0043' ),'ORG00067599','ACMKT',SYSDATE,SYSDATE,'GS:BARCLAYS','AC=0000043','AC' from dual where not exists (select 'X' from ft_t_MKID where MKT_ID='ORG00067599' and MKT_ID_CTXT_TYP='ACMKT');</v>
      </c>
    </row>
    <row r="897" spans="1:9">
      <c r="A897" s="72" t="s">
        <v>3157</v>
      </c>
      <c r="B897" s="72" t="s">
        <v>3364</v>
      </c>
      <c r="C897" s="72" t="s">
        <v>2736</v>
      </c>
      <c r="D897" s="72" t="s">
        <v>35</v>
      </c>
      <c r="E897" s="72" t="s">
        <v>35</v>
      </c>
      <c r="F897" s="72" t="s">
        <v>331</v>
      </c>
      <c r="G897" s="72" t="s">
        <v>3493</v>
      </c>
      <c r="H897" s="72" t="s">
        <v>2713</v>
      </c>
      <c r="I897" s="65" t="str">
        <f t="shared" si="19"/>
        <v>INSERT INTO FT_T_MKID (MKT_OID,MKT_ID,MKT_ID_CTXT_TYP,START_TMS,LAST_CHG_TMS,LAST_CHG_USR_ID,MKID_OID,DATA_SRC_ID) SELECT  (select MKT_OID from ft_T_mrkt where MKT_OID='ACMKT=0044' ),'ORG00013724','ACMKT',SYSDATE,SYSDATE,'GS:BARCLAYS','AC=0000044','AC' from dual where not exists (select 'X' from ft_t_MKID where MKT_ID='ORG00013724' and MKT_ID_CTXT_TYP='ACMKT');</v>
      </c>
    </row>
    <row r="898" spans="1:9">
      <c r="A898" s="72" t="s">
        <v>3159</v>
      </c>
      <c r="B898" s="72" t="s">
        <v>3365</v>
      </c>
      <c r="C898" s="72" t="s">
        <v>2736</v>
      </c>
      <c r="D898" s="72" t="s">
        <v>35</v>
      </c>
      <c r="E898" s="72" t="s">
        <v>35</v>
      </c>
      <c r="F898" s="72" t="s">
        <v>331</v>
      </c>
      <c r="G898" s="72" t="s">
        <v>3494</v>
      </c>
      <c r="H898" s="72" t="s">
        <v>2713</v>
      </c>
      <c r="I898" s="65" t="str">
        <f t="shared" si="19"/>
        <v>INSERT INTO FT_T_MKID (MKT_OID,MKT_ID,MKT_ID_CTXT_TYP,START_TMS,LAST_CHG_TMS,LAST_CHG_USR_ID,MKID_OID,DATA_SRC_ID) SELECT  (select MKT_OID from ft_T_mrkt where MKT_OID='ACMKT=0045' ),'ORG00034788','ACMKT',SYSDATE,SYSDATE,'GS:BARCLAYS','AC=0000045','AC' from dual where not exists (select 'X' from ft_t_MKID where MKT_ID='ORG00034788' and MKT_ID_CTXT_TYP='ACMKT');</v>
      </c>
    </row>
    <row r="899" spans="1:9">
      <c r="A899" s="72" t="s">
        <v>3161</v>
      </c>
      <c r="B899" s="72" t="s">
        <v>3366</v>
      </c>
      <c r="C899" s="72" t="s">
        <v>2736</v>
      </c>
      <c r="D899" s="72" t="s">
        <v>35</v>
      </c>
      <c r="E899" s="72" t="s">
        <v>35</v>
      </c>
      <c r="F899" s="72" t="s">
        <v>331</v>
      </c>
      <c r="G899" s="72" t="s">
        <v>3495</v>
      </c>
      <c r="H899" s="72" t="s">
        <v>2713</v>
      </c>
      <c r="I899" s="65" t="str">
        <f t="shared" si="19"/>
        <v>INSERT INTO FT_T_MKID (MKT_OID,MKT_ID,MKT_ID_CTXT_TYP,START_TMS,LAST_CHG_TMS,LAST_CHG_USR_ID,MKID_OID,DATA_SRC_ID) SELECT  (select MKT_OID from ft_T_mrkt where MKT_OID='ACMKT=0046' ),'ORG00013726','ACMKT',SYSDATE,SYSDATE,'GS:BARCLAYS','AC=0000046','AC' from dual where not exists (select 'X' from ft_t_MKID where MKT_ID='ORG00013726' and MKT_ID_CTXT_TYP='ACMKT');</v>
      </c>
    </row>
    <row r="900" spans="1:9">
      <c r="A900" s="72" t="s">
        <v>3163</v>
      </c>
      <c r="B900" s="72" t="s">
        <v>3367</v>
      </c>
      <c r="C900" s="72" t="s">
        <v>2736</v>
      </c>
      <c r="D900" s="72" t="s">
        <v>35</v>
      </c>
      <c r="E900" s="72" t="s">
        <v>35</v>
      </c>
      <c r="F900" s="72" t="s">
        <v>331</v>
      </c>
      <c r="G900" s="72" t="s">
        <v>3496</v>
      </c>
      <c r="H900" s="72" t="s">
        <v>2713</v>
      </c>
      <c r="I900" s="65" t="str">
        <f t="shared" si="19"/>
        <v>INSERT INTO FT_T_MKID (MKT_OID,MKT_ID,MKT_ID_CTXT_TYP,START_TMS,LAST_CHG_TMS,LAST_CHG_USR_ID,MKID_OID,DATA_SRC_ID) SELECT  (select MKT_OID from ft_T_mrkt where MKT_OID='ACMKT=0047' ),'ORG00054079','ACMKT',SYSDATE,SYSDATE,'GS:BARCLAYS','AC=0000047','AC' from dual where not exists (select 'X' from ft_t_MKID where MKT_ID='ORG00054079' and MKT_ID_CTXT_TYP='ACMKT');</v>
      </c>
    </row>
    <row r="901" spans="1:9">
      <c r="A901" s="72" t="s">
        <v>3165</v>
      </c>
      <c r="B901" s="72" t="s">
        <v>3368</v>
      </c>
      <c r="C901" s="72" t="s">
        <v>2736</v>
      </c>
      <c r="D901" s="72" t="s">
        <v>35</v>
      </c>
      <c r="E901" s="72" t="s">
        <v>35</v>
      </c>
      <c r="F901" s="72" t="s">
        <v>331</v>
      </c>
      <c r="G901" s="72" t="s">
        <v>3497</v>
      </c>
      <c r="H901" s="72" t="s">
        <v>2713</v>
      </c>
      <c r="I901" s="65" t="str">
        <f t="shared" si="19"/>
        <v>INSERT INTO FT_T_MKID (MKT_OID,MKT_ID,MKT_ID_CTXT_TYP,START_TMS,LAST_CHG_TMS,LAST_CHG_USR_ID,MKID_OID,DATA_SRC_ID) SELECT  (select MKT_OID from ft_T_mrkt where MKT_OID='ACMKT=0048' ),'ORG00000037','ACMKT',SYSDATE,SYSDATE,'GS:BARCLAYS','AC=0000048','AC' from dual where not exists (select 'X' from ft_t_MKID where MKT_ID='ORG00000037' and MKT_ID_CTXT_TYP='ACMKT');</v>
      </c>
    </row>
    <row r="902" spans="1:9" s="83" customFormat="1">
      <c r="A902" s="83" t="s">
        <v>3167</v>
      </c>
      <c r="B902" s="83" t="s">
        <v>3369</v>
      </c>
      <c r="C902" s="83" t="s">
        <v>2736</v>
      </c>
      <c r="D902" s="83" t="s">
        <v>35</v>
      </c>
      <c r="E902" s="83" t="s">
        <v>35</v>
      </c>
      <c r="F902" s="83" t="s">
        <v>331</v>
      </c>
      <c r="G902" s="83" t="s">
        <v>3498</v>
      </c>
      <c r="H902" s="83" t="s">
        <v>2713</v>
      </c>
      <c r="I902" s="83" t="str">
        <f>CONCATENATE("INSERT INTO FT_T_MKID (MKT_OID,MKT_ID,MKT_ID_CTXT_TYP,START_TMS,LAST_CHG_TMS,LAST_CHG_USR_ID,MKID_OID,DATA_SRC_ID)"," SELECT  (select MKT_OID from ft_T_mrkt where MKT_OID='",A902,"' ),'",B902,"','",C902,"',","",D902,",","",E902,",","'",F902,"'",",'",G902,"',","'",H902,"' from dual where not exists (select 'X' from ft_t_MKID where MKT_ID='",B902,"' and MKT_ID_CTXT_TYP='ACMKT');")</f>
        <v>INSERT INTO FT_T_MKID (MKT_OID,MKT_ID,MKT_ID_CTXT_TYP,START_TMS,LAST_CHG_TMS,LAST_CHG_USR_ID,MKID_OID,DATA_SRC_ID) SELECT  (select MKT_OID from ft_T_mrkt where MKT_OID='ACMKT=0049' ),'ORG00108877','ACMKT',SYSDATE,SYSDATE,'GS:BARCLAYS','AC=0000049','AC' from dual where not exists (select 'X' from ft_t_MKID where MKT_ID='ORG00108877' and MKT_ID_CTXT_TYP='ACMKT');</v>
      </c>
    </row>
    <row r="903" spans="1:9">
      <c r="A903" s="72" t="s">
        <v>3168</v>
      </c>
      <c r="B903" s="72" t="s">
        <v>3370</v>
      </c>
      <c r="C903" s="72" t="s">
        <v>2736</v>
      </c>
      <c r="D903" s="72" t="s">
        <v>35</v>
      </c>
      <c r="E903" s="72" t="s">
        <v>35</v>
      </c>
      <c r="F903" s="72" t="s">
        <v>331</v>
      </c>
      <c r="G903" s="72" t="s">
        <v>3499</v>
      </c>
      <c r="H903" s="72" t="s">
        <v>2713</v>
      </c>
      <c r="I903" s="65" t="str">
        <f t="shared" si="19"/>
        <v>INSERT INTO FT_T_MKID (MKT_OID,MKT_ID,MKT_ID_CTXT_TYP,START_TMS,LAST_CHG_TMS,LAST_CHG_USR_ID,MKID_OID,DATA_SRC_ID) SELECT  (select MKT_OID from ft_T_mrkt where MKT_OID='ACMKT=0050' ),'ORG00099415','ACMKT',SYSDATE,SYSDATE,'GS:BARCLAYS','AC=0000050','AC' from dual where not exists (select 'X' from ft_t_MKID where MKT_ID='ORG00099415' and MKT_ID_CTXT_TYP='ACMKT');</v>
      </c>
    </row>
    <row r="904" spans="1:9">
      <c r="A904" s="72" t="s">
        <v>3170</v>
      </c>
      <c r="B904" s="72" t="s">
        <v>3371</v>
      </c>
      <c r="C904" s="72" t="s">
        <v>2736</v>
      </c>
      <c r="D904" s="72" t="s">
        <v>35</v>
      </c>
      <c r="E904" s="72" t="s">
        <v>35</v>
      </c>
      <c r="F904" s="72" t="s">
        <v>331</v>
      </c>
      <c r="G904" s="72" t="s">
        <v>3500</v>
      </c>
      <c r="H904" s="72" t="s">
        <v>2713</v>
      </c>
      <c r="I904" s="65" t="str">
        <f t="shared" si="19"/>
        <v>INSERT INTO FT_T_MKID (MKT_OID,MKT_ID,MKT_ID_CTXT_TYP,START_TMS,LAST_CHG_TMS,LAST_CHG_USR_ID,MKID_OID,DATA_SRC_ID) SELECT  (select MKT_OID from ft_T_mrkt where MKT_OID='ACMKT=0051' ),'ORG00067601','ACMKT',SYSDATE,SYSDATE,'GS:BARCLAYS','AC=0000051','AC' from dual where not exists (select 'X' from ft_t_MKID where MKT_ID='ORG00067601' and MKT_ID_CTXT_TYP='ACMKT');</v>
      </c>
    </row>
    <row r="905" spans="1:9">
      <c r="A905" s="72" t="s">
        <v>3172</v>
      </c>
      <c r="B905" s="72" t="s">
        <v>3372</v>
      </c>
      <c r="C905" s="72" t="s">
        <v>2736</v>
      </c>
      <c r="D905" s="72" t="s">
        <v>35</v>
      </c>
      <c r="E905" s="72" t="s">
        <v>35</v>
      </c>
      <c r="F905" s="72" t="s">
        <v>331</v>
      </c>
      <c r="G905" s="72" t="s">
        <v>3501</v>
      </c>
      <c r="H905" s="72" t="s">
        <v>2713</v>
      </c>
      <c r="I905" s="65" t="str">
        <f t="shared" si="19"/>
        <v>INSERT INTO FT_T_MKID (MKT_OID,MKT_ID,MKT_ID_CTXT_TYP,START_TMS,LAST_CHG_TMS,LAST_CHG_USR_ID,MKID_OID,DATA_SRC_ID) SELECT  (select MKT_OID from ft_T_mrkt where MKT_OID='ACMKT=0052' ),'ORG00016051','ACMKT',SYSDATE,SYSDATE,'GS:BARCLAYS','AC=0000052','AC' from dual where not exists (select 'X' from ft_t_MKID where MKT_ID='ORG00016051' and MKT_ID_CTXT_TYP='ACMKT');</v>
      </c>
    </row>
    <row r="906" spans="1:9">
      <c r="A906" s="72" t="s">
        <v>3174</v>
      </c>
      <c r="B906" s="72" t="s">
        <v>3373</v>
      </c>
      <c r="C906" s="72" t="s">
        <v>2736</v>
      </c>
      <c r="D906" s="72" t="s">
        <v>35</v>
      </c>
      <c r="E906" s="72" t="s">
        <v>35</v>
      </c>
      <c r="F906" s="72" t="s">
        <v>331</v>
      </c>
      <c r="G906" s="72" t="s">
        <v>3502</v>
      </c>
      <c r="H906" s="72" t="s">
        <v>2713</v>
      </c>
      <c r="I906" s="65" t="str">
        <f t="shared" si="19"/>
        <v>INSERT INTO FT_T_MKID (MKT_OID,MKT_ID,MKT_ID_CTXT_TYP,START_TMS,LAST_CHG_TMS,LAST_CHG_USR_ID,MKID_OID,DATA_SRC_ID) SELECT  (select MKT_OID from ft_T_mrkt where MKT_OID='ACMKT=0053' ),'ORG00030637','ACMKT',SYSDATE,SYSDATE,'GS:BARCLAYS','AC=0000053','AC' from dual where not exists (select 'X' from ft_t_MKID where MKT_ID='ORG00030637' and MKT_ID_CTXT_TYP='ACMKT');</v>
      </c>
    </row>
    <row r="907" spans="1:9">
      <c r="A907" s="72" t="s">
        <v>3176</v>
      </c>
      <c r="B907" s="72" t="s">
        <v>3374</v>
      </c>
      <c r="C907" s="72" t="s">
        <v>2736</v>
      </c>
      <c r="D907" s="72" t="s">
        <v>35</v>
      </c>
      <c r="E907" s="72" t="s">
        <v>35</v>
      </c>
      <c r="F907" s="72" t="s">
        <v>331</v>
      </c>
      <c r="G907" s="72" t="s">
        <v>3503</v>
      </c>
      <c r="H907" s="72" t="s">
        <v>2713</v>
      </c>
      <c r="I907" s="65" t="str">
        <f t="shared" si="19"/>
        <v>INSERT INTO FT_T_MKID (MKT_OID,MKT_ID,MKT_ID_CTXT_TYP,START_TMS,LAST_CHG_TMS,LAST_CHG_USR_ID,MKID_OID,DATA_SRC_ID) SELECT  (select MKT_OID from ft_T_mrkt where MKT_OID='ACMKT=0054' ),'ORG00142695','ACMKT',SYSDATE,SYSDATE,'GS:BARCLAYS','AC=0000054','AC' from dual where not exists (select 'X' from ft_t_MKID where MKT_ID='ORG00142695' and MKT_ID_CTXT_TYP='ACMKT');</v>
      </c>
    </row>
    <row r="908" spans="1:9">
      <c r="A908" s="72" t="s">
        <v>3178</v>
      </c>
      <c r="B908" s="72" t="s">
        <v>3375</v>
      </c>
      <c r="C908" s="72" t="s">
        <v>2736</v>
      </c>
      <c r="D908" s="72" t="s">
        <v>35</v>
      </c>
      <c r="E908" s="72" t="s">
        <v>35</v>
      </c>
      <c r="F908" s="72" t="s">
        <v>331</v>
      </c>
      <c r="G908" s="72" t="s">
        <v>3504</v>
      </c>
      <c r="H908" s="72" t="s">
        <v>2713</v>
      </c>
      <c r="I908" s="65" t="str">
        <f t="shared" si="19"/>
        <v>INSERT INTO FT_T_MKID (MKT_OID,MKT_ID,MKT_ID_CTXT_TYP,START_TMS,LAST_CHG_TMS,LAST_CHG_USR_ID,MKID_OID,DATA_SRC_ID) SELECT  (select MKT_OID from ft_T_mrkt where MKT_OID='ACMKT=0055' ),'ORG00054040','ACMKT',SYSDATE,SYSDATE,'GS:BARCLAYS','AC=0000055','AC' from dual where not exists (select 'X' from ft_t_MKID where MKT_ID='ORG00054040' and MKT_ID_CTXT_TYP='ACMKT');</v>
      </c>
    </row>
    <row r="909" spans="1:9">
      <c r="A909" s="72" t="s">
        <v>3180</v>
      </c>
      <c r="B909" s="72" t="s">
        <v>3376</v>
      </c>
      <c r="C909" s="72" t="s">
        <v>2736</v>
      </c>
      <c r="D909" s="72" t="s">
        <v>35</v>
      </c>
      <c r="E909" s="72" t="s">
        <v>35</v>
      </c>
      <c r="F909" s="72" t="s">
        <v>331</v>
      </c>
      <c r="G909" s="72" t="s">
        <v>3505</v>
      </c>
      <c r="H909" s="72" t="s">
        <v>2713</v>
      </c>
      <c r="I909" s="65" t="str">
        <f t="shared" si="19"/>
        <v>INSERT INTO FT_T_MKID (MKT_OID,MKT_ID,MKT_ID_CTXT_TYP,START_TMS,LAST_CHG_TMS,LAST_CHG_USR_ID,MKID_OID,DATA_SRC_ID) SELECT  (select MKT_OID from ft_T_mrkt where MKT_OID='ACMKT=0056' ),'ORG00013728','ACMKT',SYSDATE,SYSDATE,'GS:BARCLAYS','AC=0000056','AC' from dual where not exists (select 'X' from ft_t_MKID where MKT_ID='ORG00013728' and MKT_ID_CTXT_TYP='ACMKT');</v>
      </c>
    </row>
    <row r="910" spans="1:9">
      <c r="A910" s="72" t="s">
        <v>3182</v>
      </c>
      <c r="B910" s="72" t="s">
        <v>3377</v>
      </c>
      <c r="C910" s="72" t="s">
        <v>2736</v>
      </c>
      <c r="D910" s="72" t="s">
        <v>35</v>
      </c>
      <c r="E910" s="72" t="s">
        <v>35</v>
      </c>
      <c r="F910" s="72" t="s">
        <v>331</v>
      </c>
      <c r="G910" s="72" t="s">
        <v>3506</v>
      </c>
      <c r="H910" s="72" t="s">
        <v>2713</v>
      </c>
      <c r="I910" s="65" t="str">
        <f t="shared" si="19"/>
        <v>INSERT INTO FT_T_MKID (MKT_OID,MKT_ID,MKT_ID_CTXT_TYP,START_TMS,LAST_CHG_TMS,LAST_CHG_USR_ID,MKID_OID,DATA_SRC_ID) SELECT  (select MKT_OID from ft_T_mrkt where MKT_OID='ACMKT=0057' ),'ORG00013729','ACMKT',SYSDATE,SYSDATE,'GS:BARCLAYS','AC=0000057','AC' from dual where not exists (select 'X' from ft_t_MKID where MKT_ID='ORG00013729' and MKT_ID_CTXT_TYP='ACMKT');</v>
      </c>
    </row>
    <row r="911" spans="1:9">
      <c r="A911" s="72" t="s">
        <v>3184</v>
      </c>
      <c r="B911" s="72" t="s">
        <v>3378</v>
      </c>
      <c r="C911" s="72" t="s">
        <v>2736</v>
      </c>
      <c r="D911" s="72" t="s">
        <v>35</v>
      </c>
      <c r="E911" s="72" t="s">
        <v>35</v>
      </c>
      <c r="F911" s="72" t="s">
        <v>331</v>
      </c>
      <c r="G911" s="72" t="s">
        <v>3507</v>
      </c>
      <c r="H911" s="72" t="s">
        <v>2713</v>
      </c>
      <c r="I911" s="65" t="str">
        <f t="shared" si="19"/>
        <v>INSERT INTO FT_T_MKID (MKT_OID,MKT_ID,MKT_ID_CTXT_TYP,START_TMS,LAST_CHG_TMS,LAST_CHG_USR_ID,MKID_OID,DATA_SRC_ID) SELECT  (select MKT_OID from ft_T_mrkt where MKT_OID='ACMKT=0058' ),'ORG00015712','ACMKT',SYSDATE,SYSDATE,'GS:BARCLAYS','AC=0000058','AC' from dual where not exists (select 'X' from ft_t_MKID where MKT_ID='ORG00015712' and MKT_ID_CTXT_TYP='ACMKT');</v>
      </c>
    </row>
    <row r="912" spans="1:9">
      <c r="A912" s="72" t="s">
        <v>3186</v>
      </c>
      <c r="B912" s="72" t="s">
        <v>3379</v>
      </c>
      <c r="C912" s="72" t="s">
        <v>2736</v>
      </c>
      <c r="D912" s="72" t="s">
        <v>35</v>
      </c>
      <c r="E912" s="72" t="s">
        <v>35</v>
      </c>
      <c r="F912" s="72" t="s">
        <v>331</v>
      </c>
      <c r="G912" s="72" t="s">
        <v>3508</v>
      </c>
      <c r="H912" s="72" t="s">
        <v>2713</v>
      </c>
      <c r="I912" s="65" t="str">
        <f t="shared" si="19"/>
        <v>INSERT INTO FT_T_MKID (MKT_OID,MKT_ID,MKT_ID_CTXT_TYP,START_TMS,LAST_CHG_TMS,LAST_CHG_USR_ID,MKID_OID,DATA_SRC_ID) SELECT  (select MKT_OID from ft_T_mrkt where MKT_OID='ACMKT=0059' ),'ORG00013667','ACMKT',SYSDATE,SYSDATE,'GS:BARCLAYS','AC=0000059','AC' from dual where not exists (select 'X' from ft_t_MKID where MKT_ID='ORG00013667' and MKT_ID_CTXT_TYP='ACMKT');</v>
      </c>
    </row>
    <row r="913" spans="1:9">
      <c r="A913" s="72" t="s">
        <v>3188</v>
      </c>
      <c r="B913" s="72" t="s">
        <v>3380</v>
      </c>
      <c r="C913" s="72" t="s">
        <v>2736</v>
      </c>
      <c r="D913" s="72" t="s">
        <v>35</v>
      </c>
      <c r="E913" s="72" t="s">
        <v>35</v>
      </c>
      <c r="F913" s="72" t="s">
        <v>331</v>
      </c>
      <c r="G913" s="72" t="s">
        <v>3509</v>
      </c>
      <c r="H913" s="72" t="s">
        <v>2713</v>
      </c>
      <c r="I913" s="65" t="str">
        <f t="shared" si="19"/>
        <v>INSERT INTO FT_T_MKID (MKT_OID,MKT_ID,MKT_ID_CTXT_TYP,START_TMS,LAST_CHG_TMS,LAST_CHG_USR_ID,MKID_OID,DATA_SRC_ID) SELECT  (select MKT_OID from ft_T_mrkt where MKT_OID='ACMKT=0060' ),'ORG00000026','ACMKT',SYSDATE,SYSDATE,'GS:BARCLAYS','AC=0000060','AC' from dual where not exists (select 'X' from ft_t_MKID where MKT_ID='ORG00000026' and MKT_ID_CTXT_TYP='ACMKT');</v>
      </c>
    </row>
    <row r="914" spans="1:9">
      <c r="A914" s="72" t="s">
        <v>3190</v>
      </c>
      <c r="B914" s="72" t="s">
        <v>3381</v>
      </c>
      <c r="C914" s="72" t="s">
        <v>2736</v>
      </c>
      <c r="D914" s="72" t="s">
        <v>35</v>
      </c>
      <c r="E914" s="72" t="s">
        <v>35</v>
      </c>
      <c r="F914" s="72" t="s">
        <v>331</v>
      </c>
      <c r="G914" s="72" t="s">
        <v>3510</v>
      </c>
      <c r="H914" s="72" t="s">
        <v>2713</v>
      </c>
      <c r="I914" s="65" t="str">
        <f t="shared" si="19"/>
        <v>INSERT INTO FT_T_MKID (MKT_OID,MKT_ID,MKT_ID_CTXT_TYP,START_TMS,LAST_CHG_TMS,LAST_CHG_USR_ID,MKID_OID,DATA_SRC_ID) SELECT  (select MKT_OID from ft_T_mrkt where MKT_OID='ACMKT=0061' ),'ORG00054083','ACMKT',SYSDATE,SYSDATE,'GS:BARCLAYS','AC=0000061','AC' from dual where not exists (select 'X' from ft_t_MKID where MKT_ID='ORG00054083' and MKT_ID_CTXT_TYP='ACMKT');</v>
      </c>
    </row>
    <row r="915" spans="1:9">
      <c r="A915" s="72" t="s">
        <v>3192</v>
      </c>
      <c r="B915" s="72" t="s">
        <v>3382</v>
      </c>
      <c r="C915" s="72" t="s">
        <v>2736</v>
      </c>
      <c r="D915" s="72" t="s">
        <v>35</v>
      </c>
      <c r="E915" s="72" t="s">
        <v>35</v>
      </c>
      <c r="F915" s="72" t="s">
        <v>331</v>
      </c>
      <c r="G915" s="72" t="s">
        <v>3511</v>
      </c>
      <c r="H915" s="72" t="s">
        <v>2713</v>
      </c>
      <c r="I915" s="65" t="str">
        <f t="shared" si="19"/>
        <v>INSERT INTO FT_T_MKID (MKT_OID,MKT_ID,MKT_ID_CTXT_TYP,START_TMS,LAST_CHG_TMS,LAST_CHG_USR_ID,MKID_OID,DATA_SRC_ID) SELECT  (select MKT_OID from ft_T_mrkt where MKT_OID='ACMKT=0062' ),'ORG00013730','ACMKT',SYSDATE,SYSDATE,'GS:BARCLAYS','AC=0000062','AC' from dual where not exists (select 'X' from ft_t_MKID where MKT_ID='ORG00013730' and MKT_ID_CTXT_TYP='ACMKT');</v>
      </c>
    </row>
    <row r="916" spans="1:9">
      <c r="A916" s="72" t="s">
        <v>3194</v>
      </c>
      <c r="B916" s="72" t="s">
        <v>3383</v>
      </c>
      <c r="C916" s="72" t="s">
        <v>2736</v>
      </c>
      <c r="D916" s="72" t="s">
        <v>35</v>
      </c>
      <c r="E916" s="72" t="s">
        <v>35</v>
      </c>
      <c r="F916" s="72" t="s">
        <v>331</v>
      </c>
      <c r="G916" s="72" t="s">
        <v>3512</v>
      </c>
      <c r="H916" s="72" t="s">
        <v>2713</v>
      </c>
      <c r="I916" s="65" t="str">
        <f t="shared" si="19"/>
        <v>INSERT INTO FT_T_MKID (MKT_OID,MKT_ID,MKT_ID_CTXT_TYP,START_TMS,LAST_CHG_TMS,LAST_CHG_USR_ID,MKID_OID,DATA_SRC_ID) SELECT  (select MKT_OID from ft_T_mrkt where MKT_OID='ACMKT=0063' ),'ORG00173085','ACMKT',SYSDATE,SYSDATE,'GS:BARCLAYS','AC=0000063','AC' from dual where not exists (select 'X' from ft_t_MKID where MKT_ID='ORG00173085' and MKT_ID_CTXT_TYP='ACMKT');</v>
      </c>
    </row>
    <row r="917" spans="1:9">
      <c r="A917" s="72" t="s">
        <v>3196</v>
      </c>
      <c r="B917" s="72" t="s">
        <v>3384</v>
      </c>
      <c r="C917" s="72" t="s">
        <v>2736</v>
      </c>
      <c r="D917" s="72" t="s">
        <v>35</v>
      </c>
      <c r="E917" s="72" t="s">
        <v>35</v>
      </c>
      <c r="F917" s="72" t="s">
        <v>331</v>
      </c>
      <c r="G917" s="72" t="s">
        <v>3513</v>
      </c>
      <c r="H917" s="72" t="s">
        <v>2713</v>
      </c>
      <c r="I917" s="65" t="str">
        <f t="shared" si="19"/>
        <v>INSERT INTO FT_T_MKID (MKT_OID,MKT_ID,MKT_ID_CTXT_TYP,START_TMS,LAST_CHG_TMS,LAST_CHG_USR_ID,MKID_OID,DATA_SRC_ID) SELECT  (select MKT_OID from ft_T_mrkt where MKT_OID='ACMKT=0064' ),'ORG00054089','ACMKT',SYSDATE,SYSDATE,'GS:BARCLAYS','AC=0000064','AC' from dual where not exists (select 'X' from ft_t_MKID where MKT_ID='ORG00054089' and MKT_ID_CTXT_TYP='ACMKT');</v>
      </c>
    </row>
    <row r="918" spans="1:9">
      <c r="A918" s="72" t="s">
        <v>3198</v>
      </c>
      <c r="B918" s="72" t="s">
        <v>3385</v>
      </c>
      <c r="C918" s="72" t="s">
        <v>2736</v>
      </c>
      <c r="D918" s="72" t="s">
        <v>35</v>
      </c>
      <c r="E918" s="72" t="s">
        <v>35</v>
      </c>
      <c r="F918" s="72" t="s">
        <v>331</v>
      </c>
      <c r="G918" s="72" t="s">
        <v>3514</v>
      </c>
      <c r="H918" s="72" t="s">
        <v>2713</v>
      </c>
      <c r="I918" s="65" t="str">
        <f t="shared" si="19"/>
        <v>INSERT INTO FT_T_MKID (MKT_OID,MKT_ID,MKT_ID_CTXT_TYP,START_TMS,LAST_CHG_TMS,LAST_CHG_USR_ID,MKID_OID,DATA_SRC_ID) SELECT  (select MKT_OID from ft_T_mrkt where MKT_OID='ACMKT=0065' ),'ORG00013732','ACMKT',SYSDATE,SYSDATE,'GS:BARCLAYS','AC=0000065','AC' from dual where not exists (select 'X' from ft_t_MKID where MKT_ID='ORG00013732' and MKT_ID_CTXT_TYP='ACMKT');</v>
      </c>
    </row>
    <row r="919" spans="1:9">
      <c r="A919" s="72" t="s">
        <v>3200</v>
      </c>
      <c r="B919" s="72" t="s">
        <v>3386</v>
      </c>
      <c r="C919" s="72" t="s">
        <v>2736</v>
      </c>
      <c r="D919" s="72" t="s">
        <v>35</v>
      </c>
      <c r="E919" s="72" t="s">
        <v>35</v>
      </c>
      <c r="F919" s="72" t="s">
        <v>331</v>
      </c>
      <c r="G919" s="72" t="s">
        <v>3515</v>
      </c>
      <c r="H919" s="72" t="s">
        <v>2713</v>
      </c>
      <c r="I919" s="65" t="str">
        <f t="shared" ref="I919:I982" si="20">CONCATENATE("INSERT INTO FT_T_MKID (MKT_OID,MKT_ID,MKT_ID_CTXT_TYP,START_TMS,LAST_CHG_TMS,LAST_CHG_USR_ID,MKID_OID,DATA_SRC_ID)"," SELECT  (select MKT_OID from ft_T_mrkt where MKT_OID='",A919,"' ),'",B919,"','",C919,"',","",D919,",","",E919,",","'",F919,"'",",'",G919,"',","'",H919,"' from dual where not exists (select 'X' from ft_t_MKID where MKT_ID='",B919,"' and MKT_ID_CTXT_TYP='ACMKT');")</f>
        <v>INSERT INTO FT_T_MKID (MKT_OID,MKT_ID,MKT_ID_CTXT_TYP,START_TMS,LAST_CHG_TMS,LAST_CHG_USR_ID,MKID_OID,DATA_SRC_ID) SELECT  (select MKT_OID from ft_T_mrkt where MKT_OID='ACMKT=0066' ),'ORG00054091','ACMKT',SYSDATE,SYSDATE,'GS:BARCLAYS','AC=0000066','AC' from dual where not exists (select 'X' from ft_t_MKID where MKT_ID='ORG00054091' and MKT_ID_CTXT_TYP='ACMKT');</v>
      </c>
    </row>
    <row r="920" spans="1:9">
      <c r="A920" s="72" t="s">
        <v>3202</v>
      </c>
      <c r="B920" s="72" t="s">
        <v>3387</v>
      </c>
      <c r="C920" s="72" t="s">
        <v>2736</v>
      </c>
      <c r="D920" s="72" t="s">
        <v>35</v>
      </c>
      <c r="E920" s="72" t="s">
        <v>35</v>
      </c>
      <c r="F920" s="72" t="s">
        <v>331</v>
      </c>
      <c r="G920" s="72" t="s">
        <v>3516</v>
      </c>
      <c r="H920" s="72" t="s">
        <v>2713</v>
      </c>
      <c r="I920" s="65" t="str">
        <f t="shared" si="20"/>
        <v>INSERT INTO FT_T_MKID (MKT_OID,MKT_ID,MKT_ID_CTXT_TYP,START_TMS,LAST_CHG_TMS,LAST_CHG_USR_ID,MKID_OID,DATA_SRC_ID) SELECT  (select MKT_OID from ft_T_mrkt where MKT_OID='ACMKT=0067' ),'ORG00054093','ACMKT',SYSDATE,SYSDATE,'GS:BARCLAYS','AC=0000067','AC' from dual where not exists (select 'X' from ft_t_MKID where MKT_ID='ORG00054093' and MKT_ID_CTXT_TYP='ACMKT');</v>
      </c>
    </row>
    <row r="921" spans="1:9">
      <c r="A921" s="72" t="s">
        <v>3204</v>
      </c>
      <c r="B921" s="72" t="s">
        <v>3388</v>
      </c>
      <c r="C921" s="72" t="s">
        <v>2736</v>
      </c>
      <c r="D921" s="72" t="s">
        <v>35</v>
      </c>
      <c r="E921" s="72" t="s">
        <v>35</v>
      </c>
      <c r="F921" s="72" t="s">
        <v>331</v>
      </c>
      <c r="G921" s="72" t="s">
        <v>3517</v>
      </c>
      <c r="H921" s="72" t="s">
        <v>2713</v>
      </c>
      <c r="I921" s="65" t="str">
        <f t="shared" si="20"/>
        <v>INSERT INTO FT_T_MKID (MKT_OID,MKT_ID,MKT_ID_CTXT_TYP,START_TMS,LAST_CHG_TMS,LAST_CHG_USR_ID,MKID_OID,DATA_SRC_ID) SELECT  (select MKT_OID from ft_T_mrkt where MKT_OID='ACMKT=0068' ),'ORG00013735','ACMKT',SYSDATE,SYSDATE,'GS:BARCLAYS','AC=0000068','AC' from dual where not exists (select 'X' from ft_t_MKID where MKT_ID='ORG00013735' and MKT_ID_CTXT_TYP='ACMKT');</v>
      </c>
    </row>
    <row r="922" spans="1:9">
      <c r="A922" s="72" t="s">
        <v>3206</v>
      </c>
      <c r="B922" s="72" t="s">
        <v>3389</v>
      </c>
      <c r="C922" s="72" t="s">
        <v>2736</v>
      </c>
      <c r="D922" s="72" t="s">
        <v>35</v>
      </c>
      <c r="E922" s="72" t="s">
        <v>35</v>
      </c>
      <c r="F922" s="72" t="s">
        <v>331</v>
      </c>
      <c r="G922" s="72" t="s">
        <v>3518</v>
      </c>
      <c r="H922" s="72" t="s">
        <v>2713</v>
      </c>
      <c r="I922" s="65" t="str">
        <f t="shared" si="20"/>
        <v>INSERT INTO FT_T_MKID (MKT_OID,MKT_ID,MKT_ID_CTXT_TYP,START_TMS,LAST_CHG_TMS,LAST_CHG_USR_ID,MKID_OID,DATA_SRC_ID) SELECT  (select MKT_OID from ft_T_mrkt where MKT_OID='ACMKT=0069' ),'ORG00013673','ACMKT',SYSDATE,SYSDATE,'GS:BARCLAYS','AC=0000069','AC' from dual where not exists (select 'X' from ft_t_MKID where MKT_ID='ORG00013673' and MKT_ID_CTXT_TYP='ACMKT');</v>
      </c>
    </row>
    <row r="923" spans="1:9">
      <c r="A923" s="72" t="s">
        <v>3207</v>
      </c>
      <c r="B923" s="72" t="s">
        <v>3390</v>
      </c>
      <c r="C923" s="72" t="s">
        <v>2736</v>
      </c>
      <c r="D923" s="72" t="s">
        <v>35</v>
      </c>
      <c r="E923" s="72" t="s">
        <v>35</v>
      </c>
      <c r="F923" s="72" t="s">
        <v>331</v>
      </c>
      <c r="G923" s="72" t="s">
        <v>3519</v>
      </c>
      <c r="H923" s="72" t="s">
        <v>2713</v>
      </c>
      <c r="I923" s="65" t="str">
        <f t="shared" si="20"/>
        <v>INSERT INTO FT_T_MKID (MKT_OID,MKT_ID,MKT_ID_CTXT_TYP,START_TMS,LAST_CHG_TMS,LAST_CHG_USR_ID,MKID_OID,DATA_SRC_ID) SELECT  (select MKT_OID from ft_T_mrkt where MKT_OID='ACMKT=0070' ),'ORG00054097','ACMKT',SYSDATE,SYSDATE,'GS:BARCLAYS','AC=0000070','AC' from dual where not exists (select 'X' from ft_t_MKID where MKT_ID='ORG00054097' and MKT_ID_CTXT_TYP='ACMKT');</v>
      </c>
    </row>
    <row r="924" spans="1:9">
      <c r="A924" s="72" t="s">
        <v>3209</v>
      </c>
      <c r="B924" s="72" t="s">
        <v>3391</v>
      </c>
      <c r="C924" s="72" t="s">
        <v>2736</v>
      </c>
      <c r="D924" s="72" t="s">
        <v>35</v>
      </c>
      <c r="E924" s="72" t="s">
        <v>35</v>
      </c>
      <c r="F924" s="72" t="s">
        <v>331</v>
      </c>
      <c r="G924" s="72" t="s">
        <v>3520</v>
      </c>
      <c r="H924" s="72" t="s">
        <v>2713</v>
      </c>
      <c r="I924" s="65" t="str">
        <f t="shared" si="20"/>
        <v>INSERT INTO FT_T_MKID (MKT_OID,MKT_ID,MKT_ID_CTXT_TYP,START_TMS,LAST_CHG_TMS,LAST_CHG_USR_ID,MKID_OID,DATA_SRC_ID) SELECT  (select MKT_OID from ft_T_mrkt where MKT_OID='ACMKT=0071' ),'ORG00000065','ACMKT',SYSDATE,SYSDATE,'GS:BARCLAYS','AC=0000071','AC' from dual where not exists (select 'X' from ft_t_MKID where MKT_ID='ORG00000065' and MKT_ID_CTXT_TYP='ACMKT');</v>
      </c>
    </row>
    <row r="925" spans="1:9">
      <c r="A925" s="72" t="s">
        <v>3211</v>
      </c>
      <c r="B925" s="72" t="s">
        <v>3392</v>
      </c>
      <c r="C925" s="72" t="s">
        <v>2736</v>
      </c>
      <c r="D925" s="72" t="s">
        <v>35</v>
      </c>
      <c r="E925" s="72" t="s">
        <v>35</v>
      </c>
      <c r="F925" s="72" t="s">
        <v>331</v>
      </c>
      <c r="G925" s="72" t="s">
        <v>3521</v>
      </c>
      <c r="H925" s="72" t="s">
        <v>2713</v>
      </c>
      <c r="I925" s="65" t="str">
        <f t="shared" si="20"/>
        <v>INSERT INTO FT_T_MKID (MKT_OID,MKT_ID,MKT_ID_CTXT_TYP,START_TMS,LAST_CHG_TMS,LAST_CHG_USR_ID,MKID_OID,DATA_SRC_ID) SELECT  (select MKT_OID from ft_T_mrkt where MKT_OID='ACMKT=0072' ),'ORG00016650','ACMKT',SYSDATE,SYSDATE,'GS:BARCLAYS','AC=0000072','AC' from dual where not exists (select 'X' from ft_t_MKID where MKT_ID='ORG00016650' and MKT_ID_CTXT_TYP='ACMKT');</v>
      </c>
    </row>
    <row r="926" spans="1:9">
      <c r="A926" s="72" t="s">
        <v>3213</v>
      </c>
      <c r="B926" s="72" t="s">
        <v>3393</v>
      </c>
      <c r="C926" s="72" t="s">
        <v>2736</v>
      </c>
      <c r="D926" s="72" t="s">
        <v>35</v>
      </c>
      <c r="E926" s="72" t="s">
        <v>35</v>
      </c>
      <c r="F926" s="72" t="s">
        <v>331</v>
      </c>
      <c r="G926" s="72" t="s">
        <v>3522</v>
      </c>
      <c r="H926" s="72" t="s">
        <v>2713</v>
      </c>
      <c r="I926" s="65" t="str">
        <f t="shared" si="20"/>
        <v>INSERT INTO FT_T_MKID (MKT_OID,MKT_ID,MKT_ID_CTXT_TYP,START_TMS,LAST_CHG_TMS,LAST_CHG_USR_ID,MKID_OID,DATA_SRC_ID) SELECT  (select MKT_OID from ft_T_mrkt where MKT_OID='ACMKT=0073' ),'ORG00099495','ACMKT',SYSDATE,SYSDATE,'GS:BARCLAYS','AC=0000073','AC' from dual where not exists (select 'X' from ft_t_MKID where MKT_ID='ORG00099495' and MKT_ID_CTXT_TYP='ACMKT');</v>
      </c>
    </row>
    <row r="927" spans="1:9">
      <c r="A927" s="72" t="s">
        <v>3215</v>
      </c>
      <c r="B927" s="72" t="s">
        <v>3394</v>
      </c>
      <c r="C927" s="72" t="s">
        <v>2736</v>
      </c>
      <c r="D927" s="72" t="s">
        <v>35</v>
      </c>
      <c r="E927" s="72" t="s">
        <v>35</v>
      </c>
      <c r="F927" s="72" t="s">
        <v>331</v>
      </c>
      <c r="G927" s="72" t="s">
        <v>3523</v>
      </c>
      <c r="H927" s="72" t="s">
        <v>2713</v>
      </c>
      <c r="I927" s="65" t="str">
        <f t="shared" si="20"/>
        <v>INSERT INTO FT_T_MKID (MKT_OID,MKT_ID,MKT_ID_CTXT_TYP,START_TMS,LAST_CHG_TMS,LAST_CHG_USR_ID,MKID_OID,DATA_SRC_ID) SELECT  (select MKT_OID from ft_T_mrkt where MKT_OID='ACMKT=0074' ),'ORG00173086','ACMKT',SYSDATE,SYSDATE,'GS:BARCLAYS','AC=0000074','AC' from dual where not exists (select 'X' from ft_t_MKID where MKT_ID='ORG00173086' and MKT_ID_CTXT_TYP='ACMKT');</v>
      </c>
    </row>
    <row r="928" spans="1:9">
      <c r="A928" s="72" t="s">
        <v>3217</v>
      </c>
      <c r="B928" s="72" t="s">
        <v>3395</v>
      </c>
      <c r="C928" s="72" t="s">
        <v>2736</v>
      </c>
      <c r="D928" s="72" t="s">
        <v>35</v>
      </c>
      <c r="E928" s="72" t="s">
        <v>35</v>
      </c>
      <c r="F928" s="72" t="s">
        <v>331</v>
      </c>
      <c r="G928" s="72" t="s">
        <v>3524</v>
      </c>
      <c r="H928" s="72" t="s">
        <v>2713</v>
      </c>
      <c r="I928" s="65" t="str">
        <f t="shared" si="20"/>
        <v>INSERT INTO FT_T_MKID (MKT_OID,MKT_ID,MKT_ID_CTXT_TYP,START_TMS,LAST_CHG_TMS,LAST_CHG_USR_ID,MKID_OID,DATA_SRC_ID) SELECT  (select MKT_OID from ft_T_mrkt where MKT_OID='ACMKT=0075' ),'ORG00112178','ACMKT',SYSDATE,SYSDATE,'GS:BARCLAYS','AC=0000075','AC' from dual where not exists (select 'X' from ft_t_MKID where MKT_ID='ORG00112178' and MKT_ID_CTXT_TYP='ACMKT');</v>
      </c>
    </row>
    <row r="929" spans="1:9">
      <c r="A929" s="72" t="s">
        <v>3219</v>
      </c>
      <c r="B929" s="72" t="s">
        <v>3396</v>
      </c>
      <c r="C929" s="72" t="s">
        <v>2736</v>
      </c>
      <c r="D929" s="72" t="s">
        <v>35</v>
      </c>
      <c r="E929" s="72" t="s">
        <v>35</v>
      </c>
      <c r="F929" s="72" t="s">
        <v>331</v>
      </c>
      <c r="G929" s="72" t="s">
        <v>3525</v>
      </c>
      <c r="H929" s="72" t="s">
        <v>2713</v>
      </c>
      <c r="I929" s="65" t="str">
        <f t="shared" si="20"/>
        <v>INSERT INTO FT_T_MKID (MKT_OID,MKT_ID,MKT_ID_CTXT_TYP,START_TMS,LAST_CHG_TMS,LAST_CHG_USR_ID,MKID_OID,DATA_SRC_ID) SELECT  (select MKT_OID from ft_T_mrkt where MKT_OID='ACMKT=0076' ),'ORG00099496','ACMKT',SYSDATE,SYSDATE,'GS:BARCLAYS','AC=0000076','AC' from dual where not exists (select 'X' from ft_t_MKID where MKT_ID='ORG00099496' and MKT_ID_CTXT_TYP='ACMKT');</v>
      </c>
    </row>
    <row r="930" spans="1:9">
      <c r="A930" s="72" t="s">
        <v>3221</v>
      </c>
      <c r="B930" s="72" t="s">
        <v>3397</v>
      </c>
      <c r="C930" s="72" t="s">
        <v>2736</v>
      </c>
      <c r="D930" s="72" t="s">
        <v>35</v>
      </c>
      <c r="E930" s="72" t="s">
        <v>35</v>
      </c>
      <c r="F930" s="72" t="s">
        <v>331</v>
      </c>
      <c r="G930" s="72" t="s">
        <v>3526</v>
      </c>
      <c r="H930" s="72" t="s">
        <v>2713</v>
      </c>
      <c r="I930" s="65" t="str">
        <f t="shared" si="20"/>
        <v>INSERT INTO FT_T_MKID (MKT_OID,MKT_ID,MKT_ID_CTXT_TYP,START_TMS,LAST_CHG_TMS,LAST_CHG_USR_ID,MKID_OID,DATA_SRC_ID) SELECT  (select MKT_OID from ft_T_mrkt where MKT_OID='ACMKT=0077' ),'ORG00049423','ACMKT',SYSDATE,SYSDATE,'GS:BARCLAYS','AC=0000077','AC' from dual where not exists (select 'X' from ft_t_MKID where MKT_ID='ORG00049423' and MKT_ID_CTXT_TYP='ACMKT');</v>
      </c>
    </row>
    <row r="931" spans="1:9">
      <c r="A931" s="72" t="s">
        <v>3223</v>
      </c>
      <c r="B931" s="72" t="s">
        <v>3398</v>
      </c>
      <c r="C931" s="72" t="s">
        <v>2736</v>
      </c>
      <c r="D931" s="72" t="s">
        <v>35</v>
      </c>
      <c r="E931" s="72" t="s">
        <v>35</v>
      </c>
      <c r="F931" s="72" t="s">
        <v>331</v>
      </c>
      <c r="G931" s="72" t="s">
        <v>3527</v>
      </c>
      <c r="H931" s="72" t="s">
        <v>2713</v>
      </c>
      <c r="I931" s="65" t="str">
        <f t="shared" si="20"/>
        <v>INSERT INTO FT_T_MKID (MKT_OID,MKT_ID,MKT_ID_CTXT_TYP,START_TMS,LAST_CHG_TMS,LAST_CHG_USR_ID,MKID_OID,DATA_SRC_ID) SELECT  (select MKT_OID from ft_T_mrkt where MKT_OID='ACMKT=0078' ),'ORG00054100','ACMKT',SYSDATE,SYSDATE,'GS:BARCLAYS','AC=0000078','AC' from dual where not exists (select 'X' from ft_t_MKID where MKT_ID='ORG00054100' and MKT_ID_CTXT_TYP='ACMKT');</v>
      </c>
    </row>
    <row r="932" spans="1:9">
      <c r="A932" s="72" t="s">
        <v>3225</v>
      </c>
      <c r="B932" s="72" t="s">
        <v>3399</v>
      </c>
      <c r="C932" s="72" t="s">
        <v>2736</v>
      </c>
      <c r="D932" s="72" t="s">
        <v>35</v>
      </c>
      <c r="E932" s="72" t="s">
        <v>35</v>
      </c>
      <c r="F932" s="72" t="s">
        <v>331</v>
      </c>
      <c r="G932" s="72" t="s">
        <v>3528</v>
      </c>
      <c r="H932" s="72" t="s">
        <v>2713</v>
      </c>
      <c r="I932" s="65" t="str">
        <f t="shared" si="20"/>
        <v>INSERT INTO FT_T_MKID (MKT_OID,MKT_ID,MKT_ID_CTXT_TYP,START_TMS,LAST_CHG_TMS,LAST_CHG_USR_ID,MKID_OID,DATA_SRC_ID) SELECT  (select MKT_OID from ft_T_mrkt where MKT_OID='ACMKT=0079' ),'ORG00013755','ACMKT',SYSDATE,SYSDATE,'GS:BARCLAYS','AC=0000079','AC' from dual where not exists (select 'X' from ft_t_MKID where MKT_ID='ORG00013755' and MKT_ID_CTXT_TYP='ACMKT');</v>
      </c>
    </row>
    <row r="933" spans="1:9">
      <c r="A933" s="72" t="s">
        <v>3227</v>
      </c>
      <c r="B933" s="72" t="s">
        <v>3400</v>
      </c>
      <c r="C933" s="72" t="s">
        <v>2736</v>
      </c>
      <c r="D933" s="72" t="s">
        <v>35</v>
      </c>
      <c r="E933" s="72" t="s">
        <v>35</v>
      </c>
      <c r="F933" s="72" t="s">
        <v>331</v>
      </c>
      <c r="G933" s="72" t="s">
        <v>3529</v>
      </c>
      <c r="H933" s="72" t="s">
        <v>2713</v>
      </c>
      <c r="I933" s="65" t="str">
        <f t="shared" si="20"/>
        <v>INSERT INTO FT_T_MKID (MKT_OID,MKT_ID,MKT_ID_CTXT_TYP,START_TMS,LAST_CHG_TMS,LAST_CHG_USR_ID,MKID_OID,DATA_SRC_ID) SELECT  (select MKT_OID from ft_T_mrkt where MKT_OID='ACMKT=0080' ),'ORG00013739','ACMKT',SYSDATE,SYSDATE,'GS:BARCLAYS','AC=0000080','AC' from dual where not exists (select 'X' from ft_t_MKID where MKT_ID='ORG00013739' and MKT_ID_CTXT_TYP='ACMKT');</v>
      </c>
    </row>
    <row r="934" spans="1:9">
      <c r="A934" s="72" t="s">
        <v>3229</v>
      </c>
      <c r="B934" s="72" t="s">
        <v>3401</v>
      </c>
      <c r="C934" s="72" t="s">
        <v>2736</v>
      </c>
      <c r="D934" s="72" t="s">
        <v>35</v>
      </c>
      <c r="E934" s="72" t="s">
        <v>35</v>
      </c>
      <c r="F934" s="72" t="s">
        <v>331</v>
      </c>
      <c r="G934" s="72" t="s">
        <v>3530</v>
      </c>
      <c r="H934" s="72" t="s">
        <v>2713</v>
      </c>
      <c r="I934" s="65" t="str">
        <f t="shared" si="20"/>
        <v>INSERT INTO FT_T_MKID (MKT_OID,MKT_ID,MKT_ID_CTXT_TYP,START_TMS,LAST_CHG_TMS,LAST_CHG_USR_ID,MKID_OID,DATA_SRC_ID) SELECT  (select MKT_OID from ft_T_mrkt where MKT_OID='ACMKT=0081' ),'ORG00013737','ACMKT',SYSDATE,SYSDATE,'GS:BARCLAYS','AC=0000081','AC' from dual where not exists (select 'X' from ft_t_MKID where MKT_ID='ORG00013737' and MKT_ID_CTXT_TYP='ACMKT');</v>
      </c>
    </row>
    <row r="935" spans="1:9">
      <c r="A935" s="72" t="s">
        <v>3231</v>
      </c>
      <c r="B935" s="72" t="s">
        <v>3402</v>
      </c>
      <c r="C935" s="72" t="s">
        <v>2736</v>
      </c>
      <c r="D935" s="72" t="s">
        <v>35</v>
      </c>
      <c r="E935" s="72" t="s">
        <v>35</v>
      </c>
      <c r="F935" s="72" t="s">
        <v>331</v>
      </c>
      <c r="G935" s="72" t="s">
        <v>3531</v>
      </c>
      <c r="H935" s="72" t="s">
        <v>2713</v>
      </c>
      <c r="I935" s="65" t="str">
        <f t="shared" si="20"/>
        <v>INSERT INTO FT_T_MKID (MKT_OID,MKT_ID,MKT_ID_CTXT_TYP,START_TMS,LAST_CHG_TMS,LAST_CHG_USR_ID,MKID_OID,DATA_SRC_ID) SELECT  (select MKT_OID from ft_T_mrkt where MKT_OID='ACMKT=0082' ),'ORG00099426','ACMKT',SYSDATE,SYSDATE,'GS:BARCLAYS','AC=0000082','AC' from dual where not exists (select 'X' from ft_t_MKID where MKT_ID='ORG00099426' and MKT_ID_CTXT_TYP='ACMKT');</v>
      </c>
    </row>
    <row r="936" spans="1:9">
      <c r="A936" s="72" t="s">
        <v>3233</v>
      </c>
      <c r="B936" s="72" t="s">
        <v>3403</v>
      </c>
      <c r="C936" s="72" t="s">
        <v>2736</v>
      </c>
      <c r="D936" s="72" t="s">
        <v>35</v>
      </c>
      <c r="E936" s="72" t="s">
        <v>35</v>
      </c>
      <c r="F936" s="72" t="s">
        <v>331</v>
      </c>
      <c r="G936" s="72" t="s">
        <v>3532</v>
      </c>
      <c r="H936" s="72" t="s">
        <v>2713</v>
      </c>
      <c r="I936" s="65" t="str">
        <f t="shared" si="20"/>
        <v>INSERT INTO FT_T_MKID (MKT_OID,MKT_ID,MKT_ID_CTXT_TYP,START_TMS,LAST_CHG_TMS,LAST_CHG_USR_ID,MKID_OID,DATA_SRC_ID) SELECT  (select MKT_OID from ft_T_mrkt where MKT_OID='ACMKT=0083' ),'ORG00142694','ACMKT',SYSDATE,SYSDATE,'GS:BARCLAYS','AC=0000083','AC' from dual where not exists (select 'X' from ft_t_MKID where MKT_ID='ORG00142694' and MKT_ID_CTXT_TYP='ACMKT');</v>
      </c>
    </row>
    <row r="937" spans="1:9">
      <c r="A937" s="72" t="s">
        <v>3235</v>
      </c>
      <c r="B937" s="72" t="s">
        <v>3404</v>
      </c>
      <c r="C937" s="72" t="s">
        <v>2736</v>
      </c>
      <c r="D937" s="72" t="s">
        <v>35</v>
      </c>
      <c r="E937" s="72" t="s">
        <v>35</v>
      </c>
      <c r="F937" s="72" t="s">
        <v>331</v>
      </c>
      <c r="G937" s="72" t="s">
        <v>3533</v>
      </c>
      <c r="H937" s="72" t="s">
        <v>2713</v>
      </c>
      <c r="I937" s="65" t="str">
        <f t="shared" si="20"/>
        <v>INSERT INTO FT_T_MKID (MKT_OID,MKT_ID,MKT_ID_CTXT_TYP,START_TMS,LAST_CHG_TMS,LAST_CHG_USR_ID,MKID_OID,DATA_SRC_ID) SELECT  (select MKT_OID from ft_T_mrkt where MKT_OID='ACMKT=0084' ),'ORG00000060','ACMKT',SYSDATE,SYSDATE,'GS:BARCLAYS','AC=0000084','AC' from dual where not exists (select 'X' from ft_t_MKID where MKT_ID='ORG00000060' and MKT_ID_CTXT_TYP='ACMKT');</v>
      </c>
    </row>
    <row r="938" spans="1:9">
      <c r="A938" s="72" t="s">
        <v>3237</v>
      </c>
      <c r="B938" s="72" t="s">
        <v>3405</v>
      </c>
      <c r="C938" s="72" t="s">
        <v>2736</v>
      </c>
      <c r="D938" s="72" t="s">
        <v>35</v>
      </c>
      <c r="E938" s="72" t="s">
        <v>35</v>
      </c>
      <c r="F938" s="72" t="s">
        <v>331</v>
      </c>
      <c r="G938" s="72" t="s">
        <v>3534</v>
      </c>
      <c r="H938" s="72" t="s">
        <v>2713</v>
      </c>
      <c r="I938" s="65" t="str">
        <f t="shared" si="20"/>
        <v>INSERT INTO FT_T_MKID (MKT_OID,MKT_ID,MKT_ID_CTXT_TYP,START_TMS,LAST_CHG_TMS,LAST_CHG_USR_ID,MKID_OID,DATA_SRC_ID) SELECT  (select MKT_OID from ft_T_mrkt where MKT_OID='ACMKT=0085' ),'ORG00142819','ACMKT',SYSDATE,SYSDATE,'GS:BARCLAYS','AC=0000085','AC' from dual where not exists (select 'X' from ft_t_MKID where MKT_ID='ORG00142819' and MKT_ID_CTXT_TYP='ACMKT');</v>
      </c>
    </row>
    <row r="939" spans="1:9">
      <c r="A939" s="72" t="s">
        <v>3239</v>
      </c>
      <c r="B939" s="72" t="s">
        <v>3406</v>
      </c>
      <c r="C939" s="72" t="s">
        <v>2736</v>
      </c>
      <c r="D939" s="72" t="s">
        <v>35</v>
      </c>
      <c r="E939" s="72" t="s">
        <v>35</v>
      </c>
      <c r="F939" s="72" t="s">
        <v>331</v>
      </c>
      <c r="G939" s="72" t="s">
        <v>3535</v>
      </c>
      <c r="H939" s="72" t="s">
        <v>2713</v>
      </c>
      <c r="I939" s="65" t="str">
        <f t="shared" si="20"/>
        <v>INSERT INTO FT_T_MKID (MKT_OID,MKT_ID,MKT_ID_CTXT_TYP,START_TMS,LAST_CHG_TMS,LAST_CHG_USR_ID,MKID_OID,DATA_SRC_ID) SELECT  (select MKT_OID from ft_T_mrkt where MKT_OID='ACMKT=0086' ),'ORG00054104','ACMKT',SYSDATE,SYSDATE,'GS:BARCLAYS','AC=0000086','AC' from dual where not exists (select 'X' from ft_t_MKID where MKT_ID='ORG00054104' and MKT_ID_CTXT_TYP='ACMKT');</v>
      </c>
    </row>
    <row r="940" spans="1:9">
      <c r="A940" s="72" t="s">
        <v>3241</v>
      </c>
      <c r="B940" s="72" t="s">
        <v>3407</v>
      </c>
      <c r="C940" s="72" t="s">
        <v>2736</v>
      </c>
      <c r="D940" s="72" t="s">
        <v>35</v>
      </c>
      <c r="E940" s="72" t="s">
        <v>35</v>
      </c>
      <c r="F940" s="72" t="s">
        <v>331</v>
      </c>
      <c r="G940" s="72" t="s">
        <v>3536</v>
      </c>
      <c r="H940" s="72" t="s">
        <v>2713</v>
      </c>
      <c r="I940" s="65" t="str">
        <f t="shared" si="20"/>
        <v>INSERT INTO FT_T_MKID (MKT_OID,MKT_ID,MKT_ID_CTXT_TYP,START_TMS,LAST_CHG_TMS,LAST_CHG_USR_ID,MKID_OID,DATA_SRC_ID) SELECT  (select MKT_OID from ft_T_mrkt where MKT_OID='ACMKT=0087' ),'ORG00054102','ACMKT',SYSDATE,SYSDATE,'GS:BARCLAYS','AC=0000087','AC' from dual where not exists (select 'X' from ft_t_MKID where MKT_ID='ORG00054102' and MKT_ID_CTXT_TYP='ACMKT');</v>
      </c>
    </row>
    <row r="941" spans="1:9">
      <c r="A941" s="72" t="s">
        <v>3243</v>
      </c>
      <c r="B941" s="72" t="s">
        <v>3408</v>
      </c>
      <c r="C941" s="72" t="s">
        <v>2736</v>
      </c>
      <c r="D941" s="72" t="s">
        <v>35</v>
      </c>
      <c r="E941" s="72" t="s">
        <v>35</v>
      </c>
      <c r="F941" s="72" t="s">
        <v>331</v>
      </c>
      <c r="G941" s="72" t="s">
        <v>3537</v>
      </c>
      <c r="H941" s="72" t="s">
        <v>2713</v>
      </c>
      <c r="I941" s="65" t="str">
        <f t="shared" si="20"/>
        <v>INSERT INTO FT_T_MKID (MKT_OID,MKT_ID,MKT_ID_CTXT_TYP,START_TMS,LAST_CHG_TMS,LAST_CHG_USR_ID,MKID_OID,DATA_SRC_ID) SELECT  (select MKT_OID from ft_T_mrkt where MKT_OID='ACMKT=0088' ),'ORG00013740','ACMKT',SYSDATE,SYSDATE,'GS:BARCLAYS','AC=0000088','AC' from dual where not exists (select 'X' from ft_t_MKID where MKT_ID='ORG00013740' and MKT_ID_CTXT_TYP='ACMKT');</v>
      </c>
    </row>
    <row r="942" spans="1:9">
      <c r="A942" s="72" t="s">
        <v>3245</v>
      </c>
      <c r="B942" s="72" t="s">
        <v>3409</v>
      </c>
      <c r="C942" s="72" t="s">
        <v>2736</v>
      </c>
      <c r="D942" s="72" t="s">
        <v>35</v>
      </c>
      <c r="E942" s="72" t="s">
        <v>35</v>
      </c>
      <c r="F942" s="72" t="s">
        <v>331</v>
      </c>
      <c r="G942" s="72" t="s">
        <v>3538</v>
      </c>
      <c r="H942" s="72" t="s">
        <v>2713</v>
      </c>
      <c r="I942" s="65" t="str">
        <f t="shared" si="20"/>
        <v>INSERT INTO FT_T_MKID (MKT_OID,MKT_ID,MKT_ID_CTXT_TYP,START_TMS,LAST_CHG_TMS,LAST_CHG_USR_ID,MKID_OID,DATA_SRC_ID) SELECT  (select MKT_OID from ft_T_mrkt where MKT_OID='ACMKT=0089' ),'ORG00000070','ACMKT',SYSDATE,SYSDATE,'GS:BARCLAYS','AC=0000089','AC' from dual where not exists (select 'X' from ft_t_MKID where MKT_ID='ORG00000070' and MKT_ID_CTXT_TYP='ACMKT');</v>
      </c>
    </row>
    <row r="943" spans="1:9">
      <c r="A943" s="72" t="s">
        <v>3247</v>
      </c>
      <c r="B943" s="72" t="s">
        <v>3410</v>
      </c>
      <c r="C943" s="72" t="s">
        <v>2736</v>
      </c>
      <c r="D943" s="72" t="s">
        <v>35</v>
      </c>
      <c r="E943" s="72" t="s">
        <v>35</v>
      </c>
      <c r="F943" s="72" t="s">
        <v>331</v>
      </c>
      <c r="G943" s="72" t="s">
        <v>3539</v>
      </c>
      <c r="H943" s="72" t="s">
        <v>2713</v>
      </c>
      <c r="I943" s="65" t="str">
        <f t="shared" si="20"/>
        <v>INSERT INTO FT_T_MKID (MKT_OID,MKT_ID,MKT_ID_CTXT_TYP,START_TMS,LAST_CHG_TMS,LAST_CHG_USR_ID,MKID_OID,DATA_SRC_ID) SELECT  (select MKT_OID from ft_T_mrkt where MKT_OID='ACMKT=0090' ),'ORG00000062','ACMKT',SYSDATE,SYSDATE,'GS:BARCLAYS','AC=0000090','AC' from dual where not exists (select 'X' from ft_t_MKID where MKT_ID='ORG00000062' and MKT_ID_CTXT_TYP='ACMKT');</v>
      </c>
    </row>
    <row r="944" spans="1:9">
      <c r="A944" s="72" t="s">
        <v>3249</v>
      </c>
      <c r="B944" s="72" t="s">
        <v>3411</v>
      </c>
      <c r="C944" s="72" t="s">
        <v>2736</v>
      </c>
      <c r="D944" s="72" t="s">
        <v>35</v>
      </c>
      <c r="E944" s="72" t="s">
        <v>35</v>
      </c>
      <c r="F944" s="72" t="s">
        <v>331</v>
      </c>
      <c r="G944" s="72" t="s">
        <v>3540</v>
      </c>
      <c r="H944" s="72" t="s">
        <v>2713</v>
      </c>
      <c r="I944" s="65" t="str">
        <f t="shared" si="20"/>
        <v>INSERT INTO FT_T_MKID (MKT_OID,MKT_ID,MKT_ID_CTXT_TYP,START_TMS,LAST_CHG_TMS,LAST_CHG_USR_ID,MKID_OID,DATA_SRC_ID) SELECT  (select MKT_OID from ft_T_mrkt where MKT_OID='ACMKT=0091' ),'ORG00015727','ACMKT',SYSDATE,SYSDATE,'GS:BARCLAYS','AC=0000091','AC' from dual where not exists (select 'X' from ft_t_MKID where MKT_ID='ORG00015727' and MKT_ID_CTXT_TYP='ACMKT');</v>
      </c>
    </row>
    <row r="945" spans="1:9">
      <c r="A945" s="72" t="s">
        <v>3251</v>
      </c>
      <c r="B945" s="72" t="s">
        <v>3412</v>
      </c>
      <c r="C945" s="72" t="s">
        <v>2736</v>
      </c>
      <c r="D945" s="72" t="s">
        <v>35</v>
      </c>
      <c r="E945" s="72" t="s">
        <v>35</v>
      </c>
      <c r="F945" s="72" t="s">
        <v>331</v>
      </c>
      <c r="G945" s="72" t="s">
        <v>3541</v>
      </c>
      <c r="H945" s="72" t="s">
        <v>2713</v>
      </c>
      <c r="I945" s="65" t="str">
        <f t="shared" si="20"/>
        <v>INSERT INTO FT_T_MKID (MKT_OID,MKT_ID,MKT_ID_CTXT_TYP,START_TMS,LAST_CHG_TMS,LAST_CHG_USR_ID,MKID_OID,DATA_SRC_ID) SELECT  (select MKT_OID from ft_T_mrkt where MKT_OID='ACMKT=0092' ),'ORG00013742','ACMKT',SYSDATE,SYSDATE,'GS:BARCLAYS','AC=0000092','AC' from dual where not exists (select 'X' from ft_t_MKID where MKT_ID='ORG00013742' and MKT_ID_CTXT_TYP='ACMKT');</v>
      </c>
    </row>
    <row r="946" spans="1:9">
      <c r="A946" s="72" t="s">
        <v>3253</v>
      </c>
      <c r="B946" s="72" t="s">
        <v>3413</v>
      </c>
      <c r="C946" s="72" t="s">
        <v>2736</v>
      </c>
      <c r="D946" s="72" t="s">
        <v>35</v>
      </c>
      <c r="E946" s="72" t="s">
        <v>35</v>
      </c>
      <c r="F946" s="72" t="s">
        <v>331</v>
      </c>
      <c r="G946" s="72" t="s">
        <v>3542</v>
      </c>
      <c r="H946" s="72" t="s">
        <v>2713</v>
      </c>
      <c r="I946" s="65" t="str">
        <f t="shared" si="20"/>
        <v>INSERT INTO FT_T_MKID (MKT_OID,MKT_ID,MKT_ID_CTXT_TYP,START_TMS,LAST_CHG_TMS,LAST_CHG_USR_ID,MKID_OID,DATA_SRC_ID) SELECT  (select MKT_OID from ft_T_mrkt where MKT_OID='ACMKT=0093' ),'ORG00099416','ACMKT',SYSDATE,SYSDATE,'GS:BARCLAYS','AC=0000093','AC' from dual where not exists (select 'X' from ft_t_MKID where MKT_ID='ORG00099416' and MKT_ID_CTXT_TYP='ACMKT');</v>
      </c>
    </row>
    <row r="947" spans="1:9">
      <c r="A947" s="72" t="s">
        <v>3255</v>
      </c>
      <c r="B947" s="72" t="s">
        <v>3414</v>
      </c>
      <c r="C947" s="72" t="s">
        <v>2736</v>
      </c>
      <c r="D947" s="72" t="s">
        <v>35</v>
      </c>
      <c r="E947" s="72" t="s">
        <v>35</v>
      </c>
      <c r="F947" s="72" t="s">
        <v>331</v>
      </c>
      <c r="G947" s="72" t="s">
        <v>3543</v>
      </c>
      <c r="H947" s="72" t="s">
        <v>2713</v>
      </c>
      <c r="I947" s="65" t="str">
        <f t="shared" si="20"/>
        <v>INSERT INTO FT_T_MKID (MKT_OID,MKT_ID,MKT_ID_CTXT_TYP,START_TMS,LAST_CHG_TMS,LAST_CHG_USR_ID,MKID_OID,DATA_SRC_ID) SELECT  (select MKT_OID from ft_T_mrkt where MKT_OID='ACMKT=0094' ),'ORG00142628','ACMKT',SYSDATE,SYSDATE,'GS:BARCLAYS','AC=0000094','AC' from dual where not exists (select 'X' from ft_t_MKID where MKT_ID='ORG00142628' and MKT_ID_CTXT_TYP='ACMKT');</v>
      </c>
    </row>
    <row r="948" spans="1:9">
      <c r="A948" s="72" t="s">
        <v>3257</v>
      </c>
      <c r="B948" s="72" t="s">
        <v>3415</v>
      </c>
      <c r="C948" s="72" t="s">
        <v>2736</v>
      </c>
      <c r="D948" s="72" t="s">
        <v>35</v>
      </c>
      <c r="E948" s="72" t="s">
        <v>35</v>
      </c>
      <c r="F948" s="72" t="s">
        <v>331</v>
      </c>
      <c r="G948" s="72" t="s">
        <v>3544</v>
      </c>
      <c r="H948" s="72" t="s">
        <v>2713</v>
      </c>
      <c r="I948" s="65" t="str">
        <f t="shared" si="20"/>
        <v>INSERT INTO FT_T_MKID (MKT_OID,MKT_ID,MKT_ID_CTXT_TYP,START_TMS,LAST_CHG_TMS,LAST_CHG_USR_ID,MKID_OID,DATA_SRC_ID) SELECT  (select MKT_OID from ft_T_mrkt where MKT_OID='ACMKT=0095' ),'ORG00000006','ACMKT',SYSDATE,SYSDATE,'GS:BARCLAYS','AC=0000095','AC' from dual where not exists (select 'X' from ft_t_MKID where MKT_ID='ORG00000006' and MKT_ID_CTXT_TYP='ACMKT');</v>
      </c>
    </row>
    <row r="949" spans="1:9">
      <c r="A949" s="72" t="s">
        <v>3259</v>
      </c>
      <c r="B949" s="72" t="s">
        <v>3416</v>
      </c>
      <c r="C949" s="72" t="s">
        <v>2736</v>
      </c>
      <c r="D949" s="72" t="s">
        <v>35</v>
      </c>
      <c r="E949" s="72" t="s">
        <v>35</v>
      </c>
      <c r="F949" s="72" t="s">
        <v>331</v>
      </c>
      <c r="G949" s="72" t="s">
        <v>3545</v>
      </c>
      <c r="H949" s="72" t="s">
        <v>2713</v>
      </c>
      <c r="I949" s="65" t="str">
        <f t="shared" si="20"/>
        <v>INSERT INTO FT_T_MKID (MKT_OID,MKT_ID,MKT_ID_CTXT_TYP,START_TMS,LAST_CHG_TMS,LAST_CHG_USR_ID,MKID_OID,DATA_SRC_ID) SELECT  (select MKT_OID from ft_T_mrkt where MKT_OID='ACMKT=0096' ),'ORG00054159','ACMKT',SYSDATE,SYSDATE,'GS:BARCLAYS','AC=0000096','AC' from dual where not exists (select 'X' from ft_t_MKID where MKT_ID='ORG00054159' and MKT_ID_CTXT_TYP='ACMKT');</v>
      </c>
    </row>
    <row r="950" spans="1:9">
      <c r="A950" s="72" t="s">
        <v>3261</v>
      </c>
      <c r="B950" s="72" t="s">
        <v>3417</v>
      </c>
      <c r="C950" s="72" t="s">
        <v>2736</v>
      </c>
      <c r="D950" s="72" t="s">
        <v>35</v>
      </c>
      <c r="E950" s="72" t="s">
        <v>35</v>
      </c>
      <c r="F950" s="72" t="s">
        <v>331</v>
      </c>
      <c r="G950" s="72" t="s">
        <v>3546</v>
      </c>
      <c r="H950" s="72" t="s">
        <v>2713</v>
      </c>
      <c r="I950" s="65" t="str">
        <f t="shared" si="20"/>
        <v>INSERT INTO FT_T_MKID (MKT_OID,MKT_ID,MKT_ID_CTXT_TYP,START_TMS,LAST_CHG_TMS,LAST_CHG_USR_ID,MKID_OID,DATA_SRC_ID) SELECT  (select MKT_OID from ft_T_mrkt where MKT_OID='ACMKT=0097' ),'ORG00054106','ACMKT',SYSDATE,SYSDATE,'GS:BARCLAYS','AC=0000097','AC' from dual where not exists (select 'X' from ft_t_MKID where MKT_ID='ORG00054106' and MKT_ID_CTXT_TYP='ACMKT');</v>
      </c>
    </row>
    <row r="951" spans="1:9">
      <c r="A951" s="72" t="s">
        <v>3263</v>
      </c>
      <c r="B951" s="72" t="s">
        <v>3418</v>
      </c>
      <c r="C951" s="72" t="s">
        <v>2736</v>
      </c>
      <c r="D951" s="72" t="s">
        <v>35</v>
      </c>
      <c r="E951" s="72" t="s">
        <v>35</v>
      </c>
      <c r="F951" s="72" t="s">
        <v>331</v>
      </c>
      <c r="G951" s="72" t="s">
        <v>3547</v>
      </c>
      <c r="H951" s="72" t="s">
        <v>2713</v>
      </c>
      <c r="I951" s="65" t="str">
        <f t="shared" si="20"/>
        <v>INSERT INTO FT_T_MKID (MKT_OID,MKT_ID,MKT_ID_CTXT_TYP,START_TMS,LAST_CHG_TMS,LAST_CHG_USR_ID,MKID_OID,DATA_SRC_ID) SELECT  (select MKT_OID from ft_T_mrkt where MKT_OID='ACMKT=0098' ),'ORG00054161','ACMKT',SYSDATE,SYSDATE,'GS:BARCLAYS','AC=0000098','AC' from dual where not exists (select 'X' from ft_t_MKID where MKT_ID='ORG00054161' and MKT_ID_CTXT_TYP='ACMKT');</v>
      </c>
    </row>
    <row r="952" spans="1:9">
      <c r="A952" s="72" t="s">
        <v>3265</v>
      </c>
      <c r="B952" s="72" t="s">
        <v>3419</v>
      </c>
      <c r="C952" s="72" t="s">
        <v>2736</v>
      </c>
      <c r="D952" s="72" t="s">
        <v>35</v>
      </c>
      <c r="E952" s="72" t="s">
        <v>35</v>
      </c>
      <c r="F952" s="72" t="s">
        <v>331</v>
      </c>
      <c r="G952" s="72" t="s">
        <v>3548</v>
      </c>
      <c r="H952" s="72" t="s">
        <v>2713</v>
      </c>
      <c r="I952" s="65" t="str">
        <f t="shared" si="20"/>
        <v>INSERT INTO FT_T_MKID (MKT_OID,MKT_ID,MKT_ID_CTXT_TYP,START_TMS,LAST_CHG_TMS,LAST_CHG_USR_ID,MKID_OID,DATA_SRC_ID) SELECT  (select MKT_OID from ft_T_mrkt where MKT_OID='ACMKT=0099' ),'ORG00054108','ACMKT',SYSDATE,SYSDATE,'GS:BARCLAYS','AC=0000099','AC' from dual where not exists (select 'X' from ft_t_MKID where MKT_ID='ORG00054108' and MKT_ID_CTXT_TYP='ACMKT');</v>
      </c>
    </row>
    <row r="953" spans="1:9">
      <c r="A953" s="72" t="s">
        <v>3267</v>
      </c>
      <c r="B953" s="72" t="s">
        <v>3420</v>
      </c>
      <c r="C953" s="72" t="s">
        <v>2736</v>
      </c>
      <c r="D953" s="72" t="s">
        <v>35</v>
      </c>
      <c r="E953" s="72" t="s">
        <v>35</v>
      </c>
      <c r="F953" s="72" t="s">
        <v>331</v>
      </c>
      <c r="G953" s="72" t="s">
        <v>3549</v>
      </c>
      <c r="H953" s="72" t="s">
        <v>2713</v>
      </c>
      <c r="I953" s="65" t="str">
        <f t="shared" si="20"/>
        <v>INSERT INTO FT_T_MKID (MKT_OID,MKT_ID,MKT_ID_CTXT_TYP,START_TMS,LAST_CHG_TMS,LAST_CHG_USR_ID,MKID_OID,DATA_SRC_ID) SELECT  (select MKT_OID from ft_T_mrkt where MKT_OID='ACMKT=0100' ),'ORG00000054','ACMKT',SYSDATE,SYSDATE,'GS:BARCLAYS','AC=0000100','AC' from dual where not exists (select 'X' from ft_t_MKID where MKT_ID='ORG00000054' and MKT_ID_CTXT_TYP='ACMKT');</v>
      </c>
    </row>
    <row r="954" spans="1:9">
      <c r="A954" s="72" t="s">
        <v>3269</v>
      </c>
      <c r="B954" s="72" t="s">
        <v>3421</v>
      </c>
      <c r="C954" s="72" t="s">
        <v>2736</v>
      </c>
      <c r="D954" s="72" t="s">
        <v>35</v>
      </c>
      <c r="E954" s="72" t="s">
        <v>35</v>
      </c>
      <c r="F954" s="72" t="s">
        <v>331</v>
      </c>
      <c r="G954" s="72" t="s">
        <v>3550</v>
      </c>
      <c r="H954" s="72" t="s">
        <v>2713</v>
      </c>
      <c r="I954" s="65" t="str">
        <f t="shared" si="20"/>
        <v>INSERT INTO FT_T_MKID (MKT_OID,MKT_ID,MKT_ID_CTXT_TYP,START_TMS,LAST_CHG_TMS,LAST_CHG_USR_ID,MKID_OID,DATA_SRC_ID) SELECT  (select MKT_OID from ft_T_mrkt where MKT_OID='ACMKT=0101' ),'ORG00038425','ACMKT',SYSDATE,SYSDATE,'GS:BARCLAYS','AC=0000101','AC' from dual where not exists (select 'X' from ft_t_MKID where MKT_ID='ORG00038425' and MKT_ID_CTXT_TYP='ACMKT');</v>
      </c>
    </row>
    <row r="955" spans="1:9">
      <c r="A955" s="72" t="s">
        <v>3271</v>
      </c>
      <c r="B955" s="72" t="s">
        <v>3422</v>
      </c>
      <c r="C955" s="72" t="s">
        <v>2736</v>
      </c>
      <c r="D955" s="72" t="s">
        <v>35</v>
      </c>
      <c r="E955" s="72" t="s">
        <v>35</v>
      </c>
      <c r="F955" s="72" t="s">
        <v>331</v>
      </c>
      <c r="G955" s="72" t="s">
        <v>3551</v>
      </c>
      <c r="H955" s="72" t="s">
        <v>2713</v>
      </c>
      <c r="I955" s="65" t="str">
        <f t="shared" si="20"/>
        <v>INSERT INTO FT_T_MKID (MKT_OID,MKT_ID,MKT_ID_CTXT_TYP,START_TMS,LAST_CHG_TMS,LAST_CHG_USR_ID,MKID_OID,DATA_SRC_ID) SELECT  (select MKT_OID from ft_T_mrkt where MKT_OID='ACMKT=0102' ),'ORG00054114','ACMKT',SYSDATE,SYSDATE,'GS:BARCLAYS','AC=0000102','AC' from dual where not exists (select 'X' from ft_t_MKID where MKT_ID='ORG00054114' and MKT_ID_CTXT_TYP='ACMKT');</v>
      </c>
    </row>
    <row r="956" spans="1:9">
      <c r="A956" s="72" t="s">
        <v>3273</v>
      </c>
      <c r="B956" s="72" t="s">
        <v>3423</v>
      </c>
      <c r="C956" s="72" t="s">
        <v>2736</v>
      </c>
      <c r="D956" s="72" t="s">
        <v>35</v>
      </c>
      <c r="E956" s="72" t="s">
        <v>35</v>
      </c>
      <c r="F956" s="72" t="s">
        <v>331</v>
      </c>
      <c r="G956" s="72" t="s">
        <v>3552</v>
      </c>
      <c r="H956" s="72" t="s">
        <v>2713</v>
      </c>
      <c r="I956" s="65" t="str">
        <f t="shared" si="20"/>
        <v>INSERT INTO FT_T_MKID (MKT_OID,MKT_ID,MKT_ID_CTXT_TYP,START_TMS,LAST_CHG_TMS,LAST_CHG_USR_ID,MKID_OID,DATA_SRC_ID) SELECT  (select MKT_OID from ft_T_mrkt where MKT_OID='ACMKT=0103' ),'ORG00013744','ACMKT',SYSDATE,SYSDATE,'GS:BARCLAYS','AC=0000103','AC' from dual where not exists (select 'X' from ft_t_MKID where MKT_ID='ORG00013744' and MKT_ID_CTXT_TYP='ACMKT');</v>
      </c>
    </row>
    <row r="957" spans="1:9">
      <c r="A957" s="72" t="s">
        <v>3275</v>
      </c>
      <c r="B957" s="72" t="s">
        <v>3424</v>
      </c>
      <c r="C957" s="72" t="s">
        <v>2736</v>
      </c>
      <c r="D957" s="72" t="s">
        <v>35</v>
      </c>
      <c r="E957" s="72" t="s">
        <v>35</v>
      </c>
      <c r="F957" s="72" t="s">
        <v>331</v>
      </c>
      <c r="G957" s="72" t="s">
        <v>3553</v>
      </c>
      <c r="H957" s="72" t="s">
        <v>2713</v>
      </c>
      <c r="I957" s="65" t="str">
        <f t="shared" si="20"/>
        <v>INSERT INTO FT_T_MKID (MKT_OID,MKT_ID,MKT_ID_CTXT_TYP,START_TMS,LAST_CHG_TMS,LAST_CHG_USR_ID,MKID_OID,DATA_SRC_ID) SELECT  (select MKT_OID from ft_T_mrkt where MKT_OID='ACMKT=0104' ),'ORG00013747','ACMKT',SYSDATE,SYSDATE,'GS:BARCLAYS','AC=0000104','AC' from dual where not exists (select 'X' from ft_t_MKID where MKT_ID='ORG00013747' and MKT_ID_CTXT_TYP='ACMKT');</v>
      </c>
    </row>
    <row r="958" spans="1:9">
      <c r="A958" s="72" t="s">
        <v>3277</v>
      </c>
      <c r="B958" s="72" t="s">
        <v>3425</v>
      </c>
      <c r="C958" s="72" t="s">
        <v>2736</v>
      </c>
      <c r="D958" s="72" t="s">
        <v>35</v>
      </c>
      <c r="E958" s="72" t="s">
        <v>35</v>
      </c>
      <c r="F958" s="72" t="s">
        <v>331</v>
      </c>
      <c r="G958" s="72" t="s">
        <v>3554</v>
      </c>
      <c r="H958" s="72" t="s">
        <v>2713</v>
      </c>
      <c r="I958" s="65" t="str">
        <f t="shared" si="20"/>
        <v>INSERT INTO FT_T_MKID (MKT_OID,MKT_ID,MKT_ID_CTXT_TYP,START_TMS,LAST_CHG_TMS,LAST_CHG_USR_ID,MKID_OID,DATA_SRC_ID) SELECT  (select MKT_OID from ft_T_mrkt where MKT_OID='ACMKT=0105' ),'ORG00173087','ACMKT',SYSDATE,SYSDATE,'GS:BARCLAYS','AC=0000105','AC' from dual where not exists (select 'X' from ft_t_MKID where MKT_ID='ORG00173087' and MKT_ID_CTXT_TYP='ACMKT');</v>
      </c>
    </row>
    <row r="959" spans="1:9">
      <c r="A959" s="72" t="s">
        <v>3279</v>
      </c>
      <c r="B959" s="72" t="s">
        <v>3426</v>
      </c>
      <c r="C959" s="72" t="s">
        <v>2736</v>
      </c>
      <c r="D959" s="72" t="s">
        <v>35</v>
      </c>
      <c r="E959" s="72" t="s">
        <v>35</v>
      </c>
      <c r="F959" s="72" t="s">
        <v>331</v>
      </c>
      <c r="G959" s="72" t="s">
        <v>3555</v>
      </c>
      <c r="H959" s="72" t="s">
        <v>2713</v>
      </c>
      <c r="I959" s="65" t="str">
        <f t="shared" si="20"/>
        <v>INSERT INTO FT_T_MKID (MKT_OID,MKT_ID,MKT_ID_CTXT_TYP,START_TMS,LAST_CHG_TMS,LAST_CHG_USR_ID,MKID_OID,DATA_SRC_ID) SELECT  (select MKT_OID from ft_T_mrkt where MKT_OID='ACMKT=0106' ),'ORG00013748','ACMKT',SYSDATE,SYSDATE,'GS:BARCLAYS','AC=0000106','AC' from dual where not exists (select 'X' from ft_t_MKID where MKT_ID='ORG00013748' and MKT_ID_CTXT_TYP='ACMKT');</v>
      </c>
    </row>
    <row r="960" spans="1:9">
      <c r="A960" s="72" t="s">
        <v>3280</v>
      </c>
      <c r="B960" s="72" t="s">
        <v>3427</v>
      </c>
      <c r="C960" s="72" t="s">
        <v>2736</v>
      </c>
      <c r="D960" s="72" t="s">
        <v>35</v>
      </c>
      <c r="E960" s="72" t="s">
        <v>35</v>
      </c>
      <c r="F960" s="72" t="s">
        <v>331</v>
      </c>
      <c r="G960" s="72" t="s">
        <v>3556</v>
      </c>
      <c r="H960" s="72" t="s">
        <v>2713</v>
      </c>
      <c r="I960" s="65" t="str">
        <f t="shared" si="20"/>
        <v>INSERT INTO FT_T_MKID (MKT_OID,MKT_ID,MKT_ID_CTXT_TYP,START_TMS,LAST_CHG_TMS,LAST_CHG_USR_ID,MKID_OID,DATA_SRC_ID) SELECT  (select MKT_OID from ft_T_mrkt where MKT_OID='ACMKT=0107' ),'ORG00013743','ACMKT',SYSDATE,SYSDATE,'GS:BARCLAYS','AC=0000107','AC' from dual where not exists (select 'X' from ft_t_MKID where MKT_ID='ORG00013743' and MKT_ID_CTXT_TYP='ACMKT');</v>
      </c>
    </row>
    <row r="961" spans="1:9">
      <c r="A961" s="72" t="s">
        <v>3282</v>
      </c>
      <c r="B961" s="72" t="s">
        <v>3428</v>
      </c>
      <c r="C961" s="72" t="s">
        <v>2736</v>
      </c>
      <c r="D961" s="72" t="s">
        <v>35</v>
      </c>
      <c r="E961" s="72" t="s">
        <v>35</v>
      </c>
      <c r="F961" s="72" t="s">
        <v>331</v>
      </c>
      <c r="G961" s="72" t="s">
        <v>3557</v>
      </c>
      <c r="H961" s="72" t="s">
        <v>2713</v>
      </c>
      <c r="I961" s="65" t="str">
        <f t="shared" si="20"/>
        <v>INSERT INTO FT_T_MKID (MKT_OID,MKT_ID,MKT_ID_CTXT_TYP,START_TMS,LAST_CHG_TMS,LAST_CHG_USR_ID,MKID_OID,DATA_SRC_ID) SELECT  (select MKT_OID from ft_T_mrkt where MKT_OID='ACMKT=0108' ),'ORG00000071','ACMKT',SYSDATE,SYSDATE,'GS:BARCLAYS','AC=0000108','AC' from dual where not exists (select 'X' from ft_t_MKID where MKT_ID='ORG00000071' and MKT_ID_CTXT_TYP='ACMKT');</v>
      </c>
    </row>
    <row r="962" spans="1:9">
      <c r="A962" s="72" t="s">
        <v>3284</v>
      </c>
      <c r="B962" s="72" t="s">
        <v>3429</v>
      </c>
      <c r="C962" s="72" t="s">
        <v>2736</v>
      </c>
      <c r="D962" s="72" t="s">
        <v>35</v>
      </c>
      <c r="E962" s="72" t="s">
        <v>35</v>
      </c>
      <c r="F962" s="72" t="s">
        <v>331</v>
      </c>
      <c r="G962" s="72" t="s">
        <v>3558</v>
      </c>
      <c r="H962" s="72" t="s">
        <v>2713</v>
      </c>
      <c r="I962" s="65" t="str">
        <f t="shared" si="20"/>
        <v>INSERT INTO FT_T_MKID (MKT_OID,MKT_ID,MKT_ID_CTXT_TYP,START_TMS,LAST_CHG_TMS,LAST_CHG_USR_ID,MKID_OID,DATA_SRC_ID) SELECT  (select MKT_OID from ft_T_mrkt where MKT_OID='ACMKT=0109' ),'ORG00013749','ACMKT',SYSDATE,SYSDATE,'GS:BARCLAYS','AC=0000109','AC' from dual where not exists (select 'X' from ft_t_MKID where MKT_ID='ORG00013749' and MKT_ID_CTXT_TYP='ACMKT');</v>
      </c>
    </row>
    <row r="963" spans="1:9">
      <c r="A963" s="72" t="s">
        <v>3286</v>
      </c>
      <c r="B963" s="72" t="s">
        <v>3430</v>
      </c>
      <c r="C963" s="72" t="s">
        <v>2736</v>
      </c>
      <c r="D963" s="72" t="s">
        <v>35</v>
      </c>
      <c r="E963" s="72" t="s">
        <v>35</v>
      </c>
      <c r="F963" s="72" t="s">
        <v>331</v>
      </c>
      <c r="G963" s="72" t="s">
        <v>3559</v>
      </c>
      <c r="H963" s="72" t="s">
        <v>2713</v>
      </c>
      <c r="I963" s="65" t="str">
        <f t="shared" si="20"/>
        <v>INSERT INTO FT_T_MKID (MKT_OID,MKT_ID,MKT_ID_CTXT_TYP,START_TMS,LAST_CHG_TMS,LAST_CHG_USR_ID,MKID_OID,DATA_SRC_ID) SELECT  (select MKT_OID from ft_T_mrkt where MKT_OID='ACMKT=0110' ),'ORG00013746','ACMKT',SYSDATE,SYSDATE,'GS:BARCLAYS','AC=0000110','AC' from dual where not exists (select 'X' from ft_t_MKID where MKT_ID='ORG00013746' and MKT_ID_CTXT_TYP='ACMKT');</v>
      </c>
    </row>
    <row r="964" spans="1:9">
      <c r="A964" s="72" t="s">
        <v>3288</v>
      </c>
      <c r="B964" s="72" t="s">
        <v>3431</v>
      </c>
      <c r="C964" s="72" t="s">
        <v>2736</v>
      </c>
      <c r="D964" s="72" t="s">
        <v>35</v>
      </c>
      <c r="E964" s="72" t="s">
        <v>35</v>
      </c>
      <c r="F964" s="72" t="s">
        <v>331</v>
      </c>
      <c r="G964" s="72" t="s">
        <v>3560</v>
      </c>
      <c r="H964" s="72" t="s">
        <v>2713</v>
      </c>
      <c r="I964" s="65" t="str">
        <f t="shared" si="20"/>
        <v>INSERT INTO FT_T_MKID (MKT_OID,MKT_ID,MKT_ID_CTXT_TYP,START_TMS,LAST_CHG_TMS,LAST_CHG_USR_ID,MKID_OID,DATA_SRC_ID) SELECT  (select MKT_OID from ft_T_mrkt where MKT_OID='ACMKT=0111' ),'ORG00054121','ACMKT',SYSDATE,SYSDATE,'GS:BARCLAYS','AC=0000111','AC' from dual where not exists (select 'X' from ft_t_MKID where MKT_ID='ORG00054121' and MKT_ID_CTXT_TYP='ACMKT');</v>
      </c>
    </row>
    <row r="965" spans="1:9">
      <c r="A965" s="72" t="s">
        <v>3583</v>
      </c>
      <c r="B965" s="72" t="s">
        <v>3432</v>
      </c>
      <c r="C965" s="72" t="s">
        <v>2736</v>
      </c>
      <c r="D965" s="72" t="s">
        <v>35</v>
      </c>
      <c r="E965" s="72" t="s">
        <v>35</v>
      </c>
      <c r="F965" s="72" t="s">
        <v>331</v>
      </c>
      <c r="G965" s="72" t="s">
        <v>3561</v>
      </c>
      <c r="H965" s="72" t="s">
        <v>2713</v>
      </c>
      <c r="I965" s="65" t="str">
        <f t="shared" si="20"/>
        <v>INSERT INTO FT_T_MKID (MKT_OID,MKT_ID,MKT_ID_CTXT_TYP,START_TMS,LAST_CHG_TMS,LAST_CHG_USR_ID,MKID_OID,DATA_SRC_ID) SELECT  (select MKT_OID from ft_T_mrkt where MKT_OID='ESMMKT=642' ),'ORG00000050','ACMKT',SYSDATE,SYSDATE,'GS:BARCLAYS','AC=0000112','AC' from dual where not exists (select 'X' from ft_t_MKID where MKT_ID='ORG00000050' and MKT_ID_CTXT_TYP='ACMKT');</v>
      </c>
    </row>
    <row r="966" spans="1:9">
      <c r="A966" s="72" t="s">
        <v>3290</v>
      </c>
      <c r="B966" s="72" t="s">
        <v>3433</v>
      </c>
      <c r="C966" s="72" t="s">
        <v>2736</v>
      </c>
      <c r="D966" s="72" t="s">
        <v>35</v>
      </c>
      <c r="E966" s="72" t="s">
        <v>35</v>
      </c>
      <c r="F966" s="72" t="s">
        <v>331</v>
      </c>
      <c r="G966" s="72" t="s">
        <v>3562</v>
      </c>
      <c r="H966" s="72" t="s">
        <v>2713</v>
      </c>
      <c r="I966" s="65" t="str">
        <f t="shared" si="20"/>
        <v>INSERT INTO FT_T_MKID (MKT_OID,MKT_ID,MKT_ID_CTXT_TYP,START_TMS,LAST_CHG_TMS,LAST_CHG_USR_ID,MKID_OID,DATA_SRC_ID) SELECT  (select MKT_OID from ft_T_mrkt where MKT_OID='ACMKT=0113' ),'ORG00099473','ACMKT',SYSDATE,SYSDATE,'GS:BARCLAYS','AC=0000113','AC' from dual where not exists (select 'X' from ft_t_MKID where MKT_ID='ORG00099473' and MKT_ID_CTXT_TYP='ACMKT');</v>
      </c>
    </row>
    <row r="967" spans="1:9">
      <c r="A967" s="72" t="s">
        <v>3292</v>
      </c>
      <c r="B967" s="72" t="s">
        <v>3434</v>
      </c>
      <c r="C967" s="72" t="s">
        <v>2736</v>
      </c>
      <c r="D967" s="72" t="s">
        <v>35</v>
      </c>
      <c r="E967" s="72" t="s">
        <v>35</v>
      </c>
      <c r="F967" s="72" t="s">
        <v>331</v>
      </c>
      <c r="G967" s="72" t="s">
        <v>3563</v>
      </c>
      <c r="H967" s="72" t="s">
        <v>2713</v>
      </c>
      <c r="I967" s="65" t="str">
        <f t="shared" si="20"/>
        <v>INSERT INTO FT_T_MKID (MKT_OID,MKT_ID,MKT_ID_CTXT_TYP,START_TMS,LAST_CHG_TMS,LAST_CHG_USR_ID,MKID_OID,DATA_SRC_ID) SELECT  (select MKT_OID from ft_T_mrkt where MKT_OID='ACMKT=0114' ),'ORG00033092','ACMKT',SYSDATE,SYSDATE,'GS:BARCLAYS','AC=0000114','AC' from dual where not exists (select 'X' from ft_t_MKID where MKT_ID='ORG00033092' and MKT_ID_CTXT_TYP='ACMKT');</v>
      </c>
    </row>
    <row r="968" spans="1:9">
      <c r="A968" s="72" t="s">
        <v>3294</v>
      </c>
      <c r="B968" s="72" t="s">
        <v>3435</v>
      </c>
      <c r="C968" s="72" t="s">
        <v>2736</v>
      </c>
      <c r="D968" s="72" t="s">
        <v>35</v>
      </c>
      <c r="E968" s="72" t="s">
        <v>35</v>
      </c>
      <c r="F968" s="72" t="s">
        <v>331</v>
      </c>
      <c r="G968" s="72" t="s">
        <v>3564</v>
      </c>
      <c r="H968" s="72" t="s">
        <v>2713</v>
      </c>
      <c r="I968" s="65" t="str">
        <f t="shared" si="20"/>
        <v>INSERT INTO FT_T_MKID (MKT_OID,MKT_ID,MKT_ID_CTXT_TYP,START_TMS,LAST_CHG_TMS,LAST_CHG_USR_ID,MKID_OID,DATA_SRC_ID) SELECT  (select MKT_OID from ft_T_mrkt where MKT_OID='ACMKT=0115' ),'ORG00054110','ACMKT',SYSDATE,SYSDATE,'GS:BARCLAYS','AC=0000115','AC' from dual where not exists (select 'X' from ft_t_MKID where MKT_ID='ORG00054110' and MKT_ID_CTXT_TYP='ACMKT');</v>
      </c>
    </row>
    <row r="969" spans="1:9">
      <c r="A969" s="72" t="s">
        <v>3296</v>
      </c>
      <c r="B969" s="72" t="s">
        <v>3436</v>
      </c>
      <c r="C969" s="72" t="s">
        <v>2736</v>
      </c>
      <c r="D969" s="72" t="s">
        <v>35</v>
      </c>
      <c r="E969" s="72" t="s">
        <v>35</v>
      </c>
      <c r="F969" s="72" t="s">
        <v>331</v>
      </c>
      <c r="G969" s="72" t="s">
        <v>3565</v>
      </c>
      <c r="H969" s="72" t="s">
        <v>2713</v>
      </c>
      <c r="I969" s="65" t="str">
        <f t="shared" si="20"/>
        <v>INSERT INTO FT_T_MKID (MKT_OID,MKT_ID,MKT_ID_CTXT_TYP,START_TMS,LAST_CHG_TMS,LAST_CHG_USR_ID,MKID_OID,DATA_SRC_ID) SELECT  (select MKT_OID from ft_T_mrkt where MKT_OID='ACMKT=0116' ),'ORG00013753','ACMKT',SYSDATE,SYSDATE,'GS:BARCLAYS','AC=0000116','AC' from dual where not exists (select 'X' from ft_t_MKID where MKT_ID='ORG00013753' and MKT_ID_CTXT_TYP='ACMKT');</v>
      </c>
    </row>
    <row r="970" spans="1:9">
      <c r="A970" s="72" t="s">
        <v>3298</v>
      </c>
      <c r="B970" s="72" t="s">
        <v>3437</v>
      </c>
      <c r="C970" s="72" t="s">
        <v>2736</v>
      </c>
      <c r="D970" s="72" t="s">
        <v>35</v>
      </c>
      <c r="E970" s="72" t="s">
        <v>35</v>
      </c>
      <c r="F970" s="72" t="s">
        <v>331</v>
      </c>
      <c r="G970" s="72" t="s">
        <v>3566</v>
      </c>
      <c r="H970" s="72" t="s">
        <v>2713</v>
      </c>
      <c r="I970" s="65" t="str">
        <f t="shared" si="20"/>
        <v>INSERT INTO FT_T_MKID (MKT_OID,MKT_ID,MKT_ID_CTXT_TYP,START_TMS,LAST_CHG_TMS,LAST_CHG_USR_ID,MKID_OID,DATA_SRC_ID) SELECT  (select MKT_OID from ft_T_mrkt where MKT_OID='ACMKT=0117' ),'ORG00054122','ACMKT',SYSDATE,SYSDATE,'GS:BARCLAYS','AC=0000117','AC' from dual where not exists (select 'X' from ft_t_MKID where MKT_ID='ORG00054122' and MKT_ID_CTXT_TYP='ACMKT');</v>
      </c>
    </row>
    <row r="971" spans="1:9">
      <c r="A971" s="72" t="s">
        <v>3300</v>
      </c>
      <c r="B971" s="72" t="s">
        <v>3438</v>
      </c>
      <c r="C971" s="72" t="s">
        <v>2736</v>
      </c>
      <c r="D971" s="72" t="s">
        <v>35</v>
      </c>
      <c r="E971" s="72" t="s">
        <v>35</v>
      </c>
      <c r="F971" s="72" t="s">
        <v>331</v>
      </c>
      <c r="G971" s="72" t="s">
        <v>3567</v>
      </c>
      <c r="H971" s="72" t="s">
        <v>2713</v>
      </c>
      <c r="I971" s="65" t="str">
        <f t="shared" si="20"/>
        <v>INSERT INTO FT_T_MKID (MKT_OID,MKT_ID,MKT_ID_CTXT_TYP,START_TMS,LAST_CHG_TMS,LAST_CHG_USR_ID,MKID_OID,DATA_SRC_ID) SELECT  (select MKT_OID from ft_T_mrkt where MKT_OID='ACMKT=0118' ),'ORG00013751','ACMKT',SYSDATE,SYSDATE,'GS:BARCLAYS','AC=0000118','AC' from dual where not exists (select 'X' from ft_t_MKID where MKT_ID='ORG00013751' and MKT_ID_CTXT_TYP='ACMKT');</v>
      </c>
    </row>
    <row r="972" spans="1:9">
      <c r="A972" s="72" t="s">
        <v>3302</v>
      </c>
      <c r="B972" s="72" t="s">
        <v>3439</v>
      </c>
      <c r="C972" s="72" t="s">
        <v>2736</v>
      </c>
      <c r="D972" s="72" t="s">
        <v>35</v>
      </c>
      <c r="E972" s="72" t="s">
        <v>35</v>
      </c>
      <c r="F972" s="72" t="s">
        <v>331</v>
      </c>
      <c r="G972" s="72" t="s">
        <v>3568</v>
      </c>
      <c r="H972" s="72" t="s">
        <v>2713</v>
      </c>
      <c r="I972" s="65" t="str">
        <f t="shared" si="20"/>
        <v>INSERT INTO FT_T_MKID (MKT_OID,MKT_ID,MKT_ID_CTXT_TYP,START_TMS,LAST_CHG_TMS,LAST_CHG_USR_ID,MKID_OID,DATA_SRC_ID) SELECT  (select MKT_OID from ft_T_mrkt where MKT_OID='ACMKT=0119' ),'ORG00013752','ACMKT',SYSDATE,SYSDATE,'GS:BARCLAYS','AC=0000119','AC' from dual where not exists (select 'X' from ft_t_MKID where MKT_ID='ORG00013752' and MKT_ID_CTXT_TYP='ACMKT');</v>
      </c>
    </row>
    <row r="973" spans="1:9">
      <c r="A973" s="72" t="s">
        <v>3304</v>
      </c>
      <c r="B973" s="72" t="s">
        <v>3440</v>
      </c>
      <c r="C973" s="72" t="s">
        <v>2736</v>
      </c>
      <c r="D973" s="72" t="s">
        <v>35</v>
      </c>
      <c r="E973" s="72" t="s">
        <v>35</v>
      </c>
      <c r="F973" s="72" t="s">
        <v>331</v>
      </c>
      <c r="G973" s="72" t="s">
        <v>3569</v>
      </c>
      <c r="H973" s="72" t="s">
        <v>2713</v>
      </c>
      <c r="I973" s="65" t="str">
        <f t="shared" si="20"/>
        <v>INSERT INTO FT_T_MKID (MKT_OID,MKT_ID,MKT_ID_CTXT_TYP,START_TMS,LAST_CHG_TMS,LAST_CHG_USR_ID,MKID_OID,DATA_SRC_ID) SELECT  (select MKT_OID from ft_T_mrkt where MKT_OID='ACMKT=0120' ),'ORG00000066','ACMKT',SYSDATE,SYSDATE,'GS:BARCLAYS','AC=0000120','AC' from dual where not exists (select 'X' from ft_t_MKID where MKT_ID='ORG00000066' and MKT_ID_CTXT_TYP='ACMKT');</v>
      </c>
    </row>
    <row r="974" spans="1:9">
      <c r="A974" s="72" t="s">
        <v>3584</v>
      </c>
      <c r="B974" s="72" t="s">
        <v>3441</v>
      </c>
      <c r="C974" s="72" t="s">
        <v>2736</v>
      </c>
      <c r="D974" s="72" t="s">
        <v>35</v>
      </c>
      <c r="E974" s="72" t="s">
        <v>35</v>
      </c>
      <c r="F974" s="72" t="s">
        <v>331</v>
      </c>
      <c r="G974" s="72" t="s">
        <v>3570</v>
      </c>
      <c r="H974" s="72" t="s">
        <v>2713</v>
      </c>
      <c r="I974" s="65" t="str">
        <f t="shared" si="20"/>
        <v>INSERT INTO FT_T_MKID (MKT_OID,MKT_ID,MKT_ID_CTXT_TYP,START_TMS,LAST_CHG_TMS,LAST_CHG_USR_ID,MKID_OID,DATA_SRC_ID) SELECT  (select MKT_OID from ft_T_mrkt where MKT_OID='ESMMKT=655' ),'ORG00142820','ACMKT',SYSDATE,SYSDATE,'GS:BARCLAYS','AC=0000121','AC' from dual where not exists (select 'X' from ft_t_MKID where MKT_ID='ORG00142820' and MKT_ID_CTXT_TYP='ACMKT');</v>
      </c>
    </row>
    <row r="975" spans="1:9">
      <c r="A975" s="72" t="s">
        <v>3306</v>
      </c>
      <c r="B975" s="72" t="s">
        <v>3442</v>
      </c>
      <c r="C975" s="72" t="s">
        <v>2736</v>
      </c>
      <c r="D975" s="72" t="s">
        <v>35</v>
      </c>
      <c r="E975" s="72" t="s">
        <v>35</v>
      </c>
      <c r="F975" s="72" t="s">
        <v>331</v>
      </c>
      <c r="G975" s="72" t="s">
        <v>3571</v>
      </c>
      <c r="H975" s="72" t="s">
        <v>2713</v>
      </c>
      <c r="I975" s="65" t="str">
        <f t="shared" si="20"/>
        <v>INSERT INTO FT_T_MKID (MKT_OID,MKT_ID,MKT_ID_CTXT_TYP,START_TMS,LAST_CHG_TMS,LAST_CHG_USR_ID,MKID_OID,DATA_SRC_ID) SELECT  (select MKT_OID from ft_T_mrkt where MKT_OID='ACMKT=0122' ),'ORG00054123','ACMKT',SYSDATE,SYSDATE,'GS:BARCLAYS','AC=0000122','AC' from dual where not exists (select 'X' from ft_t_MKID where MKT_ID='ORG00054123' and MKT_ID_CTXT_TYP='ACMKT');</v>
      </c>
    </row>
    <row r="976" spans="1:9">
      <c r="A976" s="72" t="s">
        <v>3308</v>
      </c>
      <c r="B976" s="72" t="s">
        <v>3443</v>
      </c>
      <c r="C976" s="72" t="s">
        <v>2736</v>
      </c>
      <c r="D976" s="72" t="s">
        <v>35</v>
      </c>
      <c r="E976" s="72" t="s">
        <v>35</v>
      </c>
      <c r="F976" s="72" t="s">
        <v>331</v>
      </c>
      <c r="G976" s="72" t="s">
        <v>3572</v>
      </c>
      <c r="H976" s="72" t="s">
        <v>2713</v>
      </c>
      <c r="I976" s="65" t="str">
        <f t="shared" si="20"/>
        <v>INSERT INTO FT_T_MKID (MKT_OID,MKT_ID,MKT_ID_CTXT_TYP,START_TMS,LAST_CHG_TMS,LAST_CHG_USR_ID,MKID_OID,DATA_SRC_ID) SELECT  (select MKT_OID from ft_T_mrkt where MKT_OID='ACMKT=0123' ),'ORG00173088','ACMKT',SYSDATE,SYSDATE,'GS:BARCLAYS','AC=0000123','AC' from dual where not exists (select 'X' from ft_t_MKID where MKT_ID='ORG00173088' and MKT_ID_CTXT_TYP='ACMKT');</v>
      </c>
    </row>
    <row r="977" spans="1:20">
      <c r="A977" s="72" t="s">
        <v>3310</v>
      </c>
      <c r="B977" s="72" t="s">
        <v>3444</v>
      </c>
      <c r="C977" s="72" t="s">
        <v>2736</v>
      </c>
      <c r="D977" s="72" t="s">
        <v>35</v>
      </c>
      <c r="E977" s="72" t="s">
        <v>35</v>
      </c>
      <c r="F977" s="72" t="s">
        <v>331</v>
      </c>
      <c r="G977" s="72" t="s">
        <v>3573</v>
      </c>
      <c r="H977" s="72" t="s">
        <v>2713</v>
      </c>
      <c r="I977" s="65" t="str">
        <f t="shared" si="20"/>
        <v>INSERT INTO FT_T_MKID (MKT_OID,MKT_ID,MKT_ID_CTXT_TYP,START_TMS,LAST_CHG_TMS,LAST_CHG_USR_ID,MKID_OID,DATA_SRC_ID) SELECT  (select MKT_OID from ft_T_mrkt where MKT_OID='ACMKT=0124' ),'ORG00054127','ACMKT',SYSDATE,SYSDATE,'GS:BARCLAYS','AC=0000124','AC' from dual where not exists (select 'X' from ft_t_MKID where MKT_ID='ORG00054127' and MKT_ID_CTXT_TYP='ACMKT');</v>
      </c>
    </row>
    <row r="978" spans="1:20">
      <c r="A978" s="72" t="s">
        <v>3312</v>
      </c>
      <c r="B978" s="72" t="s">
        <v>3445</v>
      </c>
      <c r="C978" s="72" t="s">
        <v>2736</v>
      </c>
      <c r="D978" s="72" t="s">
        <v>35</v>
      </c>
      <c r="E978" s="72" t="s">
        <v>35</v>
      </c>
      <c r="F978" s="72" t="s">
        <v>331</v>
      </c>
      <c r="G978" s="72" t="s">
        <v>3574</v>
      </c>
      <c r="H978" s="72" t="s">
        <v>2713</v>
      </c>
      <c r="I978" s="65" t="str">
        <f t="shared" si="20"/>
        <v>INSERT INTO FT_T_MKID (MKT_OID,MKT_ID,MKT_ID_CTXT_TYP,START_TMS,LAST_CHG_TMS,LAST_CHG_USR_ID,MKID_OID,DATA_SRC_ID) SELECT  (select MKT_OID from ft_T_mrkt where MKT_OID='ACMKT=0125' ),'ORG00000015','ACMKT',SYSDATE,SYSDATE,'GS:BARCLAYS','AC=0000125','AC' from dual where not exists (select 'X' from ft_t_MKID where MKT_ID='ORG00000015' and MKT_ID_CTXT_TYP='ACMKT');</v>
      </c>
    </row>
    <row r="979" spans="1:20">
      <c r="A979" s="72" t="s">
        <v>3314</v>
      </c>
      <c r="B979" s="72" t="s">
        <v>3446</v>
      </c>
      <c r="C979" s="72" t="s">
        <v>2736</v>
      </c>
      <c r="D979" s="72" t="s">
        <v>35</v>
      </c>
      <c r="E979" s="72" t="s">
        <v>35</v>
      </c>
      <c r="F979" s="72" t="s">
        <v>331</v>
      </c>
      <c r="G979" s="72" t="s">
        <v>3575</v>
      </c>
      <c r="H979" s="72" t="s">
        <v>2713</v>
      </c>
      <c r="I979" s="65" t="str">
        <f t="shared" si="20"/>
        <v>INSERT INTO FT_T_MKID (MKT_OID,MKT_ID,MKT_ID_CTXT_TYP,START_TMS,LAST_CHG_TMS,LAST_CHG_USR_ID,MKID_OID,DATA_SRC_ID) SELECT  (select MKT_OID from ft_T_mrkt where MKT_OID='ACMKT=0126' ),'ORG00000004','ACMKT',SYSDATE,SYSDATE,'GS:BARCLAYS','AC=0000126','AC' from dual where not exists (select 'X' from ft_t_MKID where MKT_ID='ORG00000004' and MKT_ID_CTXT_TYP='ACMKT');</v>
      </c>
    </row>
    <row r="980" spans="1:20">
      <c r="A980" s="72" t="s">
        <v>3316</v>
      </c>
      <c r="B980" s="72" t="s">
        <v>3447</v>
      </c>
      <c r="C980" s="72" t="s">
        <v>2736</v>
      </c>
      <c r="D980" s="72" t="s">
        <v>35</v>
      </c>
      <c r="E980" s="72" t="s">
        <v>35</v>
      </c>
      <c r="F980" s="72" t="s">
        <v>331</v>
      </c>
      <c r="G980" s="72" t="s">
        <v>3576</v>
      </c>
      <c r="H980" s="72" t="s">
        <v>2713</v>
      </c>
      <c r="I980" s="65" t="str">
        <f t="shared" si="20"/>
        <v>INSERT INTO FT_T_MKID (MKT_OID,MKT_ID,MKT_ID_CTXT_TYP,START_TMS,LAST_CHG_TMS,LAST_CHG_USR_ID,MKID_OID,DATA_SRC_ID) SELECT  (select MKT_OID from ft_T_mrkt where MKT_OID='ACMKT=0127' ),'ORG00054124','ACMKT',SYSDATE,SYSDATE,'GS:BARCLAYS','AC=0000127','AC' from dual where not exists (select 'X' from ft_t_MKID where MKT_ID='ORG00054124' and MKT_ID_CTXT_TYP='ACMKT');</v>
      </c>
    </row>
    <row r="981" spans="1:20">
      <c r="A981" s="72" t="s">
        <v>3318</v>
      </c>
      <c r="B981" s="72" t="s">
        <v>3448</v>
      </c>
      <c r="C981" s="72" t="s">
        <v>2736</v>
      </c>
      <c r="D981" s="72" t="s">
        <v>35</v>
      </c>
      <c r="E981" s="72" t="s">
        <v>35</v>
      </c>
      <c r="F981" s="72" t="s">
        <v>331</v>
      </c>
      <c r="G981" s="72" t="s">
        <v>3577</v>
      </c>
      <c r="H981" s="72" t="s">
        <v>2713</v>
      </c>
      <c r="I981" s="65" t="str">
        <f t="shared" si="20"/>
        <v>INSERT INTO FT_T_MKID (MKT_OID,MKT_ID,MKT_ID_CTXT_TYP,START_TMS,LAST_CHG_TMS,LAST_CHG_USR_ID,MKID_OID,DATA_SRC_ID) SELECT  (select MKT_OID from ft_T_mrkt where MKT_OID='ACMKT=0128' ),'ORG00054128','ACMKT',SYSDATE,SYSDATE,'GS:BARCLAYS','AC=0000128','AC' from dual where not exists (select 'X' from ft_t_MKID where MKT_ID='ORG00054128' and MKT_ID_CTXT_TYP='ACMKT');</v>
      </c>
    </row>
    <row r="982" spans="1:20">
      <c r="A982" s="72" t="s">
        <v>3585</v>
      </c>
      <c r="B982" s="72" t="s">
        <v>3449</v>
      </c>
      <c r="C982" s="72" t="s">
        <v>2736</v>
      </c>
      <c r="D982" s="72" t="s">
        <v>35</v>
      </c>
      <c r="E982" s="72" t="s">
        <v>35</v>
      </c>
      <c r="F982" s="72" t="s">
        <v>331</v>
      </c>
      <c r="G982" s="72" t="s">
        <v>3578</v>
      </c>
      <c r="H982" s="72" t="s">
        <v>2713</v>
      </c>
      <c r="I982" s="65" t="str">
        <f t="shared" si="20"/>
        <v>INSERT INTO FT_T_MKID (MKT_OID,MKT_ID,MKT_ID_CTXT_TYP,START_TMS,LAST_CHG_TMS,LAST_CHG_USR_ID,MKID_OID,DATA_SRC_ID) SELECT  (select MKT_OID from ft_T_mrkt where MKT_OID='ESMMKT=750' ),'ORG00099471','ACMKT',SYSDATE,SYSDATE,'GS:BARCLAYS','AC=0000129','AC' from dual where not exists (select 'X' from ft_t_MKID where MKT_ID='ORG00099471' and MKT_ID_CTXT_TYP='ACMKT');</v>
      </c>
    </row>
    <row r="983" spans="1:20">
      <c r="A983" t="s">
        <v>3588</v>
      </c>
      <c r="B983" s="75" t="s">
        <v>3587</v>
      </c>
      <c r="C983" t="s">
        <v>3586</v>
      </c>
      <c r="D983" s="72" t="s">
        <v>35</v>
      </c>
      <c r="E983" s="72" t="s">
        <v>35</v>
      </c>
      <c r="F983" s="72" t="s">
        <v>331</v>
      </c>
      <c r="G983" s="72" t="s">
        <v>3589</v>
      </c>
      <c r="H983" s="51" t="s">
        <v>332</v>
      </c>
      <c r="I983" s="65" t="str">
        <f>CONCATENATE("INSERT INTO FT_T_MKID (MKT_OID,MKT_ID,MKT_ID_CTXT_TYP,START_TMS,LAST_CHG_TMS,LAST_CHG_USR_ID,MKID_OID,DATA_SRC_ID)"," SELECT  (select MKT_OID from ft_T_mrkt where MKT_OID='",A983,"' ),'",B983,"','",C983,"',","",D983,",","",E983,",","'",F983,"'",",'",G983,"',","'",H983,"' from dual where not exists (select 'X' from ft_t_MKID where MKT_ID='",B983,"' and MKT_ID_CTXT_TYP='MIC');")</f>
        <v>INSERT INTO FT_T_MKID (MKT_OID,MKT_ID,MKT_ID_CTXT_TYP,START_TMS,LAST_CHG_TMS,LAST_CHG_USR_ID,MKID_OID,DATA_SRC_ID) SELECT  (select MKT_OID from ft_T_mrkt where MKT_OID='ESMMKT=001' ),'-NA-','MIC',SYSDATE,SYSDATE,'GS:BARCLAYS','MIC=0000NA','ESM' from dual where not exists (select 'X' from ft_t_MKID where MKT_ID='-NA-' and MKT_ID_CTXT_TYP='MIC');</v>
      </c>
    </row>
    <row r="984" spans="1:20" s="72" customFormat="1">
      <c r="A984" s="72" t="s">
        <v>3588</v>
      </c>
      <c r="B984" s="75" t="s">
        <v>3616</v>
      </c>
      <c r="C984" s="72" t="s">
        <v>3586</v>
      </c>
      <c r="D984" s="72" t="s">
        <v>35</v>
      </c>
      <c r="E984" s="72" t="s">
        <v>35</v>
      </c>
      <c r="F984" s="72" t="s">
        <v>331</v>
      </c>
      <c r="G984" s="72" t="s">
        <v>3617</v>
      </c>
      <c r="H984" s="72" t="s">
        <v>332</v>
      </c>
      <c r="I984" s="65" t="str">
        <f>CONCATENATE("INSERT INTO FT_T_MKID (MKT_OID,MKT_ID,MKT_ID_CTXT_TYP,START_TMS,LAST_CHG_TMS,LAST_CHG_USR_ID,MKID_OID,DATA_SRC_ID)"," SELECT  (select MKT_OID from ft_T_mrkt where MKT_OID='",A984,"' ),'",B984,"','",C984,"',","",D984,",","",E984,",","'",F984,"'",",'",G984,"',","'",H984,"' from dual where not exists (select 'X' from ft_t_MKID where MKT_ID='",B984,"' and MKT_ID_CTXT_TYP='MIC');")</f>
        <v>INSERT INTO FT_T_MKID (MKT_OID,MKT_ID,MKT_ID_CTXT_TYP,START_TMS,LAST_CHG_TMS,LAST_CHG_USR_ID,MKID_OID,DATA_SRC_ID) SELECT  (select MKT_OID from ft_T_mrkt where MKT_OID='ESMMKT=001' ),'NA-','MIC',SYSDATE,SYSDATE,'GS:BARCLAYS','MIC=000NA-','ESM' from dual where not exists (select 'X' from ft_t_MKID where MKT_ID='NA-' and MKT_ID_CTXT_TYP='MIC');</v>
      </c>
    </row>
    <row r="985" spans="1:20" s="72" customFormat="1">
      <c r="A985" s="72" t="s">
        <v>3618</v>
      </c>
      <c r="B985" s="75" t="s">
        <v>3616</v>
      </c>
      <c r="C985" s="72" t="s">
        <v>3586</v>
      </c>
      <c r="D985" s="72" t="s">
        <v>35</v>
      </c>
      <c r="E985" s="72" t="s">
        <v>35</v>
      </c>
      <c r="F985" s="72" t="s">
        <v>331</v>
      </c>
      <c r="G985" s="72" t="s">
        <v>3619</v>
      </c>
      <c r="H985" s="72" t="s">
        <v>332</v>
      </c>
      <c r="I985" s="65" t="str">
        <f>CONCATENATE("INSERT INTO FT_T_MKID (MKT_OID,MKT_ID,MKT_ID_CTXT_TYP,START_TMS,LAST_CHG_TMS,LAST_CHG_USR_ID,MKID_OID,DATA_SRC_ID)"," SELECT  (select MKT_OID from ft_T_mrkt where MKT_OID='",A985,"' ),'",B985,"','",C985,"',","",D985,",","",E985,",","'",F985,"'",",'",G985,"',","'",H985,"' from dual where not exists (select 'X' from ft_t_MKID where MKT_ID='",B985,"' and MKT_ID_CTXT_TYP='MIC');")</f>
        <v>INSERT INTO FT_T_MKID (MKT_OID,MKT_ID,MKT_ID_CTXT_TYP,START_TMS,LAST_CHG_TMS,LAST_CHG_USR_ID,MKID_OID,DATA_SRC_ID) SELECT  (select MKT_OID from ft_T_mrkt where MKT_OID='ACMMKT=001' ),'NA-','MIC',SYSDATE,SYSDATE,'GS:BARCLAYS','MIC=AC0NA-','ESM' from dual where not exists (select 'X' from ft_t_MKID where MKT_ID='NA-' and MKT_ID_CTXT_TYP='MIC');</v>
      </c>
    </row>
    <row r="986" spans="1:20" s="72" customFormat="1">
      <c r="A986" s="78" t="s">
        <v>3596</v>
      </c>
      <c r="B986" s="75"/>
      <c r="I986" s="65"/>
    </row>
    <row r="987" spans="1:20" s="84" customFormat="1">
      <c r="A987" s="84" t="s">
        <v>3074</v>
      </c>
      <c r="B987" s="84" t="s">
        <v>3340</v>
      </c>
      <c r="C987" s="84" t="s">
        <v>2736</v>
      </c>
      <c r="D987" s="84" t="s">
        <v>35</v>
      </c>
      <c r="E987" s="84" t="s">
        <v>35</v>
      </c>
      <c r="F987" s="84" t="s">
        <v>331</v>
      </c>
      <c r="G987" s="84" t="s">
        <v>3469</v>
      </c>
      <c r="H987" s="84" t="s">
        <v>2713</v>
      </c>
      <c r="I987" s="85" t="str">
        <f>CONCATENATE("INSERT INTO FT_T_MKID (MKT_OID,MKT_ID,MKT_ID_CTXT_TYP,START_TMS,LAST_CHG_TMS,LAST_CHG_USR_ID,MKID_OID,DATA_SRC_ID)"," SELECT  (select MKT_OID from ft_T_mrkt where MKT_NME='",A987,"' ),'",B987,"','",C987,"',","",D987,",","",E987,",","'",F987,"'",",'",G987,"',","'",H987,"' from dual where not exists (select 'X' from ft_t_MKID where MKT_ID='",B987,"' and MKT_ID_CTXT_TYP='ACMKT');")</f>
        <v>INSERT INTO FT_T_MKID (MKT_OID,MKT_ID,MKT_ID_CTXT_TYP,START_TMS,LAST_CHG_TMS,LAST_CHG_USR_ID,MKID_OID,DATA_SRC_ID) SELECT  (select MKT_OID from ft_T_mrkt where MKT_NME='CHINA FINANCIAL FUTURES EXCHANGE' ),'ORG00108872','ACMKT',SYSDATE,SYSDATE,'GS:BARCLAYS','AC=0000020','AC' from dual where not exists (select 'X' from ft_t_MKID where MKT_ID='ORG00108872' and MKT_ID_CTXT_TYP='ACMKT');</v>
      </c>
    </row>
    <row r="988" spans="1:20" s="84" customFormat="1">
      <c r="A988" s="84" t="s">
        <v>3076</v>
      </c>
      <c r="B988" s="86" t="s">
        <v>3360</v>
      </c>
      <c r="C988" s="84" t="s">
        <v>2736</v>
      </c>
      <c r="D988" s="84" t="s">
        <v>35</v>
      </c>
      <c r="E988" s="84" t="s">
        <v>35</v>
      </c>
      <c r="F988" s="84" t="s">
        <v>331</v>
      </c>
      <c r="G988" s="84" t="s">
        <v>3489</v>
      </c>
      <c r="H988" s="84" t="s">
        <v>2713</v>
      </c>
      <c r="I988" s="85" t="str">
        <f>CONCATENATE("INSERT INTO FT_T_MKID (MKT_OID,MKT_ID,MKT_ID_CTXT_TYP,START_TMS,LAST_CHG_TMS,LAST_CHG_USR_ID,MKID_OID,DATA_SRC_ID)"," SELECT  (select MKT_OID from ft_T_mrkt where MKT_NME='",A988,"' ),'",B988,"','",C988,"',","",D988,",","",E988,",","'",F988,"'",",'",G988,"',","'",H988,"' from dual where not exists (select 'X' from ft_t_MKID where MKT_ID='",B988,"' and MKT_ID_CTXT_TYP='ACMKT');")</f>
        <v>INSERT INTO FT_T_MKID (MKT_OID,MKT_ID,MKT_ID_CTXT_TYP,START_TMS,LAST_CHG_TMS,LAST_CHG_USR_ID,MKID_OID,DATA_SRC_ID) SELECT  (select MKT_OID from ft_T_mrkt where MKT_NME='HONG KONG EXCHANGES AND CLEARING LTD' ),'ORG00023376','ACMKT',SYSDATE,SYSDATE,'GS:BARCLAYS','AC=0000040','AC' from dual where not exists (select 'X' from ft_t_MKID where MKT_ID='ORG00023376' and MKT_ID_CTXT_TYP='ACMKT');</v>
      </c>
    </row>
    <row r="989" spans="1:20" s="84" customFormat="1">
      <c r="A989" s="84" t="s">
        <v>3075</v>
      </c>
      <c r="B989" s="84" t="s">
        <v>3369</v>
      </c>
      <c r="C989" s="84" t="s">
        <v>2736</v>
      </c>
      <c r="D989" s="84" t="s">
        <v>35</v>
      </c>
      <c r="E989" s="84" t="s">
        <v>35</v>
      </c>
      <c r="F989" s="84" t="s">
        <v>331</v>
      </c>
      <c r="G989" s="84" t="s">
        <v>3498</v>
      </c>
      <c r="H989" s="84" t="s">
        <v>2713</v>
      </c>
      <c r="I989" s="85" t="str">
        <f>CONCATENATE("INSERT INTO FT_T_MKID (MKT_OID,MKT_ID,MKT_ID_CTXT_TYP,START_TMS,LAST_CHG_TMS,LAST_CHG_USR_ID,MKID_OID,DATA_SRC_ID)"," SELECT  (select MKT_OID from ft_T_mrkt where MKT_NME='",A989,"' ),'",B989,"','",C989,"',","",D989,",","",E989,",","'",F989,"'",",'",G989,"',","'",H989,"' from dual where not exists (select 'X' from ft_t_MKID where MKT_ID='",B989,"' and MKT_ID_CTXT_TYP='ACMKT');")</f>
        <v>INSERT INTO FT_T_MKID (MKT_OID,MKT_ID,MKT_ID_CTXT_TYP,START_TMS,LAST_CHG_TMS,LAST_CHG_USR_ID,MKID_OID,DATA_SRC_ID) SELECT  (select MKT_OID from ft_T_mrkt where MKT_NME='JOINT ASIAN DERIVATIVES EXCHANGE' ),'ORG00108877','ACMKT',SYSDATE,SYSDATE,'GS:BARCLAYS','AC=0000049','AC' from dual where not exists (select 'X' from ft_t_MKID where MKT_ID='ORG00108877' and MKT_ID_CTXT_TYP='ACMKT');</v>
      </c>
    </row>
    <row r="990" spans="1:20">
      <c r="A990" s="87" t="s">
        <v>3597</v>
      </c>
      <c r="B990" s="87" t="s">
        <v>3597</v>
      </c>
      <c r="C990" s="87" t="s">
        <v>3597</v>
      </c>
      <c r="D990" s="87" t="s">
        <v>3597</v>
      </c>
      <c r="E990" s="87" t="s">
        <v>3597</v>
      </c>
      <c r="F990" s="87" t="s">
        <v>3597</v>
      </c>
      <c r="G990" s="87" t="s">
        <v>3597</v>
      </c>
      <c r="H990" s="87" t="s">
        <v>3597</v>
      </c>
      <c r="I990" s="87" t="s">
        <v>3597</v>
      </c>
      <c r="J990" s="87" t="s">
        <v>3597</v>
      </c>
      <c r="K990" s="87" t="s">
        <v>3597</v>
      </c>
      <c r="L990" s="87" t="s">
        <v>3597</v>
      </c>
      <c r="M990" s="87" t="s">
        <v>3597</v>
      </c>
      <c r="N990" s="87" t="s">
        <v>3597</v>
      </c>
      <c r="O990" s="87" t="s">
        <v>3597</v>
      </c>
      <c r="P990" s="87" t="s">
        <v>3597</v>
      </c>
      <c r="Q990" s="87" t="s">
        <v>3597</v>
      </c>
      <c r="R990" s="87" t="s">
        <v>3597</v>
      </c>
      <c r="S990" s="87" t="s">
        <v>3597</v>
      </c>
      <c r="T990" s="87" t="s">
        <v>3597</v>
      </c>
    </row>
    <row r="991" spans="1:20">
      <c r="I991" s="65"/>
    </row>
    <row r="992" spans="1:20">
      <c r="A992" s="76" t="s">
        <v>376</v>
      </c>
      <c r="B992" s="76" t="s">
        <v>3620</v>
      </c>
      <c r="C992" s="72" t="s">
        <v>2736</v>
      </c>
      <c r="D992" s="72" t="s">
        <v>35</v>
      </c>
      <c r="E992" s="72" t="s">
        <v>35</v>
      </c>
      <c r="F992" s="72" t="s">
        <v>331</v>
      </c>
      <c r="G992" s="72" t="s">
        <v>3621</v>
      </c>
      <c r="H992" s="72" t="s">
        <v>2713</v>
      </c>
      <c r="I992" s="65" t="str">
        <f t="shared" ref="I992:I1003" si="21">CONCATENATE("INSERT INTO FT_T_MKID (MKT_OID,MKT_ID,MKT_ID_CTXT_TYP,START_TMS,LAST_CHG_TMS,LAST_CHG_USR_ID,MKID_OID,DATA_SRC_ID)"," SELECT  (select MKT_OID from ft_T_mkid where rownum=1 and mkt_id='",A992,"' ),'",B992,"','",C992,"',","",D992,",","",E992,",","'",F992,"'",",'",G992,"',","'",H992,"' from dual where not exists (select 'X' from ft_t_MKID where MKT_ID='",B992,"' and MKT_ID_CTXT_TYP='ACMKT');")</f>
        <v>INSERT INTO FT_T_MKID (MKT_OID,MKT_ID,MKT_ID_CTXT_TYP,START_TMS,LAST_CHG_TMS,LAST_CHG_USR_ID,MKID_OID,DATA_SRC_ID) SELECT  (select MKT_OID from ft_T_mkid where rownum=1 and mkt_id='ISE' ),'EXO00000203','ACMKT',SYSDATE,SYSDATE,'GS:BARCLAYS','AC=0000130','AC' from dual where not exists (select 'X' from ft_t_MKID where MKT_ID='EXO00000203' and MKT_ID_CTXT_TYP='ACMKT');</v>
      </c>
    </row>
    <row r="993" spans="1:9">
      <c r="A993" s="76" t="s">
        <v>622</v>
      </c>
      <c r="B993" s="76" t="s">
        <v>3622</v>
      </c>
      <c r="C993" s="72" t="s">
        <v>2736</v>
      </c>
      <c r="D993" s="72" t="s">
        <v>35</v>
      </c>
      <c r="E993" s="72" t="s">
        <v>35</v>
      </c>
      <c r="F993" s="72" t="s">
        <v>331</v>
      </c>
      <c r="G993" s="72" t="s">
        <v>3623</v>
      </c>
      <c r="H993" s="72" t="s">
        <v>2713</v>
      </c>
      <c r="I993" s="65" t="str">
        <f t="shared" si="21"/>
        <v>INSERT INTO FT_T_MKID (MKT_OID,MKT_ID,MKT_ID_CTXT_TYP,START_TMS,LAST_CHG_TMS,LAST_CHG_USR_ID,MKID_OID,DATA_SRC_ID) SELECT  (select MKT_OID from ft_T_mkid where rownum=1 and mkt_id='EUX' ),'EXO00000209','ACMKT',SYSDATE,SYSDATE,'GS:BARCLAYS','AC=0000131','AC' from dual where not exists (select 'X' from ft_t_MKID where MKT_ID='EXO00000209' and MKT_ID_CTXT_TYP='ACMKT');</v>
      </c>
    </row>
    <row r="994" spans="1:9">
      <c r="A994" s="76" t="s">
        <v>1393</v>
      </c>
      <c r="B994" s="76" t="s">
        <v>3624</v>
      </c>
      <c r="C994" s="72" t="s">
        <v>2736</v>
      </c>
      <c r="D994" s="72" t="s">
        <v>35</v>
      </c>
      <c r="E994" s="72" t="s">
        <v>35</v>
      </c>
      <c r="F994" s="72" t="s">
        <v>331</v>
      </c>
      <c r="G994" s="72" t="s">
        <v>3625</v>
      </c>
      <c r="H994" s="72" t="s">
        <v>2713</v>
      </c>
      <c r="I994" s="65" t="str">
        <f t="shared" si="21"/>
        <v>INSERT INTO FT_T_MKID (MKT_OID,MKT_ID,MKT_ID_CTXT_TYP,START_TMS,LAST_CHG_TMS,LAST_CHG_USR_ID,MKID_OID,DATA_SRC_ID) SELECT  (select MKT_OID from ft_T_mkid where rownum=1 and mkt_id='NIM' ),'EXO00003955','ACMKT',SYSDATE,SYSDATE,'GS:BARCLAYS','AC=0000132','AC' from dual where not exists (select 'X' from ft_t_MKID where MKT_ID='EXO00003955' and MKT_ID_CTXT_TYP='ACMKT');</v>
      </c>
    </row>
    <row r="995" spans="1:9">
      <c r="A995" s="76" t="s">
        <v>1000</v>
      </c>
      <c r="B995" s="76" t="s">
        <v>3626</v>
      </c>
      <c r="C995" s="72" t="s">
        <v>2736</v>
      </c>
      <c r="D995" s="72" t="s">
        <v>35</v>
      </c>
      <c r="E995" s="72" t="s">
        <v>35</v>
      </c>
      <c r="F995" s="72" t="s">
        <v>331</v>
      </c>
      <c r="G995" s="72" t="s">
        <v>3627</v>
      </c>
      <c r="H995" s="72" t="s">
        <v>2713</v>
      </c>
      <c r="I995" s="65" t="str">
        <f t="shared" si="21"/>
        <v>INSERT INTO FT_T_MKID (MKT_OID,MKT_ID,MKT_ID_CTXT_TYP,START_TMS,LAST_CHG_TMS,LAST_CHG_USR_ID,MKID_OID,DATA_SRC_ID) SELECT  (select MKT_OID from ft_T_mkid where rownum=1 and mkt_id='BIX' ),'EXO00003996','ACMKT',SYSDATE,SYSDATE,'GS:BARCLAYS','AC=0000133','AC' from dual where not exists (select 'X' from ft_t_MKID where MKT_ID='EXO00003996' and MKT_ID_CTXT_TYP='ACMKT');</v>
      </c>
    </row>
    <row r="996" spans="1:9">
      <c r="A996" s="76" t="s">
        <v>83</v>
      </c>
      <c r="B996" s="76" t="s">
        <v>3628</v>
      </c>
      <c r="C996" s="72" t="s">
        <v>2736</v>
      </c>
      <c r="D996" s="72" t="s">
        <v>35</v>
      </c>
      <c r="E996" s="72" t="s">
        <v>35</v>
      </c>
      <c r="F996" s="72" t="s">
        <v>331</v>
      </c>
      <c r="G996" s="72" t="s">
        <v>3629</v>
      </c>
      <c r="H996" s="72" t="s">
        <v>2713</v>
      </c>
      <c r="I996" s="65" t="str">
        <f t="shared" si="21"/>
        <v>INSERT INTO FT_T_MKID (MKT_OID,MKT_ID,MKT_ID_CTXT_TYP,START_TMS,LAST_CHG_TMS,LAST_CHG_USR_ID,MKID_OID,DATA_SRC_ID) SELECT  (select MKT_OID from ft_T_mkid where rownum=1 and mkt_id='BBB' ),'EXO00003999','ACMKT',SYSDATE,SYSDATE,'GS:BARCLAYS','AC=0000134','AC' from dual where not exists (select 'X' from ft_t_MKID where MKT_ID='EXO00003999' and MKT_ID_CTXT_TYP='ACMKT');</v>
      </c>
    </row>
    <row r="997" spans="1:9">
      <c r="A997" s="76" t="s">
        <v>1030</v>
      </c>
      <c r="B997" s="76" t="s">
        <v>3630</v>
      </c>
      <c r="C997" s="72" t="s">
        <v>2736</v>
      </c>
      <c r="D997" s="72" t="s">
        <v>35</v>
      </c>
      <c r="E997" s="72" t="s">
        <v>35</v>
      </c>
      <c r="F997" s="72" t="s">
        <v>331</v>
      </c>
      <c r="G997" s="72" t="s">
        <v>3631</v>
      </c>
      <c r="H997" s="72" t="s">
        <v>2713</v>
      </c>
      <c r="I997" s="65" t="str">
        <f t="shared" si="21"/>
        <v>INSERT INTO FT_T_MKID (MKT_OID,MKT_ID,MKT_ID_CTXT_TYP,START_TMS,LAST_CHG_TMS,LAST_CHG_USR_ID,MKID_OID,DATA_SRC_ID) SELECT  (select MKT_OID from ft_T_mkid where rownum=1 and mkt_id='GUY' ),'EXO00004024','ACMKT',SYSDATE,SYSDATE,'GS:BARCLAYS','AC=0000135','AC' from dual where not exists (select 'X' from ft_t_MKID where MKT_ID='EXO00004024' and MKT_ID_CTXT_TYP='ACMKT');</v>
      </c>
    </row>
    <row r="998" spans="1:9">
      <c r="A998" s="76" t="s">
        <v>784</v>
      </c>
      <c r="B998" s="76" t="s">
        <v>3632</v>
      </c>
      <c r="C998" s="72" t="s">
        <v>2736</v>
      </c>
      <c r="D998" s="72" t="s">
        <v>35</v>
      </c>
      <c r="E998" s="72" t="s">
        <v>35</v>
      </c>
      <c r="F998" s="72" t="s">
        <v>331</v>
      </c>
      <c r="G998" s="72" t="s">
        <v>3633</v>
      </c>
      <c r="H998" s="72" t="s">
        <v>2713</v>
      </c>
      <c r="I998" s="65" t="str">
        <f t="shared" si="21"/>
        <v>INSERT INTO FT_T_MKID (MKT_OID,MKT_ID,MKT_ID_CTXT_TYP,START_TMS,LAST_CHG_TMS,LAST_CHG_USR_ID,MKID_OID,DATA_SRC_ID) SELECT  (select MKT_OID from ft_T_mkid where rownum=1 and mkt_id='CPH' ),'EXO00004043','ACMKT',SYSDATE,SYSDATE,'GS:BARCLAYS','AC=0000136','AC' from dual where not exists (select 'X' from ft_t_MKID where MKT_ID='EXO00004043' and MKT_ID_CTXT_TYP='ACMKT');</v>
      </c>
    </row>
    <row r="999" spans="1:9">
      <c r="A999" s="76" t="s">
        <v>508</v>
      </c>
      <c r="B999" s="76" t="s">
        <v>3634</v>
      </c>
      <c r="C999" s="72" t="s">
        <v>2736</v>
      </c>
      <c r="D999" s="72" t="s">
        <v>35</v>
      </c>
      <c r="E999" s="72" t="s">
        <v>35</v>
      </c>
      <c r="F999" s="72" t="s">
        <v>331</v>
      </c>
      <c r="G999" s="72" t="s">
        <v>3635</v>
      </c>
      <c r="H999" s="72" t="s">
        <v>2713</v>
      </c>
      <c r="I999" s="65" t="str">
        <f t="shared" si="21"/>
        <v>INSERT INTO FT_T_MKID (MKT_OID,MKT_ID,MKT_ID_CTXT_TYP,START_TMS,LAST_CHG_TMS,LAST_CHG_USR_ID,MKID_OID,DATA_SRC_ID) SELECT  (select MKT_OID from ft_T_mkid where rownum=1 and mkt_id='ACE' ),'EXO00004172','ACMKT',SYSDATE,SYSDATE,'GS:BARCLAYS','AC=0000137','AC' from dual where not exists (select 'X' from ft_t_MKID where MKT_ID='EXO00004172' and MKT_ID_CTXT_TYP='ACMKT');</v>
      </c>
    </row>
    <row r="1000" spans="1:9">
      <c r="A1000" s="76" t="s">
        <v>3636</v>
      </c>
      <c r="B1000" s="76" t="s">
        <v>3637</v>
      </c>
      <c r="C1000" s="72" t="s">
        <v>2736</v>
      </c>
      <c r="D1000" s="72" t="s">
        <v>35</v>
      </c>
      <c r="E1000" s="72" t="s">
        <v>35</v>
      </c>
      <c r="F1000" s="72" t="s">
        <v>331</v>
      </c>
      <c r="G1000" s="72" t="s">
        <v>3638</v>
      </c>
      <c r="H1000" s="72" t="s">
        <v>2713</v>
      </c>
      <c r="I1000" s="65" t="str">
        <f t="shared" si="21"/>
        <v>INSERT INTO FT_T_MKID (MKT_OID,MKT_ID,MKT_ID_CTXT_TYP,START_TMS,LAST_CHG_TMS,LAST_CHG_USR_ID,MKID_OID,DATA_SRC_ID) SELECT  (select MKT_OID from ft_T_mkid where rownum=1 and mkt_id='VSE' ),'EXO00004257','ACMKT',SYSDATE,SYSDATE,'GS:BARCLAYS','AC=0000138','AC' from dual where not exists (select 'X' from ft_t_MKID where MKT_ID='EXO00004257' and MKT_ID_CTXT_TYP='ACMKT');</v>
      </c>
    </row>
    <row r="1001" spans="1:9">
      <c r="A1001" s="76" t="s">
        <v>784</v>
      </c>
      <c r="B1001" s="76" t="s">
        <v>3639</v>
      </c>
      <c r="C1001" s="72" t="s">
        <v>2736</v>
      </c>
      <c r="D1001" s="72" t="s">
        <v>35</v>
      </c>
      <c r="E1001" s="72" t="s">
        <v>35</v>
      </c>
      <c r="F1001" s="72" t="s">
        <v>331</v>
      </c>
      <c r="G1001" s="72" t="s">
        <v>3640</v>
      </c>
      <c r="H1001" s="72" t="s">
        <v>2713</v>
      </c>
      <c r="I1001" s="65" t="str">
        <f t="shared" si="21"/>
        <v>INSERT INTO FT_T_MKID (MKT_OID,MKT_ID,MKT_ID_CTXT_TYP,START_TMS,LAST_CHG_TMS,LAST_CHG_USR_ID,MKID_OID,DATA_SRC_ID) SELECT  (select MKT_OID from ft_T_mkid where rownum=1 and mkt_id='CPH' ),'EXO00004286','ACMKT',SYSDATE,SYSDATE,'GS:BARCLAYS','AC=0000139','AC' from dual where not exists (select 'X' from ft_t_MKID where MKT_ID='EXO00004286' and MKT_ID_CTXT_TYP='ACMKT');</v>
      </c>
    </row>
    <row r="1002" spans="1:9">
      <c r="A1002" s="76" t="s">
        <v>1277</v>
      </c>
      <c r="B1002" s="76" t="s">
        <v>3641</v>
      </c>
      <c r="C1002" s="72" t="s">
        <v>2736</v>
      </c>
      <c r="D1002" s="72" t="s">
        <v>35</v>
      </c>
      <c r="E1002" s="72" t="s">
        <v>35</v>
      </c>
      <c r="F1002" s="72" t="s">
        <v>331</v>
      </c>
      <c r="G1002" s="72" t="s">
        <v>3642</v>
      </c>
      <c r="H1002" s="72" t="s">
        <v>2713</v>
      </c>
      <c r="I1002" s="65" t="str">
        <f t="shared" si="21"/>
        <v>INSERT INTO FT_T_MKID (MKT_OID,MKT_ID,MKT_ID_CTXT_TYP,START_TMS,LAST_CHG_TMS,LAST_CHG_USR_ID,MKID_OID,DATA_SRC_ID) SELECT  (select MKT_OID from ft_T_mkid where rownum=1 and mkt_id='AQF' ),'EXO00004287','ACMKT',SYSDATE,SYSDATE,'GS:BARCLAYS','AC=0000140','AC' from dual where not exists (select 'X' from ft_t_MKID where MKT_ID='EXO00004287' and MKT_ID_CTXT_TYP='ACMKT');</v>
      </c>
    </row>
    <row r="1003" spans="1:9">
      <c r="A1003" s="76" t="s">
        <v>1189</v>
      </c>
      <c r="B1003" s="76" t="s">
        <v>3643</v>
      </c>
      <c r="C1003" s="72" t="s">
        <v>2736</v>
      </c>
      <c r="D1003" s="72" t="s">
        <v>35</v>
      </c>
      <c r="E1003" s="72" t="s">
        <v>35</v>
      </c>
      <c r="F1003" s="72" t="s">
        <v>331</v>
      </c>
      <c r="G1003" s="72" t="s">
        <v>3644</v>
      </c>
      <c r="H1003" s="72" t="s">
        <v>2713</v>
      </c>
      <c r="I1003" s="65" t="str">
        <f t="shared" si="21"/>
        <v>INSERT INTO FT_T_MKID (MKT_OID,MKT_ID,MKT_ID_CTXT_TYP,START_TMS,LAST_CHG_TMS,LAST_CHG_USR_ID,MKID_OID,DATA_SRC_ID) SELECT  (select MKT_OID from ft_T_mkid where rownum=1 and mkt_id='OTC' ),'EXO00004291','ACMKT',SYSDATE,SYSDATE,'GS:BARCLAYS','AC=0000141','AC' from dual where not exists (select 'X' from ft_t_MKID where MKT_ID='EXO00004291' and MKT_ID_CTXT_TYP='ACMKT');</v>
      </c>
    </row>
    <row r="1004" spans="1:9">
      <c r="I1004" s="65"/>
    </row>
    <row r="1005" spans="1:9">
      <c r="I1005" s="65"/>
    </row>
    <row r="1006" spans="1:9">
      <c r="I1006" s="65"/>
    </row>
    <row r="1007" spans="1:9">
      <c r="I1007" s="65"/>
    </row>
    <row r="1008" spans="1:9">
      <c r="I1008" s="65"/>
    </row>
    <row r="1009" spans="9:9">
      <c r="I1009" s="65"/>
    </row>
    <row r="1010" spans="9:9">
      <c r="I1010" s="65"/>
    </row>
    <row r="1011" spans="9:9">
      <c r="I1011" s="65"/>
    </row>
    <row r="1012" spans="9:9">
      <c r="I1012" s="65"/>
    </row>
    <row r="1013" spans="9:9">
      <c r="I1013" s="65"/>
    </row>
    <row r="1014" spans="9:9">
      <c r="I1014" s="65"/>
    </row>
    <row r="1015" spans="9:9">
      <c r="I1015" s="65"/>
    </row>
    <row r="1016" spans="9:9">
      <c r="I1016" s="65"/>
    </row>
    <row r="1017" spans="9:9">
      <c r="I1017" s="65"/>
    </row>
    <row r="1018" spans="9:9">
      <c r="I1018" s="65"/>
    </row>
    <row r="1019" spans="9:9">
      <c r="I1019" s="65"/>
    </row>
    <row r="1020" spans="9:9">
      <c r="I1020" s="65"/>
    </row>
    <row r="1021" spans="9:9">
      <c r="I1021" s="65"/>
    </row>
    <row r="1022" spans="9:9">
      <c r="I1022" s="65"/>
    </row>
    <row r="1023" spans="9:9">
      <c r="I1023" s="65"/>
    </row>
    <row r="1024" spans="9:9">
      <c r="I1024" s="65"/>
    </row>
    <row r="1025" spans="9:9">
      <c r="I1025" s="65"/>
    </row>
    <row r="1026" spans="9:9">
      <c r="I1026" s="65"/>
    </row>
    <row r="1027" spans="9:9">
      <c r="I1027" s="65"/>
    </row>
    <row r="1028" spans="9:9">
      <c r="I1028" s="65"/>
    </row>
    <row r="1029" spans="9:9">
      <c r="I1029" s="65"/>
    </row>
    <row r="1030" spans="9:9">
      <c r="I1030" s="65"/>
    </row>
    <row r="1031" spans="9:9">
      <c r="I1031" s="65"/>
    </row>
    <row r="1032" spans="9:9">
      <c r="I1032" s="65"/>
    </row>
    <row r="1033" spans="9:9">
      <c r="I1033" s="65"/>
    </row>
    <row r="1034" spans="9:9">
      <c r="I1034" s="65"/>
    </row>
    <row r="1035" spans="9:9">
      <c r="I1035" s="65"/>
    </row>
    <row r="1036" spans="9:9">
      <c r="I1036" s="65"/>
    </row>
    <row r="1037" spans="9:9">
      <c r="I1037" s="65"/>
    </row>
    <row r="1038" spans="9:9">
      <c r="I1038" s="65"/>
    </row>
    <row r="1039" spans="9:9">
      <c r="I1039" s="65"/>
    </row>
    <row r="1040" spans="9:9">
      <c r="I1040" s="65"/>
    </row>
    <row r="1041" spans="9:9">
      <c r="I1041" s="65"/>
    </row>
    <row r="1042" spans="9:9">
      <c r="I1042" s="65"/>
    </row>
    <row r="1043" spans="9:9">
      <c r="I1043" s="65"/>
    </row>
    <row r="1044" spans="9:9">
      <c r="I1044" s="65"/>
    </row>
    <row r="1045" spans="9:9">
      <c r="I1045" s="65"/>
    </row>
    <row r="1046" spans="9:9">
      <c r="I1046" s="65"/>
    </row>
    <row r="1047" spans="9:9">
      <c r="I1047" s="65"/>
    </row>
    <row r="1048" spans="9:9">
      <c r="I1048" s="65"/>
    </row>
    <row r="1049" spans="9:9">
      <c r="I1049" s="65"/>
    </row>
    <row r="1050" spans="9:9">
      <c r="I1050" s="65"/>
    </row>
    <row r="1051" spans="9:9">
      <c r="I1051" s="65"/>
    </row>
    <row r="1052" spans="9:9">
      <c r="I1052" s="65"/>
    </row>
    <row r="1053" spans="9:9">
      <c r="I1053" s="65"/>
    </row>
    <row r="1054" spans="9:9">
      <c r="I1054" s="65"/>
    </row>
    <row r="1055" spans="9:9">
      <c r="I1055" s="65"/>
    </row>
    <row r="1056" spans="9:9">
      <c r="I1056" s="65"/>
    </row>
    <row r="1057" spans="9:9">
      <c r="I1057" s="65"/>
    </row>
    <row r="1058" spans="9:9">
      <c r="I1058" s="65"/>
    </row>
    <row r="1059" spans="9:9">
      <c r="I1059" s="65"/>
    </row>
    <row r="1060" spans="9:9">
      <c r="I1060" s="65"/>
    </row>
    <row r="1061" spans="9:9">
      <c r="I1061" s="65"/>
    </row>
    <row r="1062" spans="9:9">
      <c r="I1062" s="65"/>
    </row>
    <row r="1063" spans="9:9">
      <c r="I1063" s="65"/>
    </row>
    <row r="1064" spans="9:9">
      <c r="I1064" s="65"/>
    </row>
    <row r="1065" spans="9:9">
      <c r="I1065" s="65"/>
    </row>
    <row r="1066" spans="9:9">
      <c r="I1066" s="65"/>
    </row>
    <row r="1067" spans="9:9">
      <c r="I1067" s="65"/>
    </row>
    <row r="1068" spans="9:9">
      <c r="I1068" s="65"/>
    </row>
    <row r="1069" spans="9:9">
      <c r="I1069" s="65"/>
    </row>
    <row r="1070" spans="9:9">
      <c r="I1070" s="65"/>
    </row>
    <row r="1071" spans="9:9">
      <c r="I1071" s="65"/>
    </row>
    <row r="1072" spans="9:9">
      <c r="I1072" s="65"/>
    </row>
    <row r="1073" spans="9:9">
      <c r="I1073" s="65"/>
    </row>
    <row r="1074" spans="9:9">
      <c r="I1074" s="65"/>
    </row>
    <row r="1075" spans="9:9">
      <c r="I1075" s="65"/>
    </row>
    <row r="1076" spans="9:9">
      <c r="I1076" s="65"/>
    </row>
    <row r="1077" spans="9:9">
      <c r="I1077" s="65"/>
    </row>
    <row r="1078" spans="9:9">
      <c r="I1078" s="65"/>
    </row>
  </sheetData>
  <autoFilter ref="A1:T685" xr:uid="{00000000-0009-0000-0000-000019000000}"/>
  <phoneticPr fontId="167" type="noConversion"/>
  <pageMargins left="0.7" right="0.7" top="0.75" bottom="0.75" header="0.3" footer="0.3"/>
  <pageSetup orientation="portrait"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43"/>
  <sheetViews>
    <sheetView zoomScale="115" zoomScaleNormal="115" workbookViewId="0">
      <pane xSplit="1" ySplit="1" topLeftCell="B91" activePane="bottomRight" state="frozenSplit"/>
      <selection activeCell="A268" sqref="A268"/>
      <selection pane="topRight" activeCell="A268" sqref="A268"/>
      <selection pane="bottomLeft" activeCell="A268" sqref="A268"/>
      <selection pane="bottomRight" activeCell="H103" sqref="H103"/>
    </sheetView>
  </sheetViews>
  <sheetFormatPr defaultColWidth="9.1796875" defaultRowHeight="10"/>
  <cols>
    <col min="1" max="1" width="16.453125" style="29" customWidth="1"/>
    <col min="2" max="2" width="12" style="29" customWidth="1"/>
    <col min="3" max="3" width="8.1796875" style="29" bestFit="1" customWidth="1"/>
    <col min="4" max="4" width="12.1796875" style="29" customWidth="1"/>
    <col min="5" max="5" width="8" style="1" bestFit="1" customWidth="1"/>
    <col min="6" max="6" width="13.453125" style="30" customWidth="1"/>
    <col min="7" max="7" width="8" style="30" bestFit="1" customWidth="1"/>
    <col min="8" max="8" width="31.453125" style="29" bestFit="1" customWidth="1"/>
    <col min="9" max="9" width="38.54296875" style="30" customWidth="1"/>
    <col min="10" max="10" width="7" style="30" bestFit="1" customWidth="1"/>
    <col min="11" max="11" width="7" style="30" customWidth="1"/>
    <col min="12" max="12" width="32.54296875" style="29" customWidth="1"/>
    <col min="13" max="16384" width="9.1796875" style="28"/>
  </cols>
  <sheetData>
    <row r="1" spans="1:12" ht="79" thickBot="1">
      <c r="A1" s="10" t="s">
        <v>36</v>
      </c>
      <c r="B1" s="14" t="s">
        <v>52</v>
      </c>
      <c r="C1" s="14" t="s">
        <v>53</v>
      </c>
      <c r="D1" s="14" t="s">
        <v>54</v>
      </c>
      <c r="E1" s="15" t="s">
        <v>1</v>
      </c>
      <c r="F1" s="16" t="s">
        <v>2</v>
      </c>
      <c r="G1" s="16" t="s">
        <v>0</v>
      </c>
      <c r="H1" s="16" t="s">
        <v>55</v>
      </c>
      <c r="I1" s="16" t="s">
        <v>56</v>
      </c>
      <c r="J1" s="16" t="s">
        <v>7</v>
      </c>
      <c r="K1" s="16" t="s">
        <v>8</v>
      </c>
      <c r="L1" s="17" t="s">
        <v>38</v>
      </c>
    </row>
    <row r="2" spans="1:12" ht="12.5" thickTop="1">
      <c r="A2" s="19" t="s">
        <v>67</v>
      </c>
      <c r="B2" s="44" t="s">
        <v>1808</v>
      </c>
      <c r="C2" s="45" t="s">
        <v>57</v>
      </c>
      <c r="D2" s="33" t="s">
        <v>2659</v>
      </c>
      <c r="E2" s="34" t="s">
        <v>35</v>
      </c>
      <c r="F2" s="35" t="s">
        <v>331</v>
      </c>
      <c r="G2" s="35" t="s">
        <v>35</v>
      </c>
      <c r="H2" s="47" t="s">
        <v>1867</v>
      </c>
      <c r="I2" s="47" t="s">
        <v>1867</v>
      </c>
      <c r="J2" s="34" t="s">
        <v>15</v>
      </c>
      <c r="K2" s="35" t="s">
        <v>332</v>
      </c>
      <c r="L2" s="39" t="str">
        <f>CONCATENATE("INSERT INTO ft_t_rtng   (rtng_set_oid, rtng_set_tbl_typ, rtng_set_mnem, last_chg_tms, last_chg_usr_id, start_tms, rtng_set_nme, rtng_set_desc, data_stat_typ, data_src_id)  SELECT '", B2, "','", C2, "','", D2, "',", E2, ",'", F2, "',", G2, ",'", H2,"','",I2, "','",J2, "','",K2, "'     FROM DUAL WHERE NOT EXISTS (SELECT 1 FROM ft_t_rtng WHERE rtng_set_nme = '", H2, "');")</f>
        <v>INSERT INTO ft_t_rtng   (rtng_set_oid, rtng_set_tbl_typ, rtng_set_mnem, last_chg_tms, last_chg_usr_id, start_tms, rtng_set_nme, rtng_set_desc, data_stat_typ, data_src_id)  SELECT 'EMSRTG=001','ALL','BEDTFTSR',SYSDATE,'GS:BARCLAYS',SYSDATE,'RTG_SP_ST_FC_SR_UNSECURED_DEBT','RTG_SP_ST_FC_SR_UNSECURED_DEBT','ACTIVE','ESM'     FROM DUAL WHERE NOT EXISTS (SELECT 1 FROM ft_t_rtng WHERE rtng_set_nme = 'RTG_SP_ST_FC_SR_UNSECURED_DEBT');</v>
      </c>
    </row>
    <row r="3" spans="1:12" ht="12">
      <c r="A3" s="48"/>
      <c r="B3" s="44" t="s">
        <v>1809</v>
      </c>
      <c r="C3" s="45" t="s">
        <v>57</v>
      </c>
      <c r="D3" s="44" t="s">
        <v>2647</v>
      </c>
      <c r="E3" s="46" t="s">
        <v>35</v>
      </c>
      <c r="F3" s="47" t="s">
        <v>331</v>
      </c>
      <c r="G3" s="47" t="s">
        <v>35</v>
      </c>
      <c r="H3" s="47" t="s">
        <v>1849</v>
      </c>
      <c r="I3" s="47" t="s">
        <v>1849</v>
      </c>
      <c r="J3" s="46" t="s">
        <v>15</v>
      </c>
      <c r="K3" s="47" t="s">
        <v>332</v>
      </c>
      <c r="L3" s="39" t="str">
        <f t="shared" ref="L3:L66" si="0">CONCATENATE("INSERT INTO ft_t_rtng   (rtng_set_oid, rtng_set_tbl_typ, rtng_set_mnem, last_chg_tms, last_chg_usr_id, start_tms, rtng_set_nme, rtng_set_desc, data_stat_typ, data_src_id)  SELECT '", B3, "','", C3, "','", D3, "',", E3, ",'", F3, "',", G3, ",'", H3,"','",I3, "','",J3, "','",K3, "'     FROM DUAL WHERE NOT EXISTS (SELECT 1 FROM ft_t_rtng WHERE rtng_set_nme = '", H3, "');")</f>
        <v>INSERT INTO ft_t_rtng   (rtng_set_oid, rtng_set_tbl_typ, rtng_set_mnem, last_chg_tms, last_chg_usr_id, start_tms, rtng_set_nme, rtng_set_desc, data_stat_typ, data_src_id)  SELECT 'EMSRTG=002','ALL','CMMPSPST',SYSDATE,'GS:BARCLAYS',SYSDATE,'RTG_SP_ST_FC_COMMERCIAL_PAPER','RTG_SP_ST_FC_COMMERCIAL_PAPER','ACTIVE','ESM'     FROM DUAL WHERE NOT EXISTS (SELECT 1 FROM ft_t_rtng WHERE rtng_set_nme = 'RTG_SP_ST_FC_COMMERCIAL_PAPER');</v>
      </c>
    </row>
    <row r="4" spans="1:12" ht="12">
      <c r="A4" s="48"/>
      <c r="B4" s="44" t="s">
        <v>1813</v>
      </c>
      <c r="C4" s="45" t="s">
        <v>57</v>
      </c>
      <c r="D4" s="44" t="s">
        <v>2657</v>
      </c>
      <c r="E4" s="46" t="s">
        <v>35</v>
      </c>
      <c r="F4" s="47" t="s">
        <v>331</v>
      </c>
      <c r="G4" s="47" t="s">
        <v>35</v>
      </c>
      <c r="H4" s="47" t="s">
        <v>1862</v>
      </c>
      <c r="I4" s="47" t="s">
        <v>1862</v>
      </c>
      <c r="J4" s="46" t="s">
        <v>15</v>
      </c>
      <c r="K4" s="47" t="s">
        <v>332</v>
      </c>
      <c r="L4" s="39" t="str">
        <f t="shared" si="0"/>
        <v>INSERT INTO ft_t_rtng   (rtng_set_oid, rtng_set_tbl_typ, rtng_set_mnem, last_chg_tms, last_chg_usr_id, start_tms, rtng_set_nme, rtng_set_desc, data_stat_typ, data_src_id)  SELECT 'EMSRTG=003','ALL','FCSTMDIR',SYSDATE,'GS:BARCLAYS',SYSDATE,'RTG_MDY_ST_FC_ISSUER_RATING','RTG_MDY_ST_FC_ISSUER_RATING','ACTIVE','ESM'     FROM DUAL WHERE NOT EXISTS (SELECT 1 FROM ft_t_rtng WHERE rtng_set_nme = 'RTG_MDY_ST_FC_ISSUER_RATING');</v>
      </c>
    </row>
    <row r="5" spans="1:12" ht="12">
      <c r="A5" s="48"/>
      <c r="B5" s="44" t="s">
        <v>1814</v>
      </c>
      <c r="C5" s="45" t="s">
        <v>57</v>
      </c>
      <c r="D5" s="44" t="s">
        <v>2660</v>
      </c>
      <c r="E5" s="46" t="s">
        <v>35</v>
      </c>
      <c r="F5" s="47" t="s">
        <v>331</v>
      </c>
      <c r="G5" s="47" t="s">
        <v>35</v>
      </c>
      <c r="H5" s="47" t="s">
        <v>1863</v>
      </c>
      <c r="I5" s="47" t="s">
        <v>1863</v>
      </c>
      <c r="J5" s="46" t="s">
        <v>15</v>
      </c>
      <c r="K5" s="47" t="s">
        <v>332</v>
      </c>
      <c r="L5" s="39" t="str">
        <f t="shared" si="0"/>
        <v>INSERT INTO ft_t_rtng   (rtng_set_oid, rtng_set_tbl_typ, rtng_set_mnem, last_chg_tms, last_chg_usr_id, start_tms, rtng_set_nme, rtng_set_desc, data_stat_typ, data_src_id)  SELECT 'EMSRTG=004','ALL','LCSTMDIR',SYSDATE,'GS:BARCLAYS',SYSDATE,'RTG_MDY_ST_LC_ISSUER_RATING','RTG_MDY_ST_LC_ISSUER_RATING','ACTIVE','ESM'     FROM DUAL WHERE NOT EXISTS (SELECT 1 FROM ft_t_rtng WHERE rtng_set_nme = 'RTG_MDY_ST_LC_ISSUER_RATING');</v>
      </c>
    </row>
    <row r="6" spans="1:12" ht="12">
      <c r="A6" s="48"/>
      <c r="B6" s="44" t="s">
        <v>1815</v>
      </c>
      <c r="C6" s="45" t="s">
        <v>57</v>
      </c>
      <c r="D6" s="44" t="s">
        <v>2619</v>
      </c>
      <c r="E6" s="46" t="s">
        <v>35</v>
      </c>
      <c r="F6" s="47" t="s">
        <v>331</v>
      </c>
      <c r="G6" s="47" t="s">
        <v>35</v>
      </c>
      <c r="H6" s="47" t="s">
        <v>118</v>
      </c>
      <c r="I6" s="47" t="s">
        <v>118</v>
      </c>
      <c r="J6" s="46" t="s">
        <v>15</v>
      </c>
      <c r="K6" s="47" t="s">
        <v>332</v>
      </c>
      <c r="L6" s="39" t="str">
        <f t="shared" si="0"/>
        <v>INSERT INTO ft_t_rtng   (rtng_set_oid, rtng_set_tbl_typ, rtng_set_mnem, last_chg_tms, last_chg_usr_id, start_tms, rtng_set_nme, rtng_set_desc, data_stat_typ, data_src_id)  SELECT 'EMSRTG=005','ALL','FTLTFCDB',SYSDATE,'GS:BARCLAYS',SYSDATE,'RTG_FITCH_LT_FC_DEBT','RTG_FITCH_LT_FC_DEBT','ACTIVE','ESM'     FROM DUAL WHERE NOT EXISTS (SELECT 1 FROM ft_t_rtng WHERE rtng_set_nme = 'RTG_FITCH_LT_FC_DEBT');</v>
      </c>
    </row>
    <row r="7" spans="1:12" ht="12">
      <c r="A7" s="48"/>
      <c r="B7" s="44" t="s">
        <v>1816</v>
      </c>
      <c r="C7" s="45" t="s">
        <v>57</v>
      </c>
      <c r="D7" s="33" t="s">
        <v>2624</v>
      </c>
      <c r="E7" s="46" t="s">
        <v>35</v>
      </c>
      <c r="F7" s="47" t="s">
        <v>331</v>
      </c>
      <c r="G7" s="47" t="s">
        <v>35</v>
      </c>
      <c r="H7" s="47" t="s">
        <v>1824</v>
      </c>
      <c r="I7" s="47" t="s">
        <v>1824</v>
      </c>
      <c r="J7" s="46" t="s">
        <v>15</v>
      </c>
      <c r="K7" s="47" t="s">
        <v>332</v>
      </c>
      <c r="L7" s="39" t="str">
        <f t="shared" si="0"/>
        <v>INSERT INTO ft_t_rtng   (rtng_set_oid, rtng_set_tbl_typ, rtng_set_mnem, last_chg_tms, last_chg_usr_id, start_tms, rtng_set_nme, rtng_set_desc, data_stat_typ, data_src_id)  SELECT 'EMSRTG=006','ALL','FTMMRTGL',SYSDATE,'GS:BARCLAYS',SYSDATE,'MM_FITCH_RTG_LONG','MM_FITCH_RTG_LONG','ACTIVE','ESM'     FROM DUAL WHERE NOT EXISTS (SELECT 1 FROM ft_t_rtng WHERE rtng_set_nme = 'MM_FITCH_RTG_LONG');</v>
      </c>
    </row>
    <row r="8" spans="1:12" ht="12">
      <c r="A8" s="48"/>
      <c r="B8" s="44" t="s">
        <v>1817</v>
      </c>
      <c r="C8" s="45" t="s">
        <v>57</v>
      </c>
      <c r="D8" s="33" t="s">
        <v>2625</v>
      </c>
      <c r="E8" s="46" t="s">
        <v>35</v>
      </c>
      <c r="F8" s="47" t="s">
        <v>331</v>
      </c>
      <c r="G8" s="47" t="s">
        <v>35</v>
      </c>
      <c r="H8" s="47" t="s">
        <v>1825</v>
      </c>
      <c r="I8" s="47" t="s">
        <v>1825</v>
      </c>
      <c r="J8" s="46" t="s">
        <v>15</v>
      </c>
      <c r="K8" s="47" t="s">
        <v>332</v>
      </c>
      <c r="L8" s="39" t="str">
        <f t="shared" si="0"/>
        <v>INSERT INTO ft_t_rtng   (rtng_set_oid, rtng_set_tbl_typ, rtng_set_mnem, last_chg_tms, last_chg_usr_id, start_tms, rtng_set_nme, rtng_set_desc, data_stat_typ, data_src_id)  SELECT 'EMSRTG=007','ALL','FTMMRTSH',SYSDATE,'GS:BARCLAYS',SYSDATE,'MM_FITCH_RTG_SHRT','MM_FITCH_RTG_SHRT','ACTIVE','ESM'     FROM DUAL WHERE NOT EXISTS (SELECT 1 FROM ft_t_rtng WHERE rtng_set_nme = 'MM_FITCH_RTG_SHRT');</v>
      </c>
    </row>
    <row r="9" spans="1:12" ht="12">
      <c r="A9" s="48"/>
      <c r="B9" s="44" t="s">
        <v>1818</v>
      </c>
      <c r="C9" s="45" t="s">
        <v>57</v>
      </c>
      <c r="D9" s="33" t="s">
        <v>2620</v>
      </c>
      <c r="E9" s="46" t="s">
        <v>35</v>
      </c>
      <c r="F9" s="47" t="s">
        <v>331</v>
      </c>
      <c r="G9" s="47" t="s">
        <v>35</v>
      </c>
      <c r="H9" s="47" t="s">
        <v>1819</v>
      </c>
      <c r="I9" s="47" t="s">
        <v>1819</v>
      </c>
      <c r="J9" s="46" t="s">
        <v>15</v>
      </c>
      <c r="K9" s="47" t="s">
        <v>332</v>
      </c>
      <c r="L9" s="39" t="str">
        <f t="shared" si="0"/>
        <v>INSERT INTO ft_t_rtng   (rtng_set_oid, rtng_set_tbl_typ, rtng_set_mnem, last_chg_tms, last_chg_usr_id, start_tms, rtng_set_nme, rtng_set_desc, data_stat_typ, data_src_id)  SELECT 'EMSRTG=008','ALL','FTOUTLOK',SYSDATE,'GS:BARCLAYS',SYSDATE,'RTG_FITCH_OUTLOOK','RTG_FITCH_OUTLOOK','ACTIVE','ESM'     FROM DUAL WHERE NOT EXISTS (SELECT 1 FROM ft_t_rtng WHERE rtng_set_nme = 'RTG_FITCH_OUTLOOK');</v>
      </c>
    </row>
    <row r="10" spans="1:12" ht="12">
      <c r="A10" s="48"/>
      <c r="B10" s="44" t="s">
        <v>2664</v>
      </c>
      <c r="C10" s="45" t="s">
        <v>57</v>
      </c>
      <c r="D10" s="45" t="s">
        <v>2632</v>
      </c>
      <c r="E10" s="46" t="s">
        <v>35</v>
      </c>
      <c r="F10" s="47" t="s">
        <v>331</v>
      </c>
      <c r="G10" s="47" t="s">
        <v>35</v>
      </c>
      <c r="H10" s="47" t="s">
        <v>120</v>
      </c>
      <c r="I10" s="47" t="s">
        <v>120</v>
      </c>
      <c r="J10" s="46" t="s">
        <v>15</v>
      </c>
      <c r="K10" s="47" t="s">
        <v>332</v>
      </c>
      <c r="L10" s="39" t="str">
        <f t="shared" si="0"/>
        <v>INSERT INTO ft_t_rtng   (rtng_set_oid, rtng_set_tbl_typ, rtng_set_mnem, last_chg_tms, last_chg_usr_id, start_tms, rtng_set_nme, rtng_set_desc, data_stat_typ, data_src_id)  SELECT 'EMSRTG=009','ALL','FTSNUNSC',SYSDATE,'GS:BARCLAYS',SYSDATE,'RTG_FITCH_SEN_UNSECURED','RTG_FITCH_SEN_UNSECURED','ACTIVE','ESM'     FROM DUAL WHERE NOT EXISTS (SELECT 1 FROM ft_t_rtng WHERE rtng_set_nme = 'RTG_FITCH_SEN_UNSECURED');</v>
      </c>
    </row>
    <row r="11" spans="1:12" ht="12">
      <c r="A11" s="48"/>
      <c r="B11" s="44" t="s">
        <v>2665</v>
      </c>
      <c r="C11" s="45" t="s">
        <v>57</v>
      </c>
      <c r="D11" s="45" t="s">
        <v>2645</v>
      </c>
      <c r="E11" s="46" t="s">
        <v>35</v>
      </c>
      <c r="F11" s="47" t="s">
        <v>331</v>
      </c>
      <c r="G11" s="47" t="s">
        <v>35</v>
      </c>
      <c r="H11" s="47" t="s">
        <v>1848</v>
      </c>
      <c r="I11" s="47" t="s">
        <v>1848</v>
      </c>
      <c r="J11" s="46" t="s">
        <v>15</v>
      </c>
      <c r="K11" s="47" t="s">
        <v>332</v>
      </c>
      <c r="L11" s="39" t="str">
        <f t="shared" si="0"/>
        <v>INSERT INTO ft_t_rtng   (rtng_set_oid, rtng_set_tbl_typ, rtng_set_mnem, last_chg_tms, last_chg_usr_id, start_tms, rtng_set_nme, rtng_set_desc, data_stat_typ, data_src_id)  SELECT 'EMSRTG=010','ALL','ISLCCRED',SYSDATE,'GS:BARCLAYS',SYSDATE,'RTG_SP_ST_LC_ISSUER_CREDIT','RTG_SP_ST_LC_ISSUER_CREDIT','ACTIVE','ESM'     FROM DUAL WHERE NOT EXISTS (SELECT 1 FROM ft_t_rtng WHERE rtng_set_nme = 'RTG_SP_ST_LC_ISSUER_CREDIT');</v>
      </c>
    </row>
    <row r="12" spans="1:12" ht="12">
      <c r="A12" s="48"/>
      <c r="B12" s="44" t="s">
        <v>2666</v>
      </c>
      <c r="C12" s="45" t="s">
        <v>57</v>
      </c>
      <c r="D12" s="45" t="s">
        <v>2644</v>
      </c>
      <c r="E12" s="46" t="s">
        <v>35</v>
      </c>
      <c r="F12" s="47" t="s">
        <v>331</v>
      </c>
      <c r="G12" s="47" t="s">
        <v>35</v>
      </c>
      <c r="H12" s="47" t="s">
        <v>1847</v>
      </c>
      <c r="I12" s="47" t="s">
        <v>1847</v>
      </c>
      <c r="J12" s="46" t="s">
        <v>15</v>
      </c>
      <c r="K12" s="47" t="s">
        <v>332</v>
      </c>
      <c r="L12" s="39" t="str">
        <f t="shared" si="0"/>
        <v>INSERT INTO ft_t_rtng   (rtng_set_oid, rtng_set_tbl_typ, rtng_set_mnem, last_chg_tms, last_chg_usr_id, start_tms, rtng_set_nme, rtng_set_desc, data_stat_typ, data_src_id)  SELECT 'EMSRTG=011','ALL','ISRCMPLC',SYSDATE,'GS:BARCLAYS',SYSDATE,'RTG_SP_ST_LC_COMMERCIAL_PAPER','RTG_SP_ST_LC_COMMERCIAL_PAPER','ACTIVE','ESM'     FROM DUAL WHERE NOT EXISTS (SELECT 1 FROM ft_t_rtng WHERE rtng_set_nme = 'RTG_SP_ST_LC_COMMERCIAL_PAPER');</v>
      </c>
    </row>
    <row r="13" spans="1:12" ht="12">
      <c r="A13" s="48"/>
      <c r="B13" s="44" t="s">
        <v>2667</v>
      </c>
      <c r="C13" s="45" t="s">
        <v>57</v>
      </c>
      <c r="D13" s="45" t="s">
        <v>2643</v>
      </c>
      <c r="E13" s="46" t="s">
        <v>35</v>
      </c>
      <c r="F13" s="47" t="s">
        <v>331</v>
      </c>
      <c r="G13" s="47" t="s">
        <v>35</v>
      </c>
      <c r="H13" s="47" t="s">
        <v>1846</v>
      </c>
      <c r="I13" s="47" t="s">
        <v>1846</v>
      </c>
      <c r="J13" s="46" t="s">
        <v>15</v>
      </c>
      <c r="K13" s="47" t="s">
        <v>332</v>
      </c>
      <c r="L13" s="39" t="str">
        <f t="shared" si="0"/>
        <v>INSERT INTO ft_t_rtng   (rtng_set_oid, rtng_set_tbl_typ, rtng_set_mnem, last_chg_tms, last_chg_usr_id, start_tms, rtng_set_nme, rtng_set_desc, data_stat_typ, data_src_id)  SELECT 'EMSRTG=012','ALL','ISRSPFCT',SYSDATE,'GS:BARCLAYS',SYSDATE,'RTG_SP_ST_FC_ISSUER_CREDIT','RTG_SP_ST_FC_ISSUER_CREDIT','ACTIVE','ESM'     FROM DUAL WHERE NOT EXISTS (SELECT 1 FROM ft_t_rtng WHERE rtng_set_nme = 'RTG_SP_ST_FC_ISSUER_CREDIT');</v>
      </c>
    </row>
    <row r="14" spans="1:12" ht="12">
      <c r="A14" s="48"/>
      <c r="B14" s="44" t="s">
        <v>2668</v>
      </c>
      <c r="C14" s="45" t="s">
        <v>57</v>
      </c>
      <c r="D14" s="45" t="s">
        <v>2656</v>
      </c>
      <c r="E14" s="46" t="s">
        <v>35</v>
      </c>
      <c r="F14" s="47" t="s">
        <v>331</v>
      </c>
      <c r="G14" s="47" t="s">
        <v>35</v>
      </c>
      <c r="H14" s="47" t="s">
        <v>1860</v>
      </c>
      <c r="I14" s="47" t="s">
        <v>1860</v>
      </c>
      <c r="J14" s="46" t="s">
        <v>15</v>
      </c>
      <c r="K14" s="47" t="s">
        <v>332</v>
      </c>
      <c r="L14" s="39" t="str">
        <f t="shared" si="0"/>
        <v>INSERT INTO ft_t_rtng   (rtng_set_oid, rtng_set_tbl_typ, rtng_set_mnem, last_chg_tms, last_chg_usr_id, start_tms, rtng_set_nme, rtng_set_desc, data_stat_typ, data_src_id)  SELECT 'EMSRTG=013','ALL','LTLCSUBD',SYSDATE,'GS:BARCLAYS',SYSDATE,'RTG_SP_LT_LC_SUBORDINATED_DEBT','RTG_SP_LT_LC_SUBORDINATED_DEBT','ACTIVE','ESM'     FROM DUAL WHERE NOT EXISTS (SELECT 1 FROM ft_t_rtng WHERE rtng_set_nme = 'RTG_SP_LT_LC_SUBORDINATED_DEBT');</v>
      </c>
    </row>
    <row r="15" spans="1:12" ht="12">
      <c r="A15" s="48"/>
      <c r="B15" s="44" t="s">
        <v>2669</v>
      </c>
      <c r="C15" s="45" t="s">
        <v>57</v>
      </c>
      <c r="D15" s="45" t="s">
        <v>2649</v>
      </c>
      <c r="E15" s="46" t="s">
        <v>35</v>
      </c>
      <c r="F15" s="47" t="s">
        <v>331</v>
      </c>
      <c r="G15" s="47" t="s">
        <v>35</v>
      </c>
      <c r="H15" s="47" t="s">
        <v>1851</v>
      </c>
      <c r="I15" s="47" t="s">
        <v>1851</v>
      </c>
      <c r="J15" s="46" t="s">
        <v>15</v>
      </c>
      <c r="K15" s="47" t="s">
        <v>332</v>
      </c>
      <c r="L15" s="39" t="str">
        <f t="shared" si="0"/>
        <v>INSERT INTO ft_t_rtng   (rtng_set_oid, rtng_set_tbl_typ, rtng_set_mnem, last_chg_tms, last_chg_usr_id, start_tms, rtng_set_nme, rtng_set_desc, data_stat_typ, data_src_id)  SELECT 'EMSRTG=014','ALL','LTLSMDRT',SYSDATE,'GS:BARCLAYS',SYSDATE,'RTG_MDY_LT_LC_ISSUER_RATING','RTG_MDY_LT_LC_ISSUER_RATING','ACTIVE','ESM'     FROM DUAL WHERE NOT EXISTS (SELECT 1 FROM ft_t_rtng WHERE rtng_set_nme = 'RTG_MDY_LT_LC_ISSUER_RATING');</v>
      </c>
    </row>
    <row r="16" spans="1:12" ht="12">
      <c r="A16" s="48"/>
      <c r="B16" s="44" t="s">
        <v>2670</v>
      </c>
      <c r="C16" s="45" t="s">
        <v>57</v>
      </c>
      <c r="D16" s="45" t="s">
        <v>2640</v>
      </c>
      <c r="E16" s="46" t="s">
        <v>35</v>
      </c>
      <c r="F16" s="47" t="s">
        <v>331</v>
      </c>
      <c r="G16" s="47" t="s">
        <v>35</v>
      </c>
      <c r="H16" s="47" t="s">
        <v>1843</v>
      </c>
      <c r="I16" s="47" t="s">
        <v>1843</v>
      </c>
      <c r="J16" s="46" t="s">
        <v>15</v>
      </c>
      <c r="K16" s="47" t="s">
        <v>332</v>
      </c>
      <c r="L16" s="39" t="str">
        <f t="shared" si="0"/>
        <v>INSERT INTO ft_t_rtng   (rtng_set_oid, rtng_set_tbl_typ, rtng_set_mnem, last_chg_tms, last_chg_usr_id, start_tms, rtng_set_nme, rtng_set_desc, data_stat_typ, data_src_id)  SELECT 'EMSRTG=015','ALL','MDLFCISR',SYSDATE,'GS:BARCLAYS',SYSDATE,'RTG_MDY_LT_FC_ISSUER_RATING','RTG_MDY_LT_FC_ISSUER_RATING','ACTIVE','ESM'     FROM DUAL WHERE NOT EXISTS (SELECT 1 FROM ft_t_rtng WHERE rtng_set_nme = 'RTG_MDY_LT_FC_ISSUER_RATING');</v>
      </c>
    </row>
    <row r="17" spans="1:12" ht="12">
      <c r="A17" s="48"/>
      <c r="B17" s="44" t="s">
        <v>2671</v>
      </c>
      <c r="C17" s="45" t="s">
        <v>57</v>
      </c>
      <c r="D17" s="45" t="s">
        <v>2621</v>
      </c>
      <c r="E17" s="46" t="s">
        <v>35</v>
      </c>
      <c r="F17" s="47" t="s">
        <v>331</v>
      </c>
      <c r="G17" s="47" t="s">
        <v>35</v>
      </c>
      <c r="H17" s="47" t="s">
        <v>1820</v>
      </c>
      <c r="I17" s="47" t="s">
        <v>1820</v>
      </c>
      <c r="J17" s="46" t="s">
        <v>15</v>
      </c>
      <c r="K17" s="47" t="s">
        <v>332</v>
      </c>
      <c r="L17" s="39" t="str">
        <f t="shared" si="0"/>
        <v>INSERT INTO ft_t_rtng   (rtng_set_oid, rtng_set_tbl_typ, rtng_set_mnem, last_chg_tms, last_chg_usr_id, start_tms, rtng_set_nme, rtng_set_desc, data_stat_typ, data_src_id)  SELECT 'EMSRTG=016','ALL','MDLTFCDB',SYSDATE,'GS:BARCLAYS',SYSDATE,'RTG_MDY_LT_FC_DEBT','RTG_MDY_LT_FC_DEBT','ACTIVE','ESM'     FROM DUAL WHERE NOT EXISTS (SELECT 1 FROM ft_t_rtng WHERE rtng_set_nme = 'RTG_MDY_LT_FC_DEBT');</v>
      </c>
    </row>
    <row r="18" spans="1:12" ht="12">
      <c r="A18" s="48"/>
      <c r="B18" s="44" t="s">
        <v>2672</v>
      </c>
      <c r="C18" s="45" t="s">
        <v>57</v>
      </c>
      <c r="D18" s="45" t="s">
        <v>2626</v>
      </c>
      <c r="E18" s="46" t="s">
        <v>35</v>
      </c>
      <c r="F18" s="47" t="s">
        <v>331</v>
      </c>
      <c r="G18" s="47" t="s">
        <v>35</v>
      </c>
      <c r="H18" s="47" t="s">
        <v>1828</v>
      </c>
      <c r="I18" s="47" t="s">
        <v>1828</v>
      </c>
      <c r="J18" s="46" t="s">
        <v>15</v>
      </c>
      <c r="K18" s="47" t="s">
        <v>332</v>
      </c>
      <c r="L18" s="39" t="str">
        <f t="shared" si="0"/>
        <v>INSERT INTO ft_t_rtng   (rtng_set_oid, rtng_set_tbl_typ, rtng_set_mnem, last_chg_tms, last_chg_usr_id, start_tms, rtng_set_nme, rtng_set_desc, data_stat_typ, data_src_id)  SELECT 'EMSRTG=017','ALL','MDMMTRTL',SYSDATE,'GS:BARCLAYS',SYSDATE,'MM_MDY_RTG_LONG','MM_MDY_RTG_LONG','ACTIVE','ESM'     FROM DUAL WHERE NOT EXISTS (SELECT 1 FROM ft_t_rtng WHERE rtng_set_nme = 'MM_MDY_RTG_LONG');</v>
      </c>
    </row>
    <row r="19" spans="1:12" ht="12">
      <c r="A19" s="48"/>
      <c r="B19" s="44" t="s">
        <v>2673</v>
      </c>
      <c r="C19" s="45" t="s">
        <v>57</v>
      </c>
      <c r="D19" s="45" t="s">
        <v>2627</v>
      </c>
      <c r="E19" s="46" t="s">
        <v>35</v>
      </c>
      <c r="F19" s="47" t="s">
        <v>331</v>
      </c>
      <c r="G19" s="47" t="s">
        <v>35</v>
      </c>
      <c r="H19" s="47" t="s">
        <v>1829</v>
      </c>
      <c r="I19" s="47" t="s">
        <v>1829</v>
      </c>
      <c r="J19" s="46" t="s">
        <v>15</v>
      </c>
      <c r="K19" s="47" t="s">
        <v>332</v>
      </c>
      <c r="L19" s="39" t="str">
        <f t="shared" si="0"/>
        <v>INSERT INTO ft_t_rtng   (rtng_set_oid, rtng_set_tbl_typ, rtng_set_mnem, last_chg_tms, last_chg_usr_id, start_tms, rtng_set_nme, rtng_set_desc, data_stat_typ, data_src_id)  SELECT 'EMSRTG=018','ALL','MDMMTRTS',SYSDATE,'GS:BARCLAYS',SYSDATE,'MM_MDY_RTG_SHRT','MM_MDY_RTG_SHRT','ACTIVE','ESM'     FROM DUAL WHERE NOT EXISTS (SELECT 1 FROM ft_t_rtng WHERE rtng_set_nme = 'MM_MDY_RTG_SHRT');</v>
      </c>
    </row>
    <row r="20" spans="1:12" ht="12">
      <c r="A20" s="48"/>
      <c r="B20" s="44" t="s">
        <v>2674</v>
      </c>
      <c r="C20" s="45" t="s">
        <v>57</v>
      </c>
      <c r="D20" s="45" t="s">
        <v>2635</v>
      </c>
      <c r="E20" s="46" t="s">
        <v>35</v>
      </c>
      <c r="F20" s="47" t="s">
        <v>331</v>
      </c>
      <c r="G20" s="47" t="s">
        <v>35</v>
      </c>
      <c r="H20" s="47" t="s">
        <v>123</v>
      </c>
      <c r="I20" s="47" t="s">
        <v>123</v>
      </c>
      <c r="J20" s="46" t="s">
        <v>15</v>
      </c>
      <c r="K20" s="47" t="s">
        <v>332</v>
      </c>
      <c r="L20" s="39" t="str">
        <f t="shared" si="0"/>
        <v>INSERT INTO ft_t_rtng   (rtng_set_oid, rtng_set_tbl_typ, rtng_set_mnem, last_chg_tms, last_chg_usr_id, start_tms, rtng_set_nme, rtng_set_desc, data_stat_typ, data_src_id)  SELECT 'EMSRTG=019','ALL','MDSHRDBT',SYSDATE,'GS:BARCLAYS',SYSDATE,'RTG_MDY_SHORT_TERM_DEBT','RTG_MDY_SHORT_TERM_DEBT','ACTIVE','ESM'     FROM DUAL WHERE NOT EXISTS (SELECT 1 FROM ft_t_rtng WHERE rtng_set_nme = 'RTG_MDY_SHORT_TERM_DEBT');</v>
      </c>
    </row>
    <row r="21" spans="1:12" ht="12">
      <c r="A21" s="19"/>
      <c r="B21" s="44" t="s">
        <v>2675</v>
      </c>
      <c r="C21" s="45" t="s">
        <v>57</v>
      </c>
      <c r="D21" s="45" t="s">
        <v>2634</v>
      </c>
      <c r="E21" s="46" t="s">
        <v>35</v>
      </c>
      <c r="F21" s="47" t="s">
        <v>331</v>
      </c>
      <c r="G21" s="47" t="s">
        <v>35</v>
      </c>
      <c r="H21" s="47" t="s">
        <v>122</v>
      </c>
      <c r="I21" s="47" t="s">
        <v>122</v>
      </c>
      <c r="J21" s="46" t="s">
        <v>15</v>
      </c>
      <c r="K21" s="47" t="s">
        <v>332</v>
      </c>
      <c r="L21" s="39" t="str">
        <f t="shared" si="0"/>
        <v>INSERT INTO ft_t_rtng   (rtng_set_oid, rtng_set_tbl_typ, rtng_set_mnem, last_chg_tms, last_chg_usr_id, start_tms, rtng_set_nme, rtng_set_desc, data_stat_typ, data_src_id)  SELECT 'EMSRTG=020','ALL','MDSNUNDT',SYSDATE,'GS:BARCLAYS',SYSDATE,'RTG_MDY_SEN_UNSECURED_DEBT','RTG_MDY_SEN_UNSECURED_DEBT','ACTIVE','ESM'     FROM DUAL WHERE NOT EXISTS (SELECT 1 FROM ft_t_rtng WHERE rtng_set_nme = 'RTG_MDY_SEN_UNSECURED_DEBT');</v>
      </c>
    </row>
    <row r="22" spans="1:12" ht="12">
      <c r="A22" s="19"/>
      <c r="B22" s="44" t="s">
        <v>2676</v>
      </c>
      <c r="C22" s="45" t="s">
        <v>57</v>
      </c>
      <c r="D22" s="45" t="s">
        <v>2637</v>
      </c>
      <c r="E22" s="46" t="s">
        <v>35</v>
      </c>
      <c r="F22" s="47" t="s">
        <v>331</v>
      </c>
      <c r="G22" s="47" t="s">
        <v>35</v>
      </c>
      <c r="H22" s="47" t="s">
        <v>1840</v>
      </c>
      <c r="I22" s="47" t="s">
        <v>1840</v>
      </c>
      <c r="J22" s="46" t="s">
        <v>15</v>
      </c>
      <c r="K22" s="47" t="s">
        <v>332</v>
      </c>
      <c r="L22" s="39" t="str">
        <f t="shared" si="0"/>
        <v>INSERT INTO ft_t_rtng   (rtng_set_oid, rtng_set_tbl_typ, rtng_set_mnem, last_chg_tms, last_chg_usr_id, start_tms, rtng_set_nme, rtng_set_desc, data_stat_typ, data_src_id)  SELECT 'EMSRTG=021','ALL','MDYCRALT',SYSDATE,'GS:BARCLAYS',SYSDATE,'RTG_MDY_CRA_LT','RTG_MDY_CRA_LT','ACTIVE','ESM'     FROM DUAL WHERE NOT EXISTS (SELECT 1 FROM ft_t_rtng WHERE rtng_set_nme = 'RTG_MDY_CRA_LT');</v>
      </c>
    </row>
    <row r="23" spans="1:12" ht="12">
      <c r="A23" s="19"/>
      <c r="B23" s="44" t="s">
        <v>2677</v>
      </c>
      <c r="C23" s="45" t="s">
        <v>57</v>
      </c>
      <c r="D23" s="45" t="s">
        <v>2638</v>
      </c>
      <c r="E23" s="46" t="s">
        <v>35</v>
      </c>
      <c r="F23" s="47" t="s">
        <v>331</v>
      </c>
      <c r="G23" s="47" t="s">
        <v>35</v>
      </c>
      <c r="H23" s="47" t="s">
        <v>1841</v>
      </c>
      <c r="I23" s="47" t="s">
        <v>1841</v>
      </c>
      <c r="J23" s="46" t="s">
        <v>15</v>
      </c>
      <c r="K23" s="47" t="s">
        <v>332</v>
      </c>
      <c r="L23" s="39" t="str">
        <f t="shared" si="0"/>
        <v>INSERT INTO ft_t_rtng   (rtng_set_oid, rtng_set_tbl_typ, rtng_set_mnem, last_chg_tms, last_chg_usr_id, start_tms, rtng_set_nme, rtng_set_desc, data_stat_typ, data_src_id)  SELECT 'EMSRTG=022','ALL','MDYCRAST',SYSDATE,'GS:BARCLAYS',SYSDATE,'RTG_MDY_CRA_ST','RTG_MDY_CRA_ST','ACTIVE','ESM'     FROM DUAL WHERE NOT EXISTS (SELECT 1 FROM ft_t_rtng WHERE rtng_set_nme = 'RTG_MDY_CRA_ST');</v>
      </c>
    </row>
    <row r="24" spans="1:12" ht="12">
      <c r="A24" s="19"/>
      <c r="B24" s="44" t="s">
        <v>2678</v>
      </c>
      <c r="C24" s="45" t="s">
        <v>57</v>
      </c>
      <c r="D24" s="45" t="s">
        <v>2652</v>
      </c>
      <c r="E24" s="46" t="s">
        <v>35</v>
      </c>
      <c r="F24" s="47" t="s">
        <v>331</v>
      </c>
      <c r="G24" s="47" t="s">
        <v>35</v>
      </c>
      <c r="H24" s="47" t="s">
        <v>1853</v>
      </c>
      <c r="I24" s="47" t="s">
        <v>1853</v>
      </c>
      <c r="J24" s="46" t="s">
        <v>15</v>
      </c>
      <c r="K24" s="47" t="s">
        <v>332</v>
      </c>
      <c r="L24" s="39" t="str">
        <f t="shared" si="0"/>
        <v>INSERT INTO ft_t_rtng   (rtng_set_oid, rtng_set_tbl_typ, rtng_set_mnem, last_chg_tms, last_chg_usr_id, start_tms, rtng_set_nme, rtng_set_desc, data_stat_typ, data_src_id)  SELECT 'EMSRTG=023','ALL','MDYNOTCH',SYSDATE,'GS:BARCLAYS',SYSDATE,'RTG_MDY_NOTCHED','RTG_MDY_NOTCHED','ACTIVE','ESM'     FROM DUAL WHERE NOT EXISTS (SELECT 1 FROM ft_t_rtng WHERE rtng_set_nme = 'RTG_MDY_NOTCHED');</v>
      </c>
    </row>
    <row r="25" spans="1:12" ht="12">
      <c r="A25" s="19"/>
      <c r="B25" s="44" t="s">
        <v>2679</v>
      </c>
      <c r="C25" s="45" t="s">
        <v>57</v>
      </c>
      <c r="D25" s="45" t="s">
        <v>2661</v>
      </c>
      <c r="E25" s="46" t="s">
        <v>35</v>
      </c>
      <c r="F25" s="47" t="s">
        <v>331</v>
      </c>
      <c r="G25" s="47" t="s">
        <v>35</v>
      </c>
      <c r="H25" s="47" t="s">
        <v>2700</v>
      </c>
      <c r="I25" s="47" t="s">
        <v>2700</v>
      </c>
      <c r="J25" s="46" t="s">
        <v>15</v>
      </c>
      <c r="K25" s="47" t="s">
        <v>332</v>
      </c>
      <c r="L25" s="39" t="str">
        <f t="shared" si="0"/>
        <v>INSERT INTO ft_t_rtng   (rtng_set_oid, rtng_set_tbl_typ, rtng_set_mnem, last_chg_tms, last_chg_usr_id, start_tms, rtng_set_nme, rtng_set_desc, data_stat_typ, data_src_id)  SELECT 'EMSRTG=024','ALL','MDYPREFD',SYSDATE,'GS:BARCLAYS',SYSDATE,'RTG_MDY_PREFERRED','RTG_MDY_PREFERRED','ACTIVE','ESM'     FROM DUAL WHERE NOT EXISTS (SELECT 1 FROM ft_t_rtng WHERE rtng_set_nme = 'RTG_MDY_PREFERRED');</v>
      </c>
    </row>
    <row r="26" spans="1:12" ht="12">
      <c r="A26" s="19"/>
      <c r="B26" s="44" t="s">
        <v>2680</v>
      </c>
      <c r="C26" s="45" t="s">
        <v>57</v>
      </c>
      <c r="D26" s="45" t="s">
        <v>2633</v>
      </c>
      <c r="E26" s="46" t="s">
        <v>35</v>
      </c>
      <c r="F26" s="47" t="s">
        <v>331</v>
      </c>
      <c r="G26" s="47" t="s">
        <v>35</v>
      </c>
      <c r="H26" s="47" t="s">
        <v>1838</v>
      </c>
      <c r="I26" s="47" t="s">
        <v>1838</v>
      </c>
      <c r="J26" s="46" t="s">
        <v>15</v>
      </c>
      <c r="K26" s="47" t="s">
        <v>332</v>
      </c>
      <c r="L26" s="39" t="str">
        <f t="shared" si="0"/>
        <v>INSERT INTO ft_t_rtng   (rtng_set_oid, rtng_set_tbl_typ, rtng_set_mnem, last_chg_tms, last_chg_usr_id, start_tms, rtng_set_nme, rtng_set_desc, data_stat_typ, data_src_id)  SELECT 'EMSRTG=025','ALL','MDYRTISR',SYSDATE,'GS:BARCLAYS',SYSDATE,'RTG_MDY_ISSUER','RTG_MDY_ISSUER','ACTIVE','ESM'     FROM DUAL WHERE NOT EXISTS (SELECT 1 FROM ft_t_rtng WHERE rtng_set_nme = 'RTG_MDY_ISSUER');</v>
      </c>
    </row>
    <row r="27" spans="1:12" ht="12">
      <c r="A27" s="19"/>
      <c r="B27" s="44" t="s">
        <v>2681</v>
      </c>
      <c r="C27" s="45" t="s">
        <v>57</v>
      </c>
      <c r="D27" s="45" t="s">
        <v>2662</v>
      </c>
      <c r="E27" s="46" t="s">
        <v>35</v>
      </c>
      <c r="F27" s="47" t="s">
        <v>331</v>
      </c>
      <c r="G27" s="47" t="s">
        <v>35</v>
      </c>
      <c r="H27" s="47" t="s">
        <v>2701</v>
      </c>
      <c r="I27" s="47" t="s">
        <v>2701</v>
      </c>
      <c r="J27" s="46" t="s">
        <v>15</v>
      </c>
      <c r="K27" s="47" t="s">
        <v>332</v>
      </c>
      <c r="L27" s="39" t="str">
        <f t="shared" si="0"/>
        <v>INSERT INTO ft_t_rtng   (rtng_set_oid, rtng_set_tbl_typ, rtng_set_mnem, last_chg_tms, last_chg_usr_id, start_tms, rtng_set_nme, rtng_set_desc, data_stat_typ, data_src_id)  SELECT 'EMSRTG=026','ALL','MDYSRIMP',SYSDATE,'GS:BARCLAYS',SYSDATE,'RTG_MDY_SENIOR_IMPLIED','RTG_MDY_SENIOR_IMPLIED','ACTIVE','ESM'     FROM DUAL WHERE NOT EXISTS (SELECT 1 FROM ft_t_rtng WHERE rtng_set_nme = 'RTG_MDY_SENIOR_IMPLIED');</v>
      </c>
    </row>
    <row r="28" spans="1:12" ht="12">
      <c r="A28" s="19"/>
      <c r="B28" s="44" t="s">
        <v>2682</v>
      </c>
      <c r="C28" s="45" t="s">
        <v>57</v>
      </c>
      <c r="D28" s="45" t="s">
        <v>2639</v>
      </c>
      <c r="E28" s="46" t="s">
        <v>35</v>
      </c>
      <c r="F28" s="47" t="s">
        <v>331</v>
      </c>
      <c r="G28" s="47" t="s">
        <v>35</v>
      </c>
      <c r="H28" s="47" t="s">
        <v>1842</v>
      </c>
      <c r="I28" s="47" t="s">
        <v>1842</v>
      </c>
      <c r="J28" s="46" t="s">
        <v>15</v>
      </c>
      <c r="K28" s="47" t="s">
        <v>332</v>
      </c>
      <c r="L28" s="39" t="str">
        <f t="shared" si="0"/>
        <v>INSERT INTO ft_t_rtng   (rtng_set_oid, rtng_set_tbl_typ, rtng_set_mnem, last_chg_tms, last_chg_usr_id, start_tms, rtng_set_nme, rtng_set_desc, data_stat_typ, data_src_id)  SELECT 'EMSRTG=027','ALL','MDYSRRTI',SYSDATE,'GS:BARCLAYS',SYSDATE,'RTG_MDY_ISSUER_RATING','RTG_MDY_ISSUER_RATING','ACTIVE','ESM'     FROM DUAL WHERE NOT EXISTS (SELECT 1 FROM ft_t_rtng WHERE rtng_set_nme = 'RTG_MDY_ISSUER_RATING');</v>
      </c>
    </row>
    <row r="29" spans="1:12" ht="12">
      <c r="A29" s="19"/>
      <c r="B29" s="44" t="s">
        <v>2683</v>
      </c>
      <c r="C29" s="45" t="s">
        <v>57</v>
      </c>
      <c r="D29" s="45" t="s">
        <v>2655</v>
      </c>
      <c r="E29" s="46" t="s">
        <v>35</v>
      </c>
      <c r="F29" s="47" t="s">
        <v>331</v>
      </c>
      <c r="G29" s="47" t="s">
        <v>35</v>
      </c>
      <c r="H29" s="47" t="s">
        <v>1858</v>
      </c>
      <c r="I29" s="47" t="s">
        <v>1858</v>
      </c>
      <c r="J29" s="46" t="s">
        <v>15</v>
      </c>
      <c r="K29" s="47" t="s">
        <v>332</v>
      </c>
      <c r="L29" s="39" t="str">
        <f t="shared" si="0"/>
        <v>INSERT INTO ft_t_rtng   (rtng_set_oid, rtng_set_tbl_typ, rtng_set_mnem, last_chg_tms, last_chg_usr_id, start_tms, rtng_set_nme, rtng_set_desc, data_stat_typ, data_src_id)  SELECT 'EMSRTG=028','ALL','NATSCLSP',SYSDATE,'GS:BARCLAYS',SYSDATE,'RTG_SP_ST_LC_NAT_SCALE','RTG_SP_ST_LC_NAT_SCALE','ACTIVE','ESM'     FROM DUAL WHERE NOT EXISTS (SELECT 1 FROM ft_t_rtng WHERE rtng_set_nme = 'RTG_SP_ST_LC_NAT_SCALE');</v>
      </c>
    </row>
    <row r="30" spans="1:12" ht="12">
      <c r="A30" s="19"/>
      <c r="B30" s="44" t="s">
        <v>2684</v>
      </c>
      <c r="C30" s="45" t="s">
        <v>57</v>
      </c>
      <c r="D30" s="45" t="s">
        <v>2658</v>
      </c>
      <c r="E30" s="46" t="s">
        <v>35</v>
      </c>
      <c r="F30" s="47" t="s">
        <v>331</v>
      </c>
      <c r="G30" s="47" t="s">
        <v>35</v>
      </c>
      <c r="H30" s="47" t="s">
        <v>1866</v>
      </c>
      <c r="I30" s="47" t="s">
        <v>1866</v>
      </c>
      <c r="J30" s="46" t="s">
        <v>15</v>
      </c>
      <c r="K30" s="47" t="s">
        <v>332</v>
      </c>
      <c r="L30" s="39" t="str">
        <f t="shared" si="0"/>
        <v>INSERT INTO ft_t_rtng   (rtng_set_oid, rtng_set_tbl_typ, rtng_set_mnem, last_chg_tms, last_chg_usr_id, start_tms, rtng_set_nme, rtng_set_desc, data_stat_typ, data_src_id)  SELECT 'EMSRTG=029','ALL','SENMDYSC',SYSDATE,'GS:BARCLAYS',SYSDATE,'RTG_MDY_SEN_SECURED','RTG_MDY_SEN_SECURED','ACTIVE','ESM'     FROM DUAL WHERE NOT EXISTS (SELECT 1 FROM ft_t_rtng WHERE rtng_set_nme = 'RTG_MDY_SEN_SECURED');</v>
      </c>
    </row>
    <row r="31" spans="1:12" ht="12">
      <c r="A31" s="19"/>
      <c r="B31" s="44" t="s">
        <v>2685</v>
      </c>
      <c r="C31" s="45" t="s">
        <v>57</v>
      </c>
      <c r="D31" s="45" t="s">
        <v>2650</v>
      </c>
      <c r="E31" s="46" t="s">
        <v>35</v>
      </c>
      <c r="F31" s="47" t="s">
        <v>331</v>
      </c>
      <c r="G31" s="47" t="s">
        <v>35</v>
      </c>
      <c r="H31" s="47" t="s">
        <v>121</v>
      </c>
      <c r="I31" s="47" t="s">
        <v>121</v>
      </c>
      <c r="J31" s="46" t="s">
        <v>15</v>
      </c>
      <c r="K31" s="47" t="s">
        <v>332</v>
      </c>
      <c r="L31" s="39" t="str">
        <f t="shared" si="0"/>
        <v>INSERT INTO ft_t_rtng   (rtng_set_oid, rtng_set_tbl_typ, rtng_set_mnem, last_chg_tms, last_chg_usr_id, start_tms, rtng_set_nme, rtng_set_desc, data_stat_typ, data_src_id)  SELECT 'EMSRTG=030','ALL','SHRTFITC',SYSDATE,'GS:BARCLAYS',SYSDATE,'RTG_FITCH_SHORT_TERM','RTG_FITCH_SHORT_TERM','ACTIVE','ESM'     FROM DUAL WHERE NOT EXISTS (SELECT 1 FROM ft_t_rtng WHERE rtng_set_nme = 'RTG_FITCH_SHORT_TERM');</v>
      </c>
    </row>
    <row r="32" spans="1:12" ht="12">
      <c r="A32" s="19"/>
      <c r="B32" s="44" t="s">
        <v>2686</v>
      </c>
      <c r="C32" s="45" t="s">
        <v>57</v>
      </c>
      <c r="D32" s="45" t="s">
        <v>2642</v>
      </c>
      <c r="E32" s="46" t="s">
        <v>35</v>
      </c>
      <c r="F32" s="47" t="s">
        <v>331</v>
      </c>
      <c r="G32" s="47" t="s">
        <v>35</v>
      </c>
      <c r="H32" s="47" t="s">
        <v>1845</v>
      </c>
      <c r="I32" s="47" t="s">
        <v>1845</v>
      </c>
      <c r="J32" s="46" t="s">
        <v>15</v>
      </c>
      <c r="K32" s="47" t="s">
        <v>332</v>
      </c>
      <c r="L32" s="39" t="str">
        <f t="shared" si="0"/>
        <v>INSERT INTO ft_t_rtng   (rtng_set_oid, rtng_set_tbl_typ, rtng_set_mnem, last_chg_tms, last_chg_usr_id, start_tms, rtng_set_nme, rtng_set_desc, data_stat_typ, data_src_id)  SELECT 'EMSRTG=031','ALL','SPCFSUNS',SYSDATE,'GS:BARCLAYS',SYSDATE,'RTG_SP_LT_LC_SR_UNSECURED_DEBT','RTG_SP_LT_LC_SR_UNSECURED_DEBT','ACTIVE','ESM'     FROM DUAL WHERE NOT EXISTS (SELECT 1 FROM ft_t_rtng WHERE rtng_set_nme = 'RTG_SP_LT_LC_SR_UNSECURED_DEBT');</v>
      </c>
    </row>
    <row r="33" spans="1:12" ht="12">
      <c r="A33" s="19"/>
      <c r="B33" s="44" t="s">
        <v>2687</v>
      </c>
      <c r="C33" s="45" t="s">
        <v>57</v>
      </c>
      <c r="D33" s="45" t="s">
        <v>2636</v>
      </c>
      <c r="E33" s="46" t="s">
        <v>35</v>
      </c>
      <c r="F33" s="47" t="s">
        <v>331</v>
      </c>
      <c r="G33" s="47" t="s">
        <v>35</v>
      </c>
      <c r="H33" s="47" t="s">
        <v>1839</v>
      </c>
      <c r="I33" s="47" t="s">
        <v>1839</v>
      </c>
      <c r="J33" s="46" t="s">
        <v>15</v>
      </c>
      <c r="K33" s="47" t="s">
        <v>332</v>
      </c>
      <c r="L33" s="39" t="str">
        <f t="shared" si="0"/>
        <v>INSERT INTO ft_t_rtng   (rtng_set_oid, rtng_set_tbl_typ, rtng_set_mnem, last_chg_tms, last_chg_usr_id, start_tms, rtng_set_nme, rtng_set_desc, data_stat_typ, data_src_id)  SELECT 'EMSRTG=032','ALL','SPDRVBLN',SYSDATE,'GS:BARCLAYS',SYSDATE,'RTG_SP_LEH_DERIVED_BANK_LOAN','RTG_SP_LEH_DERIVED_BANK_LOAN','ACTIVE','ESM'     FROM DUAL WHERE NOT EXISTS (SELECT 1 FROM ft_t_rtng WHERE rtng_set_nme = 'RTG_SP_LEH_DERIVED_BANK_LOAN');</v>
      </c>
    </row>
    <row r="34" spans="1:12" ht="12">
      <c r="A34" s="19"/>
      <c r="B34" s="44" t="s">
        <v>2688</v>
      </c>
      <c r="C34" s="45" t="s">
        <v>57</v>
      </c>
      <c r="D34" s="45" t="s">
        <v>2630</v>
      </c>
      <c r="E34" s="46" t="s">
        <v>35</v>
      </c>
      <c r="F34" s="47" t="s">
        <v>331</v>
      </c>
      <c r="G34" s="47" t="s">
        <v>35</v>
      </c>
      <c r="H34" s="47" t="s">
        <v>119</v>
      </c>
      <c r="I34" s="47" t="s">
        <v>119</v>
      </c>
      <c r="J34" s="46" t="s">
        <v>15</v>
      </c>
      <c r="K34" s="47" t="s">
        <v>332</v>
      </c>
      <c r="L34" s="39" t="str">
        <f t="shared" si="0"/>
        <v>INSERT INTO ft_t_rtng   (rtng_set_oid, rtng_set_tbl_typ, rtng_set_mnem, last_chg_tms, last_chg_usr_id, start_tms, rtng_set_nme, rtng_set_desc, data_stat_typ, data_src_id)  SELECT 'EMSRTG=033','ALL','SPIRFCCR',SYSDATE,'GS:BARCLAYS',SYSDATE,'RTG_SP_LT_FC_ISSUER_CREDIT','RTG_SP_LT_FC_ISSUER_CREDIT','ACTIVE','ESM'     FROM DUAL WHERE NOT EXISTS (SELECT 1 FROM ft_t_rtng WHERE rtng_set_nme = 'RTG_SP_LT_FC_ISSUER_CREDIT');</v>
      </c>
    </row>
    <row r="35" spans="1:12" ht="12">
      <c r="A35" s="19"/>
      <c r="B35" s="44" t="s">
        <v>2689</v>
      </c>
      <c r="C35" s="45" t="s">
        <v>57</v>
      </c>
      <c r="D35" s="45" t="s">
        <v>2631</v>
      </c>
      <c r="E35" s="46" t="s">
        <v>35</v>
      </c>
      <c r="F35" s="47" t="s">
        <v>331</v>
      </c>
      <c r="G35" s="47" t="s">
        <v>35</v>
      </c>
      <c r="H35" s="47" t="s">
        <v>125</v>
      </c>
      <c r="I35" s="47" t="s">
        <v>125</v>
      </c>
      <c r="J35" s="46" t="s">
        <v>15</v>
      </c>
      <c r="K35" s="47" t="s">
        <v>332</v>
      </c>
      <c r="L35" s="39" t="str">
        <f t="shared" si="0"/>
        <v>INSERT INTO ft_t_rtng   (rtng_set_oid, rtng_set_tbl_typ, rtng_set_mnem, last_chg_tms, last_chg_usr_id, start_tms, rtng_set_nme, rtng_set_desc, data_stat_typ, data_src_id)  SELECT 'EMSRTG=034','ALL','SPIRLCCR',SYSDATE,'GS:BARCLAYS',SYSDATE,'RTG_SP_LT_LC_ISSUER_CREDIT','RTG_SP_LT_LC_ISSUER_CREDIT','ACTIVE','ESM'     FROM DUAL WHERE NOT EXISTS (SELECT 1 FROM ft_t_rtng WHERE rtng_set_nme = 'RTG_SP_LT_LC_ISSUER_CREDIT');</v>
      </c>
    </row>
    <row r="36" spans="1:12" ht="12">
      <c r="A36" s="19"/>
      <c r="B36" s="44" t="s">
        <v>2690</v>
      </c>
      <c r="C36" s="45" t="s">
        <v>57</v>
      </c>
      <c r="D36" s="45" t="s">
        <v>2641</v>
      </c>
      <c r="E36" s="46" t="s">
        <v>35</v>
      </c>
      <c r="F36" s="47" t="s">
        <v>331</v>
      </c>
      <c r="G36" s="47" t="s">
        <v>35</v>
      </c>
      <c r="H36" s="47" t="s">
        <v>1844</v>
      </c>
      <c r="I36" s="47" t="s">
        <v>1844</v>
      </c>
      <c r="J36" s="46" t="s">
        <v>15</v>
      </c>
      <c r="K36" s="47" t="s">
        <v>332</v>
      </c>
      <c r="L36" s="39" t="str">
        <f t="shared" si="0"/>
        <v>INSERT INTO ft_t_rtng   (rtng_set_oid, rtng_set_tbl_typ, rtng_set_mnem, last_chg_tms, last_chg_usr_id, start_tms, rtng_set_nme, rtng_set_desc, data_stat_typ, data_src_id)  SELECT 'EMSRTG=035','ALL','SPLFSUNS',SYSDATE,'GS:BARCLAYS',SYSDATE,'RTG_SP_LT_FC_SR_UNSECURED_DEBT','RTG_SP_LT_FC_SR_UNSECURED_DEBT','ACTIVE','ESM'     FROM DUAL WHERE NOT EXISTS (SELECT 1 FROM ft_t_rtng WHERE rtng_set_nme = 'RTG_SP_LT_FC_SR_UNSECURED_DEBT');</v>
      </c>
    </row>
    <row r="37" spans="1:12" ht="12">
      <c r="A37" s="19"/>
      <c r="B37" s="44" t="s">
        <v>2691</v>
      </c>
      <c r="C37" s="45" t="s">
        <v>57</v>
      </c>
      <c r="D37" s="45" t="s">
        <v>2663</v>
      </c>
      <c r="E37" s="46" t="s">
        <v>35</v>
      </c>
      <c r="F37" s="47" t="s">
        <v>331</v>
      </c>
      <c r="G37" s="47" t="s">
        <v>35</v>
      </c>
      <c r="H37" s="47" t="s">
        <v>1821</v>
      </c>
      <c r="I37" s="47" t="s">
        <v>1821</v>
      </c>
      <c r="J37" s="46" t="s">
        <v>15</v>
      </c>
      <c r="K37" s="47" t="s">
        <v>332</v>
      </c>
      <c r="L37" s="39" t="str">
        <f t="shared" si="0"/>
        <v>INSERT INTO ft_t_rtng   (rtng_set_oid, rtng_set_tbl_typ, rtng_set_mnem, last_chg_tms, last_chg_usr_id, start_tms, rtng_set_nme, rtng_set_desc, data_stat_typ, data_src_id)  SELECT 'EMSRTG=036','ALL','SPLTFCDBT',SYSDATE,'GS:BARCLAYS',SYSDATE,'RTG_SP_LT_FC_DEBT','RTG_SP_LT_FC_DEBT','ACTIVE','ESM'     FROM DUAL WHERE NOT EXISTS (SELECT 1 FROM ft_t_rtng WHERE rtng_set_nme = 'RTG_SP_LT_FC_DEBT');</v>
      </c>
    </row>
    <row r="38" spans="1:12" ht="12">
      <c r="A38" s="19"/>
      <c r="B38" s="44" t="s">
        <v>2692</v>
      </c>
      <c r="C38" s="45" t="s">
        <v>57</v>
      </c>
      <c r="D38" s="45" t="s">
        <v>2628</v>
      </c>
      <c r="E38" s="46" t="s">
        <v>35</v>
      </c>
      <c r="F38" s="47" t="s">
        <v>331</v>
      </c>
      <c r="G38" s="47" t="s">
        <v>35</v>
      </c>
      <c r="H38" s="47" t="s">
        <v>1830</v>
      </c>
      <c r="I38" s="47" t="s">
        <v>1830</v>
      </c>
      <c r="J38" s="46" t="s">
        <v>15</v>
      </c>
      <c r="K38" s="47" t="s">
        <v>332</v>
      </c>
      <c r="L38" s="39" t="str">
        <f t="shared" si="0"/>
        <v>INSERT INTO ft_t_rtng   (rtng_set_oid, rtng_set_tbl_typ, rtng_set_mnem, last_chg_tms, last_chg_usr_id, start_tms, rtng_set_nme, rtng_set_desc, data_stat_typ, data_src_id)  SELECT 'EMSRTG=037','ALL','SPMMTRTL',SYSDATE,'GS:BARCLAYS',SYSDATE,'MM_SP_RTG_LONG','MM_SP_RTG_LONG','ACTIVE','ESM'     FROM DUAL WHERE NOT EXISTS (SELECT 1 FROM ft_t_rtng WHERE rtng_set_nme = 'MM_SP_RTG_LONG');</v>
      </c>
    </row>
    <row r="39" spans="1:12" ht="12">
      <c r="A39" s="19"/>
      <c r="B39" s="44" t="s">
        <v>2693</v>
      </c>
      <c r="C39" s="45" t="s">
        <v>57</v>
      </c>
      <c r="D39" s="45" t="s">
        <v>2629</v>
      </c>
      <c r="E39" s="46" t="s">
        <v>35</v>
      </c>
      <c r="F39" s="47" t="s">
        <v>331</v>
      </c>
      <c r="G39" s="47" t="s">
        <v>35</v>
      </c>
      <c r="H39" s="47" t="s">
        <v>1831</v>
      </c>
      <c r="I39" s="47" t="s">
        <v>1831</v>
      </c>
      <c r="J39" s="46" t="s">
        <v>15</v>
      </c>
      <c r="K39" s="47" t="s">
        <v>332</v>
      </c>
      <c r="L39" s="39" t="str">
        <f t="shared" si="0"/>
        <v>INSERT INTO ft_t_rtng   (rtng_set_oid, rtng_set_tbl_typ, rtng_set_mnem, last_chg_tms, last_chg_usr_id, start_tms, rtng_set_nme, rtng_set_desc, data_stat_typ, data_src_id)  SELECT 'EMSRTG=038','ALL','SPMMTRTS',SYSDATE,'GS:BARCLAYS',SYSDATE,'MM_SP_RTG_SHRT','MM_SP_RTG_SHRT','ACTIVE','ESM'     FROM DUAL WHERE NOT EXISTS (SELECT 1 FROM ft_t_rtng WHERE rtng_set_nme = 'MM_SP_RTG_SHRT');</v>
      </c>
    </row>
    <row r="40" spans="1:12" ht="12">
      <c r="A40" s="11"/>
      <c r="B40" s="44" t="s">
        <v>2694</v>
      </c>
      <c r="C40" s="45" t="s">
        <v>57</v>
      </c>
      <c r="D40" s="45" t="s">
        <v>2654</v>
      </c>
      <c r="E40" s="46" t="s">
        <v>35</v>
      </c>
      <c r="F40" s="47" t="s">
        <v>331</v>
      </c>
      <c r="G40" s="47" t="s">
        <v>35</v>
      </c>
      <c r="H40" s="47" t="s">
        <v>1855</v>
      </c>
      <c r="I40" s="47" t="s">
        <v>1855</v>
      </c>
      <c r="J40" s="46" t="s">
        <v>15</v>
      </c>
      <c r="K40" s="47" t="s">
        <v>332</v>
      </c>
      <c r="L40" s="39" t="str">
        <f t="shared" si="0"/>
        <v>INSERT INTO ft_t_rtng   (rtng_set_oid, rtng_set_tbl_typ, rtng_set_mnem, last_chg_tms, last_chg_usr_id, start_tms, rtng_set_nme, rtng_set_desc, data_stat_typ, data_src_id)  SELECT 'EMSRTG=039','ALL','SPMODELD',SYSDATE,'GS:BARCLAYS',SYSDATE,'RTG_SP_MODELLED','RTG_SP_MODELLED','ACTIVE','ESM'     FROM DUAL WHERE NOT EXISTS (SELECT 1 FROM ft_t_rtng WHERE rtng_set_nme = 'RTG_SP_MODELLED');</v>
      </c>
    </row>
    <row r="41" spans="1:12" ht="12">
      <c r="A41" s="11"/>
      <c r="B41" s="44" t="s">
        <v>2695</v>
      </c>
      <c r="C41" s="45" t="s">
        <v>57</v>
      </c>
      <c r="D41" s="45" t="s">
        <v>2653</v>
      </c>
      <c r="E41" s="46" t="s">
        <v>35</v>
      </c>
      <c r="F41" s="47" t="s">
        <v>331</v>
      </c>
      <c r="G41" s="47" t="s">
        <v>35</v>
      </c>
      <c r="H41" s="47" t="s">
        <v>1854</v>
      </c>
      <c r="I41" s="47" t="s">
        <v>1854</v>
      </c>
      <c r="J41" s="46" t="s">
        <v>15</v>
      </c>
      <c r="K41" s="47" t="s">
        <v>332</v>
      </c>
      <c r="L41" s="39" t="str">
        <f t="shared" si="0"/>
        <v>INSERT INTO ft_t_rtng   (rtng_set_oid, rtng_set_tbl_typ, rtng_set_mnem, last_chg_tms, last_chg_usr_id, start_tms, rtng_set_nme, rtng_set_desc, data_stat_typ, data_src_id)  SELECT 'EMSRTG=040','ALL','SPNATSCL',SYSDATE,'GS:BARCLAYS',SYSDATE,'RTG_SP_LT_LC_NAT_SCALE','RTG_SP_LT_LC_NAT_SCALE','ACTIVE','ESM'     FROM DUAL WHERE NOT EXISTS (SELECT 1 FROM ft_t_rtng WHERE rtng_set_nme = 'RTG_SP_LT_LC_NAT_SCALE');</v>
      </c>
    </row>
    <row r="42" spans="1:12" ht="12">
      <c r="A42" s="11"/>
      <c r="B42" s="44" t="s">
        <v>2696</v>
      </c>
      <c r="C42" s="45" t="s">
        <v>57</v>
      </c>
      <c r="D42" s="45" t="s">
        <v>2623</v>
      </c>
      <c r="E42" s="46" t="s">
        <v>35</v>
      </c>
      <c r="F42" s="47" t="s">
        <v>331</v>
      </c>
      <c r="G42" s="47" t="s">
        <v>35</v>
      </c>
      <c r="H42" s="47" t="s">
        <v>1822</v>
      </c>
      <c r="I42" s="47" t="s">
        <v>1822</v>
      </c>
      <c r="J42" s="46" t="s">
        <v>15</v>
      </c>
      <c r="K42" s="47" t="s">
        <v>332</v>
      </c>
      <c r="L42" s="39" t="str">
        <f t="shared" si="0"/>
        <v>INSERT INTO ft_t_rtng   (rtng_set_oid, rtng_set_tbl_typ, rtng_set_mnem, last_chg_tms, last_chg_usr_id, start_tms, rtng_set_nme, rtng_set_desc, data_stat_typ, data_src_id)  SELECT 'EMSRTG=041','ALL','SPSIFICD',SYSDATE,'GS:BARCLAYS',SYSDATE,'RTG_SP_ST_FI_CREDIT','RTG_SP_ST_FI_CREDIT','ACTIVE','ESM'     FROM DUAL WHERE NOT EXISTS (SELECT 1 FROM ft_t_rtng WHERE rtng_set_nme = 'RTG_SP_ST_FI_CREDIT');</v>
      </c>
    </row>
    <row r="43" spans="1:12" ht="12">
      <c r="A43" s="11"/>
      <c r="B43" s="44" t="s">
        <v>2697</v>
      </c>
      <c r="C43" s="45" t="s">
        <v>57</v>
      </c>
      <c r="D43" s="45" t="s">
        <v>2646</v>
      </c>
      <c r="E43" s="46" t="s">
        <v>35</v>
      </c>
      <c r="F43" s="47" t="s">
        <v>331</v>
      </c>
      <c r="G43" s="47" t="s">
        <v>35</v>
      </c>
      <c r="H43" s="47" t="s">
        <v>124</v>
      </c>
      <c r="I43" s="47" t="s">
        <v>124</v>
      </c>
      <c r="J43" s="46" t="s">
        <v>15</v>
      </c>
      <c r="K43" s="47" t="s">
        <v>332</v>
      </c>
      <c r="L43" s="39" t="str">
        <f t="shared" si="0"/>
        <v>INSERT INTO ft_t_rtng   (rtng_set_oid, rtng_set_tbl_typ, rtng_set_mnem, last_chg_tms, last_chg_usr_id, start_tms, rtng_set_nme, rtng_set_desc, data_stat_typ, data_src_id)  SELECT 'EMSRTG=042','ALL','SUBODEBT',SYSDATE,'GS:BARCLAYS',SYSDATE,'RTG_MDY_SUBORDINATED_DEBT','RTG_MDY_SUBORDINATED_DEBT','ACTIVE','ESM'     FROM DUAL WHERE NOT EXISTS (SELECT 1 FROM ft_t_rtng WHERE rtng_set_nme = 'RTG_MDY_SUBORDINATED_DEBT');</v>
      </c>
    </row>
    <row r="44" spans="1:12" ht="12">
      <c r="A44" s="11"/>
      <c r="B44" s="44" t="s">
        <v>2698</v>
      </c>
      <c r="C44" s="45" t="s">
        <v>57</v>
      </c>
      <c r="D44" s="45" t="s">
        <v>2648</v>
      </c>
      <c r="E44" s="46" t="s">
        <v>35</v>
      </c>
      <c r="F44" s="47" t="s">
        <v>331</v>
      </c>
      <c r="G44" s="47" t="s">
        <v>35</v>
      </c>
      <c r="H44" s="47" t="s">
        <v>1850</v>
      </c>
      <c r="I44" s="47" t="s">
        <v>1850</v>
      </c>
      <c r="J44" s="46" t="s">
        <v>15</v>
      </c>
      <c r="K44" s="47" t="s">
        <v>332</v>
      </c>
      <c r="L44" s="39" t="str">
        <f t="shared" si="0"/>
        <v>INSERT INTO ft_t_rtng   (rtng_set_oid, rtng_set_tbl_typ, rtng_set_mnem, last_chg_tms, last_chg_usr_id, start_tms, rtng_set_nme, rtng_set_desc, data_stat_typ, data_src_id)  SELECT 'EMSRTG=043','ALL','SUBOSPLT',SYSDATE,'GS:BARCLAYS',SYSDATE,'RTG_SP_LT_FC_SUBORDINATED_DEBT','RTG_SP_LT_FC_SUBORDINATED_DEBT','ACTIVE','ESM'     FROM DUAL WHERE NOT EXISTS (SELECT 1 FROM ft_t_rtng WHERE rtng_set_nme = 'RTG_SP_LT_FC_SUBORDINATED_DEBT');</v>
      </c>
    </row>
    <row r="45" spans="1:12" ht="12">
      <c r="A45" s="11"/>
      <c r="B45" s="44" t="s">
        <v>2699</v>
      </c>
      <c r="C45" s="45" t="s">
        <v>57</v>
      </c>
      <c r="D45" s="45" t="s">
        <v>2651</v>
      </c>
      <c r="E45" s="46" t="s">
        <v>35</v>
      </c>
      <c r="F45" s="47" t="s">
        <v>331</v>
      </c>
      <c r="G45" s="47" t="s">
        <v>35</v>
      </c>
      <c r="H45" s="47" t="s">
        <v>1852</v>
      </c>
      <c r="I45" s="47" t="s">
        <v>1852</v>
      </c>
      <c r="J45" s="46" t="s">
        <v>15</v>
      </c>
      <c r="K45" s="47" t="s">
        <v>332</v>
      </c>
      <c r="L45" s="39" t="str">
        <f t="shared" si="0"/>
        <v>INSERT INTO ft_t_rtng   (rtng_set_oid, rtng_set_tbl_typ, rtng_set_mnem, last_chg_tms, last_chg_usr_id, start_tms, rtng_set_nme, rtng_set_desc, data_stat_typ, data_src_id)  SELECT 'EMSRTG=044','ALL','UNSCSPDB',SYSDATE,'GS:BARCLAYS',SYSDATE,'RTG_SP_ST_LC_SR_UNSECURED_DEBT','RTG_SP_ST_LC_SR_UNSECURED_DEBT','ACTIVE','ESM'     FROM DUAL WHERE NOT EXISTS (SELECT 1 FROM ft_t_rtng WHERE rtng_set_nme = 'RTG_SP_ST_LC_SR_UNSECURED_DEBT');</v>
      </c>
    </row>
    <row r="46" spans="1:12" ht="12">
      <c r="A46" s="11"/>
      <c r="B46" s="44" t="s">
        <v>3602</v>
      </c>
      <c r="C46" s="45" t="s">
        <v>57</v>
      </c>
      <c r="D46" s="45" t="s">
        <v>3606</v>
      </c>
      <c r="E46" s="46" t="s">
        <v>35</v>
      </c>
      <c r="F46" s="47" t="s">
        <v>331</v>
      </c>
      <c r="G46" s="47" t="s">
        <v>35</v>
      </c>
      <c r="H46" s="47" t="s">
        <v>3598</v>
      </c>
      <c r="I46" s="47" t="s">
        <v>3598</v>
      </c>
      <c r="J46" s="46" t="s">
        <v>15</v>
      </c>
      <c r="K46" s="47" t="s">
        <v>332</v>
      </c>
      <c r="L46" s="39" t="str">
        <f t="shared" si="0"/>
        <v>INSERT INTO ft_t_rtng   (rtng_set_oid, rtng_set_tbl_typ, rtng_set_mnem, last_chg_tms, last_chg_usr_id, start_tms, rtng_set_nme, rtng_set_desc, data_stat_typ, data_src_id)  SELECT 'EMSRTG=045','ALL','PLMNLTLC',SYSDATE,'GS:BARCLAYS',SYSDATE,'PRELIMINRY_LT_LC','PRELIMINRY_LT_LC','ACTIVE','ESM'     FROM DUAL WHERE NOT EXISTS (SELECT 1 FROM ft_t_rtng WHERE rtng_set_nme = 'PRELIMINRY_LT_LC');</v>
      </c>
    </row>
    <row r="47" spans="1:12" ht="12">
      <c r="A47" s="11"/>
      <c r="B47" s="44" t="s">
        <v>3603</v>
      </c>
      <c r="C47" s="45" t="s">
        <v>57</v>
      </c>
      <c r="D47" s="45" t="s">
        <v>3608</v>
      </c>
      <c r="E47" s="46" t="s">
        <v>35</v>
      </c>
      <c r="F47" s="47" t="s">
        <v>331</v>
      </c>
      <c r="G47" s="47" t="s">
        <v>35</v>
      </c>
      <c r="H47" s="47" t="s">
        <v>3599</v>
      </c>
      <c r="I47" s="47" t="s">
        <v>3599</v>
      </c>
      <c r="J47" s="46" t="s">
        <v>15</v>
      </c>
      <c r="K47" s="47" t="s">
        <v>332</v>
      </c>
      <c r="L47" s="39" t="str">
        <f t="shared" si="0"/>
        <v>INSERT INTO ft_t_rtng   (rtng_set_oid, rtng_set_tbl_typ, rtng_set_mnem, last_chg_tms, last_chg_usr_id, start_tms, rtng_set_nme, rtng_set_desc, data_stat_typ, data_src_id)  SELECT 'EMSRTG=046','ALL','PRSPLTRT',SYSDATE,'GS:BARCLAYS',SYSDATE,'PROSP_LT_RTG','PROSP_LT_RTG','ACTIVE','ESM'     FROM DUAL WHERE NOT EXISTS (SELECT 1 FROM ft_t_rtng WHERE rtng_set_nme = 'PROSP_LT_RTG');</v>
      </c>
    </row>
    <row r="48" spans="1:12" ht="12">
      <c r="A48" s="11"/>
      <c r="B48" s="44" t="s">
        <v>3604</v>
      </c>
      <c r="C48" s="45" t="s">
        <v>57</v>
      </c>
      <c r="D48" s="45" t="s">
        <v>3609</v>
      </c>
      <c r="E48" s="46" t="s">
        <v>35</v>
      </c>
      <c r="F48" s="47" t="s">
        <v>331</v>
      </c>
      <c r="G48" s="47" t="s">
        <v>35</v>
      </c>
      <c r="H48" s="47" t="s">
        <v>3600</v>
      </c>
      <c r="I48" s="47" t="s">
        <v>3600</v>
      </c>
      <c r="J48" s="46" t="s">
        <v>15</v>
      </c>
      <c r="K48" s="47" t="s">
        <v>332</v>
      </c>
      <c r="L48" s="39" t="str">
        <f t="shared" si="0"/>
        <v>INSERT INTO ft_t_rtng   (rtng_set_oid, rtng_set_tbl_typ, rtng_set_mnem, last_chg_tms, last_chg_usr_id, start_tms, rtng_set_nme, rtng_set_desc, data_stat_typ, data_src_id)  SELECT 'EMSRTG=047','ALL','NSRSTLC',SYSDATE,'GS:BARCLAYS',SYSDATE,'NSR_ST_LC','NSR_ST_LC','ACTIVE','ESM'     FROM DUAL WHERE NOT EXISTS (SELECT 1 FROM ft_t_rtng WHERE rtng_set_nme = 'NSR_ST_LC');</v>
      </c>
    </row>
    <row r="49" spans="1:12" ht="12">
      <c r="A49" s="11"/>
      <c r="B49" s="44" t="s">
        <v>3605</v>
      </c>
      <c r="C49" s="45" t="s">
        <v>57</v>
      </c>
      <c r="D49" s="45" t="s">
        <v>3607</v>
      </c>
      <c r="E49" s="46" t="s">
        <v>35</v>
      </c>
      <c r="F49" s="47" t="s">
        <v>331</v>
      </c>
      <c r="G49" s="47" t="s">
        <v>35</v>
      </c>
      <c r="H49" s="47" t="s">
        <v>3601</v>
      </c>
      <c r="I49" s="47" t="s">
        <v>3601</v>
      </c>
      <c r="J49" s="46" t="s">
        <v>15</v>
      </c>
      <c r="K49" s="47" t="s">
        <v>332</v>
      </c>
      <c r="L49" s="39" t="str">
        <f t="shared" si="0"/>
        <v>INSERT INTO ft_t_rtng   (rtng_set_oid, rtng_set_tbl_typ, rtng_set_mnem, last_chg_tms, last_chg_usr_id, start_tms, rtng_set_nme, rtng_set_desc, data_stat_typ, data_src_id)  SELECT 'EMSRTG=048','ALL','PLMNLTFC',SYSDATE,'GS:BARCLAYS',SYSDATE,'PRELIMINRY_LT_FC','PRELIMINRY_LT_FC','ACTIVE','ESM'     FROM DUAL WHERE NOT EXISTS (SELECT 1 FROM ft_t_rtng WHERE rtng_set_nme = 'PRELIMINRY_LT_FC');</v>
      </c>
    </row>
    <row r="50" spans="1:12" ht="12">
      <c r="A50" s="11" t="s">
        <v>3688</v>
      </c>
      <c r="B50" s="44" t="s">
        <v>3654</v>
      </c>
      <c r="C50" s="45" t="s">
        <v>57</v>
      </c>
      <c r="D50" s="3" t="s">
        <v>3715</v>
      </c>
      <c r="E50" s="46" t="s">
        <v>35</v>
      </c>
      <c r="F50" s="47" t="s">
        <v>331</v>
      </c>
      <c r="G50" s="47" t="s">
        <v>35</v>
      </c>
      <c r="H50" s="47" t="s">
        <v>1861</v>
      </c>
      <c r="I50" s="47" t="s">
        <v>1861</v>
      </c>
      <c r="J50" s="46" t="s">
        <v>15</v>
      </c>
      <c r="K50" s="47" t="s">
        <v>332</v>
      </c>
      <c r="L50" s="39" t="str">
        <f t="shared" si="0"/>
        <v>INSERT INTO ft_t_rtng   (rtng_set_oid, rtng_set_tbl_typ, rtng_set_mnem, last_chg_tms, last_chg_usr_id, start_tms, rtng_set_nme, rtng_set_desc, data_stat_typ, data_src_id)  SELECT 'EMSRTG=049','ALL','INSFINTR',SYSDATE,'GS:BARCLAYS',SYSDATE,'INS_FIN_STRENGTH','INS_FIN_STRENGTH','ACTIVE','ESM'     FROM DUAL WHERE NOT EXISTS (SELECT 1 FROM ft_t_rtng WHERE rtng_set_nme = 'INS_FIN_STRENGTH');</v>
      </c>
    </row>
    <row r="51" spans="1:12" ht="12">
      <c r="A51" s="11"/>
      <c r="B51" s="44" t="s">
        <v>3655</v>
      </c>
      <c r="C51" s="45" t="s">
        <v>57</v>
      </c>
      <c r="D51" s="3" t="s">
        <v>3685</v>
      </c>
      <c r="E51" s="46" t="s">
        <v>35</v>
      </c>
      <c r="F51" s="47" t="s">
        <v>331</v>
      </c>
      <c r="G51" s="47" t="s">
        <v>35</v>
      </c>
      <c r="H51" s="47" t="s">
        <v>1837</v>
      </c>
      <c r="I51" s="47" t="s">
        <v>1837</v>
      </c>
      <c r="J51" s="46" t="s">
        <v>15</v>
      </c>
      <c r="K51" s="47" t="s">
        <v>332</v>
      </c>
      <c r="L51" s="39" t="str">
        <f t="shared" si="0"/>
        <v>INSERT INTO ft_t_rtng   (rtng_set_oid, rtng_set_tbl_typ, rtng_set_mnem, last_chg_tms, last_chg_usr_id, start_tms, rtng_set_nme, rtng_set_desc, data_stat_typ, data_src_id)  SELECT 'EMSRTG=050','ALL','LTISSUER',SYSDATE,'GS:BARCLAYS',SYSDATE,'LT_ISSUER','LT_ISSUER','ACTIVE','ESM'     FROM DUAL WHERE NOT EXISTS (SELECT 1 FROM ft_t_rtng WHERE rtng_set_nme = 'LT_ISSUER');</v>
      </c>
    </row>
    <row r="52" spans="1:12" ht="12">
      <c r="A52" s="11"/>
      <c r="B52" s="44" t="s">
        <v>3656</v>
      </c>
      <c r="C52" s="45" t="s">
        <v>57</v>
      </c>
      <c r="D52" s="3" t="s">
        <v>3686</v>
      </c>
      <c r="E52" s="46" t="s">
        <v>35</v>
      </c>
      <c r="F52" s="47" t="s">
        <v>331</v>
      </c>
      <c r="G52" s="47" t="s">
        <v>35</v>
      </c>
      <c r="H52" s="47" t="s">
        <v>1823</v>
      </c>
      <c r="I52" s="47" t="s">
        <v>1823</v>
      </c>
      <c r="J52" s="46" t="s">
        <v>15</v>
      </c>
      <c r="K52" s="47" t="s">
        <v>332</v>
      </c>
      <c r="L52" s="39" t="str">
        <f t="shared" si="0"/>
        <v>INSERT INTO ft_t_rtng   (rtng_set_oid, rtng_set_tbl_typ, rtng_set_mnem, last_chg_tms, last_chg_usr_id, start_tms, rtng_set_nme, rtng_set_desc, data_stat_typ, data_src_id)  SELECT 'EMSRTG=051','ALL','LTLCSRDF',SYSDATE,'GS:BARCLAYS',SYSDATE,'LT_LC_ISSUER_DEFAULT','LT_LC_ISSUER_DEFAULT','ACTIVE','ESM'     FROM DUAL WHERE NOT EXISTS (SELECT 1 FROM ft_t_rtng WHERE rtng_set_nme = 'LT_LC_ISSUER_DEFAULT');</v>
      </c>
    </row>
    <row r="53" spans="1:12" ht="12">
      <c r="A53" s="11"/>
      <c r="B53" s="44" t="s">
        <v>3657</v>
      </c>
      <c r="C53" s="45" t="s">
        <v>57</v>
      </c>
      <c r="D53" s="3" t="s">
        <v>3687</v>
      </c>
      <c r="E53" s="46" t="s">
        <v>35</v>
      </c>
      <c r="F53" s="47" t="s">
        <v>331</v>
      </c>
      <c r="G53" s="47" t="s">
        <v>35</v>
      </c>
      <c r="H53" s="47" t="s">
        <v>1836</v>
      </c>
      <c r="I53" s="47" t="s">
        <v>1836</v>
      </c>
      <c r="J53" s="46" t="s">
        <v>15</v>
      </c>
      <c r="K53" s="47" t="s">
        <v>332</v>
      </c>
      <c r="L53" s="39" t="str">
        <f t="shared" si="0"/>
        <v>INSERT INTO ft_t_rtng   (rtng_set_oid, rtng_set_tbl_typ, rtng_set_mnem, last_chg_tms, last_chg_usr_id, start_tms, rtng_set_nme, rtng_set_desc, data_stat_typ, data_src_id)  SELECT 'EMSRTG=052','ALL','LTNATISR',SYSDATE,'GS:BARCLAYS',SYSDATE,'LT_NAT_ISSUER','LT_NAT_ISSUER','ACTIVE','ESM'     FROM DUAL WHERE NOT EXISTS (SELECT 1 FROM ft_t_rtng WHERE rtng_set_nme = 'LT_NAT_ISSUER');</v>
      </c>
    </row>
    <row r="54" spans="1:12" ht="12">
      <c r="A54" s="11"/>
      <c r="B54" s="44" t="s">
        <v>3658</v>
      </c>
      <c r="C54" s="45" t="s">
        <v>57</v>
      </c>
      <c r="D54" s="3" t="s">
        <v>3689</v>
      </c>
      <c r="E54" s="46" t="s">
        <v>35</v>
      </c>
      <c r="F54" s="47" t="s">
        <v>331</v>
      </c>
      <c r="G54" s="47" t="s">
        <v>35</v>
      </c>
      <c r="H54" s="47" t="s">
        <v>118</v>
      </c>
      <c r="I54" s="47" t="s">
        <v>118</v>
      </c>
      <c r="J54" s="46" t="s">
        <v>15</v>
      </c>
      <c r="K54" s="47" t="s">
        <v>332</v>
      </c>
      <c r="L54" s="39" t="str">
        <f t="shared" si="0"/>
        <v>INSERT INTO ft_t_rtng   (rtng_set_oid, rtng_set_tbl_typ, rtng_set_mnem, last_chg_tms, last_chg_usr_id, start_tms, rtng_set_nme, rtng_set_desc, data_stat_typ, data_src_id)  SELECT 'EMSRTG=053','ALL','RFLTFCDB',SYSDATE,'GS:BARCLAYS',SYSDATE,'RTG_FITCH_LT_FC_DEBT','RTG_FITCH_LT_FC_DEBT','ACTIVE','ESM'     FROM DUAL WHERE NOT EXISTS (SELECT 1 FROM ft_t_rtng WHERE rtng_set_nme = 'RTG_FITCH_LT_FC_DEBT');</v>
      </c>
    </row>
    <row r="55" spans="1:12" ht="12">
      <c r="A55" s="11"/>
      <c r="B55" s="44" t="s">
        <v>3659</v>
      </c>
      <c r="C55" s="45" t="s">
        <v>57</v>
      </c>
      <c r="D55" s="3" t="s">
        <v>3690</v>
      </c>
      <c r="E55" s="46" t="s">
        <v>35</v>
      </c>
      <c r="F55" s="47" t="s">
        <v>331</v>
      </c>
      <c r="G55" s="47" t="s">
        <v>35</v>
      </c>
      <c r="H55" s="47" t="s">
        <v>1819</v>
      </c>
      <c r="I55" s="47" t="s">
        <v>1819</v>
      </c>
      <c r="J55" s="46" t="s">
        <v>15</v>
      </c>
      <c r="K55" s="47" t="s">
        <v>332</v>
      </c>
      <c r="L55" s="39" t="str">
        <f t="shared" si="0"/>
        <v>INSERT INTO ft_t_rtng   (rtng_set_oid, rtng_set_tbl_typ, rtng_set_mnem, last_chg_tms, last_chg_usr_id, start_tms, rtng_set_nme, rtng_set_desc, data_stat_typ, data_src_id)  SELECT 'EMSRTG=054','ALL','RFTCHOUT',SYSDATE,'GS:BARCLAYS',SYSDATE,'RTG_FITCH_OUTLOOK','RTG_FITCH_OUTLOOK','ACTIVE','ESM'     FROM DUAL WHERE NOT EXISTS (SELECT 1 FROM ft_t_rtng WHERE rtng_set_nme = 'RTG_FITCH_OUTLOOK');</v>
      </c>
    </row>
    <row r="56" spans="1:12" ht="12">
      <c r="A56" s="11"/>
      <c r="B56" s="44" t="s">
        <v>3660</v>
      </c>
      <c r="C56" s="45" t="s">
        <v>57</v>
      </c>
      <c r="D56" s="3" t="s">
        <v>3691</v>
      </c>
      <c r="E56" s="46" t="s">
        <v>35</v>
      </c>
      <c r="F56" s="47" t="s">
        <v>331</v>
      </c>
      <c r="G56" s="47" t="s">
        <v>35</v>
      </c>
      <c r="H56" s="47" t="s">
        <v>1820</v>
      </c>
      <c r="I56" s="47" t="s">
        <v>1820</v>
      </c>
      <c r="J56" s="46" t="s">
        <v>15</v>
      </c>
      <c r="K56" s="47" t="s">
        <v>332</v>
      </c>
      <c r="L56" s="39" t="str">
        <f t="shared" si="0"/>
        <v>INSERT INTO ft_t_rtng   (rtng_set_oid, rtng_set_tbl_typ, rtng_set_mnem, last_chg_tms, last_chg_usr_id, start_tms, rtng_set_nme, rtng_set_desc, data_stat_typ, data_src_id)  SELECT 'EMSRTG=055','ALL','MLTFCDBT',SYSDATE,'GS:BARCLAYS',SYSDATE,'RTG_MDY_LT_FC_DEBT','RTG_MDY_LT_FC_DEBT','ACTIVE','ESM'     FROM DUAL WHERE NOT EXISTS (SELECT 1 FROM ft_t_rtng WHERE rtng_set_nme = 'RTG_MDY_LT_FC_DEBT');</v>
      </c>
    </row>
    <row r="57" spans="1:12" ht="12">
      <c r="A57" s="11"/>
      <c r="B57" s="44" t="s">
        <v>3661</v>
      </c>
      <c r="C57" s="45" t="s">
        <v>57</v>
      </c>
      <c r="D57" s="3" t="s">
        <v>3692</v>
      </c>
      <c r="E57" s="46" t="s">
        <v>35</v>
      </c>
      <c r="F57" s="47" t="s">
        <v>331</v>
      </c>
      <c r="G57" s="47" t="s">
        <v>35</v>
      </c>
      <c r="H57" s="47" t="s">
        <v>1843</v>
      </c>
      <c r="I57" s="47" t="s">
        <v>1843</v>
      </c>
      <c r="J57" s="46" t="s">
        <v>15</v>
      </c>
      <c r="K57" s="47" t="s">
        <v>332</v>
      </c>
      <c r="L57" s="39" t="str">
        <f t="shared" si="0"/>
        <v>INSERT INTO ft_t_rtng   (rtng_set_oid, rtng_set_tbl_typ, rtng_set_mnem, last_chg_tms, last_chg_usr_id, start_tms, rtng_set_nme, rtng_set_desc, data_stat_typ, data_src_id)  SELECT 'EMSRTG=056','ALL','MLTFCISR',SYSDATE,'GS:BARCLAYS',SYSDATE,'RTG_MDY_LT_FC_ISSUER_RATING','RTG_MDY_LT_FC_ISSUER_RATING','ACTIVE','ESM'     FROM DUAL WHERE NOT EXISTS (SELECT 1 FROM ft_t_rtng WHERE rtng_set_nme = 'RTG_MDY_LT_FC_ISSUER_RATING');</v>
      </c>
    </row>
    <row r="58" spans="1:12" ht="12">
      <c r="A58" s="11"/>
      <c r="B58" s="44" t="s">
        <v>3662</v>
      </c>
      <c r="C58" s="45" t="s">
        <v>57</v>
      </c>
      <c r="D58" s="3" t="s">
        <v>3693</v>
      </c>
      <c r="E58" s="46" t="s">
        <v>35</v>
      </c>
      <c r="F58" s="47" t="s">
        <v>331</v>
      </c>
      <c r="G58" s="47" t="s">
        <v>35</v>
      </c>
      <c r="H58" s="47" t="s">
        <v>1851</v>
      </c>
      <c r="I58" s="47" t="s">
        <v>1851</v>
      </c>
      <c r="J58" s="46" t="s">
        <v>15</v>
      </c>
      <c r="K58" s="47" t="s">
        <v>332</v>
      </c>
      <c r="L58" s="39" t="str">
        <f t="shared" si="0"/>
        <v>INSERT INTO ft_t_rtng   (rtng_set_oid, rtng_set_tbl_typ, rtng_set_mnem, last_chg_tms, last_chg_usr_id, start_tms, rtng_set_nme, rtng_set_desc, data_stat_typ, data_src_id)  SELECT 'EMSRTG=057','ALL','MLTLCISR',SYSDATE,'GS:BARCLAYS',SYSDATE,'RTG_MDY_LT_LC_ISSUER_RATING','RTG_MDY_LT_LC_ISSUER_RATING','ACTIVE','ESM'     FROM DUAL WHERE NOT EXISTS (SELECT 1 FROM ft_t_rtng WHERE rtng_set_nme = 'RTG_MDY_LT_LC_ISSUER_RATING');</v>
      </c>
    </row>
    <row r="59" spans="1:12" ht="12">
      <c r="A59" s="11"/>
      <c r="B59" s="44" t="s">
        <v>3663</v>
      </c>
      <c r="C59" s="45" t="s">
        <v>57</v>
      </c>
      <c r="D59" s="3" t="s">
        <v>3694</v>
      </c>
      <c r="E59" s="46" t="s">
        <v>35</v>
      </c>
      <c r="F59" s="47" t="s">
        <v>331</v>
      </c>
      <c r="G59" s="47" t="s">
        <v>35</v>
      </c>
      <c r="H59" s="47" t="s">
        <v>2701</v>
      </c>
      <c r="I59" s="47" t="s">
        <v>2701</v>
      </c>
      <c r="J59" s="46" t="s">
        <v>15</v>
      </c>
      <c r="K59" s="47" t="s">
        <v>332</v>
      </c>
      <c r="L59" s="39" t="str">
        <f t="shared" si="0"/>
        <v>INSERT INTO ft_t_rtng   (rtng_set_oid, rtng_set_tbl_typ, rtng_set_mnem, last_chg_tms, last_chg_usr_id, start_tms, rtng_set_nme, rtng_set_desc, data_stat_typ, data_src_id)  SELECT 'EMSRTG=058','ALL','MDSNRIMP',SYSDATE,'GS:BARCLAYS',SYSDATE,'RTG_MDY_SENIOR_IMPLIED','RTG_MDY_SENIOR_IMPLIED','ACTIVE','ESM'     FROM DUAL WHERE NOT EXISTS (SELECT 1 FROM ft_t_rtng WHERE rtng_set_nme = 'RTG_MDY_SENIOR_IMPLIED');</v>
      </c>
    </row>
    <row r="60" spans="1:12" ht="12">
      <c r="A60" s="11"/>
      <c r="B60" s="44" t="s">
        <v>3664</v>
      </c>
      <c r="C60" s="45" t="s">
        <v>57</v>
      </c>
      <c r="D60" s="3" t="s">
        <v>3695</v>
      </c>
      <c r="E60" s="46" t="s">
        <v>35</v>
      </c>
      <c r="F60" s="47" t="s">
        <v>331</v>
      </c>
      <c r="G60" s="47" t="s">
        <v>35</v>
      </c>
      <c r="H60" s="47" t="s">
        <v>3645</v>
      </c>
      <c r="I60" s="47" t="s">
        <v>3645</v>
      </c>
      <c r="J60" s="46" t="s">
        <v>15</v>
      </c>
      <c r="K60" s="47" t="s">
        <v>332</v>
      </c>
      <c r="L60" s="39" t="str">
        <f t="shared" si="0"/>
        <v>INSERT INTO ft_t_rtng   (rtng_set_oid, rtng_set_tbl_typ, rtng_set_mnem, last_chg_tms, last_chg_usr_id, start_tms, rtng_set_nme, rtng_set_desc, data_stat_typ, data_src_id)  SELECT 'EMSRTG=059','ALL','SPLTFCAB',SYSDATE,'GS:BARCLAYS',SYSDATE,'RTG_SP_LT_FC_ASSET_BACKED','RTG_SP_LT_FC_ASSET_BACKED','ACTIVE','ESM'     FROM DUAL WHERE NOT EXISTS (SELECT 1 FROM ft_t_rtng WHERE rtng_set_nme = 'RTG_SP_LT_FC_ASSET_BACKED');</v>
      </c>
    </row>
    <row r="61" spans="1:12" ht="12">
      <c r="A61" s="11"/>
      <c r="B61" s="44" t="s">
        <v>3665</v>
      </c>
      <c r="C61" s="45" t="s">
        <v>57</v>
      </c>
      <c r="D61" s="3" t="s">
        <v>3696</v>
      </c>
      <c r="E61" s="46" t="s">
        <v>35</v>
      </c>
      <c r="F61" s="47" t="s">
        <v>331</v>
      </c>
      <c r="G61" s="47" t="s">
        <v>35</v>
      </c>
      <c r="H61" s="47" t="s">
        <v>3646</v>
      </c>
      <c r="I61" s="47" t="s">
        <v>3646</v>
      </c>
      <c r="J61" s="46" t="s">
        <v>15</v>
      </c>
      <c r="K61" s="47" t="s">
        <v>332</v>
      </c>
      <c r="L61" s="39" t="str">
        <f t="shared" si="0"/>
        <v>INSERT INTO ft_t_rtng   (rtng_set_oid, rtng_set_tbl_typ, rtng_set_mnem, last_chg_tms, last_chg_usr_id, start_tms, rtng_set_nme, rtng_set_desc, data_stat_typ, data_src_id)  SELECT 'EMSRTG=060','ALL','SPLTFCCP',SYSDATE,'GS:BARCLAYS',SYSDATE,'RTG_SP_LT_FC_COMMERCIAL_PAPER','RTG_SP_LT_FC_COMMERCIAL_PAPER','ACTIVE','ESM'     FROM DUAL WHERE NOT EXISTS (SELECT 1 FROM ft_t_rtng WHERE rtng_set_nme = 'RTG_SP_LT_FC_COMMERCIAL_PAPER');</v>
      </c>
    </row>
    <row r="62" spans="1:12" ht="12">
      <c r="A62" s="11"/>
      <c r="B62" s="44" t="s">
        <v>3666</v>
      </c>
      <c r="C62" s="45" t="s">
        <v>57</v>
      </c>
      <c r="D62" s="3" t="s">
        <v>2622</v>
      </c>
      <c r="E62" s="46" t="s">
        <v>35</v>
      </c>
      <c r="F62" s="47" t="s">
        <v>331</v>
      </c>
      <c r="G62" s="47" t="s">
        <v>35</v>
      </c>
      <c r="H62" s="47" t="s">
        <v>1821</v>
      </c>
      <c r="I62" s="47" t="s">
        <v>1821</v>
      </c>
      <c r="J62" s="46" t="s">
        <v>15</v>
      </c>
      <c r="K62" s="47" t="s">
        <v>332</v>
      </c>
      <c r="L62" s="39" t="str">
        <f t="shared" si="0"/>
        <v>INSERT INTO ft_t_rtng   (rtng_set_oid, rtng_set_tbl_typ, rtng_set_mnem, last_chg_tms, last_chg_usr_id, start_tms, rtng_set_nme, rtng_set_desc, data_stat_typ, data_src_id)  SELECT 'EMSRTG=061','ALL','SPLTFCDB',SYSDATE,'GS:BARCLAYS',SYSDATE,'RTG_SP_LT_FC_DEBT','RTG_SP_LT_FC_DEBT','ACTIVE','ESM'     FROM DUAL WHERE NOT EXISTS (SELECT 1 FROM ft_t_rtng WHERE rtng_set_nme = 'RTG_SP_LT_FC_DEBT');</v>
      </c>
    </row>
    <row r="63" spans="1:12" ht="12">
      <c r="A63" s="11"/>
      <c r="B63" s="44" t="s">
        <v>3667</v>
      </c>
      <c r="C63" s="45" t="s">
        <v>57</v>
      </c>
      <c r="D63" s="3" t="s">
        <v>3697</v>
      </c>
      <c r="E63" s="46" t="s">
        <v>35</v>
      </c>
      <c r="F63" s="47" t="s">
        <v>331</v>
      </c>
      <c r="G63" s="47" t="s">
        <v>35</v>
      </c>
      <c r="H63" s="47" t="s">
        <v>1864</v>
      </c>
      <c r="I63" s="47" t="s">
        <v>1864</v>
      </c>
      <c r="J63" s="46" t="s">
        <v>15</v>
      </c>
      <c r="K63" s="47" t="s">
        <v>332</v>
      </c>
      <c r="L63" s="39" t="str">
        <f t="shared" si="0"/>
        <v>INSERT INTO ft_t_rtng   (rtng_set_oid, rtng_set_tbl_typ, rtng_set_mnem, last_chg_tms, last_chg_usr_id, start_tms, rtng_set_nme, rtng_set_desc, data_stat_typ, data_src_id)  SELECT 'EMSRTG=062','ALL','SPLTFCSR',SYSDATE,'GS:BARCLAYS',SYSDATE,'RTG_SP_LT_FC_SR_SECURED_DEBT','RTG_SP_LT_FC_SR_SECURED_DEBT','ACTIVE','ESM'     FROM DUAL WHERE NOT EXISTS (SELECT 1 FROM ft_t_rtng WHERE rtng_set_nme = 'RTG_SP_LT_FC_SR_SECURED_DEBT');</v>
      </c>
    </row>
    <row r="64" spans="1:12" ht="12">
      <c r="A64" s="11"/>
      <c r="B64" s="44" t="s">
        <v>3668</v>
      </c>
      <c r="C64" s="45" t="s">
        <v>57</v>
      </c>
      <c r="D64" s="3" t="s">
        <v>3698</v>
      </c>
      <c r="E64" s="46" t="s">
        <v>35</v>
      </c>
      <c r="F64" s="47" t="s">
        <v>331</v>
      </c>
      <c r="G64" s="47" t="s">
        <v>35</v>
      </c>
      <c r="H64" s="47" t="s">
        <v>3647</v>
      </c>
      <c r="I64" s="47" t="s">
        <v>3647</v>
      </c>
      <c r="J64" s="46" t="s">
        <v>15</v>
      </c>
      <c r="K64" s="47" t="s">
        <v>332</v>
      </c>
      <c r="L64" s="39" t="str">
        <f t="shared" si="0"/>
        <v>INSERT INTO ft_t_rtng   (rtng_set_oid, rtng_set_tbl_typ, rtng_set_mnem, last_chg_tms, last_chg_usr_id, start_tms, rtng_set_nme, rtng_set_desc, data_stat_typ, data_src_id)  SELECT 'EMSRTG=063','ALL','SPLTLCAB',SYSDATE,'GS:BARCLAYS',SYSDATE,'RTG_SP_LT_LC_ASSET_BACKED','RTG_SP_LT_LC_ASSET_BACKED','ACTIVE','ESM'     FROM DUAL WHERE NOT EXISTS (SELECT 1 FROM ft_t_rtng WHERE rtng_set_nme = 'RTG_SP_LT_LC_ASSET_BACKED');</v>
      </c>
    </row>
    <row r="65" spans="1:12" ht="12">
      <c r="A65" s="11"/>
      <c r="B65" s="44" t="s">
        <v>3669</v>
      </c>
      <c r="C65" s="45" t="s">
        <v>57</v>
      </c>
      <c r="D65" s="3" t="s">
        <v>3699</v>
      </c>
      <c r="E65" s="46" t="s">
        <v>35</v>
      </c>
      <c r="F65" s="47" t="s">
        <v>331</v>
      </c>
      <c r="G65" s="47" t="s">
        <v>35</v>
      </c>
      <c r="H65" s="47" t="s">
        <v>1868</v>
      </c>
      <c r="I65" s="47" t="s">
        <v>1868</v>
      </c>
      <c r="J65" s="46" t="s">
        <v>15</v>
      </c>
      <c r="K65" s="47" t="s">
        <v>332</v>
      </c>
      <c r="L65" s="39" t="str">
        <f t="shared" si="0"/>
        <v>INSERT INTO ft_t_rtng   (rtng_set_oid, rtng_set_tbl_typ, rtng_set_mnem, last_chg_tms, last_chg_usr_id, start_tms, rtng_set_nme, rtng_set_desc, data_stat_typ, data_src_id)  SELECT 'EMSRTG=064','ALL','SPLTLCCP',SYSDATE,'GS:BARCLAYS',SYSDATE,'RTG_SP_LT_LC_COMMERCIAL_PAPER','RTG_SP_LT_LC_COMMERCIAL_PAPER','ACTIVE','ESM'     FROM DUAL WHERE NOT EXISTS (SELECT 1 FROM ft_t_rtng WHERE rtng_set_nme = 'RTG_SP_LT_LC_COMMERCIAL_PAPER');</v>
      </c>
    </row>
    <row r="66" spans="1:12" ht="12">
      <c r="A66" s="11"/>
      <c r="B66" s="44" t="s">
        <v>3670</v>
      </c>
      <c r="C66" s="45" t="s">
        <v>57</v>
      </c>
      <c r="D66" s="3" t="s">
        <v>3700</v>
      </c>
      <c r="E66" s="46" t="s">
        <v>35</v>
      </c>
      <c r="F66" s="47" t="s">
        <v>331</v>
      </c>
      <c r="G66" s="47" t="s">
        <v>35</v>
      </c>
      <c r="H66" s="47" t="s">
        <v>3648</v>
      </c>
      <c r="I66" s="47" t="s">
        <v>3648</v>
      </c>
      <c r="J66" s="46" t="s">
        <v>15</v>
      </c>
      <c r="K66" s="47" t="s">
        <v>332</v>
      </c>
      <c r="L66" s="39" t="str">
        <f t="shared" si="0"/>
        <v>INSERT INTO ft_t_rtng   (rtng_set_oid, rtng_set_tbl_typ, rtng_set_mnem, last_chg_tms, last_chg_usr_id, start_tms, rtng_set_nme, rtng_set_desc, data_stat_typ, data_src_id)  SELECT 'EMSRTG=065','ALL','SPLTLCFS',SYSDATE,'GS:BARCLAYS',SYSDATE,'RTG_SP_LT_LC_FIN_STRENGTH','RTG_SP_LT_LC_FIN_STRENGTH','ACTIVE','ESM'     FROM DUAL WHERE NOT EXISTS (SELECT 1 FROM ft_t_rtng WHERE rtng_set_nme = 'RTG_SP_LT_LC_FIN_STRENGTH');</v>
      </c>
    </row>
    <row r="67" spans="1:12" ht="12">
      <c r="A67" s="11"/>
      <c r="B67" s="44" t="s">
        <v>3671</v>
      </c>
      <c r="C67" s="45" t="s">
        <v>57</v>
      </c>
      <c r="D67" s="3" t="s">
        <v>3701</v>
      </c>
      <c r="E67" s="46" t="s">
        <v>35</v>
      </c>
      <c r="F67" s="47" t="s">
        <v>331</v>
      </c>
      <c r="G67" s="47" t="s">
        <v>35</v>
      </c>
      <c r="H67" s="47" t="s">
        <v>1856</v>
      </c>
      <c r="I67" s="47" t="s">
        <v>1856</v>
      </c>
      <c r="J67" s="46" t="s">
        <v>15</v>
      </c>
      <c r="K67" s="47" t="s">
        <v>332</v>
      </c>
      <c r="L67" s="39" t="str">
        <f t="shared" ref="L67:L103" si="1">CONCATENATE("INSERT INTO ft_t_rtng   (rtng_set_oid, rtng_set_tbl_typ, rtng_set_mnem, last_chg_tms, last_chg_usr_id, start_tms, rtng_set_nme, rtng_set_desc, data_stat_typ, data_src_id)  SELECT '", B67, "','", C67, "','", D67, "',", E67, ",'", F67, "',", G67, ",'", H67,"','",I67, "','",J67, "','",K67, "'     FROM DUAL WHERE NOT EXISTS (SELECT 1 FROM ft_t_rtng WHERE rtng_set_nme = '", H67, "');")</f>
        <v>INSERT INTO ft_t_rtng   (rtng_set_oid, rtng_set_tbl_typ, rtng_set_mnem, last_chg_tms, last_chg_usr_id, start_tms, rtng_set_nme, rtng_set_desc, data_stat_typ, data_src_id)  SELECT 'EMSRTG=066','ALL','SPLTLCOU',SYSDATE,'GS:BARCLAYS',SYSDATE,'RTG_SP_LT_LC_OUTLOOK','RTG_SP_LT_LC_OUTLOOK','ACTIVE','ESM'     FROM DUAL WHERE NOT EXISTS (SELECT 1 FROM ft_t_rtng WHERE rtng_set_nme = 'RTG_SP_LT_LC_OUTLOOK');</v>
      </c>
    </row>
    <row r="68" spans="1:12" ht="12">
      <c r="A68" s="11"/>
      <c r="B68" s="44" t="s">
        <v>3672</v>
      </c>
      <c r="C68" s="45" t="s">
        <v>57</v>
      </c>
      <c r="D68" s="3" t="s">
        <v>3702</v>
      </c>
      <c r="E68" s="46" t="s">
        <v>35</v>
      </c>
      <c r="F68" s="47" t="s">
        <v>331</v>
      </c>
      <c r="G68" s="47" t="s">
        <v>35</v>
      </c>
      <c r="H68" s="47" t="s">
        <v>1865</v>
      </c>
      <c r="I68" s="47" t="s">
        <v>1865</v>
      </c>
      <c r="J68" s="46" t="s">
        <v>15</v>
      </c>
      <c r="K68" s="47" t="s">
        <v>332</v>
      </c>
      <c r="L68" s="39" t="str">
        <f t="shared" si="1"/>
        <v>INSERT INTO ft_t_rtng   (rtng_set_oid, rtng_set_tbl_typ, rtng_set_mnem, last_chg_tms, last_chg_usr_id, start_tms, rtng_set_nme, rtng_set_desc, data_stat_typ, data_src_id)  SELECT 'EMSRTG=067','ALL','SPLTLCSR',SYSDATE,'GS:BARCLAYS',SYSDATE,'RTG_SP_LT_LC_SR_SECURED_DEBT','RTG_SP_LT_LC_SR_SECURED_DEBT','ACTIVE','ESM'     FROM DUAL WHERE NOT EXISTS (SELECT 1 FROM ft_t_rtng WHERE rtng_set_nme = 'RTG_SP_LT_LC_SR_SECURED_DEBT');</v>
      </c>
    </row>
    <row r="69" spans="1:12" ht="12">
      <c r="A69" s="11"/>
      <c r="B69" s="44" t="s">
        <v>3673</v>
      </c>
      <c r="C69" s="45" t="s">
        <v>57</v>
      </c>
      <c r="D69" s="3" t="s">
        <v>3703</v>
      </c>
      <c r="E69" s="46" t="s">
        <v>35</v>
      </c>
      <c r="F69" s="47" t="s">
        <v>331</v>
      </c>
      <c r="G69" s="47" t="s">
        <v>35</v>
      </c>
      <c r="H69" s="47" t="s">
        <v>3649</v>
      </c>
      <c r="I69" s="47" t="s">
        <v>3649</v>
      </c>
      <c r="J69" s="46" t="s">
        <v>15</v>
      </c>
      <c r="K69" s="47" t="s">
        <v>332</v>
      </c>
      <c r="L69" s="39" t="str">
        <f t="shared" si="1"/>
        <v>INSERT INTO ft_t_rtng   (rtng_set_oid, rtng_set_tbl_typ, rtng_set_mnem, last_chg_tms, last_chg_usr_id, start_tms, rtng_set_nme, rtng_set_desc, data_stat_typ, data_src_id)  SELECT 'EMSRTG=068','ALL','SPSTFCAB',SYSDATE,'GS:BARCLAYS',SYSDATE,'RTG_SP_ST_FC_ASSET_BACKED','RTG_SP_ST_FC_ASSET_BACKED','ACTIVE','ESM'     FROM DUAL WHERE NOT EXISTS (SELECT 1 FROM ft_t_rtng WHERE rtng_set_nme = 'RTG_SP_ST_FC_ASSET_BACKED');</v>
      </c>
    </row>
    <row r="70" spans="1:12" ht="12">
      <c r="A70" s="11"/>
      <c r="B70" s="44" t="s">
        <v>3674</v>
      </c>
      <c r="C70" s="45" t="s">
        <v>57</v>
      </c>
      <c r="D70" s="3" t="s">
        <v>3704</v>
      </c>
      <c r="E70" s="46" t="s">
        <v>35</v>
      </c>
      <c r="F70" s="47" t="s">
        <v>331</v>
      </c>
      <c r="G70" s="47" t="s">
        <v>35</v>
      </c>
      <c r="H70" s="47" t="s">
        <v>3650</v>
      </c>
      <c r="I70" s="47" t="s">
        <v>3650</v>
      </c>
      <c r="J70" s="46" t="s">
        <v>15</v>
      </c>
      <c r="K70" s="47" t="s">
        <v>332</v>
      </c>
      <c r="L70" s="39" t="str">
        <f t="shared" si="1"/>
        <v>INSERT INTO ft_t_rtng   (rtng_set_oid, rtng_set_tbl_typ, rtng_set_mnem, last_chg_tms, last_chg_usr_id, start_tms, rtng_set_nme, rtng_set_desc, data_stat_typ, data_src_id)  SELECT 'EMSRTG=069','ALL','SPSTFCSR',SYSDATE,'GS:BARCLAYS',SYSDATE,'RTG_SP_ST_FC_SR_SECURED_DEBT','RTG_SP_ST_FC_SR_SECURED_DEBT','ACTIVE','ESM'     FROM DUAL WHERE NOT EXISTS (SELECT 1 FROM ft_t_rtng WHERE rtng_set_nme = 'RTG_SP_ST_FC_SR_SECURED_DEBT');</v>
      </c>
    </row>
    <row r="71" spans="1:12" ht="12">
      <c r="A71" s="11"/>
      <c r="B71" s="44" t="s">
        <v>3675</v>
      </c>
      <c r="C71" s="45" t="s">
        <v>57</v>
      </c>
      <c r="D71" s="3" t="s">
        <v>3705</v>
      </c>
      <c r="E71" s="46" t="s">
        <v>35</v>
      </c>
      <c r="F71" s="47" t="s">
        <v>331</v>
      </c>
      <c r="G71" s="47" t="s">
        <v>35</v>
      </c>
      <c r="H71" s="47" t="s">
        <v>1867</v>
      </c>
      <c r="I71" s="47" t="s">
        <v>1867</v>
      </c>
      <c r="J71" s="46" t="s">
        <v>15</v>
      </c>
      <c r="K71" s="47" t="s">
        <v>332</v>
      </c>
      <c r="L71" s="39" t="str">
        <f t="shared" si="1"/>
        <v>INSERT INTO ft_t_rtng   (rtng_set_oid, rtng_set_tbl_typ, rtng_set_mnem, last_chg_tms, last_chg_usr_id, start_tms, rtng_set_nme, rtng_set_desc, data_stat_typ, data_src_id)  SELECT 'EMSRTG=070','ALL','SPSTFCUD',SYSDATE,'GS:BARCLAYS',SYSDATE,'RTG_SP_ST_FC_SR_UNSECURED_DEBT','RTG_SP_ST_FC_SR_UNSECURED_DEBT','ACTIVE','ESM'     FROM DUAL WHERE NOT EXISTS (SELECT 1 FROM ft_t_rtng WHERE rtng_set_nme = 'RTG_SP_ST_FC_SR_UNSECURED_DEBT');</v>
      </c>
    </row>
    <row r="72" spans="1:12" ht="12">
      <c r="A72" s="11"/>
      <c r="B72" s="44" t="s">
        <v>3676</v>
      </c>
      <c r="C72" s="45" t="s">
        <v>57</v>
      </c>
      <c r="D72" s="3" t="s">
        <v>3714</v>
      </c>
      <c r="E72" s="46" t="s">
        <v>35</v>
      </c>
      <c r="F72" s="47" t="s">
        <v>331</v>
      </c>
      <c r="G72" s="47" t="s">
        <v>35</v>
      </c>
      <c r="H72" s="47" t="s">
        <v>3651</v>
      </c>
      <c r="I72" s="47" t="s">
        <v>3651</v>
      </c>
      <c r="J72" s="46" t="s">
        <v>15</v>
      </c>
      <c r="K72" s="47" t="s">
        <v>332</v>
      </c>
      <c r="L72" s="39" t="str">
        <f t="shared" si="1"/>
        <v>INSERT INTO ft_t_rtng   (rtng_set_oid, rtng_set_tbl_typ, rtng_set_mnem, last_chg_tms, last_chg_usr_id, start_tms, rtng_set_nme, rtng_set_desc, data_stat_typ, data_src_id)  SELECT 'EMSRTG=071','ALL','SPSTLCAB',SYSDATE,'GS:BARCLAYS',SYSDATE,'RTG_SP_ST_LC_ASSET_BACKED','RTG_SP_ST_LC_ASSET_BACKED','ACTIVE','ESM'     FROM DUAL WHERE NOT EXISTS (SELECT 1 FROM ft_t_rtng WHERE rtng_set_nme = 'RTG_SP_ST_LC_ASSET_BACKED');</v>
      </c>
    </row>
    <row r="73" spans="1:12" ht="12">
      <c r="A73" s="11"/>
      <c r="B73" s="44" t="s">
        <v>3677</v>
      </c>
      <c r="C73" s="45" t="s">
        <v>57</v>
      </c>
      <c r="D73" s="3" t="s">
        <v>3710</v>
      </c>
      <c r="E73" s="46" t="s">
        <v>35</v>
      </c>
      <c r="F73" s="47" t="s">
        <v>331</v>
      </c>
      <c r="G73" s="47" t="s">
        <v>35</v>
      </c>
      <c r="H73" s="47" t="s">
        <v>3652</v>
      </c>
      <c r="I73" s="47" t="s">
        <v>3652</v>
      </c>
      <c r="J73" s="46" t="s">
        <v>15</v>
      </c>
      <c r="K73" s="47" t="s">
        <v>332</v>
      </c>
      <c r="L73" s="39" t="str">
        <f t="shared" si="1"/>
        <v>INSERT INTO ft_t_rtng   (rtng_set_oid, rtng_set_tbl_typ, rtng_set_mnem, last_chg_tms, last_chg_usr_id, start_tms, rtng_set_nme, rtng_set_desc, data_stat_typ, data_src_id)  SELECT 'EMSRTG=072','ALL','SPSLFNST',SYSDATE,'GS:BARCLAYS',SYSDATE,'RTG_SP_ST_LC_FIN_STRENGTH','RTG_SP_ST_LC_FIN_STRENGTH','ACTIVE','ESM'     FROM DUAL WHERE NOT EXISTS (SELECT 1 FROM ft_t_rtng WHERE rtng_set_nme = 'RTG_SP_ST_LC_FIN_STRENGTH');</v>
      </c>
    </row>
    <row r="74" spans="1:12" ht="12">
      <c r="A74" s="11"/>
      <c r="B74" s="44" t="s">
        <v>3678</v>
      </c>
      <c r="C74" s="45" t="s">
        <v>57</v>
      </c>
      <c r="D74" s="3" t="s">
        <v>3711</v>
      </c>
      <c r="E74" s="46" t="s">
        <v>35</v>
      </c>
      <c r="F74" s="47" t="s">
        <v>331</v>
      </c>
      <c r="G74" s="47" t="s">
        <v>35</v>
      </c>
      <c r="H74" s="47" t="s">
        <v>1858</v>
      </c>
      <c r="I74" s="47" t="s">
        <v>1858</v>
      </c>
      <c r="J74" s="46" t="s">
        <v>15</v>
      </c>
      <c r="K74" s="47" t="s">
        <v>332</v>
      </c>
      <c r="L74" s="39" t="str">
        <f t="shared" si="1"/>
        <v>INSERT INTO ft_t_rtng   (rtng_set_oid, rtng_set_tbl_typ, rtng_set_mnem, last_chg_tms, last_chg_usr_id, start_tms, rtng_set_nme, rtng_set_desc, data_stat_typ, data_src_id)  SELECT 'EMSRTG=073','ALL','SPSLNTSC',SYSDATE,'GS:BARCLAYS',SYSDATE,'RTG_SP_ST_LC_NAT_SCALE','RTG_SP_ST_LC_NAT_SCALE','ACTIVE','ESM'     FROM DUAL WHERE NOT EXISTS (SELECT 1 FROM ft_t_rtng WHERE rtng_set_nme = 'RTG_SP_ST_LC_NAT_SCALE');</v>
      </c>
    </row>
    <row r="75" spans="1:12" ht="12">
      <c r="A75" s="11"/>
      <c r="B75" s="44" t="s">
        <v>3679</v>
      </c>
      <c r="C75" s="45" t="s">
        <v>57</v>
      </c>
      <c r="D75" s="3" t="s">
        <v>3713</v>
      </c>
      <c r="E75" s="46" t="s">
        <v>35</v>
      </c>
      <c r="F75" s="47" t="s">
        <v>331</v>
      </c>
      <c r="G75" s="47" t="s">
        <v>35</v>
      </c>
      <c r="H75" s="47" t="s">
        <v>3653</v>
      </c>
      <c r="I75" s="47" t="s">
        <v>3653</v>
      </c>
      <c r="J75" s="46" t="s">
        <v>15</v>
      </c>
      <c r="K75" s="47" t="s">
        <v>332</v>
      </c>
      <c r="L75" s="39" t="str">
        <f t="shared" si="1"/>
        <v>INSERT INTO ft_t_rtng   (rtng_set_oid, rtng_set_tbl_typ, rtng_set_mnem, last_chg_tms, last_chg_usr_id, start_tms, rtng_set_nme, rtng_set_desc, data_stat_typ, data_src_id)  SELECT 'EMSRTG=074','ALL','SPSLCSRS',SYSDATE,'GS:BARCLAYS',SYSDATE,'RTG_SP_ST_LC_SR_SECURED_DEBT','RTG_SP_ST_LC_SR_SECURED_DEBT','ACTIVE','ESM'     FROM DUAL WHERE NOT EXISTS (SELECT 1 FROM ft_t_rtng WHERE rtng_set_nme = 'RTG_SP_ST_LC_SR_SECURED_DEBT');</v>
      </c>
    </row>
    <row r="76" spans="1:12" ht="12">
      <c r="A76" s="11"/>
      <c r="B76" s="44" t="s">
        <v>3680</v>
      </c>
      <c r="C76" s="45" t="s">
        <v>57</v>
      </c>
      <c r="D76" s="3" t="s">
        <v>3712</v>
      </c>
      <c r="E76" s="46" t="s">
        <v>35</v>
      </c>
      <c r="F76" s="47" t="s">
        <v>331</v>
      </c>
      <c r="G76" s="47" t="s">
        <v>35</v>
      </c>
      <c r="H76" s="47" t="s">
        <v>1852</v>
      </c>
      <c r="I76" s="47" t="s">
        <v>1852</v>
      </c>
      <c r="J76" s="46" t="s">
        <v>15</v>
      </c>
      <c r="K76" s="47" t="s">
        <v>332</v>
      </c>
      <c r="L76" s="39" t="str">
        <f t="shared" si="1"/>
        <v>INSERT INTO ft_t_rtng   (rtng_set_oid, rtng_set_tbl_typ, rtng_set_mnem, last_chg_tms, last_chg_usr_id, start_tms, rtng_set_nme, rtng_set_desc, data_stat_typ, data_src_id)  SELECT 'EMSRTG=075','ALL','SPSLCSRU',SYSDATE,'GS:BARCLAYS',SYSDATE,'RTG_SP_ST_LC_SR_UNSECURED_DEBT','RTG_SP_ST_LC_SR_UNSECURED_DEBT','ACTIVE','ESM'     FROM DUAL WHERE NOT EXISTS (SELECT 1 FROM ft_t_rtng WHERE rtng_set_nme = 'RTG_SP_ST_LC_SR_UNSECURED_DEBT');</v>
      </c>
    </row>
    <row r="77" spans="1:12" ht="12">
      <c r="A77" s="11"/>
      <c r="B77" s="44" t="s">
        <v>3681</v>
      </c>
      <c r="C77" s="45" t="s">
        <v>57</v>
      </c>
      <c r="D77" s="3" t="s">
        <v>3709</v>
      </c>
      <c r="E77" s="46" t="s">
        <v>35</v>
      </c>
      <c r="F77" s="47" t="s">
        <v>331</v>
      </c>
      <c r="G77" s="47" t="s">
        <v>35</v>
      </c>
      <c r="H77" s="47" t="s">
        <v>1826</v>
      </c>
      <c r="I77" s="47" t="s">
        <v>1826</v>
      </c>
      <c r="J77" s="46" t="s">
        <v>15</v>
      </c>
      <c r="K77" s="47" t="s">
        <v>332</v>
      </c>
      <c r="L77" s="39" t="str">
        <f t="shared" si="1"/>
        <v>INSERT INTO ft_t_rtng   (rtng_set_oid, rtng_set_tbl_typ, rtng_set_mnem, last_chg_tms, last_chg_usr_id, start_tms, rtng_set_nme, rtng_set_desc, data_stat_typ, data_src_id)  SELECT 'EMSRTG=076','ALL','SOVCNTCE',SYSDATE,'GS:BARCLAYS',SYSDATE,'SOV_COUNTRY_CEILING','SOV_COUNTRY_CEILING','ACTIVE','ESM'     FROM DUAL WHERE NOT EXISTS (SELECT 1 FROM ft_t_rtng WHERE rtng_set_nme = 'SOV_COUNTRY_CEILING');</v>
      </c>
    </row>
    <row r="78" spans="1:12" ht="12">
      <c r="A78" s="11"/>
      <c r="B78" s="44" t="s">
        <v>3682</v>
      </c>
      <c r="C78" s="45" t="s">
        <v>57</v>
      </c>
      <c r="D78" s="3" t="s">
        <v>3706</v>
      </c>
      <c r="E78" s="46" t="s">
        <v>35</v>
      </c>
      <c r="F78" s="47" t="s">
        <v>331</v>
      </c>
      <c r="G78" s="47" t="s">
        <v>35</v>
      </c>
      <c r="H78" s="47" t="s">
        <v>1859</v>
      </c>
      <c r="I78" s="47" t="s">
        <v>1859</v>
      </c>
      <c r="J78" s="46" t="s">
        <v>15</v>
      </c>
      <c r="K78" s="47" t="s">
        <v>332</v>
      </c>
      <c r="L78" s="39" t="str">
        <f t="shared" si="1"/>
        <v>INSERT INTO ft_t_rtng   (rtng_set_oid, rtng_set_tbl_typ, rtng_set_mnem, last_chg_tms, last_chg_usr_id, start_tms, rtng_set_nme, rtng_set_desc, data_stat_typ, data_src_id)  SELECT 'EMSRTG=077','ALL','STISSUER',SYSDATE,'GS:BARCLAYS',SYSDATE,'ST_ISSUER','ST_ISSUER','ACTIVE','ESM'     FROM DUAL WHERE NOT EXISTS (SELECT 1 FROM ft_t_rtng WHERE rtng_set_nme = 'ST_ISSUER');</v>
      </c>
    </row>
    <row r="79" spans="1:12" ht="12">
      <c r="A79" s="11"/>
      <c r="B79" s="44" t="s">
        <v>3683</v>
      </c>
      <c r="C79" s="45" t="s">
        <v>57</v>
      </c>
      <c r="D79" s="3" t="s">
        <v>3707</v>
      </c>
      <c r="E79" s="46" t="s">
        <v>35</v>
      </c>
      <c r="F79" s="47" t="s">
        <v>331</v>
      </c>
      <c r="G79" s="47" t="s">
        <v>35</v>
      </c>
      <c r="H79" s="47" t="s">
        <v>1827</v>
      </c>
      <c r="I79" s="47" t="s">
        <v>1827</v>
      </c>
      <c r="J79" s="46" t="s">
        <v>15</v>
      </c>
      <c r="K79" s="47" t="s">
        <v>332</v>
      </c>
      <c r="L79" s="39" t="str">
        <f t="shared" si="1"/>
        <v>INSERT INTO ft_t_rtng   (rtng_set_oid, rtng_set_tbl_typ, rtng_set_mnem, last_chg_tms, last_chg_usr_id, start_tms, rtng_set_nme, rtng_set_desc, data_stat_typ, data_src_id)  SELECT 'EMSRTG=078','ALL','STLCSRDF',SYSDATE,'GS:BARCLAYS',SYSDATE,'ST_LC_ISSUER_DEFAULT','ST_LC_ISSUER_DEFAULT','ACTIVE','ESM'     FROM DUAL WHERE NOT EXISTS (SELECT 1 FROM ft_t_rtng WHERE rtng_set_nme = 'ST_LC_ISSUER_DEFAULT');</v>
      </c>
    </row>
    <row r="80" spans="1:12" ht="12">
      <c r="A80" s="11"/>
      <c r="B80" s="44" t="s">
        <v>3684</v>
      </c>
      <c r="C80" s="45" t="s">
        <v>57</v>
      </c>
      <c r="D80" s="3" t="s">
        <v>3708</v>
      </c>
      <c r="E80" s="46" t="s">
        <v>35</v>
      </c>
      <c r="F80" s="47" t="s">
        <v>331</v>
      </c>
      <c r="G80" s="47" t="s">
        <v>35</v>
      </c>
      <c r="H80" s="47" t="s">
        <v>1857</v>
      </c>
      <c r="I80" s="47" t="s">
        <v>1857</v>
      </c>
      <c r="J80" s="46" t="s">
        <v>15</v>
      </c>
      <c r="K80" s="47" t="s">
        <v>332</v>
      </c>
      <c r="L80" s="39" t="str">
        <f t="shared" si="1"/>
        <v>INSERT INTO ft_t_rtng   (rtng_set_oid, rtng_set_tbl_typ, rtng_set_mnem, last_chg_tms, last_chg_usr_id, start_tms, rtng_set_nme, rtng_set_desc, data_stat_typ, data_src_id)  SELECT 'EMSRTG=079','ALL','STNATISR',SYSDATE,'GS:BARCLAYS',SYSDATE,'ST_NAT_ISSUER','ST_NAT_ISSUER','ACTIVE','ESM'     FROM DUAL WHERE NOT EXISTS (SELECT 1 FROM ft_t_rtng WHERE rtng_set_nme = 'ST_NAT_ISSUER');</v>
      </c>
    </row>
    <row r="81" spans="1:12" ht="12">
      <c r="A81" s="11"/>
      <c r="B81" s="44" t="s">
        <v>3732</v>
      </c>
      <c r="C81" s="45" t="s">
        <v>57</v>
      </c>
      <c r="D81" s="44" t="s">
        <v>2660</v>
      </c>
      <c r="E81" s="46" t="s">
        <v>35</v>
      </c>
      <c r="F81" s="47" t="s">
        <v>331</v>
      </c>
      <c r="G81" s="47" t="s">
        <v>35</v>
      </c>
      <c r="H81" s="47" t="s">
        <v>1863</v>
      </c>
      <c r="I81" s="47" t="s">
        <v>1863</v>
      </c>
      <c r="J81" s="46" t="s">
        <v>15</v>
      </c>
      <c r="K81" s="47" t="s">
        <v>332</v>
      </c>
      <c r="L81" s="39" t="str">
        <f t="shared" si="1"/>
        <v>INSERT INTO ft_t_rtng   (rtng_set_oid, rtng_set_tbl_typ, rtng_set_mnem, last_chg_tms, last_chg_usr_id, start_tms, rtng_set_nme, rtng_set_desc, data_stat_typ, data_src_id)  SELECT 'EMSRTG=080','ALL','LCSTMDIR',SYSDATE,'GS:BARCLAYS',SYSDATE,'RTG_MDY_ST_LC_ISSUER_RATING','RTG_MDY_ST_LC_ISSUER_RATING','ACTIVE','ESM'     FROM DUAL WHERE NOT EXISTS (SELECT 1 FROM ft_t_rtng WHERE rtng_set_nme = 'RTG_MDY_ST_LC_ISSUER_RATING');</v>
      </c>
    </row>
    <row r="82" spans="1:12" ht="12">
      <c r="A82" s="11"/>
      <c r="B82" s="44" t="s">
        <v>3733</v>
      </c>
      <c r="C82" s="45" t="s">
        <v>57</v>
      </c>
      <c r="D82" s="3" t="s">
        <v>3743</v>
      </c>
      <c r="E82" s="46" t="s">
        <v>35</v>
      </c>
      <c r="F82" s="47" t="s">
        <v>331</v>
      </c>
      <c r="G82" s="47" t="s">
        <v>35</v>
      </c>
      <c r="H82" s="47" t="s">
        <v>3734</v>
      </c>
      <c r="I82" s="47" t="s">
        <v>3734</v>
      </c>
      <c r="J82" s="46" t="s">
        <v>15</v>
      </c>
      <c r="K82" s="47" t="s">
        <v>332</v>
      </c>
      <c r="L82" s="39" t="str">
        <f t="shared" si="1"/>
        <v>INSERT INTO ft_t_rtng   (rtng_set_oid, rtng_set_tbl_typ, rtng_set_mnem, last_chg_tms, last_chg_usr_id, start_tms, rtng_set_nme, rtng_set_desc, data_stat_typ, data_src_id)  SELECT 'EMSRTG=081','ALL','LTNTINSR',SYSDATE,'GS:BARCLAYS',SYSDATE,'LT_NAT_INSURER_FIN','LT_NAT_INSURER_FIN','ACTIVE','ESM'     FROM DUAL WHERE NOT EXISTS (SELECT 1 FROM ft_t_rtng WHERE rtng_set_nme = 'LT_NAT_INSURER_FIN');</v>
      </c>
    </row>
    <row r="83" spans="1:12" ht="12">
      <c r="A83" s="11"/>
      <c r="B83" s="44" t="s">
        <v>3735</v>
      </c>
      <c r="C83" s="45" t="s">
        <v>57</v>
      </c>
      <c r="D83" s="3" t="s">
        <v>3739</v>
      </c>
      <c r="E83" s="46" t="s">
        <v>35</v>
      </c>
      <c r="F83" s="47" t="s">
        <v>331</v>
      </c>
      <c r="G83" s="47" t="s">
        <v>35</v>
      </c>
      <c r="H83" s="47" t="s">
        <v>1834</v>
      </c>
      <c r="I83" s="47" t="s">
        <v>1834</v>
      </c>
      <c r="J83" s="46" t="s">
        <v>15</v>
      </c>
      <c r="K83" s="47" t="s">
        <v>332</v>
      </c>
      <c r="L83" s="39" t="str">
        <f t="shared" si="1"/>
        <v>INSERT INTO ft_t_rtng   (rtng_set_oid, rtng_set_tbl_typ, rtng_set_mnem, last_chg_tms, last_chg_usr_id, start_tms, rtng_set_nme, rtng_set_desc, data_stat_typ, data_src_id)  SELECT 'EMSRTG=083','ALL','MYLTCNCL',SYSDATE,'GS:BARCLAYS',SYSDATE,'RTG_MDY_LT_COUNTRY_CEILING','RTG_MDY_LT_COUNTRY_CEILING','ACTIVE','ESM'     FROM DUAL WHERE NOT EXISTS (SELECT 1 FROM ft_t_rtng WHERE rtng_set_nme = 'RTG_MDY_LT_COUNTRY_CEILING');</v>
      </c>
    </row>
    <row r="84" spans="1:12" ht="12">
      <c r="A84" s="11"/>
      <c r="B84" s="44" t="s">
        <v>3736</v>
      </c>
      <c r="C84" s="45" t="s">
        <v>57</v>
      </c>
      <c r="D84" s="3" t="s">
        <v>3740</v>
      </c>
      <c r="E84" s="46" t="s">
        <v>35</v>
      </c>
      <c r="F84" s="47" t="s">
        <v>331</v>
      </c>
      <c r="G84" s="47" t="s">
        <v>35</v>
      </c>
      <c r="H84" s="47" t="s">
        <v>1833</v>
      </c>
      <c r="I84" s="47" t="s">
        <v>1833</v>
      </c>
      <c r="J84" s="46" t="s">
        <v>15</v>
      </c>
      <c r="K84" s="47" t="s">
        <v>332</v>
      </c>
      <c r="L84" s="39" t="str">
        <f t="shared" si="1"/>
        <v>INSERT INTO ft_t_rtng   (rtng_set_oid, rtng_set_tbl_typ, rtng_set_mnem, last_chg_tms, last_chg_usr_id, start_tms, rtng_set_nme, rtng_set_desc, data_stat_typ, data_src_id)  SELECT 'EMSRTG=084','ALL','SPSTLCCR',SYSDATE,'GS:BARCLAYS',SYSDATE,'RTG_SP_ST_LC_SOV_CREDIT','RTG_SP_ST_LC_SOV_CREDIT','ACTIVE','ESM'     FROM DUAL WHERE NOT EXISTS (SELECT 1 FROM ft_t_rtng WHERE rtng_set_nme = 'RTG_SP_ST_LC_SOV_CREDIT');</v>
      </c>
    </row>
    <row r="85" spans="1:12" ht="12">
      <c r="A85" s="11"/>
      <c r="B85" s="44" t="s">
        <v>3737</v>
      </c>
      <c r="C85" s="45" t="s">
        <v>57</v>
      </c>
      <c r="D85" s="3" t="s">
        <v>3741</v>
      </c>
      <c r="E85" s="46" t="s">
        <v>35</v>
      </c>
      <c r="F85" s="47" t="s">
        <v>331</v>
      </c>
      <c r="G85" s="47" t="s">
        <v>35</v>
      </c>
      <c r="H85" s="47" t="s">
        <v>1835</v>
      </c>
      <c r="I85" s="47" t="s">
        <v>1835</v>
      </c>
      <c r="J85" s="46" t="s">
        <v>15</v>
      </c>
      <c r="K85" s="47" t="s">
        <v>332</v>
      </c>
      <c r="L85" s="39" t="str">
        <f t="shared" si="1"/>
        <v>INSERT INTO ft_t_rtng   (rtng_set_oid, rtng_set_tbl_typ, rtng_set_mnem, last_chg_tms, last_chg_usr_id, start_tms, rtng_set_nme, rtng_set_desc, data_stat_typ, data_src_id)  SELECT 'EMSRTG=085','ALL','MYSTCNCL',SYSDATE,'GS:BARCLAYS',SYSDATE,'RTG_MDY_ST_COUNTRY_CEILING','RTG_MDY_ST_COUNTRY_CEILING','ACTIVE','ESM'     FROM DUAL WHERE NOT EXISTS (SELECT 1 FROM ft_t_rtng WHERE rtng_set_nme = 'RTG_MDY_ST_COUNTRY_CEILING');</v>
      </c>
    </row>
    <row r="86" spans="1:12" ht="12">
      <c r="A86" s="11"/>
      <c r="B86" s="44" t="s">
        <v>3738</v>
      </c>
      <c r="C86" s="45" t="s">
        <v>57</v>
      </c>
      <c r="D86" s="3" t="s">
        <v>3742</v>
      </c>
      <c r="E86" s="46" t="s">
        <v>35</v>
      </c>
      <c r="F86" s="47" t="s">
        <v>331</v>
      </c>
      <c r="G86" s="47" t="s">
        <v>35</v>
      </c>
      <c r="H86" s="47" t="s">
        <v>1832</v>
      </c>
      <c r="I86" s="47" t="s">
        <v>1832</v>
      </c>
      <c r="J86" s="46" t="s">
        <v>15</v>
      </c>
      <c r="K86" s="47" t="s">
        <v>332</v>
      </c>
      <c r="L86" s="39" t="str">
        <f t="shared" si="1"/>
        <v>INSERT INTO ft_t_rtng   (rtng_set_oid, rtng_set_tbl_typ, rtng_set_mnem, last_chg_tms, last_chg_usr_id, start_tms, rtng_set_nme, rtng_set_desc, data_stat_typ, data_src_id)  SELECT 'EMSRTG=086','ALL','SPSTFCCR',SYSDATE,'GS:BARCLAYS',SYSDATE,'RTG_SP_ST_FC_SOV_CREDIT','RTG_SP_ST_FC_SOV_CREDIT','ACTIVE','ESM'     FROM DUAL WHERE NOT EXISTS (SELECT 1 FROM ft_t_rtng WHERE rtng_set_nme = 'RTG_SP_ST_FC_SOV_CREDIT');</v>
      </c>
    </row>
    <row r="87" spans="1:12" ht="14.5">
      <c r="A87" s="11"/>
      <c r="B87" s="44" t="s">
        <v>3758</v>
      </c>
      <c r="C87" s="45" t="s">
        <v>57</v>
      </c>
      <c r="D87" s="3" t="s">
        <v>3774</v>
      </c>
      <c r="E87" s="46" t="s">
        <v>35</v>
      </c>
      <c r="F87" s="47" t="s">
        <v>331</v>
      </c>
      <c r="G87" s="47" t="s">
        <v>35</v>
      </c>
      <c r="H87" s="72" t="s">
        <v>3744</v>
      </c>
      <c r="I87" s="72" t="s">
        <v>3744</v>
      </c>
      <c r="J87" s="46" t="s">
        <v>15</v>
      </c>
      <c r="K87" s="47" t="s">
        <v>332</v>
      </c>
      <c r="L87" s="39" t="str">
        <f t="shared" si="1"/>
        <v>INSERT INTO ft_t_rtng   (rtng_set_oid, rtng_set_tbl_typ, rtng_set_mnem, last_chg_tms, last_chg_usr_id, start_tms, rtng_set_nme, rtng_set_desc, data_stat_typ, data_src_id)  SELECT 'EMSRTG=087','ALL','PFDSTKRT',SYSDATE,'GS:BARCLAYS',SYSDATE,'PFD_STOCK_RTG','PFD_STOCK_RTG','ACTIVE','ESM'     FROM DUAL WHERE NOT EXISTS (SELECT 1 FROM ft_t_rtng WHERE rtng_set_nme = 'PFD_STOCK_RTG');</v>
      </c>
    </row>
    <row r="88" spans="1:12" ht="14.5">
      <c r="A88" s="11"/>
      <c r="B88" s="44" t="s">
        <v>3759</v>
      </c>
      <c r="C88" s="45" t="s">
        <v>57</v>
      </c>
      <c r="D88" s="3" t="s">
        <v>3775</v>
      </c>
      <c r="E88" s="46" t="s">
        <v>35</v>
      </c>
      <c r="F88" s="47" t="s">
        <v>331</v>
      </c>
      <c r="G88" s="47" t="s">
        <v>35</v>
      </c>
      <c r="H88" s="72" t="s">
        <v>3745</v>
      </c>
      <c r="I88" s="72" t="s">
        <v>3745</v>
      </c>
      <c r="J88" s="46" t="s">
        <v>15</v>
      </c>
      <c r="K88" s="47" t="s">
        <v>332</v>
      </c>
      <c r="L88" s="39" t="str">
        <f t="shared" si="1"/>
        <v>INSERT INTO ft_t_rtng   (rtng_set_oid, rtng_set_tbl_typ, rtng_set_mnem, last_chg_tms, last_chg_usr_id, start_tms, rtng_set_nme, rtng_set_desc, data_stat_typ, data_src_id)  SELECT 'EMSRTG=088','ALL','LTNSRMX',SYSDATE,'GS:BARCLAYS',SYSDATE,'LT_NSR_MX','LT_NSR_MX','ACTIVE','ESM'     FROM DUAL WHERE NOT EXISTS (SELECT 1 FROM ft_t_rtng WHERE rtng_set_nme = 'LT_NSR_MX');</v>
      </c>
    </row>
    <row r="89" spans="1:12" ht="14.5">
      <c r="A89" s="11"/>
      <c r="B89" s="44" t="s">
        <v>3760</v>
      </c>
      <c r="C89" s="45" t="s">
        <v>57</v>
      </c>
      <c r="D89" s="3" t="s">
        <v>3777</v>
      </c>
      <c r="E89" s="46" t="s">
        <v>35</v>
      </c>
      <c r="F89" s="47" t="s">
        <v>331</v>
      </c>
      <c r="G89" s="47" t="s">
        <v>35</v>
      </c>
      <c r="H89" s="72" t="s">
        <v>3746</v>
      </c>
      <c r="I89" s="72" t="s">
        <v>3746</v>
      </c>
      <c r="J89" s="46" t="s">
        <v>15</v>
      </c>
      <c r="K89" s="47" t="s">
        <v>332</v>
      </c>
      <c r="L89" s="39" t="str">
        <f t="shared" si="1"/>
        <v>INSERT INTO ft_t_rtng   (rtng_set_oid, rtng_set_tbl_typ, rtng_set_mnem, last_chg_tms, last_chg_usr_id, start_tms, rtng_set_nme, rtng_set_desc, data_stat_typ, data_src_id)  SELECT 'EMSRTG=089','ALL','STANSTLC',SYSDATE,'GS:BARCLAYS',SYSDATE,'STANDARD_ST_LC','STANDARD_ST_LC','ACTIVE','ESM'     FROM DUAL WHERE NOT EXISTS (SELECT 1 FROM ft_t_rtng WHERE rtng_set_nme = 'STANDARD_ST_LC');</v>
      </c>
    </row>
    <row r="90" spans="1:12" ht="14.5">
      <c r="A90" s="11"/>
      <c r="B90" s="44" t="s">
        <v>3761</v>
      </c>
      <c r="C90" s="45" t="s">
        <v>57</v>
      </c>
      <c r="D90" s="3" t="s">
        <v>3776</v>
      </c>
      <c r="E90" s="46" t="s">
        <v>35</v>
      </c>
      <c r="F90" s="47" t="s">
        <v>331</v>
      </c>
      <c r="G90" s="47" t="s">
        <v>35</v>
      </c>
      <c r="H90" s="72" t="s">
        <v>3747</v>
      </c>
      <c r="I90" s="72" t="s">
        <v>3747</v>
      </c>
      <c r="J90" s="46" t="s">
        <v>15</v>
      </c>
      <c r="K90" s="47" t="s">
        <v>332</v>
      </c>
      <c r="L90" s="39" t="str">
        <f t="shared" si="1"/>
        <v>INSERT INTO ft_t_rtng   (rtng_set_oid, rtng_set_tbl_typ, rtng_set_mnem, last_chg_tms, last_chg_usr_id, start_tms, rtng_set_nme, rtng_set_desc, data_stat_typ, data_src_id)  SELECT 'EMSRTG=090','ALL','LTNSRTN',SYSDATE,'GS:BARCLAYS',SYSDATE,'LT_NSR_TN','LT_NSR_TN','ACTIVE','ESM'     FROM DUAL WHERE NOT EXISTS (SELECT 1 FROM ft_t_rtng WHERE rtng_set_nme = 'LT_NSR_TN');</v>
      </c>
    </row>
    <row r="91" spans="1:12" ht="14.5">
      <c r="A91" s="11"/>
      <c r="B91" s="44" t="s">
        <v>3762</v>
      </c>
      <c r="C91" s="45" t="s">
        <v>57</v>
      </c>
      <c r="D91" s="3" t="s">
        <v>3778</v>
      </c>
      <c r="E91" s="46" t="s">
        <v>35</v>
      </c>
      <c r="F91" s="47" t="s">
        <v>331</v>
      </c>
      <c r="G91" s="47" t="s">
        <v>35</v>
      </c>
      <c r="H91" s="72" t="s">
        <v>3748</v>
      </c>
      <c r="I91" s="72" t="s">
        <v>3748</v>
      </c>
      <c r="J91" s="46" t="s">
        <v>15</v>
      </c>
      <c r="K91" s="47" t="s">
        <v>332</v>
      </c>
      <c r="L91" s="39" t="str">
        <f t="shared" si="1"/>
        <v>INSERT INTO ft_t_rtng   (rtng_set_oid, rtng_set_tbl_typ, rtng_set_mnem, last_chg_tms, last_chg_usr_id, start_tms, rtng_set_nme, rtng_set_desc, data_stat_typ, data_src_id)  SELECT 'EMSRTG=091','ALL','STANSTFC',SYSDATE,'GS:BARCLAYS',SYSDATE,'STANDARD_ST_FC','STANDARD_ST_FC','ACTIVE','ESM'     FROM DUAL WHERE NOT EXISTS (SELECT 1 FROM ft_t_rtng WHERE rtng_set_nme = 'STANDARD_ST_FC');</v>
      </c>
    </row>
    <row r="92" spans="1:12" ht="14.5">
      <c r="A92" s="11"/>
      <c r="B92" s="44" t="s">
        <v>3763</v>
      </c>
      <c r="C92" s="45" t="s">
        <v>57</v>
      </c>
      <c r="D92" s="3" t="s">
        <v>3779</v>
      </c>
      <c r="E92" s="46" t="s">
        <v>35</v>
      </c>
      <c r="F92" s="47" t="s">
        <v>331</v>
      </c>
      <c r="G92" s="47" t="s">
        <v>35</v>
      </c>
      <c r="H92" s="72" t="s">
        <v>3749</v>
      </c>
      <c r="I92" s="72" t="s">
        <v>3749</v>
      </c>
      <c r="J92" s="46" t="s">
        <v>15</v>
      </c>
      <c r="K92" s="47" t="s">
        <v>332</v>
      </c>
      <c r="L92" s="39" t="str">
        <f t="shared" si="1"/>
        <v>INSERT INTO ft_t_rtng   (rtng_set_oid, rtng_set_tbl_typ, rtng_set_mnem, last_chg_tms, last_chg_usr_id, start_tms, rtng_set_nme, rtng_set_desc, data_stat_typ, data_src_id)  SELECT 'EMSRTG=092','ALL','RTGSPLNG',SYSDATE,'GS:BARCLAYS',SYSDATE,'RTG_SP_LONG','RTG_SP_LONG','ACTIVE','ESM'     FROM DUAL WHERE NOT EXISTS (SELECT 1 FROM ft_t_rtng WHERE rtng_set_nme = 'RTG_SP_LONG');</v>
      </c>
    </row>
    <row r="93" spans="1:12" ht="14.5">
      <c r="A93" s="11"/>
      <c r="B93" s="44" t="s">
        <v>3764</v>
      </c>
      <c r="C93" s="45" t="s">
        <v>57</v>
      </c>
      <c r="D93" s="3" t="s">
        <v>3780</v>
      </c>
      <c r="E93" s="46" t="s">
        <v>35</v>
      </c>
      <c r="F93" s="47" t="s">
        <v>331</v>
      </c>
      <c r="G93" s="47" t="s">
        <v>35</v>
      </c>
      <c r="H93" s="72" t="s">
        <v>3750</v>
      </c>
      <c r="I93" s="72" t="s">
        <v>3750</v>
      </c>
      <c r="J93" s="46" t="s">
        <v>15</v>
      </c>
      <c r="K93" s="47" t="s">
        <v>332</v>
      </c>
      <c r="L93" s="39" t="str">
        <f t="shared" si="1"/>
        <v>INSERT INTO ft_t_rtng   (rtng_set_oid, rtng_set_tbl_typ, rtng_set_mnem, last_chg_tms, last_chg_usr_id, start_tms, rtng_set_nme, rtng_set_desc, data_stat_typ, data_src_id)  SELECT 'EMSRTG=093','ALL','RTGFTST',SYSDATE,'GS:BARCLAYS',SYSDATE,'RTG_FITCH_SHRT','RTG_FITCH_SHRT','ACTIVE','ESM'     FROM DUAL WHERE NOT EXISTS (SELECT 1 FROM ft_t_rtng WHERE rtng_set_nme = 'RTG_FITCH_SHRT');</v>
      </c>
    </row>
    <row r="94" spans="1:12" ht="14.5">
      <c r="A94" s="11"/>
      <c r="B94" s="44" t="s">
        <v>3765</v>
      </c>
      <c r="C94" s="45" t="s">
        <v>57</v>
      </c>
      <c r="D94" s="3" t="s">
        <v>3781</v>
      </c>
      <c r="E94" s="46" t="s">
        <v>35</v>
      </c>
      <c r="F94" s="47" t="s">
        <v>331</v>
      </c>
      <c r="G94" s="47" t="s">
        <v>35</v>
      </c>
      <c r="H94" s="72" t="s">
        <v>3751</v>
      </c>
      <c r="I94" s="72" t="s">
        <v>3751</v>
      </c>
      <c r="J94" s="46" t="s">
        <v>15</v>
      </c>
      <c r="K94" s="47" t="s">
        <v>332</v>
      </c>
      <c r="L94" s="39" t="str">
        <f t="shared" si="1"/>
        <v>INSERT INTO ft_t_rtng   (rtng_set_oid, rtng_set_tbl_typ, rtng_set_mnem, last_chg_tms, last_chg_usr_id, start_tms, rtng_set_nme, rtng_set_desc, data_stat_typ, data_src_id)  SELECT 'EMSRTG=094','ALL','SPURLTLC',SYSDATE,'GS:BARCLAYS',SYSDATE,'SPUR_LT_LC','SPUR_LT_LC','ACTIVE','ESM'     FROM DUAL WHERE NOT EXISTS (SELECT 1 FROM ft_t_rtng WHERE rtng_set_nme = 'SPUR_LT_LC');</v>
      </c>
    </row>
    <row r="95" spans="1:12" ht="14.5">
      <c r="A95" s="11"/>
      <c r="B95" s="44" t="s">
        <v>3766</v>
      </c>
      <c r="C95" s="45" t="s">
        <v>57</v>
      </c>
      <c r="D95" s="3" t="s">
        <v>3782</v>
      </c>
      <c r="E95" s="46" t="s">
        <v>35</v>
      </c>
      <c r="F95" s="47" t="s">
        <v>331</v>
      </c>
      <c r="G95" s="47" t="s">
        <v>35</v>
      </c>
      <c r="H95" s="72" t="s">
        <v>3752</v>
      </c>
      <c r="I95" s="72" t="s">
        <v>3752</v>
      </c>
      <c r="J95" s="46" t="s">
        <v>15</v>
      </c>
      <c r="K95" s="47" t="s">
        <v>332</v>
      </c>
      <c r="L95" s="39" t="str">
        <f t="shared" si="1"/>
        <v>INSERT INTO ft_t_rtng   (rtng_set_oid, rtng_set_tbl_typ, rtng_set_mnem, last_chg_tms, last_chg_usr_id, start_tms, rtng_set_nme, rtng_set_desc, data_stat_typ, data_src_id)  SELECT 'EMSRTG=095','ALL','RTGFITCH',SYSDATE,'GS:BARCLAYS',SYSDATE,'RTG_FITCH','RTG_FITCH','ACTIVE','ESM'     FROM DUAL WHERE NOT EXISTS (SELECT 1 FROM ft_t_rtng WHERE rtng_set_nme = 'RTG_FITCH');</v>
      </c>
    </row>
    <row r="96" spans="1:12" ht="14.5">
      <c r="A96" s="11"/>
      <c r="B96" s="44" t="s">
        <v>3767</v>
      </c>
      <c r="C96" s="45" t="s">
        <v>57</v>
      </c>
      <c r="D96" s="3" t="s">
        <v>3783</v>
      </c>
      <c r="E96" s="46" t="s">
        <v>35</v>
      </c>
      <c r="F96" s="47" t="s">
        <v>331</v>
      </c>
      <c r="G96" s="47" t="s">
        <v>35</v>
      </c>
      <c r="H96" s="72" t="s">
        <v>3753</v>
      </c>
      <c r="I96" s="72" t="s">
        <v>3753</v>
      </c>
      <c r="J96" s="46" t="s">
        <v>15</v>
      </c>
      <c r="K96" s="47" t="s">
        <v>332</v>
      </c>
      <c r="L96" s="39" t="str">
        <f t="shared" si="1"/>
        <v>INSERT INTO ft_t_rtng   (rtng_set_oid, rtng_set_tbl_typ, rtng_set_mnem, last_chg_tms, last_chg_usr_id, start_tms, rtng_set_nme, rtng_set_desc, data_stat_typ, data_src_id)  SELECT 'EMSRTG=096','ALL','FTDRVQLT',SYSDATE,'GS:BARCLAYS',SYSDATE,'FITCH_DERIVED_QUALITY','FITCH_DERIVED_QUALITY','ACTIVE','ESM'     FROM DUAL WHERE NOT EXISTS (SELECT 1 FROM ft_t_rtng WHERE rtng_set_nme = 'FITCH_DERIVED_QUALITY');</v>
      </c>
    </row>
    <row r="97" spans="1:12" ht="14.5">
      <c r="A97" s="11"/>
      <c r="B97" s="44" t="s">
        <v>3768</v>
      </c>
      <c r="C97" s="45" t="s">
        <v>57</v>
      </c>
      <c r="D97" s="3" t="s">
        <v>3784</v>
      </c>
      <c r="E97" s="46" t="s">
        <v>35</v>
      </c>
      <c r="F97" s="47" t="s">
        <v>331</v>
      </c>
      <c r="G97" s="47" t="s">
        <v>35</v>
      </c>
      <c r="H97" s="72" t="s">
        <v>3754</v>
      </c>
      <c r="I97" s="72" t="s">
        <v>3754</v>
      </c>
      <c r="J97" s="46" t="s">
        <v>15</v>
      </c>
      <c r="K97" s="47" t="s">
        <v>332</v>
      </c>
      <c r="L97" s="39" t="str">
        <f t="shared" si="1"/>
        <v>INSERT INTO ft_t_rtng   (rtng_set_oid, rtng_set_tbl_typ, rtng_set_mnem, last_chg_tms, last_chg_usr_id, start_tms, rtng_set_nme, rtng_set_desc, data_stat_typ, data_src_id)  SELECT 'EMSRTG=097','ALL','SPDRVQLT',SYSDATE,'GS:BARCLAYS',SYSDATE,'SP_DERIVED_QUALITY','SP_DERIVED_QUALITY','ACTIVE','ESM'     FROM DUAL WHERE NOT EXISTS (SELECT 1 FROM ft_t_rtng WHERE rtng_set_nme = 'SP_DERIVED_QUALITY');</v>
      </c>
    </row>
    <row r="98" spans="1:12" ht="14.5">
      <c r="A98" s="11"/>
      <c r="B98" s="44" t="s">
        <v>3769</v>
      </c>
      <c r="C98" s="45" t="s">
        <v>57</v>
      </c>
      <c r="D98" s="3" t="s">
        <v>3785</v>
      </c>
      <c r="E98" s="46" t="s">
        <v>35</v>
      </c>
      <c r="F98" s="47" t="s">
        <v>331</v>
      </c>
      <c r="G98" s="47" t="s">
        <v>35</v>
      </c>
      <c r="H98" s="72" t="s">
        <v>3755</v>
      </c>
      <c r="I98" s="72" t="s">
        <v>3755</v>
      </c>
      <c r="J98" s="46" t="s">
        <v>15</v>
      </c>
      <c r="K98" s="47" t="s">
        <v>332</v>
      </c>
      <c r="L98" s="39" t="str">
        <f t="shared" si="1"/>
        <v>INSERT INTO ft_t_rtng   (rtng_set_oid, rtng_set_tbl_typ, rtng_set_mnem, last_chg_tms, last_chg_usr_id, start_tms, rtng_set_nme, rtng_set_desc, data_stat_typ, data_src_id)  SELECT 'EMSRTG=098','ALL','RTGFTLT',SYSDATE,'GS:BARCLAYS',SYSDATE,'RTG_FITCH_LONG','RTG_FITCH_LONG','ACTIVE','ESM'     FROM DUAL WHERE NOT EXISTS (SELECT 1 FROM ft_t_rtng WHERE rtng_set_nme = 'RTG_FITCH_LONG');</v>
      </c>
    </row>
    <row r="99" spans="1:12" ht="14.5">
      <c r="A99" s="11"/>
      <c r="B99" s="44" t="s">
        <v>3770</v>
      </c>
      <c r="C99" s="45" t="s">
        <v>57</v>
      </c>
      <c r="D99" s="3" t="s">
        <v>3786</v>
      </c>
      <c r="E99" s="46" t="s">
        <v>35</v>
      </c>
      <c r="F99" s="47" t="s">
        <v>331</v>
      </c>
      <c r="G99" s="47" t="s">
        <v>35</v>
      </c>
      <c r="H99" s="72" t="s">
        <v>3756</v>
      </c>
      <c r="I99" s="72" t="s">
        <v>3756</v>
      </c>
      <c r="J99" s="46" t="s">
        <v>15</v>
      </c>
      <c r="K99" s="47" t="s">
        <v>332</v>
      </c>
      <c r="L99" s="39" t="str">
        <f t="shared" si="1"/>
        <v>INSERT INTO ft_t_rtng   (rtng_set_oid, rtng_set_tbl_typ, rtng_set_mnem, last_chg_tms, last_chg_usr_id, start_tms, rtng_set_nme, rtng_set_desc, data_stat_typ, data_src_id)  SELECT 'EMSRTG=099','ALL','RTGSPST',SYSDATE,'GS:BARCLAYS',SYSDATE,'RTG_SP_SHRT','RTG_SP_SHRT','ACTIVE','ESM'     FROM DUAL WHERE NOT EXISTS (SELECT 1 FROM ft_t_rtng WHERE rtng_set_nme = 'RTG_SP_SHRT');</v>
      </c>
    </row>
    <row r="100" spans="1:12" ht="14.5">
      <c r="A100" s="11"/>
      <c r="B100" s="44" t="s">
        <v>3771</v>
      </c>
      <c r="C100" s="45" t="s">
        <v>57</v>
      </c>
      <c r="D100" s="3" t="s">
        <v>3787</v>
      </c>
      <c r="E100" s="46" t="s">
        <v>35</v>
      </c>
      <c r="F100" s="47" t="s">
        <v>331</v>
      </c>
      <c r="G100" s="47" t="s">
        <v>35</v>
      </c>
      <c r="H100" s="72" t="s">
        <v>3757</v>
      </c>
      <c r="I100" s="72" t="s">
        <v>3757</v>
      </c>
      <c r="J100" s="46" t="s">
        <v>15</v>
      </c>
      <c r="K100" s="47" t="s">
        <v>332</v>
      </c>
      <c r="L100" s="39" t="str">
        <f t="shared" si="1"/>
        <v>INSERT INTO ft_t_rtng   (rtng_set_oid, rtng_set_tbl_typ, rtng_set_mnem, last_chg_tms, last_chg_usr_id, start_tms, rtng_set_nme, rtng_set_desc, data_stat_typ, data_src_id)  SELECT 'EMSRTG=100','ALL','STNSRZA',SYSDATE,'GS:BARCLAYS',SYSDATE,'ST_NSR_ZA','ST_NSR_ZA','ACTIVE','ESM'     FROM DUAL WHERE NOT EXISTS (SELECT 1 FROM ft_t_rtng WHERE rtng_set_nme = 'ST_NSR_ZA');</v>
      </c>
    </row>
    <row r="101" spans="1:12" ht="14.5">
      <c r="A101" s="11"/>
      <c r="B101" s="44" t="s">
        <v>3772</v>
      </c>
      <c r="C101" s="45" t="s">
        <v>57</v>
      </c>
      <c r="D101" s="3" t="s">
        <v>3607</v>
      </c>
      <c r="E101" s="46" t="s">
        <v>35</v>
      </c>
      <c r="F101" s="47" t="s">
        <v>331</v>
      </c>
      <c r="G101" s="47" t="s">
        <v>35</v>
      </c>
      <c r="H101" s="72" t="s">
        <v>3601</v>
      </c>
      <c r="I101" s="72" t="s">
        <v>3601</v>
      </c>
      <c r="J101" s="46" t="s">
        <v>15</v>
      </c>
      <c r="K101" s="47" t="s">
        <v>332</v>
      </c>
      <c r="L101" s="39" t="str">
        <f t="shared" si="1"/>
        <v>INSERT INTO ft_t_rtng   (rtng_set_oid, rtng_set_tbl_typ, rtng_set_mnem, last_chg_tms, last_chg_usr_id, start_tms, rtng_set_nme, rtng_set_desc, data_stat_typ, data_src_id)  SELECT 'EMSRTG=101','ALL','PLMNLTFC',SYSDATE,'GS:BARCLAYS',SYSDATE,'PRELIMINRY_LT_FC','PRELIMINRY_LT_FC','ACTIVE','ESM'     FROM DUAL WHERE NOT EXISTS (SELECT 1 FROM ft_t_rtng WHERE rtng_set_nme = 'PRELIMINRY_LT_FC');</v>
      </c>
    </row>
    <row r="102" spans="1:12" ht="14.5">
      <c r="A102" s="11"/>
      <c r="B102" s="44" t="s">
        <v>3773</v>
      </c>
      <c r="C102" s="45" t="s">
        <v>57</v>
      </c>
      <c r="D102" s="3" t="s">
        <v>3606</v>
      </c>
      <c r="E102" s="46" t="s">
        <v>35</v>
      </c>
      <c r="F102" s="47" t="s">
        <v>331</v>
      </c>
      <c r="G102" s="47" t="s">
        <v>35</v>
      </c>
      <c r="H102" s="72" t="s">
        <v>3598</v>
      </c>
      <c r="I102" s="72" t="s">
        <v>3598</v>
      </c>
      <c r="J102" s="46" t="s">
        <v>15</v>
      </c>
      <c r="K102" s="47" t="s">
        <v>332</v>
      </c>
      <c r="L102" s="39" t="str">
        <f t="shared" si="1"/>
        <v>INSERT INTO ft_t_rtng   (rtng_set_oid, rtng_set_tbl_typ, rtng_set_mnem, last_chg_tms, last_chg_usr_id, start_tms, rtng_set_nme, rtng_set_desc, data_stat_typ, data_src_id)  SELECT 'EMSRTG=102','ALL','PLMNLTLC',SYSDATE,'GS:BARCLAYS',SYSDATE,'PRELIMINRY_LT_LC','PRELIMINRY_LT_LC','ACTIVE','ESM'     FROM DUAL WHERE NOT EXISTS (SELECT 1 FROM ft_t_rtng WHERE rtng_set_nme = 'PRELIMINRY_LT_LC');</v>
      </c>
    </row>
    <row r="103" spans="1:12" ht="14.5">
      <c r="A103" s="11"/>
      <c r="B103" s="44" t="s">
        <v>3789</v>
      </c>
      <c r="C103" s="45" t="s">
        <v>57</v>
      </c>
      <c r="D103" s="3" t="s">
        <v>3790</v>
      </c>
      <c r="E103" s="46" t="s">
        <v>35</v>
      </c>
      <c r="F103" s="47" t="s">
        <v>331</v>
      </c>
      <c r="G103" s="47" t="s">
        <v>35</v>
      </c>
      <c r="H103" s="72" t="s">
        <v>3788</v>
      </c>
      <c r="I103" s="72" t="s">
        <v>3788</v>
      </c>
      <c r="J103" s="46" t="s">
        <v>15</v>
      </c>
      <c r="K103" s="47" t="s">
        <v>332</v>
      </c>
      <c r="L103" s="39" t="str">
        <f t="shared" si="1"/>
        <v>INSERT INTO ft_t_rtng   (rtng_set_oid, rtng_set_tbl_typ, rtng_set_mnem, last_chg_tms, last_chg_usr_id, start_tms, rtng_set_nme, rtng_set_desc, data_stat_typ, data_src_id)  SELECT 'EMSRTG=103','ALL','SPSTLCSD',SYSDATE,'GS:BARCLAYS',SYSDATE,'RTG_SP_ST_LC_SUBORDINATED_DEBT','RTG_SP_ST_LC_SUBORDINATED_DEBT','ACTIVE','ESM'     FROM DUAL WHERE NOT EXISTS (SELECT 1 FROM ft_t_rtng WHERE rtng_set_nme = 'RTG_SP_ST_LC_SUBORDINATED_DEBT');</v>
      </c>
    </row>
    <row r="104" spans="1:12">
      <c r="A104" s="11"/>
      <c r="B104" s="2"/>
      <c r="C104" s="3"/>
      <c r="D104" s="3"/>
      <c r="E104" s="5"/>
      <c r="F104" s="4"/>
      <c r="G104" s="4"/>
      <c r="H104" s="3"/>
      <c r="I104" s="4"/>
      <c r="J104" s="34"/>
      <c r="K104" s="35"/>
      <c r="L104" s="38"/>
    </row>
    <row r="105" spans="1:12">
      <c r="A105" s="11"/>
      <c r="B105" s="2"/>
      <c r="C105" s="3"/>
      <c r="D105" s="3"/>
      <c r="E105" s="5"/>
      <c r="F105" s="4"/>
      <c r="G105" s="4"/>
      <c r="H105" s="3"/>
      <c r="I105" s="4"/>
      <c r="J105" s="34"/>
      <c r="K105" s="35"/>
      <c r="L105" s="38"/>
    </row>
    <row r="106" spans="1:12">
      <c r="A106" s="11"/>
      <c r="B106" s="2"/>
      <c r="C106" s="3"/>
      <c r="D106" s="3"/>
      <c r="E106" s="5"/>
      <c r="F106" s="4"/>
      <c r="G106" s="4"/>
      <c r="H106" s="3"/>
      <c r="I106" s="4"/>
      <c r="J106" s="34"/>
      <c r="K106" s="35"/>
      <c r="L106" s="38"/>
    </row>
    <row r="107" spans="1:12">
      <c r="A107" s="11"/>
      <c r="B107" s="2"/>
      <c r="C107" s="3"/>
      <c r="D107" s="3"/>
      <c r="E107" s="5"/>
      <c r="F107" s="4"/>
      <c r="G107" s="4"/>
      <c r="H107" s="3"/>
      <c r="I107" s="4"/>
      <c r="J107" s="34"/>
      <c r="K107" s="35"/>
      <c r="L107" s="38"/>
    </row>
    <row r="108" spans="1:12">
      <c r="A108" s="11"/>
      <c r="B108" s="2"/>
      <c r="C108" s="3"/>
      <c r="D108" s="3"/>
      <c r="E108" s="5"/>
      <c r="F108" s="4"/>
      <c r="G108" s="4"/>
      <c r="H108" s="3"/>
      <c r="I108" s="4"/>
      <c r="J108" s="34"/>
      <c r="K108" s="35"/>
      <c r="L108" s="38"/>
    </row>
    <row r="109" spans="1:12">
      <c r="A109" s="11"/>
      <c r="B109" s="2"/>
      <c r="C109" s="3"/>
      <c r="D109" s="3"/>
      <c r="E109" s="5"/>
      <c r="F109" s="4"/>
      <c r="G109" s="4"/>
      <c r="H109" s="3"/>
      <c r="I109" s="4"/>
      <c r="J109" s="34"/>
      <c r="K109" s="35"/>
      <c r="L109" s="38"/>
    </row>
    <row r="110" spans="1:12">
      <c r="A110" s="11"/>
      <c r="B110" s="2"/>
      <c r="C110" s="3"/>
      <c r="D110" s="3"/>
      <c r="E110" s="5"/>
      <c r="F110" s="4"/>
      <c r="G110" s="4"/>
      <c r="H110" s="3"/>
      <c r="I110" s="4"/>
      <c r="J110" s="34"/>
      <c r="K110" s="35"/>
      <c r="L110" s="38"/>
    </row>
    <row r="111" spans="1:12">
      <c r="A111" s="11"/>
      <c r="B111" s="2"/>
      <c r="C111" s="3"/>
      <c r="D111" s="3"/>
      <c r="E111" s="5"/>
      <c r="F111" s="4"/>
      <c r="G111" s="4"/>
      <c r="H111" s="3"/>
      <c r="I111" s="4"/>
      <c r="J111" s="34"/>
      <c r="K111" s="35"/>
      <c r="L111" s="38"/>
    </row>
    <row r="112" spans="1:12">
      <c r="A112" s="11"/>
      <c r="B112" s="2"/>
      <c r="C112" s="3"/>
      <c r="D112" s="3"/>
      <c r="E112" s="5"/>
      <c r="F112" s="4"/>
      <c r="G112" s="4"/>
      <c r="H112" s="3"/>
      <c r="I112" s="4"/>
      <c r="J112" s="34"/>
      <c r="K112" s="35"/>
      <c r="L112" s="38"/>
    </row>
    <row r="113" spans="1:12">
      <c r="A113" s="11"/>
      <c r="B113" s="2"/>
      <c r="C113" s="3"/>
      <c r="D113" s="3"/>
      <c r="E113" s="5"/>
      <c r="F113" s="4"/>
      <c r="G113" s="4"/>
      <c r="H113" s="3"/>
      <c r="I113" s="4"/>
      <c r="J113" s="34"/>
      <c r="K113" s="35"/>
      <c r="L113" s="38"/>
    </row>
    <row r="114" spans="1:12">
      <c r="A114" s="11"/>
      <c r="B114" s="2"/>
      <c r="C114" s="3"/>
      <c r="D114" s="3"/>
      <c r="E114" s="5"/>
      <c r="F114" s="4"/>
      <c r="G114" s="4"/>
      <c r="H114" s="3"/>
      <c r="I114" s="4"/>
      <c r="J114" s="34"/>
      <c r="K114" s="35"/>
      <c r="L114" s="38"/>
    </row>
    <row r="115" spans="1:12">
      <c r="A115" s="11"/>
      <c r="B115" s="2"/>
      <c r="C115" s="3"/>
      <c r="D115" s="3"/>
      <c r="E115" s="5"/>
      <c r="F115" s="4"/>
      <c r="G115" s="4"/>
      <c r="H115" s="3"/>
      <c r="I115" s="4"/>
      <c r="J115" s="34"/>
      <c r="K115" s="35"/>
      <c r="L115" s="38"/>
    </row>
    <row r="116" spans="1:12">
      <c r="A116" s="11"/>
      <c r="B116" s="2"/>
      <c r="C116" s="3"/>
      <c r="D116" s="3"/>
      <c r="E116" s="5"/>
      <c r="F116" s="4"/>
      <c r="G116" s="4"/>
      <c r="H116" s="3"/>
      <c r="I116" s="4"/>
      <c r="J116" s="34"/>
      <c r="K116" s="35"/>
      <c r="L116" s="38"/>
    </row>
    <row r="117" spans="1:12">
      <c r="A117" s="11"/>
      <c r="B117" s="2"/>
      <c r="C117" s="3"/>
      <c r="D117" s="3"/>
      <c r="E117" s="5"/>
      <c r="F117" s="4"/>
      <c r="G117" s="4"/>
      <c r="H117" s="3"/>
      <c r="I117" s="4"/>
      <c r="J117" s="34"/>
      <c r="K117" s="35"/>
      <c r="L117" s="38"/>
    </row>
    <row r="118" spans="1:12">
      <c r="A118" s="11"/>
      <c r="B118" s="2"/>
      <c r="C118" s="3"/>
      <c r="D118" s="3"/>
      <c r="E118" s="5"/>
      <c r="F118" s="4"/>
      <c r="G118" s="4"/>
      <c r="H118" s="3"/>
      <c r="I118" s="4"/>
      <c r="J118" s="34"/>
      <c r="K118" s="35"/>
      <c r="L118" s="38"/>
    </row>
    <row r="119" spans="1:12">
      <c r="A119" s="11"/>
      <c r="B119" s="2"/>
      <c r="C119" s="3"/>
      <c r="D119" s="3"/>
      <c r="E119" s="5"/>
      <c r="F119" s="4"/>
      <c r="G119" s="4"/>
      <c r="H119" s="3"/>
      <c r="I119" s="4"/>
      <c r="J119" s="34"/>
      <c r="K119" s="35"/>
      <c r="L119" s="38"/>
    </row>
    <row r="120" spans="1:12">
      <c r="A120" s="11"/>
      <c r="B120" s="2"/>
      <c r="C120" s="3"/>
      <c r="D120" s="3"/>
      <c r="E120" s="5"/>
      <c r="F120" s="4"/>
      <c r="G120" s="4"/>
      <c r="H120" s="3"/>
      <c r="I120" s="4"/>
      <c r="J120" s="34"/>
      <c r="K120" s="35"/>
      <c r="L120" s="38"/>
    </row>
    <row r="121" spans="1:12">
      <c r="A121" s="11"/>
      <c r="B121" s="2"/>
      <c r="C121" s="3"/>
      <c r="D121" s="3"/>
      <c r="E121" s="5"/>
      <c r="F121" s="4"/>
      <c r="G121" s="4"/>
      <c r="H121" s="3"/>
      <c r="I121" s="4"/>
      <c r="J121" s="34"/>
      <c r="K121" s="35"/>
      <c r="L121" s="38"/>
    </row>
    <row r="122" spans="1:12">
      <c r="A122" s="11"/>
      <c r="B122" s="2"/>
      <c r="C122" s="3"/>
      <c r="D122" s="3"/>
      <c r="E122" s="5"/>
      <c r="F122" s="4"/>
      <c r="G122" s="4"/>
      <c r="H122" s="3"/>
      <c r="I122" s="4"/>
      <c r="J122" s="34"/>
      <c r="K122" s="35"/>
      <c r="L122" s="38"/>
    </row>
    <row r="123" spans="1:12">
      <c r="A123" s="11"/>
      <c r="B123" s="2"/>
      <c r="C123" s="3"/>
      <c r="D123" s="3"/>
      <c r="E123" s="5"/>
      <c r="F123" s="4"/>
      <c r="G123" s="4"/>
      <c r="H123" s="3"/>
      <c r="I123" s="4"/>
      <c r="J123" s="34"/>
      <c r="K123" s="35"/>
      <c r="L123" s="38"/>
    </row>
    <row r="124" spans="1:12">
      <c r="A124" s="11"/>
      <c r="B124" s="2"/>
      <c r="C124" s="3"/>
      <c r="D124" s="3"/>
      <c r="E124" s="5"/>
      <c r="F124" s="4"/>
      <c r="G124" s="4"/>
      <c r="H124" s="3"/>
      <c r="I124" s="4"/>
      <c r="J124" s="34"/>
      <c r="K124" s="35"/>
      <c r="L124" s="38"/>
    </row>
    <row r="125" spans="1:12">
      <c r="A125" s="11"/>
      <c r="B125" s="2"/>
      <c r="C125" s="3"/>
      <c r="D125" s="3"/>
      <c r="E125" s="5"/>
      <c r="F125" s="4"/>
      <c r="G125" s="4"/>
      <c r="H125" s="3"/>
      <c r="I125" s="4"/>
      <c r="J125" s="34"/>
      <c r="K125" s="35"/>
      <c r="L125" s="38"/>
    </row>
    <row r="126" spans="1:12">
      <c r="A126" s="11"/>
      <c r="B126" s="2"/>
      <c r="C126" s="3"/>
      <c r="D126" s="3"/>
      <c r="E126" s="5"/>
      <c r="F126" s="4"/>
      <c r="G126" s="4"/>
      <c r="H126" s="3"/>
      <c r="I126" s="4"/>
      <c r="J126" s="34"/>
      <c r="K126" s="35"/>
      <c r="L126" s="38"/>
    </row>
    <row r="127" spans="1:12">
      <c r="A127" s="11"/>
      <c r="B127" s="2"/>
      <c r="C127" s="3"/>
      <c r="D127" s="3"/>
      <c r="E127" s="5"/>
      <c r="F127" s="4"/>
      <c r="G127" s="4"/>
      <c r="H127" s="3"/>
      <c r="I127" s="4"/>
      <c r="J127" s="34"/>
      <c r="K127" s="35"/>
      <c r="L127" s="38"/>
    </row>
    <row r="128" spans="1:12">
      <c r="A128" s="11"/>
      <c r="B128" s="2"/>
      <c r="C128" s="3"/>
      <c r="D128" s="3"/>
      <c r="E128" s="5"/>
      <c r="F128" s="4"/>
      <c r="G128" s="4"/>
      <c r="H128" s="3"/>
      <c r="I128" s="4"/>
      <c r="J128" s="34"/>
      <c r="K128" s="35"/>
      <c r="L128" s="38"/>
    </row>
    <row r="129" spans="1:12">
      <c r="A129" s="11"/>
      <c r="B129" s="2"/>
      <c r="C129" s="3"/>
      <c r="D129" s="3"/>
      <c r="E129" s="5"/>
      <c r="F129" s="4"/>
      <c r="G129" s="4"/>
      <c r="H129" s="3"/>
      <c r="I129" s="4"/>
      <c r="J129" s="34"/>
      <c r="K129" s="35"/>
      <c r="L129" s="38"/>
    </row>
    <row r="130" spans="1:12">
      <c r="A130" s="11"/>
      <c r="B130" s="2"/>
      <c r="C130" s="3"/>
      <c r="D130" s="3"/>
      <c r="E130" s="5"/>
      <c r="F130" s="4"/>
      <c r="G130" s="4"/>
      <c r="H130" s="3"/>
      <c r="I130" s="4"/>
      <c r="J130" s="34"/>
      <c r="K130" s="35"/>
      <c r="L130" s="38"/>
    </row>
    <row r="131" spans="1:12">
      <c r="A131" s="11"/>
      <c r="B131" s="2"/>
      <c r="C131" s="3"/>
      <c r="D131" s="3"/>
      <c r="E131" s="5"/>
      <c r="F131" s="4"/>
      <c r="G131" s="4"/>
      <c r="H131" s="3"/>
      <c r="I131" s="4"/>
      <c r="J131" s="34"/>
      <c r="K131" s="35"/>
      <c r="L131" s="38"/>
    </row>
    <row r="132" spans="1:12">
      <c r="A132" s="11"/>
      <c r="B132" s="2"/>
      <c r="C132" s="3"/>
      <c r="D132" s="3"/>
      <c r="E132" s="5"/>
      <c r="F132" s="4"/>
      <c r="G132" s="4"/>
      <c r="H132" s="3"/>
      <c r="I132" s="4"/>
      <c r="J132" s="34"/>
      <c r="K132" s="35"/>
      <c r="L132" s="38"/>
    </row>
    <row r="133" spans="1:12">
      <c r="A133" s="11"/>
      <c r="B133" s="2"/>
      <c r="C133" s="3"/>
      <c r="D133" s="3"/>
      <c r="E133" s="5"/>
      <c r="F133" s="4"/>
      <c r="G133" s="4"/>
      <c r="H133" s="3"/>
      <c r="I133" s="4"/>
      <c r="J133" s="34"/>
      <c r="K133" s="35"/>
      <c r="L133" s="38"/>
    </row>
    <row r="134" spans="1:12">
      <c r="A134" s="11"/>
      <c r="B134" s="2"/>
      <c r="C134" s="3"/>
      <c r="D134" s="3"/>
      <c r="E134" s="5"/>
      <c r="F134" s="4"/>
      <c r="G134" s="4"/>
      <c r="H134" s="3"/>
      <c r="I134" s="4"/>
      <c r="J134" s="34"/>
      <c r="K134" s="35"/>
      <c r="L134" s="38"/>
    </row>
    <row r="135" spans="1:12">
      <c r="A135" s="11"/>
      <c r="B135" s="2"/>
      <c r="C135" s="3"/>
      <c r="D135" s="3"/>
      <c r="E135" s="5"/>
      <c r="F135" s="4"/>
      <c r="G135" s="4"/>
      <c r="H135" s="3"/>
      <c r="I135" s="4"/>
      <c r="J135" s="34"/>
      <c r="K135" s="35"/>
      <c r="L135" s="38"/>
    </row>
    <row r="136" spans="1:12">
      <c r="A136" s="11"/>
      <c r="B136" s="2"/>
      <c r="C136" s="3"/>
      <c r="D136" s="3"/>
      <c r="E136" s="5"/>
      <c r="F136" s="4"/>
      <c r="G136" s="4"/>
      <c r="H136" s="3"/>
      <c r="I136" s="4"/>
      <c r="J136" s="34"/>
      <c r="K136" s="35"/>
      <c r="L136" s="38"/>
    </row>
    <row r="137" spans="1:12">
      <c r="A137" s="11"/>
      <c r="B137" s="2"/>
      <c r="C137" s="3"/>
      <c r="D137" s="3"/>
      <c r="E137" s="5"/>
      <c r="F137" s="4"/>
      <c r="G137" s="4"/>
      <c r="H137" s="3"/>
      <c r="I137" s="4"/>
      <c r="J137" s="34"/>
      <c r="K137" s="35"/>
      <c r="L137" s="38"/>
    </row>
    <row r="138" spans="1:12">
      <c r="A138" s="11"/>
      <c r="B138" s="2"/>
      <c r="C138" s="3"/>
      <c r="D138" s="3"/>
      <c r="E138" s="5"/>
      <c r="F138" s="4"/>
      <c r="G138" s="4"/>
      <c r="H138" s="3"/>
      <c r="I138" s="4"/>
      <c r="J138" s="34"/>
      <c r="K138" s="35"/>
      <c r="L138" s="38"/>
    </row>
    <row r="139" spans="1:12">
      <c r="A139" s="11"/>
      <c r="B139" s="2"/>
      <c r="C139" s="3"/>
      <c r="D139" s="3"/>
      <c r="E139" s="5"/>
      <c r="F139" s="4"/>
      <c r="G139" s="4"/>
      <c r="H139" s="3"/>
      <c r="I139" s="4"/>
      <c r="J139" s="34"/>
      <c r="K139" s="35"/>
      <c r="L139" s="38"/>
    </row>
    <row r="140" spans="1:12">
      <c r="A140" s="11"/>
      <c r="B140" s="2"/>
      <c r="C140" s="3"/>
      <c r="D140" s="3"/>
      <c r="E140" s="5"/>
      <c r="F140" s="4"/>
      <c r="G140" s="4"/>
      <c r="H140" s="3"/>
      <c r="I140" s="4"/>
      <c r="J140" s="34"/>
      <c r="K140" s="35"/>
      <c r="L140" s="38"/>
    </row>
    <row r="141" spans="1:12">
      <c r="A141" s="11"/>
      <c r="B141" s="2"/>
      <c r="C141" s="3"/>
      <c r="D141" s="3"/>
      <c r="E141" s="5"/>
      <c r="F141" s="4"/>
      <c r="G141" s="4"/>
      <c r="H141" s="3"/>
      <c r="I141" s="4"/>
      <c r="J141" s="34"/>
      <c r="K141" s="35"/>
      <c r="L141" s="38"/>
    </row>
    <row r="142" spans="1:12">
      <c r="A142" s="11"/>
      <c r="B142" s="2"/>
      <c r="C142" s="3"/>
      <c r="D142" s="3"/>
      <c r="E142" s="5"/>
      <c r="F142" s="4"/>
      <c r="G142" s="4"/>
      <c r="H142" s="3"/>
      <c r="I142" s="4"/>
      <c r="J142" s="34"/>
      <c r="K142" s="35"/>
      <c r="L142" s="38"/>
    </row>
    <row r="143" spans="1:12" ht="10.5" thickBot="1">
      <c r="A143" s="12"/>
      <c r="B143" s="6"/>
      <c r="C143" s="7"/>
      <c r="D143" s="7"/>
      <c r="E143" s="9"/>
      <c r="F143" s="8"/>
      <c r="G143" s="8"/>
      <c r="H143" s="7"/>
      <c r="I143" s="8"/>
      <c r="J143" s="34"/>
      <c r="K143" s="35"/>
      <c r="L143" s="38"/>
    </row>
  </sheetData>
  <phoneticPr fontId="167" type="noConversion"/>
  <printOptions horizontalCentered="1"/>
  <pageMargins left="0.25" right="0.25" top="0.7" bottom="0.55000000000000004" header="0.4" footer="0.24000000000000002"/>
  <pageSetup scale="90" orientation="landscape" r:id="rId1"/>
  <headerFooter>
    <oddHeader>&amp;C&amp;"Arial,Bold"&amp;12FT_T_IDMV - Export From AFLAC831_GC@PSG11G01</oddHeader>
    <oddFooter>&amp;L&amp;D&amp;C&amp;P of &amp;N&amp;R&amp;F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61"/>
  <sheetViews>
    <sheetView workbookViewId="0">
      <pane xSplit="1" ySplit="1" topLeftCell="B557" activePane="bottomRight" state="frozenSplit"/>
      <selection activeCell="I26" sqref="I26"/>
      <selection pane="topRight" activeCell="I26" sqref="I26"/>
      <selection pane="bottomLeft" activeCell="I26" sqref="I26"/>
      <selection pane="bottomRight" activeCell="D578" sqref="D578"/>
    </sheetView>
  </sheetViews>
  <sheetFormatPr defaultColWidth="9.1796875" defaultRowHeight="10"/>
  <cols>
    <col min="1" max="1" width="28.54296875" style="29" bestFit="1" customWidth="1"/>
    <col min="2" max="2" width="10" style="29" bestFit="1" customWidth="1"/>
    <col min="3" max="3" width="14.453125" style="29" customWidth="1"/>
    <col min="4" max="4" width="10.1796875" style="29" bestFit="1" customWidth="1"/>
    <col min="5" max="5" width="15.54296875" style="1" bestFit="1" customWidth="1"/>
    <col min="6" max="6" width="17" style="30" customWidth="1"/>
    <col min="7" max="7" width="8" style="30" bestFit="1" customWidth="1"/>
    <col min="8" max="8" width="7" style="29" bestFit="1" customWidth="1"/>
    <col min="9" max="9" width="7" style="29" customWidth="1"/>
    <col min="10" max="13" width="7" style="30" bestFit="1" customWidth="1"/>
    <col min="14" max="14" width="50.54296875" style="29" customWidth="1"/>
    <col min="15" max="16384" width="9.1796875" style="28"/>
  </cols>
  <sheetData>
    <row r="1" spans="1:14" ht="85.5">
      <c r="A1" s="20" t="s">
        <v>36</v>
      </c>
      <c r="B1" s="21" t="s">
        <v>58</v>
      </c>
      <c r="C1" s="21" t="s">
        <v>54</v>
      </c>
      <c r="D1" s="21" t="s">
        <v>59</v>
      </c>
      <c r="E1" s="23" t="s">
        <v>1</v>
      </c>
      <c r="F1" s="36" t="s">
        <v>2</v>
      </c>
      <c r="G1" s="36" t="s">
        <v>0</v>
      </c>
      <c r="H1" s="36" t="s">
        <v>60</v>
      </c>
      <c r="I1" s="36" t="s">
        <v>66</v>
      </c>
      <c r="J1" s="26" t="s">
        <v>61</v>
      </c>
      <c r="K1" s="36" t="s">
        <v>62</v>
      </c>
      <c r="L1" s="36" t="s">
        <v>7</v>
      </c>
      <c r="M1" s="36" t="s">
        <v>8</v>
      </c>
      <c r="N1" s="37" t="s">
        <v>38</v>
      </c>
    </row>
    <row r="2" spans="1:14" ht="14.5">
      <c r="A2" s="49" t="s">
        <v>1990</v>
      </c>
      <c r="B2" s="41" t="s">
        <v>1869</v>
      </c>
      <c r="C2" s="45" t="s">
        <v>67</v>
      </c>
      <c r="D2" s="51" t="s">
        <v>2384</v>
      </c>
      <c r="E2" s="43" t="s">
        <v>35</v>
      </c>
      <c r="F2" s="42" t="s">
        <v>331</v>
      </c>
      <c r="G2" s="42" t="s">
        <v>35</v>
      </c>
      <c r="H2" s="41" t="s">
        <v>1873</v>
      </c>
      <c r="I2" s="41" t="s">
        <v>1873</v>
      </c>
      <c r="J2" s="51" t="s">
        <v>2384</v>
      </c>
      <c r="K2" s="51" t="s">
        <v>2384</v>
      </c>
      <c r="L2" s="41" t="s">
        <v>15</v>
      </c>
      <c r="M2" s="41" t="s">
        <v>332</v>
      </c>
      <c r="N2" s="50" t="str">
        <f t="shared" ref="N2:N65" si="0">CONCATENATE("INSERT INTO ft_t_rtvl   (rtng_value_oid, rtng_set_oid, rtng_cde, last_chg_tms, last_chg_usr_id, start_tms, rank_num, rtng_cde_num, rtng_nme, rtng_desc, data_stat_typ, data_src_id)  SELECT '", B2, "', (SELECT rtng_set_oid FROM ft_t_rtng WHERE end_tms IS NULL AND rtng_set_mnem = '", C2, "' ),'", D2, "',", E2, ",'", F2, "',", G2, ",", H2,",", IF(I2="","NULL",I2), ",'", J2, "','", K2, "','", L2, "','", M2, "'      FROM DUAL WHERE NOT EXISTS (SELECT 1 FROM ft_t_rtvl WHERE rtng_set_oid = ", "(SELECT rtng_set_oid FROM ft_t_rtng WHERE end_tms IS NULL AND rtng_set_mnem = '", C2, "' )", " AND rtng_cde = '", D2, "');")</f>
        <v>INSERT INTO ft_t_rtvl   (rtng_value_oid, rtng_set_oid, rtng_cde, last_chg_tms, last_chg_usr_id, start_tms, rank_num, rtng_cde_num, rtng_nme, rtng_desc, data_stat_typ, data_src_id)  SELECT 'ESM=000001', (SELECT rtng_set_oid FROM ft_t_rtng WHERE end_tms IS NULL AND rtng_set_mnem = 'BB' ),'(P)A1',SYSDATE,'GS:BARCLAYS',SYSDATE,null,null,'(P)A1','(P)A1','ACTIVE','ESM'      FROM DUAL WHERE NOT EXISTS (SELECT 1 FROM ft_t_rtvl WHERE rtng_set_oid = (SELECT rtng_set_oid FROM ft_t_rtng WHERE end_tms IS NULL AND rtng_set_mnem = 'BB' ) AND rtng_cde = '(P)A1');</v>
      </c>
    </row>
    <row r="3" spans="1:14" ht="14.5">
      <c r="A3" s="49" t="s">
        <v>1990</v>
      </c>
      <c r="B3" s="41" t="s">
        <v>1877</v>
      </c>
      <c r="C3" s="45" t="s">
        <v>67</v>
      </c>
      <c r="D3" s="51" t="s">
        <v>2385</v>
      </c>
      <c r="E3" s="43" t="s">
        <v>35</v>
      </c>
      <c r="F3" s="42" t="s">
        <v>331</v>
      </c>
      <c r="G3" s="42" t="s">
        <v>35</v>
      </c>
      <c r="H3" s="41" t="s">
        <v>1873</v>
      </c>
      <c r="I3" s="41" t="s">
        <v>1873</v>
      </c>
      <c r="J3" s="51" t="s">
        <v>2385</v>
      </c>
      <c r="K3" s="51" t="s">
        <v>2385</v>
      </c>
      <c r="L3" s="41" t="s">
        <v>15</v>
      </c>
      <c r="M3" s="41" t="s">
        <v>332</v>
      </c>
      <c r="N3" s="50" t="str">
        <f t="shared" si="0"/>
        <v>INSERT INTO ft_t_rtvl   (rtng_value_oid, rtng_set_oid, rtng_cde, last_chg_tms, last_chg_usr_id, start_tms, rank_num, rtng_cde_num, rtng_nme, rtng_desc, data_stat_typ, data_src_id)  SELECT 'ESM=000002', (SELECT rtng_set_oid FROM ft_t_rtng WHERE end_tms IS NULL AND rtng_set_mnem = 'BB' ),'(P)A2',SYSDATE,'GS:BARCLAYS',SYSDATE,null,null,'(P)A2','(P)A2','ACTIVE','ESM'      FROM DUAL WHERE NOT EXISTS (SELECT 1 FROM ft_t_rtvl WHERE rtng_set_oid = (SELECT rtng_set_oid FROM ft_t_rtng WHERE end_tms IS NULL AND rtng_set_mnem = 'BB' ) AND rtng_cde = '(P)A2');</v>
      </c>
    </row>
    <row r="4" spans="1:14" ht="14.5">
      <c r="A4" s="49" t="s">
        <v>1990</v>
      </c>
      <c r="B4" s="41" t="s">
        <v>1878</v>
      </c>
      <c r="C4" s="45" t="s">
        <v>67</v>
      </c>
      <c r="D4" s="51" t="s">
        <v>135</v>
      </c>
      <c r="E4" s="43" t="s">
        <v>35</v>
      </c>
      <c r="F4" s="42" t="s">
        <v>331</v>
      </c>
      <c r="G4" s="42" t="s">
        <v>35</v>
      </c>
      <c r="H4" s="41" t="s">
        <v>1873</v>
      </c>
      <c r="I4" s="41" t="s">
        <v>1873</v>
      </c>
      <c r="J4" s="51" t="s">
        <v>135</v>
      </c>
      <c r="K4" s="51" t="s">
        <v>135</v>
      </c>
      <c r="L4" s="41" t="s">
        <v>15</v>
      </c>
      <c r="M4" s="41" t="s">
        <v>332</v>
      </c>
      <c r="N4" s="50" t="str">
        <f t="shared" si="0"/>
        <v>INSERT INTO ft_t_rtvl   (rtng_value_oid, rtng_set_oid, rtng_cde, last_chg_tms, last_chg_usr_id, start_tms, rank_num, rtng_cde_num, rtng_nme, rtng_desc, data_stat_typ, data_src_id)  SELECT 'ESM=000003', (SELECT rtng_set_oid FROM ft_t_rtng WHERE end_tms IS NULL AND rtng_set_mnem = 'BB' ),'(P)P-1',SYSDATE,'GS:BARCLAYS',SYSDATE,null,null,'(P)P-1','(P)P-1','ACTIVE','ESM'      FROM DUAL WHERE NOT EXISTS (SELECT 1 FROM ft_t_rtvl WHERE rtng_set_oid = (SELECT rtng_set_oid FROM ft_t_rtng WHERE end_tms IS NULL AND rtng_set_mnem = 'BB' ) AND rtng_cde = '(P)P-1');</v>
      </c>
    </row>
    <row r="5" spans="1:14" ht="14.5">
      <c r="A5" s="49" t="s">
        <v>1990</v>
      </c>
      <c r="B5" s="41" t="s">
        <v>1879</v>
      </c>
      <c r="C5" s="45" t="s">
        <v>67</v>
      </c>
      <c r="D5" s="51" t="s">
        <v>75</v>
      </c>
      <c r="E5" s="43" t="s">
        <v>35</v>
      </c>
      <c r="F5" s="42" t="s">
        <v>331</v>
      </c>
      <c r="G5" s="42" t="s">
        <v>35</v>
      </c>
      <c r="H5" s="41" t="s">
        <v>1873</v>
      </c>
      <c r="I5" s="41" t="s">
        <v>1873</v>
      </c>
      <c r="J5" s="51" t="s">
        <v>75</v>
      </c>
      <c r="K5" s="51" t="s">
        <v>75</v>
      </c>
      <c r="L5" s="41" t="s">
        <v>15</v>
      </c>
      <c r="M5" s="41" t="s">
        <v>332</v>
      </c>
      <c r="N5" s="50" t="str">
        <f t="shared" si="0"/>
        <v>INSERT INTO ft_t_rtvl   (rtng_value_oid, rtng_set_oid, rtng_cde, last_chg_tms, last_chg_usr_id, start_tms, rank_num, rtng_cde_num, rtng_nme, rtng_desc, data_stat_typ, data_src_id)  SELECT 'ESM=000004', (SELECT rtng_set_oid FROM ft_t_rtng WHERE end_tms IS NULL AND rtng_set_mnem = 'BB' ),'A',SYSDATE,'GS:BARCLAYS',SYSDATE,null,null,'A','A','ACTIVE','ESM'      FROM DUAL WHERE NOT EXISTS (SELECT 1 FROM ft_t_rtvl WHERE rtng_set_oid = (SELECT rtng_set_oid FROM ft_t_rtng WHERE end_tms IS NULL AND rtng_set_mnem = 'BB' ) AND rtng_cde = 'A');</v>
      </c>
    </row>
    <row r="6" spans="1:14" ht="14.5">
      <c r="A6" s="49" t="s">
        <v>1990</v>
      </c>
      <c r="B6" s="41" t="s">
        <v>1880</v>
      </c>
      <c r="C6" s="45" t="s">
        <v>67</v>
      </c>
      <c r="D6" s="51" t="s">
        <v>81</v>
      </c>
      <c r="E6" s="43" t="s">
        <v>35</v>
      </c>
      <c r="F6" s="42" t="s">
        <v>331</v>
      </c>
      <c r="G6" s="42" t="s">
        <v>35</v>
      </c>
      <c r="H6" s="41" t="s">
        <v>1873</v>
      </c>
      <c r="I6" s="41" t="s">
        <v>1873</v>
      </c>
      <c r="J6" s="51" t="s">
        <v>81</v>
      </c>
      <c r="K6" s="51" t="s">
        <v>81</v>
      </c>
      <c r="L6" s="41" t="s">
        <v>15</v>
      </c>
      <c r="M6" s="41" t="s">
        <v>332</v>
      </c>
      <c r="N6" s="50" t="str">
        <f t="shared" si="0"/>
        <v>INSERT INTO ft_t_rtvl   (rtng_value_oid, rtng_set_oid, rtng_cde, last_chg_tms, last_chg_usr_id, start_tms, rank_num, rtng_cde_num, rtng_nme, rtng_desc, data_stat_typ, data_src_id)  SELECT 'ESM=000005', (SELECT rtng_set_oid FROM ft_t_rtng WHERE end_tms IS NULL AND rtng_set_mnem = 'BB' ),'A-',SYSDATE,'GS:BARCLAYS',SYSDATE,null,null,'A-','A-','ACTIVE','ESM'      FROM DUAL WHERE NOT EXISTS (SELECT 1 FROM ft_t_rtvl WHERE rtng_set_oid = (SELECT rtng_set_oid FROM ft_t_rtng WHERE end_tms IS NULL AND rtng_set_mnem = 'BB' ) AND rtng_cde = 'A-');</v>
      </c>
    </row>
    <row r="7" spans="1:14" ht="14.5">
      <c r="A7" s="49" t="s">
        <v>1990</v>
      </c>
      <c r="B7" s="41" t="s">
        <v>1881</v>
      </c>
      <c r="C7" s="45" t="s">
        <v>67</v>
      </c>
      <c r="D7" s="51" t="s">
        <v>2386</v>
      </c>
      <c r="E7" s="43" t="s">
        <v>35</v>
      </c>
      <c r="F7" s="42" t="s">
        <v>331</v>
      </c>
      <c r="G7" s="42" t="s">
        <v>35</v>
      </c>
      <c r="H7" s="41" t="s">
        <v>1873</v>
      </c>
      <c r="I7" s="41" t="s">
        <v>1873</v>
      </c>
      <c r="J7" s="51" t="s">
        <v>2386</v>
      </c>
      <c r="K7" s="51" t="s">
        <v>2386</v>
      </c>
      <c r="L7" s="41" t="s">
        <v>15</v>
      </c>
      <c r="M7" s="41" t="s">
        <v>332</v>
      </c>
      <c r="N7" s="50" t="str">
        <f t="shared" si="0"/>
        <v>INSERT INTO ft_t_rtvl   (rtng_value_oid, rtng_set_oid, rtng_cde, last_chg_tms, last_chg_usr_id, start_tms, rank_num, rtng_cde_num, rtng_nme, rtng_desc, data_stat_typ, data_src_id)  SELECT 'ESM=000006', (SELECT rtng_set_oid FROM ft_t_rtng WHERE end_tms IS NULL AND rtng_set_mnem = 'BB' ),'A *-',SYSDATE,'GS:BARCLAYS',SYSDATE,null,null,'A *-','A *-','ACTIVE','ESM'      FROM DUAL WHERE NOT EXISTS (SELECT 1 FROM ft_t_rtvl WHERE rtng_set_oid = (SELECT rtng_set_oid FROM ft_t_rtng WHERE end_tms IS NULL AND rtng_set_mnem = 'BB' ) AND rtng_cde = 'A *-');</v>
      </c>
    </row>
    <row r="8" spans="1:14" ht="14.5">
      <c r="A8" s="49" t="s">
        <v>1990</v>
      </c>
      <c r="B8" s="41" t="s">
        <v>1882</v>
      </c>
      <c r="C8" s="45" t="s">
        <v>67</v>
      </c>
      <c r="D8" s="51" t="s">
        <v>2387</v>
      </c>
      <c r="E8" s="43" t="s">
        <v>35</v>
      </c>
      <c r="F8" s="42" t="s">
        <v>331</v>
      </c>
      <c r="G8" s="42" t="s">
        <v>35</v>
      </c>
      <c r="H8" s="41" t="s">
        <v>1873</v>
      </c>
      <c r="I8" s="41" t="s">
        <v>1873</v>
      </c>
      <c r="J8" s="51" t="s">
        <v>2387</v>
      </c>
      <c r="K8" s="51" t="s">
        <v>2387</v>
      </c>
      <c r="L8" s="41" t="s">
        <v>15</v>
      </c>
      <c r="M8" s="41" t="s">
        <v>332</v>
      </c>
      <c r="N8" s="50" t="str">
        <f t="shared" si="0"/>
        <v>INSERT INTO ft_t_rtvl   (rtng_value_oid, rtng_set_oid, rtng_cde, last_chg_tms, last_chg_usr_id, start_tms, rank_num, rtng_cde_num, rtng_nme, rtng_desc, data_stat_typ, data_src_id)  SELECT 'ESM=000007', (SELECT rtng_set_oid FROM ft_t_rtng WHERE end_tms IS NULL AND rtng_set_mnem = 'BB' ),'A- *-',SYSDATE,'GS:BARCLAYS',SYSDATE,null,null,'A- *-','A- *-','ACTIVE','ESM'      FROM DUAL WHERE NOT EXISTS (SELECT 1 FROM ft_t_rtvl WHERE rtng_set_oid = (SELECT rtng_set_oid FROM ft_t_rtng WHERE end_tms IS NULL AND rtng_set_mnem = 'BB' ) AND rtng_cde = 'A- *-');</v>
      </c>
    </row>
    <row r="9" spans="1:14" ht="14.5">
      <c r="A9" s="49" t="s">
        <v>1990</v>
      </c>
      <c r="B9" s="41" t="s">
        <v>1883</v>
      </c>
      <c r="C9" s="45" t="s">
        <v>67</v>
      </c>
      <c r="D9" s="51" t="s">
        <v>2388</v>
      </c>
      <c r="E9" s="43" t="s">
        <v>35</v>
      </c>
      <c r="F9" s="42" t="s">
        <v>331</v>
      </c>
      <c r="G9" s="42" t="s">
        <v>35</v>
      </c>
      <c r="H9" s="41" t="s">
        <v>1873</v>
      </c>
      <c r="I9" s="41" t="s">
        <v>1873</v>
      </c>
      <c r="J9" s="51" t="s">
        <v>2388</v>
      </c>
      <c r="K9" s="51" t="s">
        <v>2388</v>
      </c>
      <c r="L9" s="41" t="s">
        <v>15</v>
      </c>
      <c r="M9" s="41" t="s">
        <v>332</v>
      </c>
      <c r="N9" s="50" t="str">
        <f t="shared" si="0"/>
        <v>INSERT INTO ft_t_rtvl   (rtng_value_oid, rtng_set_oid, rtng_cde, last_chg_tms, last_chg_usr_id, start_tms, rank_num, rtng_cde_num, rtng_nme, rtng_desc, data_stat_typ, data_src_id)  SELECT 'ESM=000008', (SELECT rtng_set_oid FROM ft_t_rtng WHERE end_tms IS NULL AND rtng_set_mnem = 'BB' ),'A *+',SYSDATE,'GS:BARCLAYS',SYSDATE,null,null,'A *+','A *+','ACTIVE','ESM'      FROM DUAL WHERE NOT EXISTS (SELECT 1 FROM ft_t_rtvl WHERE rtng_set_oid = (SELECT rtng_set_oid FROM ft_t_rtng WHERE end_tms IS NULL AND rtng_set_mnem = 'BB' ) AND rtng_cde = 'A *+');</v>
      </c>
    </row>
    <row r="10" spans="1:14" ht="14.5">
      <c r="A10" s="49" t="s">
        <v>1990</v>
      </c>
      <c r="B10" s="41" t="s">
        <v>1884</v>
      </c>
      <c r="C10" s="45" t="s">
        <v>67</v>
      </c>
      <c r="D10" s="51" t="s">
        <v>2389</v>
      </c>
      <c r="E10" s="43" t="s">
        <v>35</v>
      </c>
      <c r="F10" s="42" t="s">
        <v>331</v>
      </c>
      <c r="G10" s="42" t="s">
        <v>35</v>
      </c>
      <c r="H10" s="41" t="s">
        <v>1873</v>
      </c>
      <c r="I10" s="41" t="s">
        <v>1873</v>
      </c>
      <c r="J10" s="51" t="s">
        <v>2389</v>
      </c>
      <c r="K10" s="51" t="s">
        <v>2389</v>
      </c>
      <c r="L10" s="41" t="s">
        <v>15</v>
      </c>
      <c r="M10" s="41" t="s">
        <v>332</v>
      </c>
      <c r="N10" s="50" t="str">
        <f t="shared" si="0"/>
        <v>INSERT INTO ft_t_rtvl   (rtng_value_oid, rtng_set_oid, rtng_cde, last_chg_tms, last_chg_usr_id, start_tms, rank_num, rtng_cde_num, rtng_nme, rtng_desc, data_stat_typ, data_src_id)  SELECT 'ESM=000009', (SELECT rtng_set_oid FROM ft_t_rtng WHERE end_tms IS NULL AND rtng_set_mnem = 'BB' ),'A- *+',SYSDATE,'GS:BARCLAYS',SYSDATE,null,null,'A- *+','A- *+','ACTIVE','ESM'      FROM DUAL WHERE NOT EXISTS (SELECT 1 FROM ft_t_rtvl WHERE rtng_set_oid = (SELECT rtng_set_oid FROM ft_t_rtng WHERE end_tms IS NULL AND rtng_set_mnem = 'BB' ) AND rtng_cde = 'A- *+');</v>
      </c>
    </row>
    <row r="11" spans="1:14" ht="14.5">
      <c r="A11" s="49" t="s">
        <v>1990</v>
      </c>
      <c r="B11" s="41" t="s">
        <v>1885</v>
      </c>
      <c r="C11" s="45" t="s">
        <v>67</v>
      </c>
      <c r="D11" s="51" t="s">
        <v>80</v>
      </c>
      <c r="E11" s="43" t="s">
        <v>35</v>
      </c>
      <c r="F11" s="42" t="s">
        <v>331</v>
      </c>
      <c r="G11" s="42" t="s">
        <v>35</v>
      </c>
      <c r="H11" s="41" t="s">
        <v>1873</v>
      </c>
      <c r="I11" s="41" t="s">
        <v>1873</v>
      </c>
      <c r="J11" s="51" t="s">
        <v>80</v>
      </c>
      <c r="K11" s="51" t="s">
        <v>80</v>
      </c>
      <c r="L11" s="41" t="s">
        <v>15</v>
      </c>
      <c r="M11" s="41" t="s">
        <v>332</v>
      </c>
      <c r="N11" s="50" t="str">
        <f t="shared" si="0"/>
        <v>INSERT INTO ft_t_rtvl   (rtng_value_oid, rtng_set_oid, rtng_cde, last_chg_tms, last_chg_usr_id, start_tms, rank_num, rtng_cde_num, rtng_nme, rtng_desc, data_stat_typ, data_src_id)  SELECT 'ESM=000010', (SELECT rtng_set_oid FROM ft_t_rtng WHERE end_tms IS NULL AND rtng_set_mnem = 'BB' ),'A+',SYSDATE,'GS:BARCLAYS',SYSDATE,null,null,'A+','A+','ACTIVE','ESM'      FROM DUAL WHERE NOT EXISTS (SELECT 1 FROM ft_t_rtvl WHERE rtng_set_oid = (SELECT rtng_set_oid FROM ft_t_rtng WHERE end_tms IS NULL AND rtng_set_mnem = 'BB' ) AND rtng_cde = 'A+');</v>
      </c>
    </row>
    <row r="12" spans="1:14" ht="14.5">
      <c r="A12" s="49" t="s">
        <v>1990</v>
      </c>
      <c r="B12" s="41" t="s">
        <v>1886</v>
      </c>
      <c r="C12" s="45" t="s">
        <v>67</v>
      </c>
      <c r="D12" s="51" t="s">
        <v>150</v>
      </c>
      <c r="E12" s="43" t="s">
        <v>35</v>
      </c>
      <c r="F12" s="42" t="s">
        <v>331</v>
      </c>
      <c r="G12" s="42" t="s">
        <v>35</v>
      </c>
      <c r="H12" s="41" t="s">
        <v>1873</v>
      </c>
      <c r="I12" s="41" t="s">
        <v>1873</v>
      </c>
      <c r="J12" s="51" t="s">
        <v>150</v>
      </c>
      <c r="K12" s="51" t="s">
        <v>150</v>
      </c>
      <c r="L12" s="41" t="s">
        <v>15</v>
      </c>
      <c r="M12" s="41" t="s">
        <v>332</v>
      </c>
      <c r="N12" s="50" t="str">
        <f t="shared" si="0"/>
        <v>INSERT INTO ft_t_rtvl   (rtng_value_oid, rtng_set_oid, rtng_cde, last_chg_tms, last_chg_usr_id, start_tms, rank_num, rtng_cde_num, rtng_nme, rtng_desc, data_stat_typ, data_src_id)  SELECT 'ESM=000011', (SELECT rtng_set_oid FROM ft_t_rtng WHERE end_tms IS NULL AND rtng_set_mnem = 'BB' ),'A+ *-',SYSDATE,'GS:BARCLAYS',SYSDATE,null,null,'A+ *-','A+ *-','ACTIVE','ESM'      FROM DUAL WHERE NOT EXISTS (SELECT 1 FROM ft_t_rtvl WHERE rtng_set_oid = (SELECT rtng_set_oid FROM ft_t_rtng WHERE end_tms IS NULL AND rtng_set_mnem = 'BB' ) AND rtng_cde = 'A+ *-');</v>
      </c>
    </row>
    <row r="13" spans="1:14" ht="14.5">
      <c r="A13" s="49" t="s">
        <v>1990</v>
      </c>
      <c r="B13" s="41" t="s">
        <v>1887</v>
      </c>
      <c r="C13" s="45" t="s">
        <v>67</v>
      </c>
      <c r="D13" s="51" t="s">
        <v>100</v>
      </c>
      <c r="E13" s="43" t="s">
        <v>35</v>
      </c>
      <c r="F13" s="42" t="s">
        <v>331</v>
      </c>
      <c r="G13" s="42" t="s">
        <v>35</v>
      </c>
      <c r="H13" s="41" t="s">
        <v>1873</v>
      </c>
      <c r="I13" s="41" t="s">
        <v>1873</v>
      </c>
      <c r="J13" s="51" t="s">
        <v>100</v>
      </c>
      <c r="K13" s="51" t="s">
        <v>100</v>
      </c>
      <c r="L13" s="41" t="s">
        <v>15</v>
      </c>
      <c r="M13" s="41" t="s">
        <v>332</v>
      </c>
      <c r="N13" s="50" t="str">
        <f t="shared" si="0"/>
        <v>INSERT INTO ft_t_rtvl   (rtng_value_oid, rtng_set_oid, rtng_cde, last_chg_tms, last_chg_usr_id, start_tms, rank_num, rtng_cde_num, rtng_nme, rtng_desc, data_stat_typ, data_src_id)  SELECT 'ESM=000012', (SELECT rtng_set_oid FROM ft_t_rtng WHERE end_tms IS NULL AND rtng_set_mnem = 'BB' ),'A1',SYSDATE,'GS:BARCLAYS',SYSDATE,null,null,'A1','A1','ACTIVE','ESM'      FROM DUAL WHERE NOT EXISTS (SELECT 1 FROM ft_t_rtvl WHERE rtng_set_oid = (SELECT rtng_set_oid FROM ft_t_rtng WHERE end_tms IS NULL AND rtng_set_mnem = 'BB' ) AND rtng_cde = 'A1');</v>
      </c>
    </row>
    <row r="14" spans="1:14" ht="14.5">
      <c r="A14" s="49" t="s">
        <v>1990</v>
      </c>
      <c r="B14" s="41" t="s">
        <v>1888</v>
      </c>
      <c r="C14" s="45" t="s">
        <v>67</v>
      </c>
      <c r="D14" s="51" t="s">
        <v>1872</v>
      </c>
      <c r="E14" s="43" t="s">
        <v>35</v>
      </c>
      <c r="F14" s="42" t="s">
        <v>331</v>
      </c>
      <c r="G14" s="42" t="s">
        <v>35</v>
      </c>
      <c r="H14" s="41" t="s">
        <v>1873</v>
      </c>
      <c r="I14" s="41" t="s">
        <v>1873</v>
      </c>
      <c r="J14" s="51" t="s">
        <v>1872</v>
      </c>
      <c r="K14" s="51" t="s">
        <v>1872</v>
      </c>
      <c r="L14" s="41" t="s">
        <v>15</v>
      </c>
      <c r="M14" s="41" t="s">
        <v>332</v>
      </c>
      <c r="N14" s="50" t="str">
        <f t="shared" si="0"/>
        <v>INSERT INTO ft_t_rtvl   (rtng_value_oid, rtng_set_oid, rtng_cde, last_chg_tms, last_chg_usr_id, start_tms, rank_num, rtng_cde_num, rtng_nme, rtng_desc, data_stat_typ, data_src_id)  SELECT 'ESM=000013', (SELECT rtng_set_oid FROM ft_t_rtng WHERE end_tms IS NULL AND rtng_set_mnem = 'BB' ),'A-1',SYSDATE,'GS:BARCLAYS',SYSDATE,null,null,'A-1','A-1','ACTIVE','ESM'      FROM DUAL WHERE NOT EXISTS (SELECT 1 FROM ft_t_rtvl WHERE rtng_set_oid = (SELECT rtng_set_oid FROM ft_t_rtng WHERE end_tms IS NULL AND rtng_set_mnem = 'BB' ) AND rtng_cde = 'A-1');</v>
      </c>
    </row>
    <row r="15" spans="1:14" ht="14.5">
      <c r="A15" s="49" t="s">
        <v>1990</v>
      </c>
      <c r="B15" s="41" t="s">
        <v>1889</v>
      </c>
      <c r="C15" s="45" t="s">
        <v>67</v>
      </c>
      <c r="D15" s="51" t="s">
        <v>137</v>
      </c>
      <c r="E15" s="43" t="s">
        <v>35</v>
      </c>
      <c r="F15" s="42" t="s">
        <v>331</v>
      </c>
      <c r="G15" s="42" t="s">
        <v>35</v>
      </c>
      <c r="H15" s="41" t="s">
        <v>1873</v>
      </c>
      <c r="I15" s="41" t="s">
        <v>1873</v>
      </c>
      <c r="J15" s="51" t="s">
        <v>137</v>
      </c>
      <c r="K15" s="51" t="s">
        <v>137</v>
      </c>
      <c r="L15" s="41" t="s">
        <v>15</v>
      </c>
      <c r="M15" s="41" t="s">
        <v>332</v>
      </c>
      <c r="N15" s="50" t="str">
        <f t="shared" si="0"/>
        <v>INSERT INTO ft_t_rtvl   (rtng_value_oid, rtng_set_oid, rtng_cde, last_chg_tms, last_chg_usr_id, start_tms, rank_num, rtng_cde_num, rtng_nme, rtng_desc, data_stat_typ, data_src_id)  SELECT 'ESM=000014', (SELECT rtng_set_oid FROM ft_t_rtng WHERE end_tms IS NULL AND rtng_set_mnem = 'BB' ),'A1 *-',SYSDATE,'GS:BARCLAYS',SYSDATE,null,null,'A1 *-','A1 *-','ACTIVE','ESM'      FROM DUAL WHERE NOT EXISTS (SELECT 1 FROM ft_t_rtvl WHERE rtng_set_oid = (SELECT rtng_set_oid FROM ft_t_rtng WHERE end_tms IS NULL AND rtng_set_mnem = 'BB' ) AND rtng_cde = 'A1 *-');</v>
      </c>
    </row>
    <row r="16" spans="1:14" ht="14.5">
      <c r="A16" s="49" t="s">
        <v>1990</v>
      </c>
      <c r="B16" s="41" t="s">
        <v>1890</v>
      </c>
      <c r="C16" s="45" t="s">
        <v>67</v>
      </c>
      <c r="D16" s="51" t="s">
        <v>2390</v>
      </c>
      <c r="E16" s="43" t="s">
        <v>35</v>
      </c>
      <c r="F16" s="42" t="s">
        <v>331</v>
      </c>
      <c r="G16" s="42" t="s">
        <v>35</v>
      </c>
      <c r="H16" s="41" t="s">
        <v>1873</v>
      </c>
      <c r="I16" s="41" t="s">
        <v>1873</v>
      </c>
      <c r="J16" s="51" t="s">
        <v>2390</v>
      </c>
      <c r="K16" s="51" t="s">
        <v>2390</v>
      </c>
      <c r="L16" s="41" t="s">
        <v>15</v>
      </c>
      <c r="M16" s="41" t="s">
        <v>332</v>
      </c>
      <c r="N16" s="50" t="str">
        <f t="shared" si="0"/>
        <v>INSERT INTO ft_t_rtvl   (rtng_value_oid, rtng_set_oid, rtng_cde, last_chg_tms, last_chg_usr_id, start_tms, rank_num, rtng_cde_num, rtng_nme, rtng_desc, data_stat_typ, data_src_id)  SELECT 'ESM=000015', (SELECT rtng_set_oid FROM ft_t_rtng WHERE end_tms IS NULL AND rtng_set_mnem = 'BB' ),'A1 *+',SYSDATE,'GS:BARCLAYS',SYSDATE,null,null,'A1 *+','A1 *+','ACTIVE','ESM'      FROM DUAL WHERE NOT EXISTS (SELECT 1 FROM ft_t_rtvl WHERE rtng_set_oid = (SELECT rtng_set_oid FROM ft_t_rtng WHERE end_tms IS NULL AND rtng_set_mnem = 'BB' ) AND rtng_cde = 'A1 *+');</v>
      </c>
    </row>
    <row r="17" spans="1:14" ht="14.5">
      <c r="A17" s="49" t="s">
        <v>1990</v>
      </c>
      <c r="B17" s="41" t="s">
        <v>1891</v>
      </c>
      <c r="C17" s="45" t="s">
        <v>67</v>
      </c>
      <c r="D17" s="51" t="s">
        <v>1874</v>
      </c>
      <c r="E17" s="43" t="s">
        <v>35</v>
      </c>
      <c r="F17" s="42" t="s">
        <v>331</v>
      </c>
      <c r="G17" s="42" t="s">
        <v>35</v>
      </c>
      <c r="H17" s="41" t="s">
        <v>1873</v>
      </c>
      <c r="I17" s="41" t="s">
        <v>1873</v>
      </c>
      <c r="J17" s="51" t="s">
        <v>1874</v>
      </c>
      <c r="K17" s="51" t="s">
        <v>1874</v>
      </c>
      <c r="L17" s="41" t="s">
        <v>15</v>
      </c>
      <c r="M17" s="41" t="s">
        <v>332</v>
      </c>
      <c r="N17" s="50" t="str">
        <f t="shared" si="0"/>
        <v>INSERT INTO ft_t_rtvl   (rtng_value_oid, rtng_set_oid, rtng_cde, last_chg_tms, last_chg_usr_id, start_tms, rank_num, rtng_cde_num, rtng_nme, rtng_desc, data_stat_typ, data_src_id)  SELECT 'ESM=000016', (SELECT rtng_set_oid FROM ft_t_rtng WHERE end_tms IS NULL AND rtng_set_mnem = 'BB' ),'A-1+',SYSDATE,'GS:BARCLAYS',SYSDATE,null,null,'A-1+','A-1+','ACTIVE','ESM'      FROM DUAL WHERE NOT EXISTS (SELECT 1 FROM ft_t_rtvl WHERE rtng_set_oid = (SELECT rtng_set_oid FROM ft_t_rtng WHERE end_tms IS NULL AND rtng_set_mnem = 'BB' ) AND rtng_cde = 'A-1+');</v>
      </c>
    </row>
    <row r="18" spans="1:14" ht="14.5">
      <c r="A18" s="49" t="s">
        <v>1990</v>
      </c>
      <c r="B18" s="41" t="s">
        <v>1892</v>
      </c>
      <c r="C18" s="45" t="s">
        <v>67</v>
      </c>
      <c r="D18" s="51" t="s">
        <v>101</v>
      </c>
      <c r="E18" s="43" t="s">
        <v>35</v>
      </c>
      <c r="F18" s="42" t="s">
        <v>331</v>
      </c>
      <c r="G18" s="42" t="s">
        <v>35</v>
      </c>
      <c r="H18" s="41" t="s">
        <v>1873</v>
      </c>
      <c r="I18" s="41" t="s">
        <v>1873</v>
      </c>
      <c r="J18" s="51" t="s">
        <v>101</v>
      </c>
      <c r="K18" s="51" t="s">
        <v>101</v>
      </c>
      <c r="L18" s="41" t="s">
        <v>15</v>
      </c>
      <c r="M18" s="41" t="s">
        <v>332</v>
      </c>
      <c r="N18" s="50" t="str">
        <f t="shared" si="0"/>
        <v>INSERT INTO ft_t_rtvl   (rtng_value_oid, rtng_set_oid, rtng_cde, last_chg_tms, last_chg_usr_id, start_tms, rank_num, rtng_cde_num, rtng_nme, rtng_desc, data_stat_typ, data_src_id)  SELECT 'ESM=000017', (SELECT rtng_set_oid FROM ft_t_rtng WHERE end_tms IS NULL AND rtng_set_mnem = 'BB' ),'A2',SYSDATE,'GS:BARCLAYS',SYSDATE,null,null,'A2','A2','ACTIVE','ESM'      FROM DUAL WHERE NOT EXISTS (SELECT 1 FROM ft_t_rtvl WHERE rtng_set_oid = (SELECT rtng_set_oid FROM ft_t_rtng WHERE end_tms IS NULL AND rtng_set_mnem = 'BB' ) AND rtng_cde = 'A2');</v>
      </c>
    </row>
    <row r="19" spans="1:14" ht="14.5">
      <c r="A19" s="49" t="s">
        <v>1990</v>
      </c>
      <c r="B19" s="41" t="s">
        <v>1893</v>
      </c>
      <c r="C19" s="45" t="s">
        <v>67</v>
      </c>
      <c r="D19" s="51" t="s">
        <v>1871</v>
      </c>
      <c r="E19" s="43" t="s">
        <v>35</v>
      </c>
      <c r="F19" s="42" t="s">
        <v>331</v>
      </c>
      <c r="G19" s="42" t="s">
        <v>35</v>
      </c>
      <c r="H19" s="41" t="s">
        <v>1873</v>
      </c>
      <c r="I19" s="41" t="s">
        <v>1873</v>
      </c>
      <c r="J19" s="51" t="s">
        <v>1871</v>
      </c>
      <c r="K19" s="51" t="s">
        <v>1871</v>
      </c>
      <c r="L19" s="41" t="s">
        <v>15</v>
      </c>
      <c r="M19" s="41" t="s">
        <v>332</v>
      </c>
      <c r="N19" s="50" t="str">
        <f t="shared" si="0"/>
        <v>INSERT INTO ft_t_rtvl   (rtng_value_oid, rtng_set_oid, rtng_cde, last_chg_tms, last_chg_usr_id, start_tms, rank_num, rtng_cde_num, rtng_nme, rtng_desc, data_stat_typ, data_src_id)  SELECT 'ESM=000018', (SELECT rtng_set_oid FROM ft_t_rtng WHERE end_tms IS NULL AND rtng_set_mnem = 'BB' ),'A-2',SYSDATE,'GS:BARCLAYS',SYSDATE,null,null,'A-2','A-2','ACTIVE','ESM'      FROM DUAL WHERE NOT EXISTS (SELECT 1 FROM ft_t_rtvl WHERE rtng_set_oid = (SELECT rtng_set_oid FROM ft_t_rtng WHERE end_tms IS NULL AND rtng_set_mnem = 'BB' ) AND rtng_cde = 'A-2');</v>
      </c>
    </row>
    <row r="20" spans="1:14" ht="14.5">
      <c r="A20" s="49" t="s">
        <v>1990</v>
      </c>
      <c r="B20" s="41" t="s">
        <v>1894</v>
      </c>
      <c r="C20" s="45" t="s">
        <v>67</v>
      </c>
      <c r="D20" s="51" t="s">
        <v>2391</v>
      </c>
      <c r="E20" s="43" t="s">
        <v>35</v>
      </c>
      <c r="F20" s="42" t="s">
        <v>331</v>
      </c>
      <c r="G20" s="42" t="s">
        <v>35</v>
      </c>
      <c r="H20" s="41" t="s">
        <v>1873</v>
      </c>
      <c r="I20" s="41" t="s">
        <v>1873</v>
      </c>
      <c r="J20" s="51" t="s">
        <v>2391</v>
      </c>
      <c r="K20" s="51" t="s">
        <v>2391</v>
      </c>
      <c r="L20" s="41" t="s">
        <v>15</v>
      </c>
      <c r="M20" s="41" t="s">
        <v>332</v>
      </c>
      <c r="N20" s="50" t="str">
        <f t="shared" si="0"/>
        <v>INSERT INTO ft_t_rtvl   (rtng_value_oid, rtng_set_oid, rtng_cde, last_chg_tms, last_chg_usr_id, start_tms, rank_num, rtng_cde_num, rtng_nme, rtng_desc, data_stat_typ, data_src_id)  SELECT 'ESM=000019', (SELECT rtng_set_oid FROM ft_t_rtng WHERE end_tms IS NULL AND rtng_set_mnem = 'BB' ),'A2 *-',SYSDATE,'GS:BARCLAYS',SYSDATE,null,null,'A2 *-','A2 *-','ACTIVE','ESM'      FROM DUAL WHERE NOT EXISTS (SELECT 1 FROM ft_t_rtvl WHERE rtng_set_oid = (SELECT rtng_set_oid FROM ft_t_rtng WHERE end_tms IS NULL AND rtng_set_mnem = 'BB' ) AND rtng_cde = 'A2 *-');</v>
      </c>
    </row>
    <row r="21" spans="1:14" ht="14.5">
      <c r="A21" s="49" t="s">
        <v>1990</v>
      </c>
      <c r="B21" s="41" t="s">
        <v>1895</v>
      </c>
      <c r="C21" s="45" t="s">
        <v>67</v>
      </c>
      <c r="D21" s="51" t="s">
        <v>102</v>
      </c>
      <c r="E21" s="43" t="s">
        <v>35</v>
      </c>
      <c r="F21" s="42" t="s">
        <v>331</v>
      </c>
      <c r="G21" s="42" t="s">
        <v>35</v>
      </c>
      <c r="H21" s="41" t="s">
        <v>1873</v>
      </c>
      <c r="I21" s="41" t="s">
        <v>1873</v>
      </c>
      <c r="J21" s="51" t="s">
        <v>102</v>
      </c>
      <c r="K21" s="51" t="s">
        <v>102</v>
      </c>
      <c r="L21" s="41" t="s">
        <v>15</v>
      </c>
      <c r="M21" s="41" t="s">
        <v>332</v>
      </c>
      <c r="N21" s="50" t="str">
        <f t="shared" si="0"/>
        <v>INSERT INTO ft_t_rtvl   (rtng_value_oid, rtng_set_oid, rtng_cde, last_chg_tms, last_chg_usr_id, start_tms, rank_num, rtng_cde_num, rtng_nme, rtng_desc, data_stat_typ, data_src_id)  SELECT 'ESM=000020', (SELECT rtng_set_oid FROM ft_t_rtng WHERE end_tms IS NULL AND rtng_set_mnem = 'BB' ),'A3',SYSDATE,'GS:BARCLAYS',SYSDATE,null,null,'A3','A3','ACTIVE','ESM'      FROM DUAL WHERE NOT EXISTS (SELECT 1 FROM ft_t_rtvl WHERE rtng_set_oid = (SELECT rtng_set_oid FROM ft_t_rtng WHERE end_tms IS NULL AND rtng_set_mnem = 'BB' ) AND rtng_cde = 'A3');</v>
      </c>
    </row>
    <row r="22" spans="1:14" ht="14.5">
      <c r="A22" s="49" t="s">
        <v>1990</v>
      </c>
      <c r="B22" s="41" t="s">
        <v>1896</v>
      </c>
      <c r="C22" s="45" t="s">
        <v>67</v>
      </c>
      <c r="D22" s="51" t="s">
        <v>1870</v>
      </c>
      <c r="E22" s="43" t="s">
        <v>35</v>
      </c>
      <c r="F22" s="42" t="s">
        <v>331</v>
      </c>
      <c r="G22" s="42" t="s">
        <v>35</v>
      </c>
      <c r="H22" s="41" t="s">
        <v>1873</v>
      </c>
      <c r="I22" s="41" t="s">
        <v>1873</v>
      </c>
      <c r="J22" s="51" t="s">
        <v>1870</v>
      </c>
      <c r="K22" s="51" t="s">
        <v>1870</v>
      </c>
      <c r="L22" s="41" t="s">
        <v>15</v>
      </c>
      <c r="M22" s="41" t="s">
        <v>332</v>
      </c>
      <c r="N22" s="50" t="str">
        <f t="shared" si="0"/>
        <v>INSERT INTO ft_t_rtvl   (rtng_value_oid, rtng_set_oid, rtng_cde, last_chg_tms, last_chg_usr_id, start_tms, rank_num, rtng_cde_num, rtng_nme, rtng_desc, data_stat_typ, data_src_id)  SELECT 'ESM=000021', (SELECT rtng_set_oid FROM ft_t_rtng WHERE end_tms IS NULL AND rtng_set_mnem = 'BB' ),'A-3',SYSDATE,'GS:BARCLAYS',SYSDATE,null,null,'A-3','A-3','ACTIVE','ESM'      FROM DUAL WHERE NOT EXISTS (SELECT 1 FROM ft_t_rtvl WHERE rtng_set_oid = (SELECT rtng_set_oid FROM ft_t_rtng WHERE end_tms IS NULL AND rtng_set_mnem = 'BB' ) AND rtng_cde = 'A-3');</v>
      </c>
    </row>
    <row r="23" spans="1:14" ht="14.5">
      <c r="A23" s="49" t="s">
        <v>1990</v>
      </c>
      <c r="B23" s="41" t="s">
        <v>1897</v>
      </c>
      <c r="C23" s="45" t="s">
        <v>67</v>
      </c>
      <c r="D23" s="51" t="s">
        <v>2392</v>
      </c>
      <c r="E23" s="43" t="s">
        <v>35</v>
      </c>
      <c r="F23" s="42" t="s">
        <v>331</v>
      </c>
      <c r="G23" s="42" t="s">
        <v>35</v>
      </c>
      <c r="H23" s="41" t="s">
        <v>1873</v>
      </c>
      <c r="I23" s="41" t="s">
        <v>1873</v>
      </c>
      <c r="J23" s="51" t="s">
        <v>2392</v>
      </c>
      <c r="K23" s="51" t="s">
        <v>2392</v>
      </c>
      <c r="L23" s="41" t="s">
        <v>15</v>
      </c>
      <c r="M23" s="41" t="s">
        <v>332</v>
      </c>
      <c r="N23" s="50" t="str">
        <f t="shared" si="0"/>
        <v>INSERT INTO ft_t_rtvl   (rtng_value_oid, rtng_set_oid, rtng_cde, last_chg_tms, last_chg_usr_id, start_tms, rank_num, rtng_cde_num, rtng_nme, rtng_desc, data_stat_typ, data_src_id)  SELECT 'ESM=000022', (SELECT rtng_set_oid FROM ft_t_rtng WHERE end_tms IS NULL AND rtng_set_mnem = 'BB' ),'A3 *-',SYSDATE,'GS:BARCLAYS',SYSDATE,null,null,'A3 *-','A3 *-','ACTIVE','ESM'      FROM DUAL WHERE NOT EXISTS (SELECT 1 FROM ft_t_rtvl WHERE rtng_set_oid = (SELECT rtng_set_oid FROM ft_t_rtng WHERE end_tms IS NULL AND rtng_set_mnem = 'BB' ) AND rtng_cde = 'A3 *-');</v>
      </c>
    </row>
    <row r="24" spans="1:14" ht="14.5">
      <c r="A24" s="49" t="s">
        <v>1990</v>
      </c>
      <c r="B24" s="41" t="s">
        <v>1898</v>
      </c>
      <c r="C24" s="45" t="s">
        <v>67</v>
      </c>
      <c r="D24" s="51" t="s">
        <v>78</v>
      </c>
      <c r="E24" s="43" t="s">
        <v>35</v>
      </c>
      <c r="F24" s="42" t="s">
        <v>331</v>
      </c>
      <c r="G24" s="42" t="s">
        <v>35</v>
      </c>
      <c r="H24" s="41" t="s">
        <v>1873</v>
      </c>
      <c r="I24" s="41" t="s">
        <v>1873</v>
      </c>
      <c r="J24" s="51" t="s">
        <v>78</v>
      </c>
      <c r="K24" s="51" t="s">
        <v>78</v>
      </c>
      <c r="L24" s="41" t="s">
        <v>15</v>
      </c>
      <c r="M24" s="41" t="s">
        <v>332</v>
      </c>
      <c r="N24" s="50" t="str">
        <f t="shared" si="0"/>
        <v>INSERT INTO ft_t_rtvl   (rtng_value_oid, rtng_set_oid, rtng_cde, last_chg_tms, last_chg_usr_id, start_tms, rank_num, rtng_cde_num, rtng_nme, rtng_desc, data_stat_typ, data_src_id)  SELECT 'ESM=000023', (SELECT rtng_set_oid FROM ft_t_rtng WHERE end_tms IS NULL AND rtng_set_mnem = 'BB' ),'AA',SYSDATE,'GS:BARCLAYS',SYSDATE,null,null,'AA','AA','ACTIVE','ESM'      FROM DUAL WHERE NOT EXISTS (SELECT 1 FROM ft_t_rtvl WHERE rtng_set_oid = (SELECT rtng_set_oid FROM ft_t_rtng WHERE end_tms IS NULL AND rtng_set_mnem = 'BB' ) AND rtng_cde = 'AA');</v>
      </c>
    </row>
    <row r="25" spans="1:14" ht="14.5">
      <c r="A25" s="49" t="s">
        <v>1990</v>
      </c>
      <c r="B25" s="41" t="s">
        <v>1899</v>
      </c>
      <c r="C25" s="45" t="s">
        <v>67</v>
      </c>
      <c r="D25" s="51" t="s">
        <v>79</v>
      </c>
      <c r="E25" s="43" t="s">
        <v>35</v>
      </c>
      <c r="F25" s="42" t="s">
        <v>331</v>
      </c>
      <c r="G25" s="42" t="s">
        <v>35</v>
      </c>
      <c r="H25" s="41" t="s">
        <v>1873</v>
      </c>
      <c r="I25" s="41" t="s">
        <v>1873</v>
      </c>
      <c r="J25" s="51" t="s">
        <v>79</v>
      </c>
      <c r="K25" s="51" t="s">
        <v>79</v>
      </c>
      <c r="L25" s="41" t="s">
        <v>15</v>
      </c>
      <c r="M25" s="41" t="s">
        <v>332</v>
      </c>
      <c r="N25" s="50" t="str">
        <f t="shared" si="0"/>
        <v>INSERT INTO ft_t_rtvl   (rtng_value_oid, rtng_set_oid, rtng_cde, last_chg_tms, last_chg_usr_id, start_tms, rank_num, rtng_cde_num, rtng_nme, rtng_desc, data_stat_typ, data_src_id)  SELECT 'ESM=000024', (SELECT rtng_set_oid FROM ft_t_rtng WHERE end_tms IS NULL AND rtng_set_mnem = 'BB' ),'AA-',SYSDATE,'GS:BARCLAYS',SYSDATE,null,null,'AA-','AA-','ACTIVE','ESM'      FROM DUAL WHERE NOT EXISTS (SELECT 1 FROM ft_t_rtvl WHERE rtng_set_oid = (SELECT rtng_set_oid FROM ft_t_rtng WHERE end_tms IS NULL AND rtng_set_mnem = 'BB' ) AND rtng_cde = 'AA-');</v>
      </c>
    </row>
    <row r="26" spans="1:14" ht="14.5">
      <c r="A26" s="49" t="s">
        <v>1990</v>
      </c>
      <c r="B26" s="41" t="s">
        <v>1900</v>
      </c>
      <c r="C26" s="45" t="s">
        <v>67</v>
      </c>
      <c r="D26" s="51" t="s">
        <v>2393</v>
      </c>
      <c r="E26" s="43" t="s">
        <v>35</v>
      </c>
      <c r="F26" s="42" t="s">
        <v>331</v>
      </c>
      <c r="G26" s="42" t="s">
        <v>35</v>
      </c>
      <c r="H26" s="41" t="s">
        <v>1873</v>
      </c>
      <c r="I26" s="41" t="s">
        <v>1873</v>
      </c>
      <c r="J26" s="51" t="s">
        <v>2393</v>
      </c>
      <c r="K26" s="51" t="s">
        <v>2393</v>
      </c>
      <c r="L26" s="41" t="s">
        <v>15</v>
      </c>
      <c r="M26" s="41" t="s">
        <v>332</v>
      </c>
      <c r="N26" s="50" t="str">
        <f t="shared" si="0"/>
        <v>INSERT INTO ft_t_rtvl   (rtng_value_oid, rtng_set_oid, rtng_cde, last_chg_tms, last_chg_usr_id, start_tms, rank_num, rtng_cde_num, rtng_nme, rtng_desc, data_stat_typ, data_src_id)  SELECT 'ESM=000025', (SELECT rtng_set_oid FROM ft_t_rtng WHERE end_tms IS NULL AND rtng_set_mnem = 'BB' ),'AA- *-',SYSDATE,'GS:BARCLAYS',SYSDATE,null,null,'AA- *-','AA- *-','ACTIVE','ESM'      FROM DUAL WHERE NOT EXISTS (SELECT 1 FROM ft_t_rtvl WHERE rtng_set_oid = (SELECT rtng_set_oid FROM ft_t_rtng WHERE end_tms IS NULL AND rtng_set_mnem = 'BB' ) AND rtng_cde = 'AA- *-');</v>
      </c>
    </row>
    <row r="27" spans="1:14" ht="14.5">
      <c r="A27" s="49" t="s">
        <v>1990</v>
      </c>
      <c r="B27" s="41" t="s">
        <v>1901</v>
      </c>
      <c r="C27" s="45" t="s">
        <v>67</v>
      </c>
      <c r="D27" s="51" t="s">
        <v>97</v>
      </c>
      <c r="E27" s="43" t="s">
        <v>35</v>
      </c>
      <c r="F27" s="42" t="s">
        <v>331</v>
      </c>
      <c r="G27" s="42" t="s">
        <v>35</v>
      </c>
      <c r="H27" s="41" t="s">
        <v>1873</v>
      </c>
      <c r="I27" s="41" t="s">
        <v>1873</v>
      </c>
      <c r="J27" s="51" t="s">
        <v>97</v>
      </c>
      <c r="K27" s="51" t="s">
        <v>97</v>
      </c>
      <c r="L27" s="41" t="s">
        <v>15</v>
      </c>
      <c r="M27" s="41" t="s">
        <v>332</v>
      </c>
      <c r="N27" s="50" t="str">
        <f t="shared" si="0"/>
        <v>INSERT INTO ft_t_rtvl   (rtng_value_oid, rtng_set_oid, rtng_cde, last_chg_tms, last_chg_usr_id, start_tms, rank_num, rtng_cde_num, rtng_nme, rtng_desc, data_stat_typ, data_src_id)  SELECT 'ESM=000026', (SELECT rtng_set_oid FROM ft_t_rtng WHERE end_tms IS NULL AND rtng_set_mnem = 'BB' ),'Aa1',SYSDATE,'GS:BARCLAYS',SYSDATE,null,null,'Aa1','Aa1','ACTIVE','ESM'      FROM DUAL WHERE NOT EXISTS (SELECT 1 FROM ft_t_rtvl WHERE rtng_set_oid = (SELECT rtng_set_oid FROM ft_t_rtng WHERE end_tms IS NULL AND rtng_set_mnem = 'BB' ) AND rtng_cde = 'Aa1');</v>
      </c>
    </row>
    <row r="28" spans="1:14" ht="14.5">
      <c r="A28" s="49" t="s">
        <v>1990</v>
      </c>
      <c r="B28" s="41" t="s">
        <v>1902</v>
      </c>
      <c r="C28" s="45" t="s">
        <v>67</v>
      </c>
      <c r="D28" s="51" t="s">
        <v>98</v>
      </c>
      <c r="E28" s="43" t="s">
        <v>35</v>
      </c>
      <c r="F28" s="42" t="s">
        <v>331</v>
      </c>
      <c r="G28" s="42" t="s">
        <v>35</v>
      </c>
      <c r="H28" s="41" t="s">
        <v>1873</v>
      </c>
      <c r="I28" s="41" t="s">
        <v>1873</v>
      </c>
      <c r="J28" s="51" t="s">
        <v>98</v>
      </c>
      <c r="K28" s="51" t="s">
        <v>98</v>
      </c>
      <c r="L28" s="41" t="s">
        <v>15</v>
      </c>
      <c r="M28" s="41" t="s">
        <v>332</v>
      </c>
      <c r="N28" s="50" t="str">
        <f t="shared" si="0"/>
        <v>INSERT INTO ft_t_rtvl   (rtng_value_oid, rtng_set_oid, rtng_cde, last_chg_tms, last_chg_usr_id, start_tms, rank_num, rtng_cde_num, rtng_nme, rtng_desc, data_stat_typ, data_src_id)  SELECT 'ESM=000027', (SELECT rtng_set_oid FROM ft_t_rtng WHERE end_tms IS NULL AND rtng_set_mnem = 'BB' ),'Aa2',SYSDATE,'GS:BARCLAYS',SYSDATE,null,null,'Aa2','Aa2','ACTIVE','ESM'      FROM DUAL WHERE NOT EXISTS (SELECT 1 FROM ft_t_rtvl WHERE rtng_set_oid = (SELECT rtng_set_oid FROM ft_t_rtng WHERE end_tms IS NULL AND rtng_set_mnem = 'BB' ) AND rtng_cde = 'Aa2');</v>
      </c>
    </row>
    <row r="29" spans="1:14" ht="14.5">
      <c r="A29" s="49" t="s">
        <v>1990</v>
      </c>
      <c r="B29" s="41" t="s">
        <v>1903</v>
      </c>
      <c r="C29" s="45" t="s">
        <v>67</v>
      </c>
      <c r="D29" s="51" t="s">
        <v>99</v>
      </c>
      <c r="E29" s="43" t="s">
        <v>35</v>
      </c>
      <c r="F29" s="42" t="s">
        <v>331</v>
      </c>
      <c r="G29" s="42" t="s">
        <v>35</v>
      </c>
      <c r="H29" s="41" t="s">
        <v>1873</v>
      </c>
      <c r="I29" s="41" t="s">
        <v>1873</v>
      </c>
      <c r="J29" s="51" t="s">
        <v>99</v>
      </c>
      <c r="K29" s="51" t="s">
        <v>99</v>
      </c>
      <c r="L29" s="41" t="s">
        <v>15</v>
      </c>
      <c r="M29" s="41" t="s">
        <v>332</v>
      </c>
      <c r="N29" s="50" t="str">
        <f t="shared" si="0"/>
        <v>INSERT INTO ft_t_rtvl   (rtng_value_oid, rtng_set_oid, rtng_cde, last_chg_tms, last_chg_usr_id, start_tms, rank_num, rtng_cde_num, rtng_nme, rtng_desc, data_stat_typ, data_src_id)  SELECT 'ESM=000028', (SELECT rtng_set_oid FROM ft_t_rtng WHERE end_tms IS NULL AND rtng_set_mnem = 'BB' ),'Aa3',SYSDATE,'GS:BARCLAYS',SYSDATE,null,null,'Aa3','Aa3','ACTIVE','ESM'      FROM DUAL WHERE NOT EXISTS (SELECT 1 FROM ft_t_rtvl WHERE rtng_set_oid = (SELECT rtng_set_oid FROM ft_t_rtng WHERE end_tms IS NULL AND rtng_set_mnem = 'BB' ) AND rtng_cde = 'Aa3');</v>
      </c>
    </row>
    <row r="30" spans="1:14" ht="14.5">
      <c r="A30" s="49" t="s">
        <v>1990</v>
      </c>
      <c r="B30" s="41" t="s">
        <v>1904</v>
      </c>
      <c r="C30" s="45" t="s">
        <v>67</v>
      </c>
      <c r="D30" s="51" t="s">
        <v>2394</v>
      </c>
      <c r="E30" s="43" t="s">
        <v>35</v>
      </c>
      <c r="F30" s="42" t="s">
        <v>331</v>
      </c>
      <c r="G30" s="42" t="s">
        <v>35</v>
      </c>
      <c r="H30" s="41" t="s">
        <v>1873</v>
      </c>
      <c r="I30" s="41" t="s">
        <v>1873</v>
      </c>
      <c r="J30" s="51" t="s">
        <v>2394</v>
      </c>
      <c r="K30" s="51" t="s">
        <v>2394</v>
      </c>
      <c r="L30" s="41" t="s">
        <v>15</v>
      </c>
      <c r="M30" s="41" t="s">
        <v>332</v>
      </c>
      <c r="N30" s="50" t="str">
        <f t="shared" si="0"/>
        <v>INSERT INTO ft_t_rtvl   (rtng_value_oid, rtng_set_oid, rtng_cde, last_chg_tms, last_chg_usr_id, start_tms, rank_num, rtng_cde_num, rtng_nme, rtng_desc, data_stat_typ, data_src_id)  SELECT 'ESM=000029', (SELECT rtng_set_oid FROM ft_t_rtng WHERE end_tms IS NULL AND rtng_set_mnem = 'BB' ),'Aa3 *-',SYSDATE,'GS:BARCLAYS',SYSDATE,null,null,'Aa3 *-','Aa3 *-','ACTIVE','ESM'      FROM DUAL WHERE NOT EXISTS (SELECT 1 FROM ft_t_rtvl WHERE rtng_set_oid = (SELECT rtng_set_oid FROM ft_t_rtng WHERE end_tms IS NULL AND rtng_set_mnem = 'BB' ) AND rtng_cde = 'Aa3 *-');</v>
      </c>
    </row>
    <row r="31" spans="1:14" ht="14.5">
      <c r="A31" s="49" t="s">
        <v>1990</v>
      </c>
      <c r="B31" s="41" t="s">
        <v>1905</v>
      </c>
      <c r="C31" s="45" t="s">
        <v>67</v>
      </c>
      <c r="D31" s="51" t="s">
        <v>76</v>
      </c>
      <c r="E31" s="43" t="s">
        <v>35</v>
      </c>
      <c r="F31" s="42" t="s">
        <v>331</v>
      </c>
      <c r="G31" s="42" t="s">
        <v>35</v>
      </c>
      <c r="H31" s="41" t="s">
        <v>1873</v>
      </c>
      <c r="I31" s="41" t="s">
        <v>1873</v>
      </c>
      <c r="J31" s="51" t="s">
        <v>76</v>
      </c>
      <c r="K31" s="51" t="s">
        <v>76</v>
      </c>
      <c r="L31" s="41" t="s">
        <v>15</v>
      </c>
      <c r="M31" s="41" t="s">
        <v>332</v>
      </c>
      <c r="N31" s="50" t="str">
        <f t="shared" si="0"/>
        <v>INSERT INTO ft_t_rtvl   (rtng_value_oid, rtng_set_oid, rtng_cde, last_chg_tms, last_chg_usr_id, start_tms, rank_num, rtng_cde_num, rtng_nme, rtng_desc, data_stat_typ, data_src_id)  SELECT 'ESM=000030', (SELECT rtng_set_oid FROM ft_t_rtng WHERE end_tms IS NULL AND rtng_set_mnem = 'BB' ),'AAA',SYSDATE,'GS:BARCLAYS',SYSDATE,null,null,'AAA','AAA','ACTIVE','ESM'      FROM DUAL WHERE NOT EXISTS (SELECT 1 FROM ft_t_rtvl WHERE rtng_set_oid = (SELECT rtng_set_oid FROM ft_t_rtng WHERE end_tms IS NULL AND rtng_set_mnem = 'BB' ) AND rtng_cde = 'AAA');</v>
      </c>
    </row>
    <row r="32" spans="1:14" ht="14.5">
      <c r="A32" s="49" t="s">
        <v>1990</v>
      </c>
      <c r="B32" s="41" t="s">
        <v>1906</v>
      </c>
      <c r="C32" s="45" t="s">
        <v>67</v>
      </c>
      <c r="D32" s="51" t="s">
        <v>88</v>
      </c>
      <c r="E32" s="43" t="s">
        <v>35</v>
      </c>
      <c r="F32" s="42" t="s">
        <v>331</v>
      </c>
      <c r="G32" s="42" t="s">
        <v>35</v>
      </c>
      <c r="H32" s="41" t="s">
        <v>1873</v>
      </c>
      <c r="I32" s="41" t="s">
        <v>1873</v>
      </c>
      <c r="J32" s="51" t="s">
        <v>88</v>
      </c>
      <c r="K32" s="51" t="s">
        <v>88</v>
      </c>
      <c r="L32" s="41" t="s">
        <v>15</v>
      </c>
      <c r="M32" s="41" t="s">
        <v>332</v>
      </c>
      <c r="N32" s="50" t="str">
        <f t="shared" si="0"/>
        <v>INSERT INTO ft_t_rtvl   (rtng_value_oid, rtng_set_oid, rtng_cde, last_chg_tms, last_chg_usr_id, start_tms, rank_num, rtng_cde_num, rtng_nme, rtng_desc, data_stat_typ, data_src_id)  SELECT 'ESM=000031', (SELECT rtng_set_oid FROM ft_t_rtng WHERE end_tms IS NULL AND rtng_set_mnem = 'BB' ),'B',SYSDATE,'GS:BARCLAYS',SYSDATE,null,null,'B','B','ACTIVE','ESM'      FROM DUAL WHERE NOT EXISTS (SELECT 1 FROM ft_t_rtvl WHERE rtng_set_oid = (SELECT rtng_set_oid FROM ft_t_rtng WHERE end_tms IS NULL AND rtng_set_mnem = 'BB' ) AND rtng_cde = 'B');</v>
      </c>
    </row>
    <row r="33" spans="1:14" ht="14.5">
      <c r="A33" s="49" t="s">
        <v>1990</v>
      </c>
      <c r="B33" s="41" t="s">
        <v>1907</v>
      </c>
      <c r="C33" s="45" t="s">
        <v>67</v>
      </c>
      <c r="D33" s="51" t="s">
        <v>2395</v>
      </c>
      <c r="E33" s="43" t="s">
        <v>35</v>
      </c>
      <c r="F33" s="42" t="s">
        <v>331</v>
      </c>
      <c r="G33" s="42" t="s">
        <v>35</v>
      </c>
      <c r="H33" s="41" t="s">
        <v>1873</v>
      </c>
      <c r="I33" s="41" t="s">
        <v>1873</v>
      </c>
      <c r="J33" s="51" t="s">
        <v>2395</v>
      </c>
      <c r="K33" s="51" t="s">
        <v>2395</v>
      </c>
      <c r="L33" s="41" t="s">
        <v>15</v>
      </c>
      <c r="M33" s="41" t="s">
        <v>332</v>
      </c>
      <c r="N33" s="50" t="str">
        <f t="shared" si="0"/>
        <v>INSERT INTO ft_t_rtvl   (rtng_value_oid, rtng_set_oid, rtng_cde, last_chg_tms, last_chg_usr_id, start_tms, rank_num, rtng_cde_num, rtng_nme, rtng_desc, data_stat_typ, data_src_id)  SELECT 'ESM=000032', (SELECT rtng_set_oid FROM ft_t_rtng WHERE end_tms IS NULL AND rtng_set_mnem = 'BB' ),'B *',SYSDATE,'GS:BARCLAYS',SYSDATE,null,null,'B *','B *','ACTIVE','ESM'      FROM DUAL WHERE NOT EXISTS (SELECT 1 FROM ft_t_rtvl WHERE rtng_set_oid = (SELECT rtng_set_oid FROM ft_t_rtng WHERE end_tms IS NULL AND rtng_set_mnem = 'BB' ) AND rtng_cde = 'B *');</v>
      </c>
    </row>
    <row r="34" spans="1:14" ht="14.5">
      <c r="A34" s="49" t="s">
        <v>1990</v>
      </c>
      <c r="B34" s="41" t="s">
        <v>1908</v>
      </c>
      <c r="C34" s="45" t="s">
        <v>67</v>
      </c>
      <c r="D34" s="51" t="s">
        <v>87</v>
      </c>
      <c r="E34" s="43" t="s">
        <v>35</v>
      </c>
      <c r="F34" s="42" t="s">
        <v>331</v>
      </c>
      <c r="G34" s="42" t="s">
        <v>35</v>
      </c>
      <c r="H34" s="41" t="s">
        <v>1873</v>
      </c>
      <c r="I34" s="41" t="s">
        <v>1873</v>
      </c>
      <c r="J34" s="51" t="s">
        <v>87</v>
      </c>
      <c r="K34" s="51" t="s">
        <v>87</v>
      </c>
      <c r="L34" s="41" t="s">
        <v>15</v>
      </c>
      <c r="M34" s="41" t="s">
        <v>332</v>
      </c>
      <c r="N34" s="50" t="str">
        <f t="shared" si="0"/>
        <v>INSERT INTO ft_t_rtvl   (rtng_value_oid, rtng_set_oid, rtng_cde, last_chg_tms, last_chg_usr_id, start_tms, rank_num, rtng_cde_num, rtng_nme, rtng_desc, data_stat_typ, data_src_id)  SELECT 'ESM=000033', (SELECT rtng_set_oid FROM ft_t_rtng WHERE end_tms IS NULL AND rtng_set_mnem = 'BB' ),'B+',SYSDATE,'GS:BARCLAYS',SYSDATE,null,null,'B+','B+','ACTIVE','ESM'      FROM DUAL WHERE NOT EXISTS (SELECT 1 FROM ft_t_rtvl WHERE rtng_set_oid = (SELECT rtng_set_oid FROM ft_t_rtng WHERE end_tms IS NULL AND rtng_set_mnem = 'BB' ) AND rtng_cde = 'B+');</v>
      </c>
    </row>
    <row r="35" spans="1:14" ht="14.5">
      <c r="A35" s="49" t="s">
        <v>1990</v>
      </c>
      <c r="B35" s="41" t="s">
        <v>1909</v>
      </c>
      <c r="C35" s="45" t="s">
        <v>67</v>
      </c>
      <c r="D35" s="51" t="s">
        <v>2396</v>
      </c>
      <c r="E35" s="43" t="s">
        <v>35</v>
      </c>
      <c r="F35" s="42" t="s">
        <v>331</v>
      </c>
      <c r="G35" s="42" t="s">
        <v>35</v>
      </c>
      <c r="H35" s="41" t="s">
        <v>1873</v>
      </c>
      <c r="I35" s="41" t="s">
        <v>1873</v>
      </c>
      <c r="J35" s="51" t="s">
        <v>2396</v>
      </c>
      <c r="K35" s="51" t="s">
        <v>2396</v>
      </c>
      <c r="L35" s="41" t="s">
        <v>15</v>
      </c>
      <c r="M35" s="41" t="s">
        <v>332</v>
      </c>
      <c r="N35" s="50" t="str">
        <f t="shared" si="0"/>
        <v>INSERT INTO ft_t_rtvl   (rtng_value_oid, rtng_set_oid, rtng_cde, last_chg_tms, last_chg_usr_id, start_tms, rank_num, rtng_cde_num, rtng_nme, rtng_desc, data_stat_typ, data_src_id)  SELECT 'ESM=000034', (SELECT rtng_set_oid FROM ft_t_rtng WHERE end_tms IS NULL AND rtng_set_mnem = 'BB' ),'B2 *-',SYSDATE,'GS:BARCLAYS',SYSDATE,null,null,'B2 *-','B2 *-','ACTIVE','ESM'      FROM DUAL WHERE NOT EXISTS (SELECT 1 FROM ft_t_rtvl WHERE rtng_set_oid = (SELECT rtng_set_oid FROM ft_t_rtng WHERE end_tms IS NULL AND rtng_set_mnem = 'BB' ) AND rtng_cde = 'B2 *-');</v>
      </c>
    </row>
    <row r="36" spans="1:14" ht="14.5">
      <c r="A36" s="49" t="s">
        <v>1990</v>
      </c>
      <c r="B36" s="41" t="s">
        <v>1910</v>
      </c>
      <c r="C36" s="45" t="s">
        <v>67</v>
      </c>
      <c r="D36" s="51" t="s">
        <v>111</v>
      </c>
      <c r="E36" s="43" t="s">
        <v>35</v>
      </c>
      <c r="F36" s="42" t="s">
        <v>331</v>
      </c>
      <c r="G36" s="42" t="s">
        <v>35</v>
      </c>
      <c r="H36" s="41" t="s">
        <v>1873</v>
      </c>
      <c r="I36" s="41" t="s">
        <v>1873</v>
      </c>
      <c r="J36" s="51" t="s">
        <v>111</v>
      </c>
      <c r="K36" s="51" t="s">
        <v>111</v>
      </c>
      <c r="L36" s="41" t="s">
        <v>15</v>
      </c>
      <c r="M36" s="41" t="s">
        <v>332</v>
      </c>
      <c r="N36" s="50" t="str">
        <f t="shared" si="0"/>
        <v>INSERT INTO ft_t_rtvl   (rtng_value_oid, rtng_set_oid, rtng_cde, last_chg_tms, last_chg_usr_id, start_tms, rank_num, rtng_cde_num, rtng_nme, rtng_desc, data_stat_typ, data_src_id)  SELECT 'ESM=000035', (SELECT rtng_set_oid FROM ft_t_rtng WHERE end_tms IS NULL AND rtng_set_mnem = 'BB' ),'B3',SYSDATE,'GS:BARCLAYS',SYSDATE,null,null,'B3','B3','ACTIVE','ESM'      FROM DUAL WHERE NOT EXISTS (SELECT 1 FROM ft_t_rtvl WHERE rtng_set_oid = (SELECT rtng_set_oid FROM ft_t_rtng WHERE end_tms IS NULL AND rtng_set_mnem = 'BB' ) AND rtng_cde = 'B3');</v>
      </c>
    </row>
    <row r="37" spans="1:14" ht="14.5">
      <c r="A37" s="49" t="s">
        <v>1990</v>
      </c>
      <c r="B37" s="41" t="s">
        <v>1911</v>
      </c>
      <c r="C37" s="45" t="s">
        <v>67</v>
      </c>
      <c r="D37" s="51" t="s">
        <v>106</v>
      </c>
      <c r="E37" s="43" t="s">
        <v>35</v>
      </c>
      <c r="F37" s="42" t="s">
        <v>331</v>
      </c>
      <c r="G37" s="42" t="s">
        <v>35</v>
      </c>
      <c r="H37" s="41" t="s">
        <v>1873</v>
      </c>
      <c r="I37" s="41" t="s">
        <v>1873</v>
      </c>
      <c r="J37" s="51" t="s">
        <v>106</v>
      </c>
      <c r="K37" s="51" t="s">
        <v>106</v>
      </c>
      <c r="L37" s="41" t="s">
        <v>15</v>
      </c>
      <c r="M37" s="41" t="s">
        <v>332</v>
      </c>
      <c r="N37" s="50" t="str">
        <f t="shared" si="0"/>
        <v>INSERT INTO ft_t_rtvl   (rtng_value_oid, rtng_set_oid, rtng_cde, last_chg_tms, last_chg_usr_id, start_tms, rank_num, rtng_cde_num, rtng_nme, rtng_desc, data_stat_typ, data_src_id)  SELECT 'ESM=000036', (SELECT rtng_set_oid FROM ft_t_rtng WHERE end_tms IS NULL AND rtng_set_mnem = 'BB' ),'Ba1',SYSDATE,'GS:BARCLAYS',SYSDATE,null,null,'Ba1','Ba1','ACTIVE','ESM'      FROM DUAL WHERE NOT EXISTS (SELECT 1 FROM ft_t_rtvl WHERE rtng_set_oid = (SELECT rtng_set_oid FROM ft_t_rtng WHERE end_tms IS NULL AND rtng_set_mnem = 'BB' ) AND rtng_cde = 'Ba1');</v>
      </c>
    </row>
    <row r="38" spans="1:14" ht="14.5">
      <c r="A38" s="49" t="s">
        <v>1990</v>
      </c>
      <c r="B38" s="41" t="s">
        <v>1912</v>
      </c>
      <c r="C38" s="45" t="s">
        <v>67</v>
      </c>
      <c r="D38" s="51" t="s">
        <v>108</v>
      </c>
      <c r="E38" s="43" t="s">
        <v>35</v>
      </c>
      <c r="F38" s="42" t="s">
        <v>331</v>
      </c>
      <c r="G38" s="42" t="s">
        <v>35</v>
      </c>
      <c r="H38" s="41" t="s">
        <v>1873</v>
      </c>
      <c r="I38" s="41" t="s">
        <v>1873</v>
      </c>
      <c r="J38" s="51" t="s">
        <v>108</v>
      </c>
      <c r="K38" s="51" t="s">
        <v>108</v>
      </c>
      <c r="L38" s="41" t="s">
        <v>15</v>
      </c>
      <c r="M38" s="41" t="s">
        <v>332</v>
      </c>
      <c r="N38" s="50" t="str">
        <f t="shared" si="0"/>
        <v>INSERT INTO ft_t_rtvl   (rtng_value_oid, rtng_set_oid, rtng_cde, last_chg_tms, last_chg_usr_id, start_tms, rank_num, rtng_cde_num, rtng_nme, rtng_desc, data_stat_typ, data_src_id)  SELECT 'ESM=000037', (SELECT rtng_set_oid FROM ft_t_rtng WHERE end_tms IS NULL AND rtng_set_mnem = 'BB' ),'Ba3',SYSDATE,'GS:BARCLAYS',SYSDATE,null,null,'Ba3','Ba3','ACTIVE','ESM'      FROM DUAL WHERE NOT EXISTS (SELECT 1 FROM ft_t_rtvl WHERE rtng_set_oid = (SELECT rtng_set_oid FROM ft_t_rtng WHERE end_tms IS NULL AND rtng_set_mnem = 'BB' ) AND rtng_cde = 'Ba3');</v>
      </c>
    </row>
    <row r="39" spans="1:14" ht="14.5">
      <c r="A39" s="49" t="s">
        <v>1990</v>
      </c>
      <c r="B39" s="41" t="s">
        <v>1913</v>
      </c>
      <c r="C39" s="45" t="s">
        <v>67</v>
      </c>
      <c r="D39" s="51" t="s">
        <v>103</v>
      </c>
      <c r="E39" s="43" t="s">
        <v>35</v>
      </c>
      <c r="F39" s="42" t="s">
        <v>331</v>
      </c>
      <c r="G39" s="42" t="s">
        <v>35</v>
      </c>
      <c r="H39" s="41" t="s">
        <v>1873</v>
      </c>
      <c r="I39" s="41" t="s">
        <v>1873</v>
      </c>
      <c r="J39" s="51" t="s">
        <v>103</v>
      </c>
      <c r="K39" s="51" t="s">
        <v>103</v>
      </c>
      <c r="L39" s="41" t="s">
        <v>15</v>
      </c>
      <c r="M39" s="41" t="s">
        <v>332</v>
      </c>
      <c r="N39" s="50" t="str">
        <f t="shared" si="0"/>
        <v>INSERT INTO ft_t_rtvl   (rtng_value_oid, rtng_set_oid, rtng_cde, last_chg_tms, last_chg_usr_id, start_tms, rank_num, rtng_cde_num, rtng_nme, rtng_desc, data_stat_typ, data_src_id)  SELECT 'ESM=000038', (SELECT rtng_set_oid FROM ft_t_rtng WHERE end_tms IS NULL AND rtng_set_mnem = 'BB' ),'Baa1',SYSDATE,'GS:BARCLAYS',SYSDATE,null,null,'Baa1','Baa1','ACTIVE','ESM'      FROM DUAL WHERE NOT EXISTS (SELECT 1 FROM ft_t_rtvl WHERE rtng_set_oid = (SELECT rtng_set_oid FROM ft_t_rtng WHERE end_tms IS NULL AND rtng_set_mnem = 'BB' ) AND rtng_cde = 'Baa1');</v>
      </c>
    </row>
    <row r="40" spans="1:14" ht="14.5">
      <c r="A40" s="49" t="s">
        <v>1990</v>
      </c>
      <c r="B40" s="41" t="s">
        <v>1914</v>
      </c>
      <c r="C40" s="45" t="s">
        <v>67</v>
      </c>
      <c r="D40" s="51" t="s">
        <v>2397</v>
      </c>
      <c r="E40" s="43" t="s">
        <v>35</v>
      </c>
      <c r="F40" s="42" t="s">
        <v>331</v>
      </c>
      <c r="G40" s="42" t="s">
        <v>35</v>
      </c>
      <c r="H40" s="41" t="s">
        <v>1873</v>
      </c>
      <c r="I40" s="41" t="s">
        <v>1873</v>
      </c>
      <c r="J40" s="51" t="s">
        <v>2397</v>
      </c>
      <c r="K40" s="51" t="s">
        <v>2397</v>
      </c>
      <c r="L40" s="41" t="s">
        <v>15</v>
      </c>
      <c r="M40" s="41" t="s">
        <v>332</v>
      </c>
      <c r="N40" s="50" t="str">
        <f t="shared" si="0"/>
        <v>INSERT INTO ft_t_rtvl   (rtng_value_oid, rtng_set_oid, rtng_cde, last_chg_tms, last_chg_usr_id, start_tms, rank_num, rtng_cde_num, rtng_nme, rtng_desc, data_stat_typ, data_src_id)  SELECT 'ESM=000039', (SELECT rtng_set_oid FROM ft_t_rtng WHERE end_tms IS NULL AND rtng_set_mnem = 'BB' ),'Baa1 *-',SYSDATE,'GS:BARCLAYS',SYSDATE,null,null,'Baa1 *-','Baa1 *-','ACTIVE','ESM'      FROM DUAL WHERE NOT EXISTS (SELECT 1 FROM ft_t_rtvl WHERE rtng_set_oid = (SELECT rtng_set_oid FROM ft_t_rtng WHERE end_tms IS NULL AND rtng_set_mnem = 'BB' ) AND rtng_cde = 'Baa1 *-');</v>
      </c>
    </row>
    <row r="41" spans="1:14" ht="14.5">
      <c r="A41" s="49" t="s">
        <v>1990</v>
      </c>
      <c r="B41" s="41" t="s">
        <v>1915</v>
      </c>
      <c r="C41" s="45" t="s">
        <v>67</v>
      </c>
      <c r="D41" s="51" t="s">
        <v>2398</v>
      </c>
      <c r="E41" s="43" t="s">
        <v>35</v>
      </c>
      <c r="F41" s="42" t="s">
        <v>331</v>
      </c>
      <c r="G41" s="42" t="s">
        <v>35</v>
      </c>
      <c r="H41" s="41" t="s">
        <v>1873</v>
      </c>
      <c r="I41" s="41" t="s">
        <v>1873</v>
      </c>
      <c r="J41" s="51" t="s">
        <v>2398</v>
      </c>
      <c r="K41" s="51" t="s">
        <v>2398</v>
      </c>
      <c r="L41" s="41" t="s">
        <v>15</v>
      </c>
      <c r="M41" s="41" t="s">
        <v>332</v>
      </c>
      <c r="N41" s="50" t="str">
        <f t="shared" si="0"/>
        <v>INSERT INTO ft_t_rtvl   (rtng_value_oid, rtng_set_oid, rtng_cde, last_chg_tms, last_chg_usr_id, start_tms, rank_num, rtng_cde_num, rtng_nme, rtng_desc, data_stat_typ, data_src_id)  SELECT 'ESM=000040', (SELECT rtng_set_oid FROM ft_t_rtng WHERE end_tms IS NULL AND rtng_set_mnem = 'BB' ),'Baa1 *+',SYSDATE,'GS:BARCLAYS',SYSDATE,null,null,'Baa1 *+','Baa1 *+','ACTIVE','ESM'      FROM DUAL WHERE NOT EXISTS (SELECT 1 FROM ft_t_rtvl WHERE rtng_set_oid = (SELECT rtng_set_oid FROM ft_t_rtng WHERE end_tms IS NULL AND rtng_set_mnem = 'BB' ) AND rtng_cde = 'Baa1 *+');</v>
      </c>
    </row>
    <row r="42" spans="1:14" ht="14.5">
      <c r="A42" s="49" t="s">
        <v>1990</v>
      </c>
      <c r="B42" s="41" t="s">
        <v>1916</v>
      </c>
      <c r="C42" s="45" t="s">
        <v>67</v>
      </c>
      <c r="D42" s="51" t="s">
        <v>104</v>
      </c>
      <c r="E42" s="43" t="s">
        <v>35</v>
      </c>
      <c r="F42" s="42" t="s">
        <v>331</v>
      </c>
      <c r="G42" s="42" t="s">
        <v>35</v>
      </c>
      <c r="H42" s="41" t="s">
        <v>1873</v>
      </c>
      <c r="I42" s="41" t="s">
        <v>1873</v>
      </c>
      <c r="J42" s="51" t="s">
        <v>104</v>
      </c>
      <c r="K42" s="51" t="s">
        <v>104</v>
      </c>
      <c r="L42" s="41" t="s">
        <v>15</v>
      </c>
      <c r="M42" s="41" t="s">
        <v>332</v>
      </c>
      <c r="N42" s="50" t="str">
        <f t="shared" si="0"/>
        <v>INSERT INTO ft_t_rtvl   (rtng_value_oid, rtng_set_oid, rtng_cde, last_chg_tms, last_chg_usr_id, start_tms, rank_num, rtng_cde_num, rtng_nme, rtng_desc, data_stat_typ, data_src_id)  SELECT 'ESM=000041', (SELECT rtng_set_oid FROM ft_t_rtng WHERE end_tms IS NULL AND rtng_set_mnem = 'BB' ),'Baa2',SYSDATE,'GS:BARCLAYS',SYSDATE,null,null,'Baa2','Baa2','ACTIVE','ESM'      FROM DUAL WHERE NOT EXISTS (SELECT 1 FROM ft_t_rtvl WHERE rtng_set_oid = (SELECT rtng_set_oid FROM ft_t_rtng WHERE end_tms IS NULL AND rtng_set_mnem = 'BB' ) AND rtng_cde = 'Baa2');</v>
      </c>
    </row>
    <row r="43" spans="1:14" ht="14.5">
      <c r="A43" s="49" t="s">
        <v>1990</v>
      </c>
      <c r="B43" s="41" t="s">
        <v>1917</v>
      </c>
      <c r="C43" s="45" t="s">
        <v>67</v>
      </c>
      <c r="D43" s="51" t="s">
        <v>143</v>
      </c>
      <c r="E43" s="43" t="s">
        <v>35</v>
      </c>
      <c r="F43" s="42" t="s">
        <v>331</v>
      </c>
      <c r="G43" s="42" t="s">
        <v>35</v>
      </c>
      <c r="H43" s="41" t="s">
        <v>1873</v>
      </c>
      <c r="I43" s="41" t="s">
        <v>1873</v>
      </c>
      <c r="J43" s="51" t="s">
        <v>143</v>
      </c>
      <c r="K43" s="51" t="s">
        <v>143</v>
      </c>
      <c r="L43" s="41" t="s">
        <v>15</v>
      </c>
      <c r="M43" s="41" t="s">
        <v>332</v>
      </c>
      <c r="N43" s="50" t="str">
        <f t="shared" si="0"/>
        <v>INSERT INTO ft_t_rtvl   (rtng_value_oid, rtng_set_oid, rtng_cde, last_chg_tms, last_chg_usr_id, start_tms, rank_num, rtng_cde_num, rtng_nme, rtng_desc, data_stat_typ, data_src_id)  SELECT 'ESM=000042', (SELECT rtng_set_oid FROM ft_t_rtng WHERE end_tms IS NULL AND rtng_set_mnem = 'BB' ),'Baa2 *-',SYSDATE,'GS:BARCLAYS',SYSDATE,null,null,'Baa2 *-','Baa2 *-','ACTIVE','ESM'      FROM DUAL WHERE NOT EXISTS (SELECT 1 FROM ft_t_rtvl WHERE rtng_set_oid = (SELECT rtng_set_oid FROM ft_t_rtng WHERE end_tms IS NULL AND rtng_set_mnem = 'BB' ) AND rtng_cde = 'Baa2 *-');</v>
      </c>
    </row>
    <row r="44" spans="1:14" ht="14.5">
      <c r="A44" s="49" t="s">
        <v>1990</v>
      </c>
      <c r="B44" s="41" t="s">
        <v>1918</v>
      </c>
      <c r="C44" s="45" t="s">
        <v>67</v>
      </c>
      <c r="D44" s="51" t="s">
        <v>105</v>
      </c>
      <c r="E44" s="43" t="s">
        <v>35</v>
      </c>
      <c r="F44" s="42" t="s">
        <v>331</v>
      </c>
      <c r="G44" s="42" t="s">
        <v>35</v>
      </c>
      <c r="H44" s="41" t="s">
        <v>1873</v>
      </c>
      <c r="I44" s="41" t="s">
        <v>1873</v>
      </c>
      <c r="J44" s="51" t="s">
        <v>105</v>
      </c>
      <c r="K44" s="51" t="s">
        <v>105</v>
      </c>
      <c r="L44" s="41" t="s">
        <v>15</v>
      </c>
      <c r="M44" s="41" t="s">
        <v>332</v>
      </c>
      <c r="N44" s="50" t="str">
        <f t="shared" si="0"/>
        <v>INSERT INTO ft_t_rtvl   (rtng_value_oid, rtng_set_oid, rtng_cde, last_chg_tms, last_chg_usr_id, start_tms, rank_num, rtng_cde_num, rtng_nme, rtng_desc, data_stat_typ, data_src_id)  SELECT 'ESM=000043', (SELECT rtng_set_oid FROM ft_t_rtng WHERE end_tms IS NULL AND rtng_set_mnem = 'BB' ),'Baa3',SYSDATE,'GS:BARCLAYS',SYSDATE,null,null,'Baa3','Baa3','ACTIVE','ESM'      FROM DUAL WHERE NOT EXISTS (SELECT 1 FROM ft_t_rtvl WHERE rtng_set_oid = (SELECT rtng_set_oid FROM ft_t_rtng WHERE end_tms IS NULL AND rtng_set_mnem = 'BB' ) AND rtng_cde = 'Baa3');</v>
      </c>
    </row>
    <row r="45" spans="1:14" ht="14.5">
      <c r="A45" s="49" t="s">
        <v>1990</v>
      </c>
      <c r="B45" s="41" t="s">
        <v>1919</v>
      </c>
      <c r="C45" s="45" t="s">
        <v>67</v>
      </c>
      <c r="D45" s="51" t="s">
        <v>2399</v>
      </c>
      <c r="E45" s="43" t="s">
        <v>35</v>
      </c>
      <c r="F45" s="42" t="s">
        <v>331</v>
      </c>
      <c r="G45" s="42" t="s">
        <v>35</v>
      </c>
      <c r="H45" s="41" t="s">
        <v>1873</v>
      </c>
      <c r="I45" s="41" t="s">
        <v>1873</v>
      </c>
      <c r="J45" s="51" t="s">
        <v>2399</v>
      </c>
      <c r="K45" s="51" t="s">
        <v>2399</v>
      </c>
      <c r="L45" s="41" t="s">
        <v>15</v>
      </c>
      <c r="M45" s="41" t="s">
        <v>332</v>
      </c>
      <c r="N45" s="50" t="str">
        <f t="shared" si="0"/>
        <v>INSERT INTO ft_t_rtvl   (rtng_value_oid, rtng_set_oid, rtng_cde, last_chg_tms, last_chg_usr_id, start_tms, rank_num, rtng_cde_num, rtng_nme, rtng_desc, data_stat_typ, data_src_id)  SELECT 'ESM=000044', (SELECT rtng_set_oid FROM ft_t_rtng WHERE end_tms IS NULL AND rtng_set_mnem = 'BB' ),'Baa3 *-',SYSDATE,'GS:BARCLAYS',SYSDATE,null,null,'Baa3 *-','Baa3 *-','ACTIVE','ESM'      FROM DUAL WHERE NOT EXISTS (SELECT 1 FROM ft_t_rtvl WHERE rtng_set_oid = (SELECT rtng_set_oid FROM ft_t_rtng WHERE end_tms IS NULL AND rtng_set_mnem = 'BB' ) AND rtng_cde = 'Baa3 *-');</v>
      </c>
    </row>
    <row r="46" spans="1:14" ht="14.5">
      <c r="A46" s="49" t="s">
        <v>1990</v>
      </c>
      <c r="B46" s="41" t="s">
        <v>1920</v>
      </c>
      <c r="C46" s="45" t="s">
        <v>67</v>
      </c>
      <c r="D46" s="51" t="s">
        <v>67</v>
      </c>
      <c r="E46" s="43" t="s">
        <v>35</v>
      </c>
      <c r="F46" s="42" t="s">
        <v>331</v>
      </c>
      <c r="G46" s="42" t="s">
        <v>35</v>
      </c>
      <c r="H46" s="41" t="s">
        <v>1873</v>
      </c>
      <c r="I46" s="41" t="s">
        <v>1873</v>
      </c>
      <c r="J46" s="51" t="s">
        <v>67</v>
      </c>
      <c r="K46" s="51" t="s">
        <v>67</v>
      </c>
      <c r="L46" s="41" t="s">
        <v>15</v>
      </c>
      <c r="M46" s="41" t="s">
        <v>332</v>
      </c>
      <c r="N46" s="50" t="str">
        <f t="shared" si="0"/>
        <v>INSERT INTO ft_t_rtvl   (rtng_value_oid, rtng_set_oid, rtng_cde, last_chg_tms, last_chg_usr_id, start_tms, rank_num, rtng_cde_num, rtng_nme, rtng_desc, data_stat_typ, data_src_id)  SELECT 'ESM=000045', (SELECT rtng_set_oid FROM ft_t_rtng WHERE end_tms IS NULL AND rtng_set_mnem = 'BB' ),'BB',SYSDATE,'GS:BARCLAYS',SYSDATE,null,null,'BB','BB','ACTIVE','ESM'      FROM DUAL WHERE NOT EXISTS (SELECT 1 FROM ft_t_rtvl WHERE rtng_set_oid = (SELECT rtng_set_oid FROM ft_t_rtng WHERE end_tms IS NULL AND rtng_set_mnem = 'BB' ) AND rtng_cde = 'BB');</v>
      </c>
    </row>
    <row r="47" spans="1:14" ht="14.5">
      <c r="A47" s="49" t="s">
        <v>1990</v>
      </c>
      <c r="B47" s="41" t="s">
        <v>1921</v>
      </c>
      <c r="C47" s="45" t="s">
        <v>67</v>
      </c>
      <c r="D47" s="51" t="s">
        <v>145</v>
      </c>
      <c r="E47" s="43" t="s">
        <v>35</v>
      </c>
      <c r="F47" s="42" t="s">
        <v>331</v>
      </c>
      <c r="G47" s="42" t="s">
        <v>35</v>
      </c>
      <c r="H47" s="41" t="s">
        <v>1873</v>
      </c>
      <c r="I47" s="41" t="s">
        <v>1873</v>
      </c>
      <c r="J47" s="51" t="s">
        <v>145</v>
      </c>
      <c r="K47" s="51" t="s">
        <v>145</v>
      </c>
      <c r="L47" s="41" t="s">
        <v>15</v>
      </c>
      <c r="M47" s="41" t="s">
        <v>332</v>
      </c>
      <c r="N47" s="50" t="str">
        <f t="shared" si="0"/>
        <v>INSERT INTO ft_t_rtvl   (rtng_value_oid, rtng_set_oid, rtng_cde, last_chg_tms, last_chg_usr_id, start_tms, rank_num, rtng_cde_num, rtng_nme, rtng_desc, data_stat_typ, data_src_id)  SELECT 'ESM=000046', (SELECT rtng_set_oid FROM ft_t_rtng WHERE end_tms IS NULL AND rtng_set_mnem = 'BB' ),'BB *-',SYSDATE,'GS:BARCLAYS',SYSDATE,null,null,'BB *-','BB *-','ACTIVE','ESM'      FROM DUAL WHERE NOT EXISTS (SELECT 1 FROM ft_t_rtvl WHERE rtng_set_oid = (SELECT rtng_set_oid FROM ft_t_rtng WHERE end_tms IS NULL AND rtng_set_mnem = 'BB' ) AND rtng_cde = 'BB *-');</v>
      </c>
    </row>
    <row r="48" spans="1:14" ht="14.5">
      <c r="A48" s="49" t="s">
        <v>1990</v>
      </c>
      <c r="B48" s="41" t="s">
        <v>1922</v>
      </c>
      <c r="C48" s="45" t="s">
        <v>67</v>
      </c>
      <c r="D48" s="51" t="s">
        <v>85</v>
      </c>
      <c r="E48" s="43" t="s">
        <v>35</v>
      </c>
      <c r="F48" s="42" t="s">
        <v>331</v>
      </c>
      <c r="G48" s="42" t="s">
        <v>35</v>
      </c>
      <c r="H48" s="41" t="s">
        <v>1873</v>
      </c>
      <c r="I48" s="41" t="s">
        <v>1873</v>
      </c>
      <c r="J48" s="51" t="s">
        <v>85</v>
      </c>
      <c r="K48" s="51" t="s">
        <v>85</v>
      </c>
      <c r="L48" s="41" t="s">
        <v>15</v>
      </c>
      <c r="M48" s="41" t="s">
        <v>332</v>
      </c>
      <c r="N48" s="50" t="str">
        <f t="shared" si="0"/>
        <v>INSERT INTO ft_t_rtvl   (rtng_value_oid, rtng_set_oid, rtng_cde, last_chg_tms, last_chg_usr_id, start_tms, rank_num, rtng_cde_num, rtng_nme, rtng_desc, data_stat_typ, data_src_id)  SELECT 'ESM=000047', (SELECT rtng_set_oid FROM ft_t_rtng WHERE end_tms IS NULL AND rtng_set_mnem = 'BB' ),'BB+',SYSDATE,'GS:BARCLAYS',SYSDATE,null,null,'BB+','BB+','ACTIVE','ESM'      FROM DUAL WHERE NOT EXISTS (SELECT 1 FROM ft_t_rtvl WHERE rtng_set_oid = (SELECT rtng_set_oid FROM ft_t_rtng WHERE end_tms IS NULL AND rtng_set_mnem = 'BB' ) AND rtng_cde = 'BB+');</v>
      </c>
    </row>
    <row r="49" spans="1:14" ht="14.5">
      <c r="A49" s="49" t="s">
        <v>1990</v>
      </c>
      <c r="B49" s="41" t="s">
        <v>1923</v>
      </c>
      <c r="C49" s="45" t="s">
        <v>67</v>
      </c>
      <c r="D49" s="51" t="s">
        <v>83</v>
      </c>
      <c r="E49" s="43" t="s">
        <v>35</v>
      </c>
      <c r="F49" s="42" t="s">
        <v>331</v>
      </c>
      <c r="G49" s="42" t="s">
        <v>35</v>
      </c>
      <c r="H49" s="41" t="s">
        <v>1873</v>
      </c>
      <c r="I49" s="41" t="s">
        <v>1873</v>
      </c>
      <c r="J49" s="51" t="s">
        <v>83</v>
      </c>
      <c r="K49" s="51" t="s">
        <v>83</v>
      </c>
      <c r="L49" s="41" t="s">
        <v>15</v>
      </c>
      <c r="M49" s="41" t="s">
        <v>332</v>
      </c>
      <c r="N49" s="50" t="str">
        <f t="shared" si="0"/>
        <v>INSERT INTO ft_t_rtvl   (rtng_value_oid, rtng_set_oid, rtng_cde, last_chg_tms, last_chg_usr_id, start_tms, rank_num, rtng_cde_num, rtng_nme, rtng_desc, data_stat_typ, data_src_id)  SELECT 'ESM=000048', (SELECT rtng_set_oid FROM ft_t_rtng WHERE end_tms IS NULL AND rtng_set_mnem = 'BB' ),'BBB',SYSDATE,'GS:BARCLAYS',SYSDATE,null,null,'BBB','BBB','ACTIVE','ESM'      FROM DUAL WHERE NOT EXISTS (SELECT 1 FROM ft_t_rtvl WHERE rtng_set_oid = (SELECT rtng_set_oid FROM ft_t_rtng WHERE end_tms IS NULL AND rtng_set_mnem = 'BB' ) AND rtng_cde = 'BBB');</v>
      </c>
    </row>
    <row r="50" spans="1:14" ht="14.5">
      <c r="A50" s="49" t="s">
        <v>1990</v>
      </c>
      <c r="B50" s="41" t="s">
        <v>1924</v>
      </c>
      <c r="C50" s="45" t="s">
        <v>67</v>
      </c>
      <c r="D50" s="51" t="s">
        <v>84</v>
      </c>
      <c r="E50" s="43" t="s">
        <v>35</v>
      </c>
      <c r="F50" s="42" t="s">
        <v>331</v>
      </c>
      <c r="G50" s="42" t="s">
        <v>35</v>
      </c>
      <c r="H50" s="41" t="s">
        <v>1873</v>
      </c>
      <c r="I50" s="41" t="s">
        <v>1873</v>
      </c>
      <c r="J50" s="51" t="s">
        <v>84</v>
      </c>
      <c r="K50" s="51" t="s">
        <v>84</v>
      </c>
      <c r="L50" s="41" t="s">
        <v>15</v>
      </c>
      <c r="M50" s="41" t="s">
        <v>332</v>
      </c>
      <c r="N50" s="50" t="str">
        <f t="shared" si="0"/>
        <v>INSERT INTO ft_t_rtvl   (rtng_value_oid, rtng_set_oid, rtng_cde, last_chg_tms, last_chg_usr_id, start_tms, rank_num, rtng_cde_num, rtng_nme, rtng_desc, data_stat_typ, data_src_id)  SELECT 'ESM=000049', (SELECT rtng_set_oid FROM ft_t_rtng WHERE end_tms IS NULL AND rtng_set_mnem = 'BB' ),'BBB-',SYSDATE,'GS:BARCLAYS',SYSDATE,null,null,'BBB-','BBB-','ACTIVE','ESM'      FROM DUAL WHERE NOT EXISTS (SELECT 1 FROM ft_t_rtvl WHERE rtng_set_oid = (SELECT rtng_set_oid FROM ft_t_rtng WHERE end_tms IS NULL AND rtng_set_mnem = 'BB' ) AND rtng_cde = 'BBB-');</v>
      </c>
    </row>
    <row r="51" spans="1:14" ht="14.5">
      <c r="A51" s="49" t="s">
        <v>1990</v>
      </c>
      <c r="B51" s="41" t="s">
        <v>1925</v>
      </c>
      <c r="C51" s="45" t="s">
        <v>67</v>
      </c>
      <c r="D51" s="51" t="s">
        <v>2400</v>
      </c>
      <c r="E51" s="43" t="s">
        <v>35</v>
      </c>
      <c r="F51" s="42" t="s">
        <v>331</v>
      </c>
      <c r="G51" s="42" t="s">
        <v>35</v>
      </c>
      <c r="H51" s="41" t="s">
        <v>1873</v>
      </c>
      <c r="I51" s="41" t="s">
        <v>1873</v>
      </c>
      <c r="J51" s="51" t="s">
        <v>2400</v>
      </c>
      <c r="K51" s="51" t="s">
        <v>2400</v>
      </c>
      <c r="L51" s="41" t="s">
        <v>15</v>
      </c>
      <c r="M51" s="41" t="s">
        <v>332</v>
      </c>
      <c r="N51" s="50" t="str">
        <f t="shared" si="0"/>
        <v>INSERT INTO ft_t_rtvl   (rtng_value_oid, rtng_set_oid, rtng_cde, last_chg_tms, last_chg_usr_id, start_tms, rank_num, rtng_cde_num, rtng_nme, rtng_desc, data_stat_typ, data_src_id)  SELECT 'ESM=000050',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2" spans="1:14" ht="14.5">
      <c r="A52" s="49" t="s">
        <v>1990</v>
      </c>
      <c r="B52" s="41" t="s">
        <v>1926</v>
      </c>
      <c r="C52" s="45" t="s">
        <v>67</v>
      </c>
      <c r="D52" s="51" t="s">
        <v>2401</v>
      </c>
      <c r="E52" s="43" t="s">
        <v>35</v>
      </c>
      <c r="F52" s="42" t="s">
        <v>331</v>
      </c>
      <c r="G52" s="42" t="s">
        <v>35</v>
      </c>
      <c r="H52" s="41" t="s">
        <v>1873</v>
      </c>
      <c r="I52" s="41" t="s">
        <v>1873</v>
      </c>
      <c r="J52" s="51" t="s">
        <v>2401</v>
      </c>
      <c r="K52" s="51" t="s">
        <v>2401</v>
      </c>
      <c r="L52" s="41" t="s">
        <v>15</v>
      </c>
      <c r="M52" s="41" t="s">
        <v>332</v>
      </c>
      <c r="N52" s="50" t="str">
        <f t="shared" si="0"/>
        <v>INSERT INTO ft_t_rtvl   (rtng_value_oid, rtng_set_oid, rtng_cde, last_chg_tms, last_chg_usr_id, start_tms, rank_num, rtng_cde_num, rtng_nme, rtng_desc, data_stat_typ, data_src_id)  SELECT 'ESM=000051',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3" spans="1:14" ht="14.5">
      <c r="A53" s="49" t="s">
        <v>1990</v>
      </c>
      <c r="B53" s="41" t="s">
        <v>1927</v>
      </c>
      <c r="C53" s="45" t="s">
        <v>67</v>
      </c>
      <c r="D53" s="51" t="s">
        <v>2402</v>
      </c>
      <c r="E53" s="43" t="s">
        <v>35</v>
      </c>
      <c r="F53" s="42" t="s">
        <v>331</v>
      </c>
      <c r="G53" s="42" t="s">
        <v>35</v>
      </c>
      <c r="H53" s="41" t="s">
        <v>1873</v>
      </c>
      <c r="I53" s="41" t="s">
        <v>1873</v>
      </c>
      <c r="J53" s="51" t="s">
        <v>2402</v>
      </c>
      <c r="K53" s="51" t="s">
        <v>2402</v>
      </c>
      <c r="L53" s="41" t="s">
        <v>15</v>
      </c>
      <c r="M53" s="41" t="s">
        <v>332</v>
      </c>
      <c r="N53" s="50" t="str">
        <f t="shared" si="0"/>
        <v>INSERT INTO ft_t_rtvl   (rtng_value_oid, rtng_set_oid, rtng_cde, last_chg_tms, last_chg_usr_id, start_tms, rank_num, rtng_cde_num, rtng_nme, rtng_desc, data_stat_typ, data_src_id)  SELECT 'ESM=000052',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4" spans="1:14" ht="14.5">
      <c r="A54" s="49" t="s">
        <v>1990</v>
      </c>
      <c r="B54" s="41" t="s">
        <v>1928</v>
      </c>
      <c r="C54" s="45" t="s">
        <v>67</v>
      </c>
      <c r="D54" s="51" t="s">
        <v>2403</v>
      </c>
      <c r="E54" s="43" t="s">
        <v>35</v>
      </c>
      <c r="F54" s="42" t="s">
        <v>331</v>
      </c>
      <c r="G54" s="42" t="s">
        <v>35</v>
      </c>
      <c r="H54" s="41" t="s">
        <v>1873</v>
      </c>
      <c r="I54" s="41" t="s">
        <v>1873</v>
      </c>
      <c r="J54" s="51" t="s">
        <v>2403</v>
      </c>
      <c r="K54" s="51" t="s">
        <v>2403</v>
      </c>
      <c r="L54" s="41" t="s">
        <v>15</v>
      </c>
      <c r="M54" s="41" t="s">
        <v>332</v>
      </c>
      <c r="N54" s="50" t="str">
        <f t="shared" si="0"/>
        <v>INSERT INTO ft_t_rtvl   (rtng_value_oid, rtng_set_oid, rtng_cde, last_chg_tms, last_chg_usr_id, start_tms, rank_num, rtng_cde_num, rtng_nme, rtng_desc, data_stat_typ, data_src_id)  SELECT 'ESM=000053',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5" spans="1:14" ht="14.5">
      <c r="A55" s="49" t="s">
        <v>1990</v>
      </c>
      <c r="B55" s="41" t="s">
        <v>1929</v>
      </c>
      <c r="C55" s="45" t="s">
        <v>67</v>
      </c>
      <c r="D55" s="51" t="s">
        <v>2404</v>
      </c>
      <c r="E55" s="43" t="s">
        <v>35</v>
      </c>
      <c r="F55" s="42" t="s">
        <v>331</v>
      </c>
      <c r="G55" s="42" t="s">
        <v>35</v>
      </c>
      <c r="H55" s="41" t="s">
        <v>1873</v>
      </c>
      <c r="I55" s="41" t="s">
        <v>1873</v>
      </c>
      <c r="J55" s="51" t="s">
        <v>2404</v>
      </c>
      <c r="K55" s="51" t="s">
        <v>2404</v>
      </c>
      <c r="L55" s="41" t="s">
        <v>15</v>
      </c>
      <c r="M55" s="41" t="s">
        <v>332</v>
      </c>
      <c r="N55" s="50" t="str">
        <f t="shared" si="0"/>
        <v>INSERT INTO ft_t_rtvl   (rtng_value_oid, rtng_set_oid, rtng_cde, last_chg_tms, last_chg_usr_id, start_tms, rank_num, rtng_cde_num, rtng_nme, rtng_desc, data_stat_typ, data_src_id)  SELECT 'ESM=000054',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6" spans="1:14" ht="14.5">
      <c r="A56" s="49" t="s">
        <v>1990</v>
      </c>
      <c r="B56" s="41" t="s">
        <v>1930</v>
      </c>
      <c r="C56" s="45" t="s">
        <v>67</v>
      </c>
      <c r="D56" s="51" t="s">
        <v>82</v>
      </c>
      <c r="E56" s="43" t="s">
        <v>35</v>
      </c>
      <c r="F56" s="42" t="s">
        <v>331</v>
      </c>
      <c r="G56" s="42" t="s">
        <v>35</v>
      </c>
      <c r="H56" s="41" t="s">
        <v>1873</v>
      </c>
      <c r="I56" s="41" t="s">
        <v>1873</v>
      </c>
      <c r="J56" s="51" t="s">
        <v>82</v>
      </c>
      <c r="K56" s="51" t="s">
        <v>82</v>
      </c>
      <c r="L56" s="41" t="s">
        <v>15</v>
      </c>
      <c r="M56" s="41" t="s">
        <v>332</v>
      </c>
      <c r="N56" s="50" t="str">
        <f t="shared" si="0"/>
        <v>INSERT INTO ft_t_rtvl   (rtng_value_oid, rtng_set_oid, rtng_cde, last_chg_tms, last_chg_usr_id, start_tms, rank_num, rtng_cde_num, rtng_nme, rtng_desc, data_stat_typ, data_src_id)  SELECT 'ESM=000055', (SELECT rtng_set_oid FROM ft_t_rtng WHERE end_tms IS NULL AND rtng_set_mnem = 'BB' ),'BBB+',SYSDATE,'GS:BARCLAYS',SYSDATE,null,null,'BBB+','BBB+','ACTIVE','ESM'      FROM DUAL WHERE NOT EXISTS (SELECT 1 FROM ft_t_rtvl WHERE rtng_set_oid = (SELECT rtng_set_oid FROM ft_t_rtng WHERE end_tms IS NULL AND rtng_set_mnem = 'BB' ) AND rtng_cde = 'BBB+');</v>
      </c>
    </row>
    <row r="57" spans="1:14" ht="14.5">
      <c r="A57" s="49" t="s">
        <v>1990</v>
      </c>
      <c r="B57" s="41" t="s">
        <v>1931</v>
      </c>
      <c r="C57" s="45" t="s">
        <v>67</v>
      </c>
      <c r="D57" s="51" t="s">
        <v>2405</v>
      </c>
      <c r="E57" s="43" t="s">
        <v>35</v>
      </c>
      <c r="F57" s="42" t="s">
        <v>331</v>
      </c>
      <c r="G57" s="42" t="s">
        <v>35</v>
      </c>
      <c r="H57" s="41" t="s">
        <v>1873</v>
      </c>
      <c r="I57" s="41" t="s">
        <v>1873</v>
      </c>
      <c r="J57" s="51" t="s">
        <v>2405</v>
      </c>
      <c r="K57" s="51" t="s">
        <v>2405</v>
      </c>
      <c r="L57" s="41" t="s">
        <v>15</v>
      </c>
      <c r="M57" s="41" t="s">
        <v>332</v>
      </c>
      <c r="N57" s="50" t="str">
        <f t="shared" si="0"/>
        <v>INSERT INTO ft_t_rtvl   (rtng_value_oid, rtng_set_oid, rtng_cde, last_chg_tms, last_chg_usr_id, start_tms, rank_num, rtng_cde_num, rtng_nme, rtng_desc, data_stat_typ, data_src_id)  SELECT 'ESM=000056', (SELECT rtng_set_oid FROM ft_t_rtng WHERE end_tms IS NULL AND rtng_set_mnem = 'BB' ),'BBB+ *-',SYSDATE,'GS:BARCLAYS',SYSDATE,null,null,'BBB+ *-','BBB+ *-','ACTIVE','ESM'      FROM DUAL WHERE NOT EXISTS (SELECT 1 FROM ft_t_rtvl WHERE rtng_set_oid = (SELECT rtng_set_oid FROM ft_t_rtng WHERE end_tms IS NULL AND rtng_set_mnem = 'BB' ) AND rtng_cde = 'BBB+ *-');</v>
      </c>
    </row>
    <row r="58" spans="1:14" ht="14.5">
      <c r="A58" s="49" t="s">
        <v>1990</v>
      </c>
      <c r="B58" s="41" t="s">
        <v>1932</v>
      </c>
      <c r="C58" s="45" t="s">
        <v>67</v>
      </c>
      <c r="D58" s="51" t="s">
        <v>90</v>
      </c>
      <c r="E58" s="43" t="s">
        <v>35</v>
      </c>
      <c r="F58" s="42" t="s">
        <v>331</v>
      </c>
      <c r="G58" s="42" t="s">
        <v>35</v>
      </c>
      <c r="H58" s="41" t="s">
        <v>1873</v>
      </c>
      <c r="I58" s="41" t="s">
        <v>1873</v>
      </c>
      <c r="J58" s="51" t="s">
        <v>90</v>
      </c>
      <c r="K58" s="51" t="s">
        <v>90</v>
      </c>
      <c r="L58" s="41" t="s">
        <v>15</v>
      </c>
      <c r="M58" s="41" t="s">
        <v>332</v>
      </c>
      <c r="N58" s="50" t="str">
        <f t="shared" si="0"/>
        <v>INSERT INTO ft_t_rtvl   (rtng_value_oid, rtng_set_oid, rtng_cde, last_chg_tms, last_chg_usr_id, start_tms, rank_num, rtng_cde_num, rtng_nme, rtng_desc, data_stat_typ, data_src_id)  SELECT 'ESM=000057', (SELECT rtng_set_oid FROM ft_t_rtng WHERE end_tms IS NULL AND rtng_set_mnem = 'BB' ),'CCC+',SYSDATE,'GS:BARCLAYS',SYSDATE,null,null,'CCC+','CCC+','ACTIVE','ESM'      FROM DUAL WHERE NOT EXISTS (SELECT 1 FROM ft_t_rtvl WHERE rtng_set_oid = (SELECT rtng_set_oid FROM ft_t_rtng WHERE end_tms IS NULL AND rtng_set_mnem = 'BB' ) AND rtng_cde = 'CCC+');</v>
      </c>
    </row>
    <row r="59" spans="1:14" ht="14.5">
      <c r="A59" s="49" t="s">
        <v>1990</v>
      </c>
      <c r="B59" s="41" t="s">
        <v>1933</v>
      </c>
      <c r="C59" s="45" t="s">
        <v>67</v>
      </c>
      <c r="D59" s="51" t="s">
        <v>126</v>
      </c>
      <c r="E59" s="43" t="s">
        <v>35</v>
      </c>
      <c r="F59" s="42" t="s">
        <v>331</v>
      </c>
      <c r="G59" s="42" t="s">
        <v>35</v>
      </c>
      <c r="H59" s="41" t="s">
        <v>1873</v>
      </c>
      <c r="I59" s="41" t="s">
        <v>1873</v>
      </c>
      <c r="J59" s="51" t="s">
        <v>126</v>
      </c>
      <c r="K59" s="51" t="s">
        <v>126</v>
      </c>
      <c r="L59" s="41" t="s">
        <v>15</v>
      </c>
      <c r="M59" s="41" t="s">
        <v>332</v>
      </c>
      <c r="N59" s="50" t="str">
        <f t="shared" si="0"/>
        <v>INSERT INTO ft_t_rtvl   (rtng_value_oid, rtng_set_oid, rtng_cde, last_chg_tms, last_chg_usr_id, start_tms, rank_num, rtng_cde_num, rtng_nme, rtng_desc, data_stat_typ, data_src_id)  SELECT 'ESM=000058', (SELECT rtng_set_oid FROM ft_t_rtng WHERE end_tms IS NULL AND rtng_set_mnem = 'BB' ),'F1',SYSDATE,'GS:BARCLAYS',SYSDATE,null,null,'F1','F1','ACTIVE','ESM'      FROM DUAL WHERE NOT EXISTS (SELECT 1 FROM ft_t_rtvl WHERE rtng_set_oid = (SELECT rtng_set_oid FROM ft_t_rtng WHERE end_tms IS NULL AND rtng_set_mnem = 'BB' ) AND rtng_cde = 'F1');</v>
      </c>
    </row>
    <row r="60" spans="1:14" ht="14.5">
      <c r="A60" s="49" t="s">
        <v>1990</v>
      </c>
      <c r="B60" s="41" t="s">
        <v>1934</v>
      </c>
      <c r="C60" s="45" t="s">
        <v>67</v>
      </c>
      <c r="D60" s="51" t="s">
        <v>2406</v>
      </c>
      <c r="E60" s="43" t="s">
        <v>35</v>
      </c>
      <c r="F60" s="42" t="s">
        <v>331</v>
      </c>
      <c r="G60" s="42" t="s">
        <v>35</v>
      </c>
      <c r="H60" s="41" t="s">
        <v>1873</v>
      </c>
      <c r="I60" s="41" t="s">
        <v>1873</v>
      </c>
      <c r="J60" s="51" t="s">
        <v>2406</v>
      </c>
      <c r="K60" s="51" t="s">
        <v>2406</v>
      </c>
      <c r="L60" s="41" t="s">
        <v>15</v>
      </c>
      <c r="M60" s="41" t="s">
        <v>332</v>
      </c>
      <c r="N60" s="50" t="str">
        <f t="shared" si="0"/>
        <v>INSERT INTO ft_t_rtvl   (rtng_value_oid, rtng_set_oid, rtng_cde, last_chg_tms, last_chg_usr_id, start_tms, rank_num, rtng_cde_num, rtng_nme, rtng_desc, data_stat_typ, data_src_id)  SELECT 'ESM=000059', (SELECT rtng_set_oid FROM ft_t_rtng WHERE end_tms IS NULL AND rtng_set_mnem = 'BB' ),'F1 *-',SYSDATE,'GS:BARCLAYS',SYSDATE,null,null,'F1 *-','F1 *-','ACTIVE','ESM'      FROM DUAL WHERE NOT EXISTS (SELECT 1 FROM ft_t_rtvl WHERE rtng_set_oid = (SELECT rtng_set_oid FROM ft_t_rtng WHERE end_tms IS NULL AND rtng_set_mnem = 'BB' ) AND rtng_cde = 'F1 *-');</v>
      </c>
    </row>
    <row r="61" spans="1:14" ht="14.5">
      <c r="A61" s="49" t="s">
        <v>1990</v>
      </c>
      <c r="B61" s="41" t="s">
        <v>1935</v>
      </c>
      <c r="C61" s="45" t="s">
        <v>67</v>
      </c>
      <c r="D61" s="51" t="s">
        <v>142</v>
      </c>
      <c r="E61" s="43" t="s">
        <v>35</v>
      </c>
      <c r="F61" s="42" t="s">
        <v>331</v>
      </c>
      <c r="G61" s="42" t="s">
        <v>35</v>
      </c>
      <c r="H61" s="41" t="s">
        <v>1873</v>
      </c>
      <c r="I61" s="41" t="s">
        <v>1873</v>
      </c>
      <c r="J61" s="51" t="s">
        <v>142</v>
      </c>
      <c r="K61" s="51" t="s">
        <v>142</v>
      </c>
      <c r="L61" s="41" t="s">
        <v>15</v>
      </c>
      <c r="M61" s="41" t="s">
        <v>332</v>
      </c>
      <c r="N61" s="50" t="str">
        <f t="shared" si="0"/>
        <v>INSERT INTO ft_t_rtvl   (rtng_value_oid, rtng_set_oid, rtng_cde, last_chg_tms, last_chg_usr_id, start_tms, rank_num, rtng_cde_num, rtng_nme, rtng_desc, data_stat_typ, data_src_id)  SELECT 'ESM=000060', (SELECT rtng_set_oid FROM ft_t_rtng WHERE end_tms IS NULL AND rtng_set_mnem = 'BB' ),'F1+',SYSDATE,'GS:BARCLAYS',SYSDATE,null,null,'F1+','F1+','ACTIVE','ESM'      FROM DUAL WHERE NOT EXISTS (SELECT 1 FROM ft_t_rtvl WHERE rtng_set_oid = (SELECT rtng_set_oid FROM ft_t_rtng WHERE end_tms IS NULL AND rtng_set_mnem = 'BB' ) AND rtng_cde = 'F1+');</v>
      </c>
    </row>
    <row r="62" spans="1:14" ht="14.5">
      <c r="A62" s="49" t="s">
        <v>1990</v>
      </c>
      <c r="B62" s="41" t="s">
        <v>1936</v>
      </c>
      <c r="C62" s="45" t="s">
        <v>67</v>
      </c>
      <c r="D62" s="51" t="s">
        <v>2407</v>
      </c>
      <c r="E62" s="43" t="s">
        <v>35</v>
      </c>
      <c r="F62" s="42" t="s">
        <v>331</v>
      </c>
      <c r="G62" s="42" t="s">
        <v>35</v>
      </c>
      <c r="H62" s="41" t="s">
        <v>1873</v>
      </c>
      <c r="I62" s="41" t="s">
        <v>1873</v>
      </c>
      <c r="J62" s="51" t="s">
        <v>2407</v>
      </c>
      <c r="K62" s="51" t="s">
        <v>2407</v>
      </c>
      <c r="L62" s="41" t="s">
        <v>15</v>
      </c>
      <c r="M62" s="41" t="s">
        <v>332</v>
      </c>
      <c r="N62" s="50" t="str">
        <f t="shared" si="0"/>
        <v>INSERT INTO ft_t_rtvl   (rtng_value_oid, rtng_set_oid, rtng_cde, last_chg_tms, last_chg_usr_id, start_tms, rank_num, rtng_cde_num, rtng_nme, rtng_desc, data_stat_typ, data_src_id)  SELECT 'ESM=000061', (SELECT rtng_set_oid FROM ft_t_rtng WHERE end_tms IS NULL AND rtng_set_mnem = 'BB' ),'F1+ *-',SYSDATE,'GS:BARCLAYS',SYSDATE,null,null,'F1+ *-','F1+ *-','ACTIVE','ESM'      FROM DUAL WHERE NOT EXISTS (SELECT 1 FROM ft_t_rtvl WHERE rtng_set_oid = (SELECT rtng_set_oid FROM ft_t_rtng WHERE end_tms IS NULL AND rtng_set_mnem = 'BB' ) AND rtng_cde = 'F1+ *-');</v>
      </c>
    </row>
    <row r="63" spans="1:14" ht="14.5">
      <c r="A63" s="49" t="s">
        <v>1990</v>
      </c>
      <c r="B63" s="41" t="s">
        <v>1937</v>
      </c>
      <c r="C63" s="45" t="s">
        <v>67</v>
      </c>
      <c r="D63" s="51" t="s">
        <v>129</v>
      </c>
      <c r="E63" s="43" t="s">
        <v>35</v>
      </c>
      <c r="F63" s="42" t="s">
        <v>331</v>
      </c>
      <c r="G63" s="42" t="s">
        <v>35</v>
      </c>
      <c r="H63" s="41" t="s">
        <v>1873</v>
      </c>
      <c r="I63" s="41" t="s">
        <v>1873</v>
      </c>
      <c r="J63" s="51" t="s">
        <v>129</v>
      </c>
      <c r="K63" s="51" t="s">
        <v>129</v>
      </c>
      <c r="L63" s="41" t="s">
        <v>15</v>
      </c>
      <c r="M63" s="41" t="s">
        <v>332</v>
      </c>
      <c r="N63" s="50" t="str">
        <f t="shared" si="0"/>
        <v>INSERT INTO ft_t_rtvl   (rtng_value_oid, rtng_set_oid, rtng_cde, last_chg_tms, last_chg_usr_id, start_tms, rank_num, rtng_cde_num, rtng_nme, rtng_desc, data_stat_typ, data_src_id)  SELECT 'ESM=000062', (SELECT rtng_set_oid FROM ft_t_rtng WHERE end_tms IS NULL AND rtng_set_mnem = 'BB' ),'F2',SYSDATE,'GS:BARCLAYS',SYSDATE,null,null,'F2','F2','ACTIVE','ESM'      FROM DUAL WHERE NOT EXISTS (SELECT 1 FROM ft_t_rtvl WHERE rtng_set_oid = (SELECT rtng_set_oid FROM ft_t_rtng WHERE end_tms IS NULL AND rtng_set_mnem = 'BB' ) AND rtng_cde = 'F2');</v>
      </c>
    </row>
    <row r="64" spans="1:14" ht="14.5">
      <c r="A64" s="49" t="s">
        <v>1990</v>
      </c>
      <c r="B64" s="41" t="s">
        <v>1938</v>
      </c>
      <c r="C64" s="45" t="s">
        <v>67</v>
      </c>
      <c r="D64" s="51" t="s">
        <v>2408</v>
      </c>
      <c r="E64" s="43" t="s">
        <v>35</v>
      </c>
      <c r="F64" s="42" t="s">
        <v>331</v>
      </c>
      <c r="G64" s="42" t="s">
        <v>35</v>
      </c>
      <c r="H64" s="41" t="s">
        <v>1873</v>
      </c>
      <c r="I64" s="41" t="s">
        <v>1873</v>
      </c>
      <c r="J64" s="51" t="s">
        <v>2408</v>
      </c>
      <c r="K64" s="51" t="s">
        <v>2408</v>
      </c>
      <c r="L64" s="41" t="s">
        <v>15</v>
      </c>
      <c r="M64" s="41" t="s">
        <v>332</v>
      </c>
      <c r="N64" s="50" t="str">
        <f t="shared" si="0"/>
        <v>INSERT INTO ft_t_rtvl   (rtng_value_oid, rtng_set_oid, rtng_cde, last_chg_tms, last_chg_usr_id, start_tms, rank_num, rtng_cde_num, rtng_nme, rtng_desc, data_stat_typ, data_src_id)  SELECT 'ESM=000063', (SELECT rtng_set_oid FROM ft_t_rtng WHERE end_tms IS NULL AND rtng_set_mnem = 'BB' ),'F2 *-',SYSDATE,'GS:BARCLAYS',SYSDATE,null,null,'F2 *-','F2 *-','ACTIVE','ESM'      FROM DUAL WHERE NOT EXISTS (SELECT 1 FROM ft_t_rtvl WHERE rtng_set_oid = (SELECT rtng_set_oid FROM ft_t_rtng WHERE end_tms IS NULL AND rtng_set_mnem = 'BB' ) AND rtng_cde = 'F2 *-');</v>
      </c>
    </row>
    <row r="65" spans="1:14" ht="14.5">
      <c r="A65" s="49" t="s">
        <v>1990</v>
      </c>
      <c r="B65" s="41" t="s">
        <v>1939</v>
      </c>
      <c r="C65" s="45" t="s">
        <v>67</v>
      </c>
      <c r="D65" s="51" t="s">
        <v>2409</v>
      </c>
      <c r="E65" s="43" t="s">
        <v>35</v>
      </c>
      <c r="F65" s="42" t="s">
        <v>331</v>
      </c>
      <c r="G65" s="42" t="s">
        <v>35</v>
      </c>
      <c r="H65" s="41" t="s">
        <v>1873</v>
      </c>
      <c r="I65" s="41" t="s">
        <v>1873</v>
      </c>
      <c r="J65" s="51" t="s">
        <v>2409</v>
      </c>
      <c r="K65" s="51" t="s">
        <v>2409</v>
      </c>
      <c r="L65" s="41" t="s">
        <v>15</v>
      </c>
      <c r="M65" s="41" t="s">
        <v>332</v>
      </c>
      <c r="N65" s="50" t="str">
        <f t="shared" si="0"/>
        <v>INSERT INTO ft_t_rtvl   (rtng_value_oid, rtng_set_oid, rtng_cde, last_chg_tms, last_chg_usr_id, start_tms, rank_num, rtng_cde_num, rtng_nme, rtng_desc, data_stat_typ, data_src_id)  SELECT 'ESM=000064', (SELECT rtng_set_oid FROM ft_t_rtng WHERE end_tms IS NULL AND rtng_set_mnem = 'BB' ),'F2 *+',SYSDATE,'GS:BARCLAYS',SYSDATE,null,null,'F2 *+','F2 *+','ACTIVE','ESM'      FROM DUAL WHERE NOT EXISTS (SELECT 1 FROM ft_t_rtvl WHERE rtng_set_oid = (SELECT rtng_set_oid FROM ft_t_rtng WHERE end_tms IS NULL AND rtng_set_mnem = 'BB' ) AND rtng_cde = 'F2 *+');</v>
      </c>
    </row>
    <row r="66" spans="1:14" ht="14.5">
      <c r="A66" s="49" t="s">
        <v>1990</v>
      </c>
      <c r="B66" s="41" t="s">
        <v>1940</v>
      </c>
      <c r="C66" s="45" t="s">
        <v>67</v>
      </c>
      <c r="D66" s="51" t="s">
        <v>144</v>
      </c>
      <c r="E66" s="43" t="s">
        <v>35</v>
      </c>
      <c r="F66" s="42" t="s">
        <v>331</v>
      </c>
      <c r="G66" s="42" t="s">
        <v>35</v>
      </c>
      <c r="H66" s="41" t="s">
        <v>1873</v>
      </c>
      <c r="I66" s="41" t="s">
        <v>1873</v>
      </c>
      <c r="J66" s="51" t="s">
        <v>144</v>
      </c>
      <c r="K66" s="51" t="s">
        <v>144</v>
      </c>
      <c r="L66" s="41" t="s">
        <v>15</v>
      </c>
      <c r="M66" s="41" t="s">
        <v>332</v>
      </c>
      <c r="N66" s="50" t="str">
        <f t="shared" ref="N66:N84" si="1">CONCATENATE("INSERT INTO ft_t_rtvl   (rtng_value_oid, rtng_set_oid, rtng_cde, last_chg_tms, last_chg_usr_id, start_tms, rank_num, rtng_cde_num, rtng_nme, rtng_desc, data_stat_typ, data_src_id)  SELECT '", B66, "', (SELECT rtng_set_oid FROM ft_t_rtng WHERE end_tms IS NULL AND rtng_set_mnem = '", C66, "' ),'", D66, "',", E66, ",'", F66, "',", G66, ",", H66,",", IF(I66="","NULL",I66), ",'", J66, "','", K66, "','", L66, "','", M66, "'      FROM DUAL WHERE NOT EXISTS (SELECT 1 FROM ft_t_rtvl WHERE rtng_set_oid = ", "(SELECT rtng_set_oid FROM ft_t_rtng WHERE end_tms IS NULL AND rtng_set_mnem = '", C66, "' )", " AND rtng_cde = '", D66, "');")</f>
        <v>INSERT INTO ft_t_rtvl   (rtng_value_oid, rtng_set_oid, rtng_cde, last_chg_tms, last_chg_usr_id, start_tms, rank_num, rtng_cde_num, rtng_nme, rtng_desc, data_stat_typ, data_src_id)  SELECT 'ESM=000065', (SELECT rtng_set_oid FROM ft_t_rtng WHERE end_tms IS NULL AND rtng_set_mnem = 'BB' ),'F3',SYSDATE,'GS:BARCLAYS',SYSDATE,null,null,'F3','F3','ACTIVE','ESM'      FROM DUAL WHERE NOT EXISTS (SELECT 1 FROM ft_t_rtvl WHERE rtng_set_oid = (SELECT rtng_set_oid FROM ft_t_rtng WHERE end_tms IS NULL AND rtng_set_mnem = 'BB' ) AND rtng_cde = 'F3');</v>
      </c>
    </row>
    <row r="67" spans="1:14" ht="14.5">
      <c r="A67" s="49" t="s">
        <v>1990</v>
      </c>
      <c r="B67" s="41" t="s">
        <v>1941</v>
      </c>
      <c r="C67" s="45" t="s">
        <v>67</v>
      </c>
      <c r="D67" s="51" t="s">
        <v>2410</v>
      </c>
      <c r="E67" s="43" t="s">
        <v>35</v>
      </c>
      <c r="F67" s="42" t="s">
        <v>331</v>
      </c>
      <c r="G67" s="42" t="s">
        <v>35</v>
      </c>
      <c r="H67" s="41" t="s">
        <v>1873</v>
      </c>
      <c r="I67" s="41" t="s">
        <v>1873</v>
      </c>
      <c r="J67" s="51" t="s">
        <v>2410</v>
      </c>
      <c r="K67" s="51" t="s">
        <v>2410</v>
      </c>
      <c r="L67" s="41" t="s">
        <v>15</v>
      </c>
      <c r="M67" s="41" t="s">
        <v>332</v>
      </c>
      <c r="N67" s="50" t="str">
        <f t="shared" si="1"/>
        <v>INSERT INTO ft_t_rtvl   (rtng_value_oid, rtng_set_oid, rtng_cde, last_chg_tms, last_chg_usr_id, start_tms, rank_num, rtng_cde_num, rtng_nme, rtng_desc, data_stat_typ, data_src_id)  SELECT 'ESM=000066', (SELECT rtng_set_oid FROM ft_t_rtng WHERE end_tms IS NULL AND rtng_set_mnem = 'BB' ),'F3 *',SYSDATE,'GS:BARCLAYS',SYSDATE,null,null,'F3 *','F3 *','ACTIVE','ESM'      FROM DUAL WHERE NOT EXISTS (SELECT 1 FROM ft_t_rtvl WHERE rtng_set_oid = (SELECT rtng_set_oid FROM ft_t_rtng WHERE end_tms IS NULL AND rtng_set_mnem = 'BB' ) AND rtng_cde = 'F3 *');</v>
      </c>
    </row>
    <row r="68" spans="1:14" ht="14.5">
      <c r="A68" s="49" t="s">
        <v>1990</v>
      </c>
      <c r="B68" s="41" t="s">
        <v>1942</v>
      </c>
      <c r="C68" s="45" t="s">
        <v>67</v>
      </c>
      <c r="D68" s="51" t="s">
        <v>2411</v>
      </c>
      <c r="E68" s="43" t="s">
        <v>35</v>
      </c>
      <c r="F68" s="42" t="s">
        <v>331</v>
      </c>
      <c r="G68" s="42" t="s">
        <v>35</v>
      </c>
      <c r="H68" s="41" t="s">
        <v>1873</v>
      </c>
      <c r="I68" s="41" t="s">
        <v>1873</v>
      </c>
      <c r="J68" s="51" t="s">
        <v>2411</v>
      </c>
      <c r="K68" s="51" t="s">
        <v>2411</v>
      </c>
      <c r="L68" s="41" t="s">
        <v>15</v>
      </c>
      <c r="M68" s="41" t="s">
        <v>332</v>
      </c>
      <c r="N68" s="50" t="str">
        <f t="shared" si="1"/>
        <v>INSERT INTO ft_t_rtvl   (rtng_value_oid, rtng_set_oid, rtng_cde, last_chg_tms, last_chg_usr_id, start_tms, rank_num, rtng_cde_num, rtng_nme, rtng_desc, data_stat_typ, data_src_id)  SELECT 'ESM=000067', (SELECT rtng_set_oid FROM ft_t_rtng WHERE end_tms IS NULL AND rtng_set_mnem = 'BB' ),'F3 *-',SYSDATE,'GS:BARCLAYS',SYSDATE,null,null,'F3 *-','F3 *-','ACTIVE','ESM'      FROM DUAL WHERE NOT EXISTS (SELECT 1 FROM ft_t_rtvl WHERE rtng_set_oid = (SELECT rtng_set_oid FROM ft_t_rtng WHERE end_tms IS NULL AND rtng_set_mnem = 'BB' ) AND rtng_cde = 'F3 *-');</v>
      </c>
    </row>
    <row r="69" spans="1:14" ht="14.5">
      <c r="A69" s="49" t="s">
        <v>1990</v>
      </c>
      <c r="B69" s="41" t="s">
        <v>1943</v>
      </c>
      <c r="C69" s="45" t="s">
        <v>67</v>
      </c>
      <c r="D69" s="51" t="s">
        <v>1875</v>
      </c>
      <c r="E69" s="43" t="s">
        <v>35</v>
      </c>
      <c r="F69" s="42" t="s">
        <v>331</v>
      </c>
      <c r="G69" s="42" t="s">
        <v>35</v>
      </c>
      <c r="H69" s="41" t="s">
        <v>1873</v>
      </c>
      <c r="I69" s="41" t="s">
        <v>1873</v>
      </c>
      <c r="J69" s="51" t="s">
        <v>1875</v>
      </c>
      <c r="K69" s="51" t="s">
        <v>1875</v>
      </c>
      <c r="L69" s="41" t="s">
        <v>15</v>
      </c>
      <c r="M69" s="41" t="s">
        <v>332</v>
      </c>
      <c r="N69" s="50" t="str">
        <f t="shared" si="1"/>
        <v>INSERT INTO ft_t_rtvl   (rtng_value_oid, rtng_set_oid, rtng_cde, last_chg_tms, last_chg_usr_id, start_tms, rank_num, rtng_cde_num, rtng_nme, rtng_desc, data_stat_typ, data_src_id)  SELECT 'ESM=000068', (SELECT rtng_set_oid FROM ft_t_rtng WHERE end_tms IS NULL AND rtng_set_mnem = 'BB' ),'NEG',SYSDATE,'GS:BARCLAYS',SYSDATE,null,null,'NEG','NEG','ACTIVE','ESM'      FROM DUAL WHERE NOT EXISTS (SELECT 1 FROM ft_t_rtvl WHERE rtng_set_oid = (SELECT rtng_set_oid FROM ft_t_rtng WHERE end_tms IS NULL AND rtng_set_mnem = 'BB' ) AND rtng_cde = 'NEG');</v>
      </c>
    </row>
    <row r="70" spans="1:14" ht="14.5">
      <c r="A70" s="49" t="s">
        <v>1990</v>
      </c>
      <c r="B70" s="41" t="s">
        <v>1944</v>
      </c>
      <c r="C70" s="45" t="s">
        <v>67</v>
      </c>
      <c r="D70" s="51" t="s">
        <v>147</v>
      </c>
      <c r="E70" s="43" t="s">
        <v>35</v>
      </c>
      <c r="F70" s="42" t="s">
        <v>331</v>
      </c>
      <c r="G70" s="42" t="s">
        <v>35</v>
      </c>
      <c r="H70" s="41" t="s">
        <v>1873</v>
      </c>
      <c r="I70" s="41" t="s">
        <v>1873</v>
      </c>
      <c r="J70" s="51" t="s">
        <v>147</v>
      </c>
      <c r="K70" s="51" t="s">
        <v>147</v>
      </c>
      <c r="L70" s="41" t="s">
        <v>15</v>
      </c>
      <c r="M70" s="41" t="s">
        <v>332</v>
      </c>
      <c r="N70" s="50" t="str">
        <f t="shared" si="1"/>
        <v>INSERT INTO ft_t_rtvl   (rtng_value_oid, rtng_set_oid, rtng_cde, last_chg_tms, last_chg_usr_id, start_tms, rank_num, rtng_cde_num, rtng_nme, rtng_desc, data_stat_typ, data_src_id)  SELECT 'ESM=000069', (SELECT rtng_set_oid FROM ft_t_rtng WHERE end_tms IS NULL AND rtng_set_mnem = 'BB' ),'NP',SYSDATE,'GS:BARCLAYS',SYSDATE,null,null,'NP','NP','ACTIVE','ESM'      FROM DUAL WHERE NOT EXISTS (SELECT 1 FROM ft_t_rtvl WHERE rtng_set_oid = (SELECT rtng_set_oid FROM ft_t_rtng WHERE end_tms IS NULL AND rtng_set_mnem = 'BB' ) AND rtng_cde = 'NP');</v>
      </c>
    </row>
    <row r="71" spans="1:14" ht="14.5">
      <c r="A71" s="49" t="s">
        <v>1990</v>
      </c>
      <c r="B71" s="41" t="s">
        <v>1945</v>
      </c>
      <c r="C71" s="45" t="s">
        <v>67</v>
      </c>
      <c r="D71" s="51" t="s">
        <v>63</v>
      </c>
      <c r="E71" s="43" t="s">
        <v>35</v>
      </c>
      <c r="F71" s="42" t="s">
        <v>331</v>
      </c>
      <c r="G71" s="42" t="s">
        <v>35</v>
      </c>
      <c r="H71" s="41" t="s">
        <v>1873</v>
      </c>
      <c r="I71" s="41" t="s">
        <v>1873</v>
      </c>
      <c r="J71" s="51" t="s">
        <v>63</v>
      </c>
      <c r="K71" s="51" t="s">
        <v>63</v>
      </c>
      <c r="L71" s="41" t="s">
        <v>15</v>
      </c>
      <c r="M71" s="41" t="s">
        <v>332</v>
      </c>
      <c r="N71" s="50" t="str">
        <f t="shared" si="1"/>
        <v>INSERT INTO ft_t_rtvl   (rtng_value_oid, rtng_set_oid, rtng_cde, last_chg_tms, last_chg_usr_id, start_tms, rank_num, rtng_cde_num, rtng_nme, rtng_desc, data_stat_typ, data_src_id)  SELECT 'ESM=000070', (SELECT rtng_set_oid FROM ft_t_rtng WHERE end_tms IS NULL AND rtng_set_mnem = 'BB' ),'NR',SYSDATE,'GS:BARCLAYS',SYSDATE,null,null,'NR','NR','ACTIVE','ESM'      FROM DUAL WHERE NOT EXISTS (SELECT 1 FROM ft_t_rtvl WHERE rtng_set_oid = (SELECT rtng_set_oid FROM ft_t_rtng WHERE end_tms IS NULL AND rtng_set_mnem = 'BB' ) AND rtng_cde = 'NR');</v>
      </c>
    </row>
    <row r="72" spans="1:14" ht="14.5">
      <c r="A72" s="49" t="s">
        <v>1990</v>
      </c>
      <c r="B72" s="41" t="s">
        <v>1946</v>
      </c>
      <c r="C72" s="45" t="s">
        <v>67</v>
      </c>
      <c r="D72" s="51" t="s">
        <v>1873</v>
      </c>
      <c r="E72" s="43" t="s">
        <v>35</v>
      </c>
      <c r="F72" s="42" t="s">
        <v>331</v>
      </c>
      <c r="G72" s="42" t="s">
        <v>35</v>
      </c>
      <c r="H72" s="41" t="s">
        <v>1873</v>
      </c>
      <c r="I72" s="41" t="s">
        <v>1873</v>
      </c>
      <c r="J72" s="51" t="s">
        <v>1873</v>
      </c>
      <c r="K72" s="51" t="s">
        <v>1873</v>
      </c>
      <c r="L72" s="41" t="s">
        <v>15</v>
      </c>
      <c r="M72" s="41" t="s">
        <v>332</v>
      </c>
      <c r="N72" s="50" t="str">
        <f t="shared" si="1"/>
        <v>INSERT INTO ft_t_rtvl   (rtng_value_oid, rtng_set_oid, rtng_cde, last_chg_tms, last_chg_usr_id, start_tms, rank_num, rtng_cde_num, rtng_nme, rtng_desc, data_stat_typ, data_src_id)  SELECT 'ESM=000071', (SELECT rtng_set_oid FROM ft_t_rtng WHERE end_tms IS NULL AND rtng_set_mnem = 'BB' ),'null',SYSDATE,'GS:BARCLAYS',SYSDATE,null,null,'null','null','ACTIVE','ESM'      FROM DUAL WHERE NOT EXISTS (SELECT 1 FROM ft_t_rtvl WHERE rtng_set_oid = (SELECT rtng_set_oid FROM ft_t_rtng WHERE end_tms IS NULL AND rtng_set_mnem = 'BB' ) AND rtng_cde = 'null');</v>
      </c>
    </row>
    <row r="73" spans="1:14" ht="14.5">
      <c r="A73" s="49" t="s">
        <v>1990</v>
      </c>
      <c r="B73" s="41" t="s">
        <v>1947</v>
      </c>
      <c r="C73" s="45" t="s">
        <v>67</v>
      </c>
      <c r="D73" s="51" t="s">
        <v>139</v>
      </c>
      <c r="E73" s="43" t="s">
        <v>35</v>
      </c>
      <c r="F73" s="42" t="s">
        <v>331</v>
      </c>
      <c r="G73" s="42" t="s">
        <v>35</v>
      </c>
      <c r="H73" s="41" t="s">
        <v>1873</v>
      </c>
      <c r="I73" s="41" t="s">
        <v>1873</v>
      </c>
      <c r="J73" s="51" t="s">
        <v>139</v>
      </c>
      <c r="K73" s="51" t="s">
        <v>139</v>
      </c>
      <c r="L73" s="41" t="s">
        <v>15</v>
      </c>
      <c r="M73" s="41" t="s">
        <v>332</v>
      </c>
      <c r="N73" s="50" t="str">
        <f t="shared" si="1"/>
        <v>INSERT INTO ft_t_rtvl   (rtng_value_oid, rtng_set_oid, rtng_cde, last_chg_tms, last_chg_usr_id, start_tms, rank_num, rtng_cde_num, rtng_nme, rtng_desc, data_stat_typ, data_src_id)  SELECT 'ESM=000072', (SELECT rtng_set_oid FROM ft_t_rtng WHERE end_tms IS NULL AND rtng_set_mnem = 'BB' ),'P-1',SYSDATE,'GS:BARCLAYS',SYSDATE,null,null,'P-1','P-1','ACTIVE','ESM'      FROM DUAL WHERE NOT EXISTS (SELECT 1 FROM ft_t_rtvl WHERE rtng_set_oid = (SELECT rtng_set_oid FROM ft_t_rtng WHERE end_tms IS NULL AND rtng_set_mnem = 'BB' ) AND rtng_cde = 'P-1');</v>
      </c>
    </row>
    <row r="74" spans="1:14" ht="14.5">
      <c r="A74" s="49" t="s">
        <v>1990</v>
      </c>
      <c r="B74" s="41" t="s">
        <v>1948</v>
      </c>
      <c r="C74" s="45" t="s">
        <v>67</v>
      </c>
      <c r="D74" s="51" t="s">
        <v>2412</v>
      </c>
      <c r="E74" s="43" t="s">
        <v>35</v>
      </c>
      <c r="F74" s="42" t="s">
        <v>331</v>
      </c>
      <c r="G74" s="42" t="s">
        <v>35</v>
      </c>
      <c r="H74" s="41" t="s">
        <v>1873</v>
      </c>
      <c r="I74" s="41" t="s">
        <v>1873</v>
      </c>
      <c r="J74" s="51" t="s">
        <v>2412</v>
      </c>
      <c r="K74" s="51" t="s">
        <v>2412</v>
      </c>
      <c r="L74" s="41" t="s">
        <v>15</v>
      </c>
      <c r="M74" s="41" t="s">
        <v>332</v>
      </c>
      <c r="N74" s="50" t="str">
        <f t="shared" si="1"/>
        <v>INSERT INTO ft_t_rtvl   (rtng_value_oid, rtng_set_oid, rtng_cde, last_chg_tms, last_chg_usr_id, start_tms, rank_num, rtng_cde_num, rtng_nme, rtng_desc, data_stat_typ, data_src_id)  SELECT 'ESM=000073', (SELECT rtng_set_oid FROM ft_t_rtng WHERE end_tms IS NULL AND rtng_set_mnem = 'BB' ),'P-1 *-',SYSDATE,'GS:BARCLAYS',SYSDATE,null,null,'P-1 *-','P-1 *-','ACTIVE','ESM'      FROM DUAL WHERE NOT EXISTS (SELECT 1 FROM ft_t_rtvl WHERE rtng_set_oid = (SELECT rtng_set_oid FROM ft_t_rtng WHERE end_tms IS NULL AND rtng_set_mnem = 'BB' ) AND rtng_cde = 'P-1 *-');</v>
      </c>
    </row>
    <row r="75" spans="1:14" ht="14.5">
      <c r="A75" s="49" t="s">
        <v>1990</v>
      </c>
      <c r="B75" s="41" t="s">
        <v>1949</v>
      </c>
      <c r="C75" s="45" t="s">
        <v>67</v>
      </c>
      <c r="D75" s="51" t="s">
        <v>130</v>
      </c>
      <c r="E75" s="43" t="s">
        <v>35</v>
      </c>
      <c r="F75" s="42" t="s">
        <v>331</v>
      </c>
      <c r="G75" s="42" t="s">
        <v>35</v>
      </c>
      <c r="H75" s="41" t="s">
        <v>1873</v>
      </c>
      <c r="I75" s="41" t="s">
        <v>1873</v>
      </c>
      <c r="J75" s="51" t="s">
        <v>130</v>
      </c>
      <c r="K75" s="51" t="s">
        <v>130</v>
      </c>
      <c r="L75" s="41" t="s">
        <v>15</v>
      </c>
      <c r="M75" s="41" t="s">
        <v>332</v>
      </c>
      <c r="N75" s="50" t="str">
        <f t="shared" si="1"/>
        <v>INSERT INTO ft_t_rtvl   (rtng_value_oid, rtng_set_oid, rtng_cde, last_chg_tms, last_chg_usr_id, start_tms, rank_num, rtng_cde_num, rtng_nme, rtng_desc, data_stat_typ, data_src_id)  SELECT 'ESM=000074', (SELECT rtng_set_oid FROM ft_t_rtng WHERE end_tms IS NULL AND rtng_set_mnem = 'BB' ),'P-2',SYSDATE,'GS:BARCLAYS',SYSDATE,null,null,'P-2','P-2','ACTIVE','ESM'      FROM DUAL WHERE NOT EXISTS (SELECT 1 FROM ft_t_rtvl WHERE rtng_set_oid = (SELECT rtng_set_oid FROM ft_t_rtng WHERE end_tms IS NULL AND rtng_set_mnem = 'BB' ) AND rtng_cde = 'P-2');</v>
      </c>
    </row>
    <row r="76" spans="1:14" ht="14.5">
      <c r="A76" s="49" t="s">
        <v>1990</v>
      </c>
      <c r="B76" s="41" t="s">
        <v>1950</v>
      </c>
      <c r="C76" s="45" t="s">
        <v>67</v>
      </c>
      <c r="D76" s="51" t="s">
        <v>2413</v>
      </c>
      <c r="E76" s="43" t="s">
        <v>35</v>
      </c>
      <c r="F76" s="42" t="s">
        <v>331</v>
      </c>
      <c r="G76" s="42" t="s">
        <v>35</v>
      </c>
      <c r="H76" s="41" t="s">
        <v>1873</v>
      </c>
      <c r="I76" s="41" t="s">
        <v>1873</v>
      </c>
      <c r="J76" s="51" t="s">
        <v>2413</v>
      </c>
      <c r="K76" s="51" t="s">
        <v>2413</v>
      </c>
      <c r="L76" s="41" t="s">
        <v>15</v>
      </c>
      <c r="M76" s="41" t="s">
        <v>332</v>
      </c>
      <c r="N76" s="50" t="str">
        <f t="shared" si="1"/>
        <v>INSERT INTO ft_t_rtvl   (rtng_value_oid, rtng_set_oid, rtng_cde, last_chg_tms, last_chg_usr_id, start_tms, rank_num, rtng_cde_num, rtng_nme, rtng_desc, data_stat_typ, data_src_id)  SELECT 'ESM=000075', (SELECT rtng_set_oid FROM ft_t_rtng WHERE end_tms IS NULL AND rtng_set_mnem = 'BB' ),'P-2 *-',SYSDATE,'GS:BARCLAYS',SYSDATE,null,null,'P-2 *-','P-2 *-','ACTIVE','ESM'      FROM DUAL WHERE NOT EXISTS (SELECT 1 FROM ft_t_rtvl WHERE rtng_set_oid = (SELECT rtng_set_oid FROM ft_t_rtng WHERE end_tms IS NULL AND rtng_set_mnem = 'BB' ) AND rtng_cde = 'P-2 *-');</v>
      </c>
    </row>
    <row r="77" spans="1:14" ht="14.5">
      <c r="A77" s="49" t="s">
        <v>1990</v>
      </c>
      <c r="B77" s="41" t="s">
        <v>1951</v>
      </c>
      <c r="C77" s="45" t="s">
        <v>67</v>
      </c>
      <c r="D77" s="51" t="s">
        <v>134</v>
      </c>
      <c r="E77" s="43" t="s">
        <v>35</v>
      </c>
      <c r="F77" s="42" t="s">
        <v>331</v>
      </c>
      <c r="G77" s="42" t="s">
        <v>35</v>
      </c>
      <c r="H77" s="41" t="s">
        <v>1873</v>
      </c>
      <c r="I77" s="41" t="s">
        <v>1873</v>
      </c>
      <c r="J77" s="51" t="s">
        <v>134</v>
      </c>
      <c r="K77" s="51" t="s">
        <v>134</v>
      </c>
      <c r="L77" s="41" t="s">
        <v>15</v>
      </c>
      <c r="M77" s="41" t="s">
        <v>332</v>
      </c>
      <c r="N77" s="50" t="str">
        <f t="shared" si="1"/>
        <v>INSERT INTO ft_t_rtvl   (rtng_value_oid, rtng_set_oid, rtng_cde, last_chg_tms, last_chg_usr_id, start_tms, rank_num, rtng_cde_num, rtng_nme, rtng_desc, data_stat_typ, data_src_id)  SELECT 'ESM=000076', (SELECT rtng_set_oid FROM ft_t_rtng WHERE end_tms IS NULL AND rtng_set_mnem = 'BB' ),'P-3',SYSDATE,'GS:BARCLAYS',SYSDATE,null,null,'P-3','P-3','ACTIVE','ESM'      FROM DUAL WHERE NOT EXISTS (SELECT 1 FROM ft_t_rtvl WHERE rtng_set_oid = (SELECT rtng_set_oid FROM ft_t_rtng WHERE end_tms IS NULL AND rtng_set_mnem = 'BB' ) AND rtng_cde = 'P-3');</v>
      </c>
    </row>
    <row r="78" spans="1:14" ht="14.5">
      <c r="A78" s="49" t="s">
        <v>1990</v>
      </c>
      <c r="B78" s="41" t="s">
        <v>1952</v>
      </c>
      <c r="C78" s="45" t="s">
        <v>67</v>
      </c>
      <c r="D78" s="51" t="s">
        <v>2414</v>
      </c>
      <c r="E78" s="43" t="s">
        <v>35</v>
      </c>
      <c r="F78" s="42" t="s">
        <v>331</v>
      </c>
      <c r="G78" s="42" t="s">
        <v>35</v>
      </c>
      <c r="H78" s="41" t="s">
        <v>1873</v>
      </c>
      <c r="I78" s="41" t="s">
        <v>1873</v>
      </c>
      <c r="J78" s="51" t="s">
        <v>2414</v>
      </c>
      <c r="K78" s="51" t="s">
        <v>2414</v>
      </c>
      <c r="L78" s="41" t="s">
        <v>15</v>
      </c>
      <c r="M78" s="41" t="s">
        <v>332</v>
      </c>
      <c r="N78" s="50" t="str">
        <f t="shared" si="1"/>
        <v>INSERT INTO ft_t_rtvl   (rtng_value_oid, rtng_set_oid, rtng_cde, last_chg_tms, last_chg_usr_id, start_tms, rank_num, rtng_cde_num, rtng_nme, rtng_desc, data_stat_typ, data_src_id)  SELECT 'ESM=000077', (SELECT rtng_set_oid FROM ft_t_rtng WHERE end_tms IS NULL AND rtng_set_mnem = 'BB' ),'P-3 *-',SYSDATE,'GS:BARCLAYS',SYSDATE,null,null,'P-3 *-','P-3 *-','ACTIVE','ESM'      FROM DUAL WHERE NOT EXISTS (SELECT 1 FROM ft_t_rtvl WHERE rtng_set_oid = (SELECT rtng_set_oid FROM ft_t_rtng WHERE end_tms IS NULL AND rtng_set_mnem = 'BB' ) AND rtng_cde = 'P-3 *-');</v>
      </c>
    </row>
    <row r="79" spans="1:14" ht="14.5">
      <c r="A79" s="49" t="s">
        <v>1990</v>
      </c>
      <c r="B79" s="41" t="s">
        <v>1953</v>
      </c>
      <c r="C79" s="45" t="s">
        <v>67</v>
      </c>
      <c r="D79" s="51" t="s">
        <v>1255</v>
      </c>
      <c r="E79" s="43" t="s">
        <v>35</v>
      </c>
      <c r="F79" s="42" t="s">
        <v>331</v>
      </c>
      <c r="G79" s="42" t="s">
        <v>35</v>
      </c>
      <c r="H79" s="41" t="s">
        <v>1873</v>
      </c>
      <c r="I79" s="41" t="s">
        <v>1873</v>
      </c>
      <c r="J79" s="51" t="s">
        <v>1255</v>
      </c>
      <c r="K79" s="51" t="s">
        <v>1255</v>
      </c>
      <c r="L79" s="41" t="s">
        <v>15</v>
      </c>
      <c r="M79" s="41" t="s">
        <v>332</v>
      </c>
      <c r="N79" s="50" t="str">
        <f t="shared" si="1"/>
        <v>INSERT INTO ft_t_rtvl   (rtng_value_oid, rtng_set_oid, rtng_cde, last_chg_tms, last_chg_usr_id, start_tms, rank_num, rtng_cde_num, rtng_nme, rtng_desc, data_stat_typ, data_src_id)  SELECT 'ESM=000078', (SELECT rtng_set_oid FROM ft_t_rtng WHERE end_tms IS NULL AND rtng_set_mnem = 'BB' ),'POS',SYSDATE,'GS:BARCLAYS',SYSDATE,null,null,'POS','POS','ACTIVE','ESM'      FROM DUAL WHERE NOT EXISTS (SELECT 1 FROM ft_t_rtvl WHERE rtng_set_oid = (SELECT rtng_set_oid FROM ft_t_rtng WHERE end_tms IS NULL AND rtng_set_mnem = 'BB' ) AND rtng_cde = 'POS');</v>
      </c>
    </row>
    <row r="80" spans="1:14" ht="14.5">
      <c r="A80" s="49" t="s">
        <v>1990</v>
      </c>
      <c r="B80" s="41" t="s">
        <v>1954</v>
      </c>
      <c r="C80" s="45" t="s">
        <v>67</v>
      </c>
      <c r="D80" s="51" t="s">
        <v>1876</v>
      </c>
      <c r="E80" s="43" t="s">
        <v>35</v>
      </c>
      <c r="F80" s="42" t="s">
        <v>331</v>
      </c>
      <c r="G80" s="42" t="s">
        <v>35</v>
      </c>
      <c r="H80" s="41" t="s">
        <v>1873</v>
      </c>
      <c r="I80" s="41" t="s">
        <v>1873</v>
      </c>
      <c r="J80" s="51" t="s">
        <v>1876</v>
      </c>
      <c r="K80" s="51" t="s">
        <v>1876</v>
      </c>
      <c r="L80" s="41" t="s">
        <v>15</v>
      </c>
      <c r="M80" s="41" t="s">
        <v>332</v>
      </c>
      <c r="N80" s="50" t="str">
        <f t="shared" si="1"/>
        <v>INSERT INTO ft_t_rtvl   (rtng_value_oid, rtng_set_oid, rtng_cde, last_chg_tms, last_chg_usr_id, start_tms, rank_num, rtng_cde_num, rtng_nme, rtng_desc, data_stat_typ, data_src_id)  SELECT 'ESM=000079', (SELECT rtng_set_oid FROM ft_t_rtng WHERE end_tms IS NULL AND rtng_set_mnem = 'BB' ),'STABLE',SYSDATE,'GS:BARCLAYS',SYSDATE,null,null,'STABLE','STABLE','ACTIVE','ESM'      FROM DUAL WHERE NOT EXISTS (SELECT 1 FROM ft_t_rtvl WHERE rtng_set_oid = (SELECT rtng_set_oid FROM ft_t_rtng WHERE end_tms IS NULL AND rtng_set_mnem = 'BB' ) AND rtng_cde = 'STABLE');</v>
      </c>
    </row>
    <row r="81" spans="1:14" ht="14.5">
      <c r="A81" s="49" t="s">
        <v>1990</v>
      </c>
      <c r="B81" s="41" t="s">
        <v>1955</v>
      </c>
      <c r="C81" s="45" t="s">
        <v>67</v>
      </c>
      <c r="D81" s="51" t="s">
        <v>65</v>
      </c>
      <c r="E81" s="43" t="s">
        <v>35</v>
      </c>
      <c r="F81" s="42" t="s">
        <v>331</v>
      </c>
      <c r="G81" s="42" t="s">
        <v>35</v>
      </c>
      <c r="H81" s="41" t="s">
        <v>1873</v>
      </c>
      <c r="I81" s="41" t="s">
        <v>1873</v>
      </c>
      <c r="J81" s="51" t="s">
        <v>65</v>
      </c>
      <c r="K81" s="51" t="s">
        <v>65</v>
      </c>
      <c r="L81" s="41" t="s">
        <v>15</v>
      </c>
      <c r="M81" s="41" t="s">
        <v>332</v>
      </c>
      <c r="N81" s="50" t="str">
        <f t="shared" si="1"/>
        <v>INSERT INTO ft_t_rtvl   (rtng_value_oid, rtng_set_oid, rtng_cde, last_chg_tms, last_chg_usr_id, start_tms, rank_num, rtng_cde_num, rtng_nme, rtng_desc, data_stat_typ, data_src_id)  SELECT 'ESM=000080', (SELECT rtng_set_oid FROM ft_t_rtng WHERE end_tms IS NULL AND rtng_set_mnem = 'BB' ),'WD',SYSDATE,'GS:BARCLAYS',SYSDATE,null,null,'WD','WD','ACTIVE','ESM'      FROM DUAL WHERE NOT EXISTS (SELECT 1 FROM ft_t_rtvl WHERE rtng_set_oid = (SELECT rtng_set_oid FROM ft_t_rtng WHERE end_tms IS NULL AND rtng_set_mnem = 'BB' ) AND rtng_cde = 'WD');</v>
      </c>
    </row>
    <row r="82" spans="1:14" ht="14.5">
      <c r="A82" s="49" t="s">
        <v>1990</v>
      </c>
      <c r="B82" s="41" t="s">
        <v>1956</v>
      </c>
      <c r="C82" s="45" t="s">
        <v>67</v>
      </c>
      <c r="D82" s="51" t="s">
        <v>64</v>
      </c>
      <c r="E82" s="43" t="s">
        <v>35</v>
      </c>
      <c r="F82" s="42" t="s">
        <v>331</v>
      </c>
      <c r="G82" s="42" t="s">
        <v>35</v>
      </c>
      <c r="H82" s="41" t="s">
        <v>1873</v>
      </c>
      <c r="I82" s="41" t="s">
        <v>1873</v>
      </c>
      <c r="J82" s="51" t="s">
        <v>64</v>
      </c>
      <c r="K82" s="51" t="s">
        <v>64</v>
      </c>
      <c r="L82" s="41" t="s">
        <v>15</v>
      </c>
      <c r="M82" s="41" t="s">
        <v>332</v>
      </c>
      <c r="N82" s="50" t="str">
        <f t="shared" si="1"/>
        <v>INSERT INTO ft_t_rtvl   (rtng_value_oid, rtng_set_oid, rtng_cde, last_chg_tms, last_chg_usr_id, start_tms, rank_num, rtng_cde_num, rtng_nme, rtng_desc, data_stat_typ, data_src_id)  SELECT 'ESM=000081', (SELECT rtng_set_oid FROM ft_t_rtng WHERE end_tms IS NULL AND rtng_set_mnem = 'BB' ),'WR',SYSDATE,'GS:BARCLAYS',SYSDATE,null,null,'WR','WR','ACTIVE','ESM'      FROM DUAL WHERE NOT EXISTS (SELECT 1 FROM ft_t_rtvl WHERE rtng_set_oid = (SELECT rtng_set_oid FROM ft_t_rtng WHERE end_tms IS NULL AND rtng_set_mnem = 'BB' ) AND rtng_cde = 'WR');</v>
      </c>
    </row>
    <row r="83" spans="1:14" ht="14.5">
      <c r="A83" s="49" t="s">
        <v>1990</v>
      </c>
      <c r="B83" s="41" t="s">
        <v>1957</v>
      </c>
      <c r="C83" s="45" t="s">
        <v>67</v>
      </c>
      <c r="D83" s="51" t="s">
        <v>2234</v>
      </c>
      <c r="E83" s="43" t="s">
        <v>35</v>
      </c>
      <c r="F83" s="42" t="s">
        <v>331</v>
      </c>
      <c r="G83" s="42" t="s">
        <v>35</v>
      </c>
      <c r="H83" s="41" t="s">
        <v>1873</v>
      </c>
      <c r="I83" s="41" t="s">
        <v>1873</v>
      </c>
      <c r="J83" s="51" t="s">
        <v>2234</v>
      </c>
      <c r="K83" s="51" t="s">
        <v>2234</v>
      </c>
      <c r="L83" s="41" t="s">
        <v>15</v>
      </c>
      <c r="M83" s="41" t="s">
        <v>332</v>
      </c>
      <c r="N83" s="50" t="str">
        <f t="shared" si="1"/>
        <v>INSERT INTO ft_t_rtvl   (rtng_value_oid, rtng_set_oid, rtng_cde, last_chg_tms, last_chg_usr_id, start_tms, rank_num, rtng_cde_num, rtng_nme, rtng_desc, data_stat_typ, data_src_id)  SELECT 'ESM=000082', (SELECT rtng_set_oid FROM ft_t_rtng WHERE end_tms IS NULL AND rtng_set_mnem = 'BB' ),'BBB1',SYSDATE,'GS:BARCLAYS',SYSDATE,null,null,'BBB1','BBB1','ACTIVE','ESM'      FROM DUAL WHERE NOT EXISTS (SELECT 1 FROM ft_t_rtvl WHERE rtng_set_oid = (SELECT rtng_set_oid FROM ft_t_rtng WHERE end_tms IS NULL AND rtng_set_mnem = 'BB' ) AND rtng_cde = 'BBB1');</v>
      </c>
    </row>
    <row r="84" spans="1:14" ht="14.5">
      <c r="A84" s="49" t="s">
        <v>1990</v>
      </c>
      <c r="B84" s="41" t="s">
        <v>1958</v>
      </c>
      <c r="C84" s="45" t="s">
        <v>67</v>
      </c>
      <c r="D84" s="51" t="s">
        <v>2236</v>
      </c>
      <c r="E84" s="43" t="s">
        <v>35</v>
      </c>
      <c r="F84" s="42" t="s">
        <v>331</v>
      </c>
      <c r="G84" s="42" t="s">
        <v>35</v>
      </c>
      <c r="H84" s="41" t="s">
        <v>1873</v>
      </c>
      <c r="I84" s="41" t="s">
        <v>1873</v>
      </c>
      <c r="J84" s="51" t="s">
        <v>2236</v>
      </c>
      <c r="K84" s="51" t="s">
        <v>2236</v>
      </c>
      <c r="L84" s="41" t="s">
        <v>15</v>
      </c>
      <c r="M84" s="41" t="s">
        <v>332</v>
      </c>
      <c r="N84" s="50" t="str">
        <f t="shared" si="1"/>
        <v>INSERT INTO ft_t_rtvl   (rtng_value_oid, rtng_set_oid, rtng_cde, last_chg_tms, last_chg_usr_id, start_tms, rank_num, rtng_cde_num, rtng_nme, rtng_desc, data_stat_typ, data_src_id)  SELECT 'ESM=000083', (SELECT rtng_set_oid FROM ft_t_rtng WHERE end_tms IS NULL AND rtng_set_mnem = 'BB' ),'BBB2',SYSDATE,'GS:BARCLAYS',SYSDATE,null,null,'BBB2','BBB2','ACTIVE','ESM'      FROM DUAL WHERE NOT EXISTS (SELECT 1 FROM ft_t_rtvl WHERE rtng_set_oid = (SELECT rtng_set_oid FROM ft_t_rtng WHERE end_tms IS NULL AND rtng_set_mnem = 'BB' ) AND rtng_cde = 'BBB2');</v>
      </c>
    </row>
    <row r="85" spans="1:14" ht="14.5">
      <c r="A85" s="49" t="s">
        <v>1812</v>
      </c>
      <c r="B85" s="41" t="s">
        <v>1959</v>
      </c>
      <c r="C85" s="44" t="s">
        <v>152</v>
      </c>
      <c r="D85" s="51" t="s">
        <v>144</v>
      </c>
      <c r="E85" s="43" t="s">
        <v>35</v>
      </c>
      <c r="F85" s="42" t="s">
        <v>331</v>
      </c>
      <c r="G85" s="42" t="s">
        <v>35</v>
      </c>
      <c r="H85" s="41" t="s">
        <v>1873</v>
      </c>
      <c r="I85" s="41" t="s">
        <v>1873</v>
      </c>
      <c r="J85" s="51" t="s">
        <v>144</v>
      </c>
      <c r="K85" s="51" t="s">
        <v>144</v>
      </c>
      <c r="L85" s="41" t="s">
        <v>15</v>
      </c>
      <c r="M85" s="41" t="s">
        <v>332</v>
      </c>
      <c r="N85" s="50" t="str">
        <f t="shared" ref="N85:N126" si="2">CONCATENATE("INSERT INTO ft_t_rtvl   (rtng_value_oid, rtng_set_oid, rtng_cde, last_chg_tms, last_chg_usr_id, start_tms, rank_num, rtng_cde_num, rtng_nme, rtng_desc, data_stat_typ, data_src_id)  SELECT '", B85, "', (SELECT rtng_set_oid FROM ft_t_rtng WHERE end_tms IS NULL AND rtng_set_mnem = '", C85, "' ),'", D85, "',", E85, ",'", F85, "',", G85, ",", H85,",", IF(I85="","NULL",I85), ",'", J85, "','", K85, "','", L85, "','", M85, "'      FROM DUAL WHERE NOT EXISTS (SELECT 1 FROM ft_t_rtvl WHERE rtng_set_oid = ", "(SELECT rtng_set_oid FROM ft_t_rtng WHERE end_tms IS NULL AND rtng_set_mnem = '", C85, "' )", " AND rtng_cde = '", D85, "');")</f>
        <v>INSERT INTO ft_t_rtvl   (rtng_value_oid, rtng_set_oid, rtng_cde, last_chg_tms, last_chg_usr_id, start_tms, rank_num, rtng_cde_num, rtng_nme, rtng_desc, data_stat_typ, data_src_id)  SELECT 'ESM=000084', (SELECT rtng_set_oid FROM ft_t_rtng WHERE end_tms IS NULL AND rtng_set_mnem = 'FITCH' ),'F3',SYSDATE,'GS:BARCLAYS',SYSDATE,null,null,'F3','F3','ACTIVE','ESM'      FROM DUAL WHERE NOT EXISTS (SELECT 1 FROM ft_t_rtvl WHERE rtng_set_oid = (SELECT rtng_set_oid FROM ft_t_rtng WHERE end_tms IS NULL AND rtng_set_mnem = 'FITCH' ) AND rtng_cde = 'F3');</v>
      </c>
    </row>
    <row r="86" spans="1:14" ht="14.5">
      <c r="A86" s="49" t="s">
        <v>1812</v>
      </c>
      <c r="B86" s="41" t="s">
        <v>1960</v>
      </c>
      <c r="C86" s="44" t="s">
        <v>152</v>
      </c>
      <c r="D86" s="51" t="s">
        <v>63</v>
      </c>
      <c r="E86" s="43" t="s">
        <v>35</v>
      </c>
      <c r="F86" s="42" t="s">
        <v>331</v>
      </c>
      <c r="G86" s="42" t="s">
        <v>35</v>
      </c>
      <c r="H86" s="41" t="s">
        <v>1873</v>
      </c>
      <c r="I86" s="41" t="s">
        <v>1873</v>
      </c>
      <c r="J86" s="51" t="s">
        <v>63</v>
      </c>
      <c r="K86" s="51" t="s">
        <v>63</v>
      </c>
      <c r="L86" s="41" t="s">
        <v>15</v>
      </c>
      <c r="M86" s="41" t="s">
        <v>332</v>
      </c>
      <c r="N86" s="50" t="str">
        <f t="shared" si="2"/>
        <v>INSERT INTO ft_t_rtvl   (rtng_value_oid, rtng_set_oid, rtng_cde, last_chg_tms, last_chg_usr_id, start_tms, rank_num, rtng_cde_num, rtng_nme, rtng_desc, data_stat_typ, data_src_id)  SELECT 'ESM=000085', (SELECT rtng_set_oid FROM ft_t_rtng WHERE end_tms IS NULL AND rtng_set_mnem = 'FITCH' ),'NR',SYSDATE,'GS:BARCLAYS',SYSDATE,null,null,'NR','NR','ACTIVE','ESM'      FROM DUAL WHERE NOT EXISTS (SELECT 1 FROM ft_t_rtvl WHERE rtng_set_oid = (SELECT rtng_set_oid FROM ft_t_rtng WHERE end_tms IS NULL AND rtng_set_mnem = 'FITCH' ) AND rtng_cde = 'NR');</v>
      </c>
    </row>
    <row r="87" spans="1:14" ht="14.5">
      <c r="A87" s="49" t="s">
        <v>1812</v>
      </c>
      <c r="B87" s="41" t="s">
        <v>1961</v>
      </c>
      <c r="C87" s="44" t="s">
        <v>152</v>
      </c>
      <c r="D87" s="51" t="s">
        <v>83</v>
      </c>
      <c r="E87" s="43" t="s">
        <v>35</v>
      </c>
      <c r="F87" s="42" t="s">
        <v>331</v>
      </c>
      <c r="G87" s="42" t="s">
        <v>35</v>
      </c>
      <c r="H87" s="41" t="s">
        <v>1873</v>
      </c>
      <c r="I87" s="41" t="s">
        <v>1873</v>
      </c>
      <c r="J87" s="51" t="s">
        <v>83</v>
      </c>
      <c r="K87" s="51" t="s">
        <v>83</v>
      </c>
      <c r="L87" s="41" t="s">
        <v>15</v>
      </c>
      <c r="M87" s="41" t="s">
        <v>332</v>
      </c>
      <c r="N87" s="50" t="str">
        <f t="shared" si="2"/>
        <v>INSERT INTO ft_t_rtvl   (rtng_value_oid, rtng_set_oid, rtng_cde, last_chg_tms, last_chg_usr_id, start_tms, rank_num, rtng_cde_num, rtng_nme, rtng_desc, data_stat_typ, data_src_id)  SELECT 'ESM=000086',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88" spans="1:14" ht="14.5">
      <c r="A88" s="49" t="s">
        <v>1812</v>
      </c>
      <c r="B88" s="41" t="s">
        <v>1962</v>
      </c>
      <c r="C88" s="44" t="s">
        <v>152</v>
      </c>
      <c r="D88" s="51" t="s">
        <v>80</v>
      </c>
      <c r="E88" s="43" t="s">
        <v>35</v>
      </c>
      <c r="F88" s="42" t="s">
        <v>331</v>
      </c>
      <c r="G88" s="42" t="s">
        <v>35</v>
      </c>
      <c r="H88" s="41" t="s">
        <v>1873</v>
      </c>
      <c r="I88" s="41" t="s">
        <v>1873</v>
      </c>
      <c r="J88" s="51" t="s">
        <v>80</v>
      </c>
      <c r="K88" s="51" t="s">
        <v>80</v>
      </c>
      <c r="L88" s="41" t="s">
        <v>15</v>
      </c>
      <c r="M88" s="41" t="s">
        <v>332</v>
      </c>
      <c r="N88" s="50" t="str">
        <f t="shared" si="2"/>
        <v>INSERT INTO ft_t_rtvl   (rtng_value_oid, rtng_set_oid, rtng_cde, last_chg_tms, last_chg_usr_id, start_tms, rank_num, rtng_cde_num, rtng_nme, rtng_desc, data_stat_typ, data_src_id)  SELECT 'ESM=000087',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89" spans="1:14" ht="14.5">
      <c r="A89" s="49" t="s">
        <v>1812</v>
      </c>
      <c r="B89" s="41" t="s">
        <v>1963</v>
      </c>
      <c r="C89" s="44" t="s">
        <v>152</v>
      </c>
      <c r="D89" s="51" t="s">
        <v>77</v>
      </c>
      <c r="E89" s="43" t="s">
        <v>35</v>
      </c>
      <c r="F89" s="42" t="s">
        <v>331</v>
      </c>
      <c r="G89" s="42" t="s">
        <v>35</v>
      </c>
      <c r="H89" s="41" t="s">
        <v>1873</v>
      </c>
      <c r="I89" s="41" t="s">
        <v>1873</v>
      </c>
      <c r="J89" s="51" t="s">
        <v>77</v>
      </c>
      <c r="K89" s="51" t="s">
        <v>77</v>
      </c>
      <c r="L89" s="41" t="s">
        <v>15</v>
      </c>
      <c r="M89" s="41" t="s">
        <v>332</v>
      </c>
      <c r="N89" s="50" t="str">
        <f t="shared" si="2"/>
        <v>INSERT INTO ft_t_rtvl   (rtng_value_oid, rtng_set_oid, rtng_cde, last_chg_tms, last_chg_usr_id, start_tms, rank_num, rtng_cde_num, rtng_nme, rtng_desc, data_stat_typ, data_src_id)  SELECT 'ESM=000088', (SELECT rtng_set_oid FROM ft_t_rtng WHERE end_tms IS NULL AND rtng_set_mnem = 'FITCH' ),'AA+',SYSDATE,'GS:BARCLAYS',SYSDATE,null,null,'AA+','AA+','ACTIVE','ESM'      FROM DUAL WHERE NOT EXISTS (SELECT 1 FROM ft_t_rtvl WHERE rtng_set_oid = (SELECT rtng_set_oid FROM ft_t_rtng WHERE end_tms IS NULL AND rtng_set_mnem = 'FITCH' ) AND rtng_cde = 'AA+');</v>
      </c>
    </row>
    <row r="90" spans="1:14" ht="14.5">
      <c r="A90" s="49" t="s">
        <v>1812</v>
      </c>
      <c r="B90" s="41" t="s">
        <v>1964</v>
      </c>
      <c r="C90" s="44" t="s">
        <v>152</v>
      </c>
      <c r="D90" s="51" t="s">
        <v>86</v>
      </c>
      <c r="E90" s="43" t="s">
        <v>35</v>
      </c>
      <c r="F90" s="42" t="s">
        <v>331</v>
      </c>
      <c r="G90" s="42" t="s">
        <v>35</v>
      </c>
      <c r="H90" s="41" t="s">
        <v>1873</v>
      </c>
      <c r="I90" s="41" t="s">
        <v>1873</v>
      </c>
      <c r="J90" s="51" t="s">
        <v>86</v>
      </c>
      <c r="K90" s="51" t="s">
        <v>86</v>
      </c>
      <c r="L90" s="41" t="s">
        <v>15</v>
      </c>
      <c r="M90" s="41" t="s">
        <v>332</v>
      </c>
      <c r="N90" s="50" t="str">
        <f t="shared" si="2"/>
        <v>INSERT INTO ft_t_rtvl   (rtng_value_oid, rtng_set_oid, rtng_cde, last_chg_tms, last_chg_usr_id, start_tms, rank_num, rtng_cde_num, rtng_nme, rtng_desc, data_stat_typ, data_src_id)  SELECT 'ESM=000089', (SELECT rtng_set_oid FROM ft_t_rtng WHERE end_tms IS NULL AND rtng_set_mnem = 'FITCH' ),'BB-',SYSDATE,'GS:BARCLAYS',SYSDATE,null,null,'BB-','BB-','ACTIVE','ESM'      FROM DUAL WHERE NOT EXISTS (SELECT 1 FROM ft_t_rtvl WHERE rtng_set_oid = (SELECT rtng_set_oid FROM ft_t_rtng WHERE end_tms IS NULL AND rtng_set_mnem = 'FITCH' ) AND rtng_cde = 'BB-');</v>
      </c>
    </row>
    <row r="91" spans="1:14" ht="14.5">
      <c r="A91" s="49" t="s">
        <v>1812</v>
      </c>
      <c r="B91" s="41" t="s">
        <v>1965</v>
      </c>
      <c r="C91" s="44" t="s">
        <v>152</v>
      </c>
      <c r="D91" s="51" t="s">
        <v>1991</v>
      </c>
      <c r="E91" s="43" t="s">
        <v>35</v>
      </c>
      <c r="F91" s="42" t="s">
        <v>331</v>
      </c>
      <c r="G91" s="42" t="s">
        <v>35</v>
      </c>
      <c r="H91" s="41" t="s">
        <v>1873</v>
      </c>
      <c r="I91" s="41" t="s">
        <v>1873</v>
      </c>
      <c r="J91" s="51" t="s">
        <v>1991</v>
      </c>
      <c r="K91" s="51" t="s">
        <v>1991</v>
      </c>
      <c r="L91" s="41" t="s">
        <v>15</v>
      </c>
      <c r="M91" s="41" t="s">
        <v>332</v>
      </c>
      <c r="N91" s="50" t="str">
        <f t="shared" si="2"/>
        <v>INSERT INTO ft_t_rtvl   (rtng_value_oid, rtng_set_oid, rtng_cde, last_chg_tms, last_chg_usr_id, start_tms, rank_num, rtng_cde_num, rtng_nme, rtng_desc, data_stat_typ, data_src_id)  SELECT 'ESM=000090', (SELECT rtng_set_oid FROM ft_t_rtng WHERE end_tms IS NULL AND rtng_set_mnem = 'FITCH' ),'AA- ',SYSDATE,'GS:BARCLAYS',SYSDATE,null,null,'AA- ','AA- ','ACTIVE','ESM'      FROM DUAL WHERE NOT EXISTS (SELECT 1 FROM ft_t_rtvl WHERE rtng_set_oid = (SELECT rtng_set_oid FROM ft_t_rtng WHERE end_tms IS NULL AND rtng_set_mnem = 'FITCH' ) AND rtng_cde = 'AA- ');</v>
      </c>
    </row>
    <row r="92" spans="1:14" ht="14.5">
      <c r="A92" s="49" t="s">
        <v>1812</v>
      </c>
      <c r="B92" s="41" t="s">
        <v>1966</v>
      </c>
      <c r="C92" s="44" t="s">
        <v>152</v>
      </c>
      <c r="D92" s="51" t="s">
        <v>85</v>
      </c>
      <c r="E92" s="43" t="s">
        <v>35</v>
      </c>
      <c r="F92" s="42" t="s">
        <v>331</v>
      </c>
      <c r="G92" s="42" t="s">
        <v>35</v>
      </c>
      <c r="H92" s="41" t="s">
        <v>1873</v>
      </c>
      <c r="I92" s="41" t="s">
        <v>1873</v>
      </c>
      <c r="J92" s="51" t="s">
        <v>85</v>
      </c>
      <c r="K92" s="51" t="s">
        <v>85</v>
      </c>
      <c r="L92" s="41" t="s">
        <v>15</v>
      </c>
      <c r="M92" s="41" t="s">
        <v>332</v>
      </c>
      <c r="N92" s="50" t="str">
        <f t="shared" si="2"/>
        <v>INSERT INTO ft_t_rtvl   (rtng_value_oid, rtng_set_oid, rtng_cde, last_chg_tms, last_chg_usr_id, start_tms, rank_num, rtng_cde_num, rtng_nme, rtng_desc, data_stat_typ, data_src_id)  SELECT 'ESM=000091', (SELECT rtng_set_oid FROM ft_t_rtng WHERE end_tms IS NULL AND rtng_set_mnem = 'FITCH' ),'BB+',SYSDATE,'GS:BARCLAYS',SYSDATE,null,null,'BB+','BB+','ACTIVE','ESM'      FROM DUAL WHERE NOT EXISTS (SELECT 1 FROM ft_t_rtvl WHERE rtng_set_oid = (SELECT rtng_set_oid FROM ft_t_rtng WHERE end_tms IS NULL AND rtng_set_mnem = 'FITCH' ) AND rtng_cde = 'BB+');</v>
      </c>
    </row>
    <row r="93" spans="1:14" ht="14.5">
      <c r="A93" s="49" t="s">
        <v>1812</v>
      </c>
      <c r="B93" s="41" t="s">
        <v>1967</v>
      </c>
      <c r="C93" s="44" t="s">
        <v>152</v>
      </c>
      <c r="D93" s="51" t="s">
        <v>142</v>
      </c>
      <c r="E93" s="43" t="s">
        <v>35</v>
      </c>
      <c r="F93" s="42" t="s">
        <v>331</v>
      </c>
      <c r="G93" s="42" t="s">
        <v>35</v>
      </c>
      <c r="H93" s="41" t="s">
        <v>1873</v>
      </c>
      <c r="I93" s="41" t="s">
        <v>1873</v>
      </c>
      <c r="J93" s="51" t="s">
        <v>142</v>
      </c>
      <c r="K93" s="51" t="s">
        <v>142</v>
      </c>
      <c r="L93" s="41" t="s">
        <v>15</v>
      </c>
      <c r="M93" s="41" t="s">
        <v>332</v>
      </c>
      <c r="N93" s="50" t="str">
        <f t="shared" si="2"/>
        <v>INSERT INTO ft_t_rtvl   (rtng_value_oid, rtng_set_oid, rtng_cde, last_chg_tms, last_chg_usr_id, start_tms, rank_num, rtng_cde_num, rtng_nme, rtng_desc, data_stat_typ, data_src_id)  SELECT 'ESM=000092', (SELECT rtng_set_oid FROM ft_t_rtng WHERE end_tms IS NULL AND rtng_set_mnem = 'FITCH' ),'F1+',SYSDATE,'GS:BARCLAYS',SYSDATE,null,null,'F1+','F1+','ACTIVE','ESM'      FROM DUAL WHERE NOT EXISTS (SELECT 1 FROM ft_t_rtvl WHERE rtng_set_oid = (SELECT rtng_set_oid FROM ft_t_rtng WHERE end_tms IS NULL AND rtng_set_mnem = 'FITCH' ) AND rtng_cde = 'F1+');</v>
      </c>
    </row>
    <row r="94" spans="1:14" ht="14.5">
      <c r="A94" s="49" t="s">
        <v>1812</v>
      </c>
      <c r="B94" s="41" t="s">
        <v>1968</v>
      </c>
      <c r="C94" s="44" t="s">
        <v>152</v>
      </c>
      <c r="D94" s="51" t="s">
        <v>83</v>
      </c>
      <c r="E94" s="43" t="s">
        <v>35</v>
      </c>
      <c r="F94" s="42" t="s">
        <v>331</v>
      </c>
      <c r="G94" s="42" t="s">
        <v>35</v>
      </c>
      <c r="H94" s="41" t="s">
        <v>1873</v>
      </c>
      <c r="I94" s="41" t="s">
        <v>1873</v>
      </c>
      <c r="J94" s="51" t="s">
        <v>83</v>
      </c>
      <c r="K94" s="51" t="s">
        <v>83</v>
      </c>
      <c r="L94" s="41" t="s">
        <v>15</v>
      </c>
      <c r="M94" s="41" t="s">
        <v>332</v>
      </c>
      <c r="N94" s="50" t="str">
        <f t="shared" si="2"/>
        <v>INSERT INTO ft_t_rtvl   (rtng_value_oid, rtng_set_oid, rtng_cde, last_chg_tms, last_chg_usr_id, start_tms, rank_num, rtng_cde_num, rtng_nme, rtng_desc, data_stat_typ, data_src_id)  SELECT 'ESM=000093',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95" spans="1:14" ht="14.5">
      <c r="A95" s="49" t="s">
        <v>1812</v>
      </c>
      <c r="B95" s="41" t="s">
        <v>1969</v>
      </c>
      <c r="C95" s="44" t="s">
        <v>152</v>
      </c>
      <c r="D95" s="51" t="s">
        <v>82</v>
      </c>
      <c r="E95" s="43" t="s">
        <v>35</v>
      </c>
      <c r="F95" s="42" t="s">
        <v>331</v>
      </c>
      <c r="G95" s="42" t="s">
        <v>35</v>
      </c>
      <c r="H95" s="41" t="s">
        <v>1873</v>
      </c>
      <c r="I95" s="41" t="s">
        <v>1873</v>
      </c>
      <c r="J95" s="51" t="s">
        <v>82</v>
      </c>
      <c r="K95" s="51" t="s">
        <v>82</v>
      </c>
      <c r="L95" s="41" t="s">
        <v>15</v>
      </c>
      <c r="M95" s="41" t="s">
        <v>332</v>
      </c>
      <c r="N95" s="50" t="str">
        <f t="shared" si="2"/>
        <v>INSERT INTO ft_t_rtvl   (rtng_value_oid, rtng_set_oid, rtng_cde, last_chg_tms, last_chg_usr_id, start_tms, rank_num, rtng_cde_num, rtng_nme, rtng_desc, data_stat_typ, data_src_id)  SELECT 'ESM=000094',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96" spans="1:14" ht="14.5">
      <c r="A96" s="49" t="s">
        <v>1812</v>
      </c>
      <c r="B96" s="41" t="s">
        <v>1970</v>
      </c>
      <c r="C96" s="44" t="s">
        <v>152</v>
      </c>
      <c r="D96" s="51" t="s">
        <v>126</v>
      </c>
      <c r="E96" s="43" t="s">
        <v>35</v>
      </c>
      <c r="F96" s="42" t="s">
        <v>331</v>
      </c>
      <c r="G96" s="42" t="s">
        <v>35</v>
      </c>
      <c r="H96" s="41" t="s">
        <v>1873</v>
      </c>
      <c r="I96" s="41" t="s">
        <v>1873</v>
      </c>
      <c r="J96" s="51" t="s">
        <v>126</v>
      </c>
      <c r="K96" s="51" t="s">
        <v>126</v>
      </c>
      <c r="L96" s="41" t="s">
        <v>15</v>
      </c>
      <c r="M96" s="41" t="s">
        <v>332</v>
      </c>
      <c r="N96" s="50" t="str">
        <f t="shared" si="2"/>
        <v>INSERT INTO ft_t_rtvl   (rtng_value_oid, rtng_set_oid, rtng_cde, last_chg_tms, last_chg_usr_id, start_tms, rank_num, rtng_cde_num, rtng_nme, rtng_desc, data_stat_typ, data_src_id)  SELECT 'ESM=000095', (SELECT rtng_set_oid FROM ft_t_rtng WHERE end_tms IS NULL AND rtng_set_mnem = 'FITCH' ),'F1',SYSDATE,'GS:BARCLAYS',SYSDATE,null,null,'F1','F1','ACTIVE','ESM'      FROM DUAL WHERE NOT EXISTS (SELECT 1 FROM ft_t_rtvl WHERE rtng_set_oid = (SELECT rtng_set_oid FROM ft_t_rtng WHERE end_tms IS NULL AND rtng_set_mnem = 'FITCH' ) AND rtng_cde = 'F1');</v>
      </c>
    </row>
    <row r="97" spans="1:14" ht="14.5">
      <c r="A97" s="49" t="s">
        <v>1812</v>
      </c>
      <c r="B97" s="41" t="s">
        <v>1971</v>
      </c>
      <c r="C97" s="44" t="s">
        <v>152</v>
      </c>
      <c r="D97" s="51" t="s">
        <v>129</v>
      </c>
      <c r="E97" s="43" t="s">
        <v>35</v>
      </c>
      <c r="F97" s="42" t="s">
        <v>331</v>
      </c>
      <c r="G97" s="42" t="s">
        <v>35</v>
      </c>
      <c r="H97" s="41" t="s">
        <v>1873</v>
      </c>
      <c r="I97" s="41" t="s">
        <v>1873</v>
      </c>
      <c r="J97" s="51" t="s">
        <v>129</v>
      </c>
      <c r="K97" s="51" t="s">
        <v>129</v>
      </c>
      <c r="L97" s="41" t="s">
        <v>15</v>
      </c>
      <c r="M97" s="41" t="s">
        <v>332</v>
      </c>
      <c r="N97" s="50" t="str">
        <f t="shared" si="2"/>
        <v>INSERT INTO ft_t_rtvl   (rtng_value_oid, rtng_set_oid, rtng_cde, last_chg_tms, last_chg_usr_id, start_tms, rank_num, rtng_cde_num, rtng_nme, rtng_desc, data_stat_typ, data_src_id)  SELECT 'ESM=000096', (SELECT rtng_set_oid FROM ft_t_rtng WHERE end_tms IS NULL AND rtng_set_mnem = 'FITCH' ),'F2',SYSDATE,'GS:BARCLAYS',SYSDATE,null,null,'F2','F2','ACTIVE','ESM'      FROM DUAL WHERE NOT EXISTS (SELECT 1 FROM ft_t_rtvl WHERE rtng_set_oid = (SELECT rtng_set_oid FROM ft_t_rtng WHERE end_tms IS NULL AND rtng_set_mnem = 'FITCH' ) AND rtng_cde = 'F2');</v>
      </c>
    </row>
    <row r="98" spans="1:14" ht="14.5">
      <c r="A98" s="49" t="s">
        <v>1812</v>
      </c>
      <c r="B98" s="41" t="s">
        <v>1972</v>
      </c>
      <c r="C98" s="44" t="s">
        <v>152</v>
      </c>
      <c r="D98" s="51" t="s">
        <v>144</v>
      </c>
      <c r="E98" s="43" t="s">
        <v>35</v>
      </c>
      <c r="F98" s="42" t="s">
        <v>331</v>
      </c>
      <c r="G98" s="42" t="s">
        <v>35</v>
      </c>
      <c r="H98" s="41" t="s">
        <v>1873</v>
      </c>
      <c r="I98" s="41" t="s">
        <v>1873</v>
      </c>
      <c r="J98" s="51" t="s">
        <v>144</v>
      </c>
      <c r="K98" s="51" t="s">
        <v>144</v>
      </c>
      <c r="L98" s="41" t="s">
        <v>15</v>
      </c>
      <c r="M98" s="41" t="s">
        <v>332</v>
      </c>
      <c r="N98" s="50" t="str">
        <f t="shared" si="2"/>
        <v>INSERT INTO ft_t_rtvl   (rtng_value_oid, rtng_set_oid, rtng_cde, last_chg_tms, last_chg_usr_id, start_tms, rank_num, rtng_cde_num, rtng_nme, rtng_desc, data_stat_typ, data_src_id)  SELECT 'ESM=000097', (SELECT rtng_set_oid FROM ft_t_rtng WHERE end_tms IS NULL AND rtng_set_mnem = 'FITCH' ),'F3',SYSDATE,'GS:BARCLAYS',SYSDATE,null,null,'F3','F3','ACTIVE','ESM'      FROM DUAL WHERE NOT EXISTS (SELECT 1 FROM ft_t_rtvl WHERE rtng_set_oid = (SELECT rtng_set_oid FROM ft_t_rtng WHERE end_tms IS NULL AND rtng_set_mnem = 'FITCH' ) AND rtng_cde = 'F3');</v>
      </c>
    </row>
    <row r="99" spans="1:14" ht="14.5">
      <c r="A99" s="49" t="s">
        <v>1812</v>
      </c>
      <c r="B99" s="41" t="s">
        <v>1973</v>
      </c>
      <c r="C99" s="44" t="s">
        <v>152</v>
      </c>
      <c r="D99" s="51" t="s">
        <v>142</v>
      </c>
      <c r="E99" s="43" t="s">
        <v>35</v>
      </c>
      <c r="F99" s="42" t="s">
        <v>331</v>
      </c>
      <c r="G99" s="42" t="s">
        <v>35</v>
      </c>
      <c r="H99" s="41" t="s">
        <v>1873</v>
      </c>
      <c r="I99" s="41" t="s">
        <v>1873</v>
      </c>
      <c r="J99" s="51" t="s">
        <v>142</v>
      </c>
      <c r="K99" s="51" t="s">
        <v>142</v>
      </c>
      <c r="L99" s="41" t="s">
        <v>15</v>
      </c>
      <c r="M99" s="41" t="s">
        <v>332</v>
      </c>
      <c r="N99" s="50" t="str">
        <f t="shared" si="2"/>
        <v>INSERT INTO ft_t_rtvl   (rtng_value_oid, rtng_set_oid, rtng_cde, last_chg_tms, last_chg_usr_id, start_tms, rank_num, rtng_cde_num, rtng_nme, rtng_desc, data_stat_typ, data_src_id)  SELECT 'ESM=000098', (SELECT rtng_set_oid FROM ft_t_rtng WHERE end_tms IS NULL AND rtng_set_mnem = 'FITCH' ),'F1+',SYSDATE,'GS:BARCLAYS',SYSDATE,null,null,'F1+','F1+','ACTIVE','ESM'      FROM DUAL WHERE NOT EXISTS (SELECT 1 FROM ft_t_rtvl WHERE rtng_set_oid = (SELECT rtng_set_oid FROM ft_t_rtng WHERE end_tms IS NULL AND rtng_set_mnem = 'FITCH' ) AND rtng_cde = 'F1+');</v>
      </c>
    </row>
    <row r="100" spans="1:14" ht="14.5">
      <c r="A100" s="49" t="s">
        <v>1812</v>
      </c>
      <c r="B100" s="41" t="s">
        <v>1974</v>
      </c>
      <c r="C100" s="44" t="s">
        <v>152</v>
      </c>
      <c r="D100" s="51" t="s">
        <v>126</v>
      </c>
      <c r="E100" s="43" t="s">
        <v>35</v>
      </c>
      <c r="F100" s="42" t="s">
        <v>331</v>
      </c>
      <c r="G100" s="42" t="s">
        <v>35</v>
      </c>
      <c r="H100" s="41" t="s">
        <v>1873</v>
      </c>
      <c r="I100" s="41" t="s">
        <v>1873</v>
      </c>
      <c r="J100" s="51" t="s">
        <v>126</v>
      </c>
      <c r="K100" s="51" t="s">
        <v>126</v>
      </c>
      <c r="L100" s="41" t="s">
        <v>15</v>
      </c>
      <c r="M100" s="41" t="s">
        <v>332</v>
      </c>
      <c r="N100" s="50" t="str">
        <f t="shared" si="2"/>
        <v>INSERT INTO ft_t_rtvl   (rtng_value_oid, rtng_set_oid, rtng_cde, last_chg_tms, last_chg_usr_id, start_tms, rank_num, rtng_cde_num, rtng_nme, rtng_desc, data_stat_typ, data_src_id)  SELECT 'ESM=000099', (SELECT rtng_set_oid FROM ft_t_rtng WHERE end_tms IS NULL AND rtng_set_mnem = 'FITCH' ),'F1',SYSDATE,'GS:BARCLAYS',SYSDATE,null,null,'F1','F1','ACTIVE','ESM'      FROM DUAL WHERE NOT EXISTS (SELECT 1 FROM ft_t_rtvl WHERE rtng_set_oid = (SELECT rtng_set_oid FROM ft_t_rtng WHERE end_tms IS NULL AND rtng_set_mnem = 'FITCH' ) AND rtng_cde = 'F1');</v>
      </c>
    </row>
    <row r="101" spans="1:14" ht="14.5">
      <c r="A101" s="49" t="s">
        <v>1812</v>
      </c>
      <c r="B101" s="41" t="s">
        <v>1975</v>
      </c>
      <c r="C101" s="44" t="s">
        <v>152</v>
      </c>
      <c r="D101" s="51" t="s">
        <v>67</v>
      </c>
      <c r="E101" s="43" t="s">
        <v>35</v>
      </c>
      <c r="F101" s="42" t="s">
        <v>331</v>
      </c>
      <c r="G101" s="42" t="s">
        <v>35</v>
      </c>
      <c r="H101" s="41" t="s">
        <v>1873</v>
      </c>
      <c r="I101" s="41" t="s">
        <v>1873</v>
      </c>
      <c r="J101" s="51" t="s">
        <v>67</v>
      </c>
      <c r="K101" s="51" t="s">
        <v>67</v>
      </c>
      <c r="L101" s="41" t="s">
        <v>15</v>
      </c>
      <c r="M101" s="41" t="s">
        <v>332</v>
      </c>
      <c r="N101" s="50" t="str">
        <f t="shared" si="2"/>
        <v>INSERT INTO ft_t_rtvl   (rtng_value_oid, rtng_set_oid, rtng_cde, last_chg_tms, last_chg_usr_id, start_tms, rank_num, rtng_cde_num, rtng_nme, rtng_desc, data_stat_typ, data_src_id)  SELECT 'ESM=000100', (SELECT rtng_set_oid FROM ft_t_rtng WHERE end_tms IS NULL AND rtng_set_mnem = 'FITCH' ),'BB',SYSDATE,'GS:BARCLAYS',SYSDATE,null,null,'BB','BB','ACTIVE','ESM'      FROM DUAL WHERE NOT EXISTS (SELECT 1 FROM ft_t_rtvl WHERE rtng_set_oid = (SELECT rtng_set_oid FROM ft_t_rtng WHERE end_tms IS NULL AND rtng_set_mnem = 'FITCH' ) AND rtng_cde = 'BB');</v>
      </c>
    </row>
    <row r="102" spans="1:14" ht="14.5">
      <c r="A102" s="49" t="s">
        <v>1812</v>
      </c>
      <c r="B102" s="41" t="s">
        <v>1976</v>
      </c>
      <c r="C102" s="44" t="s">
        <v>152</v>
      </c>
      <c r="D102" s="51" t="s">
        <v>75</v>
      </c>
      <c r="E102" s="43" t="s">
        <v>35</v>
      </c>
      <c r="F102" s="42" t="s">
        <v>331</v>
      </c>
      <c r="G102" s="42" t="s">
        <v>35</v>
      </c>
      <c r="H102" s="41" t="s">
        <v>1873</v>
      </c>
      <c r="I102" s="41" t="s">
        <v>1873</v>
      </c>
      <c r="J102" s="51" t="s">
        <v>75</v>
      </c>
      <c r="K102" s="51" t="s">
        <v>75</v>
      </c>
      <c r="L102" s="41" t="s">
        <v>15</v>
      </c>
      <c r="M102" s="41" t="s">
        <v>332</v>
      </c>
      <c r="N102" s="50" t="str">
        <f t="shared" si="2"/>
        <v>INSERT INTO ft_t_rtvl   (rtng_value_oid, rtng_set_oid, rtng_cde, last_chg_tms, last_chg_usr_id, start_tms, rank_num, rtng_cde_num, rtng_nme, rtng_desc, data_stat_typ, data_src_id)  SELECT 'ESM=000101',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03" spans="1:14" ht="14.5">
      <c r="A103" s="49" t="s">
        <v>1812</v>
      </c>
      <c r="B103" s="41" t="s">
        <v>1977</v>
      </c>
      <c r="C103" s="44" t="s">
        <v>152</v>
      </c>
      <c r="D103" s="51" t="s">
        <v>84</v>
      </c>
      <c r="E103" s="43" t="s">
        <v>35</v>
      </c>
      <c r="F103" s="42" t="s">
        <v>331</v>
      </c>
      <c r="G103" s="42" t="s">
        <v>35</v>
      </c>
      <c r="H103" s="41" t="s">
        <v>1873</v>
      </c>
      <c r="I103" s="41" t="s">
        <v>1873</v>
      </c>
      <c r="J103" s="51" t="s">
        <v>84</v>
      </c>
      <c r="K103" s="51" t="s">
        <v>84</v>
      </c>
      <c r="L103" s="41" t="s">
        <v>15</v>
      </c>
      <c r="M103" s="41" t="s">
        <v>332</v>
      </c>
      <c r="N103" s="50" t="str">
        <f t="shared" si="2"/>
        <v>INSERT INTO ft_t_rtvl   (rtng_value_oid, rtng_set_oid, rtng_cde, last_chg_tms, last_chg_usr_id, start_tms, rank_num, rtng_cde_num, rtng_nme, rtng_desc, data_stat_typ, data_src_id)  SELECT 'ESM=000102',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104" spans="1:14" ht="14.5">
      <c r="A104" s="49" t="s">
        <v>1812</v>
      </c>
      <c r="B104" s="41" t="s">
        <v>1978</v>
      </c>
      <c r="C104" s="44" t="s">
        <v>152</v>
      </c>
      <c r="D104" s="51" t="s">
        <v>82</v>
      </c>
      <c r="E104" s="43" t="s">
        <v>35</v>
      </c>
      <c r="F104" s="42" t="s">
        <v>331</v>
      </c>
      <c r="G104" s="42" t="s">
        <v>35</v>
      </c>
      <c r="H104" s="41" t="s">
        <v>1873</v>
      </c>
      <c r="I104" s="41" t="s">
        <v>1873</v>
      </c>
      <c r="J104" s="51" t="s">
        <v>82</v>
      </c>
      <c r="K104" s="51" t="s">
        <v>82</v>
      </c>
      <c r="L104" s="41" t="s">
        <v>15</v>
      </c>
      <c r="M104" s="41" t="s">
        <v>332</v>
      </c>
      <c r="N104" s="50" t="str">
        <f t="shared" si="2"/>
        <v>INSERT INTO ft_t_rtvl   (rtng_value_oid, rtng_set_oid, rtng_cde, last_chg_tms, last_chg_usr_id, start_tms, rank_num, rtng_cde_num, rtng_nme, rtng_desc, data_stat_typ, data_src_id)  SELECT 'ESM=000103',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105" spans="1:14" ht="14.5">
      <c r="A105" s="49" t="s">
        <v>1812</v>
      </c>
      <c r="B105" s="41" t="s">
        <v>1979</v>
      </c>
      <c r="C105" s="44" t="s">
        <v>152</v>
      </c>
      <c r="D105" s="51" t="s">
        <v>76</v>
      </c>
      <c r="E105" s="43" t="s">
        <v>35</v>
      </c>
      <c r="F105" s="42" t="s">
        <v>331</v>
      </c>
      <c r="G105" s="42" t="s">
        <v>35</v>
      </c>
      <c r="H105" s="41" t="s">
        <v>1873</v>
      </c>
      <c r="I105" s="41" t="s">
        <v>1873</v>
      </c>
      <c r="J105" s="51" t="s">
        <v>76</v>
      </c>
      <c r="K105" s="51" t="s">
        <v>76</v>
      </c>
      <c r="L105" s="41" t="s">
        <v>15</v>
      </c>
      <c r="M105" s="41" t="s">
        <v>332</v>
      </c>
      <c r="N105" s="50" t="str">
        <f t="shared" si="2"/>
        <v>INSERT INTO ft_t_rtvl   (rtng_value_oid, rtng_set_oid, rtng_cde, last_chg_tms, last_chg_usr_id, start_tms, rank_num, rtng_cde_num, rtng_nme, rtng_desc, data_stat_typ, data_src_id)  SELECT 'ESM=000104',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06" spans="1:14" ht="14.5">
      <c r="A106" s="49" t="s">
        <v>1812</v>
      </c>
      <c r="B106" s="41" t="s">
        <v>1980</v>
      </c>
      <c r="C106" s="44" t="s">
        <v>152</v>
      </c>
      <c r="D106" s="51" t="s">
        <v>78</v>
      </c>
      <c r="E106" s="43" t="s">
        <v>35</v>
      </c>
      <c r="F106" s="42" t="s">
        <v>331</v>
      </c>
      <c r="G106" s="42" t="s">
        <v>35</v>
      </c>
      <c r="H106" s="41" t="s">
        <v>1873</v>
      </c>
      <c r="I106" s="41" t="s">
        <v>1873</v>
      </c>
      <c r="J106" s="51" t="s">
        <v>78</v>
      </c>
      <c r="K106" s="51" t="s">
        <v>78</v>
      </c>
      <c r="L106" s="41" t="s">
        <v>15</v>
      </c>
      <c r="M106" s="41" t="s">
        <v>332</v>
      </c>
      <c r="N106" s="50" t="str">
        <f t="shared" si="2"/>
        <v>INSERT INTO ft_t_rtvl   (rtng_value_oid, rtng_set_oid, rtng_cde, last_chg_tms, last_chg_usr_id, start_tms, rank_num, rtng_cde_num, rtng_nme, rtng_desc, data_stat_typ, data_src_id)  SELECT 'ESM=000105', (SELECT rtng_set_oid FROM ft_t_rtng WHERE end_tms IS NULL AND rtng_set_mnem = 'FITCH' ),'AA',SYSDATE,'GS:BARCLAYS',SYSDATE,null,null,'AA','AA','ACTIVE','ESM'      FROM DUAL WHERE NOT EXISTS (SELECT 1 FROM ft_t_rtvl WHERE rtng_set_oid = (SELECT rtng_set_oid FROM ft_t_rtng WHERE end_tms IS NULL AND rtng_set_mnem = 'FITCH' ) AND rtng_cde = 'AA');</v>
      </c>
    </row>
    <row r="107" spans="1:14" ht="14.5">
      <c r="A107" s="49" t="s">
        <v>1812</v>
      </c>
      <c r="B107" s="41" t="s">
        <v>1981</v>
      </c>
      <c r="C107" s="44" t="s">
        <v>152</v>
      </c>
      <c r="D107" s="51" t="s">
        <v>87</v>
      </c>
      <c r="E107" s="43" t="s">
        <v>35</v>
      </c>
      <c r="F107" s="42" t="s">
        <v>331</v>
      </c>
      <c r="G107" s="42" t="s">
        <v>35</v>
      </c>
      <c r="H107" s="41" t="s">
        <v>1873</v>
      </c>
      <c r="I107" s="41" t="s">
        <v>1873</v>
      </c>
      <c r="J107" s="51" t="s">
        <v>87</v>
      </c>
      <c r="K107" s="51" t="s">
        <v>87</v>
      </c>
      <c r="L107" s="41" t="s">
        <v>15</v>
      </c>
      <c r="M107" s="41" t="s">
        <v>332</v>
      </c>
      <c r="N107" s="50" t="str">
        <f t="shared" si="2"/>
        <v>INSERT INTO ft_t_rtvl   (rtng_value_oid, rtng_set_oid, rtng_cde, last_chg_tms, last_chg_usr_id, start_tms, rank_num, rtng_cde_num, rtng_nme, rtng_desc, data_stat_typ, data_src_id)  SELECT 'ESM=000106', (SELECT rtng_set_oid FROM ft_t_rtng WHERE end_tms IS NULL AND rtng_set_mnem = 'FITCH' ),'B+',SYSDATE,'GS:BARCLAYS',SYSDATE,null,null,'B+','B+','ACTIVE','ESM'      FROM DUAL WHERE NOT EXISTS (SELECT 1 FROM ft_t_rtvl WHERE rtng_set_oid = (SELECT rtng_set_oid FROM ft_t_rtng WHERE end_tms IS NULL AND rtng_set_mnem = 'FITCH' ) AND rtng_cde = 'B+');</v>
      </c>
    </row>
    <row r="108" spans="1:14" ht="14.5">
      <c r="A108" s="49" t="s">
        <v>1812</v>
      </c>
      <c r="B108" s="41" t="s">
        <v>1982</v>
      </c>
      <c r="C108" s="44" t="s">
        <v>152</v>
      </c>
      <c r="D108" s="51" t="s">
        <v>89</v>
      </c>
      <c r="E108" s="43" t="s">
        <v>35</v>
      </c>
      <c r="F108" s="42" t="s">
        <v>331</v>
      </c>
      <c r="G108" s="42" t="s">
        <v>35</v>
      </c>
      <c r="H108" s="41" t="s">
        <v>1873</v>
      </c>
      <c r="I108" s="41" t="s">
        <v>1873</v>
      </c>
      <c r="J108" s="51" t="s">
        <v>89</v>
      </c>
      <c r="K108" s="51" t="s">
        <v>89</v>
      </c>
      <c r="L108" s="41" t="s">
        <v>15</v>
      </c>
      <c r="M108" s="41" t="s">
        <v>332</v>
      </c>
      <c r="N108" s="50" t="str">
        <f t="shared" si="2"/>
        <v>INSERT INTO ft_t_rtvl   (rtng_value_oid, rtng_set_oid, rtng_cde, last_chg_tms, last_chg_usr_id, start_tms, rank_num, rtng_cde_num, rtng_nme, rtng_desc, data_stat_typ, data_src_id)  SELECT 'ESM=000107', (SELECT rtng_set_oid FROM ft_t_rtng WHERE end_tms IS NULL AND rtng_set_mnem = 'FITCH' ),'B-',SYSDATE,'GS:BARCLAYS',SYSDATE,null,null,'B-','B-','ACTIVE','ESM'      FROM DUAL WHERE NOT EXISTS (SELECT 1 FROM ft_t_rtvl WHERE rtng_set_oid = (SELECT rtng_set_oid FROM ft_t_rtng WHERE end_tms IS NULL AND rtng_set_mnem = 'FITCH' ) AND rtng_cde = 'B-');</v>
      </c>
    </row>
    <row r="109" spans="1:14" ht="14.5">
      <c r="A109" s="49" t="s">
        <v>1812</v>
      </c>
      <c r="B109" s="41" t="s">
        <v>1983</v>
      </c>
      <c r="C109" s="44" t="s">
        <v>152</v>
      </c>
      <c r="D109" s="51" t="s">
        <v>129</v>
      </c>
      <c r="E109" s="43" t="s">
        <v>35</v>
      </c>
      <c r="F109" s="42" t="s">
        <v>331</v>
      </c>
      <c r="G109" s="42" t="s">
        <v>35</v>
      </c>
      <c r="H109" s="41" t="s">
        <v>1873</v>
      </c>
      <c r="I109" s="41" t="s">
        <v>1873</v>
      </c>
      <c r="J109" s="51" t="s">
        <v>129</v>
      </c>
      <c r="K109" s="51" t="s">
        <v>129</v>
      </c>
      <c r="L109" s="41" t="s">
        <v>15</v>
      </c>
      <c r="M109" s="41" t="s">
        <v>332</v>
      </c>
      <c r="N109" s="50" t="str">
        <f t="shared" si="2"/>
        <v>INSERT INTO ft_t_rtvl   (rtng_value_oid, rtng_set_oid, rtng_cde, last_chg_tms, last_chg_usr_id, start_tms, rank_num, rtng_cde_num, rtng_nme, rtng_desc, data_stat_typ, data_src_id)  SELECT 'ESM=000108', (SELECT rtng_set_oid FROM ft_t_rtng WHERE end_tms IS NULL AND rtng_set_mnem = 'FITCH' ),'F2',SYSDATE,'GS:BARCLAYS',SYSDATE,null,null,'F2','F2','ACTIVE','ESM'      FROM DUAL WHERE NOT EXISTS (SELECT 1 FROM ft_t_rtvl WHERE rtng_set_oid = (SELECT rtng_set_oid FROM ft_t_rtng WHERE end_tms IS NULL AND rtng_set_mnem = 'FITCH' ) AND rtng_cde = 'F2');</v>
      </c>
    </row>
    <row r="110" spans="1:14" ht="14.5">
      <c r="A110" s="49" t="s">
        <v>1812</v>
      </c>
      <c r="B110" s="41" t="s">
        <v>1984</v>
      </c>
      <c r="C110" s="44" t="s">
        <v>152</v>
      </c>
      <c r="D110" s="51" t="s">
        <v>79</v>
      </c>
      <c r="E110" s="43" t="s">
        <v>35</v>
      </c>
      <c r="F110" s="42" t="s">
        <v>331</v>
      </c>
      <c r="G110" s="42" t="s">
        <v>35</v>
      </c>
      <c r="H110" s="41" t="s">
        <v>1873</v>
      </c>
      <c r="I110" s="41" t="s">
        <v>1873</v>
      </c>
      <c r="J110" s="51" t="s">
        <v>79</v>
      </c>
      <c r="K110" s="51" t="s">
        <v>79</v>
      </c>
      <c r="L110" s="41" t="s">
        <v>15</v>
      </c>
      <c r="M110" s="41" t="s">
        <v>332</v>
      </c>
      <c r="N110" s="50" t="str">
        <f t="shared" si="2"/>
        <v>INSERT INTO ft_t_rtvl   (rtng_value_oid, rtng_set_oid, rtng_cde, last_chg_tms, last_chg_usr_id, start_tms, rank_num, rtng_cde_num, rtng_nme, rtng_desc, data_stat_typ, data_src_id)  SELECT 'ESM=000109', (SELECT rtng_set_oid FROM ft_t_rtng WHERE end_tms IS NULL AND rtng_set_mnem = 'FITCH' ),'AA-',SYSDATE,'GS:BARCLAYS',SYSDATE,null,null,'AA-','AA-','ACTIVE','ESM'      FROM DUAL WHERE NOT EXISTS (SELECT 1 FROM ft_t_rtvl WHERE rtng_set_oid = (SELECT rtng_set_oid FROM ft_t_rtng WHERE end_tms IS NULL AND rtng_set_mnem = 'FITCH' ) AND rtng_cde = 'AA-');</v>
      </c>
    </row>
    <row r="111" spans="1:14" ht="14.5">
      <c r="A111" s="49" t="s">
        <v>1812</v>
      </c>
      <c r="B111" s="41" t="s">
        <v>1985</v>
      </c>
      <c r="C111" s="44" t="s">
        <v>152</v>
      </c>
      <c r="D111" s="51" t="s">
        <v>81</v>
      </c>
      <c r="E111" s="43" t="s">
        <v>35</v>
      </c>
      <c r="F111" s="42" t="s">
        <v>331</v>
      </c>
      <c r="G111" s="42" t="s">
        <v>35</v>
      </c>
      <c r="H111" s="41" t="s">
        <v>1873</v>
      </c>
      <c r="I111" s="41" t="s">
        <v>1873</v>
      </c>
      <c r="J111" s="51" t="s">
        <v>81</v>
      </c>
      <c r="K111" s="51" t="s">
        <v>81</v>
      </c>
      <c r="L111" s="41" t="s">
        <v>15</v>
      </c>
      <c r="M111" s="41" t="s">
        <v>332</v>
      </c>
      <c r="N111" s="50" t="str">
        <f t="shared" si="2"/>
        <v>INSERT INTO ft_t_rtvl   (rtng_value_oid, rtng_set_oid, rtng_cde, last_chg_tms, last_chg_usr_id, start_tms, rank_num, rtng_cde_num, rtng_nme, rtng_desc, data_stat_typ, data_src_id)  SELECT 'ESM=000110',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12" spans="1:14" ht="14.5">
      <c r="A112" s="49" t="s">
        <v>1812</v>
      </c>
      <c r="B112" s="41" t="s">
        <v>1986</v>
      </c>
      <c r="C112" s="44" t="s">
        <v>152</v>
      </c>
      <c r="D112" s="51" t="s">
        <v>129</v>
      </c>
      <c r="E112" s="43" t="s">
        <v>35</v>
      </c>
      <c r="F112" s="42" t="s">
        <v>331</v>
      </c>
      <c r="G112" s="42" t="s">
        <v>35</v>
      </c>
      <c r="H112" s="41" t="s">
        <v>1873</v>
      </c>
      <c r="I112" s="41" t="s">
        <v>1873</v>
      </c>
      <c r="J112" s="51" t="s">
        <v>129</v>
      </c>
      <c r="K112" s="51" t="s">
        <v>129</v>
      </c>
      <c r="L112" s="41" t="s">
        <v>15</v>
      </c>
      <c r="M112" s="41" t="s">
        <v>332</v>
      </c>
      <c r="N112" s="50" t="str">
        <f t="shared" si="2"/>
        <v>INSERT INTO ft_t_rtvl   (rtng_value_oid, rtng_set_oid, rtng_cde, last_chg_tms, last_chg_usr_id, start_tms, rank_num, rtng_cde_num, rtng_nme, rtng_desc, data_stat_typ, data_src_id)  SELECT 'ESM=000111', (SELECT rtng_set_oid FROM ft_t_rtng WHERE end_tms IS NULL AND rtng_set_mnem = 'FITCH' ),'F2',SYSDATE,'GS:BARCLAYS',SYSDATE,null,null,'F2','F2','ACTIVE','ESM'      FROM DUAL WHERE NOT EXISTS (SELECT 1 FROM ft_t_rtvl WHERE rtng_set_oid = (SELECT rtng_set_oid FROM ft_t_rtng WHERE end_tms IS NULL AND rtng_set_mnem = 'FITCH' ) AND rtng_cde = 'F2');</v>
      </c>
    </row>
    <row r="113" spans="1:14" ht="14.5">
      <c r="A113" s="49" t="s">
        <v>1812</v>
      </c>
      <c r="B113" s="41" t="s">
        <v>1987</v>
      </c>
      <c r="C113" s="44" t="s">
        <v>152</v>
      </c>
      <c r="D113" s="51" t="s">
        <v>144</v>
      </c>
      <c r="E113" s="43" t="s">
        <v>35</v>
      </c>
      <c r="F113" s="42" t="s">
        <v>331</v>
      </c>
      <c r="G113" s="42" t="s">
        <v>35</v>
      </c>
      <c r="H113" s="41" t="s">
        <v>1873</v>
      </c>
      <c r="I113" s="41" t="s">
        <v>1873</v>
      </c>
      <c r="J113" s="51" t="s">
        <v>144</v>
      </c>
      <c r="K113" s="51" t="s">
        <v>144</v>
      </c>
      <c r="L113" s="41" t="s">
        <v>15</v>
      </c>
      <c r="M113" s="41" t="s">
        <v>332</v>
      </c>
      <c r="N113" s="50" t="str">
        <f t="shared" si="2"/>
        <v>INSERT INTO ft_t_rtvl   (rtng_value_oid, rtng_set_oid, rtng_cde, last_chg_tms, last_chg_usr_id, start_tms, rank_num, rtng_cde_num, rtng_nme, rtng_desc, data_stat_typ, data_src_id)  SELECT 'ESM=000112', (SELECT rtng_set_oid FROM ft_t_rtng WHERE end_tms IS NULL AND rtng_set_mnem = 'FITCH' ),'F3',SYSDATE,'GS:BARCLAYS',SYSDATE,null,null,'F3','F3','ACTIVE','ESM'      FROM DUAL WHERE NOT EXISTS (SELECT 1 FROM ft_t_rtvl WHERE rtng_set_oid = (SELECT rtng_set_oid FROM ft_t_rtng WHERE end_tms IS NULL AND rtng_set_mnem = 'FITCH' ) AND rtng_cde = 'F3');</v>
      </c>
    </row>
    <row r="114" spans="1:14" ht="14.5">
      <c r="A114" s="49" t="s">
        <v>1812</v>
      </c>
      <c r="B114" s="41" t="s">
        <v>1988</v>
      </c>
      <c r="C114" s="44" t="s">
        <v>152</v>
      </c>
      <c r="D114" s="51" t="s">
        <v>83</v>
      </c>
      <c r="E114" s="43" t="s">
        <v>35</v>
      </c>
      <c r="F114" s="42" t="s">
        <v>331</v>
      </c>
      <c r="G114" s="42" t="s">
        <v>35</v>
      </c>
      <c r="H114" s="41" t="s">
        <v>1873</v>
      </c>
      <c r="I114" s="41" t="s">
        <v>1873</v>
      </c>
      <c r="J114" s="51" t="s">
        <v>83</v>
      </c>
      <c r="K114" s="51" t="s">
        <v>83</v>
      </c>
      <c r="L114" s="41" t="s">
        <v>15</v>
      </c>
      <c r="M114" s="41" t="s">
        <v>332</v>
      </c>
      <c r="N114" s="50" t="str">
        <f t="shared" si="2"/>
        <v>INSERT INTO ft_t_rtvl   (rtng_value_oid, rtng_set_oid, rtng_cde, last_chg_tms, last_chg_usr_id, start_tms, rank_num, rtng_cde_num, rtng_nme, rtng_desc, data_stat_typ, data_src_id)  SELECT 'ESM=000113',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115" spans="1:14" ht="14.5">
      <c r="A115" s="49" t="s">
        <v>1812</v>
      </c>
      <c r="B115" s="41" t="s">
        <v>1989</v>
      </c>
      <c r="C115" s="44" t="s">
        <v>152</v>
      </c>
      <c r="D115" s="51" t="s">
        <v>83</v>
      </c>
      <c r="E115" s="43" t="s">
        <v>35</v>
      </c>
      <c r="F115" s="42" t="s">
        <v>331</v>
      </c>
      <c r="G115" s="42" t="s">
        <v>35</v>
      </c>
      <c r="H115" s="41" t="s">
        <v>1873</v>
      </c>
      <c r="I115" s="41" t="s">
        <v>1873</v>
      </c>
      <c r="J115" s="51" t="s">
        <v>83</v>
      </c>
      <c r="K115" s="51" t="s">
        <v>83</v>
      </c>
      <c r="L115" s="41" t="s">
        <v>15</v>
      </c>
      <c r="M115" s="41" t="s">
        <v>332</v>
      </c>
      <c r="N115" s="50" t="str">
        <f t="shared" si="2"/>
        <v>INSERT INTO ft_t_rtvl   (rtng_value_oid, rtng_set_oid, rtng_cde, last_chg_tms, last_chg_usr_id, start_tms, rank_num, rtng_cde_num, rtng_nme, rtng_desc, data_stat_typ, data_src_id)  SELECT 'ESM=000114',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116" spans="1:14" ht="14.5">
      <c r="A116" s="49" t="s">
        <v>1812</v>
      </c>
      <c r="B116" s="41" t="s">
        <v>1993</v>
      </c>
      <c r="C116" s="44" t="s">
        <v>152</v>
      </c>
      <c r="D116" s="51" t="s">
        <v>63</v>
      </c>
      <c r="E116" s="43" t="s">
        <v>35</v>
      </c>
      <c r="F116" s="42" t="s">
        <v>331</v>
      </c>
      <c r="G116" s="42" t="s">
        <v>35</v>
      </c>
      <c r="H116" s="41" t="s">
        <v>1873</v>
      </c>
      <c r="I116" s="41" t="s">
        <v>1873</v>
      </c>
      <c r="J116" s="51" t="s">
        <v>63</v>
      </c>
      <c r="K116" s="51" t="s">
        <v>63</v>
      </c>
      <c r="L116" s="41" t="s">
        <v>15</v>
      </c>
      <c r="M116" s="41" t="s">
        <v>332</v>
      </c>
      <c r="N116" s="50" t="str">
        <f t="shared" si="2"/>
        <v>INSERT INTO ft_t_rtvl   (rtng_value_oid, rtng_set_oid, rtng_cde, last_chg_tms, last_chg_usr_id, start_tms, rank_num, rtng_cde_num, rtng_nme, rtng_desc, data_stat_typ, data_src_id)  SELECT 'ESM=000115', (SELECT rtng_set_oid FROM ft_t_rtng WHERE end_tms IS NULL AND rtng_set_mnem = 'FITCH' ),'NR',SYSDATE,'GS:BARCLAYS',SYSDATE,null,null,'NR','NR','ACTIVE','ESM'      FROM DUAL WHERE NOT EXISTS (SELECT 1 FROM ft_t_rtvl WHERE rtng_set_oid = (SELECT rtng_set_oid FROM ft_t_rtng WHERE end_tms IS NULL AND rtng_set_mnem = 'FITCH' ) AND rtng_cde = 'NR');</v>
      </c>
    </row>
    <row r="117" spans="1:14" ht="14.5">
      <c r="A117" s="49" t="s">
        <v>1812</v>
      </c>
      <c r="B117" s="41" t="s">
        <v>1994</v>
      </c>
      <c r="C117" s="44" t="s">
        <v>152</v>
      </c>
      <c r="D117" s="51" t="s">
        <v>88</v>
      </c>
      <c r="E117" s="43" t="s">
        <v>35</v>
      </c>
      <c r="F117" s="42" t="s">
        <v>331</v>
      </c>
      <c r="G117" s="42" t="s">
        <v>35</v>
      </c>
      <c r="H117" s="41" t="s">
        <v>1873</v>
      </c>
      <c r="I117" s="41" t="s">
        <v>1873</v>
      </c>
      <c r="J117" s="51" t="s">
        <v>88</v>
      </c>
      <c r="K117" s="51" t="s">
        <v>88</v>
      </c>
      <c r="L117" s="41" t="s">
        <v>15</v>
      </c>
      <c r="M117" s="41" t="s">
        <v>332</v>
      </c>
      <c r="N117" s="50" t="str">
        <f t="shared" si="2"/>
        <v>INSERT INTO ft_t_rtvl   (rtng_value_oid, rtng_set_oid, rtng_cde, last_chg_tms, last_chg_usr_id, start_tms, rank_num, rtng_cde_num, rtng_nme, rtng_desc, data_stat_typ, data_src_id)  SELECT 'ESM=000116', (SELECT rtng_set_oid FROM ft_t_rtng WHERE end_tms IS NULL AND rtng_set_mnem = 'FITCH' ),'B',SYSDATE,'GS:BARCLAYS',SYSDATE,null,null,'B','B','ACTIVE','ESM'      FROM DUAL WHERE NOT EXISTS (SELECT 1 FROM ft_t_rtvl WHERE rtng_set_oid = (SELECT rtng_set_oid FROM ft_t_rtng WHERE end_tms IS NULL AND rtng_set_mnem = 'FITCH' ) AND rtng_cde = 'B');</v>
      </c>
    </row>
    <row r="118" spans="1:14" ht="14.5">
      <c r="A118" s="49" t="s">
        <v>1812</v>
      </c>
      <c r="B118" s="41" t="s">
        <v>1995</v>
      </c>
      <c r="C118" s="44" t="s">
        <v>152</v>
      </c>
      <c r="D118" s="51" t="s">
        <v>80</v>
      </c>
      <c r="E118" s="43" t="s">
        <v>35</v>
      </c>
      <c r="F118" s="42" t="s">
        <v>331</v>
      </c>
      <c r="G118" s="42" t="s">
        <v>35</v>
      </c>
      <c r="H118" s="41" t="s">
        <v>1873</v>
      </c>
      <c r="I118" s="41" t="s">
        <v>1873</v>
      </c>
      <c r="J118" s="51" t="s">
        <v>80</v>
      </c>
      <c r="K118" s="51" t="s">
        <v>80</v>
      </c>
      <c r="L118" s="41" t="s">
        <v>15</v>
      </c>
      <c r="M118" s="41" t="s">
        <v>332</v>
      </c>
      <c r="N118" s="50" t="str">
        <f t="shared" si="2"/>
        <v>INSERT INTO ft_t_rtvl   (rtng_value_oid, rtng_set_oid, rtng_cde, last_chg_tms, last_chg_usr_id, start_tms, rank_num, rtng_cde_num, rtng_nme, rtng_desc, data_stat_typ, data_src_id)  SELECT 'ESM=000117',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19" spans="1:14" ht="14.5">
      <c r="A119" s="49" t="s">
        <v>1812</v>
      </c>
      <c r="B119" s="41" t="s">
        <v>1996</v>
      </c>
      <c r="C119" s="44" t="s">
        <v>152</v>
      </c>
      <c r="D119" s="51" t="s">
        <v>67</v>
      </c>
      <c r="E119" s="43" t="s">
        <v>35</v>
      </c>
      <c r="F119" s="42" t="s">
        <v>331</v>
      </c>
      <c r="G119" s="42" t="s">
        <v>35</v>
      </c>
      <c r="H119" s="41" t="s">
        <v>1873</v>
      </c>
      <c r="I119" s="41" t="s">
        <v>1873</v>
      </c>
      <c r="J119" s="51" t="s">
        <v>67</v>
      </c>
      <c r="K119" s="51" t="s">
        <v>67</v>
      </c>
      <c r="L119" s="41" t="s">
        <v>15</v>
      </c>
      <c r="M119" s="41" t="s">
        <v>332</v>
      </c>
      <c r="N119" s="50" t="str">
        <f t="shared" si="2"/>
        <v>INSERT INTO ft_t_rtvl   (rtng_value_oid, rtng_set_oid, rtng_cde, last_chg_tms, last_chg_usr_id, start_tms, rank_num, rtng_cde_num, rtng_nme, rtng_desc, data_stat_typ, data_src_id)  SELECT 'ESM=000118', (SELECT rtng_set_oid FROM ft_t_rtng WHERE end_tms IS NULL AND rtng_set_mnem = 'FITCH' ),'BB',SYSDATE,'GS:BARCLAYS',SYSDATE,null,null,'BB','BB','ACTIVE','ESM'      FROM DUAL WHERE NOT EXISTS (SELECT 1 FROM ft_t_rtvl WHERE rtng_set_oid = (SELECT rtng_set_oid FROM ft_t_rtng WHERE end_tms IS NULL AND rtng_set_mnem = 'FITCH' ) AND rtng_cde = 'BB');</v>
      </c>
    </row>
    <row r="120" spans="1:14" ht="14.5">
      <c r="A120" s="49" t="s">
        <v>1812</v>
      </c>
      <c r="B120" s="41" t="s">
        <v>1997</v>
      </c>
      <c r="C120" s="44" t="s">
        <v>152</v>
      </c>
      <c r="D120" s="51" t="s">
        <v>84</v>
      </c>
      <c r="E120" s="43" t="s">
        <v>35</v>
      </c>
      <c r="F120" s="42" t="s">
        <v>331</v>
      </c>
      <c r="G120" s="42" t="s">
        <v>35</v>
      </c>
      <c r="H120" s="41" t="s">
        <v>1873</v>
      </c>
      <c r="I120" s="41" t="s">
        <v>1873</v>
      </c>
      <c r="J120" s="51" t="s">
        <v>84</v>
      </c>
      <c r="K120" s="51" t="s">
        <v>84</v>
      </c>
      <c r="L120" s="41" t="s">
        <v>15</v>
      </c>
      <c r="M120" s="41" t="s">
        <v>332</v>
      </c>
      <c r="N120" s="50" t="str">
        <f t="shared" si="2"/>
        <v>INSERT INTO ft_t_rtvl   (rtng_value_oid, rtng_set_oid, rtng_cde, last_chg_tms, last_chg_usr_id, start_tms, rank_num, rtng_cde_num, rtng_nme, rtng_desc, data_stat_typ, data_src_id)  SELECT 'ESM=000119', (SELECT rtng_set_oid FROM ft_t_rtng WHERE end_tms IS NULL AND rtng_set_mnem = 'FITCH' ),'BBB-',SYSDATE,'GS:BARCLAYS',SYSDATE,null,null,'BBB-','BBB-','ACTIVE','ESM'      FROM DUAL WHERE NOT EXISTS (SELECT 1 FROM ft_t_rtvl WHERE rtng_set_oid = (SELECT rtng_set_oid FROM ft_t_rtng WHERE end_tms IS NULL AND rtng_set_mnem = 'FITCH' ) AND rtng_cde = 'BBB-');</v>
      </c>
    </row>
    <row r="121" spans="1:14" ht="14.5">
      <c r="A121" s="49" t="s">
        <v>1812</v>
      </c>
      <c r="B121" s="41" t="s">
        <v>1998</v>
      </c>
      <c r="C121" s="44" t="s">
        <v>152</v>
      </c>
      <c r="D121" s="51" t="s">
        <v>81</v>
      </c>
      <c r="E121" s="43" t="s">
        <v>35</v>
      </c>
      <c r="F121" s="42" t="s">
        <v>331</v>
      </c>
      <c r="G121" s="42" t="s">
        <v>35</v>
      </c>
      <c r="H121" s="41" t="s">
        <v>1873</v>
      </c>
      <c r="I121" s="41" t="s">
        <v>1873</v>
      </c>
      <c r="J121" s="51" t="s">
        <v>81</v>
      </c>
      <c r="K121" s="51" t="s">
        <v>81</v>
      </c>
      <c r="L121" s="41" t="s">
        <v>15</v>
      </c>
      <c r="M121" s="41" t="s">
        <v>332</v>
      </c>
      <c r="N121" s="50" t="str">
        <f t="shared" si="2"/>
        <v>INSERT INTO ft_t_rtvl   (rtng_value_oid, rtng_set_oid, rtng_cde, last_chg_tms, last_chg_usr_id, start_tms, rank_num, rtng_cde_num, rtng_nme, rtng_desc, data_stat_typ, data_src_id)  SELECT 'ESM=000120',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22" spans="1:14" ht="14.5">
      <c r="A122" s="49" t="s">
        <v>1812</v>
      </c>
      <c r="B122" s="41" t="s">
        <v>1999</v>
      </c>
      <c r="C122" s="44" t="s">
        <v>152</v>
      </c>
      <c r="D122" s="51" t="s">
        <v>81</v>
      </c>
      <c r="E122" s="43" t="s">
        <v>35</v>
      </c>
      <c r="F122" s="42" t="s">
        <v>331</v>
      </c>
      <c r="G122" s="42" t="s">
        <v>35</v>
      </c>
      <c r="H122" s="41" t="s">
        <v>1873</v>
      </c>
      <c r="I122" s="41" t="s">
        <v>1873</v>
      </c>
      <c r="J122" s="51" t="s">
        <v>81</v>
      </c>
      <c r="K122" s="51" t="s">
        <v>81</v>
      </c>
      <c r="L122" s="41" t="s">
        <v>15</v>
      </c>
      <c r="M122" s="41" t="s">
        <v>332</v>
      </c>
      <c r="N122" s="50" t="str">
        <f t="shared" si="2"/>
        <v>INSERT INTO ft_t_rtvl   (rtng_value_oid, rtng_set_oid, rtng_cde, last_chg_tms, last_chg_usr_id, start_tms, rank_num, rtng_cde_num, rtng_nme, rtng_desc, data_stat_typ, data_src_id)  SELECT 'ESM=000121',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23" spans="1:14" ht="14.5">
      <c r="A123" s="49" t="s">
        <v>1812</v>
      </c>
      <c r="B123" s="41" t="s">
        <v>2000</v>
      </c>
      <c r="C123" s="44" t="s">
        <v>152</v>
      </c>
      <c r="D123" s="51" t="s">
        <v>88</v>
      </c>
      <c r="E123" s="43" t="s">
        <v>35</v>
      </c>
      <c r="F123" s="42" t="s">
        <v>331</v>
      </c>
      <c r="G123" s="42" t="s">
        <v>35</v>
      </c>
      <c r="H123" s="41" t="s">
        <v>1873</v>
      </c>
      <c r="I123" s="41" t="s">
        <v>1873</v>
      </c>
      <c r="J123" s="51" t="s">
        <v>88</v>
      </c>
      <c r="K123" s="51" t="s">
        <v>88</v>
      </c>
      <c r="L123" s="41" t="s">
        <v>15</v>
      </c>
      <c r="M123" s="41" t="s">
        <v>332</v>
      </c>
      <c r="N123" s="50" t="str">
        <f t="shared" si="2"/>
        <v>INSERT INTO ft_t_rtvl   (rtng_value_oid, rtng_set_oid, rtng_cde, last_chg_tms, last_chg_usr_id, start_tms, rank_num, rtng_cde_num, rtng_nme, rtng_desc, data_stat_typ, data_src_id)  SELECT 'ESM=000122', (SELECT rtng_set_oid FROM ft_t_rtng WHERE end_tms IS NULL AND rtng_set_mnem = 'FITCH' ),'B',SYSDATE,'GS:BARCLAYS',SYSDATE,null,null,'B','B','ACTIVE','ESM'      FROM DUAL WHERE NOT EXISTS (SELECT 1 FROM ft_t_rtvl WHERE rtng_set_oid = (SELECT rtng_set_oid FROM ft_t_rtng WHERE end_tms IS NULL AND rtng_set_mnem = 'FITCH' ) AND rtng_cde = 'B');</v>
      </c>
    </row>
    <row r="124" spans="1:14" ht="14.5">
      <c r="A124" s="49" t="s">
        <v>1812</v>
      </c>
      <c r="B124" s="41" t="s">
        <v>2001</v>
      </c>
      <c r="C124" s="44" t="s">
        <v>152</v>
      </c>
      <c r="D124" s="51" t="s">
        <v>75</v>
      </c>
      <c r="E124" s="43" t="s">
        <v>35</v>
      </c>
      <c r="F124" s="42" t="s">
        <v>331</v>
      </c>
      <c r="G124" s="42" t="s">
        <v>35</v>
      </c>
      <c r="H124" s="41" t="s">
        <v>1873</v>
      </c>
      <c r="I124" s="41" t="s">
        <v>1873</v>
      </c>
      <c r="J124" s="51" t="s">
        <v>75</v>
      </c>
      <c r="K124" s="51" t="s">
        <v>75</v>
      </c>
      <c r="L124" s="41" t="s">
        <v>15</v>
      </c>
      <c r="M124" s="41" t="s">
        <v>332</v>
      </c>
      <c r="N124" s="50" t="str">
        <f t="shared" si="2"/>
        <v>INSERT INTO ft_t_rtvl   (rtng_value_oid, rtng_set_oid, rtng_cde, last_chg_tms, last_chg_usr_id, start_tms, rank_num, rtng_cde_num, rtng_nme, rtng_desc, data_stat_typ, data_src_id)  SELECT 'ESM=000123',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25" spans="1:14" ht="14.5">
      <c r="A125" s="49" t="s">
        <v>1812</v>
      </c>
      <c r="B125" s="41" t="s">
        <v>2002</v>
      </c>
      <c r="C125" s="44" t="s">
        <v>152</v>
      </c>
      <c r="D125" s="51" t="s">
        <v>75</v>
      </c>
      <c r="E125" s="43" t="s">
        <v>35</v>
      </c>
      <c r="F125" s="42" t="s">
        <v>331</v>
      </c>
      <c r="G125" s="42" t="s">
        <v>35</v>
      </c>
      <c r="H125" s="41" t="s">
        <v>1873</v>
      </c>
      <c r="I125" s="41" t="s">
        <v>1873</v>
      </c>
      <c r="J125" s="51" t="s">
        <v>75</v>
      </c>
      <c r="K125" s="51" t="s">
        <v>75</v>
      </c>
      <c r="L125" s="41" t="s">
        <v>15</v>
      </c>
      <c r="M125" s="41" t="s">
        <v>332</v>
      </c>
      <c r="N125" s="50" t="str">
        <f t="shared" si="2"/>
        <v>INSERT INTO ft_t_rtvl   (rtng_value_oid, rtng_set_oid, rtng_cde, last_chg_tms, last_chg_usr_id, start_tms, rank_num, rtng_cde_num, rtng_nme, rtng_desc, data_stat_typ, data_src_id)  SELECT 'ESM=000124', (SELECT rtng_set_oid FROM ft_t_rtng WHERE end_tms IS NULL AND rtng_set_mnem = 'FITCH' ),'A',SYSDATE,'GS:BARCLAYS',SYSDATE,null,null,'A','A','ACTIVE','ESM'      FROM DUAL WHERE NOT EXISTS (SELECT 1 FROM ft_t_rtvl WHERE rtng_set_oid = (SELECT rtng_set_oid FROM ft_t_rtng WHERE end_tms IS NULL AND rtng_set_mnem = 'FITCH' ) AND rtng_cde = 'A');</v>
      </c>
    </row>
    <row r="126" spans="1:14" ht="14.5">
      <c r="A126" s="49" t="s">
        <v>1812</v>
      </c>
      <c r="B126" s="41" t="s">
        <v>2003</v>
      </c>
      <c r="C126" s="44" t="s">
        <v>152</v>
      </c>
      <c r="D126" s="51" t="s">
        <v>1992</v>
      </c>
      <c r="E126" s="43" t="s">
        <v>35</v>
      </c>
      <c r="F126" s="42" t="s">
        <v>331</v>
      </c>
      <c r="G126" s="42" t="s">
        <v>35</v>
      </c>
      <c r="H126" s="41" t="s">
        <v>1873</v>
      </c>
      <c r="I126" s="41" t="s">
        <v>1873</v>
      </c>
      <c r="J126" s="51" t="s">
        <v>1992</v>
      </c>
      <c r="K126" s="51" t="s">
        <v>1992</v>
      </c>
      <c r="L126" s="41" t="s">
        <v>15</v>
      </c>
      <c r="M126" s="41" t="s">
        <v>332</v>
      </c>
      <c r="N126" s="50" t="str">
        <f t="shared" si="2"/>
        <v>INSERT INTO ft_t_rtvl   (rtng_value_oid, rtng_set_oid, rtng_cde, last_chg_tms, last_chg_usr_id, start_tms, rank_num, rtng_cde_num, rtng_nme, rtng_desc, data_stat_typ, data_src_id)  SELECT 'ESM=000125', (SELECT rtng_set_oid FROM ft_t_rtng WHERE end_tms IS NULL AND rtng_set_mnem = 'FITCH' ),'BBB- ',SYSDATE,'GS:BARCLAYS',SYSDATE,null,null,'BBB- ','BBB- ','ACTIVE','ESM'      FROM DUAL WHERE NOT EXISTS (SELECT 1 FROM ft_t_rtvl WHERE rtng_set_oid = (SELECT rtng_set_oid FROM ft_t_rtng WHERE end_tms IS NULL AND rtng_set_mnem = 'FITCH' ) AND rtng_cde = 'BBB- ');</v>
      </c>
    </row>
    <row r="127" spans="1:14" ht="14.5">
      <c r="A127" s="49" t="s">
        <v>1812</v>
      </c>
      <c r="B127" s="41" t="s">
        <v>2004</v>
      </c>
      <c r="C127" s="44" t="s">
        <v>152</v>
      </c>
      <c r="D127" s="51" t="s">
        <v>64</v>
      </c>
      <c r="E127" s="43" t="s">
        <v>35</v>
      </c>
      <c r="F127" s="42" t="s">
        <v>331</v>
      </c>
      <c r="G127" s="42" t="s">
        <v>35</v>
      </c>
      <c r="H127" s="41" t="s">
        <v>1873</v>
      </c>
      <c r="I127" s="41" t="s">
        <v>1873</v>
      </c>
      <c r="J127" s="51" t="s">
        <v>64</v>
      </c>
      <c r="K127" s="51" t="s">
        <v>64</v>
      </c>
      <c r="L127" s="41" t="s">
        <v>15</v>
      </c>
      <c r="M127" s="41" t="s">
        <v>332</v>
      </c>
      <c r="N127" s="50" t="str">
        <f t="shared" ref="N127:N188" si="3">CONCATENATE("INSERT INTO ft_t_rtvl   (rtng_value_oid, rtng_set_oid, rtng_cde, last_chg_tms, last_chg_usr_id, start_tms, rank_num, rtng_cde_num, rtng_nme, rtng_desc, data_stat_typ, data_src_id)  SELECT '", B127, "', (SELECT rtng_set_oid FROM ft_t_rtng WHERE end_tms IS NULL AND rtng_set_mnem = '", C127, "' ),'", D127, "',", E127, ",'", F127, "',", G127, ",", H127,",", IF(I127="","NULL",I127), ",'", J127, "','", K127, "','", L127, "','", M127, "'      FROM DUAL WHERE NOT EXISTS (SELECT 1 FROM ft_t_rtvl WHERE rtng_set_oid = ", "(SELECT rtng_set_oid FROM ft_t_rtng WHERE end_tms IS NULL AND rtng_set_mnem = '", C127, "' )", " AND rtng_cde = '", D127, "');")</f>
        <v>INSERT INTO ft_t_rtvl   (rtng_value_oid, rtng_set_oid, rtng_cde, last_chg_tms, last_chg_usr_id, start_tms, rank_num, rtng_cde_num, rtng_nme, rtng_desc, data_stat_typ, data_src_id)  SELECT 'ESM=000126', (SELECT rtng_set_oid FROM ft_t_rtng WHERE end_tms IS NULL AND rtng_set_mnem = 'FITCH' ),'WR',SYSDATE,'GS:BARCLAYS',SYSDATE,null,null,'WR','WR','ACTIVE','ESM'      FROM DUAL WHERE NOT EXISTS (SELECT 1 FROM ft_t_rtvl WHERE rtng_set_oid = (SELECT rtng_set_oid FROM ft_t_rtng WHERE end_tms IS NULL AND rtng_set_mnem = 'FITCH' ) AND rtng_cde = 'WR');</v>
      </c>
    </row>
    <row r="128" spans="1:14" ht="14.5">
      <c r="A128" s="49" t="s">
        <v>1812</v>
      </c>
      <c r="B128" s="41" t="s">
        <v>2005</v>
      </c>
      <c r="C128" s="44" t="s">
        <v>152</v>
      </c>
      <c r="D128" s="51" t="s">
        <v>105</v>
      </c>
      <c r="E128" s="43" t="s">
        <v>35</v>
      </c>
      <c r="F128" s="42" t="s">
        <v>331</v>
      </c>
      <c r="G128" s="42" t="s">
        <v>35</v>
      </c>
      <c r="H128" s="41" t="s">
        <v>1873</v>
      </c>
      <c r="I128" s="41" t="s">
        <v>1873</v>
      </c>
      <c r="J128" s="51" t="s">
        <v>105</v>
      </c>
      <c r="K128" s="51" t="s">
        <v>105</v>
      </c>
      <c r="L128" s="41" t="s">
        <v>15</v>
      </c>
      <c r="M128" s="41" t="s">
        <v>332</v>
      </c>
      <c r="N128" s="50" t="str">
        <f t="shared" si="3"/>
        <v>INSERT INTO ft_t_rtvl   (rtng_value_oid, rtng_set_oid, rtng_cde, last_chg_tms, last_chg_usr_id, start_tms, rank_num, rtng_cde_num, rtng_nme, rtng_desc, data_stat_typ, data_src_id)  SELECT 'ESM=000127',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29" spans="1:14" ht="14.5">
      <c r="A129" s="49" t="s">
        <v>1812</v>
      </c>
      <c r="B129" s="41" t="s">
        <v>2006</v>
      </c>
      <c r="C129" s="44" t="s">
        <v>152</v>
      </c>
      <c r="D129" s="51" t="s">
        <v>104</v>
      </c>
      <c r="E129" s="43" t="s">
        <v>35</v>
      </c>
      <c r="F129" s="42" t="s">
        <v>331</v>
      </c>
      <c r="G129" s="42" t="s">
        <v>35</v>
      </c>
      <c r="H129" s="41" t="s">
        <v>1873</v>
      </c>
      <c r="I129" s="41" t="s">
        <v>1873</v>
      </c>
      <c r="J129" s="51" t="s">
        <v>104</v>
      </c>
      <c r="K129" s="51" t="s">
        <v>104</v>
      </c>
      <c r="L129" s="41" t="s">
        <v>15</v>
      </c>
      <c r="M129" s="41" t="s">
        <v>332</v>
      </c>
      <c r="N129" s="50" t="str">
        <f t="shared" si="3"/>
        <v>INSERT INTO ft_t_rtvl   (rtng_value_oid, rtng_set_oid, rtng_cde, last_chg_tms, last_chg_usr_id, start_tms, rank_num, rtng_cde_num, rtng_nme, rtng_desc, data_stat_typ, data_src_id)  SELECT 'ESM=000128',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30" spans="1:14" ht="14.5">
      <c r="A130" s="49" t="s">
        <v>1812</v>
      </c>
      <c r="B130" s="41" t="s">
        <v>2007</v>
      </c>
      <c r="C130" s="44" t="s">
        <v>152</v>
      </c>
      <c r="D130" s="51" t="s">
        <v>103</v>
      </c>
      <c r="E130" s="43" t="s">
        <v>35</v>
      </c>
      <c r="F130" s="42" t="s">
        <v>331</v>
      </c>
      <c r="G130" s="42" t="s">
        <v>35</v>
      </c>
      <c r="H130" s="41" t="s">
        <v>1873</v>
      </c>
      <c r="I130" s="41" t="s">
        <v>1873</v>
      </c>
      <c r="J130" s="51" t="s">
        <v>103</v>
      </c>
      <c r="K130" s="51" t="s">
        <v>103</v>
      </c>
      <c r="L130" s="41" t="s">
        <v>15</v>
      </c>
      <c r="M130" s="41" t="s">
        <v>332</v>
      </c>
      <c r="N130" s="50" t="str">
        <f t="shared" si="3"/>
        <v>INSERT INTO ft_t_rtvl   (rtng_value_oid, rtng_set_oid, rtng_cde, last_chg_tms, last_chg_usr_id, start_tms, rank_num, rtng_cde_num, rtng_nme, rtng_desc, data_stat_typ, data_src_id)  SELECT 'ESM=000129',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31" spans="1:14" ht="14.5">
      <c r="A131" s="49" t="s">
        <v>1812</v>
      </c>
      <c r="B131" s="41" t="s">
        <v>2008</v>
      </c>
      <c r="C131" s="44" t="s">
        <v>152</v>
      </c>
      <c r="D131" s="51" t="s">
        <v>105</v>
      </c>
      <c r="E131" s="43" t="s">
        <v>35</v>
      </c>
      <c r="F131" s="42" t="s">
        <v>331</v>
      </c>
      <c r="G131" s="42" t="s">
        <v>35</v>
      </c>
      <c r="H131" s="41" t="s">
        <v>1873</v>
      </c>
      <c r="I131" s="41" t="s">
        <v>1873</v>
      </c>
      <c r="J131" s="51" t="s">
        <v>105</v>
      </c>
      <c r="K131" s="51" t="s">
        <v>105</v>
      </c>
      <c r="L131" s="41" t="s">
        <v>15</v>
      </c>
      <c r="M131" s="41" t="s">
        <v>332</v>
      </c>
      <c r="N131" s="50" t="str">
        <f t="shared" si="3"/>
        <v>INSERT INTO ft_t_rtvl   (rtng_value_oid, rtng_set_oid, rtng_cde, last_chg_tms, last_chg_usr_id, start_tms, rank_num, rtng_cde_num, rtng_nme, rtng_desc, data_stat_typ, data_src_id)  SELECT 'ESM=000130',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32" spans="1:14" ht="14.5">
      <c r="A132" s="49" t="s">
        <v>1812</v>
      </c>
      <c r="B132" s="41" t="s">
        <v>2009</v>
      </c>
      <c r="C132" s="44" t="s">
        <v>152</v>
      </c>
      <c r="D132" s="51" t="s">
        <v>105</v>
      </c>
      <c r="E132" s="43" t="s">
        <v>35</v>
      </c>
      <c r="F132" s="42" t="s">
        <v>331</v>
      </c>
      <c r="G132" s="42" t="s">
        <v>35</v>
      </c>
      <c r="H132" s="41" t="s">
        <v>1873</v>
      </c>
      <c r="I132" s="41" t="s">
        <v>1873</v>
      </c>
      <c r="J132" s="51" t="s">
        <v>105</v>
      </c>
      <c r="K132" s="51" t="s">
        <v>105</v>
      </c>
      <c r="L132" s="41" t="s">
        <v>15</v>
      </c>
      <c r="M132" s="41" t="s">
        <v>332</v>
      </c>
      <c r="N132" s="50" t="str">
        <f t="shared" si="3"/>
        <v>INSERT INTO ft_t_rtvl   (rtng_value_oid, rtng_set_oid, rtng_cde, last_chg_tms, last_chg_usr_id, start_tms, rank_num, rtng_cde_num, rtng_nme, rtng_desc, data_stat_typ, data_src_id)  SELECT 'ESM=000131',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33" spans="1:14" ht="14.5">
      <c r="A133" s="49" t="s">
        <v>1812</v>
      </c>
      <c r="B133" s="41" t="s">
        <v>2010</v>
      </c>
      <c r="C133" s="44" t="s">
        <v>152</v>
      </c>
      <c r="D133" s="51" t="s">
        <v>64</v>
      </c>
      <c r="E133" s="43" t="s">
        <v>35</v>
      </c>
      <c r="F133" s="42" t="s">
        <v>331</v>
      </c>
      <c r="G133" s="42" t="s">
        <v>35</v>
      </c>
      <c r="H133" s="41" t="s">
        <v>1873</v>
      </c>
      <c r="I133" s="41" t="s">
        <v>1873</v>
      </c>
      <c r="J133" s="51" t="s">
        <v>64</v>
      </c>
      <c r="K133" s="51" t="s">
        <v>64</v>
      </c>
      <c r="L133" s="41" t="s">
        <v>15</v>
      </c>
      <c r="M133" s="41" t="s">
        <v>332</v>
      </c>
      <c r="N133" s="50" t="str">
        <f t="shared" si="3"/>
        <v>INSERT INTO ft_t_rtvl   (rtng_value_oid, rtng_set_oid, rtng_cde, last_chg_tms, last_chg_usr_id, start_tms, rank_num, rtng_cde_num, rtng_nme, rtng_desc, data_stat_typ, data_src_id)  SELECT 'ESM=000132', (SELECT rtng_set_oid FROM ft_t_rtng WHERE end_tms IS NULL AND rtng_set_mnem = 'FITCH' ),'WR',SYSDATE,'GS:BARCLAYS',SYSDATE,null,null,'WR','WR','ACTIVE','ESM'      FROM DUAL WHERE NOT EXISTS (SELECT 1 FROM ft_t_rtvl WHERE rtng_set_oid = (SELECT rtng_set_oid FROM ft_t_rtng WHERE end_tms IS NULL AND rtng_set_mnem = 'FITCH' ) AND rtng_cde = 'WR');</v>
      </c>
    </row>
    <row r="134" spans="1:14" ht="14.5">
      <c r="A134" s="49" t="s">
        <v>1812</v>
      </c>
      <c r="B134" s="41" t="s">
        <v>2011</v>
      </c>
      <c r="C134" s="44" t="s">
        <v>152</v>
      </c>
      <c r="D134" s="51" t="s">
        <v>100</v>
      </c>
      <c r="E134" s="43" t="s">
        <v>35</v>
      </c>
      <c r="F134" s="42" t="s">
        <v>331</v>
      </c>
      <c r="G134" s="42" t="s">
        <v>35</v>
      </c>
      <c r="H134" s="41" t="s">
        <v>1873</v>
      </c>
      <c r="I134" s="41" t="s">
        <v>1873</v>
      </c>
      <c r="J134" s="51" t="s">
        <v>100</v>
      </c>
      <c r="K134" s="51" t="s">
        <v>100</v>
      </c>
      <c r="L134" s="41" t="s">
        <v>15</v>
      </c>
      <c r="M134" s="41" t="s">
        <v>332</v>
      </c>
      <c r="N134" s="50" t="str">
        <f t="shared" si="3"/>
        <v>INSERT INTO ft_t_rtvl   (rtng_value_oid, rtng_set_oid, rtng_cde, last_chg_tms, last_chg_usr_id, start_tms, rank_num, rtng_cde_num, rtng_nme, rtng_desc, data_stat_typ, data_src_id)  SELECT 'ESM=000133', (SELECT rtng_set_oid FROM ft_t_rtng WHERE end_tms IS NULL AND rtng_set_mnem = 'FITCH' ),'A1',SYSDATE,'GS:BARCLAYS',SYSDATE,null,null,'A1','A1','ACTIVE','ESM'      FROM DUAL WHERE NOT EXISTS (SELECT 1 FROM ft_t_rtvl WHERE rtng_set_oid = (SELECT rtng_set_oid FROM ft_t_rtng WHERE end_tms IS NULL AND rtng_set_mnem = 'FITCH' ) AND rtng_cde = 'A1');</v>
      </c>
    </row>
    <row r="135" spans="1:14" ht="14.5">
      <c r="A135" s="49" t="s">
        <v>1812</v>
      </c>
      <c r="B135" s="41" t="s">
        <v>2012</v>
      </c>
      <c r="C135" s="44" t="s">
        <v>152</v>
      </c>
      <c r="D135" s="51" t="s">
        <v>101</v>
      </c>
      <c r="E135" s="43" t="s">
        <v>35</v>
      </c>
      <c r="F135" s="42" t="s">
        <v>331</v>
      </c>
      <c r="G135" s="42" t="s">
        <v>35</v>
      </c>
      <c r="H135" s="41" t="s">
        <v>1873</v>
      </c>
      <c r="I135" s="41" t="s">
        <v>1873</v>
      </c>
      <c r="J135" s="51" t="s">
        <v>101</v>
      </c>
      <c r="K135" s="51" t="s">
        <v>101</v>
      </c>
      <c r="L135" s="41" t="s">
        <v>15</v>
      </c>
      <c r="M135" s="41" t="s">
        <v>332</v>
      </c>
      <c r="N135" s="50" t="str">
        <f t="shared" si="3"/>
        <v>INSERT INTO ft_t_rtvl   (rtng_value_oid, rtng_set_oid, rtng_cde, last_chg_tms, last_chg_usr_id, start_tms, rank_num, rtng_cde_num, rtng_nme, rtng_desc, data_stat_typ, data_src_id)  SELECT 'ESM=000134', (SELECT rtng_set_oid FROM ft_t_rtng WHERE end_tms IS NULL AND rtng_set_mnem = 'FITCH' ),'A2',SYSDATE,'GS:BARCLAYS',SYSDATE,null,null,'A2','A2','ACTIVE','ESM'      FROM DUAL WHERE NOT EXISTS (SELECT 1 FROM ft_t_rtvl WHERE rtng_set_oid = (SELECT rtng_set_oid FROM ft_t_rtng WHERE end_tms IS NULL AND rtng_set_mnem = 'FITCH' ) AND rtng_cde = 'A2');</v>
      </c>
    </row>
    <row r="136" spans="1:14" ht="14.5">
      <c r="A136" s="49" t="s">
        <v>1812</v>
      </c>
      <c r="B136" s="41" t="s">
        <v>2013</v>
      </c>
      <c r="C136" s="44" t="s">
        <v>152</v>
      </c>
      <c r="D136" s="51" t="s">
        <v>102</v>
      </c>
      <c r="E136" s="43" t="s">
        <v>35</v>
      </c>
      <c r="F136" s="42" t="s">
        <v>331</v>
      </c>
      <c r="G136" s="42" t="s">
        <v>35</v>
      </c>
      <c r="H136" s="41" t="s">
        <v>1873</v>
      </c>
      <c r="I136" s="41" t="s">
        <v>1873</v>
      </c>
      <c r="J136" s="51" t="s">
        <v>102</v>
      </c>
      <c r="K136" s="51" t="s">
        <v>102</v>
      </c>
      <c r="L136" s="41" t="s">
        <v>15</v>
      </c>
      <c r="M136" s="41" t="s">
        <v>332</v>
      </c>
      <c r="N136" s="50" t="str">
        <f t="shared" si="3"/>
        <v>INSERT INTO ft_t_rtvl   (rtng_value_oid, rtng_set_oid, rtng_cde, last_chg_tms, last_chg_usr_id, start_tms, rank_num, rtng_cde_num, rtng_nme, rtng_desc, data_stat_typ, data_src_id)  SELECT 'ESM=000135',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37" spans="1:14" ht="14.5">
      <c r="A137" s="49" t="s">
        <v>1812</v>
      </c>
      <c r="B137" s="41" t="s">
        <v>2014</v>
      </c>
      <c r="C137" s="44" t="s">
        <v>152</v>
      </c>
      <c r="D137" s="51" t="s">
        <v>103</v>
      </c>
      <c r="E137" s="43" t="s">
        <v>35</v>
      </c>
      <c r="F137" s="42" t="s">
        <v>331</v>
      </c>
      <c r="G137" s="42" t="s">
        <v>35</v>
      </c>
      <c r="H137" s="41" t="s">
        <v>1873</v>
      </c>
      <c r="I137" s="41" t="s">
        <v>1873</v>
      </c>
      <c r="J137" s="51" t="s">
        <v>103</v>
      </c>
      <c r="K137" s="51" t="s">
        <v>103</v>
      </c>
      <c r="L137" s="41" t="s">
        <v>15</v>
      </c>
      <c r="M137" s="41" t="s">
        <v>332</v>
      </c>
      <c r="N137" s="50" t="str">
        <f t="shared" si="3"/>
        <v>INSERT INTO ft_t_rtvl   (rtng_value_oid, rtng_set_oid, rtng_cde, last_chg_tms, last_chg_usr_id, start_tms, rank_num, rtng_cde_num, rtng_nme, rtng_desc, data_stat_typ, data_src_id)  SELECT 'ESM=000136',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38" spans="1:14" ht="14.5">
      <c r="A138" s="49" t="s">
        <v>1812</v>
      </c>
      <c r="B138" s="41" t="s">
        <v>2015</v>
      </c>
      <c r="C138" s="44" t="s">
        <v>152</v>
      </c>
      <c r="D138" s="51" t="s">
        <v>96</v>
      </c>
      <c r="E138" s="43" t="s">
        <v>35</v>
      </c>
      <c r="F138" s="42" t="s">
        <v>331</v>
      </c>
      <c r="G138" s="42" t="s">
        <v>35</v>
      </c>
      <c r="H138" s="41" t="s">
        <v>1873</v>
      </c>
      <c r="I138" s="41" t="s">
        <v>1873</v>
      </c>
      <c r="J138" s="51" t="s">
        <v>96</v>
      </c>
      <c r="K138" s="51" t="s">
        <v>96</v>
      </c>
      <c r="L138" s="41" t="s">
        <v>15</v>
      </c>
      <c r="M138" s="41" t="s">
        <v>332</v>
      </c>
      <c r="N138" s="50" t="str">
        <f t="shared" si="3"/>
        <v>INSERT INTO ft_t_rtvl   (rtng_value_oid, rtng_set_oid, rtng_cde, last_chg_tms, last_chg_usr_id, start_tms, rank_num, rtng_cde_num, rtng_nme, rtng_desc, data_stat_typ, data_src_id)  SELECT 'ESM=000137',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39" spans="1:14" ht="14.5">
      <c r="A139" s="49" t="s">
        <v>1812</v>
      </c>
      <c r="B139" s="41" t="s">
        <v>2016</v>
      </c>
      <c r="C139" s="44" t="s">
        <v>152</v>
      </c>
      <c r="D139" s="51" t="s">
        <v>109</v>
      </c>
      <c r="E139" s="43" t="s">
        <v>35</v>
      </c>
      <c r="F139" s="42" t="s">
        <v>331</v>
      </c>
      <c r="G139" s="42" t="s">
        <v>35</v>
      </c>
      <c r="H139" s="41" t="s">
        <v>1873</v>
      </c>
      <c r="I139" s="41" t="s">
        <v>1873</v>
      </c>
      <c r="J139" s="51" t="s">
        <v>109</v>
      </c>
      <c r="K139" s="51" t="s">
        <v>109</v>
      </c>
      <c r="L139" s="41" t="s">
        <v>15</v>
      </c>
      <c r="M139" s="41" t="s">
        <v>332</v>
      </c>
      <c r="N139" s="50" t="str">
        <f t="shared" si="3"/>
        <v>INSERT INTO ft_t_rtvl   (rtng_value_oid, rtng_set_oid, rtng_cde, last_chg_tms, last_chg_usr_id, start_tms, rank_num, rtng_cde_num, rtng_nme, rtng_desc, data_stat_typ, data_src_id)  SELECT 'ESM=000138', (SELECT rtng_set_oid FROM ft_t_rtng WHERE end_tms IS NULL AND rtng_set_mnem = 'FITCH' ),'B1',SYSDATE,'GS:BARCLAYS',SYSDATE,null,null,'B1','B1','ACTIVE','ESM'      FROM DUAL WHERE NOT EXISTS (SELECT 1 FROM ft_t_rtvl WHERE rtng_set_oid = (SELECT rtng_set_oid FROM ft_t_rtng WHERE end_tms IS NULL AND rtng_set_mnem = 'FITCH' ) AND rtng_cde = 'B1');</v>
      </c>
    </row>
    <row r="140" spans="1:14" ht="14.5">
      <c r="A140" s="49" t="s">
        <v>1812</v>
      </c>
      <c r="B140" s="41" t="s">
        <v>2017</v>
      </c>
      <c r="C140" s="44" t="s">
        <v>152</v>
      </c>
      <c r="D140" s="51" t="s">
        <v>139</v>
      </c>
      <c r="E140" s="43" t="s">
        <v>35</v>
      </c>
      <c r="F140" s="42" t="s">
        <v>331</v>
      </c>
      <c r="G140" s="42" t="s">
        <v>35</v>
      </c>
      <c r="H140" s="41" t="s">
        <v>1873</v>
      </c>
      <c r="I140" s="41" t="s">
        <v>1873</v>
      </c>
      <c r="J140" s="51" t="s">
        <v>139</v>
      </c>
      <c r="K140" s="51" t="s">
        <v>139</v>
      </c>
      <c r="L140" s="41" t="s">
        <v>15</v>
      </c>
      <c r="M140" s="41" t="s">
        <v>332</v>
      </c>
      <c r="N140" s="50" t="str">
        <f t="shared" si="3"/>
        <v>INSERT INTO ft_t_rtvl   (rtng_value_oid, rtng_set_oid, rtng_cde, last_chg_tms, last_chg_usr_id, start_tms, rank_num, rtng_cde_num, rtng_nme, rtng_desc, data_stat_typ, data_src_id)  SELECT 'ESM=000139', (SELECT rtng_set_oid FROM ft_t_rtng WHERE end_tms IS NULL AND rtng_set_mnem = 'FITCH' ),'P-1',SYSDATE,'GS:BARCLAYS',SYSDATE,null,null,'P-1','P-1','ACTIVE','ESM'      FROM DUAL WHERE NOT EXISTS (SELECT 1 FROM ft_t_rtvl WHERE rtng_set_oid = (SELECT rtng_set_oid FROM ft_t_rtng WHERE end_tms IS NULL AND rtng_set_mnem = 'FITCH' ) AND rtng_cde = 'P-1');</v>
      </c>
    </row>
    <row r="141" spans="1:14" ht="14.5">
      <c r="A141" s="49" t="s">
        <v>1812</v>
      </c>
      <c r="B141" s="41" t="s">
        <v>2018</v>
      </c>
      <c r="C141" s="44" t="s">
        <v>152</v>
      </c>
      <c r="D141" s="51" t="s">
        <v>134</v>
      </c>
      <c r="E141" s="43" t="s">
        <v>35</v>
      </c>
      <c r="F141" s="42" t="s">
        <v>331</v>
      </c>
      <c r="G141" s="42" t="s">
        <v>35</v>
      </c>
      <c r="H141" s="41" t="s">
        <v>1873</v>
      </c>
      <c r="I141" s="41" t="s">
        <v>1873</v>
      </c>
      <c r="J141" s="51" t="s">
        <v>134</v>
      </c>
      <c r="K141" s="51" t="s">
        <v>134</v>
      </c>
      <c r="L141" s="41" t="s">
        <v>15</v>
      </c>
      <c r="M141" s="41" t="s">
        <v>332</v>
      </c>
      <c r="N141" s="50" t="str">
        <f t="shared" si="3"/>
        <v>INSERT INTO ft_t_rtvl   (rtng_value_oid, rtng_set_oid, rtng_cde, last_chg_tms, last_chg_usr_id, start_tms, rank_num, rtng_cde_num, rtng_nme, rtng_desc, data_stat_typ, data_src_id)  SELECT 'ESM=000140', (SELECT rtng_set_oid FROM ft_t_rtng WHERE end_tms IS NULL AND rtng_set_mnem = 'FITCH' ),'P-3',SYSDATE,'GS:BARCLAYS',SYSDATE,null,null,'P-3','P-3','ACTIVE','ESM'      FROM DUAL WHERE NOT EXISTS (SELECT 1 FROM ft_t_rtvl WHERE rtng_set_oid = (SELECT rtng_set_oid FROM ft_t_rtng WHERE end_tms IS NULL AND rtng_set_mnem = 'FITCH' ) AND rtng_cde = 'P-3');</v>
      </c>
    </row>
    <row r="142" spans="1:14" ht="14.5">
      <c r="A142" s="49" t="s">
        <v>1812</v>
      </c>
      <c r="B142" s="41" t="s">
        <v>2019</v>
      </c>
      <c r="C142" s="44" t="s">
        <v>152</v>
      </c>
      <c r="D142" s="51" t="s">
        <v>130</v>
      </c>
      <c r="E142" s="43" t="s">
        <v>35</v>
      </c>
      <c r="F142" s="42" t="s">
        <v>331</v>
      </c>
      <c r="G142" s="42" t="s">
        <v>35</v>
      </c>
      <c r="H142" s="41" t="s">
        <v>1873</v>
      </c>
      <c r="I142" s="41" t="s">
        <v>1873</v>
      </c>
      <c r="J142" s="51" t="s">
        <v>130</v>
      </c>
      <c r="K142" s="51" t="s">
        <v>130</v>
      </c>
      <c r="L142" s="41" t="s">
        <v>15</v>
      </c>
      <c r="M142" s="41" t="s">
        <v>332</v>
      </c>
      <c r="N142" s="50" t="str">
        <f t="shared" si="3"/>
        <v>INSERT INTO ft_t_rtvl   (rtng_value_oid, rtng_set_oid, rtng_cde, last_chg_tms, last_chg_usr_id, start_tms, rank_num, rtng_cde_num, rtng_nme, rtng_desc, data_stat_typ, data_src_id)  SELECT 'ESM=000141', (SELECT rtng_set_oid FROM ft_t_rtng WHERE end_tms IS NULL AND rtng_set_mnem = 'FITCH' ),'P-2',SYSDATE,'GS:BARCLAYS',SYSDATE,null,null,'P-2','P-2','ACTIVE','ESM'      FROM DUAL WHERE NOT EXISTS (SELECT 1 FROM ft_t_rtvl WHERE rtng_set_oid = (SELECT rtng_set_oid FROM ft_t_rtng WHERE end_tms IS NULL AND rtng_set_mnem = 'FITCH' ) AND rtng_cde = 'P-2');</v>
      </c>
    </row>
    <row r="143" spans="1:14" ht="14.5">
      <c r="A143" s="49" t="s">
        <v>1812</v>
      </c>
      <c r="B143" s="41" t="s">
        <v>2020</v>
      </c>
      <c r="C143" s="44" t="s">
        <v>152</v>
      </c>
      <c r="D143" s="51" t="s">
        <v>102</v>
      </c>
      <c r="E143" s="43" t="s">
        <v>35</v>
      </c>
      <c r="F143" s="42" t="s">
        <v>331</v>
      </c>
      <c r="G143" s="42" t="s">
        <v>35</v>
      </c>
      <c r="H143" s="41" t="s">
        <v>1873</v>
      </c>
      <c r="I143" s="41" t="s">
        <v>1873</v>
      </c>
      <c r="J143" s="51" t="s">
        <v>102</v>
      </c>
      <c r="K143" s="51" t="s">
        <v>102</v>
      </c>
      <c r="L143" s="41" t="s">
        <v>15</v>
      </c>
      <c r="M143" s="41" t="s">
        <v>332</v>
      </c>
      <c r="N143" s="50" t="str">
        <f t="shared" si="3"/>
        <v>INSERT INTO ft_t_rtvl   (rtng_value_oid, rtng_set_oid, rtng_cde, last_chg_tms, last_chg_usr_id, start_tms, rank_num, rtng_cde_num, rtng_nme, rtng_desc, data_stat_typ, data_src_id)  SELECT 'ESM=000142',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44" spans="1:14" ht="14.5">
      <c r="A144" s="49" t="s">
        <v>1812</v>
      </c>
      <c r="B144" s="41" t="s">
        <v>2021</v>
      </c>
      <c r="C144" s="44" t="s">
        <v>152</v>
      </c>
      <c r="D144" s="51" t="s">
        <v>97</v>
      </c>
      <c r="E144" s="43" t="s">
        <v>35</v>
      </c>
      <c r="F144" s="42" t="s">
        <v>331</v>
      </c>
      <c r="G144" s="42" t="s">
        <v>35</v>
      </c>
      <c r="H144" s="41" t="s">
        <v>1873</v>
      </c>
      <c r="I144" s="41" t="s">
        <v>1873</v>
      </c>
      <c r="J144" s="51" t="s">
        <v>97</v>
      </c>
      <c r="K144" s="51" t="s">
        <v>97</v>
      </c>
      <c r="L144" s="41" t="s">
        <v>15</v>
      </c>
      <c r="M144" s="41" t="s">
        <v>332</v>
      </c>
      <c r="N144" s="50" t="str">
        <f t="shared" si="3"/>
        <v>INSERT INTO ft_t_rtvl   (rtng_value_oid, rtng_set_oid, rtng_cde, last_chg_tms, last_chg_usr_id, start_tms, rank_num, rtng_cde_num, rtng_nme, rtng_desc, data_stat_typ, data_src_id)  SELECT 'ESM=000143', (SELECT rtng_set_oid FROM ft_t_rtng WHERE end_tms IS NULL AND rtng_set_mnem = 'FITCH' ),'Aa1',SYSDATE,'GS:BARCLAYS',SYSDATE,null,null,'Aa1','Aa1','ACTIVE','ESM'      FROM DUAL WHERE NOT EXISTS (SELECT 1 FROM ft_t_rtvl WHERE rtng_set_oid = (SELECT rtng_set_oid FROM ft_t_rtng WHERE end_tms IS NULL AND rtng_set_mnem = 'FITCH' ) AND rtng_cde = 'Aa1');</v>
      </c>
    </row>
    <row r="145" spans="1:14" ht="14.5">
      <c r="A145" s="49" t="s">
        <v>1812</v>
      </c>
      <c r="B145" s="41" t="s">
        <v>2022</v>
      </c>
      <c r="C145" s="44" t="s">
        <v>152</v>
      </c>
      <c r="D145" s="51" t="s">
        <v>101</v>
      </c>
      <c r="E145" s="43" t="s">
        <v>35</v>
      </c>
      <c r="F145" s="42" t="s">
        <v>331</v>
      </c>
      <c r="G145" s="42" t="s">
        <v>35</v>
      </c>
      <c r="H145" s="41" t="s">
        <v>1873</v>
      </c>
      <c r="I145" s="41" t="s">
        <v>1873</v>
      </c>
      <c r="J145" s="51" t="s">
        <v>101</v>
      </c>
      <c r="K145" s="51" t="s">
        <v>101</v>
      </c>
      <c r="L145" s="41" t="s">
        <v>15</v>
      </c>
      <c r="M145" s="41" t="s">
        <v>332</v>
      </c>
      <c r="N145" s="50" t="str">
        <f t="shared" si="3"/>
        <v>INSERT INTO ft_t_rtvl   (rtng_value_oid, rtng_set_oid, rtng_cde, last_chg_tms, last_chg_usr_id, start_tms, rank_num, rtng_cde_num, rtng_nme, rtng_desc, data_stat_typ, data_src_id)  SELECT 'ESM=000144', (SELECT rtng_set_oid FROM ft_t_rtng WHERE end_tms IS NULL AND rtng_set_mnem = 'FITCH' ),'A2',SYSDATE,'GS:BARCLAYS',SYSDATE,null,null,'A2','A2','ACTIVE','ESM'      FROM DUAL WHERE NOT EXISTS (SELECT 1 FROM ft_t_rtvl WHERE rtng_set_oid = (SELECT rtng_set_oid FROM ft_t_rtng WHERE end_tms IS NULL AND rtng_set_mnem = 'FITCH' ) AND rtng_cde = 'A2');</v>
      </c>
    </row>
    <row r="146" spans="1:14" ht="14.5">
      <c r="A146" s="49" t="s">
        <v>1812</v>
      </c>
      <c r="B146" s="41" t="s">
        <v>2023</v>
      </c>
      <c r="C146" s="44" t="s">
        <v>152</v>
      </c>
      <c r="D146" s="51" t="s">
        <v>109</v>
      </c>
      <c r="E146" s="43" t="s">
        <v>35</v>
      </c>
      <c r="F146" s="42" t="s">
        <v>331</v>
      </c>
      <c r="G146" s="42" t="s">
        <v>35</v>
      </c>
      <c r="H146" s="41" t="s">
        <v>1873</v>
      </c>
      <c r="I146" s="41" t="s">
        <v>1873</v>
      </c>
      <c r="J146" s="51" t="s">
        <v>109</v>
      </c>
      <c r="K146" s="51" t="s">
        <v>109</v>
      </c>
      <c r="L146" s="41" t="s">
        <v>15</v>
      </c>
      <c r="M146" s="41" t="s">
        <v>332</v>
      </c>
      <c r="N146" s="50" t="str">
        <f t="shared" si="3"/>
        <v>INSERT INTO ft_t_rtvl   (rtng_value_oid, rtng_set_oid, rtng_cde, last_chg_tms, last_chg_usr_id, start_tms, rank_num, rtng_cde_num, rtng_nme, rtng_desc, data_stat_typ, data_src_id)  SELECT 'ESM=000145', (SELECT rtng_set_oid FROM ft_t_rtng WHERE end_tms IS NULL AND rtng_set_mnem = 'FITCH' ),'B1',SYSDATE,'GS:BARCLAYS',SYSDATE,null,null,'B1','B1','ACTIVE','ESM'      FROM DUAL WHERE NOT EXISTS (SELECT 1 FROM ft_t_rtvl WHERE rtng_set_oid = (SELECT rtng_set_oid FROM ft_t_rtng WHERE end_tms IS NULL AND rtng_set_mnem = 'FITCH' ) AND rtng_cde = 'B1');</v>
      </c>
    </row>
    <row r="147" spans="1:14" ht="14.5">
      <c r="A147" s="49" t="s">
        <v>1812</v>
      </c>
      <c r="B147" s="41" t="s">
        <v>2024</v>
      </c>
      <c r="C147" s="44" t="s">
        <v>152</v>
      </c>
      <c r="D147" s="51" t="s">
        <v>100</v>
      </c>
      <c r="E147" s="43" t="s">
        <v>35</v>
      </c>
      <c r="F147" s="42" t="s">
        <v>331</v>
      </c>
      <c r="G147" s="42" t="s">
        <v>35</v>
      </c>
      <c r="H147" s="41" t="s">
        <v>1873</v>
      </c>
      <c r="I147" s="41" t="s">
        <v>1873</v>
      </c>
      <c r="J147" s="51" t="s">
        <v>100</v>
      </c>
      <c r="K147" s="51" t="s">
        <v>100</v>
      </c>
      <c r="L147" s="41" t="s">
        <v>15</v>
      </c>
      <c r="M147" s="41" t="s">
        <v>332</v>
      </c>
      <c r="N147" s="50" t="str">
        <f t="shared" si="3"/>
        <v>INSERT INTO ft_t_rtvl   (rtng_value_oid, rtng_set_oid, rtng_cde, last_chg_tms, last_chg_usr_id, start_tms, rank_num, rtng_cde_num, rtng_nme, rtng_desc, data_stat_typ, data_src_id)  SELECT 'ESM=000146', (SELECT rtng_set_oid FROM ft_t_rtng WHERE end_tms IS NULL AND rtng_set_mnem = 'FITCH' ),'A1',SYSDATE,'GS:BARCLAYS',SYSDATE,null,null,'A1','A1','ACTIVE','ESM'      FROM DUAL WHERE NOT EXISTS (SELECT 1 FROM ft_t_rtvl WHERE rtng_set_oid = (SELECT rtng_set_oid FROM ft_t_rtng WHERE end_tms IS NULL AND rtng_set_mnem = 'FITCH' ) AND rtng_cde = 'A1');</v>
      </c>
    </row>
    <row r="148" spans="1:14" ht="14.5">
      <c r="A148" s="49" t="s">
        <v>1812</v>
      </c>
      <c r="B148" s="41" t="s">
        <v>2025</v>
      </c>
      <c r="C148" s="44" t="s">
        <v>152</v>
      </c>
      <c r="D148" s="51" t="s">
        <v>102</v>
      </c>
      <c r="E148" s="43" t="s">
        <v>35</v>
      </c>
      <c r="F148" s="42" t="s">
        <v>331</v>
      </c>
      <c r="G148" s="42" t="s">
        <v>35</v>
      </c>
      <c r="H148" s="41" t="s">
        <v>1873</v>
      </c>
      <c r="I148" s="41" t="s">
        <v>1873</v>
      </c>
      <c r="J148" s="51" t="s">
        <v>102</v>
      </c>
      <c r="K148" s="51" t="s">
        <v>102</v>
      </c>
      <c r="L148" s="41" t="s">
        <v>15</v>
      </c>
      <c r="M148" s="41" t="s">
        <v>332</v>
      </c>
      <c r="N148" s="50" t="str">
        <f t="shared" si="3"/>
        <v>INSERT INTO ft_t_rtvl   (rtng_value_oid, rtng_set_oid, rtng_cde, last_chg_tms, last_chg_usr_id, start_tms, rank_num, rtng_cde_num, rtng_nme, rtng_desc, data_stat_typ, data_src_id)  SELECT 'ESM=000147',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49" spans="1:14" ht="14.5">
      <c r="A149" s="49" t="s">
        <v>1812</v>
      </c>
      <c r="B149" s="41" t="s">
        <v>2026</v>
      </c>
      <c r="C149" s="44" t="s">
        <v>152</v>
      </c>
      <c r="D149" s="51" t="s">
        <v>96</v>
      </c>
      <c r="E149" s="43" t="s">
        <v>35</v>
      </c>
      <c r="F149" s="42" t="s">
        <v>331</v>
      </c>
      <c r="G149" s="42" t="s">
        <v>35</v>
      </c>
      <c r="H149" s="41" t="s">
        <v>1873</v>
      </c>
      <c r="I149" s="41" t="s">
        <v>1873</v>
      </c>
      <c r="J149" s="51" t="s">
        <v>96</v>
      </c>
      <c r="K149" s="51" t="s">
        <v>96</v>
      </c>
      <c r="L149" s="41" t="s">
        <v>15</v>
      </c>
      <c r="M149" s="41" t="s">
        <v>332</v>
      </c>
      <c r="N149" s="50" t="str">
        <f t="shared" si="3"/>
        <v>INSERT INTO ft_t_rtvl   (rtng_value_oid, rtng_set_oid, rtng_cde, last_chg_tms, last_chg_usr_id, start_tms, rank_num, rtng_cde_num, rtng_nme, rtng_desc, data_stat_typ, data_src_id)  SELECT 'ESM=000148',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50" spans="1:14" ht="14.5">
      <c r="A150" s="49" t="s">
        <v>1812</v>
      </c>
      <c r="B150" s="41" t="s">
        <v>2027</v>
      </c>
      <c r="C150" s="44" t="s">
        <v>152</v>
      </c>
      <c r="D150" s="51" t="s">
        <v>99</v>
      </c>
      <c r="E150" s="43" t="s">
        <v>35</v>
      </c>
      <c r="F150" s="42" t="s">
        <v>331</v>
      </c>
      <c r="G150" s="42" t="s">
        <v>35</v>
      </c>
      <c r="H150" s="41" t="s">
        <v>1873</v>
      </c>
      <c r="I150" s="41" t="s">
        <v>1873</v>
      </c>
      <c r="J150" s="51" t="s">
        <v>99</v>
      </c>
      <c r="K150" s="51" t="s">
        <v>99</v>
      </c>
      <c r="L150" s="41" t="s">
        <v>15</v>
      </c>
      <c r="M150" s="41" t="s">
        <v>332</v>
      </c>
      <c r="N150" s="50" t="str">
        <f t="shared" si="3"/>
        <v>INSERT INTO ft_t_rtvl   (rtng_value_oid, rtng_set_oid, rtng_cde, last_chg_tms, last_chg_usr_id, start_tms, rank_num, rtng_cde_num, rtng_nme, rtng_desc, data_stat_typ, data_src_id)  SELECT 'ESM=000149', (SELECT rtng_set_oid FROM ft_t_rtng WHERE end_tms IS NULL AND rtng_set_mnem = 'FITCH' ),'Aa3',SYSDATE,'GS:BARCLAYS',SYSDATE,null,null,'Aa3','Aa3','ACTIVE','ESM'      FROM DUAL WHERE NOT EXISTS (SELECT 1 FROM ft_t_rtvl WHERE rtng_set_oid = (SELECT rtng_set_oid FROM ft_t_rtng WHERE end_tms IS NULL AND rtng_set_mnem = 'FITCH' ) AND rtng_cde = 'Aa3');</v>
      </c>
    </row>
    <row r="151" spans="1:14" ht="14.5">
      <c r="A151" s="49" t="s">
        <v>1812</v>
      </c>
      <c r="B151" s="41" t="s">
        <v>2028</v>
      </c>
      <c r="C151" s="44" t="s">
        <v>152</v>
      </c>
      <c r="D151" s="51" t="s">
        <v>98</v>
      </c>
      <c r="E151" s="43" t="s">
        <v>35</v>
      </c>
      <c r="F151" s="42" t="s">
        <v>331</v>
      </c>
      <c r="G151" s="42" t="s">
        <v>35</v>
      </c>
      <c r="H151" s="41" t="s">
        <v>1873</v>
      </c>
      <c r="I151" s="41" t="s">
        <v>1873</v>
      </c>
      <c r="J151" s="51" t="s">
        <v>98</v>
      </c>
      <c r="K151" s="51" t="s">
        <v>98</v>
      </c>
      <c r="L151" s="41" t="s">
        <v>15</v>
      </c>
      <c r="M151" s="41" t="s">
        <v>332</v>
      </c>
      <c r="N151" s="50" t="str">
        <f t="shared" si="3"/>
        <v>INSERT INTO ft_t_rtvl   (rtng_value_oid, rtng_set_oid, rtng_cde, last_chg_tms, last_chg_usr_id, start_tms, rank_num, rtng_cde_num, rtng_nme, rtng_desc, data_stat_typ, data_src_id)  SELECT 'ESM=000150', (SELECT rtng_set_oid FROM ft_t_rtng WHERE end_tms IS NULL AND rtng_set_mnem = 'FITCH' ),'Aa2',SYSDATE,'GS:BARCLAYS',SYSDATE,null,null,'Aa2','Aa2','ACTIVE','ESM'      FROM DUAL WHERE NOT EXISTS (SELECT 1 FROM ft_t_rtvl WHERE rtng_set_oid = (SELECT rtng_set_oid FROM ft_t_rtng WHERE end_tms IS NULL AND rtng_set_mnem = 'FITCH' ) AND rtng_cde = 'Aa2');</v>
      </c>
    </row>
    <row r="152" spans="1:14" ht="14.5">
      <c r="A152" s="49" t="s">
        <v>1812</v>
      </c>
      <c r="B152" s="41" t="s">
        <v>2029</v>
      </c>
      <c r="C152" s="44" t="s">
        <v>152</v>
      </c>
      <c r="D152" s="51" t="s">
        <v>102</v>
      </c>
      <c r="E152" s="43" t="s">
        <v>35</v>
      </c>
      <c r="F152" s="42" t="s">
        <v>331</v>
      </c>
      <c r="G152" s="42" t="s">
        <v>35</v>
      </c>
      <c r="H152" s="41" t="s">
        <v>1873</v>
      </c>
      <c r="I152" s="41" t="s">
        <v>1873</v>
      </c>
      <c r="J152" s="51" t="s">
        <v>102</v>
      </c>
      <c r="K152" s="51" t="s">
        <v>102</v>
      </c>
      <c r="L152" s="41" t="s">
        <v>15</v>
      </c>
      <c r="M152" s="41" t="s">
        <v>332</v>
      </c>
      <c r="N152" s="50" t="str">
        <f t="shared" si="3"/>
        <v>INSERT INTO ft_t_rtvl   (rtng_value_oid, rtng_set_oid, rtng_cde, last_chg_tms, last_chg_usr_id, start_tms, rank_num, rtng_cde_num, rtng_nme, rtng_desc, data_stat_typ, data_src_id)  SELECT 'ESM=000151',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53" spans="1:14" ht="14.5">
      <c r="A153" s="49" t="s">
        <v>1812</v>
      </c>
      <c r="B153" s="41" t="s">
        <v>2030</v>
      </c>
      <c r="C153" s="44" t="s">
        <v>152</v>
      </c>
      <c r="D153" s="51" t="s">
        <v>99</v>
      </c>
      <c r="E153" s="43" t="s">
        <v>35</v>
      </c>
      <c r="F153" s="42" t="s">
        <v>331</v>
      </c>
      <c r="G153" s="42" t="s">
        <v>35</v>
      </c>
      <c r="H153" s="41" t="s">
        <v>1873</v>
      </c>
      <c r="I153" s="41" t="s">
        <v>1873</v>
      </c>
      <c r="J153" s="51" t="s">
        <v>99</v>
      </c>
      <c r="K153" s="51" t="s">
        <v>99</v>
      </c>
      <c r="L153" s="41" t="s">
        <v>15</v>
      </c>
      <c r="M153" s="41" t="s">
        <v>332</v>
      </c>
      <c r="N153" s="50" t="str">
        <f t="shared" si="3"/>
        <v>INSERT INTO ft_t_rtvl   (rtng_value_oid, rtng_set_oid, rtng_cde, last_chg_tms, last_chg_usr_id, start_tms, rank_num, rtng_cde_num, rtng_nme, rtng_desc, data_stat_typ, data_src_id)  SELECT 'ESM=000152', (SELECT rtng_set_oid FROM ft_t_rtng WHERE end_tms IS NULL AND rtng_set_mnem = 'FITCH' ),'Aa3',SYSDATE,'GS:BARCLAYS',SYSDATE,null,null,'Aa3','Aa3','ACTIVE','ESM'      FROM DUAL WHERE NOT EXISTS (SELECT 1 FROM ft_t_rtvl WHERE rtng_set_oid = (SELECT rtng_set_oid FROM ft_t_rtng WHERE end_tms IS NULL AND rtng_set_mnem = 'FITCH' ) AND rtng_cde = 'Aa3');</v>
      </c>
    </row>
    <row r="154" spans="1:14" ht="14.5">
      <c r="A154" s="49" t="s">
        <v>1812</v>
      </c>
      <c r="B154" s="41" t="s">
        <v>2031</v>
      </c>
      <c r="C154" s="44" t="s">
        <v>152</v>
      </c>
      <c r="D154" s="51" t="s">
        <v>98</v>
      </c>
      <c r="E154" s="43" t="s">
        <v>35</v>
      </c>
      <c r="F154" s="42" t="s">
        <v>331</v>
      </c>
      <c r="G154" s="42" t="s">
        <v>35</v>
      </c>
      <c r="H154" s="41" t="s">
        <v>1873</v>
      </c>
      <c r="I154" s="41" t="s">
        <v>1873</v>
      </c>
      <c r="J154" s="51" t="s">
        <v>98</v>
      </c>
      <c r="K154" s="51" t="s">
        <v>98</v>
      </c>
      <c r="L154" s="41" t="s">
        <v>15</v>
      </c>
      <c r="M154" s="41" t="s">
        <v>332</v>
      </c>
      <c r="N154" s="50" t="str">
        <f t="shared" si="3"/>
        <v>INSERT INTO ft_t_rtvl   (rtng_value_oid, rtng_set_oid, rtng_cde, last_chg_tms, last_chg_usr_id, start_tms, rank_num, rtng_cde_num, rtng_nme, rtng_desc, data_stat_typ, data_src_id)  SELECT 'ESM=000153', (SELECT rtng_set_oid FROM ft_t_rtng WHERE end_tms IS NULL AND rtng_set_mnem = 'FITCH' ),'Aa2',SYSDATE,'GS:BARCLAYS',SYSDATE,null,null,'Aa2','Aa2','ACTIVE','ESM'      FROM DUAL WHERE NOT EXISTS (SELECT 1 FROM ft_t_rtvl WHERE rtng_set_oid = (SELECT rtng_set_oid FROM ft_t_rtng WHERE end_tms IS NULL AND rtng_set_mnem = 'FITCH' ) AND rtng_cde = 'Aa2');</v>
      </c>
    </row>
    <row r="155" spans="1:14" ht="14.5">
      <c r="A155" s="49" t="s">
        <v>1812</v>
      </c>
      <c r="B155" s="41" t="s">
        <v>2032</v>
      </c>
      <c r="C155" s="44" t="s">
        <v>152</v>
      </c>
      <c r="D155" s="51" t="s">
        <v>97</v>
      </c>
      <c r="E155" s="43" t="s">
        <v>35</v>
      </c>
      <c r="F155" s="42" t="s">
        <v>331</v>
      </c>
      <c r="G155" s="42" t="s">
        <v>35</v>
      </c>
      <c r="H155" s="41" t="s">
        <v>1873</v>
      </c>
      <c r="I155" s="41" t="s">
        <v>1873</v>
      </c>
      <c r="J155" s="51" t="s">
        <v>97</v>
      </c>
      <c r="K155" s="51" t="s">
        <v>97</v>
      </c>
      <c r="L155" s="41" t="s">
        <v>15</v>
      </c>
      <c r="M155" s="41" t="s">
        <v>332</v>
      </c>
      <c r="N155" s="50" t="str">
        <f t="shared" si="3"/>
        <v>INSERT INTO ft_t_rtvl   (rtng_value_oid, rtng_set_oid, rtng_cde, last_chg_tms, last_chg_usr_id, start_tms, rank_num, rtng_cde_num, rtng_nme, rtng_desc, data_stat_typ, data_src_id)  SELECT 'ESM=000154', (SELECT rtng_set_oid FROM ft_t_rtng WHERE end_tms IS NULL AND rtng_set_mnem = 'FITCH' ),'Aa1',SYSDATE,'GS:BARCLAYS',SYSDATE,null,null,'Aa1','Aa1','ACTIVE','ESM'      FROM DUAL WHERE NOT EXISTS (SELECT 1 FROM ft_t_rtvl WHERE rtng_set_oid = (SELECT rtng_set_oid FROM ft_t_rtng WHERE end_tms IS NULL AND rtng_set_mnem = 'FITCH' ) AND rtng_cde = 'Aa1');</v>
      </c>
    </row>
    <row r="156" spans="1:14" ht="14.5">
      <c r="A156" s="49" t="s">
        <v>1812</v>
      </c>
      <c r="B156" s="41" t="s">
        <v>2033</v>
      </c>
      <c r="C156" s="44" t="s">
        <v>152</v>
      </c>
      <c r="D156" s="51" t="s">
        <v>97</v>
      </c>
      <c r="E156" s="43" t="s">
        <v>35</v>
      </c>
      <c r="F156" s="42" t="s">
        <v>331</v>
      </c>
      <c r="G156" s="42" t="s">
        <v>35</v>
      </c>
      <c r="H156" s="41" t="s">
        <v>1873</v>
      </c>
      <c r="I156" s="41" t="s">
        <v>1873</v>
      </c>
      <c r="J156" s="51" t="s">
        <v>97</v>
      </c>
      <c r="K156" s="51" t="s">
        <v>97</v>
      </c>
      <c r="L156" s="41" t="s">
        <v>15</v>
      </c>
      <c r="M156" s="41" t="s">
        <v>332</v>
      </c>
      <c r="N156" s="50" t="str">
        <f t="shared" si="3"/>
        <v>INSERT INTO ft_t_rtvl   (rtng_value_oid, rtng_set_oid, rtng_cde, last_chg_tms, last_chg_usr_id, start_tms, rank_num, rtng_cde_num, rtng_nme, rtng_desc, data_stat_typ, data_src_id)  SELECT 'ESM=000155', (SELECT rtng_set_oid FROM ft_t_rtng WHERE end_tms IS NULL AND rtng_set_mnem = 'FITCH' ),'Aa1',SYSDATE,'GS:BARCLAYS',SYSDATE,null,null,'Aa1','Aa1','ACTIVE','ESM'      FROM DUAL WHERE NOT EXISTS (SELECT 1 FROM ft_t_rtvl WHERE rtng_set_oid = (SELECT rtng_set_oid FROM ft_t_rtng WHERE end_tms IS NULL AND rtng_set_mnem = 'FITCH' ) AND rtng_cde = 'Aa1');</v>
      </c>
    </row>
    <row r="157" spans="1:14" ht="14.5">
      <c r="A157" s="49" t="s">
        <v>1812</v>
      </c>
      <c r="B157" s="41" t="s">
        <v>2034</v>
      </c>
      <c r="C157" s="44" t="s">
        <v>152</v>
      </c>
      <c r="D157" s="51" t="s">
        <v>147</v>
      </c>
      <c r="E157" s="43" t="s">
        <v>35</v>
      </c>
      <c r="F157" s="42" t="s">
        <v>331</v>
      </c>
      <c r="G157" s="42" t="s">
        <v>35</v>
      </c>
      <c r="H157" s="41" t="s">
        <v>1873</v>
      </c>
      <c r="I157" s="41" t="s">
        <v>1873</v>
      </c>
      <c r="J157" s="51" t="s">
        <v>147</v>
      </c>
      <c r="K157" s="51" t="s">
        <v>147</v>
      </c>
      <c r="L157" s="41" t="s">
        <v>15</v>
      </c>
      <c r="M157" s="41" t="s">
        <v>332</v>
      </c>
      <c r="N157" s="50" t="str">
        <f t="shared" si="3"/>
        <v>INSERT INTO ft_t_rtvl   (rtng_value_oid, rtng_set_oid, rtng_cde, last_chg_tms, last_chg_usr_id, start_tms, rank_num, rtng_cde_num, rtng_nme, rtng_desc, data_stat_typ, data_src_id)  SELECT 'ESM=000156', (SELECT rtng_set_oid FROM ft_t_rtng WHERE end_tms IS NULL AND rtng_set_mnem = 'FITCH' ),'NP',SYSDATE,'GS:BARCLAYS',SYSDATE,null,null,'NP','NP','ACTIVE','ESM'      FROM DUAL WHERE NOT EXISTS (SELECT 1 FROM ft_t_rtvl WHERE rtng_set_oid = (SELECT rtng_set_oid FROM ft_t_rtng WHERE end_tms IS NULL AND rtng_set_mnem = 'FITCH' ) AND rtng_cde = 'NP');</v>
      </c>
    </row>
    <row r="158" spans="1:14" ht="14.5">
      <c r="A158" s="49" t="s">
        <v>1812</v>
      </c>
      <c r="B158" s="41" t="s">
        <v>2035</v>
      </c>
      <c r="C158" s="44" t="s">
        <v>152</v>
      </c>
      <c r="D158" s="51" t="s">
        <v>101</v>
      </c>
      <c r="E158" s="43" t="s">
        <v>35</v>
      </c>
      <c r="F158" s="42" t="s">
        <v>331</v>
      </c>
      <c r="G158" s="42" t="s">
        <v>35</v>
      </c>
      <c r="H158" s="41" t="s">
        <v>1873</v>
      </c>
      <c r="I158" s="41" t="s">
        <v>1873</v>
      </c>
      <c r="J158" s="51" t="s">
        <v>101</v>
      </c>
      <c r="K158" s="51" t="s">
        <v>101</v>
      </c>
      <c r="L158" s="41" t="s">
        <v>15</v>
      </c>
      <c r="M158" s="41" t="s">
        <v>332</v>
      </c>
      <c r="N158" s="50" t="str">
        <f t="shared" si="3"/>
        <v>INSERT INTO ft_t_rtvl   (rtng_value_oid, rtng_set_oid, rtng_cde, last_chg_tms, last_chg_usr_id, start_tms, rank_num, rtng_cde_num, rtng_nme, rtng_desc, data_stat_typ, data_src_id)  SELECT 'ESM=000157', (SELECT rtng_set_oid FROM ft_t_rtng WHERE end_tms IS NULL AND rtng_set_mnem = 'FITCH' ),'A2',SYSDATE,'GS:BARCLAYS',SYSDATE,null,null,'A2','A2','ACTIVE','ESM'      FROM DUAL WHERE NOT EXISTS (SELECT 1 FROM ft_t_rtvl WHERE rtng_set_oid = (SELECT rtng_set_oid FROM ft_t_rtng WHERE end_tms IS NULL AND rtng_set_mnem = 'FITCH' ) AND rtng_cde = 'A2');</v>
      </c>
    </row>
    <row r="159" spans="1:14" ht="14.5">
      <c r="A159" s="49" t="s">
        <v>1812</v>
      </c>
      <c r="B159" s="41" t="s">
        <v>2036</v>
      </c>
      <c r="C159" s="44" t="s">
        <v>152</v>
      </c>
      <c r="D159" s="51" t="s">
        <v>98</v>
      </c>
      <c r="E159" s="43" t="s">
        <v>35</v>
      </c>
      <c r="F159" s="42" t="s">
        <v>331</v>
      </c>
      <c r="G159" s="42" t="s">
        <v>35</v>
      </c>
      <c r="H159" s="41" t="s">
        <v>1873</v>
      </c>
      <c r="I159" s="41" t="s">
        <v>1873</v>
      </c>
      <c r="J159" s="51" t="s">
        <v>98</v>
      </c>
      <c r="K159" s="51" t="s">
        <v>98</v>
      </c>
      <c r="L159" s="41" t="s">
        <v>15</v>
      </c>
      <c r="M159" s="41" t="s">
        <v>332</v>
      </c>
      <c r="N159" s="50" t="str">
        <f t="shared" si="3"/>
        <v>INSERT INTO ft_t_rtvl   (rtng_value_oid, rtng_set_oid, rtng_cde, last_chg_tms, last_chg_usr_id, start_tms, rank_num, rtng_cde_num, rtng_nme, rtng_desc, data_stat_typ, data_src_id)  SELECT 'ESM=000158', (SELECT rtng_set_oid FROM ft_t_rtng WHERE end_tms IS NULL AND rtng_set_mnem = 'FITCH' ),'Aa2',SYSDATE,'GS:BARCLAYS',SYSDATE,null,null,'Aa2','Aa2','ACTIVE','ESM'      FROM DUAL WHERE NOT EXISTS (SELECT 1 FROM ft_t_rtvl WHERE rtng_set_oid = (SELECT rtng_set_oid FROM ft_t_rtng WHERE end_tms IS NULL AND rtng_set_mnem = 'FITCH' ) AND rtng_cde = 'Aa2');</v>
      </c>
    </row>
    <row r="160" spans="1:14" ht="14.5">
      <c r="A160" s="49" t="s">
        <v>1812</v>
      </c>
      <c r="B160" s="41" t="s">
        <v>2037</v>
      </c>
      <c r="C160" s="44" t="s">
        <v>152</v>
      </c>
      <c r="D160" s="51" t="s">
        <v>63</v>
      </c>
      <c r="E160" s="43" t="s">
        <v>35</v>
      </c>
      <c r="F160" s="42" t="s">
        <v>331</v>
      </c>
      <c r="G160" s="42" t="s">
        <v>35</v>
      </c>
      <c r="H160" s="41" t="s">
        <v>1873</v>
      </c>
      <c r="I160" s="41" t="s">
        <v>1873</v>
      </c>
      <c r="J160" s="51" t="s">
        <v>63</v>
      </c>
      <c r="K160" s="51" t="s">
        <v>63</v>
      </c>
      <c r="L160" s="41" t="s">
        <v>15</v>
      </c>
      <c r="M160" s="41" t="s">
        <v>332</v>
      </c>
      <c r="N160" s="50" t="str">
        <f t="shared" si="3"/>
        <v>INSERT INTO ft_t_rtvl   (rtng_value_oid, rtng_set_oid, rtng_cde, last_chg_tms, last_chg_usr_id, start_tms, rank_num, rtng_cde_num, rtng_nme, rtng_desc, data_stat_typ, data_src_id)  SELECT 'ESM=000159', (SELECT rtng_set_oid FROM ft_t_rtng WHERE end_tms IS NULL AND rtng_set_mnem = 'FITCH' ),'NR',SYSDATE,'GS:BARCLAYS',SYSDATE,null,null,'NR','NR','ACTIVE','ESM'      FROM DUAL WHERE NOT EXISTS (SELECT 1 FROM ft_t_rtvl WHERE rtng_set_oid = (SELECT rtng_set_oid FROM ft_t_rtng WHERE end_tms IS NULL AND rtng_set_mnem = 'FITCH' ) AND rtng_cde = 'NR');</v>
      </c>
    </row>
    <row r="161" spans="1:14" ht="14.5">
      <c r="A161" s="49" t="s">
        <v>1812</v>
      </c>
      <c r="B161" s="41" t="s">
        <v>2038</v>
      </c>
      <c r="C161" s="44" t="s">
        <v>152</v>
      </c>
      <c r="D161" s="51" t="s">
        <v>147</v>
      </c>
      <c r="E161" s="43" t="s">
        <v>35</v>
      </c>
      <c r="F161" s="42" t="s">
        <v>331</v>
      </c>
      <c r="G161" s="42" t="s">
        <v>35</v>
      </c>
      <c r="H161" s="41" t="s">
        <v>1873</v>
      </c>
      <c r="I161" s="41" t="s">
        <v>1873</v>
      </c>
      <c r="J161" s="51" t="s">
        <v>147</v>
      </c>
      <c r="K161" s="51" t="s">
        <v>147</v>
      </c>
      <c r="L161" s="41" t="s">
        <v>15</v>
      </c>
      <c r="M161" s="41" t="s">
        <v>332</v>
      </c>
      <c r="N161" s="50" t="str">
        <f t="shared" si="3"/>
        <v>INSERT INTO ft_t_rtvl   (rtng_value_oid, rtng_set_oid, rtng_cde, last_chg_tms, last_chg_usr_id, start_tms, rank_num, rtng_cde_num, rtng_nme, rtng_desc, data_stat_typ, data_src_id)  SELECT 'ESM=000160', (SELECT rtng_set_oid FROM ft_t_rtng WHERE end_tms IS NULL AND rtng_set_mnem = 'FITCH' ),'NP',SYSDATE,'GS:BARCLAYS',SYSDATE,null,null,'NP','NP','ACTIVE','ESM'      FROM DUAL WHERE NOT EXISTS (SELECT 1 FROM ft_t_rtvl WHERE rtng_set_oid = (SELECT rtng_set_oid FROM ft_t_rtng WHERE end_tms IS NULL AND rtng_set_mnem = 'FITCH' ) AND rtng_cde = 'NP');</v>
      </c>
    </row>
    <row r="162" spans="1:14" ht="14.5">
      <c r="A162" s="49" t="s">
        <v>1812</v>
      </c>
      <c r="B162" s="41" t="s">
        <v>2039</v>
      </c>
      <c r="C162" s="44" t="s">
        <v>152</v>
      </c>
      <c r="D162" s="51" t="s">
        <v>103</v>
      </c>
      <c r="E162" s="43" t="s">
        <v>35</v>
      </c>
      <c r="F162" s="42" t="s">
        <v>331</v>
      </c>
      <c r="G162" s="42" t="s">
        <v>35</v>
      </c>
      <c r="H162" s="41" t="s">
        <v>1873</v>
      </c>
      <c r="I162" s="41" t="s">
        <v>1873</v>
      </c>
      <c r="J162" s="51" t="s">
        <v>103</v>
      </c>
      <c r="K162" s="51" t="s">
        <v>103</v>
      </c>
      <c r="L162" s="41" t="s">
        <v>15</v>
      </c>
      <c r="M162" s="41" t="s">
        <v>332</v>
      </c>
      <c r="N162" s="50" t="str">
        <f t="shared" si="3"/>
        <v>INSERT INTO ft_t_rtvl   (rtng_value_oid, rtng_set_oid, rtng_cde, last_chg_tms, last_chg_usr_id, start_tms, rank_num, rtng_cde_num, rtng_nme, rtng_desc, data_stat_typ, data_src_id)  SELECT 'ESM=000161',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63" spans="1:14" ht="14.5">
      <c r="A163" s="49" t="s">
        <v>1812</v>
      </c>
      <c r="B163" s="41" t="s">
        <v>2040</v>
      </c>
      <c r="C163" s="44" t="s">
        <v>152</v>
      </c>
      <c r="D163" s="51" t="s">
        <v>105</v>
      </c>
      <c r="E163" s="43" t="s">
        <v>35</v>
      </c>
      <c r="F163" s="42" t="s">
        <v>331</v>
      </c>
      <c r="G163" s="42" t="s">
        <v>35</v>
      </c>
      <c r="H163" s="41" t="s">
        <v>1873</v>
      </c>
      <c r="I163" s="41" t="s">
        <v>1873</v>
      </c>
      <c r="J163" s="51" t="s">
        <v>105</v>
      </c>
      <c r="K163" s="51" t="s">
        <v>105</v>
      </c>
      <c r="L163" s="41" t="s">
        <v>15</v>
      </c>
      <c r="M163" s="41" t="s">
        <v>332</v>
      </c>
      <c r="N163" s="50" t="str">
        <f t="shared" si="3"/>
        <v>INSERT INTO ft_t_rtvl   (rtng_value_oid, rtng_set_oid, rtng_cde, last_chg_tms, last_chg_usr_id, start_tms, rank_num, rtng_cde_num, rtng_nme, rtng_desc, data_stat_typ, data_src_id)  SELECT 'ESM=000162',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64" spans="1:14" ht="14.5">
      <c r="A164" s="49" t="s">
        <v>1812</v>
      </c>
      <c r="B164" s="41" t="s">
        <v>2041</v>
      </c>
      <c r="C164" s="44" t="s">
        <v>152</v>
      </c>
      <c r="D164" s="51" t="s">
        <v>104</v>
      </c>
      <c r="E164" s="43" t="s">
        <v>35</v>
      </c>
      <c r="F164" s="42" t="s">
        <v>331</v>
      </c>
      <c r="G164" s="42" t="s">
        <v>35</v>
      </c>
      <c r="H164" s="41" t="s">
        <v>1873</v>
      </c>
      <c r="I164" s="41" t="s">
        <v>1873</v>
      </c>
      <c r="J164" s="51" t="s">
        <v>104</v>
      </c>
      <c r="K164" s="51" t="s">
        <v>104</v>
      </c>
      <c r="L164" s="41" t="s">
        <v>15</v>
      </c>
      <c r="M164" s="41" t="s">
        <v>332</v>
      </c>
      <c r="N164" s="50" t="str">
        <f t="shared" si="3"/>
        <v>INSERT INTO ft_t_rtvl   (rtng_value_oid, rtng_set_oid, rtng_cde, last_chg_tms, last_chg_usr_id, start_tms, rank_num, rtng_cde_num, rtng_nme, rtng_desc, data_stat_typ, data_src_id)  SELECT 'ESM=000163',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65" spans="1:14" ht="14.5">
      <c r="A165" s="49" t="s">
        <v>1812</v>
      </c>
      <c r="B165" s="41" t="s">
        <v>2042</v>
      </c>
      <c r="C165" s="44" t="s">
        <v>152</v>
      </c>
      <c r="D165" s="51" t="s">
        <v>103</v>
      </c>
      <c r="E165" s="43" t="s">
        <v>35</v>
      </c>
      <c r="F165" s="42" t="s">
        <v>331</v>
      </c>
      <c r="G165" s="42" t="s">
        <v>35</v>
      </c>
      <c r="H165" s="41" t="s">
        <v>1873</v>
      </c>
      <c r="I165" s="41" t="s">
        <v>1873</v>
      </c>
      <c r="J165" s="51" t="s">
        <v>103</v>
      </c>
      <c r="K165" s="51" t="s">
        <v>103</v>
      </c>
      <c r="L165" s="41" t="s">
        <v>15</v>
      </c>
      <c r="M165" s="41" t="s">
        <v>332</v>
      </c>
      <c r="N165" s="50" t="str">
        <f t="shared" si="3"/>
        <v>INSERT INTO ft_t_rtvl   (rtng_value_oid, rtng_set_oid, rtng_cde, last_chg_tms, last_chg_usr_id, start_tms, rank_num, rtng_cde_num, rtng_nme, rtng_desc, data_stat_typ, data_src_id)  SELECT 'ESM=000164',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66" spans="1:14" ht="14.5">
      <c r="A166" s="49" t="s">
        <v>1812</v>
      </c>
      <c r="B166" s="41" t="s">
        <v>2043</v>
      </c>
      <c r="C166" s="44" t="s">
        <v>152</v>
      </c>
      <c r="D166" s="51" t="s">
        <v>63</v>
      </c>
      <c r="E166" s="43" t="s">
        <v>35</v>
      </c>
      <c r="F166" s="42" t="s">
        <v>331</v>
      </c>
      <c r="G166" s="42" t="s">
        <v>35</v>
      </c>
      <c r="H166" s="41" t="s">
        <v>1873</v>
      </c>
      <c r="I166" s="41" t="s">
        <v>1873</v>
      </c>
      <c r="J166" s="51" t="s">
        <v>63</v>
      </c>
      <c r="K166" s="51" t="s">
        <v>63</v>
      </c>
      <c r="L166" s="41" t="s">
        <v>15</v>
      </c>
      <c r="M166" s="41" t="s">
        <v>332</v>
      </c>
      <c r="N166" s="50" t="str">
        <f t="shared" si="3"/>
        <v>INSERT INTO ft_t_rtvl   (rtng_value_oid, rtng_set_oid, rtng_cde, last_chg_tms, last_chg_usr_id, start_tms, rank_num, rtng_cde_num, rtng_nme, rtng_desc, data_stat_typ, data_src_id)  SELECT 'ESM=000165', (SELECT rtng_set_oid FROM ft_t_rtng WHERE end_tms IS NULL AND rtng_set_mnem = 'FITCH' ),'NR',SYSDATE,'GS:BARCLAYS',SYSDATE,null,null,'NR','NR','ACTIVE','ESM'      FROM DUAL WHERE NOT EXISTS (SELECT 1 FROM ft_t_rtvl WHERE rtng_set_oid = (SELECT rtng_set_oid FROM ft_t_rtng WHERE end_tms IS NULL AND rtng_set_mnem = 'FITCH' ) AND rtng_cde = 'NR');</v>
      </c>
    </row>
    <row r="167" spans="1:14" ht="14.5">
      <c r="A167" s="49" t="s">
        <v>1812</v>
      </c>
      <c r="B167" s="41" t="s">
        <v>2044</v>
      </c>
      <c r="C167" s="44" t="s">
        <v>152</v>
      </c>
      <c r="D167" s="51" t="s">
        <v>104</v>
      </c>
      <c r="E167" s="43" t="s">
        <v>35</v>
      </c>
      <c r="F167" s="42" t="s">
        <v>331</v>
      </c>
      <c r="G167" s="42" t="s">
        <v>35</v>
      </c>
      <c r="H167" s="41" t="s">
        <v>1873</v>
      </c>
      <c r="I167" s="41" t="s">
        <v>1873</v>
      </c>
      <c r="J167" s="51" t="s">
        <v>104</v>
      </c>
      <c r="K167" s="51" t="s">
        <v>104</v>
      </c>
      <c r="L167" s="41" t="s">
        <v>15</v>
      </c>
      <c r="M167" s="41" t="s">
        <v>332</v>
      </c>
      <c r="N167" s="50" t="str">
        <f t="shared" si="3"/>
        <v>INSERT INTO ft_t_rtvl   (rtng_value_oid, rtng_set_oid, rtng_cde, last_chg_tms, last_chg_usr_id, start_tms, rank_num, rtng_cde_num, rtng_nme, rtng_desc, data_stat_typ, data_src_id)  SELECT 'ESM=000166',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68" spans="1:14" ht="14.5">
      <c r="A168" s="49" t="s">
        <v>1812</v>
      </c>
      <c r="B168" s="41" t="s">
        <v>2045</v>
      </c>
      <c r="C168" s="44" t="s">
        <v>152</v>
      </c>
      <c r="D168" s="51" t="s">
        <v>105</v>
      </c>
      <c r="E168" s="43" t="s">
        <v>35</v>
      </c>
      <c r="F168" s="42" t="s">
        <v>331</v>
      </c>
      <c r="G168" s="42" t="s">
        <v>35</v>
      </c>
      <c r="H168" s="41" t="s">
        <v>1873</v>
      </c>
      <c r="I168" s="41" t="s">
        <v>1873</v>
      </c>
      <c r="J168" s="51" t="s">
        <v>105</v>
      </c>
      <c r="K168" s="51" t="s">
        <v>105</v>
      </c>
      <c r="L168" s="41" t="s">
        <v>15</v>
      </c>
      <c r="M168" s="41" t="s">
        <v>332</v>
      </c>
      <c r="N168" s="50" t="str">
        <f t="shared" si="3"/>
        <v>INSERT INTO ft_t_rtvl   (rtng_value_oid, rtng_set_oid, rtng_cde, last_chg_tms, last_chg_usr_id, start_tms, rank_num, rtng_cde_num, rtng_nme, rtng_desc, data_stat_typ, data_src_id)  SELECT 'ESM=000167',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69" spans="1:14" ht="14.5">
      <c r="A169" s="49" t="s">
        <v>1812</v>
      </c>
      <c r="B169" s="41" t="s">
        <v>2046</v>
      </c>
      <c r="C169" s="44" t="s">
        <v>152</v>
      </c>
      <c r="D169" s="51" t="s">
        <v>105</v>
      </c>
      <c r="E169" s="43" t="s">
        <v>35</v>
      </c>
      <c r="F169" s="42" t="s">
        <v>331</v>
      </c>
      <c r="G169" s="42" t="s">
        <v>35</v>
      </c>
      <c r="H169" s="41" t="s">
        <v>1873</v>
      </c>
      <c r="I169" s="41" t="s">
        <v>1873</v>
      </c>
      <c r="J169" s="51" t="s">
        <v>105</v>
      </c>
      <c r="K169" s="51" t="s">
        <v>105</v>
      </c>
      <c r="L169" s="41" t="s">
        <v>15</v>
      </c>
      <c r="M169" s="41" t="s">
        <v>332</v>
      </c>
      <c r="N169" s="50" t="str">
        <f t="shared" si="3"/>
        <v>INSERT INTO ft_t_rtvl   (rtng_value_oid, rtng_set_oid, rtng_cde, last_chg_tms, last_chg_usr_id, start_tms, rank_num, rtng_cde_num, rtng_nme, rtng_desc, data_stat_typ, data_src_id)  SELECT 'ESM=000168',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70" spans="1:14" ht="14.5">
      <c r="A170" s="49" t="s">
        <v>1812</v>
      </c>
      <c r="B170" s="41" t="s">
        <v>2047</v>
      </c>
      <c r="C170" s="44" t="s">
        <v>152</v>
      </c>
      <c r="D170" s="51" t="s">
        <v>104</v>
      </c>
      <c r="E170" s="43" t="s">
        <v>35</v>
      </c>
      <c r="F170" s="42" t="s">
        <v>331</v>
      </c>
      <c r="G170" s="42" t="s">
        <v>35</v>
      </c>
      <c r="H170" s="41" t="s">
        <v>1873</v>
      </c>
      <c r="I170" s="41" t="s">
        <v>1873</v>
      </c>
      <c r="J170" s="51" t="s">
        <v>104</v>
      </c>
      <c r="K170" s="51" t="s">
        <v>104</v>
      </c>
      <c r="L170" s="41" t="s">
        <v>15</v>
      </c>
      <c r="M170" s="41" t="s">
        <v>332</v>
      </c>
      <c r="N170" s="50" t="str">
        <f t="shared" si="3"/>
        <v>INSERT INTO ft_t_rtvl   (rtng_value_oid, rtng_set_oid, rtng_cde, last_chg_tms, last_chg_usr_id, start_tms, rank_num, rtng_cde_num, rtng_nme, rtng_desc, data_stat_typ, data_src_id)  SELECT 'ESM=000169',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71" spans="1:14" ht="14.5">
      <c r="A171" s="49" t="s">
        <v>1812</v>
      </c>
      <c r="B171" s="41" t="s">
        <v>2048</v>
      </c>
      <c r="C171" s="44" t="s">
        <v>152</v>
      </c>
      <c r="D171" s="51" t="s">
        <v>103</v>
      </c>
      <c r="E171" s="43" t="s">
        <v>35</v>
      </c>
      <c r="F171" s="42" t="s">
        <v>331</v>
      </c>
      <c r="G171" s="42" t="s">
        <v>35</v>
      </c>
      <c r="H171" s="41" t="s">
        <v>1873</v>
      </c>
      <c r="I171" s="41" t="s">
        <v>1873</v>
      </c>
      <c r="J171" s="51" t="s">
        <v>103</v>
      </c>
      <c r="K171" s="51" t="s">
        <v>103</v>
      </c>
      <c r="L171" s="41" t="s">
        <v>15</v>
      </c>
      <c r="M171" s="41" t="s">
        <v>332</v>
      </c>
      <c r="N171" s="50" t="str">
        <f t="shared" si="3"/>
        <v>INSERT INTO ft_t_rtvl   (rtng_value_oid, rtng_set_oid, rtng_cde, last_chg_tms, last_chg_usr_id, start_tms, rank_num, rtng_cde_num, rtng_nme, rtng_desc, data_stat_typ, data_src_id)  SELECT 'ESM=000170',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72" spans="1:14" ht="14.5">
      <c r="A172" s="49" t="s">
        <v>1812</v>
      </c>
      <c r="B172" s="41" t="s">
        <v>2049</v>
      </c>
      <c r="C172" s="44" t="s">
        <v>152</v>
      </c>
      <c r="D172" s="51" t="s">
        <v>96</v>
      </c>
      <c r="E172" s="43" t="s">
        <v>35</v>
      </c>
      <c r="F172" s="42" t="s">
        <v>331</v>
      </c>
      <c r="G172" s="42" t="s">
        <v>35</v>
      </c>
      <c r="H172" s="41" t="s">
        <v>1873</v>
      </c>
      <c r="I172" s="41" t="s">
        <v>1873</v>
      </c>
      <c r="J172" s="51" t="s">
        <v>96</v>
      </c>
      <c r="K172" s="51" t="s">
        <v>96</v>
      </c>
      <c r="L172" s="41" t="s">
        <v>15</v>
      </c>
      <c r="M172" s="41" t="s">
        <v>332</v>
      </c>
      <c r="N172" s="50" t="str">
        <f t="shared" si="3"/>
        <v>INSERT INTO ft_t_rtvl   (rtng_value_oid, rtng_set_oid, rtng_cde, last_chg_tms, last_chg_usr_id, start_tms, rank_num, rtng_cde_num, rtng_nme, rtng_desc, data_stat_typ, data_src_id)  SELECT 'ESM=000171',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73" spans="1:14" ht="14.5">
      <c r="A173" s="49" t="s">
        <v>1812</v>
      </c>
      <c r="B173" s="41" t="s">
        <v>2050</v>
      </c>
      <c r="C173" s="44" t="s">
        <v>152</v>
      </c>
      <c r="D173" s="51" t="s">
        <v>130</v>
      </c>
      <c r="E173" s="43" t="s">
        <v>35</v>
      </c>
      <c r="F173" s="42" t="s">
        <v>331</v>
      </c>
      <c r="G173" s="42" t="s">
        <v>35</v>
      </c>
      <c r="H173" s="41" t="s">
        <v>1873</v>
      </c>
      <c r="I173" s="41" t="s">
        <v>1873</v>
      </c>
      <c r="J173" s="51" t="s">
        <v>130</v>
      </c>
      <c r="K173" s="51" t="s">
        <v>130</v>
      </c>
      <c r="L173" s="41" t="s">
        <v>15</v>
      </c>
      <c r="M173" s="41" t="s">
        <v>332</v>
      </c>
      <c r="N173" s="50" t="str">
        <f t="shared" si="3"/>
        <v>INSERT INTO ft_t_rtvl   (rtng_value_oid, rtng_set_oid, rtng_cde, last_chg_tms, last_chg_usr_id, start_tms, rank_num, rtng_cde_num, rtng_nme, rtng_desc, data_stat_typ, data_src_id)  SELECT 'ESM=000172', (SELECT rtng_set_oid FROM ft_t_rtng WHERE end_tms IS NULL AND rtng_set_mnem = 'FITCH' ),'P-2',SYSDATE,'GS:BARCLAYS',SYSDATE,null,null,'P-2','P-2','ACTIVE','ESM'      FROM DUAL WHERE NOT EXISTS (SELECT 1 FROM ft_t_rtvl WHERE rtng_set_oid = (SELECT rtng_set_oid FROM ft_t_rtng WHERE end_tms IS NULL AND rtng_set_mnem = 'FITCH' ) AND rtng_cde = 'P-2');</v>
      </c>
    </row>
    <row r="174" spans="1:14" ht="14.5">
      <c r="A174" s="49" t="s">
        <v>1812</v>
      </c>
      <c r="B174" s="41" t="s">
        <v>2051</v>
      </c>
      <c r="C174" s="44" t="s">
        <v>152</v>
      </c>
      <c r="D174" s="51" t="s">
        <v>64</v>
      </c>
      <c r="E174" s="43" t="s">
        <v>35</v>
      </c>
      <c r="F174" s="42" t="s">
        <v>331</v>
      </c>
      <c r="G174" s="42" t="s">
        <v>35</v>
      </c>
      <c r="H174" s="41" t="s">
        <v>1873</v>
      </c>
      <c r="I174" s="41" t="s">
        <v>1873</v>
      </c>
      <c r="J174" s="51" t="s">
        <v>64</v>
      </c>
      <c r="K174" s="51" t="s">
        <v>64</v>
      </c>
      <c r="L174" s="41" t="s">
        <v>15</v>
      </c>
      <c r="M174" s="41" t="s">
        <v>332</v>
      </c>
      <c r="N174" s="50" t="str">
        <f t="shared" si="3"/>
        <v>INSERT INTO ft_t_rtvl   (rtng_value_oid, rtng_set_oid, rtng_cde, last_chg_tms, last_chg_usr_id, start_tms, rank_num, rtng_cde_num, rtng_nme, rtng_desc, data_stat_typ, data_src_id)  SELECT 'ESM=000173', (SELECT rtng_set_oid FROM ft_t_rtng WHERE end_tms IS NULL AND rtng_set_mnem = 'FITCH' ),'WR',SYSDATE,'GS:BARCLAYS',SYSDATE,null,null,'WR','WR','ACTIVE','ESM'      FROM DUAL WHERE NOT EXISTS (SELECT 1 FROM ft_t_rtvl WHERE rtng_set_oid = (SELECT rtng_set_oid FROM ft_t_rtng WHERE end_tms IS NULL AND rtng_set_mnem = 'FITCH' ) AND rtng_cde = 'WR');</v>
      </c>
    </row>
    <row r="175" spans="1:14" ht="14.5">
      <c r="A175" s="49" t="s">
        <v>1812</v>
      </c>
      <c r="B175" s="41" t="s">
        <v>2052</v>
      </c>
      <c r="C175" s="44" t="s">
        <v>152</v>
      </c>
      <c r="D175" s="51" t="s">
        <v>105</v>
      </c>
      <c r="E175" s="43" t="s">
        <v>35</v>
      </c>
      <c r="F175" s="42" t="s">
        <v>331</v>
      </c>
      <c r="G175" s="42" t="s">
        <v>35</v>
      </c>
      <c r="H175" s="41" t="s">
        <v>1873</v>
      </c>
      <c r="I175" s="41" t="s">
        <v>1873</v>
      </c>
      <c r="J175" s="51" t="s">
        <v>105</v>
      </c>
      <c r="K175" s="51" t="s">
        <v>105</v>
      </c>
      <c r="L175" s="41" t="s">
        <v>15</v>
      </c>
      <c r="M175" s="41" t="s">
        <v>332</v>
      </c>
      <c r="N175" s="50" t="str">
        <f t="shared" si="3"/>
        <v>INSERT INTO ft_t_rtvl   (rtng_value_oid, rtng_set_oid, rtng_cde, last_chg_tms, last_chg_usr_id, start_tms, rank_num, rtng_cde_num, rtng_nme, rtng_desc, data_stat_typ, data_src_id)  SELECT 'ESM=000174',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76" spans="1:14" ht="14.5">
      <c r="A176" s="49" t="s">
        <v>1812</v>
      </c>
      <c r="B176" s="41" t="s">
        <v>2053</v>
      </c>
      <c r="C176" s="44" t="s">
        <v>152</v>
      </c>
      <c r="D176" s="51" t="s">
        <v>102</v>
      </c>
      <c r="E176" s="43" t="s">
        <v>35</v>
      </c>
      <c r="F176" s="42" t="s">
        <v>331</v>
      </c>
      <c r="G176" s="42" t="s">
        <v>35</v>
      </c>
      <c r="H176" s="41" t="s">
        <v>1873</v>
      </c>
      <c r="I176" s="41" t="s">
        <v>1873</v>
      </c>
      <c r="J176" s="51" t="s">
        <v>102</v>
      </c>
      <c r="K176" s="51" t="s">
        <v>102</v>
      </c>
      <c r="L176" s="41" t="s">
        <v>15</v>
      </c>
      <c r="M176" s="41" t="s">
        <v>332</v>
      </c>
      <c r="N176" s="50" t="str">
        <f t="shared" si="3"/>
        <v>INSERT INTO ft_t_rtvl   (rtng_value_oid, rtng_set_oid, rtng_cde, last_chg_tms, last_chg_usr_id, start_tms, rank_num, rtng_cde_num, rtng_nme, rtng_desc, data_stat_typ, data_src_id)  SELECT 'ESM=000175',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77" spans="1:14" ht="14.5">
      <c r="A177" s="49" t="s">
        <v>1812</v>
      </c>
      <c r="B177" s="41" t="s">
        <v>2054</v>
      </c>
      <c r="C177" s="44" t="s">
        <v>152</v>
      </c>
      <c r="D177" s="51" t="s">
        <v>101</v>
      </c>
      <c r="E177" s="43" t="s">
        <v>35</v>
      </c>
      <c r="F177" s="42" t="s">
        <v>331</v>
      </c>
      <c r="G177" s="42" t="s">
        <v>35</v>
      </c>
      <c r="H177" s="41" t="s">
        <v>1873</v>
      </c>
      <c r="I177" s="41" t="s">
        <v>1873</v>
      </c>
      <c r="J177" s="51" t="s">
        <v>101</v>
      </c>
      <c r="K177" s="51" t="s">
        <v>101</v>
      </c>
      <c r="L177" s="41" t="s">
        <v>15</v>
      </c>
      <c r="M177" s="41" t="s">
        <v>332</v>
      </c>
      <c r="N177" s="50" t="str">
        <f t="shared" si="3"/>
        <v>INSERT INTO ft_t_rtvl   (rtng_value_oid, rtng_set_oid, rtng_cde, last_chg_tms, last_chg_usr_id, start_tms, rank_num, rtng_cde_num, rtng_nme, rtng_desc, data_stat_typ, data_src_id)  SELECT 'ESM=000176', (SELECT rtng_set_oid FROM ft_t_rtng WHERE end_tms IS NULL AND rtng_set_mnem = 'FITCH' ),'A2',SYSDATE,'GS:BARCLAYS',SYSDATE,null,null,'A2','A2','ACTIVE','ESM'      FROM DUAL WHERE NOT EXISTS (SELECT 1 FROM ft_t_rtvl WHERE rtng_set_oid = (SELECT rtng_set_oid FROM ft_t_rtng WHERE end_tms IS NULL AND rtng_set_mnem = 'FITCH' ) AND rtng_cde = 'A2');</v>
      </c>
    </row>
    <row r="178" spans="1:14" ht="14.5">
      <c r="A178" s="49" t="s">
        <v>1812</v>
      </c>
      <c r="B178" s="41" t="s">
        <v>2055</v>
      </c>
      <c r="C178" s="44" t="s">
        <v>152</v>
      </c>
      <c r="D178" s="51" t="s">
        <v>103</v>
      </c>
      <c r="E178" s="43" t="s">
        <v>35</v>
      </c>
      <c r="F178" s="42" t="s">
        <v>331</v>
      </c>
      <c r="G178" s="42" t="s">
        <v>35</v>
      </c>
      <c r="H178" s="41" t="s">
        <v>1873</v>
      </c>
      <c r="I178" s="41" t="s">
        <v>1873</v>
      </c>
      <c r="J178" s="51" t="s">
        <v>103</v>
      </c>
      <c r="K178" s="51" t="s">
        <v>103</v>
      </c>
      <c r="L178" s="41" t="s">
        <v>15</v>
      </c>
      <c r="M178" s="41" t="s">
        <v>332</v>
      </c>
      <c r="N178" s="50" t="str">
        <f t="shared" si="3"/>
        <v>INSERT INTO ft_t_rtvl   (rtng_value_oid, rtng_set_oid, rtng_cde, last_chg_tms, last_chg_usr_id, start_tms, rank_num, rtng_cde_num, rtng_nme, rtng_desc, data_stat_typ, data_src_id)  SELECT 'ESM=000177',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79" spans="1:14" ht="14.5">
      <c r="A179" s="49" t="s">
        <v>1812</v>
      </c>
      <c r="B179" s="41" t="s">
        <v>2056</v>
      </c>
      <c r="C179" s="44" t="s">
        <v>152</v>
      </c>
      <c r="D179" s="51" t="s">
        <v>100</v>
      </c>
      <c r="E179" s="43" t="s">
        <v>35</v>
      </c>
      <c r="F179" s="42" t="s">
        <v>331</v>
      </c>
      <c r="G179" s="42" t="s">
        <v>35</v>
      </c>
      <c r="H179" s="41" t="s">
        <v>1873</v>
      </c>
      <c r="I179" s="41" t="s">
        <v>1873</v>
      </c>
      <c r="J179" s="51" t="s">
        <v>100</v>
      </c>
      <c r="K179" s="51" t="s">
        <v>100</v>
      </c>
      <c r="L179" s="41" t="s">
        <v>15</v>
      </c>
      <c r="M179" s="41" t="s">
        <v>332</v>
      </c>
      <c r="N179" s="50" t="str">
        <f t="shared" si="3"/>
        <v>INSERT INTO ft_t_rtvl   (rtng_value_oid, rtng_set_oid, rtng_cde, last_chg_tms, last_chg_usr_id, start_tms, rank_num, rtng_cde_num, rtng_nme, rtng_desc, data_stat_typ, data_src_id)  SELECT 'ESM=000178', (SELECT rtng_set_oid FROM ft_t_rtng WHERE end_tms IS NULL AND rtng_set_mnem = 'FITCH' ),'A1',SYSDATE,'GS:BARCLAYS',SYSDATE,null,null,'A1','A1','ACTIVE','ESM'      FROM DUAL WHERE NOT EXISTS (SELECT 1 FROM ft_t_rtvl WHERE rtng_set_oid = (SELECT rtng_set_oid FROM ft_t_rtng WHERE end_tms IS NULL AND rtng_set_mnem = 'FITCH' ) AND rtng_cde = 'A1');</v>
      </c>
    </row>
    <row r="180" spans="1:14" ht="14.5">
      <c r="A180" s="49" t="s">
        <v>1812</v>
      </c>
      <c r="B180" s="41" t="s">
        <v>2057</v>
      </c>
      <c r="C180" s="44" t="s">
        <v>152</v>
      </c>
      <c r="D180" s="51" t="s">
        <v>102</v>
      </c>
      <c r="E180" s="43" t="s">
        <v>35</v>
      </c>
      <c r="F180" s="42" t="s">
        <v>331</v>
      </c>
      <c r="G180" s="42" t="s">
        <v>35</v>
      </c>
      <c r="H180" s="41" t="s">
        <v>1873</v>
      </c>
      <c r="I180" s="41" t="s">
        <v>1873</v>
      </c>
      <c r="J180" s="51" t="s">
        <v>102</v>
      </c>
      <c r="K180" s="51" t="s">
        <v>102</v>
      </c>
      <c r="L180" s="41" t="s">
        <v>15</v>
      </c>
      <c r="M180" s="41" t="s">
        <v>332</v>
      </c>
      <c r="N180" s="50" t="str">
        <f t="shared" si="3"/>
        <v>INSERT INTO ft_t_rtvl   (rtng_value_oid, rtng_set_oid, rtng_cde, last_chg_tms, last_chg_usr_id, start_tms, rank_num, rtng_cde_num, rtng_nme, rtng_desc, data_stat_typ, data_src_id)  SELECT 'ESM=000179', (SELECT rtng_set_oid FROM ft_t_rtng WHERE end_tms IS NULL AND rtng_set_mnem = 'FITCH' ),'A3',SYSDATE,'GS:BARCLAYS',SYSDATE,null,null,'A3','A3','ACTIVE','ESM'      FROM DUAL WHERE NOT EXISTS (SELECT 1 FROM ft_t_rtvl WHERE rtng_set_oid = (SELECT rtng_set_oid FROM ft_t_rtng WHERE end_tms IS NULL AND rtng_set_mnem = 'FITCH' ) AND rtng_cde = 'A3');</v>
      </c>
    </row>
    <row r="181" spans="1:14" ht="14.5">
      <c r="A181" s="49" t="s">
        <v>1812</v>
      </c>
      <c r="B181" s="41" t="s">
        <v>2058</v>
      </c>
      <c r="C181" s="44" t="s">
        <v>152</v>
      </c>
      <c r="D181" s="51" t="s">
        <v>104</v>
      </c>
      <c r="E181" s="43" t="s">
        <v>35</v>
      </c>
      <c r="F181" s="42" t="s">
        <v>331</v>
      </c>
      <c r="G181" s="42" t="s">
        <v>35</v>
      </c>
      <c r="H181" s="41" t="s">
        <v>1873</v>
      </c>
      <c r="I181" s="41" t="s">
        <v>1873</v>
      </c>
      <c r="J181" s="51" t="s">
        <v>104</v>
      </c>
      <c r="K181" s="51" t="s">
        <v>104</v>
      </c>
      <c r="L181" s="41" t="s">
        <v>15</v>
      </c>
      <c r="M181" s="41" t="s">
        <v>332</v>
      </c>
      <c r="N181" s="50" t="str">
        <f t="shared" si="3"/>
        <v>INSERT INTO ft_t_rtvl   (rtng_value_oid, rtng_set_oid, rtng_cde, last_chg_tms, last_chg_usr_id, start_tms, rank_num, rtng_cde_num, rtng_nme, rtng_desc, data_stat_typ, data_src_id)  SELECT 'ESM=000180',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82" spans="1:14" ht="14.5">
      <c r="A182" s="49" t="s">
        <v>1812</v>
      </c>
      <c r="B182" s="41" t="s">
        <v>2059</v>
      </c>
      <c r="C182" s="44" t="s">
        <v>152</v>
      </c>
      <c r="D182" s="51" t="s">
        <v>101</v>
      </c>
      <c r="E182" s="43" t="s">
        <v>35</v>
      </c>
      <c r="F182" s="42" t="s">
        <v>331</v>
      </c>
      <c r="G182" s="42" t="s">
        <v>35</v>
      </c>
      <c r="H182" s="41" t="s">
        <v>1873</v>
      </c>
      <c r="I182" s="41" t="s">
        <v>1873</v>
      </c>
      <c r="J182" s="51" t="s">
        <v>101</v>
      </c>
      <c r="K182" s="51" t="s">
        <v>101</v>
      </c>
      <c r="L182" s="41" t="s">
        <v>15</v>
      </c>
      <c r="M182" s="41" t="s">
        <v>332</v>
      </c>
      <c r="N182" s="50" t="str">
        <f t="shared" si="3"/>
        <v>INSERT INTO ft_t_rtvl   (rtng_value_oid, rtng_set_oid, rtng_cde, last_chg_tms, last_chg_usr_id, start_tms, rank_num, rtng_cde_num, rtng_nme, rtng_desc, data_stat_typ, data_src_id)  SELECT 'ESM=000181', (SELECT rtng_set_oid FROM ft_t_rtng WHERE end_tms IS NULL AND rtng_set_mnem = 'FITCH' ),'A2',SYSDATE,'GS:BARCLAYS',SYSDATE,null,null,'A2','A2','ACTIVE','ESM'      FROM DUAL WHERE NOT EXISTS (SELECT 1 FROM ft_t_rtvl WHERE rtng_set_oid = (SELECT rtng_set_oid FROM ft_t_rtng WHERE end_tms IS NULL AND rtng_set_mnem = 'FITCH' ) AND rtng_cde = 'A2');</v>
      </c>
    </row>
    <row r="183" spans="1:14" ht="14.5">
      <c r="A183" s="49" t="s">
        <v>1812</v>
      </c>
      <c r="B183" s="41" t="s">
        <v>2060</v>
      </c>
      <c r="C183" s="44" t="s">
        <v>152</v>
      </c>
      <c r="D183" s="51" t="s">
        <v>100</v>
      </c>
      <c r="E183" s="43" t="s">
        <v>35</v>
      </c>
      <c r="F183" s="42" t="s">
        <v>331</v>
      </c>
      <c r="G183" s="42" t="s">
        <v>35</v>
      </c>
      <c r="H183" s="41" t="s">
        <v>1873</v>
      </c>
      <c r="I183" s="41" t="s">
        <v>1873</v>
      </c>
      <c r="J183" s="51" t="s">
        <v>100</v>
      </c>
      <c r="K183" s="51" t="s">
        <v>100</v>
      </c>
      <c r="L183" s="41" t="s">
        <v>15</v>
      </c>
      <c r="M183" s="41" t="s">
        <v>332</v>
      </c>
      <c r="N183" s="50" t="str">
        <f t="shared" si="3"/>
        <v>INSERT INTO ft_t_rtvl   (rtng_value_oid, rtng_set_oid, rtng_cde, last_chg_tms, last_chg_usr_id, start_tms, rank_num, rtng_cde_num, rtng_nme, rtng_desc, data_stat_typ, data_src_id)  SELECT 'ESM=000182', (SELECT rtng_set_oid FROM ft_t_rtng WHERE end_tms IS NULL AND rtng_set_mnem = 'FITCH' ),'A1',SYSDATE,'GS:BARCLAYS',SYSDATE,null,null,'A1','A1','ACTIVE','ESM'      FROM DUAL WHERE NOT EXISTS (SELECT 1 FROM ft_t_rtvl WHERE rtng_set_oid = (SELECT rtng_set_oid FROM ft_t_rtng WHERE end_tms IS NULL AND rtng_set_mnem = 'FITCH' ) AND rtng_cde = 'A1');</v>
      </c>
    </row>
    <row r="184" spans="1:14" ht="14.5">
      <c r="A184" s="49" t="s">
        <v>1812</v>
      </c>
      <c r="B184" s="41" t="s">
        <v>2061</v>
      </c>
      <c r="C184" s="44" t="s">
        <v>152</v>
      </c>
      <c r="D184" s="51" t="s">
        <v>104</v>
      </c>
      <c r="E184" s="43" t="s">
        <v>35</v>
      </c>
      <c r="F184" s="42" t="s">
        <v>331</v>
      </c>
      <c r="G184" s="42" t="s">
        <v>35</v>
      </c>
      <c r="H184" s="41" t="s">
        <v>1873</v>
      </c>
      <c r="I184" s="41" t="s">
        <v>1873</v>
      </c>
      <c r="J184" s="51" t="s">
        <v>104</v>
      </c>
      <c r="K184" s="51" t="s">
        <v>104</v>
      </c>
      <c r="L184" s="41" t="s">
        <v>15</v>
      </c>
      <c r="M184" s="41" t="s">
        <v>332</v>
      </c>
      <c r="N184" s="50" t="str">
        <f t="shared" si="3"/>
        <v>INSERT INTO ft_t_rtvl   (rtng_value_oid, rtng_set_oid, rtng_cde, last_chg_tms, last_chg_usr_id, start_tms, rank_num, rtng_cde_num, rtng_nme, rtng_desc, data_stat_typ, data_src_id)  SELECT 'ESM=000183', (SELECT rtng_set_oid FROM ft_t_rtng WHERE end_tms IS NULL AND rtng_set_mnem = 'FITCH' ),'Baa2',SYSDATE,'GS:BARCLAYS',SYSDATE,null,null,'Baa2','Baa2','ACTIVE','ESM'      FROM DUAL WHERE NOT EXISTS (SELECT 1 FROM ft_t_rtvl WHERE rtng_set_oid = (SELECT rtng_set_oid FROM ft_t_rtng WHERE end_tms IS NULL AND rtng_set_mnem = 'FITCH' ) AND rtng_cde = 'Baa2');</v>
      </c>
    </row>
    <row r="185" spans="1:14" ht="14.5">
      <c r="A185" s="49" t="s">
        <v>1812</v>
      </c>
      <c r="B185" s="41" t="s">
        <v>2062</v>
      </c>
      <c r="C185" s="44" t="s">
        <v>152</v>
      </c>
      <c r="D185" s="51" t="s">
        <v>105</v>
      </c>
      <c r="E185" s="43" t="s">
        <v>35</v>
      </c>
      <c r="F185" s="42" t="s">
        <v>331</v>
      </c>
      <c r="G185" s="42" t="s">
        <v>35</v>
      </c>
      <c r="H185" s="41" t="s">
        <v>1873</v>
      </c>
      <c r="I185" s="41" t="s">
        <v>1873</v>
      </c>
      <c r="J185" s="51" t="s">
        <v>105</v>
      </c>
      <c r="K185" s="51" t="s">
        <v>105</v>
      </c>
      <c r="L185" s="41" t="s">
        <v>15</v>
      </c>
      <c r="M185" s="41" t="s">
        <v>332</v>
      </c>
      <c r="N185" s="50" t="str">
        <f t="shared" si="3"/>
        <v>INSERT INTO ft_t_rtvl   (rtng_value_oid, rtng_set_oid, rtng_cde, last_chg_tms, last_chg_usr_id, start_tms, rank_num, rtng_cde_num, rtng_nme, rtng_desc, data_stat_typ, data_src_id)  SELECT 'ESM=000184', (SELECT rtng_set_oid FROM ft_t_rtng WHERE end_tms IS NULL AND rtng_set_mnem = 'FITCH' ),'Baa3',SYSDATE,'GS:BARCLAYS',SYSDATE,null,null,'Baa3','Baa3','ACTIVE','ESM'      FROM DUAL WHERE NOT EXISTS (SELECT 1 FROM ft_t_rtvl WHERE rtng_set_oid = (SELECT rtng_set_oid FROM ft_t_rtng WHERE end_tms IS NULL AND rtng_set_mnem = 'FITCH' ) AND rtng_cde = 'Baa3');</v>
      </c>
    </row>
    <row r="186" spans="1:14" ht="14.5">
      <c r="A186" s="49" t="s">
        <v>1812</v>
      </c>
      <c r="B186" s="41" t="s">
        <v>2063</v>
      </c>
      <c r="C186" s="44" t="s">
        <v>152</v>
      </c>
      <c r="D186" s="51" t="s">
        <v>96</v>
      </c>
      <c r="E186" s="43" t="s">
        <v>35</v>
      </c>
      <c r="F186" s="42" t="s">
        <v>331</v>
      </c>
      <c r="G186" s="42" t="s">
        <v>35</v>
      </c>
      <c r="H186" s="41" t="s">
        <v>1873</v>
      </c>
      <c r="I186" s="41" t="s">
        <v>1873</v>
      </c>
      <c r="J186" s="51" t="s">
        <v>96</v>
      </c>
      <c r="K186" s="51" t="s">
        <v>96</v>
      </c>
      <c r="L186" s="41" t="s">
        <v>15</v>
      </c>
      <c r="M186" s="41" t="s">
        <v>332</v>
      </c>
      <c r="N186" s="50" t="str">
        <f t="shared" si="3"/>
        <v>INSERT INTO ft_t_rtvl   (rtng_value_oid, rtng_set_oid, rtng_cde, last_chg_tms, last_chg_usr_id, start_tms, rank_num, rtng_cde_num, rtng_nme, rtng_desc, data_stat_typ, data_src_id)  SELECT 'ESM=000185',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87" spans="1:14" ht="14.5">
      <c r="A187" s="49" t="s">
        <v>1812</v>
      </c>
      <c r="B187" s="41" t="s">
        <v>2064</v>
      </c>
      <c r="C187" s="44" t="s">
        <v>152</v>
      </c>
      <c r="D187" s="51" t="s">
        <v>103</v>
      </c>
      <c r="E187" s="43" t="s">
        <v>35</v>
      </c>
      <c r="F187" s="42" t="s">
        <v>331</v>
      </c>
      <c r="G187" s="42" t="s">
        <v>35</v>
      </c>
      <c r="H187" s="41" t="s">
        <v>1873</v>
      </c>
      <c r="I187" s="41" t="s">
        <v>1873</v>
      </c>
      <c r="J187" s="51" t="s">
        <v>103</v>
      </c>
      <c r="K187" s="51" t="s">
        <v>103</v>
      </c>
      <c r="L187" s="41" t="s">
        <v>15</v>
      </c>
      <c r="M187" s="41" t="s">
        <v>332</v>
      </c>
      <c r="N187" s="50" t="str">
        <f t="shared" si="3"/>
        <v>INSERT INTO ft_t_rtvl   (rtng_value_oid, rtng_set_oid, rtng_cde, last_chg_tms, last_chg_usr_id, start_tms, rank_num, rtng_cde_num, rtng_nme, rtng_desc, data_stat_typ, data_src_id)  SELECT 'ESM=000186', (SELECT rtng_set_oid FROM ft_t_rtng WHERE end_tms IS NULL AND rtng_set_mnem = 'FITCH' ),'Baa1',SYSDATE,'GS:BARCLAYS',SYSDATE,null,null,'Baa1','Baa1','ACTIVE','ESM'      FROM DUAL WHERE NOT EXISTS (SELECT 1 FROM ft_t_rtvl WHERE rtng_set_oid = (SELECT rtng_set_oid FROM ft_t_rtng WHERE end_tms IS NULL AND rtng_set_mnem = 'FITCH' ) AND rtng_cde = 'Baa1');</v>
      </c>
    </row>
    <row r="188" spans="1:14" ht="14.5">
      <c r="A188" s="49" t="s">
        <v>1812</v>
      </c>
      <c r="B188" s="41" t="s">
        <v>2065</v>
      </c>
      <c r="C188" s="44" t="s">
        <v>152</v>
      </c>
      <c r="D188" s="51" t="s">
        <v>96</v>
      </c>
      <c r="E188" s="43" t="s">
        <v>35</v>
      </c>
      <c r="F188" s="42" t="s">
        <v>331</v>
      </c>
      <c r="G188" s="42" t="s">
        <v>35</v>
      </c>
      <c r="H188" s="41" t="s">
        <v>1873</v>
      </c>
      <c r="I188" s="41" t="s">
        <v>1873</v>
      </c>
      <c r="J188" s="51" t="s">
        <v>96</v>
      </c>
      <c r="K188" s="51" t="s">
        <v>96</v>
      </c>
      <c r="L188" s="41" t="s">
        <v>15</v>
      </c>
      <c r="M188" s="41" t="s">
        <v>332</v>
      </c>
      <c r="N188" s="50" t="str">
        <f t="shared" si="3"/>
        <v>INSERT INTO ft_t_rtvl   (rtng_value_oid, rtng_set_oid, rtng_cde, last_chg_tms, last_chg_usr_id, start_tms, rank_num, rtng_cde_num, rtng_nme, rtng_desc, data_stat_typ, data_src_id)  SELECT 'ESM=000187', (SELECT rtng_set_oid FROM ft_t_rtng WHERE end_tms IS NULL AND rtng_set_mnem = 'FITCH' ),'Aaa',SYSDATE,'GS:BARCLAYS',SYSDATE,null,null,'Aaa','Aaa','ACTIVE','ESM'      FROM DUAL WHERE NOT EXISTS (SELECT 1 FROM ft_t_rtvl WHERE rtng_set_oid = (SELECT rtng_set_oid FROM ft_t_rtng WHERE end_tms IS NULL AND rtng_set_mnem = 'FITCH' ) AND rtng_cde = 'Aaa');</v>
      </c>
    </row>
    <row r="189" spans="1:14" ht="14.5">
      <c r="A189" s="49" t="s">
        <v>117</v>
      </c>
      <c r="B189" s="41" t="s">
        <v>2066</v>
      </c>
      <c r="C189" s="44" t="s">
        <v>117</v>
      </c>
      <c r="D189" s="51" t="s">
        <v>76</v>
      </c>
      <c r="E189" s="43" t="s">
        <v>35</v>
      </c>
      <c r="F189" s="42" t="s">
        <v>331</v>
      </c>
      <c r="G189" s="42" t="s">
        <v>35</v>
      </c>
      <c r="H189" s="41" t="s">
        <v>1873</v>
      </c>
      <c r="I189" s="41" t="s">
        <v>1873</v>
      </c>
      <c r="J189" s="51" t="s">
        <v>76</v>
      </c>
      <c r="K189" s="51" t="s">
        <v>76</v>
      </c>
      <c r="L189" s="41" t="s">
        <v>15</v>
      </c>
      <c r="M189" s="41" t="s">
        <v>332</v>
      </c>
      <c r="N189" s="50" t="str">
        <f t="shared" ref="N189:N252" si="4">CONCATENATE("INSERT INTO ft_t_rtvl   (rtng_value_oid, rtng_set_oid, rtng_cde, last_chg_tms, last_chg_usr_id, start_tms, rank_num, rtng_cde_num, rtng_nme, rtng_desc, data_stat_typ, data_src_id)  SELECT '", B189, "', (SELECT rtng_set_oid FROM ft_t_rtng WHERE end_tms IS NULL AND rtng_set_mnem = '", C189, "' ),'", D189, "',", E189, ",'", F189, "',", G189, ",", H189,",", IF(I189="","NULL",I189), ",'", J189, "','", K189, "','", L189, "','", M189, "'      FROM DUAL WHERE NOT EXISTS (SELECT 1 FROM ft_t_rtvl WHERE rtng_set_oid = ", "(SELECT rtng_set_oid FROM ft_t_rtng WHERE end_tms IS NULL AND rtng_set_mnem = '", C189, "' )", " AND rtng_cde = '", D189, "');")</f>
        <v>INSERT INTO ft_t_rtvl   (rtng_value_oid, rtng_set_oid, rtng_cde, last_chg_tms, last_chg_usr_id, start_tms, rank_num, rtng_cde_num, rtng_nme, rtng_desc, data_stat_typ, data_src_id)  SELECT 'ESM=000188', (SELECT rtng_set_oid FROM ft_t_rtng WHERE end_tms IS NULL AND rtng_set_mnem = 'JCR' ),'AAA',SYSDATE,'GS:BARCLAYS',SYSDATE,null,null,'AAA','AAA','ACTIVE','ESM'      FROM DUAL WHERE NOT EXISTS (SELECT 1 FROM ft_t_rtvl WHERE rtng_set_oid = (SELECT rtng_set_oid FROM ft_t_rtng WHERE end_tms IS NULL AND rtng_set_mnem = 'JCR' ) AND rtng_cde = 'AAA');</v>
      </c>
    </row>
    <row r="190" spans="1:14" ht="14.5">
      <c r="A190" s="49" t="s">
        <v>117</v>
      </c>
      <c r="B190" s="41" t="s">
        <v>2067</v>
      </c>
      <c r="C190" s="44" t="s">
        <v>117</v>
      </c>
      <c r="D190" s="51" t="s">
        <v>79</v>
      </c>
      <c r="E190" s="43" t="s">
        <v>35</v>
      </c>
      <c r="F190" s="42" t="s">
        <v>331</v>
      </c>
      <c r="G190" s="42" t="s">
        <v>35</v>
      </c>
      <c r="H190" s="41" t="s">
        <v>1873</v>
      </c>
      <c r="I190" s="41" t="s">
        <v>1873</v>
      </c>
      <c r="J190" s="51" t="s">
        <v>79</v>
      </c>
      <c r="K190" s="51" t="s">
        <v>79</v>
      </c>
      <c r="L190" s="41" t="s">
        <v>15</v>
      </c>
      <c r="M190" s="41" t="s">
        <v>332</v>
      </c>
      <c r="N190" s="50" t="str">
        <f t="shared" si="4"/>
        <v>INSERT INTO ft_t_rtvl   (rtng_value_oid, rtng_set_oid, rtng_cde, last_chg_tms, last_chg_usr_id, start_tms, rank_num, rtng_cde_num, rtng_nme, rtng_desc, data_stat_typ, data_src_id)  SELECT 'ESM=000189',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191" spans="1:14" ht="14.5">
      <c r="A191" s="49" t="s">
        <v>117</v>
      </c>
      <c r="B191" s="41" t="s">
        <v>2068</v>
      </c>
      <c r="C191" s="44" t="s">
        <v>117</v>
      </c>
      <c r="D191" s="51" t="s">
        <v>77</v>
      </c>
      <c r="E191" s="43" t="s">
        <v>35</v>
      </c>
      <c r="F191" s="42" t="s">
        <v>331</v>
      </c>
      <c r="G191" s="42" t="s">
        <v>35</v>
      </c>
      <c r="H191" s="41" t="s">
        <v>1873</v>
      </c>
      <c r="I191" s="41" t="s">
        <v>1873</v>
      </c>
      <c r="J191" s="51" t="s">
        <v>77</v>
      </c>
      <c r="K191" s="51" t="s">
        <v>77</v>
      </c>
      <c r="L191" s="41" t="s">
        <v>15</v>
      </c>
      <c r="M191" s="41" t="s">
        <v>332</v>
      </c>
      <c r="N191" s="50" t="str">
        <f t="shared" si="4"/>
        <v>INSERT INTO ft_t_rtvl   (rtng_value_oid, rtng_set_oid, rtng_cde, last_chg_tms, last_chg_usr_id, start_tms, rank_num, rtng_cde_num, rtng_nme, rtng_desc, data_stat_typ, data_src_id)  SELECT 'ESM=000190',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192" spans="1:14" ht="14.5">
      <c r="A192" s="49" t="s">
        <v>117</v>
      </c>
      <c r="B192" s="41" t="s">
        <v>2069</v>
      </c>
      <c r="C192" s="44" t="s">
        <v>117</v>
      </c>
      <c r="D192" s="51" t="s">
        <v>76</v>
      </c>
      <c r="E192" s="43" t="s">
        <v>35</v>
      </c>
      <c r="F192" s="42" t="s">
        <v>331</v>
      </c>
      <c r="G192" s="42" t="s">
        <v>35</v>
      </c>
      <c r="H192" s="41" t="s">
        <v>1873</v>
      </c>
      <c r="I192" s="41" t="s">
        <v>1873</v>
      </c>
      <c r="J192" s="51" t="s">
        <v>76</v>
      </c>
      <c r="K192" s="51" t="s">
        <v>76</v>
      </c>
      <c r="L192" s="41" t="s">
        <v>15</v>
      </c>
      <c r="M192" s="41" t="s">
        <v>332</v>
      </c>
      <c r="N192" s="50" t="str">
        <f t="shared" si="4"/>
        <v>INSERT INTO ft_t_rtvl   (rtng_value_oid, rtng_set_oid, rtng_cde, last_chg_tms, last_chg_usr_id, start_tms, rank_num, rtng_cde_num, rtng_nme, rtng_desc, data_stat_typ, data_src_id)  SELECT 'ESM=000191', (SELECT rtng_set_oid FROM ft_t_rtng WHERE end_tms IS NULL AND rtng_set_mnem = 'JCR' ),'AAA',SYSDATE,'GS:BARCLAYS',SYSDATE,null,null,'AAA','AAA','ACTIVE','ESM'      FROM DUAL WHERE NOT EXISTS (SELECT 1 FROM ft_t_rtvl WHERE rtng_set_oid = (SELECT rtng_set_oid FROM ft_t_rtng WHERE end_tms IS NULL AND rtng_set_mnem = 'JCR' ) AND rtng_cde = 'AAA');</v>
      </c>
    </row>
    <row r="193" spans="1:14" ht="14.5">
      <c r="A193" s="49" t="s">
        <v>117</v>
      </c>
      <c r="B193" s="41" t="s">
        <v>2070</v>
      </c>
      <c r="C193" s="44" t="s">
        <v>117</v>
      </c>
      <c r="D193" s="51" t="s">
        <v>77</v>
      </c>
      <c r="E193" s="43" t="s">
        <v>35</v>
      </c>
      <c r="F193" s="42" t="s">
        <v>331</v>
      </c>
      <c r="G193" s="42" t="s">
        <v>35</v>
      </c>
      <c r="H193" s="41" t="s">
        <v>1873</v>
      </c>
      <c r="I193" s="41" t="s">
        <v>1873</v>
      </c>
      <c r="J193" s="51" t="s">
        <v>77</v>
      </c>
      <c r="K193" s="51" t="s">
        <v>77</v>
      </c>
      <c r="L193" s="41" t="s">
        <v>15</v>
      </c>
      <c r="M193" s="41" t="s">
        <v>332</v>
      </c>
      <c r="N193" s="50" t="str">
        <f t="shared" si="4"/>
        <v>INSERT INTO ft_t_rtvl   (rtng_value_oid, rtng_set_oid, rtng_cde, last_chg_tms, last_chg_usr_id, start_tms, rank_num, rtng_cde_num, rtng_nme, rtng_desc, data_stat_typ, data_src_id)  SELECT 'ESM=000192',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194" spans="1:14" ht="14.5">
      <c r="A194" s="49" t="s">
        <v>117</v>
      </c>
      <c r="B194" s="41" t="s">
        <v>2071</v>
      </c>
      <c r="C194" s="44" t="s">
        <v>117</v>
      </c>
      <c r="D194" s="51" t="s">
        <v>79</v>
      </c>
      <c r="E194" s="43" t="s">
        <v>35</v>
      </c>
      <c r="F194" s="42" t="s">
        <v>331</v>
      </c>
      <c r="G194" s="42" t="s">
        <v>35</v>
      </c>
      <c r="H194" s="41" t="s">
        <v>1873</v>
      </c>
      <c r="I194" s="41" t="s">
        <v>1873</v>
      </c>
      <c r="J194" s="51" t="s">
        <v>79</v>
      </c>
      <c r="K194" s="51" t="s">
        <v>79</v>
      </c>
      <c r="L194" s="41" t="s">
        <v>15</v>
      </c>
      <c r="M194" s="41" t="s">
        <v>332</v>
      </c>
      <c r="N194" s="50" t="str">
        <f t="shared" si="4"/>
        <v>INSERT INTO ft_t_rtvl   (rtng_value_oid, rtng_set_oid, rtng_cde, last_chg_tms, last_chg_usr_id, start_tms, rank_num, rtng_cde_num, rtng_nme, rtng_desc, data_stat_typ, data_src_id)  SELECT 'ESM=000193',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195" spans="1:14" ht="14.5">
      <c r="A195" s="49" t="s">
        <v>117</v>
      </c>
      <c r="B195" s="41" t="s">
        <v>2072</v>
      </c>
      <c r="C195" s="44" t="s">
        <v>117</v>
      </c>
      <c r="D195" s="51" t="s">
        <v>78</v>
      </c>
      <c r="E195" s="43" t="s">
        <v>35</v>
      </c>
      <c r="F195" s="42" t="s">
        <v>331</v>
      </c>
      <c r="G195" s="42" t="s">
        <v>35</v>
      </c>
      <c r="H195" s="41" t="s">
        <v>1873</v>
      </c>
      <c r="I195" s="41" t="s">
        <v>1873</v>
      </c>
      <c r="J195" s="51" t="s">
        <v>78</v>
      </c>
      <c r="K195" s="51" t="s">
        <v>78</v>
      </c>
      <c r="L195" s="41" t="s">
        <v>15</v>
      </c>
      <c r="M195" s="41" t="s">
        <v>332</v>
      </c>
      <c r="N195" s="50" t="str">
        <f t="shared" si="4"/>
        <v>INSERT INTO ft_t_rtvl   (rtng_value_oid, rtng_set_oid, rtng_cde, last_chg_tms, last_chg_usr_id, start_tms, rank_num, rtng_cde_num, rtng_nme, rtng_desc, data_stat_typ, data_src_id)  SELECT 'ESM=000194',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196" spans="1:14" ht="14.5">
      <c r="A196" s="49" t="s">
        <v>117</v>
      </c>
      <c r="B196" s="41" t="s">
        <v>2073</v>
      </c>
      <c r="C196" s="44" t="s">
        <v>117</v>
      </c>
      <c r="D196" s="51" t="s">
        <v>80</v>
      </c>
      <c r="E196" s="43" t="s">
        <v>35</v>
      </c>
      <c r="F196" s="42" t="s">
        <v>331</v>
      </c>
      <c r="G196" s="42" t="s">
        <v>35</v>
      </c>
      <c r="H196" s="41" t="s">
        <v>1873</v>
      </c>
      <c r="I196" s="41" t="s">
        <v>1873</v>
      </c>
      <c r="J196" s="51" t="s">
        <v>80</v>
      </c>
      <c r="K196" s="51" t="s">
        <v>80</v>
      </c>
      <c r="L196" s="41" t="s">
        <v>15</v>
      </c>
      <c r="M196" s="41" t="s">
        <v>332</v>
      </c>
      <c r="N196" s="50" t="str">
        <f t="shared" si="4"/>
        <v>INSERT INTO ft_t_rtvl   (rtng_value_oid, rtng_set_oid, rtng_cde, last_chg_tms, last_chg_usr_id, start_tms, rank_num, rtng_cde_num, rtng_nme, rtng_desc, data_stat_typ, data_src_id)  SELECT 'ESM=000195',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197" spans="1:14" ht="14.5">
      <c r="A197" s="49" t="s">
        <v>117</v>
      </c>
      <c r="B197" s="41" t="s">
        <v>2074</v>
      </c>
      <c r="C197" s="44" t="s">
        <v>117</v>
      </c>
      <c r="D197" s="51" t="s">
        <v>81</v>
      </c>
      <c r="E197" s="43" t="s">
        <v>35</v>
      </c>
      <c r="F197" s="42" t="s">
        <v>331</v>
      </c>
      <c r="G197" s="42" t="s">
        <v>35</v>
      </c>
      <c r="H197" s="41" t="s">
        <v>1873</v>
      </c>
      <c r="I197" s="41" t="s">
        <v>1873</v>
      </c>
      <c r="J197" s="51" t="s">
        <v>81</v>
      </c>
      <c r="K197" s="51" t="s">
        <v>81</v>
      </c>
      <c r="L197" s="41" t="s">
        <v>15</v>
      </c>
      <c r="M197" s="41" t="s">
        <v>332</v>
      </c>
      <c r="N197" s="50" t="str">
        <f t="shared" si="4"/>
        <v>INSERT INTO ft_t_rtvl   (rtng_value_oid, rtng_set_oid, rtng_cde, last_chg_tms, last_chg_usr_id, start_tms, rank_num, rtng_cde_num, rtng_nme, rtng_desc, data_stat_typ, data_src_id)  SELECT 'ESM=000196',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198" spans="1:14" ht="14.5">
      <c r="A198" s="49" t="s">
        <v>117</v>
      </c>
      <c r="B198" s="41" t="s">
        <v>2075</v>
      </c>
      <c r="C198" s="44" t="s">
        <v>117</v>
      </c>
      <c r="D198" s="51" t="s">
        <v>75</v>
      </c>
      <c r="E198" s="43" t="s">
        <v>35</v>
      </c>
      <c r="F198" s="42" t="s">
        <v>331</v>
      </c>
      <c r="G198" s="42" t="s">
        <v>35</v>
      </c>
      <c r="H198" s="41" t="s">
        <v>1873</v>
      </c>
      <c r="I198" s="41" t="s">
        <v>1873</v>
      </c>
      <c r="J198" s="51" t="s">
        <v>75</v>
      </c>
      <c r="K198" s="51" t="s">
        <v>75</v>
      </c>
      <c r="L198" s="41" t="s">
        <v>15</v>
      </c>
      <c r="M198" s="41" t="s">
        <v>332</v>
      </c>
      <c r="N198" s="50" t="str">
        <f t="shared" si="4"/>
        <v>INSERT INTO ft_t_rtvl   (rtng_value_oid, rtng_set_oid, rtng_cde, last_chg_tms, last_chg_usr_id, start_tms, rank_num, rtng_cde_num, rtng_nme, rtng_desc, data_stat_typ, data_src_id)  SELECT 'ESM=000197',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199" spans="1:14" ht="14.5">
      <c r="A199" s="49" t="s">
        <v>117</v>
      </c>
      <c r="B199" s="41" t="s">
        <v>2076</v>
      </c>
      <c r="C199" s="44" t="s">
        <v>117</v>
      </c>
      <c r="D199" s="51" t="s">
        <v>78</v>
      </c>
      <c r="E199" s="43" t="s">
        <v>35</v>
      </c>
      <c r="F199" s="42" t="s">
        <v>331</v>
      </c>
      <c r="G199" s="42" t="s">
        <v>35</v>
      </c>
      <c r="H199" s="41" t="s">
        <v>1873</v>
      </c>
      <c r="I199" s="41" t="s">
        <v>1873</v>
      </c>
      <c r="J199" s="51" t="s">
        <v>78</v>
      </c>
      <c r="K199" s="51" t="s">
        <v>78</v>
      </c>
      <c r="L199" s="41" t="s">
        <v>15</v>
      </c>
      <c r="M199" s="41" t="s">
        <v>332</v>
      </c>
      <c r="N199" s="50" t="str">
        <f t="shared" si="4"/>
        <v>INSERT INTO ft_t_rtvl   (rtng_value_oid, rtng_set_oid, rtng_cde, last_chg_tms, last_chg_usr_id, start_tms, rank_num, rtng_cde_num, rtng_nme, rtng_desc, data_stat_typ, data_src_id)  SELECT 'ESM=000198', (SELECT rtng_set_oid FROM ft_t_rtng WHERE end_tms IS NULL AND rtng_set_mnem = 'JCR' ),'AA',SYSDATE,'GS:BARCLAYS',SYSDATE,null,null,'AA','AA','ACTIVE','ESM'      FROM DUAL WHERE NOT EXISTS (SELECT 1 FROM ft_t_rtvl WHERE rtng_set_oid = (SELECT rtng_set_oid FROM ft_t_rtng WHERE end_tms IS NULL AND rtng_set_mnem = 'JCR' ) AND rtng_cde = 'AA');</v>
      </c>
    </row>
    <row r="200" spans="1:14" ht="14.5">
      <c r="A200" s="49" t="s">
        <v>117</v>
      </c>
      <c r="B200" s="41" t="s">
        <v>2077</v>
      </c>
      <c r="C200" s="44" t="s">
        <v>117</v>
      </c>
      <c r="D200" s="51" t="s">
        <v>80</v>
      </c>
      <c r="E200" s="43" t="s">
        <v>35</v>
      </c>
      <c r="F200" s="42" t="s">
        <v>331</v>
      </c>
      <c r="G200" s="42" t="s">
        <v>35</v>
      </c>
      <c r="H200" s="41" t="s">
        <v>1873</v>
      </c>
      <c r="I200" s="41" t="s">
        <v>1873</v>
      </c>
      <c r="J200" s="51" t="s">
        <v>80</v>
      </c>
      <c r="K200" s="51" t="s">
        <v>80</v>
      </c>
      <c r="L200" s="41" t="s">
        <v>15</v>
      </c>
      <c r="M200" s="41" t="s">
        <v>332</v>
      </c>
      <c r="N200" s="50" t="str">
        <f t="shared" si="4"/>
        <v>INSERT INTO ft_t_rtvl   (rtng_value_oid, rtng_set_oid, rtng_cde, last_chg_tms, last_chg_usr_id, start_tms, rank_num, rtng_cde_num, rtng_nme, rtng_desc, data_stat_typ, data_src_id)  SELECT 'ESM=000199',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201" spans="1:14" ht="14.5">
      <c r="A201" s="49" t="s">
        <v>117</v>
      </c>
      <c r="B201" s="41" t="s">
        <v>2078</v>
      </c>
      <c r="C201" s="44" t="s">
        <v>117</v>
      </c>
      <c r="D201" s="51" t="s">
        <v>81</v>
      </c>
      <c r="E201" s="43" t="s">
        <v>35</v>
      </c>
      <c r="F201" s="42" t="s">
        <v>331</v>
      </c>
      <c r="G201" s="42" t="s">
        <v>35</v>
      </c>
      <c r="H201" s="41" t="s">
        <v>1873</v>
      </c>
      <c r="I201" s="41" t="s">
        <v>1873</v>
      </c>
      <c r="J201" s="51" t="s">
        <v>81</v>
      </c>
      <c r="K201" s="51" t="s">
        <v>81</v>
      </c>
      <c r="L201" s="41" t="s">
        <v>15</v>
      </c>
      <c r="M201" s="41" t="s">
        <v>332</v>
      </c>
      <c r="N201" s="50" t="str">
        <f t="shared" si="4"/>
        <v>INSERT INTO ft_t_rtvl   (rtng_value_oid, rtng_set_oid, rtng_cde, last_chg_tms, last_chg_usr_id, start_tms, rank_num, rtng_cde_num, rtng_nme, rtng_desc, data_stat_typ, data_src_id)  SELECT 'ESM=000200',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202" spans="1:14" ht="14.5">
      <c r="A202" s="49" t="s">
        <v>117</v>
      </c>
      <c r="B202" s="41" t="s">
        <v>2079</v>
      </c>
      <c r="C202" s="44" t="s">
        <v>117</v>
      </c>
      <c r="D202" s="51" t="s">
        <v>75</v>
      </c>
      <c r="E202" s="43" t="s">
        <v>35</v>
      </c>
      <c r="F202" s="42" t="s">
        <v>331</v>
      </c>
      <c r="G202" s="42" t="s">
        <v>35</v>
      </c>
      <c r="H202" s="41" t="s">
        <v>1873</v>
      </c>
      <c r="I202" s="41" t="s">
        <v>1873</v>
      </c>
      <c r="J202" s="51" t="s">
        <v>75</v>
      </c>
      <c r="K202" s="51" t="s">
        <v>75</v>
      </c>
      <c r="L202" s="41" t="s">
        <v>15</v>
      </c>
      <c r="M202" s="41" t="s">
        <v>332</v>
      </c>
      <c r="N202" s="50" t="str">
        <f t="shared" si="4"/>
        <v>INSERT INTO ft_t_rtvl   (rtng_value_oid, rtng_set_oid, rtng_cde, last_chg_tms, last_chg_usr_id, start_tms, rank_num, rtng_cde_num, rtng_nme, rtng_desc, data_stat_typ, data_src_id)  SELECT 'ESM=000201', (SELECT rtng_set_oid FROM ft_t_rtng WHERE end_tms IS NULL AND rtng_set_mnem = 'JCR' ),'A',SYSDATE,'GS:BARCLAYS',SYSDATE,null,null,'A','A','ACTIVE','ESM'      FROM DUAL WHERE NOT EXISTS (SELECT 1 FROM ft_t_rtvl WHERE rtng_set_oid = (SELECT rtng_set_oid FROM ft_t_rtng WHERE end_tms IS NULL AND rtng_set_mnem = 'JCR' ) AND rtng_cde = 'A');</v>
      </c>
    </row>
    <row r="203" spans="1:14" ht="14.5">
      <c r="A203" s="49" t="s">
        <v>1811</v>
      </c>
      <c r="B203" s="41" t="s">
        <v>2080</v>
      </c>
      <c r="C203" s="71" t="s">
        <v>1811</v>
      </c>
      <c r="D203" s="51" t="s">
        <v>2283</v>
      </c>
      <c r="E203" s="43" t="s">
        <v>35</v>
      </c>
      <c r="F203" s="42" t="s">
        <v>331</v>
      </c>
      <c r="G203" s="42" t="s">
        <v>35</v>
      </c>
      <c r="H203" s="41" t="s">
        <v>1873</v>
      </c>
      <c r="I203" s="41" t="s">
        <v>1873</v>
      </c>
      <c r="J203" s="51" t="s">
        <v>2283</v>
      </c>
      <c r="K203" s="51" t="s">
        <v>2283</v>
      </c>
      <c r="L203" s="41" t="s">
        <v>15</v>
      </c>
      <c r="M203" s="41" t="s">
        <v>332</v>
      </c>
      <c r="N203" s="50" t="str">
        <f t="shared" si="4"/>
        <v>INSERT INTO ft_t_rtvl   (rtng_value_oid, rtng_set_oid, rtng_cde, last_chg_tms, last_chg_usr_id, start_tms, rank_num, rtng_cde_num, rtng_nme, rtng_desc, data_stat_typ, data_src_id)  SELECT 'ESM=000202', (SELECT rtng_set_oid FROM ft_t_rtng WHERE end_tms IS NULL AND rtng_set_mnem = 'LEHMAN' ),'AA3',SYSDATE,'GS:BARCLAYS',SYSDATE,null,null,'AA3','AA3','ACTIVE','ESM'      FROM DUAL WHERE NOT EXISTS (SELECT 1 FROM ft_t_rtvl WHERE rtng_set_oid = (SELECT rtng_set_oid FROM ft_t_rtng WHERE end_tms IS NULL AND rtng_set_mnem = 'LEHMAN' ) AND rtng_cde = 'AA3');</v>
      </c>
    </row>
    <row r="204" spans="1:14" ht="14.5">
      <c r="A204" s="49" t="s">
        <v>1811</v>
      </c>
      <c r="B204" s="41" t="s">
        <v>2081</v>
      </c>
      <c r="C204" s="71" t="s">
        <v>1811</v>
      </c>
      <c r="D204" s="51" t="s">
        <v>2284</v>
      </c>
      <c r="E204" s="43" t="s">
        <v>35</v>
      </c>
      <c r="F204" s="42" t="s">
        <v>331</v>
      </c>
      <c r="G204" s="42" t="s">
        <v>35</v>
      </c>
      <c r="H204" s="41" t="s">
        <v>1873</v>
      </c>
      <c r="I204" s="41" t="s">
        <v>1873</v>
      </c>
      <c r="J204" s="51" t="s">
        <v>2284</v>
      </c>
      <c r="K204" s="51" t="s">
        <v>2284</v>
      </c>
      <c r="L204" s="41" t="s">
        <v>15</v>
      </c>
      <c r="M204" s="41" t="s">
        <v>332</v>
      </c>
      <c r="N204" s="50" t="str">
        <f t="shared" si="4"/>
        <v>INSERT INTO ft_t_rtvl   (rtng_value_oid, rtng_set_oid, rtng_cde, last_chg_tms, last_chg_usr_id, start_tms, rank_num, rtng_cde_num, rtng_nme, rtng_desc, data_stat_typ, data_src_id)  SELECT 'ESM=000203', (SELECT rtng_set_oid FROM ft_t_rtng WHERE end_tms IS NULL AND rtng_set_mnem = 'LEHMAN' ),'AA2',SYSDATE,'GS:BARCLAYS',SYSDATE,null,null,'AA2','AA2','ACTIVE','ESM'      FROM DUAL WHERE NOT EXISTS (SELECT 1 FROM ft_t_rtvl WHERE rtng_set_oid = (SELECT rtng_set_oid FROM ft_t_rtng WHERE end_tms IS NULL AND rtng_set_mnem = 'LEHMAN' ) AND rtng_cde = 'AA2');</v>
      </c>
    </row>
    <row r="205" spans="1:14" ht="14.5">
      <c r="A205" s="49" t="s">
        <v>1811</v>
      </c>
      <c r="B205" s="41" t="s">
        <v>2082</v>
      </c>
      <c r="C205" s="71" t="s">
        <v>1811</v>
      </c>
      <c r="D205" s="51" t="s">
        <v>2285</v>
      </c>
      <c r="E205" s="43" t="s">
        <v>35</v>
      </c>
      <c r="F205" s="42" t="s">
        <v>331</v>
      </c>
      <c r="G205" s="42" t="s">
        <v>35</v>
      </c>
      <c r="H205" s="41" t="s">
        <v>1873</v>
      </c>
      <c r="I205" s="41" t="s">
        <v>1873</v>
      </c>
      <c r="J205" s="51" t="s">
        <v>2285</v>
      </c>
      <c r="K205" s="51" t="s">
        <v>2285</v>
      </c>
      <c r="L205" s="41" t="s">
        <v>15</v>
      </c>
      <c r="M205" s="41" t="s">
        <v>332</v>
      </c>
      <c r="N205" s="50" t="str">
        <f t="shared" si="4"/>
        <v>INSERT INTO ft_t_rtvl   (rtng_value_oid, rtng_set_oid, rtng_cde, last_chg_tms, last_chg_usr_id, start_tms, rank_num, rtng_cde_num, rtng_nme, rtng_desc, data_stat_typ, data_src_id)  SELECT 'ESM=000204', (SELECT rtng_set_oid FROM ft_t_rtng WHERE end_tms IS NULL AND rtng_set_mnem = 'LEHMAN' ),'AA1',SYSDATE,'GS:BARCLAYS',SYSDATE,null,null,'AA1','AA1','ACTIVE','ESM'      FROM DUAL WHERE NOT EXISTS (SELECT 1 FROM ft_t_rtvl WHERE rtng_set_oid = (SELECT rtng_set_oid FROM ft_t_rtng WHERE end_tms IS NULL AND rtng_set_mnem = 'LEHMAN' ) AND rtng_cde = 'AA1');</v>
      </c>
    </row>
    <row r="206" spans="1:14" ht="14.5">
      <c r="A206" s="49" t="s">
        <v>1811</v>
      </c>
      <c r="B206" s="41" t="s">
        <v>2083</v>
      </c>
      <c r="C206" s="71" t="s">
        <v>1811</v>
      </c>
      <c r="D206" s="51" t="s">
        <v>115</v>
      </c>
      <c r="E206" s="43" t="s">
        <v>35</v>
      </c>
      <c r="F206" s="42" t="s">
        <v>331</v>
      </c>
      <c r="G206" s="42" t="s">
        <v>35</v>
      </c>
      <c r="H206" s="41" t="s">
        <v>1873</v>
      </c>
      <c r="I206" s="41" t="s">
        <v>1873</v>
      </c>
      <c r="J206" s="51" t="s">
        <v>115</v>
      </c>
      <c r="K206" s="51" t="s">
        <v>115</v>
      </c>
      <c r="L206" s="41" t="s">
        <v>15</v>
      </c>
      <c r="M206" s="41" t="s">
        <v>332</v>
      </c>
      <c r="N206" s="50" t="str">
        <f t="shared" si="4"/>
        <v>INSERT INTO ft_t_rtvl   (rtng_value_oid, rtng_set_oid, rtng_cde, last_chg_tms, last_chg_usr_id, start_tms, rank_num, rtng_cde_num, rtng_nme, rtng_desc, data_stat_typ, data_src_id)  SELECT 'ESM=000205', (SELECT rtng_set_oid FROM ft_t_rtng WHERE end_tms IS NULL AND rtng_set_mnem = 'LEHMAN' ),'Ca',SYSDATE,'GS:BARCLAYS',SYSDATE,null,null,'Ca','Ca','ACTIVE','ESM'      FROM DUAL WHERE NOT EXISTS (SELECT 1 FROM ft_t_rtvl WHERE rtng_set_oid = (SELECT rtng_set_oid FROM ft_t_rtng WHERE end_tms IS NULL AND rtng_set_mnem = 'LEHMAN' ) AND rtng_cde = 'Ca');</v>
      </c>
    </row>
    <row r="207" spans="1:14" ht="14.5">
      <c r="A207" s="49" t="s">
        <v>1811</v>
      </c>
      <c r="B207" s="41" t="s">
        <v>2084</v>
      </c>
      <c r="C207" s="71" t="s">
        <v>1811</v>
      </c>
      <c r="D207" s="51" t="s">
        <v>104</v>
      </c>
      <c r="E207" s="43" t="s">
        <v>35</v>
      </c>
      <c r="F207" s="42" t="s">
        <v>331</v>
      </c>
      <c r="G207" s="42" t="s">
        <v>35</v>
      </c>
      <c r="H207" s="41" t="s">
        <v>1873</v>
      </c>
      <c r="I207" s="41" t="s">
        <v>1873</v>
      </c>
      <c r="J207" s="51" t="s">
        <v>104</v>
      </c>
      <c r="K207" s="51" t="s">
        <v>104</v>
      </c>
      <c r="L207" s="41" t="s">
        <v>15</v>
      </c>
      <c r="M207" s="41" t="s">
        <v>332</v>
      </c>
      <c r="N207" s="50" t="str">
        <f t="shared" si="4"/>
        <v>INSERT INTO ft_t_rtvl   (rtng_value_oid, rtng_set_oid, rtng_cde, last_chg_tms, last_chg_usr_id, start_tms, rank_num, rtng_cde_num, rtng_nme, rtng_desc, data_stat_typ, data_src_id)  SELECT 'ESM=000206', (SELECT rtng_set_oid FROM ft_t_rtng WHERE end_tms IS NULL AND rtng_set_mnem = 'LEHMAN' ),'Baa2',SYSDATE,'GS:BARCLAYS',SYSDATE,null,null,'Baa2','Baa2','ACTIVE','ESM'      FROM DUAL WHERE NOT EXISTS (SELECT 1 FROM ft_t_rtvl WHERE rtng_set_oid = (SELECT rtng_set_oid FROM ft_t_rtng WHERE end_tms IS NULL AND rtng_set_mnem = 'LEHMAN' ) AND rtng_cde = 'Baa2');</v>
      </c>
    </row>
    <row r="208" spans="1:14" ht="14.5">
      <c r="A208" s="49" t="s">
        <v>1811</v>
      </c>
      <c r="B208" s="41" t="s">
        <v>2085</v>
      </c>
      <c r="C208" s="71" t="s">
        <v>1811</v>
      </c>
      <c r="D208" s="51" t="s">
        <v>105</v>
      </c>
      <c r="E208" s="43" t="s">
        <v>35</v>
      </c>
      <c r="F208" s="42" t="s">
        <v>331</v>
      </c>
      <c r="G208" s="42" t="s">
        <v>35</v>
      </c>
      <c r="H208" s="41" t="s">
        <v>1873</v>
      </c>
      <c r="I208" s="41" t="s">
        <v>1873</v>
      </c>
      <c r="J208" s="51" t="s">
        <v>105</v>
      </c>
      <c r="K208" s="51" t="s">
        <v>105</v>
      </c>
      <c r="L208" s="41" t="s">
        <v>15</v>
      </c>
      <c r="M208" s="41" t="s">
        <v>332</v>
      </c>
      <c r="N208" s="50" t="str">
        <f t="shared" si="4"/>
        <v>INSERT INTO ft_t_rtvl   (rtng_value_oid, rtng_set_oid, rtng_cde, last_chg_tms, last_chg_usr_id, start_tms, rank_num, rtng_cde_num, rtng_nme, rtng_desc, data_stat_typ, data_src_id)  SELECT 'ESM=000207', (SELECT rtng_set_oid FROM ft_t_rtng WHERE end_tms IS NULL AND rtng_set_mnem = 'LEHMAN' ),'Baa3',SYSDATE,'GS:BARCLAYS',SYSDATE,null,null,'Baa3','Baa3','ACTIVE','ESM'      FROM DUAL WHERE NOT EXISTS (SELECT 1 FROM ft_t_rtvl WHERE rtng_set_oid = (SELECT rtng_set_oid FROM ft_t_rtng WHERE end_tms IS NULL AND rtng_set_mnem = 'LEHMAN' ) AND rtng_cde = 'Baa3');</v>
      </c>
    </row>
    <row r="209" spans="1:14" ht="14.5">
      <c r="A209" s="49" t="s">
        <v>1811</v>
      </c>
      <c r="B209" s="41" t="s">
        <v>2086</v>
      </c>
      <c r="C209" s="71" t="s">
        <v>1811</v>
      </c>
      <c r="D209" s="51" t="s">
        <v>103</v>
      </c>
      <c r="E209" s="43" t="s">
        <v>35</v>
      </c>
      <c r="F209" s="42" t="s">
        <v>331</v>
      </c>
      <c r="G209" s="42" t="s">
        <v>35</v>
      </c>
      <c r="H209" s="41" t="s">
        <v>1873</v>
      </c>
      <c r="I209" s="41" t="s">
        <v>1873</v>
      </c>
      <c r="J209" s="51" t="s">
        <v>103</v>
      </c>
      <c r="K209" s="51" t="s">
        <v>103</v>
      </c>
      <c r="L209" s="41" t="s">
        <v>15</v>
      </c>
      <c r="M209" s="41" t="s">
        <v>332</v>
      </c>
      <c r="N209" s="50" t="str">
        <f t="shared" si="4"/>
        <v>INSERT INTO ft_t_rtvl   (rtng_value_oid, rtng_set_oid, rtng_cde, last_chg_tms, last_chg_usr_id, start_tms, rank_num, rtng_cde_num, rtng_nme, rtng_desc, data_stat_typ, data_src_id)  SELECT 'ESM=000208', (SELECT rtng_set_oid FROM ft_t_rtng WHERE end_tms IS NULL AND rtng_set_mnem = 'LEHMAN' ),'Baa1',SYSDATE,'GS:BARCLAYS',SYSDATE,null,null,'Baa1','Baa1','ACTIVE','ESM'      FROM DUAL WHERE NOT EXISTS (SELECT 1 FROM ft_t_rtvl WHERE rtng_set_oid = (SELECT rtng_set_oid FROM ft_t_rtng WHERE end_tms IS NULL AND rtng_set_mnem = 'LEHMAN' ) AND rtng_cde = 'Baa1');</v>
      </c>
    </row>
    <row r="210" spans="1:14" ht="14.5">
      <c r="A210" s="49" t="s">
        <v>1811</v>
      </c>
      <c r="B210" s="41" t="s">
        <v>2087</v>
      </c>
      <c r="C210" s="71" t="s">
        <v>1811</v>
      </c>
      <c r="D210" s="51" t="s">
        <v>96</v>
      </c>
      <c r="E210" s="43" t="s">
        <v>35</v>
      </c>
      <c r="F210" s="42" t="s">
        <v>331</v>
      </c>
      <c r="G210" s="42" t="s">
        <v>35</v>
      </c>
      <c r="H210" s="41" t="s">
        <v>1873</v>
      </c>
      <c r="I210" s="41" t="s">
        <v>1873</v>
      </c>
      <c r="J210" s="51" t="s">
        <v>96</v>
      </c>
      <c r="K210" s="51" t="s">
        <v>96</v>
      </c>
      <c r="L210" s="41" t="s">
        <v>15</v>
      </c>
      <c r="M210" s="41" t="s">
        <v>332</v>
      </c>
      <c r="N210" s="50" t="str">
        <f t="shared" si="4"/>
        <v>INSERT INTO ft_t_rtvl   (rtng_value_oid, rtng_set_oid, rtng_cde, last_chg_tms, last_chg_usr_id, start_tms, rank_num, rtng_cde_num, rtng_nme, rtng_desc, data_stat_typ, data_src_id)  SELECT 'ESM=000209', (SELECT rtng_set_oid FROM ft_t_rtng WHERE end_tms IS NULL AND rtng_set_mnem = 'LEHMAN' ),'Aaa',SYSDATE,'GS:BARCLAYS',SYSDATE,null,null,'Aaa','Aaa','ACTIVE','ESM'      FROM DUAL WHERE NOT EXISTS (SELECT 1 FROM ft_t_rtvl WHERE rtng_set_oid = (SELECT rtng_set_oid FROM ft_t_rtng WHERE end_tms IS NULL AND rtng_set_mnem = 'LEHMAN' ) AND rtng_cde = 'Aaa');</v>
      </c>
    </row>
    <row r="211" spans="1:14" ht="14.5">
      <c r="A211" s="49" t="s">
        <v>1811</v>
      </c>
      <c r="B211" s="41" t="s">
        <v>2088</v>
      </c>
      <c r="C211" s="71" t="s">
        <v>1811</v>
      </c>
      <c r="D211" s="51" t="s">
        <v>102</v>
      </c>
      <c r="E211" s="43" t="s">
        <v>35</v>
      </c>
      <c r="F211" s="42" t="s">
        <v>331</v>
      </c>
      <c r="G211" s="42" t="s">
        <v>35</v>
      </c>
      <c r="H211" s="41" t="s">
        <v>1873</v>
      </c>
      <c r="I211" s="41" t="s">
        <v>1873</v>
      </c>
      <c r="J211" s="51" t="s">
        <v>102</v>
      </c>
      <c r="K211" s="51" t="s">
        <v>102</v>
      </c>
      <c r="L211" s="41" t="s">
        <v>15</v>
      </c>
      <c r="M211" s="41" t="s">
        <v>332</v>
      </c>
      <c r="N211" s="50" t="str">
        <f t="shared" si="4"/>
        <v>INSERT INTO ft_t_rtvl   (rtng_value_oid, rtng_set_oid, rtng_cde, last_chg_tms, last_chg_usr_id, start_tms, rank_num, rtng_cde_num, rtng_nme, rtng_desc, data_stat_typ, data_src_id)  SELECT 'ESM=000210', (SELECT rtng_set_oid FROM ft_t_rtng WHERE end_tms IS NULL AND rtng_set_mnem = 'LEHMAN' ),'A3',SYSDATE,'GS:BARCLAYS',SYSDATE,null,null,'A3','A3','ACTIVE','ESM'      FROM DUAL WHERE NOT EXISTS (SELECT 1 FROM ft_t_rtvl WHERE rtng_set_oid = (SELECT rtng_set_oid FROM ft_t_rtng WHERE end_tms IS NULL AND rtng_set_mnem = 'LEHMAN' ) AND rtng_cde = 'A3');</v>
      </c>
    </row>
    <row r="212" spans="1:14" ht="14.5">
      <c r="A212" s="49" t="s">
        <v>1811</v>
      </c>
      <c r="B212" s="41" t="s">
        <v>2089</v>
      </c>
      <c r="C212" s="71" t="s">
        <v>1811</v>
      </c>
      <c r="D212" s="51" t="s">
        <v>100</v>
      </c>
      <c r="E212" s="43" t="s">
        <v>35</v>
      </c>
      <c r="F212" s="42" t="s">
        <v>331</v>
      </c>
      <c r="G212" s="42" t="s">
        <v>35</v>
      </c>
      <c r="H212" s="41" t="s">
        <v>1873</v>
      </c>
      <c r="I212" s="41" t="s">
        <v>1873</v>
      </c>
      <c r="J212" s="51" t="s">
        <v>100</v>
      </c>
      <c r="K212" s="51" t="s">
        <v>100</v>
      </c>
      <c r="L212" s="41" t="s">
        <v>15</v>
      </c>
      <c r="M212" s="41" t="s">
        <v>332</v>
      </c>
      <c r="N212" s="50" t="str">
        <f t="shared" si="4"/>
        <v>INSERT INTO ft_t_rtvl   (rtng_value_oid, rtng_set_oid, rtng_cde, last_chg_tms, last_chg_usr_id, start_tms, rank_num, rtng_cde_num, rtng_nme, rtng_desc, data_stat_typ, data_src_id)  SELECT 'ESM=000211', (SELECT rtng_set_oid FROM ft_t_rtng WHERE end_tms IS NULL AND rtng_set_mnem = 'LEHMAN' ),'A1',SYSDATE,'GS:BARCLAYS',SYSDATE,null,null,'A1','A1','ACTIVE','ESM'      FROM DUAL WHERE NOT EXISTS (SELECT 1 FROM ft_t_rtvl WHERE rtng_set_oid = (SELECT rtng_set_oid FROM ft_t_rtng WHERE end_tms IS NULL AND rtng_set_mnem = 'LEHMAN' ) AND rtng_cde = 'A1');</v>
      </c>
    </row>
    <row r="213" spans="1:14" ht="14.5">
      <c r="A213" s="49" t="s">
        <v>1811</v>
      </c>
      <c r="B213" s="41" t="s">
        <v>2090</v>
      </c>
      <c r="C213" s="71" t="s">
        <v>1811</v>
      </c>
      <c r="D213" s="51" t="s">
        <v>101</v>
      </c>
      <c r="E213" s="43" t="s">
        <v>35</v>
      </c>
      <c r="F213" s="42" t="s">
        <v>331</v>
      </c>
      <c r="G213" s="42" t="s">
        <v>35</v>
      </c>
      <c r="H213" s="41" t="s">
        <v>1873</v>
      </c>
      <c r="I213" s="41" t="s">
        <v>1873</v>
      </c>
      <c r="J213" s="51" t="s">
        <v>101</v>
      </c>
      <c r="K213" s="51" t="s">
        <v>101</v>
      </c>
      <c r="L213" s="41" t="s">
        <v>15</v>
      </c>
      <c r="M213" s="41" t="s">
        <v>332</v>
      </c>
      <c r="N213" s="50" t="str">
        <f t="shared" si="4"/>
        <v>INSERT INTO ft_t_rtvl   (rtng_value_oid, rtng_set_oid, rtng_cde, last_chg_tms, last_chg_usr_id, start_tms, rank_num, rtng_cde_num, rtng_nme, rtng_desc, data_stat_typ, data_src_id)  SELECT 'ESM=000212', (SELECT rtng_set_oid FROM ft_t_rtng WHERE end_tms IS NULL AND rtng_set_mnem = 'LEHMAN' ),'A2',SYSDATE,'GS:BARCLAYS',SYSDATE,null,null,'A2','A2','ACTIVE','ESM'      FROM DUAL WHERE NOT EXISTS (SELECT 1 FROM ft_t_rtvl WHERE rtng_set_oid = (SELECT rtng_set_oid FROM ft_t_rtng WHERE end_tms IS NULL AND rtng_set_mnem = 'LEHMAN' ) AND rtng_cde = 'A2');</v>
      </c>
    </row>
    <row r="214" spans="1:14" ht="14.5">
      <c r="A214" s="49" t="s">
        <v>1811</v>
      </c>
      <c r="B214" s="41" t="s">
        <v>2091</v>
      </c>
      <c r="C214" s="71" t="s">
        <v>1811</v>
      </c>
      <c r="D214" s="51" t="s">
        <v>2286</v>
      </c>
      <c r="E214" s="43" t="s">
        <v>35</v>
      </c>
      <c r="F214" s="42" t="s">
        <v>331</v>
      </c>
      <c r="G214" s="42" t="s">
        <v>35</v>
      </c>
      <c r="H214" s="41" t="s">
        <v>1873</v>
      </c>
      <c r="I214" s="41" t="s">
        <v>1873</v>
      </c>
      <c r="J214" s="51" t="s">
        <v>2286</v>
      </c>
      <c r="K214" s="51" t="s">
        <v>2286</v>
      </c>
      <c r="L214" s="41" t="s">
        <v>15</v>
      </c>
      <c r="M214" s="41" t="s">
        <v>332</v>
      </c>
      <c r="N214" s="50" t="str">
        <f t="shared" si="4"/>
        <v>INSERT INTO ft_t_rtvl   (rtng_value_oid, rtng_set_oid, rtng_cde, last_chg_tms, last_chg_usr_id, start_tms, rank_num, rtng_cde_num, rtng_nme, rtng_desc, data_stat_typ, data_src_id)  SELECT 'ESM=000213', (SELECT rtng_set_oid FROM ft_t_rtng WHERE end_tms IS NULL AND rtng_set_mnem = 'LEHMAN' ),'CAA1',SYSDATE,'GS:BARCLAYS',SYSDATE,null,null,'CAA1','CAA1','ACTIVE','ESM'      FROM DUAL WHERE NOT EXISTS (SELECT 1 FROM ft_t_rtvl WHERE rtng_set_oid = (SELECT rtng_set_oid FROM ft_t_rtng WHERE end_tms IS NULL AND rtng_set_mnem = 'LEHMAN' ) AND rtng_cde = 'CAA1');</v>
      </c>
    </row>
    <row r="215" spans="1:14" ht="14.5">
      <c r="A215" s="49" t="s">
        <v>1811</v>
      </c>
      <c r="B215" s="41" t="s">
        <v>2092</v>
      </c>
      <c r="C215" s="71" t="s">
        <v>1811</v>
      </c>
      <c r="D215" s="51" t="s">
        <v>2287</v>
      </c>
      <c r="E215" s="43" t="s">
        <v>35</v>
      </c>
      <c r="F215" s="42" t="s">
        <v>331</v>
      </c>
      <c r="G215" s="42" t="s">
        <v>35</v>
      </c>
      <c r="H215" s="41" t="s">
        <v>1873</v>
      </c>
      <c r="I215" s="41" t="s">
        <v>1873</v>
      </c>
      <c r="J215" s="51" t="s">
        <v>2287</v>
      </c>
      <c r="K215" s="51" t="s">
        <v>2287</v>
      </c>
      <c r="L215" s="41" t="s">
        <v>15</v>
      </c>
      <c r="M215" s="41" t="s">
        <v>332</v>
      </c>
      <c r="N215" s="50" t="str">
        <f t="shared" si="4"/>
        <v>INSERT INTO ft_t_rtvl   (rtng_value_oid, rtng_set_oid, rtng_cde, last_chg_tms, last_chg_usr_id, start_tms, rank_num, rtng_cde_num, rtng_nme, rtng_desc, data_stat_typ, data_src_id)  SELECT 'ESM=000214', (SELECT rtng_set_oid FROM ft_t_rtng WHERE end_tms IS NULL AND rtng_set_mnem = 'LEHMAN' ),'CAA2',SYSDATE,'GS:BARCLAYS',SYSDATE,null,null,'CAA2','CAA2','ACTIVE','ESM'      FROM DUAL WHERE NOT EXISTS (SELECT 1 FROM ft_t_rtvl WHERE rtng_set_oid = (SELECT rtng_set_oid FROM ft_t_rtng WHERE end_tms IS NULL AND rtng_set_mnem = 'LEHMAN' ) AND rtng_cde = 'CAA2');</v>
      </c>
    </row>
    <row r="216" spans="1:14" ht="14.5">
      <c r="A216" s="49" t="s">
        <v>1811</v>
      </c>
      <c r="B216" s="41" t="s">
        <v>2093</v>
      </c>
      <c r="C216" s="71" t="s">
        <v>1811</v>
      </c>
      <c r="D216" s="51" t="s">
        <v>2288</v>
      </c>
      <c r="E216" s="43" t="s">
        <v>35</v>
      </c>
      <c r="F216" s="42" t="s">
        <v>331</v>
      </c>
      <c r="G216" s="42" t="s">
        <v>35</v>
      </c>
      <c r="H216" s="41" t="s">
        <v>1873</v>
      </c>
      <c r="I216" s="41" t="s">
        <v>1873</v>
      </c>
      <c r="J216" s="51" t="s">
        <v>2288</v>
      </c>
      <c r="K216" s="51" t="s">
        <v>2288</v>
      </c>
      <c r="L216" s="41" t="s">
        <v>15</v>
      </c>
      <c r="M216" s="41" t="s">
        <v>332</v>
      </c>
      <c r="N216" s="50" t="str">
        <f t="shared" si="4"/>
        <v>INSERT INTO ft_t_rtvl   (rtng_value_oid, rtng_set_oid, rtng_cde, last_chg_tms, last_chg_usr_id, start_tms, rank_num, rtng_cde_num, rtng_nme, rtng_desc, data_stat_typ, data_src_id)  SELECT 'ESM=000215', (SELECT rtng_set_oid FROM ft_t_rtng WHERE end_tms IS NULL AND rtng_set_mnem = 'LEHMAN' ),'CAA3',SYSDATE,'GS:BARCLAYS',SYSDATE,null,null,'CAA3','CAA3','ACTIVE','ESM'      FROM DUAL WHERE NOT EXISTS (SELECT 1 FROM ft_t_rtvl WHERE rtng_set_oid = (SELECT rtng_set_oid FROM ft_t_rtng WHERE end_tms IS NULL AND rtng_set_mnem = 'LEHMAN' ) AND rtng_cde = 'CAA3');</v>
      </c>
    </row>
    <row r="217" spans="1:14" ht="14.5">
      <c r="A217" s="49" t="s">
        <v>1811</v>
      </c>
      <c r="B217" s="41" t="s">
        <v>2094</v>
      </c>
      <c r="C217" s="71" t="s">
        <v>1811</v>
      </c>
      <c r="D217" s="51" t="s">
        <v>110</v>
      </c>
      <c r="E217" s="43" t="s">
        <v>35</v>
      </c>
      <c r="F217" s="42" t="s">
        <v>331</v>
      </c>
      <c r="G217" s="42" t="s">
        <v>35</v>
      </c>
      <c r="H217" s="41" t="s">
        <v>1873</v>
      </c>
      <c r="I217" s="41" t="s">
        <v>1873</v>
      </c>
      <c r="J217" s="51" t="s">
        <v>110</v>
      </c>
      <c r="K217" s="51" t="s">
        <v>110</v>
      </c>
      <c r="L217" s="41" t="s">
        <v>15</v>
      </c>
      <c r="M217" s="41" t="s">
        <v>332</v>
      </c>
      <c r="N217" s="50" t="str">
        <f t="shared" si="4"/>
        <v>INSERT INTO ft_t_rtvl   (rtng_value_oid, rtng_set_oid, rtng_cde, last_chg_tms, last_chg_usr_id, start_tms, rank_num, rtng_cde_num, rtng_nme, rtng_desc, data_stat_typ, data_src_id)  SELECT 'ESM=000216', (SELECT rtng_set_oid FROM ft_t_rtng WHERE end_tms IS NULL AND rtng_set_mnem = 'LEHMAN' ),'B2',SYSDATE,'GS:BARCLAYS',SYSDATE,null,null,'B2','B2','ACTIVE','ESM'      FROM DUAL WHERE NOT EXISTS (SELECT 1 FROM ft_t_rtvl WHERE rtng_set_oid = (SELECT rtng_set_oid FROM ft_t_rtng WHERE end_tms IS NULL AND rtng_set_mnem = 'LEHMAN' ) AND rtng_cde = 'B2');</v>
      </c>
    </row>
    <row r="218" spans="1:14" ht="14.5">
      <c r="A218" s="49" t="s">
        <v>1811</v>
      </c>
      <c r="B218" s="41" t="s">
        <v>2095</v>
      </c>
      <c r="C218" s="71" t="s">
        <v>1811</v>
      </c>
      <c r="D218" s="51" t="s">
        <v>111</v>
      </c>
      <c r="E218" s="43" t="s">
        <v>35</v>
      </c>
      <c r="F218" s="42" t="s">
        <v>331</v>
      </c>
      <c r="G218" s="42" t="s">
        <v>35</v>
      </c>
      <c r="H218" s="41" t="s">
        <v>1873</v>
      </c>
      <c r="I218" s="41" t="s">
        <v>1873</v>
      </c>
      <c r="J218" s="51" t="s">
        <v>111</v>
      </c>
      <c r="K218" s="51" t="s">
        <v>111</v>
      </c>
      <c r="L218" s="41" t="s">
        <v>15</v>
      </c>
      <c r="M218" s="41" t="s">
        <v>332</v>
      </c>
      <c r="N218" s="50" t="str">
        <f t="shared" si="4"/>
        <v>INSERT INTO ft_t_rtvl   (rtng_value_oid, rtng_set_oid, rtng_cde, last_chg_tms, last_chg_usr_id, start_tms, rank_num, rtng_cde_num, rtng_nme, rtng_desc, data_stat_typ, data_src_id)  SELECT 'ESM=000217', (SELECT rtng_set_oid FROM ft_t_rtng WHERE end_tms IS NULL AND rtng_set_mnem = 'LEHMAN' ),'B3',SYSDATE,'GS:BARCLAYS',SYSDATE,null,null,'B3','B3','ACTIVE','ESM'      FROM DUAL WHERE NOT EXISTS (SELECT 1 FROM ft_t_rtvl WHERE rtng_set_oid = (SELECT rtng_set_oid FROM ft_t_rtng WHERE end_tms IS NULL AND rtng_set_mnem = 'LEHMAN' ) AND rtng_cde = 'B3');</v>
      </c>
    </row>
    <row r="219" spans="1:14" ht="14.5">
      <c r="A219" s="49" t="s">
        <v>1811</v>
      </c>
      <c r="B219" s="41" t="s">
        <v>2096</v>
      </c>
      <c r="C219" s="71" t="s">
        <v>1811</v>
      </c>
      <c r="D219" s="51" t="s">
        <v>109</v>
      </c>
      <c r="E219" s="43" t="s">
        <v>35</v>
      </c>
      <c r="F219" s="42" t="s">
        <v>331</v>
      </c>
      <c r="G219" s="42" t="s">
        <v>35</v>
      </c>
      <c r="H219" s="41" t="s">
        <v>1873</v>
      </c>
      <c r="I219" s="41" t="s">
        <v>1873</v>
      </c>
      <c r="J219" s="51" t="s">
        <v>109</v>
      </c>
      <c r="K219" s="51" t="s">
        <v>109</v>
      </c>
      <c r="L219" s="41" t="s">
        <v>15</v>
      </c>
      <c r="M219" s="41" t="s">
        <v>332</v>
      </c>
      <c r="N219" s="50" t="str">
        <f t="shared" si="4"/>
        <v>INSERT INTO ft_t_rtvl   (rtng_value_oid, rtng_set_oid, rtng_cde, last_chg_tms, last_chg_usr_id, start_tms, rank_num, rtng_cde_num, rtng_nme, rtng_desc, data_stat_typ, data_src_id)  SELECT 'ESM=000218', (SELECT rtng_set_oid FROM ft_t_rtng WHERE end_tms IS NULL AND rtng_set_mnem = 'LEHMAN' ),'B1',SYSDATE,'GS:BARCLAYS',SYSDATE,null,null,'B1','B1','ACTIVE','ESM'      FROM DUAL WHERE NOT EXISTS (SELECT 1 FROM ft_t_rtvl WHERE rtng_set_oid = (SELECT rtng_set_oid FROM ft_t_rtng WHERE end_tms IS NULL AND rtng_set_mnem = 'LEHMAN' ) AND rtng_cde = 'B1');</v>
      </c>
    </row>
    <row r="220" spans="1:14" ht="14.5">
      <c r="A220" s="49" t="s">
        <v>1811</v>
      </c>
      <c r="B220" s="41" t="s">
        <v>2097</v>
      </c>
      <c r="C220" s="71" t="s">
        <v>1811</v>
      </c>
      <c r="D220" s="51" t="s">
        <v>63</v>
      </c>
      <c r="E220" s="43" t="s">
        <v>35</v>
      </c>
      <c r="F220" s="42" t="s">
        <v>331</v>
      </c>
      <c r="G220" s="42" t="s">
        <v>35</v>
      </c>
      <c r="H220" s="41" t="s">
        <v>1873</v>
      </c>
      <c r="I220" s="41" t="s">
        <v>1873</v>
      </c>
      <c r="J220" s="51" t="s">
        <v>63</v>
      </c>
      <c r="K220" s="51" t="s">
        <v>63</v>
      </c>
      <c r="L220" s="41" t="s">
        <v>15</v>
      </c>
      <c r="M220" s="41" t="s">
        <v>332</v>
      </c>
      <c r="N220" s="50" t="str">
        <f t="shared" si="4"/>
        <v>INSERT INTO ft_t_rtvl   (rtng_value_oid, rtng_set_oid, rtng_cde, last_chg_tms, last_chg_usr_id, start_tms, rank_num, rtng_cde_num, rtng_nme, rtng_desc, data_stat_typ, data_src_id)  SELECT 'ESM=000219', (SELECT rtng_set_oid FROM ft_t_rtng WHERE end_tms IS NULL AND rtng_set_mnem = 'LEHMAN' ),'NR',SYSDATE,'GS:BARCLAYS',SYSDATE,null,null,'NR','NR','ACTIVE','ESM'      FROM DUAL WHERE NOT EXISTS (SELECT 1 FROM ft_t_rtvl WHERE rtng_set_oid = (SELECT rtng_set_oid FROM ft_t_rtng WHERE end_tms IS NULL AND rtng_set_mnem = 'LEHMAN' ) AND rtng_cde = 'NR');</v>
      </c>
    </row>
    <row r="221" spans="1:14" ht="14.5">
      <c r="A221" s="49" t="s">
        <v>1811</v>
      </c>
      <c r="B221" s="41" t="s">
        <v>2098</v>
      </c>
      <c r="C221" s="71" t="s">
        <v>1811</v>
      </c>
      <c r="D221" s="51" t="s">
        <v>78</v>
      </c>
      <c r="E221" s="43" t="s">
        <v>35</v>
      </c>
      <c r="F221" s="42" t="s">
        <v>331</v>
      </c>
      <c r="G221" s="42" t="s">
        <v>35</v>
      </c>
      <c r="H221" s="41" t="s">
        <v>1873</v>
      </c>
      <c r="I221" s="41" t="s">
        <v>1873</v>
      </c>
      <c r="J221" s="51" t="s">
        <v>78</v>
      </c>
      <c r="K221" s="51" t="s">
        <v>78</v>
      </c>
      <c r="L221" s="41" t="s">
        <v>15</v>
      </c>
      <c r="M221" s="41" t="s">
        <v>332</v>
      </c>
      <c r="N221" s="50" t="str">
        <f t="shared" si="4"/>
        <v>INSERT INTO ft_t_rtvl   (rtng_value_oid, rtng_set_oid, rtng_cde, last_chg_tms, last_chg_usr_id, start_tms, rank_num, rtng_cde_num, rtng_nme, rtng_desc, data_stat_typ, data_src_id)  SELECT 'ESM=000220', (SELECT rtng_set_oid FROM ft_t_rtng WHERE end_tms IS NULL AND rtng_set_mnem = 'LEHMAN' ),'AA',SYSDATE,'GS:BARCLAYS',SYSDATE,null,null,'AA','AA','ACTIVE','ESM'      FROM DUAL WHERE NOT EXISTS (SELECT 1 FROM ft_t_rtvl WHERE rtng_set_oid = (SELECT rtng_set_oid FROM ft_t_rtng WHERE end_tms IS NULL AND rtng_set_mnem = 'LEHMAN' ) AND rtng_cde = 'AA');</v>
      </c>
    </row>
    <row r="222" spans="1:14" ht="14.5">
      <c r="A222" s="49" t="s">
        <v>1811</v>
      </c>
      <c r="B222" s="41" t="s">
        <v>2099</v>
      </c>
      <c r="C222" s="71" t="s">
        <v>1811</v>
      </c>
      <c r="D222" s="51" t="s">
        <v>81</v>
      </c>
      <c r="E222" s="43" t="s">
        <v>35</v>
      </c>
      <c r="F222" s="42" t="s">
        <v>331</v>
      </c>
      <c r="G222" s="42" t="s">
        <v>35</v>
      </c>
      <c r="H222" s="41" t="s">
        <v>1873</v>
      </c>
      <c r="I222" s="41" t="s">
        <v>1873</v>
      </c>
      <c r="J222" s="51" t="s">
        <v>81</v>
      </c>
      <c r="K222" s="51" t="s">
        <v>81</v>
      </c>
      <c r="L222" s="41" t="s">
        <v>15</v>
      </c>
      <c r="M222" s="41" t="s">
        <v>332</v>
      </c>
      <c r="N222" s="50" t="str">
        <f t="shared" si="4"/>
        <v>INSERT INTO ft_t_rtvl   (rtng_value_oid, rtng_set_oid, rtng_cde, last_chg_tms, last_chg_usr_id, start_tms, rank_num, rtng_cde_num, rtng_nme, rtng_desc, data_stat_typ, data_src_id)  SELECT 'ESM=000221', (SELECT rtng_set_oid FROM ft_t_rtng WHERE end_tms IS NULL AND rtng_set_mnem = 'LEHMAN' ),'A-',SYSDATE,'GS:BARCLAYS',SYSDATE,null,null,'A-','A-','ACTIVE','ESM'      FROM DUAL WHERE NOT EXISTS (SELECT 1 FROM ft_t_rtvl WHERE rtng_set_oid = (SELECT rtng_set_oid FROM ft_t_rtng WHERE end_tms IS NULL AND rtng_set_mnem = 'LEHMAN' ) AND rtng_cde = 'A-');</v>
      </c>
    </row>
    <row r="223" spans="1:14" ht="14.5">
      <c r="A223" s="49" t="s">
        <v>1811</v>
      </c>
      <c r="B223" s="41" t="s">
        <v>2100</v>
      </c>
      <c r="C223" s="71" t="s">
        <v>1811</v>
      </c>
      <c r="D223" s="51" t="s">
        <v>80</v>
      </c>
      <c r="E223" s="43" t="s">
        <v>35</v>
      </c>
      <c r="F223" s="42" t="s">
        <v>331</v>
      </c>
      <c r="G223" s="42" t="s">
        <v>35</v>
      </c>
      <c r="H223" s="41" t="s">
        <v>1873</v>
      </c>
      <c r="I223" s="41" t="s">
        <v>1873</v>
      </c>
      <c r="J223" s="51" t="s">
        <v>80</v>
      </c>
      <c r="K223" s="51" t="s">
        <v>80</v>
      </c>
      <c r="L223" s="41" t="s">
        <v>15</v>
      </c>
      <c r="M223" s="41" t="s">
        <v>332</v>
      </c>
      <c r="N223" s="50" t="str">
        <f t="shared" si="4"/>
        <v>INSERT INTO ft_t_rtvl   (rtng_value_oid, rtng_set_oid, rtng_cde, last_chg_tms, last_chg_usr_id, start_tms, rank_num, rtng_cde_num, rtng_nme, rtng_desc, data_stat_typ, data_src_id)  SELECT 'ESM=000222', (SELECT rtng_set_oid FROM ft_t_rtng WHERE end_tms IS NULL AND rtng_set_mnem = 'LEHMAN' ),'A+',SYSDATE,'GS:BARCLAYS',SYSDATE,null,null,'A+','A+','ACTIVE','ESM'      FROM DUAL WHERE NOT EXISTS (SELECT 1 FROM ft_t_rtvl WHERE rtng_set_oid = (SELECT rtng_set_oid FROM ft_t_rtng WHERE end_tms IS NULL AND rtng_set_mnem = 'LEHMAN' ) AND rtng_cde = 'A+');</v>
      </c>
    </row>
    <row r="224" spans="1:14" ht="14.5">
      <c r="A224" s="49" t="s">
        <v>1811</v>
      </c>
      <c r="B224" s="41" t="s">
        <v>2101</v>
      </c>
      <c r="C224" s="71" t="s">
        <v>1811</v>
      </c>
      <c r="D224" s="51" t="s">
        <v>83</v>
      </c>
      <c r="E224" s="43" t="s">
        <v>35</v>
      </c>
      <c r="F224" s="42" t="s">
        <v>331</v>
      </c>
      <c r="G224" s="42" t="s">
        <v>35</v>
      </c>
      <c r="H224" s="41" t="s">
        <v>1873</v>
      </c>
      <c r="I224" s="41" t="s">
        <v>1873</v>
      </c>
      <c r="J224" s="51" t="s">
        <v>83</v>
      </c>
      <c r="K224" s="51" t="s">
        <v>83</v>
      </c>
      <c r="L224" s="41" t="s">
        <v>15</v>
      </c>
      <c r="M224" s="41" t="s">
        <v>332</v>
      </c>
      <c r="N224" s="50" t="str">
        <f t="shared" si="4"/>
        <v>INSERT INTO ft_t_rtvl   (rtng_value_oid, rtng_set_oid, rtng_cde, last_chg_tms, last_chg_usr_id, start_tms, rank_num, rtng_cde_num, rtng_nme, rtng_desc, data_stat_typ, data_src_id)  SELECT 'ESM=000223', (SELECT rtng_set_oid FROM ft_t_rtng WHERE end_tms IS NULL AND rtng_set_mnem = 'LEHMAN' ),'BBB',SYSDATE,'GS:BARCLAYS',SYSDATE,null,null,'BBB','BBB','ACTIVE','ESM'      FROM DUAL WHERE NOT EXISTS (SELECT 1 FROM ft_t_rtvl WHERE rtng_set_oid = (SELECT rtng_set_oid FROM ft_t_rtng WHERE end_tms IS NULL AND rtng_set_mnem = 'LEHMAN' ) AND rtng_cde = 'BBB');</v>
      </c>
    </row>
    <row r="225" spans="1:14" ht="14.5">
      <c r="A225" s="49" t="s">
        <v>1811</v>
      </c>
      <c r="B225" s="41" t="s">
        <v>2102</v>
      </c>
      <c r="C225" s="71" t="s">
        <v>1811</v>
      </c>
      <c r="D225" s="51" t="s">
        <v>86</v>
      </c>
      <c r="E225" s="43" t="s">
        <v>35</v>
      </c>
      <c r="F225" s="42" t="s">
        <v>331</v>
      </c>
      <c r="G225" s="42" t="s">
        <v>35</v>
      </c>
      <c r="H225" s="41" t="s">
        <v>1873</v>
      </c>
      <c r="I225" s="41" t="s">
        <v>1873</v>
      </c>
      <c r="J225" s="51" t="s">
        <v>86</v>
      </c>
      <c r="K225" s="51" t="s">
        <v>86</v>
      </c>
      <c r="L225" s="41" t="s">
        <v>15</v>
      </c>
      <c r="M225" s="41" t="s">
        <v>332</v>
      </c>
      <c r="N225" s="50" t="str">
        <f t="shared" si="4"/>
        <v>INSERT INTO ft_t_rtvl   (rtng_value_oid, rtng_set_oid, rtng_cde, last_chg_tms, last_chg_usr_id, start_tms, rank_num, rtng_cde_num, rtng_nme, rtng_desc, data_stat_typ, data_src_id)  SELECT 'ESM=000224', (SELECT rtng_set_oid FROM ft_t_rtng WHERE end_tms IS NULL AND rtng_set_mnem = 'LEHMAN' ),'BB-',SYSDATE,'GS:BARCLAYS',SYSDATE,null,null,'BB-','BB-','ACTIVE','ESM'      FROM DUAL WHERE NOT EXISTS (SELECT 1 FROM ft_t_rtvl WHERE rtng_set_oid = (SELECT rtng_set_oid FROM ft_t_rtng WHERE end_tms IS NULL AND rtng_set_mnem = 'LEHMAN' ) AND rtng_cde = 'BB-');</v>
      </c>
    </row>
    <row r="226" spans="1:14" ht="14.5">
      <c r="A226" s="49" t="s">
        <v>1811</v>
      </c>
      <c r="B226" s="41" t="s">
        <v>2103</v>
      </c>
      <c r="C226" s="71" t="s">
        <v>1811</v>
      </c>
      <c r="D226" s="51" t="s">
        <v>108</v>
      </c>
      <c r="E226" s="43" t="s">
        <v>35</v>
      </c>
      <c r="F226" s="42" t="s">
        <v>331</v>
      </c>
      <c r="G226" s="42" t="s">
        <v>35</v>
      </c>
      <c r="H226" s="41" t="s">
        <v>1873</v>
      </c>
      <c r="I226" s="41" t="s">
        <v>1873</v>
      </c>
      <c r="J226" s="51" t="s">
        <v>108</v>
      </c>
      <c r="K226" s="51" t="s">
        <v>108</v>
      </c>
      <c r="L226" s="41" t="s">
        <v>15</v>
      </c>
      <c r="M226" s="41" t="s">
        <v>332</v>
      </c>
      <c r="N226" s="50" t="str">
        <f t="shared" si="4"/>
        <v>INSERT INTO ft_t_rtvl   (rtng_value_oid, rtng_set_oid, rtng_cde, last_chg_tms, last_chg_usr_id, start_tms, rank_num, rtng_cde_num, rtng_nme, rtng_desc, data_stat_typ, data_src_id)  SELECT 'ESM=000225', (SELECT rtng_set_oid FROM ft_t_rtng WHERE end_tms IS NULL AND rtng_set_mnem = 'LEHMAN' ),'Ba3',SYSDATE,'GS:BARCLAYS',SYSDATE,null,null,'Ba3','Ba3','ACTIVE','ESM'      FROM DUAL WHERE NOT EXISTS (SELECT 1 FROM ft_t_rtvl WHERE rtng_set_oid = (SELECT rtng_set_oid FROM ft_t_rtng WHERE end_tms IS NULL AND rtng_set_mnem = 'LEHMAN' ) AND rtng_cde = 'Ba3');</v>
      </c>
    </row>
    <row r="227" spans="1:14" ht="14.5">
      <c r="A227" s="49" t="s">
        <v>1811</v>
      </c>
      <c r="B227" s="41" t="s">
        <v>2104</v>
      </c>
      <c r="C227" s="71" t="s">
        <v>1811</v>
      </c>
      <c r="D227" s="51" t="s">
        <v>107</v>
      </c>
      <c r="E227" s="43" t="s">
        <v>35</v>
      </c>
      <c r="F227" s="42" t="s">
        <v>331</v>
      </c>
      <c r="G227" s="42" t="s">
        <v>35</v>
      </c>
      <c r="H227" s="41" t="s">
        <v>1873</v>
      </c>
      <c r="I227" s="41" t="s">
        <v>1873</v>
      </c>
      <c r="J227" s="51" t="s">
        <v>107</v>
      </c>
      <c r="K227" s="51" t="s">
        <v>107</v>
      </c>
      <c r="L227" s="41" t="s">
        <v>15</v>
      </c>
      <c r="M227" s="41" t="s">
        <v>332</v>
      </c>
      <c r="N227" s="50" t="str">
        <f t="shared" si="4"/>
        <v>INSERT INTO ft_t_rtvl   (rtng_value_oid, rtng_set_oid, rtng_cde, last_chg_tms, last_chg_usr_id, start_tms, rank_num, rtng_cde_num, rtng_nme, rtng_desc, data_stat_typ, data_src_id)  SELECT 'ESM=000226', (SELECT rtng_set_oid FROM ft_t_rtng WHERE end_tms IS NULL AND rtng_set_mnem = 'LEHMAN' ),'Ba2',SYSDATE,'GS:BARCLAYS',SYSDATE,null,null,'Ba2','Ba2','ACTIVE','ESM'      FROM DUAL WHERE NOT EXISTS (SELECT 1 FROM ft_t_rtvl WHERE rtng_set_oid = (SELECT rtng_set_oid FROM ft_t_rtng WHERE end_tms IS NULL AND rtng_set_mnem = 'LEHMAN' ) AND rtng_cde = 'Ba2');</v>
      </c>
    </row>
    <row r="228" spans="1:14" ht="14.5">
      <c r="A228" s="49" t="s">
        <v>1811</v>
      </c>
      <c r="B228" s="41" t="s">
        <v>2105</v>
      </c>
      <c r="C228" s="71" t="s">
        <v>1811</v>
      </c>
      <c r="D228" s="51" t="s">
        <v>106</v>
      </c>
      <c r="E228" s="43" t="s">
        <v>35</v>
      </c>
      <c r="F228" s="42" t="s">
        <v>331</v>
      </c>
      <c r="G228" s="42" t="s">
        <v>35</v>
      </c>
      <c r="H228" s="41" t="s">
        <v>1873</v>
      </c>
      <c r="I228" s="41" t="s">
        <v>1873</v>
      </c>
      <c r="J228" s="51" t="s">
        <v>106</v>
      </c>
      <c r="K228" s="51" t="s">
        <v>106</v>
      </c>
      <c r="L228" s="41" t="s">
        <v>15</v>
      </c>
      <c r="M228" s="41" t="s">
        <v>332</v>
      </c>
      <c r="N228" s="50" t="str">
        <f t="shared" si="4"/>
        <v>INSERT INTO ft_t_rtvl   (rtng_value_oid, rtng_set_oid, rtng_cde, last_chg_tms, last_chg_usr_id, start_tms, rank_num, rtng_cde_num, rtng_nme, rtng_desc, data_stat_typ, data_src_id)  SELECT 'ESM=000227', (SELECT rtng_set_oid FROM ft_t_rtng WHERE end_tms IS NULL AND rtng_set_mnem = 'LEHMAN' ),'Ba1',SYSDATE,'GS:BARCLAYS',SYSDATE,null,null,'Ba1','Ba1','ACTIVE','ESM'      FROM DUAL WHERE NOT EXISTS (SELECT 1 FROM ft_t_rtvl WHERE rtng_set_oid = (SELECT rtng_set_oid FROM ft_t_rtng WHERE end_tms IS NULL AND rtng_set_mnem = 'LEHMAN' ) AND rtng_cde = 'Ba1');</v>
      </c>
    </row>
    <row r="229" spans="1:14" ht="14.5">
      <c r="A229" s="49" t="s">
        <v>1811</v>
      </c>
      <c r="B229" s="41" t="s">
        <v>2106</v>
      </c>
      <c r="C229" s="71" t="s">
        <v>1811</v>
      </c>
      <c r="D229" s="51" t="s">
        <v>85</v>
      </c>
      <c r="E229" s="43" t="s">
        <v>35</v>
      </c>
      <c r="F229" s="42" t="s">
        <v>331</v>
      </c>
      <c r="G229" s="42" t="s">
        <v>35</v>
      </c>
      <c r="H229" s="41" t="s">
        <v>1873</v>
      </c>
      <c r="I229" s="41" t="s">
        <v>1873</v>
      </c>
      <c r="J229" s="51" t="s">
        <v>85</v>
      </c>
      <c r="K229" s="51" t="s">
        <v>85</v>
      </c>
      <c r="L229" s="41" t="s">
        <v>15</v>
      </c>
      <c r="M229" s="41" t="s">
        <v>332</v>
      </c>
      <c r="N229" s="50" t="str">
        <f t="shared" si="4"/>
        <v>INSERT INTO ft_t_rtvl   (rtng_value_oid, rtng_set_oid, rtng_cde, last_chg_tms, last_chg_usr_id, start_tms, rank_num, rtng_cde_num, rtng_nme, rtng_desc, data_stat_typ, data_src_id)  SELECT 'ESM=000228', (SELECT rtng_set_oid FROM ft_t_rtng WHERE end_tms IS NULL AND rtng_set_mnem = 'LEHMAN' ),'BB+',SYSDATE,'GS:BARCLAYS',SYSDATE,null,null,'BB+','BB+','ACTIVE','ESM'      FROM DUAL WHERE NOT EXISTS (SELECT 1 FROM ft_t_rtvl WHERE rtng_set_oid = (SELECT rtng_set_oid FROM ft_t_rtng WHERE end_tms IS NULL AND rtng_set_mnem = 'LEHMAN' ) AND rtng_cde = 'BB+');</v>
      </c>
    </row>
    <row r="230" spans="1:14" ht="14.5">
      <c r="A230" s="49" t="s">
        <v>1811</v>
      </c>
      <c r="B230" s="41" t="s">
        <v>2107</v>
      </c>
      <c r="C230" s="71" t="s">
        <v>1811</v>
      </c>
      <c r="D230" s="51" t="s">
        <v>84</v>
      </c>
      <c r="E230" s="43" t="s">
        <v>35</v>
      </c>
      <c r="F230" s="42" t="s">
        <v>331</v>
      </c>
      <c r="G230" s="42" t="s">
        <v>35</v>
      </c>
      <c r="H230" s="41" t="s">
        <v>1873</v>
      </c>
      <c r="I230" s="41" t="s">
        <v>1873</v>
      </c>
      <c r="J230" s="51" t="s">
        <v>84</v>
      </c>
      <c r="K230" s="51" t="s">
        <v>84</v>
      </c>
      <c r="L230" s="41" t="s">
        <v>15</v>
      </c>
      <c r="M230" s="41" t="s">
        <v>332</v>
      </c>
      <c r="N230" s="50" t="str">
        <f t="shared" si="4"/>
        <v>INSERT INTO ft_t_rtvl   (rtng_value_oid, rtng_set_oid, rtng_cde, last_chg_tms, last_chg_usr_id, start_tms, rank_num, rtng_cde_num, rtng_nme, rtng_desc, data_stat_typ, data_src_id)  SELECT 'ESM=000229', (SELECT rtng_set_oid FROM ft_t_rtng WHERE end_tms IS NULL AND rtng_set_mnem = 'LEHMAN' ),'BBB-',SYSDATE,'GS:BARCLAYS',SYSDATE,null,null,'BBB-','BBB-','ACTIVE','ESM'      FROM DUAL WHERE NOT EXISTS (SELECT 1 FROM ft_t_rtvl WHERE rtng_set_oid = (SELECT rtng_set_oid FROM ft_t_rtng WHERE end_tms IS NULL AND rtng_set_mnem = 'LEHMAN' ) AND rtng_cde = 'BBB-');</v>
      </c>
    </row>
    <row r="231" spans="1:14" ht="14.5">
      <c r="A231" s="49" t="s">
        <v>1811</v>
      </c>
      <c r="B231" s="41" t="s">
        <v>2108</v>
      </c>
      <c r="C231" s="71" t="s">
        <v>1811</v>
      </c>
      <c r="D231" s="51" t="s">
        <v>82</v>
      </c>
      <c r="E231" s="43" t="s">
        <v>35</v>
      </c>
      <c r="F231" s="42" t="s">
        <v>331</v>
      </c>
      <c r="G231" s="42" t="s">
        <v>35</v>
      </c>
      <c r="H231" s="41" t="s">
        <v>1873</v>
      </c>
      <c r="I231" s="41" t="s">
        <v>1873</v>
      </c>
      <c r="J231" s="51" t="s">
        <v>82</v>
      </c>
      <c r="K231" s="51" t="s">
        <v>82</v>
      </c>
      <c r="L231" s="41" t="s">
        <v>15</v>
      </c>
      <c r="M231" s="41" t="s">
        <v>332</v>
      </c>
      <c r="N231" s="50" t="str">
        <f t="shared" si="4"/>
        <v>INSERT INTO ft_t_rtvl   (rtng_value_oid, rtng_set_oid, rtng_cde, last_chg_tms, last_chg_usr_id, start_tms, rank_num, rtng_cde_num, rtng_nme, rtng_desc, data_stat_typ, data_src_id)  SELECT 'ESM=000230', (SELECT rtng_set_oid FROM ft_t_rtng WHERE end_tms IS NULL AND rtng_set_mnem = 'LEHMAN' ),'BBB+',SYSDATE,'GS:BARCLAYS',SYSDATE,null,null,'BBB+','BBB+','ACTIVE','ESM'      FROM DUAL WHERE NOT EXISTS (SELECT 1 FROM ft_t_rtvl WHERE rtng_set_oid = (SELECT rtng_set_oid FROM ft_t_rtng WHERE end_tms IS NULL AND rtng_set_mnem = 'LEHMAN' ) AND rtng_cde = 'BBB+');</v>
      </c>
    </row>
    <row r="232" spans="1:14" ht="14.5">
      <c r="A232" s="49" t="s">
        <v>1811</v>
      </c>
      <c r="B232" s="41" t="s">
        <v>2109</v>
      </c>
      <c r="C232" s="71" t="s">
        <v>1811</v>
      </c>
      <c r="D232" s="51" t="s">
        <v>67</v>
      </c>
      <c r="E232" s="43" t="s">
        <v>35</v>
      </c>
      <c r="F232" s="42" t="s">
        <v>331</v>
      </c>
      <c r="G232" s="42" t="s">
        <v>35</v>
      </c>
      <c r="H232" s="41" t="s">
        <v>1873</v>
      </c>
      <c r="I232" s="41" t="s">
        <v>1873</v>
      </c>
      <c r="J232" s="51" t="s">
        <v>67</v>
      </c>
      <c r="K232" s="51" t="s">
        <v>67</v>
      </c>
      <c r="L232" s="41" t="s">
        <v>15</v>
      </c>
      <c r="M232" s="41" t="s">
        <v>332</v>
      </c>
      <c r="N232" s="50" t="str">
        <f t="shared" si="4"/>
        <v>INSERT INTO ft_t_rtvl   (rtng_value_oid, rtng_set_oid, rtng_cde, last_chg_tms, last_chg_usr_id, start_tms, rank_num, rtng_cde_num, rtng_nme, rtng_desc, data_stat_typ, data_src_id)  SELECT 'ESM=000231', (SELECT rtng_set_oid FROM ft_t_rtng WHERE end_tms IS NULL AND rtng_set_mnem = 'LEHMAN' ),'BB',SYSDATE,'GS:BARCLAYS',SYSDATE,null,null,'BB','BB','ACTIVE','ESM'      FROM DUAL WHERE NOT EXISTS (SELECT 1 FROM ft_t_rtvl WHERE rtng_set_oid = (SELECT rtng_set_oid FROM ft_t_rtng WHERE end_tms IS NULL AND rtng_set_mnem = 'LEHMAN' ) AND rtng_cde = 'BB');</v>
      </c>
    </row>
    <row r="233" spans="1:14" ht="14.5">
      <c r="A233" s="49" t="s">
        <v>1811</v>
      </c>
      <c r="B233" s="41" t="s">
        <v>2110</v>
      </c>
      <c r="C233" s="71" t="s">
        <v>1811</v>
      </c>
      <c r="D233" s="51" t="s">
        <v>88</v>
      </c>
      <c r="E233" s="43" t="s">
        <v>35</v>
      </c>
      <c r="F233" s="42" t="s">
        <v>331</v>
      </c>
      <c r="G233" s="42" t="s">
        <v>35</v>
      </c>
      <c r="H233" s="41" t="s">
        <v>1873</v>
      </c>
      <c r="I233" s="41" t="s">
        <v>1873</v>
      </c>
      <c r="J233" s="51" t="s">
        <v>88</v>
      </c>
      <c r="K233" s="51" t="s">
        <v>88</v>
      </c>
      <c r="L233" s="41" t="s">
        <v>15</v>
      </c>
      <c r="M233" s="41" t="s">
        <v>332</v>
      </c>
      <c r="N233" s="50" t="str">
        <f t="shared" si="4"/>
        <v>INSERT INTO ft_t_rtvl   (rtng_value_oid, rtng_set_oid, rtng_cde, last_chg_tms, last_chg_usr_id, start_tms, rank_num, rtng_cde_num, rtng_nme, rtng_desc, data_stat_typ, data_src_id)  SELECT 'ESM=000232', (SELECT rtng_set_oid FROM ft_t_rtng WHERE end_tms IS NULL AND rtng_set_mnem = 'LEHMAN' ),'B',SYSDATE,'GS:BARCLAYS',SYSDATE,null,null,'B','B','ACTIVE','ESM'      FROM DUAL WHERE NOT EXISTS (SELECT 1 FROM ft_t_rtvl WHERE rtng_set_oid = (SELECT rtng_set_oid FROM ft_t_rtng WHERE end_tms IS NULL AND rtng_set_mnem = 'LEHMAN' ) AND rtng_cde = 'B');</v>
      </c>
    </row>
    <row r="234" spans="1:14" ht="14.5">
      <c r="A234" s="49" t="s">
        <v>1811</v>
      </c>
      <c r="B234" s="41" t="s">
        <v>2111</v>
      </c>
      <c r="C234" s="71" t="s">
        <v>1811</v>
      </c>
      <c r="D234" s="51" t="s">
        <v>75</v>
      </c>
      <c r="E234" s="43" t="s">
        <v>35</v>
      </c>
      <c r="F234" s="42" t="s">
        <v>331</v>
      </c>
      <c r="G234" s="42" t="s">
        <v>35</v>
      </c>
      <c r="H234" s="41" t="s">
        <v>1873</v>
      </c>
      <c r="I234" s="41" t="s">
        <v>1873</v>
      </c>
      <c r="J234" s="51" t="s">
        <v>75</v>
      </c>
      <c r="K234" s="51" t="s">
        <v>75</v>
      </c>
      <c r="L234" s="41" t="s">
        <v>15</v>
      </c>
      <c r="M234" s="41" t="s">
        <v>332</v>
      </c>
      <c r="N234" s="50" t="str">
        <f t="shared" si="4"/>
        <v>INSERT INTO ft_t_rtvl   (rtng_value_oid, rtng_set_oid, rtng_cde, last_chg_tms, last_chg_usr_id, start_tms, rank_num, rtng_cde_num, rtng_nme, rtng_desc, data_stat_typ, data_src_id)  SELECT 'ESM=000233', (SELECT rtng_set_oid FROM ft_t_rtng WHERE end_tms IS NULL AND rtng_set_mnem = 'LEHMAN' ),'A',SYSDATE,'GS:BARCLAYS',SYSDATE,null,null,'A','A','ACTIVE','ESM'      FROM DUAL WHERE NOT EXISTS (SELECT 1 FROM ft_t_rtvl WHERE rtng_set_oid = (SELECT rtng_set_oid FROM ft_t_rtng WHERE end_tms IS NULL AND rtng_set_mnem = 'LEHMAN' ) AND rtng_cde = 'A');</v>
      </c>
    </row>
    <row r="235" spans="1:14" ht="14.5">
      <c r="A235" s="49" t="s">
        <v>1811</v>
      </c>
      <c r="B235" s="41" t="s">
        <v>2112</v>
      </c>
      <c r="C235" s="71" t="s">
        <v>1811</v>
      </c>
      <c r="D235" s="51" t="s">
        <v>89</v>
      </c>
      <c r="E235" s="43" t="s">
        <v>35</v>
      </c>
      <c r="F235" s="42" t="s">
        <v>331</v>
      </c>
      <c r="G235" s="42" t="s">
        <v>35</v>
      </c>
      <c r="H235" s="41" t="s">
        <v>1873</v>
      </c>
      <c r="I235" s="41" t="s">
        <v>1873</v>
      </c>
      <c r="J235" s="51" t="s">
        <v>89</v>
      </c>
      <c r="K235" s="51" t="s">
        <v>89</v>
      </c>
      <c r="L235" s="41" t="s">
        <v>15</v>
      </c>
      <c r="M235" s="41" t="s">
        <v>332</v>
      </c>
      <c r="N235" s="50" t="str">
        <f t="shared" si="4"/>
        <v>INSERT INTO ft_t_rtvl   (rtng_value_oid, rtng_set_oid, rtng_cde, last_chg_tms, last_chg_usr_id, start_tms, rank_num, rtng_cde_num, rtng_nme, rtng_desc, data_stat_typ, data_src_id)  SELECT 'ESM=000234', (SELECT rtng_set_oid FROM ft_t_rtng WHERE end_tms IS NULL AND rtng_set_mnem = 'LEHMAN' ),'B-',SYSDATE,'GS:BARCLAYS',SYSDATE,null,null,'B-','B-','ACTIVE','ESM'      FROM DUAL WHERE NOT EXISTS (SELECT 1 FROM ft_t_rtvl WHERE rtng_set_oid = (SELECT rtng_set_oid FROM ft_t_rtng WHERE end_tms IS NULL AND rtng_set_mnem = 'LEHMAN' ) AND rtng_cde = 'B-');</v>
      </c>
    </row>
    <row r="236" spans="1:14" ht="14.5">
      <c r="A236" s="49" t="s">
        <v>1811</v>
      </c>
      <c r="B236" s="41" t="s">
        <v>2113</v>
      </c>
      <c r="C236" s="71" t="s">
        <v>1811</v>
      </c>
      <c r="D236" s="51" t="s">
        <v>87</v>
      </c>
      <c r="E236" s="43" t="s">
        <v>35</v>
      </c>
      <c r="F236" s="42" t="s">
        <v>331</v>
      </c>
      <c r="G236" s="42" t="s">
        <v>35</v>
      </c>
      <c r="H236" s="41" t="s">
        <v>1873</v>
      </c>
      <c r="I236" s="41" t="s">
        <v>1873</v>
      </c>
      <c r="J236" s="51" t="s">
        <v>87</v>
      </c>
      <c r="K236" s="51" t="s">
        <v>87</v>
      </c>
      <c r="L236" s="41" t="s">
        <v>15</v>
      </c>
      <c r="M236" s="41" t="s">
        <v>332</v>
      </c>
      <c r="N236" s="50" t="str">
        <f t="shared" si="4"/>
        <v>INSERT INTO ft_t_rtvl   (rtng_value_oid, rtng_set_oid, rtng_cde, last_chg_tms, last_chg_usr_id, start_tms, rank_num, rtng_cde_num, rtng_nme, rtng_desc, data_stat_typ, data_src_id)  SELECT 'ESM=000235', (SELECT rtng_set_oid FROM ft_t_rtng WHERE end_tms IS NULL AND rtng_set_mnem = 'LEHMAN' ),'B+',SYSDATE,'GS:BARCLAYS',SYSDATE,null,null,'B+','B+','ACTIVE','ESM'      FROM DUAL WHERE NOT EXISTS (SELECT 1 FROM ft_t_rtvl WHERE rtng_set_oid = (SELECT rtng_set_oid FROM ft_t_rtng WHERE end_tms IS NULL AND rtng_set_mnem = 'LEHMAN' ) AND rtng_cde = 'B+');</v>
      </c>
    </row>
    <row r="237" spans="1:14" ht="14.5">
      <c r="A237" s="49" t="s">
        <v>1811</v>
      </c>
      <c r="B237" s="41" t="s">
        <v>2114</v>
      </c>
      <c r="C237" s="71" t="s">
        <v>1811</v>
      </c>
      <c r="D237" s="51" t="s">
        <v>51</v>
      </c>
      <c r="E237" s="43" t="s">
        <v>35</v>
      </c>
      <c r="F237" s="42" t="s">
        <v>331</v>
      </c>
      <c r="G237" s="42" t="s">
        <v>35</v>
      </c>
      <c r="H237" s="41" t="s">
        <v>1873</v>
      </c>
      <c r="I237" s="41" t="s">
        <v>1873</v>
      </c>
      <c r="J237" s="51" t="s">
        <v>51</v>
      </c>
      <c r="K237" s="51" t="s">
        <v>51</v>
      </c>
      <c r="L237" s="41" t="s">
        <v>15</v>
      </c>
      <c r="M237" s="41" t="s">
        <v>332</v>
      </c>
      <c r="N237" s="50" t="str">
        <f t="shared" si="4"/>
        <v>INSERT INTO ft_t_rtvl   (rtng_value_oid, rtng_set_oid, rtng_cde, last_chg_tms, last_chg_usr_id, start_tms, rank_num, rtng_cde_num, rtng_nme, rtng_desc, data_stat_typ, data_src_id)  SELECT 'ESM=000236', (SELECT rtng_set_oid FROM ft_t_rtng WHERE end_tms IS NULL AND rtng_set_mnem = 'LEHMAN' ),'C',SYSDATE,'GS:BARCLAYS',SYSDATE,null,null,'C','C','ACTIVE','ESM'      FROM DUAL WHERE NOT EXISTS (SELECT 1 FROM ft_t_rtvl WHERE rtng_set_oid = (SELECT rtng_set_oid FROM ft_t_rtng WHERE end_tms IS NULL AND rtng_set_mnem = 'LEHMAN' ) AND rtng_cde = 'C');</v>
      </c>
    </row>
    <row r="238" spans="1:14" ht="14.5">
      <c r="A238" s="49" t="s">
        <v>1811</v>
      </c>
      <c r="B238" s="41" t="s">
        <v>2115</v>
      </c>
      <c r="C238" s="71" t="s">
        <v>1811</v>
      </c>
      <c r="D238" s="51" t="s">
        <v>68</v>
      </c>
      <c r="E238" s="43" t="s">
        <v>35</v>
      </c>
      <c r="F238" s="42" t="s">
        <v>331</v>
      </c>
      <c r="G238" s="42" t="s">
        <v>35</v>
      </c>
      <c r="H238" s="41" t="s">
        <v>1873</v>
      </c>
      <c r="I238" s="41" t="s">
        <v>1873</v>
      </c>
      <c r="J238" s="51" t="s">
        <v>68</v>
      </c>
      <c r="K238" s="51" t="s">
        <v>68</v>
      </c>
      <c r="L238" s="41" t="s">
        <v>15</v>
      </c>
      <c r="M238" s="41" t="s">
        <v>332</v>
      </c>
      <c r="N238" s="50" t="str">
        <f t="shared" si="4"/>
        <v>INSERT INTO ft_t_rtvl   (rtng_value_oid, rtng_set_oid, rtng_cde, last_chg_tms, last_chg_usr_id, start_tms, rank_num, rtng_cde_num, rtng_nme, rtng_desc, data_stat_typ, data_src_id)  SELECT 'ESM=000237', (SELECT rtng_set_oid FROM ft_t_rtng WHERE end_tms IS NULL AND rtng_set_mnem = 'LEHMAN' ),'D',SYSDATE,'GS:BARCLAYS',SYSDATE,null,null,'D','D','ACTIVE','ESM'      FROM DUAL WHERE NOT EXISTS (SELECT 1 FROM ft_t_rtvl WHERE rtng_set_oid = (SELECT rtng_set_oid FROM ft_t_rtng WHERE end_tms IS NULL AND rtng_set_mnem = 'LEHMAN' ) AND rtng_cde = 'D');</v>
      </c>
    </row>
    <row r="239" spans="1:14" ht="14.5">
      <c r="A239" s="49" t="s">
        <v>1811</v>
      </c>
      <c r="B239" s="41" t="s">
        <v>2116</v>
      </c>
      <c r="C239" s="71" t="s">
        <v>1811</v>
      </c>
      <c r="D239" s="51" t="s">
        <v>90</v>
      </c>
      <c r="E239" s="43" t="s">
        <v>35</v>
      </c>
      <c r="F239" s="42" t="s">
        <v>331</v>
      </c>
      <c r="G239" s="42" t="s">
        <v>35</v>
      </c>
      <c r="H239" s="41" t="s">
        <v>1873</v>
      </c>
      <c r="I239" s="41" t="s">
        <v>1873</v>
      </c>
      <c r="J239" s="51" t="s">
        <v>90</v>
      </c>
      <c r="K239" s="51" t="s">
        <v>90</v>
      </c>
      <c r="L239" s="41" t="s">
        <v>15</v>
      </c>
      <c r="M239" s="41" t="s">
        <v>332</v>
      </c>
      <c r="N239" s="50" t="str">
        <f t="shared" si="4"/>
        <v>INSERT INTO ft_t_rtvl   (rtng_value_oid, rtng_set_oid, rtng_cde, last_chg_tms, last_chg_usr_id, start_tms, rank_num, rtng_cde_num, rtng_nme, rtng_desc, data_stat_typ, data_src_id)  SELECT 'ESM=000238', (SELECT rtng_set_oid FROM ft_t_rtng WHERE end_tms IS NULL AND rtng_set_mnem = 'LEHMAN' ),'CCC+',SYSDATE,'GS:BARCLAYS',SYSDATE,null,null,'CCC+','CCC+','ACTIVE','ESM'      FROM DUAL WHERE NOT EXISTS (SELECT 1 FROM ft_t_rtvl WHERE rtng_set_oid = (SELECT rtng_set_oid FROM ft_t_rtng WHERE end_tms IS NULL AND rtng_set_mnem = 'LEHMAN' ) AND rtng_cde = 'CCC+');</v>
      </c>
    </row>
    <row r="240" spans="1:14" ht="14.5">
      <c r="A240" s="49" t="s">
        <v>1811</v>
      </c>
      <c r="B240" s="41" t="s">
        <v>2117</v>
      </c>
      <c r="C240" s="71" t="s">
        <v>1811</v>
      </c>
      <c r="D240" s="51" t="s">
        <v>92</v>
      </c>
      <c r="E240" s="43" t="s">
        <v>35</v>
      </c>
      <c r="F240" s="42" t="s">
        <v>331</v>
      </c>
      <c r="G240" s="42" t="s">
        <v>35</v>
      </c>
      <c r="H240" s="41" t="s">
        <v>1873</v>
      </c>
      <c r="I240" s="41" t="s">
        <v>1873</v>
      </c>
      <c r="J240" s="51" t="s">
        <v>92</v>
      </c>
      <c r="K240" s="51" t="s">
        <v>92</v>
      </c>
      <c r="L240" s="41" t="s">
        <v>15</v>
      </c>
      <c r="M240" s="41" t="s">
        <v>332</v>
      </c>
      <c r="N240" s="50" t="str">
        <f t="shared" si="4"/>
        <v>INSERT INTO ft_t_rtvl   (rtng_value_oid, rtng_set_oid, rtng_cde, last_chg_tms, last_chg_usr_id, start_tms, rank_num, rtng_cde_num, rtng_nme, rtng_desc, data_stat_typ, data_src_id)  SELECT 'ESM=000239', (SELECT rtng_set_oid FROM ft_t_rtng WHERE end_tms IS NULL AND rtng_set_mnem = 'LEHMAN' ),'CCC-',SYSDATE,'GS:BARCLAYS',SYSDATE,null,null,'CCC-','CCC-','ACTIVE','ESM'      FROM DUAL WHERE NOT EXISTS (SELECT 1 FROM ft_t_rtvl WHERE rtng_set_oid = (SELECT rtng_set_oid FROM ft_t_rtng WHERE end_tms IS NULL AND rtng_set_mnem = 'LEHMAN' ) AND rtng_cde = 'CCC-');</v>
      </c>
    </row>
    <row r="241" spans="1:14" ht="14.5">
      <c r="A241" s="49" t="s">
        <v>1811</v>
      </c>
      <c r="B241" s="41" t="s">
        <v>2118</v>
      </c>
      <c r="C241" s="71" t="s">
        <v>1811</v>
      </c>
      <c r="D241" s="51" t="s">
        <v>91</v>
      </c>
      <c r="E241" s="43" t="s">
        <v>35</v>
      </c>
      <c r="F241" s="42" t="s">
        <v>331</v>
      </c>
      <c r="G241" s="42" t="s">
        <v>35</v>
      </c>
      <c r="H241" s="41" t="s">
        <v>1873</v>
      </c>
      <c r="I241" s="41" t="s">
        <v>1873</v>
      </c>
      <c r="J241" s="51" t="s">
        <v>91</v>
      </c>
      <c r="K241" s="51" t="s">
        <v>91</v>
      </c>
      <c r="L241" s="41" t="s">
        <v>15</v>
      </c>
      <c r="M241" s="41" t="s">
        <v>332</v>
      </c>
      <c r="N241" s="50" t="str">
        <f t="shared" si="4"/>
        <v>INSERT INTO ft_t_rtvl   (rtng_value_oid, rtng_set_oid, rtng_cde, last_chg_tms, last_chg_usr_id, start_tms, rank_num, rtng_cde_num, rtng_nme, rtng_desc, data_stat_typ, data_src_id)  SELECT 'ESM=000240', (SELECT rtng_set_oid FROM ft_t_rtng WHERE end_tms IS NULL AND rtng_set_mnem = 'LEHMAN' ),'CCC',SYSDATE,'GS:BARCLAYS',SYSDATE,null,null,'CCC','CCC','ACTIVE','ESM'      FROM DUAL WHERE NOT EXISTS (SELECT 1 FROM ft_t_rtvl WHERE rtng_set_oid = (SELECT rtng_set_oid FROM ft_t_rtng WHERE end_tms IS NULL AND rtng_set_mnem = 'LEHMAN' ) AND rtng_cde = 'CCC');</v>
      </c>
    </row>
    <row r="242" spans="1:14" ht="14.5">
      <c r="A242" s="49" t="s">
        <v>1811</v>
      </c>
      <c r="B242" s="41" t="s">
        <v>2119</v>
      </c>
      <c r="C242" s="71" t="s">
        <v>1811</v>
      </c>
      <c r="D242" s="51" t="s">
        <v>79</v>
      </c>
      <c r="E242" s="43" t="s">
        <v>35</v>
      </c>
      <c r="F242" s="42" t="s">
        <v>331</v>
      </c>
      <c r="G242" s="42" t="s">
        <v>35</v>
      </c>
      <c r="H242" s="41" t="s">
        <v>1873</v>
      </c>
      <c r="I242" s="41" t="s">
        <v>1873</v>
      </c>
      <c r="J242" s="51" t="s">
        <v>79</v>
      </c>
      <c r="K242" s="51" t="s">
        <v>79</v>
      </c>
      <c r="L242" s="41" t="s">
        <v>15</v>
      </c>
      <c r="M242" s="41" t="s">
        <v>332</v>
      </c>
      <c r="N242" s="50" t="str">
        <f t="shared" si="4"/>
        <v>INSERT INTO ft_t_rtvl   (rtng_value_oid, rtng_set_oid, rtng_cde, last_chg_tms, last_chg_usr_id, start_tms, rank_num, rtng_cde_num, rtng_nme, rtng_desc, data_stat_typ, data_src_id)  SELECT 'ESM=000241', (SELECT rtng_set_oid FROM ft_t_rtng WHERE end_tms IS NULL AND rtng_set_mnem = 'LEHMAN' ),'AA-',SYSDATE,'GS:BARCLAYS',SYSDATE,null,null,'AA-','AA-','ACTIVE','ESM'      FROM DUAL WHERE NOT EXISTS (SELECT 1 FROM ft_t_rtvl WHERE rtng_set_oid = (SELECT rtng_set_oid FROM ft_t_rtng WHERE end_tms IS NULL AND rtng_set_mnem = 'LEHMAN' ) AND rtng_cde = 'AA-');</v>
      </c>
    </row>
    <row r="243" spans="1:14" ht="14.5">
      <c r="A243" s="49" t="s">
        <v>1811</v>
      </c>
      <c r="B243" s="41" t="s">
        <v>2120</v>
      </c>
      <c r="C243" s="71" t="s">
        <v>1811</v>
      </c>
      <c r="D243" s="51" t="s">
        <v>77</v>
      </c>
      <c r="E243" s="43" t="s">
        <v>35</v>
      </c>
      <c r="F243" s="42" t="s">
        <v>331</v>
      </c>
      <c r="G243" s="42" t="s">
        <v>35</v>
      </c>
      <c r="H243" s="41" t="s">
        <v>1873</v>
      </c>
      <c r="I243" s="41" t="s">
        <v>1873</v>
      </c>
      <c r="J243" s="51" t="s">
        <v>77</v>
      </c>
      <c r="K243" s="51" t="s">
        <v>77</v>
      </c>
      <c r="L243" s="41" t="s">
        <v>15</v>
      </c>
      <c r="M243" s="41" t="s">
        <v>332</v>
      </c>
      <c r="N243" s="50" t="str">
        <f t="shared" si="4"/>
        <v>INSERT INTO ft_t_rtvl   (rtng_value_oid, rtng_set_oid, rtng_cde, last_chg_tms, last_chg_usr_id, start_tms, rank_num, rtng_cde_num, rtng_nme, rtng_desc, data_stat_typ, data_src_id)  SELECT 'ESM=000242', (SELECT rtng_set_oid FROM ft_t_rtng WHERE end_tms IS NULL AND rtng_set_mnem = 'LEHMAN' ),'AA+',SYSDATE,'GS:BARCLAYS',SYSDATE,null,null,'AA+','AA+','ACTIVE','ESM'      FROM DUAL WHERE NOT EXISTS (SELECT 1 FROM ft_t_rtvl WHERE rtng_set_oid = (SELECT rtng_set_oid FROM ft_t_rtng WHERE end_tms IS NULL AND rtng_set_mnem = 'LEHMAN' ) AND rtng_cde = 'AA+');</v>
      </c>
    </row>
    <row r="244" spans="1:14" ht="14.5">
      <c r="A244" s="49" t="s">
        <v>1811</v>
      </c>
      <c r="B244" s="41" t="s">
        <v>2121</v>
      </c>
      <c r="C244" s="71" t="s">
        <v>1811</v>
      </c>
      <c r="D244" s="51" t="s">
        <v>93</v>
      </c>
      <c r="E244" s="43" t="s">
        <v>35</v>
      </c>
      <c r="F244" s="42" t="s">
        <v>331</v>
      </c>
      <c r="G244" s="42" t="s">
        <v>35</v>
      </c>
      <c r="H244" s="41" t="s">
        <v>1873</v>
      </c>
      <c r="I244" s="41" t="s">
        <v>1873</v>
      </c>
      <c r="J244" s="51" t="s">
        <v>93</v>
      </c>
      <c r="K244" s="51" t="s">
        <v>93</v>
      </c>
      <c r="L244" s="41" t="s">
        <v>15</v>
      </c>
      <c r="M244" s="41" t="s">
        <v>332</v>
      </c>
      <c r="N244" s="50" t="str">
        <f t="shared" si="4"/>
        <v>INSERT INTO ft_t_rtvl   (rtng_value_oid, rtng_set_oid, rtng_cde, last_chg_tms, last_chg_usr_id, start_tms, rank_num, rtng_cde_num, rtng_nme, rtng_desc, data_stat_typ, data_src_id)  SELECT 'ESM=000243', (SELECT rtng_set_oid FROM ft_t_rtng WHERE end_tms IS NULL AND rtng_set_mnem = 'LEHMAN' ),'CC',SYSDATE,'GS:BARCLAYS',SYSDATE,null,null,'CC','CC','ACTIVE','ESM'      FROM DUAL WHERE NOT EXISTS (SELECT 1 FROM ft_t_rtvl WHERE rtng_set_oid = (SELECT rtng_set_oid FROM ft_t_rtng WHERE end_tms IS NULL AND rtng_set_mnem = 'LEHMAN' ) AND rtng_cde = 'CC');</v>
      </c>
    </row>
    <row r="245" spans="1:14" ht="14.5">
      <c r="A245" s="49" t="s">
        <v>1811</v>
      </c>
      <c r="B245" s="41" t="s">
        <v>2122</v>
      </c>
      <c r="C245" s="71" t="s">
        <v>1811</v>
      </c>
      <c r="D245" s="51" t="s">
        <v>2416</v>
      </c>
      <c r="E245" s="43" t="s">
        <v>35</v>
      </c>
      <c r="F245" s="42" t="s">
        <v>331</v>
      </c>
      <c r="G245" s="42" t="s">
        <v>35</v>
      </c>
      <c r="H245" s="41" t="s">
        <v>1873</v>
      </c>
      <c r="I245" s="41" t="s">
        <v>1873</v>
      </c>
      <c r="J245" s="51" t="s">
        <v>2416</v>
      </c>
      <c r="K245" s="51" t="s">
        <v>2416</v>
      </c>
      <c r="L245" s="41" t="s">
        <v>15</v>
      </c>
      <c r="M245" s="41" t="s">
        <v>332</v>
      </c>
      <c r="N245" s="50" t="str">
        <f t="shared" si="4"/>
        <v>INSERT INTO ft_t_rtvl   (rtng_value_oid, rtng_set_oid, rtng_cde, last_chg_tms, last_chg_usr_id, start_tms, rank_num, rtng_cde_num, rtng_nme, rtng_desc, data_stat_typ, data_src_id)  SELECT 'ESM=000244', (SELECT rtng_set_oid FROM ft_t_rtng WHERE end_tms IS NULL AND rtng_set_mnem = 'LEHMAN' ),'B+e',SYSDATE,'GS:BARCLAYS',SYSDATE,null,null,'B+e','B+e','ACTIVE','ESM'      FROM DUAL WHERE NOT EXISTS (SELECT 1 FROM ft_t_rtvl WHERE rtng_set_oid = (SELECT rtng_set_oid FROM ft_t_rtng WHERE end_tms IS NULL AND rtng_set_mnem = 'LEHMAN' ) AND rtng_cde = 'B+e');</v>
      </c>
    </row>
    <row r="246" spans="1:14" ht="14.5">
      <c r="A246" s="49" t="s">
        <v>1811</v>
      </c>
      <c r="B246" s="41" t="s">
        <v>2123</v>
      </c>
      <c r="C246" s="71" t="s">
        <v>1811</v>
      </c>
      <c r="D246" s="51" t="s">
        <v>2383</v>
      </c>
      <c r="E246" s="43" t="s">
        <v>35</v>
      </c>
      <c r="F246" s="42" t="s">
        <v>331</v>
      </c>
      <c r="G246" s="42" t="s">
        <v>35</v>
      </c>
      <c r="H246" s="41" t="s">
        <v>1873</v>
      </c>
      <c r="I246" s="41" t="s">
        <v>1873</v>
      </c>
      <c r="J246" s="51" t="s">
        <v>2383</v>
      </c>
      <c r="K246" s="51" t="s">
        <v>2383</v>
      </c>
      <c r="L246" s="41" t="s">
        <v>15</v>
      </c>
      <c r="M246" s="41" t="s">
        <v>332</v>
      </c>
      <c r="N246" s="50" t="str">
        <f t="shared" si="4"/>
        <v>INSERT INTO ft_t_rtvl   (rtng_value_oid, rtng_set_oid, rtng_cde, last_chg_tms, last_chg_usr_id, start_tms, rank_num, rtng_cde_num, rtng_nme, rtng_desc, data_stat_typ, data_src_id)  SELECT 'ESM=000245', (SELECT rtng_set_oid FROM ft_t_rtng WHERE end_tms IS NULL AND rtng_set_mnem = 'LEHMAN' ),'BBBe',SYSDATE,'GS:BARCLAYS',SYSDATE,null,null,'BBBe','BBBe','ACTIVE','ESM'      FROM DUAL WHERE NOT EXISTS (SELECT 1 FROM ft_t_rtvl WHERE rtng_set_oid = (SELECT rtng_set_oid FROM ft_t_rtng WHERE end_tms IS NULL AND rtng_set_mnem = 'LEHMAN' ) AND rtng_cde = 'BBBe');</v>
      </c>
    </row>
    <row r="247" spans="1:14" ht="14.5">
      <c r="A247" s="49" t="s">
        <v>1811</v>
      </c>
      <c r="B247" s="41" t="s">
        <v>2124</v>
      </c>
      <c r="C247" s="71" t="s">
        <v>1811</v>
      </c>
      <c r="D247" s="51" t="s">
        <v>65</v>
      </c>
      <c r="E247" s="43" t="s">
        <v>35</v>
      </c>
      <c r="F247" s="42" t="s">
        <v>331</v>
      </c>
      <c r="G247" s="42" t="s">
        <v>35</v>
      </c>
      <c r="H247" s="41" t="s">
        <v>1873</v>
      </c>
      <c r="I247" s="41" t="s">
        <v>1873</v>
      </c>
      <c r="J247" s="51" t="s">
        <v>65</v>
      </c>
      <c r="K247" s="51" t="s">
        <v>65</v>
      </c>
      <c r="L247" s="41" t="s">
        <v>15</v>
      </c>
      <c r="M247" s="41" t="s">
        <v>332</v>
      </c>
      <c r="N247" s="50" t="str">
        <f t="shared" si="4"/>
        <v>INSERT INTO ft_t_rtvl   (rtng_value_oid, rtng_set_oid, rtng_cde, last_chg_tms, last_chg_usr_id, start_tms, rank_num, rtng_cde_num, rtng_nme, rtng_desc, data_stat_typ, data_src_id)  SELECT 'ESM=000246', (SELECT rtng_set_oid FROM ft_t_rtng WHERE end_tms IS NULL AND rtng_set_mnem = 'LEHMAN' ),'WD',SYSDATE,'GS:BARCLAYS',SYSDATE,null,null,'WD','WD','ACTIVE','ESM'      FROM DUAL WHERE NOT EXISTS (SELECT 1 FROM ft_t_rtvl WHERE rtng_set_oid = (SELECT rtng_set_oid FROM ft_t_rtng WHERE end_tms IS NULL AND rtng_set_mnem = 'LEHMAN' ) AND rtng_cde = 'WD');</v>
      </c>
    </row>
    <row r="248" spans="1:14" ht="14.5">
      <c r="A248" s="49" t="s">
        <v>1811</v>
      </c>
      <c r="B248" s="41" t="s">
        <v>2125</v>
      </c>
      <c r="C248" s="71" t="s">
        <v>1811</v>
      </c>
      <c r="D248" s="51" t="s">
        <v>2415</v>
      </c>
      <c r="E248" s="43" t="s">
        <v>35</v>
      </c>
      <c r="F248" s="42" t="s">
        <v>331</v>
      </c>
      <c r="G248" s="42" t="s">
        <v>35</v>
      </c>
      <c r="H248" s="41" t="s">
        <v>1873</v>
      </c>
      <c r="I248" s="41" t="s">
        <v>1873</v>
      </c>
      <c r="J248" s="51" t="s">
        <v>2415</v>
      </c>
      <c r="K248" s="51" t="s">
        <v>2415</v>
      </c>
      <c r="L248" s="41" t="s">
        <v>15</v>
      </c>
      <c r="M248" s="41" t="s">
        <v>332</v>
      </c>
      <c r="N248" s="50" t="str">
        <f t="shared" si="4"/>
        <v>INSERT INTO ft_t_rtvl   (rtng_value_oid, rtng_set_oid, rtng_cde, last_chg_tms, last_chg_usr_id, start_tms, rank_num, rtng_cde_num, rtng_nme, rtng_desc, data_stat_typ, data_src_id)  SELECT 'ESM=000247', (SELECT rtng_set_oid FROM ft_t_rtng WHERE end_tms IS NULL AND rtng_set_mnem = 'LEHMAN' ),'BBB+e',SYSDATE,'GS:BARCLAYS',SYSDATE,null,null,'BBB+e','BBB+e','ACTIVE','ESM'      FROM DUAL WHERE NOT EXISTS (SELECT 1 FROM ft_t_rtvl WHERE rtng_set_oid = (SELECT rtng_set_oid FROM ft_t_rtng WHERE end_tms IS NULL AND rtng_set_mnem = 'LEHMAN' ) AND rtng_cde = 'BBB+e');</v>
      </c>
    </row>
    <row r="249" spans="1:14" ht="14.5">
      <c r="A249" s="49" t="s">
        <v>1811</v>
      </c>
      <c r="B249" s="41" t="s">
        <v>2126</v>
      </c>
      <c r="C249" s="71" t="s">
        <v>1811</v>
      </c>
      <c r="D249" s="51" t="s">
        <v>2417</v>
      </c>
      <c r="E249" s="43" t="s">
        <v>35</v>
      </c>
      <c r="F249" s="42" t="s">
        <v>331</v>
      </c>
      <c r="G249" s="42" t="s">
        <v>35</v>
      </c>
      <c r="H249" s="41" t="s">
        <v>1873</v>
      </c>
      <c r="I249" s="41" t="s">
        <v>1873</v>
      </c>
      <c r="J249" s="51" t="s">
        <v>2417</v>
      </c>
      <c r="K249" s="51" t="s">
        <v>2417</v>
      </c>
      <c r="L249" s="41" t="s">
        <v>15</v>
      </c>
      <c r="M249" s="41" t="s">
        <v>332</v>
      </c>
      <c r="N249" s="50" t="str">
        <f t="shared" si="4"/>
        <v>INSERT INTO ft_t_rtvl   (rtng_value_oid, rtng_set_oid, rtng_cde, last_chg_tms, last_chg_usr_id, start_tms, rank_num, rtng_cde_num, rtng_nme, rtng_desc, data_stat_typ, data_src_id)  SELECT 'ESM=000248', (SELECT rtng_set_oid FROM ft_t_rtng WHERE end_tms IS NULL AND rtng_set_mnem = 'LEHMAN' ),'A-e',SYSDATE,'GS:BARCLAYS',SYSDATE,null,null,'A-e','A-e','ACTIVE','ESM'      FROM DUAL WHERE NOT EXISTS (SELECT 1 FROM ft_t_rtvl WHERE rtng_set_oid = (SELECT rtng_set_oid FROM ft_t_rtng WHERE end_tms IS NULL AND rtng_set_mnem = 'LEHMAN' ) AND rtng_cde = 'A-e');</v>
      </c>
    </row>
    <row r="250" spans="1:14" ht="14.5">
      <c r="A250" s="49" t="s">
        <v>1811</v>
      </c>
      <c r="B250" s="41" t="s">
        <v>2127</v>
      </c>
      <c r="C250" s="71" t="s">
        <v>1811</v>
      </c>
      <c r="D250" s="51" t="s">
        <v>2431</v>
      </c>
      <c r="E250" s="43" t="s">
        <v>35</v>
      </c>
      <c r="F250" s="42" t="s">
        <v>331</v>
      </c>
      <c r="G250" s="42" t="s">
        <v>35</v>
      </c>
      <c r="H250" s="41" t="s">
        <v>1873</v>
      </c>
      <c r="I250" s="41" t="s">
        <v>1873</v>
      </c>
      <c r="J250" s="51" t="s">
        <v>2431</v>
      </c>
      <c r="K250" s="51" t="s">
        <v>2431</v>
      </c>
      <c r="L250" s="41" t="s">
        <v>15</v>
      </c>
      <c r="M250" s="41" t="s">
        <v>332</v>
      </c>
      <c r="N250" s="50" t="str">
        <f t="shared" si="4"/>
        <v>INSERT INTO ft_t_rtvl   (rtng_value_oid, rtng_set_oid, rtng_cde, last_chg_tms, last_chg_usr_id, start_tms, rank_num, rtng_cde_num, rtng_nme, rtng_desc, data_stat_typ, data_src_id)  SELECT 'ESM=000249', (SELECT rtng_set_oid FROM ft_t_rtng WHERE end_tms IS NULL AND rtng_set_mnem = 'LEHMAN' ),'Ae',SYSDATE,'GS:BARCLAYS',SYSDATE,null,null,'Ae','Ae','ACTIVE','ESM'      FROM DUAL WHERE NOT EXISTS (SELECT 1 FROM ft_t_rtvl WHERE rtng_set_oid = (SELECT rtng_set_oid FROM ft_t_rtng WHERE end_tms IS NULL AND rtng_set_mnem = 'LEHMAN' ) AND rtng_cde = 'Ae');</v>
      </c>
    </row>
    <row r="251" spans="1:14" ht="14.5">
      <c r="A251" s="49" t="s">
        <v>1811</v>
      </c>
      <c r="B251" s="41" t="s">
        <v>2128</v>
      </c>
      <c r="C251" s="71" t="s">
        <v>1811</v>
      </c>
      <c r="D251" s="51" t="s">
        <v>2436</v>
      </c>
      <c r="E251" s="43" t="s">
        <v>35</v>
      </c>
      <c r="F251" s="42" t="s">
        <v>331</v>
      </c>
      <c r="G251" s="42" t="s">
        <v>35</v>
      </c>
      <c r="H251" s="41" t="s">
        <v>1873</v>
      </c>
      <c r="I251" s="41" t="s">
        <v>1873</v>
      </c>
      <c r="J251" s="51" t="s">
        <v>2436</v>
      </c>
      <c r="K251" s="51" t="s">
        <v>2436</v>
      </c>
      <c r="L251" s="41" t="s">
        <v>15</v>
      </c>
      <c r="M251" s="41" t="s">
        <v>332</v>
      </c>
      <c r="N251" s="50" t="str">
        <f t="shared" si="4"/>
        <v>INSERT INTO ft_t_rtvl   (rtng_value_oid, rtng_set_oid, rtng_cde, last_chg_tms, last_chg_usr_id, start_tms, rank_num, rtng_cde_num, rtng_nme, rtng_desc, data_stat_typ, data_src_id)  SELECT 'ESM=000250', (SELECT rtng_set_oid FROM ft_t_rtng WHERE end_tms IS NULL AND rtng_set_mnem = 'LEHMAN' ),'A+u',SYSDATE,'GS:BARCLAYS',SYSDATE,null,null,'A+u','A+u','ACTIVE','ESM'      FROM DUAL WHERE NOT EXISTS (SELECT 1 FROM ft_t_rtvl WHERE rtng_set_oid = (SELECT rtng_set_oid FROM ft_t_rtng WHERE end_tms IS NULL AND rtng_set_mnem = 'LEHMAN' ) AND rtng_cde = 'A+u');</v>
      </c>
    </row>
    <row r="252" spans="1:14" ht="14.5">
      <c r="A252" s="49" t="s">
        <v>1811</v>
      </c>
      <c r="B252" s="41" t="s">
        <v>2129</v>
      </c>
      <c r="C252" s="71" t="s">
        <v>1811</v>
      </c>
      <c r="D252" s="51" t="s">
        <v>2418</v>
      </c>
      <c r="E252" s="43" t="s">
        <v>35</v>
      </c>
      <c r="F252" s="42" t="s">
        <v>331</v>
      </c>
      <c r="G252" s="42" t="s">
        <v>35</v>
      </c>
      <c r="H252" s="41" t="s">
        <v>1873</v>
      </c>
      <c r="I252" s="41" t="s">
        <v>1873</v>
      </c>
      <c r="J252" s="51" t="s">
        <v>2418</v>
      </c>
      <c r="K252" s="51" t="s">
        <v>2418</v>
      </c>
      <c r="L252" s="41" t="s">
        <v>15</v>
      </c>
      <c r="M252" s="41" t="s">
        <v>332</v>
      </c>
      <c r="N252" s="50" t="str">
        <f t="shared" si="4"/>
        <v>INSERT INTO ft_t_rtvl   (rtng_value_oid, rtng_set_oid, rtng_cde, last_chg_tms, last_chg_usr_id, start_tms, rank_num, rtng_cde_num, rtng_nme, rtng_desc, data_stat_typ, data_src_id)  SELECT 'ESM=000251', (SELECT rtng_set_oid FROM ft_t_rtng WHERE end_tms IS NULL AND rtng_set_mnem = 'LEHMAN' ),'A+e',SYSDATE,'GS:BARCLAYS',SYSDATE,null,null,'A+e','A+e','ACTIVE','ESM'      FROM DUAL WHERE NOT EXISTS (SELECT 1 FROM ft_t_rtvl WHERE rtng_set_oid = (SELECT rtng_set_oid FROM ft_t_rtng WHERE end_tms IS NULL AND rtng_set_mnem = 'LEHMAN' ) AND rtng_cde = 'A+e');</v>
      </c>
    </row>
    <row r="253" spans="1:14" ht="14.5">
      <c r="A253" s="49" t="s">
        <v>1811</v>
      </c>
      <c r="B253" s="41" t="s">
        <v>2130</v>
      </c>
      <c r="C253" s="71" t="s">
        <v>1811</v>
      </c>
      <c r="D253" s="51" t="s">
        <v>2439</v>
      </c>
      <c r="E253" s="43" t="s">
        <v>35</v>
      </c>
      <c r="F253" s="42" t="s">
        <v>331</v>
      </c>
      <c r="G253" s="42" t="s">
        <v>35</v>
      </c>
      <c r="H253" s="41" t="s">
        <v>1873</v>
      </c>
      <c r="I253" s="41" t="s">
        <v>1873</v>
      </c>
      <c r="J253" s="51" t="s">
        <v>2439</v>
      </c>
      <c r="K253" s="51" t="s">
        <v>2439</v>
      </c>
      <c r="L253" s="41" t="s">
        <v>15</v>
      </c>
      <c r="M253" s="41" t="s">
        <v>332</v>
      </c>
      <c r="N253" s="50" t="str">
        <f t="shared" ref="N253:N316" si="5">CONCATENATE("INSERT INTO ft_t_rtvl   (rtng_value_oid, rtng_set_oid, rtng_cde, last_chg_tms, last_chg_usr_id, start_tms, rank_num, rtng_cde_num, rtng_nme, rtng_desc, data_stat_typ, data_src_id)  SELECT '", B253, "', (SELECT rtng_set_oid FROM ft_t_rtng WHERE end_tms IS NULL AND rtng_set_mnem = '", C253, "' ),'", D253, "',", E253, ",'", F253, "',", G253, ",", H253,",", IF(I253="","NULL",I253), ",'", J253, "','", K253, "','", L253, "','", M253, "'      FROM DUAL WHERE NOT EXISTS (SELECT 1 FROM ft_t_rtvl WHERE rtng_set_oid = ", "(SELECT rtng_set_oid FROM ft_t_rtng WHERE end_tms IS NULL AND rtng_set_mnem = '", C253, "' )", " AND rtng_cde = '", D253, "');")</f>
        <v>INSERT INTO ft_t_rtvl   (rtng_value_oid, rtng_set_oid, rtng_cde, last_chg_tms, last_chg_usr_id, start_tms, rank_num, rtng_cde_num, rtng_nme, rtng_desc, data_stat_typ, data_src_id)  SELECT 'ESM=000252', (SELECT rtng_set_oid FROM ft_t_rtng WHERE end_tms IS NULL AND rtng_set_mnem = 'LEHMAN' ),'Bemr',SYSDATE,'GS:BARCLAYS',SYSDATE,null,null,'Bemr','Bemr','ACTIVE','ESM'      FROM DUAL WHERE NOT EXISTS (SELECT 1 FROM ft_t_rtvl WHERE rtng_set_oid = (SELECT rtng_set_oid FROM ft_t_rtng WHERE end_tms IS NULL AND rtng_set_mnem = 'LEHMAN' ) AND rtng_cde = 'Bemr');</v>
      </c>
    </row>
    <row r="254" spans="1:14" ht="14.5">
      <c r="A254" s="49" t="s">
        <v>1811</v>
      </c>
      <c r="B254" s="41" t="s">
        <v>2131</v>
      </c>
      <c r="C254" s="71" t="s">
        <v>1811</v>
      </c>
      <c r="D254" s="51" t="s">
        <v>2434</v>
      </c>
      <c r="E254" s="43" t="s">
        <v>35</v>
      </c>
      <c r="F254" s="42" t="s">
        <v>331</v>
      </c>
      <c r="G254" s="42" t="s">
        <v>35</v>
      </c>
      <c r="H254" s="41" t="s">
        <v>1873</v>
      </c>
      <c r="I254" s="41" t="s">
        <v>1873</v>
      </c>
      <c r="J254" s="51" t="s">
        <v>2434</v>
      </c>
      <c r="K254" s="51" t="s">
        <v>2434</v>
      </c>
      <c r="L254" s="41" t="s">
        <v>15</v>
      </c>
      <c r="M254" s="41" t="s">
        <v>332</v>
      </c>
      <c r="N254" s="50" t="str">
        <f t="shared" si="5"/>
        <v>INSERT INTO ft_t_rtvl   (rtng_value_oid, rtng_set_oid, rtng_cde, last_chg_tms, last_chg_usr_id, start_tms, rank_num, rtng_cde_num, rtng_nme, rtng_desc, data_stat_typ, data_src_id)  SELECT 'ESM=000253', (SELECT rtng_set_oid FROM ft_t_rtng WHERE end_tms IS NULL AND rtng_set_mnem = 'LEHMAN' ),'A-u',SYSDATE,'GS:BARCLAYS',SYSDATE,null,null,'A-u','A-u','ACTIVE','ESM'      FROM DUAL WHERE NOT EXISTS (SELECT 1 FROM ft_t_rtvl WHERE rtng_set_oid = (SELECT rtng_set_oid FROM ft_t_rtng WHERE end_tms IS NULL AND rtng_set_mnem = 'LEHMAN' ) AND rtng_cde = 'A-u');</v>
      </c>
    </row>
    <row r="255" spans="1:14" ht="14.5">
      <c r="A255" s="49" t="s">
        <v>1811</v>
      </c>
      <c r="B255" s="41" t="s">
        <v>2132</v>
      </c>
      <c r="C255" s="71" t="s">
        <v>1811</v>
      </c>
      <c r="D255" s="51" t="s">
        <v>2422</v>
      </c>
      <c r="E255" s="43" t="s">
        <v>35</v>
      </c>
      <c r="F255" s="42" t="s">
        <v>331</v>
      </c>
      <c r="G255" s="42" t="s">
        <v>35</v>
      </c>
      <c r="H255" s="41" t="s">
        <v>1873</v>
      </c>
      <c r="I255" s="41" t="s">
        <v>1873</v>
      </c>
      <c r="J255" s="51" t="s">
        <v>2422</v>
      </c>
      <c r="K255" s="51" t="s">
        <v>2422</v>
      </c>
      <c r="L255" s="41" t="s">
        <v>15</v>
      </c>
      <c r="M255" s="41" t="s">
        <v>332</v>
      </c>
      <c r="N255" s="50" t="str">
        <f t="shared" si="5"/>
        <v>INSERT INTO ft_t_rtvl   (rtng_value_oid, rtng_set_oid, rtng_cde, last_chg_tms, last_chg_usr_id, start_tms, rank_num, rtng_cde_num, rtng_nme, rtng_desc, data_stat_typ, data_src_id)  SELECT 'ESM=000254', (SELECT rtng_set_oid FROM ft_t_rtng WHERE end_tms IS NULL AND rtng_set_mnem = 'LEHMAN' ),'AA+e',SYSDATE,'GS:BARCLAYS',SYSDATE,null,null,'AA+e','AA+e','ACTIVE','ESM'      FROM DUAL WHERE NOT EXISTS (SELECT 1 FROM ft_t_rtvl WHERE rtng_set_oid = (SELECT rtng_set_oid FROM ft_t_rtng WHERE end_tms IS NULL AND rtng_set_mnem = 'LEHMAN' ) AND rtng_cde = 'AA+e');</v>
      </c>
    </row>
    <row r="256" spans="1:14" ht="14.5">
      <c r="A256" s="49" t="s">
        <v>1811</v>
      </c>
      <c r="B256" s="41" t="s">
        <v>2133</v>
      </c>
      <c r="C256" s="71" t="s">
        <v>1811</v>
      </c>
      <c r="D256" s="51" t="s">
        <v>2424</v>
      </c>
      <c r="E256" s="43" t="s">
        <v>35</v>
      </c>
      <c r="F256" s="42" t="s">
        <v>331</v>
      </c>
      <c r="G256" s="42" t="s">
        <v>35</v>
      </c>
      <c r="H256" s="41" t="s">
        <v>1873</v>
      </c>
      <c r="I256" s="41" t="s">
        <v>1873</v>
      </c>
      <c r="J256" s="51" t="s">
        <v>2424</v>
      </c>
      <c r="K256" s="51" t="s">
        <v>2424</v>
      </c>
      <c r="L256" s="41" t="s">
        <v>15</v>
      </c>
      <c r="M256" s="41" t="s">
        <v>332</v>
      </c>
      <c r="N256" s="50" t="str">
        <f t="shared" si="5"/>
        <v>INSERT INTO ft_t_rtvl   (rtng_value_oid, rtng_set_oid, rtng_cde, last_chg_tms, last_chg_usr_id, start_tms, rank_num, rtng_cde_num, rtng_nme, rtng_desc, data_stat_typ, data_src_id)  SELECT 'ESM=000255', (SELECT rtng_set_oid FROM ft_t_rtng WHERE end_tms IS NULL AND rtng_set_mnem = 'LEHMAN' ),'BB-e',SYSDATE,'GS:BARCLAYS',SYSDATE,null,null,'BB-e','BB-e','ACTIVE','ESM'      FROM DUAL WHERE NOT EXISTS (SELECT 1 FROM ft_t_rtvl WHERE rtng_set_oid = (SELECT rtng_set_oid FROM ft_t_rtng WHERE end_tms IS NULL AND rtng_set_mnem = 'LEHMAN' ) AND rtng_cde = 'BB-e');</v>
      </c>
    </row>
    <row r="257" spans="1:14" ht="14.5">
      <c r="A257" s="49" t="s">
        <v>1811</v>
      </c>
      <c r="B257" s="41" t="s">
        <v>2134</v>
      </c>
      <c r="C257" s="71" t="s">
        <v>1811</v>
      </c>
      <c r="D257" s="51" t="s">
        <v>2425</v>
      </c>
      <c r="E257" s="43" t="s">
        <v>35</v>
      </c>
      <c r="F257" s="42" t="s">
        <v>331</v>
      </c>
      <c r="G257" s="42" t="s">
        <v>35</v>
      </c>
      <c r="H257" s="41" t="s">
        <v>1873</v>
      </c>
      <c r="I257" s="41" t="s">
        <v>1873</v>
      </c>
      <c r="J257" s="51" t="s">
        <v>2425</v>
      </c>
      <c r="K257" s="51" t="s">
        <v>2425</v>
      </c>
      <c r="L257" s="41" t="s">
        <v>15</v>
      </c>
      <c r="M257" s="41" t="s">
        <v>332</v>
      </c>
      <c r="N257" s="50" t="str">
        <f t="shared" si="5"/>
        <v>INSERT INTO ft_t_rtvl   (rtng_value_oid, rtng_set_oid, rtng_cde, last_chg_tms, last_chg_usr_id, start_tms, rank_num, rtng_cde_num, rtng_nme, rtng_desc, data_stat_typ, data_src_id)  SELECT 'ESM=000256', (SELECT rtng_set_oid FROM ft_t_rtng WHERE end_tms IS NULL AND rtng_set_mnem = 'LEHMAN' ),'AA-e',SYSDATE,'GS:BARCLAYS',SYSDATE,null,null,'AA-e','AA-e','ACTIVE','ESM'      FROM DUAL WHERE NOT EXISTS (SELECT 1 FROM ft_t_rtvl WHERE rtng_set_oid = (SELECT rtng_set_oid FROM ft_t_rtng WHERE end_tms IS NULL AND rtng_set_mnem = 'LEHMAN' ) AND rtng_cde = 'AA-e');</v>
      </c>
    </row>
    <row r="258" spans="1:14" ht="14.5">
      <c r="A258" s="49" t="s">
        <v>1811</v>
      </c>
      <c r="B258" s="41" t="s">
        <v>2135</v>
      </c>
      <c r="C258" s="71" t="s">
        <v>1811</v>
      </c>
      <c r="D258" s="51" t="s">
        <v>2421</v>
      </c>
      <c r="E258" s="43" t="s">
        <v>35</v>
      </c>
      <c r="F258" s="42" t="s">
        <v>331</v>
      </c>
      <c r="G258" s="42" t="s">
        <v>35</v>
      </c>
      <c r="H258" s="41" t="s">
        <v>1873</v>
      </c>
      <c r="I258" s="41" t="s">
        <v>1873</v>
      </c>
      <c r="J258" s="51" t="s">
        <v>2421</v>
      </c>
      <c r="K258" s="51" t="s">
        <v>2421</v>
      </c>
      <c r="L258" s="41" t="s">
        <v>15</v>
      </c>
      <c r="M258" s="41" t="s">
        <v>332</v>
      </c>
      <c r="N258" s="50" t="str">
        <f t="shared" si="5"/>
        <v>INSERT INTO ft_t_rtvl   (rtng_value_oid, rtng_set_oid, rtng_cde, last_chg_tms, last_chg_usr_id, start_tms, rank_num, rtng_cde_num, rtng_nme, rtng_desc, data_stat_typ, data_src_id)  SELECT 'ESM=000257', (SELECT rtng_set_oid FROM ft_t_rtng WHERE end_tms IS NULL AND rtng_set_mnem = 'LEHMAN' ),'BB+e',SYSDATE,'GS:BARCLAYS',SYSDATE,null,null,'BB+e','BB+e','ACTIVE','ESM'      FROM DUAL WHERE NOT EXISTS (SELECT 1 FROM ft_t_rtvl WHERE rtng_set_oid = (SELECT rtng_set_oid FROM ft_t_rtng WHERE end_tms IS NULL AND rtng_set_mnem = 'LEHMAN' ) AND rtng_cde = 'BB+e');</v>
      </c>
    </row>
    <row r="259" spans="1:14" ht="14.5">
      <c r="A259" s="49" t="s">
        <v>1811</v>
      </c>
      <c r="B259" s="41" t="s">
        <v>2136</v>
      </c>
      <c r="C259" s="71" t="s">
        <v>1811</v>
      </c>
      <c r="D259" s="51" t="s">
        <v>2426</v>
      </c>
      <c r="E259" s="43" t="s">
        <v>35</v>
      </c>
      <c r="F259" s="42" t="s">
        <v>331</v>
      </c>
      <c r="G259" s="42" t="s">
        <v>35</v>
      </c>
      <c r="H259" s="41" t="s">
        <v>1873</v>
      </c>
      <c r="I259" s="41" t="s">
        <v>1873</v>
      </c>
      <c r="J259" s="51" t="s">
        <v>2426</v>
      </c>
      <c r="K259" s="51" t="s">
        <v>2426</v>
      </c>
      <c r="L259" s="41" t="s">
        <v>15</v>
      </c>
      <c r="M259" s="41" t="s">
        <v>332</v>
      </c>
      <c r="N259" s="50" t="str">
        <f t="shared" si="5"/>
        <v>INSERT INTO ft_t_rtvl   (rtng_value_oid, rtng_set_oid, rtng_cde, last_chg_tms, last_chg_usr_id, start_tms, rank_num, rtng_cde_num, rtng_nme, rtng_desc, data_stat_typ, data_src_id)  SELECT 'ESM=000258', (SELECT rtng_set_oid FROM ft_t_rtng WHERE end_tms IS NULL AND rtng_set_mnem = 'LEHMAN' ),'AAAu',SYSDATE,'GS:BARCLAYS',SYSDATE,null,null,'AAAu','AAAu','ACTIVE','ESM'      FROM DUAL WHERE NOT EXISTS (SELECT 1 FROM ft_t_rtvl WHERE rtng_set_oid = (SELECT rtng_set_oid FROM ft_t_rtng WHERE end_tms IS NULL AND rtng_set_mnem = 'LEHMAN' ) AND rtng_cde = 'AAAu');</v>
      </c>
    </row>
    <row r="260" spans="1:14" ht="14.5">
      <c r="A260" s="49" t="s">
        <v>1811</v>
      </c>
      <c r="B260" s="41" t="s">
        <v>2137</v>
      </c>
      <c r="C260" s="71" t="s">
        <v>1811</v>
      </c>
      <c r="D260" s="51" t="s">
        <v>2435</v>
      </c>
      <c r="E260" s="43" t="s">
        <v>35</v>
      </c>
      <c r="F260" s="42" t="s">
        <v>331</v>
      </c>
      <c r="G260" s="42" t="s">
        <v>35</v>
      </c>
      <c r="H260" s="41" t="s">
        <v>1873</v>
      </c>
      <c r="I260" s="41" t="s">
        <v>1873</v>
      </c>
      <c r="J260" s="51" t="s">
        <v>2435</v>
      </c>
      <c r="K260" s="51" t="s">
        <v>2435</v>
      </c>
      <c r="L260" s="41" t="s">
        <v>15</v>
      </c>
      <c r="M260" s="41" t="s">
        <v>332</v>
      </c>
      <c r="N260" s="50" t="str">
        <f t="shared" si="5"/>
        <v>INSERT INTO ft_t_rtvl   (rtng_value_oid, rtng_set_oid, rtng_cde, last_chg_tms, last_chg_usr_id, start_tms, rank_num, rtng_cde_num, rtng_nme, rtng_desc, data_stat_typ, data_src_id)  SELECT 'ESM=000259', (SELECT rtng_set_oid FROM ft_t_rtng WHERE end_tms IS NULL AND rtng_set_mnem = 'LEHMAN' ),'BBB-u',SYSDATE,'GS:BARCLAYS',SYSDATE,null,null,'BBB-u','BBB-u','ACTIVE','ESM'      FROM DUAL WHERE NOT EXISTS (SELECT 1 FROM ft_t_rtvl WHERE rtng_set_oid = (SELECT rtng_set_oid FROM ft_t_rtng WHERE end_tms IS NULL AND rtng_set_mnem = 'LEHMAN' ) AND rtng_cde = 'BBB-u');</v>
      </c>
    </row>
    <row r="261" spans="1:14" ht="14.5">
      <c r="A261" s="49" t="s">
        <v>1811</v>
      </c>
      <c r="B261" s="41" t="s">
        <v>2138</v>
      </c>
      <c r="C261" s="71" t="s">
        <v>1811</v>
      </c>
      <c r="D261" s="51" t="s">
        <v>2437</v>
      </c>
      <c r="E261" s="43" t="s">
        <v>35</v>
      </c>
      <c r="F261" s="42" t="s">
        <v>331</v>
      </c>
      <c r="G261" s="42" t="s">
        <v>35</v>
      </c>
      <c r="H261" s="41" t="s">
        <v>1873</v>
      </c>
      <c r="I261" s="41" t="s">
        <v>1873</v>
      </c>
      <c r="J261" s="51" t="s">
        <v>2437</v>
      </c>
      <c r="K261" s="51" t="s">
        <v>2437</v>
      </c>
      <c r="L261" s="41" t="s">
        <v>15</v>
      </c>
      <c r="M261" s="41" t="s">
        <v>332</v>
      </c>
      <c r="N261" s="50" t="str">
        <f t="shared" si="5"/>
        <v>INSERT INTO ft_t_rtvl   (rtng_value_oid, rtng_set_oid, rtng_cde, last_chg_tms, last_chg_usr_id, start_tms, rank_num, rtng_cde_num, rtng_nme, rtng_desc, data_stat_typ, data_src_id)  SELECT 'ESM=000260', (SELECT rtng_set_oid FROM ft_t_rtng WHERE end_tms IS NULL AND rtng_set_mnem = 'LEHMAN' ),'BBB-e',SYSDATE,'GS:BARCLAYS',SYSDATE,null,null,'BBB-e','BBB-e','ACTIVE','ESM'      FROM DUAL WHERE NOT EXISTS (SELECT 1 FROM ft_t_rtvl WHERE rtng_set_oid = (SELECT rtng_set_oid FROM ft_t_rtng WHERE end_tms IS NULL AND rtng_set_mnem = 'LEHMAN' ) AND rtng_cde = 'BBB-e');</v>
      </c>
    </row>
    <row r="262" spans="1:14" ht="14.5">
      <c r="A262" s="49" t="s">
        <v>1811</v>
      </c>
      <c r="B262" s="41" t="s">
        <v>2139</v>
      </c>
      <c r="C262" s="71" t="s">
        <v>1811</v>
      </c>
      <c r="D262" s="51" t="s">
        <v>2423</v>
      </c>
      <c r="E262" s="43" t="s">
        <v>35</v>
      </c>
      <c r="F262" s="42" t="s">
        <v>331</v>
      </c>
      <c r="G262" s="42" t="s">
        <v>35</v>
      </c>
      <c r="H262" s="41" t="s">
        <v>1873</v>
      </c>
      <c r="I262" s="41" t="s">
        <v>1873</v>
      </c>
      <c r="J262" s="51" t="s">
        <v>2423</v>
      </c>
      <c r="K262" s="51" t="s">
        <v>2423</v>
      </c>
      <c r="L262" s="41" t="s">
        <v>15</v>
      </c>
      <c r="M262" s="41" t="s">
        <v>332</v>
      </c>
      <c r="N262" s="50" t="str">
        <f t="shared" si="5"/>
        <v>INSERT INTO ft_t_rtvl   (rtng_value_oid, rtng_set_oid, rtng_cde, last_chg_tms, last_chg_usr_id, start_tms, rank_num, rtng_cde_num, rtng_nme, rtng_desc, data_stat_typ, data_src_id)  SELECT 'ESM=000261', (SELECT rtng_set_oid FROM ft_t_rtng WHERE end_tms IS NULL AND rtng_set_mnem = 'LEHMAN' ),'BBBu',SYSDATE,'GS:BARCLAYS',SYSDATE,null,null,'BBBu','BBBu','ACTIVE','ESM'      FROM DUAL WHERE NOT EXISTS (SELECT 1 FROM ft_t_rtvl WHERE rtng_set_oid = (SELECT rtng_set_oid FROM ft_t_rtng WHERE end_tms IS NULL AND rtng_set_mnem = 'LEHMAN' ) AND rtng_cde = 'BBBu');</v>
      </c>
    </row>
    <row r="263" spans="1:14" ht="14.5">
      <c r="A263" s="49" t="s">
        <v>1811</v>
      </c>
      <c r="B263" s="41" t="s">
        <v>2140</v>
      </c>
      <c r="C263" s="71" t="s">
        <v>1811</v>
      </c>
      <c r="D263" s="51" t="s">
        <v>2438</v>
      </c>
      <c r="E263" s="43" t="s">
        <v>35</v>
      </c>
      <c r="F263" s="42" t="s">
        <v>331</v>
      </c>
      <c r="G263" s="42" t="s">
        <v>35</v>
      </c>
      <c r="H263" s="41" t="s">
        <v>1873</v>
      </c>
      <c r="I263" s="41" t="s">
        <v>1873</v>
      </c>
      <c r="J263" s="51" t="s">
        <v>2438</v>
      </c>
      <c r="K263" s="51" t="s">
        <v>2438</v>
      </c>
      <c r="L263" s="41" t="s">
        <v>15</v>
      </c>
      <c r="M263" s="41" t="s">
        <v>332</v>
      </c>
      <c r="N263" s="50" t="str">
        <f t="shared" si="5"/>
        <v>INSERT INTO ft_t_rtvl   (rtng_value_oid, rtng_set_oid, rtng_cde, last_chg_tms, last_chg_usr_id, start_tms, rank_num, rtng_cde_num, rtng_nme, rtng_desc, data_stat_typ, data_src_id)  SELECT 'ESM=000262', (SELECT rtng_set_oid FROM ft_t_rtng WHERE end_tms IS NULL AND rtng_set_mnem = 'LEHMAN' ),'BBB+u',SYSDATE,'GS:BARCLAYS',SYSDATE,null,null,'BBB+u','BBB+u','ACTIVE','ESM'      FROM DUAL WHERE NOT EXISTS (SELECT 1 FROM ft_t_rtvl WHERE rtng_set_oid = (SELECT rtng_set_oid FROM ft_t_rtng WHERE end_tms IS NULL AND rtng_set_mnem = 'LEHMAN' ) AND rtng_cde = 'BBB+u');</v>
      </c>
    </row>
    <row r="264" spans="1:14" ht="14.5">
      <c r="A264" s="49" t="s">
        <v>1811</v>
      </c>
      <c r="B264" s="41" t="s">
        <v>2141</v>
      </c>
      <c r="C264" s="71" t="s">
        <v>1811</v>
      </c>
      <c r="D264" s="51" t="s">
        <v>2440</v>
      </c>
      <c r="E264" s="43" t="s">
        <v>35</v>
      </c>
      <c r="F264" s="42" t="s">
        <v>331</v>
      </c>
      <c r="G264" s="42" t="s">
        <v>35</v>
      </c>
      <c r="H264" s="41" t="s">
        <v>1873</v>
      </c>
      <c r="I264" s="41" t="s">
        <v>1873</v>
      </c>
      <c r="J264" s="51" t="s">
        <v>2440</v>
      </c>
      <c r="K264" s="51" t="s">
        <v>2440</v>
      </c>
      <c r="L264" s="41" t="s">
        <v>15</v>
      </c>
      <c r="M264" s="41" t="s">
        <v>332</v>
      </c>
      <c r="N264" s="50" t="str">
        <f t="shared" si="5"/>
        <v>INSERT INTO ft_t_rtvl   (rtng_value_oid, rtng_set_oid, rtng_cde, last_chg_tms, last_chg_usr_id, start_tms, rank_num, rtng_cde_num, rtng_nme, rtng_desc, data_stat_typ, data_src_id)  SELECT 'ESM=000263', (SELECT rtng_set_oid FROM ft_t_rtng WHERE end_tms IS NULL AND rtng_set_mnem = 'LEHMAN' ),'CCCemr',SYSDATE,'GS:BARCLAYS',SYSDATE,null,null,'CCCemr','CCCemr','ACTIVE','ESM'      FROM DUAL WHERE NOT EXISTS (SELECT 1 FROM ft_t_rtvl WHERE rtng_set_oid = (SELECT rtng_set_oid FROM ft_t_rtng WHERE end_tms IS NULL AND rtng_set_mnem = 'LEHMAN' ) AND rtng_cde = 'CCCemr');</v>
      </c>
    </row>
    <row r="265" spans="1:14" ht="14.5">
      <c r="A265" s="49" t="s">
        <v>1811</v>
      </c>
      <c r="B265" s="41" t="s">
        <v>2142</v>
      </c>
      <c r="C265" s="71" t="s">
        <v>1811</v>
      </c>
      <c r="D265" s="51" t="s">
        <v>2441</v>
      </c>
      <c r="E265" s="43" t="s">
        <v>35</v>
      </c>
      <c r="F265" s="42" t="s">
        <v>331</v>
      </c>
      <c r="G265" s="42" t="s">
        <v>35</v>
      </c>
      <c r="H265" s="41" t="s">
        <v>1873</v>
      </c>
      <c r="I265" s="41" t="s">
        <v>1873</v>
      </c>
      <c r="J265" s="51" t="s">
        <v>2441</v>
      </c>
      <c r="K265" s="51" t="s">
        <v>2441</v>
      </c>
      <c r="L265" s="41" t="s">
        <v>15</v>
      </c>
      <c r="M265" s="41" t="s">
        <v>332</v>
      </c>
      <c r="N265" s="50" t="str">
        <f t="shared" si="5"/>
        <v>INSERT INTO ft_t_rtvl   (rtng_value_oid, rtng_set_oid, rtng_cde, last_chg_tms, last_chg_usr_id, start_tms, rank_num, rtng_cde_num, rtng_nme, rtng_desc, data_stat_typ, data_src_id)  SELECT 'ESM=000264', (SELECT rtng_set_oid FROM ft_t_rtng WHERE end_tms IS NULL AND rtng_set_mnem = 'LEHMAN' ),'BBe',SYSDATE,'GS:BARCLAYS',SYSDATE,null,null,'BBe','BBe','ACTIVE','ESM'      FROM DUAL WHERE NOT EXISTS (SELECT 1 FROM ft_t_rtvl WHERE rtng_set_oid = (SELECT rtng_set_oid FROM ft_t_rtng WHERE end_tms IS NULL AND rtng_set_mnem = 'LEHMAN' ) AND rtng_cde = 'BBe');</v>
      </c>
    </row>
    <row r="266" spans="1:14" ht="14.5">
      <c r="A266" s="49" t="s">
        <v>1811</v>
      </c>
      <c r="B266" s="41" t="s">
        <v>2143</v>
      </c>
      <c r="C266" s="71" t="s">
        <v>1811</v>
      </c>
      <c r="D266" s="51" t="s">
        <v>2433</v>
      </c>
      <c r="E266" s="43" t="s">
        <v>35</v>
      </c>
      <c r="F266" s="42" t="s">
        <v>331</v>
      </c>
      <c r="G266" s="42" t="s">
        <v>35</v>
      </c>
      <c r="H266" s="41" t="s">
        <v>1873</v>
      </c>
      <c r="I266" s="41" t="s">
        <v>1873</v>
      </c>
      <c r="J266" s="51" t="s">
        <v>2433</v>
      </c>
      <c r="K266" s="51" t="s">
        <v>2433</v>
      </c>
      <c r="L266" s="41" t="s">
        <v>15</v>
      </c>
      <c r="M266" s="41" t="s">
        <v>332</v>
      </c>
      <c r="N266" s="50" t="str">
        <f t="shared" si="5"/>
        <v>INSERT INTO ft_t_rtvl   (rtng_value_oid, rtng_set_oid, rtng_cde, last_chg_tms, last_chg_usr_id, start_tms, rank_num, rtng_cde_num, rtng_nme, rtng_desc, data_stat_typ, data_src_id)  SELECT 'ESM=000265', (SELECT rtng_set_oid FROM ft_t_rtng WHERE end_tms IS NULL AND rtng_set_mnem = 'LEHMAN' ),'AAAe',SYSDATE,'GS:BARCLAYS',SYSDATE,null,null,'AAAe','AAAe','ACTIVE','ESM'      FROM DUAL WHERE NOT EXISTS (SELECT 1 FROM ft_t_rtvl WHERE rtng_set_oid = (SELECT rtng_set_oid FROM ft_t_rtng WHERE end_tms IS NULL AND rtng_set_mnem = 'LEHMAN' ) AND rtng_cde = 'AAAe');</v>
      </c>
    </row>
    <row r="267" spans="1:14" ht="14.5">
      <c r="A267" s="49" t="s">
        <v>1811</v>
      </c>
      <c r="B267" s="41" t="s">
        <v>2144</v>
      </c>
      <c r="C267" s="71" t="s">
        <v>1811</v>
      </c>
      <c r="D267" s="51" t="s">
        <v>2428</v>
      </c>
      <c r="E267" s="43" t="s">
        <v>35</v>
      </c>
      <c r="F267" s="42" t="s">
        <v>331</v>
      </c>
      <c r="G267" s="42" t="s">
        <v>35</v>
      </c>
      <c r="H267" s="41" t="s">
        <v>1873</v>
      </c>
      <c r="I267" s="41" t="s">
        <v>1873</v>
      </c>
      <c r="J267" s="51" t="s">
        <v>2428</v>
      </c>
      <c r="K267" s="51" t="s">
        <v>2428</v>
      </c>
      <c r="L267" s="41" t="s">
        <v>15</v>
      </c>
      <c r="M267" s="41" t="s">
        <v>332</v>
      </c>
      <c r="N267" s="50" t="str">
        <f t="shared" si="5"/>
        <v>INSERT INTO ft_t_rtvl   (rtng_value_oid, rtng_set_oid, rtng_cde, last_chg_tms, last_chg_usr_id, start_tms, rank_num, rtng_cde_num, rtng_nme, rtng_desc, data_stat_typ, data_src_id)  SELECT 'ESM=000266', (SELECT rtng_set_oid FROM ft_t_rtng WHERE end_tms IS NULL AND rtng_set_mnem = 'LEHMAN' ),'Be',SYSDATE,'GS:BARCLAYS',SYSDATE,null,null,'Be','Be','ACTIVE','ESM'      FROM DUAL WHERE NOT EXISTS (SELECT 1 FROM ft_t_rtvl WHERE rtng_set_oid = (SELECT rtng_set_oid FROM ft_t_rtng WHERE end_tms IS NULL AND rtng_set_mnem = 'LEHMAN' ) AND rtng_cde = 'Be');</v>
      </c>
    </row>
    <row r="268" spans="1:14" ht="14.5">
      <c r="A268" s="49" t="s">
        <v>1811</v>
      </c>
      <c r="B268" s="41" t="s">
        <v>2145</v>
      </c>
      <c r="C268" s="71" t="s">
        <v>1811</v>
      </c>
      <c r="D268" s="51" t="s">
        <v>2427</v>
      </c>
      <c r="E268" s="43" t="s">
        <v>35</v>
      </c>
      <c r="F268" s="42" t="s">
        <v>331</v>
      </c>
      <c r="G268" s="42" t="s">
        <v>35</v>
      </c>
      <c r="H268" s="41" t="s">
        <v>1873</v>
      </c>
      <c r="I268" s="41" t="s">
        <v>1873</v>
      </c>
      <c r="J268" s="51" t="s">
        <v>2427</v>
      </c>
      <c r="K268" s="51" t="s">
        <v>2427</v>
      </c>
      <c r="L268" s="41" t="s">
        <v>15</v>
      </c>
      <c r="M268" s="41" t="s">
        <v>332</v>
      </c>
      <c r="N268" s="50" t="str">
        <f t="shared" si="5"/>
        <v>INSERT INTO ft_t_rtvl   (rtng_value_oid, rtng_set_oid, rtng_cde, last_chg_tms, last_chg_usr_id, start_tms, rank_num, rtng_cde_num, rtng_nme, rtng_desc, data_stat_typ, data_src_id)  SELECT 'ESM=000267', (SELECT rtng_set_oid FROM ft_t_rtng WHERE end_tms IS NULL AND rtng_set_mnem = 'LEHMAN' ),'Au',SYSDATE,'GS:BARCLAYS',SYSDATE,null,null,'Au','Au','ACTIVE','ESM'      FROM DUAL WHERE NOT EXISTS (SELECT 1 FROM ft_t_rtvl WHERE rtng_set_oid = (SELECT rtng_set_oid FROM ft_t_rtng WHERE end_tms IS NULL AND rtng_set_mnem = 'LEHMAN' ) AND rtng_cde = 'Au');</v>
      </c>
    </row>
    <row r="269" spans="1:14" ht="14.5">
      <c r="A269" s="49" t="s">
        <v>1811</v>
      </c>
      <c r="B269" s="41" t="s">
        <v>2146</v>
      </c>
      <c r="C269" s="71" t="s">
        <v>1811</v>
      </c>
      <c r="D269" s="51" t="s">
        <v>2419</v>
      </c>
      <c r="E269" s="43" t="s">
        <v>35</v>
      </c>
      <c r="F269" s="42" t="s">
        <v>331</v>
      </c>
      <c r="G269" s="42" t="s">
        <v>35</v>
      </c>
      <c r="H269" s="41" t="s">
        <v>1873</v>
      </c>
      <c r="I269" s="41" t="s">
        <v>1873</v>
      </c>
      <c r="J269" s="51" t="s">
        <v>2419</v>
      </c>
      <c r="K269" s="51" t="s">
        <v>2419</v>
      </c>
      <c r="L269" s="41" t="s">
        <v>15</v>
      </c>
      <c r="M269" s="41" t="s">
        <v>332</v>
      </c>
      <c r="N269" s="50" t="str">
        <f t="shared" si="5"/>
        <v>INSERT INTO ft_t_rtvl   (rtng_value_oid, rtng_set_oid, rtng_cde, last_chg_tms, last_chg_usr_id, start_tms, rank_num, rtng_cde_num, rtng_nme, rtng_desc, data_stat_typ, data_src_id)  SELECT 'ESM=000268', (SELECT rtng_set_oid FROM ft_t_rtng WHERE end_tms IS NULL AND rtng_set_mnem = 'LEHMAN' ),'AAu',SYSDATE,'GS:BARCLAYS',SYSDATE,null,null,'AAu','AAu','ACTIVE','ESM'      FROM DUAL WHERE NOT EXISTS (SELECT 1 FROM ft_t_rtvl WHERE rtng_set_oid = (SELECT rtng_set_oid FROM ft_t_rtng WHERE end_tms IS NULL AND rtng_set_mnem = 'LEHMAN' ) AND rtng_cde = 'AAu');</v>
      </c>
    </row>
    <row r="270" spans="1:14" ht="14.5">
      <c r="A270" s="49" t="s">
        <v>1811</v>
      </c>
      <c r="B270" s="41" t="s">
        <v>2147</v>
      </c>
      <c r="C270" s="71" t="s">
        <v>1811</v>
      </c>
      <c r="D270" s="51" t="s">
        <v>2380</v>
      </c>
      <c r="E270" s="43" t="s">
        <v>35</v>
      </c>
      <c r="F270" s="42" t="s">
        <v>331</v>
      </c>
      <c r="G270" s="42" t="s">
        <v>35</v>
      </c>
      <c r="H270" s="41" t="s">
        <v>1873</v>
      </c>
      <c r="I270" s="41" t="s">
        <v>1873</v>
      </c>
      <c r="J270" s="51" t="s">
        <v>2380</v>
      </c>
      <c r="K270" s="51" t="s">
        <v>2380</v>
      </c>
      <c r="L270" s="41" t="s">
        <v>15</v>
      </c>
      <c r="M270" s="41" t="s">
        <v>332</v>
      </c>
      <c r="N270" s="50" t="str">
        <f t="shared" si="5"/>
        <v>INSERT INTO ft_t_rtvl   (rtng_value_oid, rtng_set_oid, rtng_cde, last_chg_tms, last_chg_usr_id, start_tms, rank_num, rtng_cde_num, rtng_nme, rtng_desc, data_stat_typ, data_src_id)  SELECT 'ESM=000269', (SELECT rtng_set_oid FROM ft_t_rtng WHERE end_tms IS NULL AND rtng_set_mnem = 'LEHMAN' ),'AAe',SYSDATE,'GS:BARCLAYS',SYSDATE,null,null,'AAe','AAe','ACTIVE','ESM'      FROM DUAL WHERE NOT EXISTS (SELECT 1 FROM ft_t_rtvl WHERE rtng_set_oid = (SELECT rtng_set_oid FROM ft_t_rtng WHERE end_tms IS NULL AND rtng_set_mnem = 'LEHMAN' ) AND rtng_cde = 'AAe');</v>
      </c>
    </row>
    <row r="271" spans="1:14" ht="14.5">
      <c r="A271" s="49" t="s">
        <v>1811</v>
      </c>
      <c r="B271" s="41" t="s">
        <v>2148</v>
      </c>
      <c r="C271" s="71" t="s">
        <v>1811</v>
      </c>
      <c r="D271" s="51" t="s">
        <v>2443</v>
      </c>
      <c r="E271" s="43" t="s">
        <v>35</v>
      </c>
      <c r="F271" s="42" t="s">
        <v>331</v>
      </c>
      <c r="G271" s="42" t="s">
        <v>35</v>
      </c>
      <c r="H271" s="41" t="s">
        <v>1873</v>
      </c>
      <c r="I271" s="41" t="s">
        <v>1873</v>
      </c>
      <c r="J271" s="51" t="s">
        <v>2443</v>
      </c>
      <c r="K271" s="51" t="s">
        <v>2443</v>
      </c>
      <c r="L271" s="41" t="s">
        <v>15</v>
      </c>
      <c r="M271" s="41" t="s">
        <v>332</v>
      </c>
      <c r="N271" s="50" t="str">
        <f t="shared" si="5"/>
        <v>INSERT INTO ft_t_rtvl   (rtng_value_oid, rtng_set_oid, rtng_cde, last_chg_tms, last_chg_usr_id, start_tms, rank_num, rtng_cde_num, rtng_nme, rtng_desc, data_stat_typ, data_src_id)  SELECT 'ESM=000270', (SELECT rtng_set_oid FROM ft_t_rtng WHERE end_tms IS NULL AND rtng_set_mnem = 'LEHMAN' ),'AA-u',SYSDATE,'GS:BARCLAYS',SYSDATE,null,null,'AA-u','AA-u','ACTIVE','ESM'      FROM DUAL WHERE NOT EXISTS (SELECT 1 FROM ft_t_rtvl WHERE rtng_set_oid = (SELECT rtng_set_oid FROM ft_t_rtng WHERE end_tms IS NULL AND rtng_set_mnem = 'LEHMAN' ) AND rtng_cde = 'AA-u');</v>
      </c>
    </row>
    <row r="272" spans="1:14" ht="14.5">
      <c r="A272" s="49" t="s">
        <v>1811</v>
      </c>
      <c r="B272" s="41" t="s">
        <v>2149</v>
      </c>
      <c r="C272" s="71" t="s">
        <v>1811</v>
      </c>
      <c r="D272" s="51" t="s">
        <v>2442</v>
      </c>
      <c r="E272" s="43" t="s">
        <v>35</v>
      </c>
      <c r="F272" s="42" t="s">
        <v>331</v>
      </c>
      <c r="G272" s="42" t="s">
        <v>35</v>
      </c>
      <c r="H272" s="41" t="s">
        <v>1873</v>
      </c>
      <c r="I272" s="41" t="s">
        <v>1873</v>
      </c>
      <c r="J272" s="51" t="s">
        <v>2442</v>
      </c>
      <c r="K272" s="51" t="s">
        <v>2442</v>
      </c>
      <c r="L272" s="41" t="s">
        <v>15</v>
      </c>
      <c r="M272" s="41" t="s">
        <v>332</v>
      </c>
      <c r="N272" s="50" t="str">
        <f t="shared" si="5"/>
        <v>INSERT INTO ft_t_rtvl   (rtng_value_oid, rtng_set_oid, rtng_cde, last_chg_tms, last_chg_usr_id, start_tms, rank_num, rtng_cde_num, rtng_nme, rtng_desc, data_stat_typ, data_src_id)  SELECT 'ESM=000271', (SELECT rtng_set_oid FROM ft_t_rtng WHERE end_tms IS NULL AND rtng_set_mnem = 'LEHMAN' ),'BBB- /*+',SYSDATE,'GS:BARCLAYS',SYSDATE,null,null,'BBB- /*+','BBB- /*+','ACTIVE','ESM'      FROM DUAL WHERE NOT EXISTS (SELECT 1 FROM ft_t_rtvl WHERE rtng_set_oid = (SELECT rtng_set_oid FROM ft_t_rtng WHERE end_tms IS NULL AND rtng_set_mnem = 'LEHMAN' ) AND rtng_cde = 'BBB- /*+');</v>
      </c>
    </row>
    <row r="273" spans="1:14" ht="14.5">
      <c r="A273" s="49" t="s">
        <v>1811</v>
      </c>
      <c r="B273" s="41" t="s">
        <v>2150</v>
      </c>
      <c r="C273" s="71" t="s">
        <v>1811</v>
      </c>
      <c r="D273" s="51" t="s">
        <v>142</v>
      </c>
      <c r="E273" s="43" t="s">
        <v>35</v>
      </c>
      <c r="F273" s="42" t="s">
        <v>331</v>
      </c>
      <c r="G273" s="42" t="s">
        <v>35</v>
      </c>
      <c r="H273" s="41" t="s">
        <v>1873</v>
      </c>
      <c r="I273" s="41" t="s">
        <v>1873</v>
      </c>
      <c r="J273" s="51" t="s">
        <v>142</v>
      </c>
      <c r="K273" s="51" t="s">
        <v>142</v>
      </c>
      <c r="L273" s="41" t="s">
        <v>15</v>
      </c>
      <c r="M273" s="41" t="s">
        <v>332</v>
      </c>
      <c r="N273" s="50" t="str">
        <f t="shared" si="5"/>
        <v>INSERT INTO ft_t_rtvl   (rtng_value_oid, rtng_set_oid, rtng_cde, last_chg_tms, last_chg_usr_id, start_tms, rank_num, rtng_cde_num, rtng_nme, rtng_desc, data_stat_typ, data_src_id)  SELECT 'ESM=000272', (SELECT rtng_set_oid FROM ft_t_rtng WHERE end_tms IS NULL AND rtng_set_mnem = 'LEHMAN' ),'F1+',SYSDATE,'GS:BARCLAYS',SYSDATE,null,null,'F1+','F1+','ACTIVE','ESM'      FROM DUAL WHERE NOT EXISTS (SELECT 1 FROM ft_t_rtvl WHERE rtng_set_oid = (SELECT rtng_set_oid FROM ft_t_rtng WHERE end_tms IS NULL AND rtng_set_mnem = 'LEHMAN' ) AND rtng_cde = 'F1+');</v>
      </c>
    </row>
    <row r="274" spans="1:14" ht="14.5">
      <c r="A274" s="49" t="s">
        <v>1811</v>
      </c>
      <c r="B274" s="41" t="s">
        <v>2151</v>
      </c>
      <c r="C274" s="71" t="s">
        <v>1811</v>
      </c>
      <c r="D274" s="51" t="s">
        <v>2432</v>
      </c>
      <c r="E274" s="43" t="s">
        <v>35</v>
      </c>
      <c r="F274" s="42" t="s">
        <v>331</v>
      </c>
      <c r="G274" s="42" t="s">
        <v>35</v>
      </c>
      <c r="H274" s="41" t="s">
        <v>1873</v>
      </c>
      <c r="I274" s="41" t="s">
        <v>1873</v>
      </c>
      <c r="J274" s="51" t="s">
        <v>2432</v>
      </c>
      <c r="K274" s="51" t="s">
        <v>2432</v>
      </c>
      <c r="L274" s="41" t="s">
        <v>15</v>
      </c>
      <c r="M274" s="41" t="s">
        <v>332</v>
      </c>
      <c r="N274" s="50" t="str">
        <f t="shared" si="5"/>
        <v>INSERT INTO ft_t_rtvl   (rtng_value_oid, rtng_set_oid, rtng_cde, last_chg_tms, last_chg_usr_id, start_tms, rank_num, rtng_cde_num, rtng_nme, rtng_desc, data_stat_typ, data_src_id)  SELECT 'ESM=000273', (SELECT rtng_set_oid FROM ft_t_rtng WHERE end_tms IS NULL AND rtng_set_mnem = 'LEHMAN' ),'B-e',SYSDATE,'GS:BARCLAYS',SYSDATE,null,null,'B-e','B-e','ACTIVE','ESM'      FROM DUAL WHERE NOT EXISTS (SELECT 1 FROM ft_t_rtvl WHERE rtng_set_oid = (SELECT rtng_set_oid FROM ft_t_rtng WHERE end_tms IS NULL AND rtng_set_mnem = 'LEHMAN' ) AND rtng_cde = 'B-e');</v>
      </c>
    </row>
    <row r="275" spans="1:14" ht="14.5">
      <c r="A275" s="49" t="s">
        <v>1811</v>
      </c>
      <c r="B275" s="41" t="s">
        <v>2152</v>
      </c>
      <c r="C275" s="71" t="s">
        <v>1811</v>
      </c>
      <c r="D275" s="51" t="s">
        <v>2444</v>
      </c>
      <c r="E275" s="43" t="s">
        <v>35</v>
      </c>
      <c r="F275" s="42" t="s">
        <v>331</v>
      </c>
      <c r="G275" s="42" t="s">
        <v>35</v>
      </c>
      <c r="H275" s="41" t="s">
        <v>1873</v>
      </c>
      <c r="I275" s="41" t="s">
        <v>1873</v>
      </c>
      <c r="J275" s="51" t="s">
        <v>2444</v>
      </c>
      <c r="K275" s="51" t="s">
        <v>2444</v>
      </c>
      <c r="L275" s="41" t="s">
        <v>15</v>
      </c>
      <c r="M275" s="41" t="s">
        <v>332</v>
      </c>
      <c r="N275" s="50" t="str">
        <f t="shared" si="5"/>
        <v>INSERT INTO ft_t_rtvl   (rtng_value_oid, rtng_set_oid, rtng_cde, last_chg_tms, last_chg_usr_id, start_tms, rank_num, rtng_cde_num, rtng_nme, rtng_desc, data_stat_typ, data_src_id)  SELECT 'ESM=000274', (SELECT rtng_set_oid FROM ft_t_rtng WHERE end_tms IS NULL AND rtng_set_mnem = 'LEHMAN' ),'AA+u',SYSDATE,'GS:BARCLAYS',SYSDATE,null,null,'AA+u','AA+u','ACTIVE','ESM'      FROM DUAL WHERE NOT EXISTS (SELECT 1 FROM ft_t_rtvl WHERE rtng_set_oid = (SELECT rtng_set_oid FROM ft_t_rtng WHERE end_tms IS NULL AND rtng_set_mnem = 'LEHMAN' ) AND rtng_cde = 'AA+u');</v>
      </c>
    </row>
    <row r="276" spans="1:14" ht="14.5">
      <c r="A276" s="49" t="s">
        <v>1811</v>
      </c>
      <c r="B276" s="41" t="s">
        <v>2153</v>
      </c>
      <c r="C276" s="71" t="s">
        <v>1811</v>
      </c>
      <c r="D276" s="51" t="s">
        <v>129</v>
      </c>
      <c r="E276" s="43" t="s">
        <v>35</v>
      </c>
      <c r="F276" s="42" t="s">
        <v>331</v>
      </c>
      <c r="G276" s="42" t="s">
        <v>35</v>
      </c>
      <c r="H276" s="41" t="s">
        <v>1873</v>
      </c>
      <c r="I276" s="41" t="s">
        <v>1873</v>
      </c>
      <c r="J276" s="51" t="s">
        <v>129</v>
      </c>
      <c r="K276" s="51" t="s">
        <v>129</v>
      </c>
      <c r="L276" s="41" t="s">
        <v>15</v>
      </c>
      <c r="M276" s="41" t="s">
        <v>332</v>
      </c>
      <c r="N276" s="50" t="str">
        <f t="shared" si="5"/>
        <v>INSERT INTO ft_t_rtvl   (rtng_value_oid, rtng_set_oid, rtng_cde, last_chg_tms, last_chg_usr_id, start_tms, rank_num, rtng_cde_num, rtng_nme, rtng_desc, data_stat_typ, data_src_id)  SELECT 'ESM=000275', (SELECT rtng_set_oid FROM ft_t_rtng WHERE end_tms IS NULL AND rtng_set_mnem = 'LEHMAN' ),'F2',SYSDATE,'GS:BARCLAYS',SYSDATE,null,null,'F2','F2','ACTIVE','ESM'      FROM DUAL WHERE NOT EXISTS (SELECT 1 FROM ft_t_rtvl WHERE rtng_set_oid = (SELECT rtng_set_oid FROM ft_t_rtng WHERE end_tms IS NULL AND rtng_set_mnem = 'LEHMAN' ) AND rtng_cde = 'F2');</v>
      </c>
    </row>
    <row r="277" spans="1:14" ht="14.5">
      <c r="A277" s="49" t="s">
        <v>1811</v>
      </c>
      <c r="B277" s="41" t="s">
        <v>2154</v>
      </c>
      <c r="C277" s="71" t="s">
        <v>1811</v>
      </c>
      <c r="D277" s="51" t="s">
        <v>2404</v>
      </c>
      <c r="E277" s="43" t="s">
        <v>35</v>
      </c>
      <c r="F277" s="42" t="s">
        <v>331</v>
      </c>
      <c r="G277" s="42" t="s">
        <v>35</v>
      </c>
      <c r="H277" s="41" t="s">
        <v>1873</v>
      </c>
      <c r="I277" s="41" t="s">
        <v>1873</v>
      </c>
      <c r="J277" s="51" t="s">
        <v>2404</v>
      </c>
      <c r="K277" s="51" t="s">
        <v>2404</v>
      </c>
      <c r="L277" s="41" t="s">
        <v>15</v>
      </c>
      <c r="M277" s="41" t="s">
        <v>332</v>
      </c>
      <c r="N277" s="50" t="str">
        <f t="shared" si="5"/>
        <v>INSERT INTO ft_t_rtvl   (rtng_value_oid, rtng_set_oid, rtng_cde, last_chg_tms, last_chg_usr_id, start_tms, rank_num, rtng_cde_num, rtng_nme, rtng_desc, data_stat_typ, data_src_id)  SELECT 'ESM=000276', (SELECT rtng_set_oid FROM ft_t_rtng WHERE end_tms IS NULL AND rtng_set_mnem = 'LEHMAN' ),'BBB *+',SYSDATE,'GS:BARCLAYS',SYSDATE,null,null,'BBB *+','BBB *+','ACTIVE','ESM'      FROM DUAL WHERE NOT EXISTS (SELECT 1 FROM ft_t_rtvl WHERE rtng_set_oid = (SELECT rtng_set_oid FROM ft_t_rtng WHERE end_tms IS NULL AND rtng_set_mnem = 'LEHMAN' ) AND rtng_cde = 'BBB *+');</v>
      </c>
    </row>
    <row r="278" spans="1:14" ht="14.5">
      <c r="A278" s="49" t="s">
        <v>1811</v>
      </c>
      <c r="B278" s="41" t="s">
        <v>2155</v>
      </c>
      <c r="C278" s="71" t="s">
        <v>1811</v>
      </c>
      <c r="D278" s="51" t="s">
        <v>150</v>
      </c>
      <c r="E278" s="43" t="s">
        <v>35</v>
      </c>
      <c r="F278" s="42" t="s">
        <v>331</v>
      </c>
      <c r="G278" s="42" t="s">
        <v>35</v>
      </c>
      <c r="H278" s="41" t="s">
        <v>1873</v>
      </c>
      <c r="I278" s="41" t="s">
        <v>1873</v>
      </c>
      <c r="J278" s="51" t="s">
        <v>150</v>
      </c>
      <c r="K278" s="51" t="s">
        <v>150</v>
      </c>
      <c r="L278" s="41" t="s">
        <v>15</v>
      </c>
      <c r="M278" s="41" t="s">
        <v>332</v>
      </c>
      <c r="N278" s="50" t="str">
        <f t="shared" si="5"/>
        <v>INSERT INTO ft_t_rtvl   (rtng_value_oid, rtng_set_oid, rtng_cde, last_chg_tms, last_chg_usr_id, start_tms, rank_num, rtng_cde_num, rtng_nme, rtng_desc, data_stat_typ, data_src_id)  SELECT 'ESM=000277', (SELECT rtng_set_oid FROM ft_t_rtng WHERE end_tms IS NULL AND rtng_set_mnem = 'LEHMAN' ),'A+ *-',SYSDATE,'GS:BARCLAYS',SYSDATE,null,null,'A+ *-','A+ *-','ACTIVE','ESM'      FROM DUAL WHERE NOT EXISTS (SELECT 1 FROM ft_t_rtvl WHERE rtng_set_oid = (SELECT rtng_set_oid FROM ft_t_rtng WHERE end_tms IS NULL AND rtng_set_mnem = 'LEHMAN' ) AND rtng_cde = 'A+ *-');</v>
      </c>
    </row>
    <row r="279" spans="1:14" ht="14.5">
      <c r="A279" s="49" t="s">
        <v>1811</v>
      </c>
      <c r="B279" s="41" t="s">
        <v>2156</v>
      </c>
      <c r="C279" s="71" t="s">
        <v>1811</v>
      </c>
      <c r="D279" s="51" t="s">
        <v>145</v>
      </c>
      <c r="E279" s="43" t="s">
        <v>35</v>
      </c>
      <c r="F279" s="42" t="s">
        <v>331</v>
      </c>
      <c r="G279" s="42" t="s">
        <v>35</v>
      </c>
      <c r="H279" s="41" t="s">
        <v>1873</v>
      </c>
      <c r="I279" s="41" t="s">
        <v>1873</v>
      </c>
      <c r="J279" s="51" t="s">
        <v>145</v>
      </c>
      <c r="K279" s="51" t="s">
        <v>145</v>
      </c>
      <c r="L279" s="41" t="s">
        <v>15</v>
      </c>
      <c r="M279" s="41" t="s">
        <v>332</v>
      </c>
      <c r="N279" s="50" t="str">
        <f t="shared" si="5"/>
        <v>INSERT INTO ft_t_rtvl   (rtng_value_oid, rtng_set_oid, rtng_cde, last_chg_tms, last_chg_usr_id, start_tms, rank_num, rtng_cde_num, rtng_nme, rtng_desc, data_stat_typ, data_src_id)  SELECT 'ESM=000278', (SELECT rtng_set_oid FROM ft_t_rtng WHERE end_tms IS NULL AND rtng_set_mnem = 'LEHMAN' ),'BB *-',SYSDATE,'GS:BARCLAYS',SYSDATE,null,null,'BB *-','BB *-','ACTIVE','ESM'      FROM DUAL WHERE NOT EXISTS (SELECT 1 FROM ft_t_rtvl WHERE rtng_set_oid = (SELECT rtng_set_oid FROM ft_t_rtng WHERE end_tms IS NULL AND rtng_set_mnem = 'LEHMAN' ) AND rtng_cde = 'BB *-');</v>
      </c>
    </row>
    <row r="280" spans="1:14" ht="14.5">
      <c r="A280" s="49" t="s">
        <v>1811</v>
      </c>
      <c r="B280" s="41" t="s">
        <v>2157</v>
      </c>
      <c r="C280" s="71" t="s">
        <v>1811</v>
      </c>
      <c r="D280" s="51" t="s">
        <v>2403</v>
      </c>
      <c r="E280" s="43" t="s">
        <v>35</v>
      </c>
      <c r="F280" s="42" t="s">
        <v>331</v>
      </c>
      <c r="G280" s="42" t="s">
        <v>35</v>
      </c>
      <c r="H280" s="41" t="s">
        <v>1873</v>
      </c>
      <c r="I280" s="41" t="s">
        <v>1873</v>
      </c>
      <c r="J280" s="51" t="s">
        <v>2403</v>
      </c>
      <c r="K280" s="51" t="s">
        <v>2403</v>
      </c>
      <c r="L280" s="41" t="s">
        <v>15</v>
      </c>
      <c r="M280" s="41" t="s">
        <v>332</v>
      </c>
      <c r="N280" s="50" t="str">
        <f t="shared" si="5"/>
        <v>INSERT INTO ft_t_rtvl   (rtng_value_oid, rtng_set_oid, rtng_cde, last_chg_tms, last_chg_usr_id, start_tms, rank_num, rtng_cde_num, rtng_nme, rtng_desc, data_stat_typ, data_src_id)  SELECT 'ESM=000279', (SELECT rtng_set_oid FROM ft_t_rtng WHERE end_tms IS NULL AND rtng_set_mnem = 'LEHMAN' ),'BBB- *-',SYSDATE,'GS:BARCLAYS',SYSDATE,null,null,'BBB- *-','BBB- *-','ACTIVE','ESM'      FROM DUAL WHERE NOT EXISTS (SELECT 1 FROM ft_t_rtvl WHERE rtng_set_oid = (SELECT rtng_set_oid FROM ft_t_rtng WHERE end_tms IS NULL AND rtng_set_mnem = 'LEHMAN' ) AND rtng_cde = 'BBB- *-');</v>
      </c>
    </row>
    <row r="281" spans="1:14" ht="14.5">
      <c r="A281" s="49" t="s">
        <v>1811</v>
      </c>
      <c r="B281" s="41" t="s">
        <v>2158</v>
      </c>
      <c r="C281" s="71" t="s">
        <v>1811</v>
      </c>
      <c r="D281" s="51" t="s">
        <v>2387</v>
      </c>
      <c r="E281" s="43" t="s">
        <v>35</v>
      </c>
      <c r="F281" s="42" t="s">
        <v>331</v>
      </c>
      <c r="G281" s="42" t="s">
        <v>35</v>
      </c>
      <c r="H281" s="41" t="s">
        <v>1873</v>
      </c>
      <c r="I281" s="41" t="s">
        <v>1873</v>
      </c>
      <c r="J281" s="51" t="s">
        <v>2387</v>
      </c>
      <c r="K281" s="51" t="s">
        <v>2387</v>
      </c>
      <c r="L281" s="41" t="s">
        <v>15</v>
      </c>
      <c r="M281" s="41" t="s">
        <v>332</v>
      </c>
      <c r="N281" s="50" t="str">
        <f t="shared" si="5"/>
        <v>INSERT INTO ft_t_rtvl   (rtng_value_oid, rtng_set_oid, rtng_cde, last_chg_tms, last_chg_usr_id, start_tms, rank_num, rtng_cde_num, rtng_nme, rtng_desc, data_stat_typ, data_src_id)  SELECT 'ESM=000280', (SELECT rtng_set_oid FROM ft_t_rtng WHERE end_tms IS NULL AND rtng_set_mnem = 'LEHMAN' ),'A- *-',SYSDATE,'GS:BARCLAYS',SYSDATE,null,null,'A- *-','A- *-','ACTIVE','ESM'      FROM DUAL WHERE NOT EXISTS (SELECT 1 FROM ft_t_rtvl WHERE rtng_set_oid = (SELECT rtng_set_oid FROM ft_t_rtng WHERE end_tms IS NULL AND rtng_set_mnem = 'LEHMAN' ) AND rtng_cde = 'A- *-');</v>
      </c>
    </row>
    <row r="282" spans="1:14" ht="14.5">
      <c r="A282" s="49" t="s">
        <v>1811</v>
      </c>
      <c r="B282" s="41" t="s">
        <v>2159</v>
      </c>
      <c r="C282" s="71" t="s">
        <v>1811</v>
      </c>
      <c r="D282" s="51" t="s">
        <v>2386</v>
      </c>
      <c r="E282" s="43" t="s">
        <v>35</v>
      </c>
      <c r="F282" s="42" t="s">
        <v>331</v>
      </c>
      <c r="G282" s="42" t="s">
        <v>35</v>
      </c>
      <c r="H282" s="41" t="s">
        <v>1873</v>
      </c>
      <c r="I282" s="41" t="s">
        <v>1873</v>
      </c>
      <c r="J282" s="51" t="s">
        <v>2386</v>
      </c>
      <c r="K282" s="51" t="s">
        <v>2386</v>
      </c>
      <c r="L282" s="41" t="s">
        <v>15</v>
      </c>
      <c r="M282" s="41" t="s">
        <v>332</v>
      </c>
      <c r="N282" s="50" t="str">
        <f t="shared" si="5"/>
        <v>INSERT INTO ft_t_rtvl   (rtng_value_oid, rtng_set_oid, rtng_cde, last_chg_tms, last_chg_usr_id, start_tms, rank_num, rtng_cde_num, rtng_nme, rtng_desc, data_stat_typ, data_src_id)  SELECT 'ESM=000281', (SELECT rtng_set_oid FROM ft_t_rtng WHERE end_tms IS NULL AND rtng_set_mnem = 'LEHMAN' ),'A *-',SYSDATE,'GS:BARCLAYS',SYSDATE,null,null,'A *-','A *-','ACTIVE','ESM'      FROM DUAL WHERE NOT EXISTS (SELECT 1 FROM ft_t_rtvl WHERE rtng_set_oid = (SELECT rtng_set_oid FROM ft_t_rtng WHERE end_tms IS NULL AND rtng_set_mnem = 'LEHMAN' ) AND rtng_cde = 'A *-');</v>
      </c>
    </row>
    <row r="283" spans="1:14" ht="14.5">
      <c r="A283" s="49" t="s">
        <v>1811</v>
      </c>
      <c r="B283" s="41" t="s">
        <v>2160</v>
      </c>
      <c r="C283" s="71" t="s">
        <v>1811</v>
      </c>
      <c r="D283" s="51" t="s">
        <v>2388</v>
      </c>
      <c r="E283" s="43" t="s">
        <v>35</v>
      </c>
      <c r="F283" s="42" t="s">
        <v>331</v>
      </c>
      <c r="G283" s="42" t="s">
        <v>35</v>
      </c>
      <c r="H283" s="41" t="s">
        <v>1873</v>
      </c>
      <c r="I283" s="41" t="s">
        <v>1873</v>
      </c>
      <c r="J283" s="51" t="s">
        <v>2388</v>
      </c>
      <c r="K283" s="51" t="s">
        <v>2388</v>
      </c>
      <c r="L283" s="41" t="s">
        <v>15</v>
      </c>
      <c r="M283" s="41" t="s">
        <v>332</v>
      </c>
      <c r="N283" s="50" t="str">
        <f t="shared" si="5"/>
        <v>INSERT INTO ft_t_rtvl   (rtng_value_oid, rtng_set_oid, rtng_cde, last_chg_tms, last_chg_usr_id, start_tms, rank_num, rtng_cde_num, rtng_nme, rtng_desc, data_stat_typ, data_src_id)  SELECT 'ESM=000282', (SELECT rtng_set_oid FROM ft_t_rtng WHERE end_tms IS NULL AND rtng_set_mnem = 'LEHMAN' ),'A *+',SYSDATE,'GS:BARCLAYS',SYSDATE,null,null,'A *+','A *+','ACTIVE','ESM'      FROM DUAL WHERE NOT EXISTS (SELECT 1 FROM ft_t_rtvl WHERE rtng_set_oid = (SELECT rtng_set_oid FROM ft_t_rtng WHERE end_tms IS NULL AND rtng_set_mnem = 'LEHMAN' ) AND rtng_cde = 'A *+');</v>
      </c>
    </row>
    <row r="284" spans="1:14" ht="14.5">
      <c r="A284" s="49" t="s">
        <v>1810</v>
      </c>
      <c r="B284" s="41" t="s">
        <v>2161</v>
      </c>
      <c r="C284" s="71" t="s">
        <v>1810</v>
      </c>
      <c r="D284" s="51" t="s">
        <v>2445</v>
      </c>
      <c r="E284" s="43" t="s">
        <v>35</v>
      </c>
      <c r="F284" s="42" t="s">
        <v>331</v>
      </c>
      <c r="G284" s="42" t="s">
        <v>35</v>
      </c>
      <c r="H284" s="41" t="s">
        <v>1873</v>
      </c>
      <c r="I284" s="41" t="s">
        <v>1873</v>
      </c>
      <c r="J284" s="51" t="s">
        <v>2445</v>
      </c>
      <c r="K284" s="51" t="s">
        <v>2445</v>
      </c>
      <c r="L284" s="41" t="s">
        <v>15</v>
      </c>
      <c r="M284" s="41" t="s">
        <v>332</v>
      </c>
      <c r="N284" s="50" t="str">
        <f t="shared" si="5"/>
        <v>INSERT INTO ft_t_rtvl   (rtng_value_oid, rtng_set_oid, rtng_cde, last_chg_tms, last_chg_usr_id, start_tms, rank_num, rtng_cde_num, rtng_nme, rtng_desc, data_stat_typ, data_src_id)  SELECT 'ESM=000283', (SELECT rtng_set_oid FROM ft_t_rtng WHERE end_tms IS NULL AND rtng_set_mnem = 'MOODY' ),'Baa2e',SYSDATE,'GS:BARCLAYS',SYSDATE,null,null,'Baa2e','Baa2e','ACTIVE','ESM'      FROM DUAL WHERE NOT EXISTS (SELECT 1 FROM ft_t_rtvl WHERE rtng_set_oid = (SELECT rtng_set_oid FROM ft_t_rtng WHERE end_tms IS NULL AND rtng_set_mnem = 'MOODY' ) AND rtng_cde = 'Baa2e');</v>
      </c>
    </row>
    <row r="285" spans="1:14" ht="14.5">
      <c r="A285" s="49" t="s">
        <v>1810</v>
      </c>
      <c r="B285" s="41" t="s">
        <v>2162</v>
      </c>
      <c r="C285" s="71" t="s">
        <v>1810</v>
      </c>
      <c r="D285" s="51" t="s">
        <v>114</v>
      </c>
      <c r="E285" s="43" t="s">
        <v>35</v>
      </c>
      <c r="F285" s="42" t="s">
        <v>331</v>
      </c>
      <c r="G285" s="42" t="s">
        <v>35</v>
      </c>
      <c r="H285" s="41" t="s">
        <v>1873</v>
      </c>
      <c r="I285" s="41" t="s">
        <v>1873</v>
      </c>
      <c r="J285" s="51" t="s">
        <v>114</v>
      </c>
      <c r="K285" s="51" t="s">
        <v>114</v>
      </c>
      <c r="L285" s="41" t="s">
        <v>15</v>
      </c>
      <c r="M285" s="41" t="s">
        <v>332</v>
      </c>
      <c r="N285" s="50" t="str">
        <f t="shared" si="5"/>
        <v>INSERT INTO ft_t_rtvl   (rtng_value_oid, rtng_set_oid, rtng_cde, last_chg_tms, last_chg_usr_id, start_tms, rank_num, rtng_cde_num, rtng_nme, rtng_desc, data_stat_typ, data_src_id)  SELECT 'ESM=000284', (SELECT rtng_set_oid FROM ft_t_rtng WHERE end_tms IS NULL AND rtng_set_mnem = 'MOODY' ),'Caa3',SYSDATE,'GS:BARCLAYS',SYSDATE,null,null,'Caa3','Caa3','ACTIVE','ESM'      FROM DUAL WHERE NOT EXISTS (SELECT 1 FROM ft_t_rtvl WHERE rtng_set_oid = (SELECT rtng_set_oid FROM ft_t_rtng WHERE end_tms IS NULL AND rtng_set_mnem = 'MOODY' ) AND rtng_cde = 'Caa3');</v>
      </c>
    </row>
    <row r="286" spans="1:14" ht="14.5">
      <c r="A286" s="49" t="s">
        <v>1810</v>
      </c>
      <c r="B286" s="41" t="s">
        <v>2163</v>
      </c>
      <c r="C286" s="71" t="s">
        <v>1810</v>
      </c>
      <c r="D286" s="51" t="s">
        <v>2446</v>
      </c>
      <c r="E286" s="43" t="s">
        <v>35</v>
      </c>
      <c r="F286" s="42" t="s">
        <v>331</v>
      </c>
      <c r="G286" s="42" t="s">
        <v>35</v>
      </c>
      <c r="H286" s="41" t="s">
        <v>1873</v>
      </c>
      <c r="I286" s="41" t="s">
        <v>1873</v>
      </c>
      <c r="J286" s="51" t="s">
        <v>2446</v>
      </c>
      <c r="K286" s="51" t="s">
        <v>2446</v>
      </c>
      <c r="L286" s="41" t="s">
        <v>15</v>
      </c>
      <c r="M286" s="41" t="s">
        <v>332</v>
      </c>
      <c r="N286" s="50" t="str">
        <f t="shared" si="5"/>
        <v>INSERT INTO ft_t_rtvl   (rtng_value_oid, rtng_set_oid, rtng_cde, last_chg_tms, last_chg_usr_id, start_tms, rank_num, rtng_cde_num, rtng_nme, rtng_desc, data_stat_typ, data_src_id)  SELECT 'ESM=000285', (SELECT rtng_set_oid FROM ft_t_rtng WHERE end_tms IS NULL AND rtng_set_mnem = 'MOODY' ),'(P)Aa3',SYSDATE,'GS:BARCLAYS',SYSDATE,null,null,'(P)Aa3','(P)Aa3','ACTIVE','ESM'      FROM DUAL WHERE NOT EXISTS (SELECT 1 FROM ft_t_rtvl WHERE rtng_set_oid = (SELECT rtng_set_oid FROM ft_t_rtng WHERE end_tms IS NULL AND rtng_set_mnem = 'MOODY' ) AND rtng_cde = '(P)Aa3');</v>
      </c>
    </row>
    <row r="287" spans="1:14" ht="14.5">
      <c r="A287" s="49" t="s">
        <v>1810</v>
      </c>
      <c r="B287" s="41" t="s">
        <v>2164</v>
      </c>
      <c r="C287" s="71" t="s">
        <v>1810</v>
      </c>
      <c r="D287" s="51" t="s">
        <v>113</v>
      </c>
      <c r="E287" s="43" t="s">
        <v>35</v>
      </c>
      <c r="F287" s="42" t="s">
        <v>331</v>
      </c>
      <c r="G287" s="42" t="s">
        <v>35</v>
      </c>
      <c r="H287" s="41" t="s">
        <v>1873</v>
      </c>
      <c r="I287" s="41" t="s">
        <v>1873</v>
      </c>
      <c r="J287" s="51" t="s">
        <v>113</v>
      </c>
      <c r="K287" s="51" t="s">
        <v>113</v>
      </c>
      <c r="L287" s="41" t="s">
        <v>15</v>
      </c>
      <c r="M287" s="41" t="s">
        <v>332</v>
      </c>
      <c r="N287" s="50" t="str">
        <f t="shared" si="5"/>
        <v>INSERT INTO ft_t_rtvl   (rtng_value_oid, rtng_set_oid, rtng_cde, last_chg_tms, last_chg_usr_id, start_tms, rank_num, rtng_cde_num, rtng_nme, rtng_desc, data_stat_typ, data_src_id)  SELECT 'ESM=000286', (SELECT rtng_set_oid FROM ft_t_rtng WHERE end_tms IS NULL AND rtng_set_mnem = 'MOODY' ),'Caa2',SYSDATE,'GS:BARCLAYS',SYSDATE,null,null,'Caa2','Caa2','ACTIVE','ESM'      FROM DUAL WHERE NOT EXISTS (SELECT 1 FROM ft_t_rtvl WHERE rtng_set_oid = (SELECT rtng_set_oid FROM ft_t_rtng WHERE end_tms IS NULL AND rtng_set_mnem = 'MOODY' ) AND rtng_cde = 'Caa2');</v>
      </c>
    </row>
    <row r="288" spans="1:14" ht="14.5">
      <c r="A288" s="49" t="s">
        <v>1810</v>
      </c>
      <c r="B288" s="41" t="s">
        <v>2165</v>
      </c>
      <c r="C288" s="71" t="s">
        <v>1810</v>
      </c>
      <c r="D288" s="51" t="s">
        <v>2447</v>
      </c>
      <c r="E288" s="43" t="s">
        <v>35</v>
      </c>
      <c r="F288" s="42" t="s">
        <v>331</v>
      </c>
      <c r="G288" s="42" t="s">
        <v>35</v>
      </c>
      <c r="H288" s="41" t="s">
        <v>1873</v>
      </c>
      <c r="I288" s="41" t="s">
        <v>1873</v>
      </c>
      <c r="J288" s="51" t="s">
        <v>2447</v>
      </c>
      <c r="K288" s="51" t="s">
        <v>2447</v>
      </c>
      <c r="L288" s="41" t="s">
        <v>15</v>
      </c>
      <c r="M288" s="41" t="s">
        <v>332</v>
      </c>
      <c r="N288" s="50" t="str">
        <f t="shared" si="5"/>
        <v>INSERT INTO ft_t_rtvl   (rtng_value_oid, rtng_set_oid, rtng_cde, last_chg_tms, last_chg_usr_id, start_tms, rank_num, rtng_cde_num, rtng_nme, rtng_desc, data_stat_typ, data_src_id)  SELECT 'ESM=000287', (SELECT rtng_set_oid FROM ft_t_rtng WHERE end_tms IS NULL AND rtng_set_mnem = 'MOODY' ),'(P)B2',SYSDATE,'GS:BARCLAYS',SYSDATE,null,null,'(P)B2','(P)B2','ACTIVE','ESM'      FROM DUAL WHERE NOT EXISTS (SELECT 1 FROM ft_t_rtvl WHERE rtng_set_oid = (SELECT rtng_set_oid FROM ft_t_rtng WHERE end_tms IS NULL AND rtng_set_mnem = 'MOODY' ) AND rtng_cde = '(P)B2');</v>
      </c>
    </row>
    <row r="289" spans="1:14" ht="14.5">
      <c r="A289" s="49" t="s">
        <v>1810</v>
      </c>
      <c r="B289" s="41" t="s">
        <v>2166</v>
      </c>
      <c r="C289" s="71" t="s">
        <v>1810</v>
      </c>
      <c r="D289" s="51" t="s">
        <v>63</v>
      </c>
      <c r="E289" s="43" t="s">
        <v>35</v>
      </c>
      <c r="F289" s="42" t="s">
        <v>331</v>
      </c>
      <c r="G289" s="42" t="s">
        <v>35</v>
      </c>
      <c r="H289" s="41" t="s">
        <v>1873</v>
      </c>
      <c r="I289" s="41" t="s">
        <v>1873</v>
      </c>
      <c r="J289" s="51" t="s">
        <v>63</v>
      </c>
      <c r="K289" s="51" t="s">
        <v>63</v>
      </c>
      <c r="L289" s="41" t="s">
        <v>15</v>
      </c>
      <c r="M289" s="41" t="s">
        <v>332</v>
      </c>
      <c r="N289" s="50" t="str">
        <f t="shared" si="5"/>
        <v>INSERT INTO ft_t_rtvl   (rtng_value_oid, rtng_set_oid, rtng_cde, last_chg_tms, last_chg_usr_id, start_tms, rank_num, rtng_cde_num, rtng_nme, rtng_desc, data_stat_typ, data_src_id)  SELECT 'ESM=000288', (SELECT rtng_set_oid FROM ft_t_rtng WHERE end_tms IS NULL AND rtng_set_mnem = 'MOODY' ),'NR',SYSDATE,'GS:BARCLAYS',SYSDATE,null,null,'NR','NR','ACTIVE','ESM'      FROM DUAL WHERE NOT EXISTS (SELECT 1 FROM ft_t_rtvl WHERE rtng_set_oid = (SELECT rtng_set_oid FROM ft_t_rtng WHERE end_tms IS NULL AND rtng_set_mnem = 'MOODY' ) AND rtng_cde = 'NR');</v>
      </c>
    </row>
    <row r="290" spans="1:14" ht="14.5">
      <c r="A290" s="49" t="s">
        <v>1810</v>
      </c>
      <c r="B290" s="41" t="s">
        <v>2167</v>
      </c>
      <c r="C290" s="71" t="s">
        <v>1810</v>
      </c>
      <c r="D290" s="51" t="s">
        <v>112</v>
      </c>
      <c r="E290" s="43" t="s">
        <v>35</v>
      </c>
      <c r="F290" s="42" t="s">
        <v>331</v>
      </c>
      <c r="G290" s="42" t="s">
        <v>35</v>
      </c>
      <c r="H290" s="41" t="s">
        <v>1873</v>
      </c>
      <c r="I290" s="41" t="s">
        <v>1873</v>
      </c>
      <c r="J290" s="51" t="s">
        <v>112</v>
      </c>
      <c r="K290" s="51" t="s">
        <v>112</v>
      </c>
      <c r="L290" s="41" t="s">
        <v>15</v>
      </c>
      <c r="M290" s="41" t="s">
        <v>332</v>
      </c>
      <c r="N290" s="50" t="str">
        <f t="shared" si="5"/>
        <v>INSERT INTO ft_t_rtvl   (rtng_value_oid, rtng_set_oid, rtng_cde, last_chg_tms, last_chg_usr_id, start_tms, rank_num, rtng_cde_num, rtng_nme, rtng_desc, data_stat_typ, data_src_id)  SELECT 'ESM=000289', (SELECT rtng_set_oid FROM ft_t_rtng WHERE end_tms IS NULL AND rtng_set_mnem = 'MOODY' ),'Caa1',SYSDATE,'GS:BARCLAYS',SYSDATE,null,null,'Caa1','Caa1','ACTIVE','ESM'      FROM DUAL WHERE NOT EXISTS (SELECT 1 FROM ft_t_rtvl WHERE rtng_set_oid = (SELECT rtng_set_oid FROM ft_t_rtng WHERE end_tms IS NULL AND rtng_set_mnem = 'MOODY' ) AND rtng_cde = 'Caa1');</v>
      </c>
    </row>
    <row r="291" spans="1:14" ht="14.5">
      <c r="A291" s="49" t="s">
        <v>1810</v>
      </c>
      <c r="B291" s="41" t="s">
        <v>2168</v>
      </c>
      <c r="C291" s="71" t="s">
        <v>1810</v>
      </c>
      <c r="D291" s="51" t="s">
        <v>2448</v>
      </c>
      <c r="E291" s="43" t="s">
        <v>35</v>
      </c>
      <c r="F291" s="42" t="s">
        <v>331</v>
      </c>
      <c r="G291" s="42" t="s">
        <v>35</v>
      </c>
      <c r="H291" s="41" t="s">
        <v>1873</v>
      </c>
      <c r="I291" s="41" t="s">
        <v>1873</v>
      </c>
      <c r="J291" s="51" t="s">
        <v>2448</v>
      </c>
      <c r="K291" s="51" t="s">
        <v>2448</v>
      </c>
      <c r="L291" s="41" t="s">
        <v>15</v>
      </c>
      <c r="M291" s="41" t="s">
        <v>332</v>
      </c>
      <c r="N291" s="50" t="str">
        <f t="shared" si="5"/>
        <v>INSERT INTO ft_t_rtvl   (rtng_value_oid, rtng_set_oid, rtng_cde, last_chg_tms, last_chg_usr_id, start_tms, rank_num, rtng_cde_num, rtng_nme, rtng_desc, data_stat_typ, data_src_id)  SELECT 'ESM=000290', (SELECT rtng_set_oid FROM ft_t_rtng WHERE end_tms IS NULL AND rtng_set_mnem = 'MOODY' ),'Baa1e',SYSDATE,'GS:BARCLAYS',SYSDATE,null,null,'Baa1e','Baa1e','ACTIVE','ESM'      FROM DUAL WHERE NOT EXISTS (SELECT 1 FROM ft_t_rtvl WHERE rtng_set_oid = (SELECT rtng_set_oid FROM ft_t_rtng WHERE end_tms IS NULL AND rtng_set_mnem = 'MOODY' ) AND rtng_cde = 'Baa1e');</v>
      </c>
    </row>
    <row r="292" spans="1:14" ht="14.5">
      <c r="A292" s="49" t="s">
        <v>1810</v>
      </c>
      <c r="B292" s="41" t="s">
        <v>2169</v>
      </c>
      <c r="C292" s="71" t="s">
        <v>1810</v>
      </c>
      <c r="D292" s="51" t="s">
        <v>2449</v>
      </c>
      <c r="E292" s="43" t="s">
        <v>35</v>
      </c>
      <c r="F292" s="42" t="s">
        <v>331</v>
      </c>
      <c r="G292" s="42" t="s">
        <v>35</v>
      </c>
      <c r="H292" s="41" t="s">
        <v>1873</v>
      </c>
      <c r="I292" s="41" t="s">
        <v>1873</v>
      </c>
      <c r="J292" s="51" t="s">
        <v>2449</v>
      </c>
      <c r="K292" s="51" t="s">
        <v>2449</v>
      </c>
      <c r="L292" s="41" t="s">
        <v>15</v>
      </c>
      <c r="M292" s="41" t="s">
        <v>332</v>
      </c>
      <c r="N292" s="50" t="str">
        <f t="shared" si="5"/>
        <v>INSERT INTO ft_t_rtvl   (rtng_value_oid, rtng_set_oid, rtng_cde, last_chg_tms, last_chg_usr_id, start_tms, rank_num, rtng_cde_num, rtng_nme, rtng_desc, data_stat_typ, data_src_id)  SELECT 'ESM=000291', (SELECT rtng_set_oid FROM ft_t_rtng WHERE end_tms IS NULL AND rtng_set_mnem = 'MOODY' ),'B1e',SYSDATE,'GS:BARCLAYS',SYSDATE,null,null,'B1e','B1e','ACTIVE','ESM'      FROM DUAL WHERE NOT EXISTS (SELECT 1 FROM ft_t_rtvl WHERE rtng_set_oid = (SELECT rtng_set_oid FROM ft_t_rtng WHERE end_tms IS NULL AND rtng_set_mnem = 'MOODY' ) AND rtng_cde = 'B1e');</v>
      </c>
    </row>
    <row r="293" spans="1:14" ht="14.5">
      <c r="A293" s="49" t="s">
        <v>1810</v>
      </c>
      <c r="B293" s="41" t="s">
        <v>2170</v>
      </c>
      <c r="C293" s="71" t="s">
        <v>1810</v>
      </c>
      <c r="D293" s="51" t="s">
        <v>2450</v>
      </c>
      <c r="E293" s="43" t="s">
        <v>35</v>
      </c>
      <c r="F293" s="42" t="s">
        <v>331</v>
      </c>
      <c r="G293" s="42" t="s">
        <v>35</v>
      </c>
      <c r="H293" s="41" t="s">
        <v>1873</v>
      </c>
      <c r="I293" s="41" t="s">
        <v>1873</v>
      </c>
      <c r="J293" s="51" t="s">
        <v>2450</v>
      </c>
      <c r="K293" s="51" t="s">
        <v>2450</v>
      </c>
      <c r="L293" s="41" t="s">
        <v>15</v>
      </c>
      <c r="M293" s="41" t="s">
        <v>332</v>
      </c>
      <c r="N293" s="50" t="str">
        <f t="shared" si="5"/>
        <v>INSERT INTO ft_t_rtvl   (rtng_value_oid, rtng_set_oid, rtng_cde, last_chg_tms, last_chg_usr_id, start_tms, rank_num, rtng_cde_num, rtng_nme, rtng_desc, data_stat_typ, data_src_id)  SELECT 'ESM=000292', (SELECT rtng_set_oid FROM ft_t_rtng WHERE end_tms IS NULL AND rtng_set_mnem = 'MOODY' ),'Baa1u',SYSDATE,'GS:BARCLAYS',SYSDATE,null,null,'Baa1u','Baa1u','ACTIVE','ESM'      FROM DUAL WHERE NOT EXISTS (SELECT 1 FROM ft_t_rtvl WHERE rtng_set_oid = (SELECT rtng_set_oid FROM ft_t_rtng WHERE end_tms IS NULL AND rtng_set_mnem = 'MOODY' ) AND rtng_cde = 'Baa1u');</v>
      </c>
    </row>
    <row r="294" spans="1:14" ht="14.5">
      <c r="A294" s="49" t="s">
        <v>1810</v>
      </c>
      <c r="B294" s="41" t="s">
        <v>2171</v>
      </c>
      <c r="C294" s="71" t="s">
        <v>1810</v>
      </c>
      <c r="D294" s="51" t="s">
        <v>2451</v>
      </c>
      <c r="E294" s="43" t="s">
        <v>35</v>
      </c>
      <c r="F294" s="42" t="s">
        <v>331</v>
      </c>
      <c r="G294" s="42" t="s">
        <v>35</v>
      </c>
      <c r="H294" s="41" t="s">
        <v>1873</v>
      </c>
      <c r="I294" s="41" t="s">
        <v>1873</v>
      </c>
      <c r="J294" s="51" t="s">
        <v>2451</v>
      </c>
      <c r="K294" s="51" t="s">
        <v>2451</v>
      </c>
      <c r="L294" s="41" t="s">
        <v>15</v>
      </c>
      <c r="M294" s="41" t="s">
        <v>332</v>
      </c>
      <c r="N294" s="50" t="str">
        <f t="shared" si="5"/>
        <v>INSERT INTO ft_t_rtvl   (rtng_value_oid, rtng_set_oid, rtng_cde, last_chg_tms, last_chg_usr_id, start_tms, rank_num, rtng_cde_num, rtng_nme, rtng_desc, data_stat_typ, data_src_id)  SELECT 'ESM=000293', (SELECT rtng_set_oid FROM ft_t_rtng WHERE end_tms IS NULL AND rtng_set_mnem = 'MOODY' ),'(P)B1',SYSDATE,'GS:BARCLAYS',SYSDATE,null,null,'(P)B1','(P)B1','ACTIVE','ESM'      FROM DUAL WHERE NOT EXISTS (SELECT 1 FROM ft_t_rtvl WHERE rtng_set_oid = (SELECT rtng_set_oid FROM ft_t_rtng WHERE end_tms IS NULL AND rtng_set_mnem = 'MOODY' ) AND rtng_cde = '(P)B1');</v>
      </c>
    </row>
    <row r="295" spans="1:14" ht="14.5">
      <c r="A295" s="49" t="s">
        <v>1810</v>
      </c>
      <c r="B295" s="41" t="s">
        <v>2172</v>
      </c>
      <c r="C295" s="71" t="s">
        <v>1810</v>
      </c>
      <c r="D295" s="51" t="s">
        <v>2452</v>
      </c>
      <c r="E295" s="43" t="s">
        <v>35</v>
      </c>
      <c r="F295" s="42" t="s">
        <v>331</v>
      </c>
      <c r="G295" s="42" t="s">
        <v>35</v>
      </c>
      <c r="H295" s="41" t="s">
        <v>1873</v>
      </c>
      <c r="I295" s="41" t="s">
        <v>1873</v>
      </c>
      <c r="J295" s="51" t="s">
        <v>2452</v>
      </c>
      <c r="K295" s="51" t="s">
        <v>2452</v>
      </c>
      <c r="L295" s="41" t="s">
        <v>15</v>
      </c>
      <c r="M295" s="41" t="s">
        <v>332</v>
      </c>
      <c r="N295" s="50" t="str">
        <f t="shared" si="5"/>
        <v>INSERT INTO ft_t_rtvl   (rtng_value_oid, rtng_set_oid, rtng_cde, last_chg_tms, last_chg_usr_id, start_tms, rank_num, rtng_cde_num, rtng_nme, rtng_desc, data_stat_typ, data_src_id)  SELECT 'ESM=000294', (SELECT rtng_set_oid FROM ft_t_rtng WHERE end_tms IS NULL AND rtng_set_mnem = 'MOODY' ),'B3 /*-',SYSDATE,'GS:BARCLAYS',SYSDATE,null,null,'B3 /*-','B3 /*-','ACTIVE','ESM'      FROM DUAL WHERE NOT EXISTS (SELECT 1 FROM ft_t_rtvl WHERE rtng_set_oid = (SELECT rtng_set_oid FROM ft_t_rtng WHERE end_tms IS NULL AND rtng_set_mnem = 'MOODY' ) AND rtng_cde = 'B3 /*-');</v>
      </c>
    </row>
    <row r="296" spans="1:14" ht="14.5">
      <c r="A296" s="49" t="s">
        <v>1810</v>
      </c>
      <c r="B296" s="41" t="s">
        <v>2173</v>
      </c>
      <c r="C296" s="71" t="s">
        <v>1810</v>
      </c>
      <c r="D296" s="51" t="s">
        <v>2453</v>
      </c>
      <c r="E296" s="43" t="s">
        <v>35</v>
      </c>
      <c r="F296" s="42" t="s">
        <v>331</v>
      </c>
      <c r="G296" s="42" t="s">
        <v>35</v>
      </c>
      <c r="H296" s="41" t="s">
        <v>1873</v>
      </c>
      <c r="I296" s="41" t="s">
        <v>1873</v>
      </c>
      <c r="J296" s="51" t="s">
        <v>2453</v>
      </c>
      <c r="K296" s="51" t="s">
        <v>2453</v>
      </c>
      <c r="L296" s="41" t="s">
        <v>15</v>
      </c>
      <c r="M296" s="41" t="s">
        <v>332</v>
      </c>
      <c r="N296" s="50" t="str">
        <f t="shared" si="5"/>
        <v>INSERT INTO ft_t_rtvl   (rtng_value_oid, rtng_set_oid, rtng_cde, last_chg_tms, last_chg_usr_id, start_tms, rank_num, rtng_cde_num, rtng_nme, rtng_desc, data_stat_typ, data_src_id)  SELECT 'ESM=000295', (SELECT rtng_set_oid FROM ft_t_rtng WHERE end_tms IS NULL AND rtng_set_mnem = 'MOODY' ),'Caa1e',SYSDATE,'GS:BARCLAYS',SYSDATE,null,null,'Caa1e','Caa1e','ACTIVE','ESM'      FROM DUAL WHERE NOT EXISTS (SELECT 1 FROM ft_t_rtvl WHERE rtng_set_oid = (SELECT rtng_set_oid FROM ft_t_rtng WHERE end_tms IS NULL AND rtng_set_mnem = 'MOODY' ) AND rtng_cde = 'Caa1e');</v>
      </c>
    </row>
    <row r="297" spans="1:14" ht="14.5">
      <c r="A297" s="49" t="s">
        <v>1810</v>
      </c>
      <c r="B297" s="41" t="s">
        <v>2174</v>
      </c>
      <c r="C297" s="71" t="s">
        <v>1810</v>
      </c>
      <c r="D297" s="51" t="s">
        <v>2454</v>
      </c>
      <c r="E297" s="43" t="s">
        <v>35</v>
      </c>
      <c r="F297" s="42" t="s">
        <v>331</v>
      </c>
      <c r="G297" s="42" t="s">
        <v>35</v>
      </c>
      <c r="H297" s="41" t="s">
        <v>1873</v>
      </c>
      <c r="I297" s="41" t="s">
        <v>1873</v>
      </c>
      <c r="J297" s="51" t="s">
        <v>2454</v>
      </c>
      <c r="K297" s="51" t="s">
        <v>2454</v>
      </c>
      <c r="L297" s="41" t="s">
        <v>15</v>
      </c>
      <c r="M297" s="41" t="s">
        <v>332</v>
      </c>
      <c r="N297" s="50" t="str">
        <f t="shared" si="5"/>
        <v>INSERT INTO ft_t_rtvl   (rtng_value_oid, rtng_set_oid, rtng_cde, last_chg_tms, last_chg_usr_id, start_tms, rank_num, rtng_cde_num, rtng_nme, rtng_desc, data_stat_typ, data_src_id)  SELECT 'ESM=000296', (SELECT rtng_set_oid FROM ft_t_rtng WHERE end_tms IS NULL AND rtng_set_mnem = 'MOODY' ),'Baa3e',SYSDATE,'GS:BARCLAYS',SYSDATE,null,null,'Baa3e','Baa3e','ACTIVE','ESM'      FROM DUAL WHERE NOT EXISTS (SELECT 1 FROM ft_t_rtvl WHERE rtng_set_oid = (SELECT rtng_set_oid FROM ft_t_rtng WHERE end_tms IS NULL AND rtng_set_mnem = 'MOODY' ) AND rtng_cde = 'Baa3e');</v>
      </c>
    </row>
    <row r="298" spans="1:14" ht="14.5">
      <c r="A298" s="49" t="s">
        <v>1810</v>
      </c>
      <c r="B298" s="41" t="s">
        <v>2175</v>
      </c>
      <c r="C298" s="71" t="s">
        <v>1810</v>
      </c>
      <c r="D298" s="51" t="s">
        <v>2455</v>
      </c>
      <c r="E298" s="43" t="s">
        <v>35</v>
      </c>
      <c r="F298" s="42" t="s">
        <v>331</v>
      </c>
      <c r="G298" s="42" t="s">
        <v>35</v>
      </c>
      <c r="H298" s="41" t="s">
        <v>1873</v>
      </c>
      <c r="I298" s="41" t="s">
        <v>1873</v>
      </c>
      <c r="J298" s="51" t="s">
        <v>2455</v>
      </c>
      <c r="K298" s="51" t="s">
        <v>2455</v>
      </c>
      <c r="L298" s="41" t="s">
        <v>15</v>
      </c>
      <c r="M298" s="41" t="s">
        <v>332</v>
      </c>
      <c r="N298" s="50" t="str">
        <f t="shared" si="5"/>
        <v>INSERT INTO ft_t_rtvl   (rtng_value_oid, rtng_set_oid, rtng_cde, last_chg_tms, last_chg_usr_id, start_tms, rank_num, rtng_cde_num, rtng_nme, rtng_desc, data_stat_typ, data_src_id)  SELECT 'ESM=000297', (SELECT rtng_set_oid FROM ft_t_rtng WHERE end_tms IS NULL AND rtng_set_mnem = 'MOODY' ),'Baa3u',SYSDATE,'GS:BARCLAYS',SYSDATE,null,null,'Baa3u','Baa3u','ACTIVE','ESM'      FROM DUAL WHERE NOT EXISTS (SELECT 1 FROM ft_t_rtvl WHERE rtng_set_oid = (SELECT rtng_set_oid FROM ft_t_rtng WHERE end_tms IS NULL AND rtng_set_mnem = 'MOODY' ) AND rtng_cde = 'Baa3u');</v>
      </c>
    </row>
    <row r="299" spans="1:14" ht="14.5">
      <c r="A299" s="49" t="s">
        <v>1810</v>
      </c>
      <c r="B299" s="41" t="s">
        <v>2176</v>
      </c>
      <c r="C299" s="71" t="s">
        <v>1810</v>
      </c>
      <c r="D299" s="51" t="s">
        <v>2456</v>
      </c>
      <c r="E299" s="43" t="s">
        <v>35</v>
      </c>
      <c r="F299" s="42" t="s">
        <v>331</v>
      </c>
      <c r="G299" s="42" t="s">
        <v>35</v>
      </c>
      <c r="H299" s="41" t="s">
        <v>1873</v>
      </c>
      <c r="I299" s="41" t="s">
        <v>1873</v>
      </c>
      <c r="J299" s="51" t="s">
        <v>2456</v>
      </c>
      <c r="K299" s="51" t="s">
        <v>2456</v>
      </c>
      <c r="L299" s="41" t="s">
        <v>15</v>
      </c>
      <c r="M299" s="41" t="s">
        <v>332</v>
      </c>
      <c r="N299" s="50" t="str">
        <f t="shared" si="5"/>
        <v>INSERT INTO ft_t_rtvl   (rtng_value_oid, rtng_set_oid, rtng_cde, last_chg_tms, last_chg_usr_id, start_tms, rank_num, rtng_cde_num, rtng_nme, rtng_desc, data_stat_typ, data_src_id)  SELECT 'ESM=000298', (SELECT rtng_set_oid FROM ft_t_rtng WHERE end_tms IS NULL AND rtng_set_mnem = 'MOODY' ),'Ba2e',SYSDATE,'GS:BARCLAYS',SYSDATE,null,null,'Ba2e','Ba2e','ACTIVE','ESM'      FROM DUAL WHERE NOT EXISTS (SELECT 1 FROM ft_t_rtvl WHERE rtng_set_oid = (SELECT rtng_set_oid FROM ft_t_rtng WHERE end_tms IS NULL AND rtng_set_mnem = 'MOODY' ) AND rtng_cde = 'Ba2e');</v>
      </c>
    </row>
    <row r="300" spans="1:14" ht="14.5">
      <c r="A300" s="49" t="s">
        <v>1810</v>
      </c>
      <c r="B300" s="41" t="s">
        <v>2177</v>
      </c>
      <c r="C300" s="71" t="s">
        <v>1810</v>
      </c>
      <c r="D300" s="51" t="s">
        <v>64</v>
      </c>
      <c r="E300" s="43" t="s">
        <v>35</v>
      </c>
      <c r="F300" s="42" t="s">
        <v>331</v>
      </c>
      <c r="G300" s="42" t="s">
        <v>35</v>
      </c>
      <c r="H300" s="41" t="s">
        <v>1873</v>
      </c>
      <c r="I300" s="41" t="s">
        <v>1873</v>
      </c>
      <c r="J300" s="51" t="s">
        <v>64</v>
      </c>
      <c r="K300" s="51" t="s">
        <v>64</v>
      </c>
      <c r="L300" s="41" t="s">
        <v>15</v>
      </c>
      <c r="M300" s="41" t="s">
        <v>332</v>
      </c>
      <c r="N300" s="50" t="str">
        <f t="shared" si="5"/>
        <v>INSERT INTO ft_t_rtvl   (rtng_value_oid, rtng_set_oid, rtng_cde, last_chg_tms, last_chg_usr_id, start_tms, rank_num, rtng_cde_num, rtng_nme, rtng_desc, data_stat_typ, data_src_id)  SELECT 'ESM=000299', (SELECT rtng_set_oid FROM ft_t_rtng WHERE end_tms IS NULL AND rtng_set_mnem = 'MOODY' ),'WR',SYSDATE,'GS:BARCLAYS',SYSDATE,null,null,'WR','WR','ACTIVE','ESM'      FROM DUAL WHERE NOT EXISTS (SELECT 1 FROM ft_t_rtvl WHERE rtng_set_oid = (SELECT rtng_set_oid FROM ft_t_rtng WHERE end_tms IS NULL AND rtng_set_mnem = 'MOODY' ) AND rtng_cde = 'WR');</v>
      </c>
    </row>
    <row r="301" spans="1:14" ht="14.5">
      <c r="A301" s="49" t="s">
        <v>1810</v>
      </c>
      <c r="B301" s="41" t="s">
        <v>2178</v>
      </c>
      <c r="C301" s="71" t="s">
        <v>1810</v>
      </c>
      <c r="D301" s="51" t="s">
        <v>107</v>
      </c>
      <c r="E301" s="43" t="s">
        <v>35</v>
      </c>
      <c r="F301" s="42" t="s">
        <v>331</v>
      </c>
      <c r="G301" s="42" t="s">
        <v>35</v>
      </c>
      <c r="H301" s="41" t="s">
        <v>1873</v>
      </c>
      <c r="I301" s="41" t="s">
        <v>1873</v>
      </c>
      <c r="J301" s="51" t="s">
        <v>107</v>
      </c>
      <c r="K301" s="51" t="s">
        <v>107</v>
      </c>
      <c r="L301" s="41" t="s">
        <v>15</v>
      </c>
      <c r="M301" s="41" t="s">
        <v>332</v>
      </c>
      <c r="N301" s="50" t="str">
        <f t="shared" si="5"/>
        <v>INSERT INTO ft_t_rtvl   (rtng_value_oid, rtng_set_oid, rtng_cde, last_chg_tms, last_chg_usr_id, start_tms, rank_num, rtng_cde_num, rtng_nme, rtng_desc, data_stat_typ, data_src_id)  SELECT 'ESM=000300', (SELECT rtng_set_oid FROM ft_t_rtng WHERE end_tms IS NULL AND rtng_set_mnem = 'MOODY' ),'Ba2',SYSDATE,'GS:BARCLAYS',SYSDATE,null,null,'Ba2','Ba2','ACTIVE','ESM'      FROM DUAL WHERE NOT EXISTS (SELECT 1 FROM ft_t_rtvl WHERE rtng_set_oid = (SELECT rtng_set_oid FROM ft_t_rtng WHERE end_tms IS NULL AND rtng_set_mnem = 'MOODY' ) AND rtng_cde = 'Ba2');</v>
      </c>
    </row>
    <row r="302" spans="1:14" ht="14.5">
      <c r="A302" s="49" t="s">
        <v>1810</v>
      </c>
      <c r="B302" s="41" t="s">
        <v>2179</v>
      </c>
      <c r="C302" s="71" t="s">
        <v>1810</v>
      </c>
      <c r="D302" s="51" t="s">
        <v>108</v>
      </c>
      <c r="E302" s="43" t="s">
        <v>35</v>
      </c>
      <c r="F302" s="42" t="s">
        <v>331</v>
      </c>
      <c r="G302" s="42" t="s">
        <v>35</v>
      </c>
      <c r="H302" s="41" t="s">
        <v>1873</v>
      </c>
      <c r="I302" s="41" t="s">
        <v>1873</v>
      </c>
      <c r="J302" s="51" t="s">
        <v>108</v>
      </c>
      <c r="K302" s="51" t="s">
        <v>108</v>
      </c>
      <c r="L302" s="41" t="s">
        <v>15</v>
      </c>
      <c r="M302" s="41" t="s">
        <v>332</v>
      </c>
      <c r="N302" s="50" t="str">
        <f t="shared" si="5"/>
        <v>INSERT INTO ft_t_rtvl   (rtng_value_oid, rtng_set_oid, rtng_cde, last_chg_tms, last_chg_usr_id, start_tms, rank_num, rtng_cde_num, rtng_nme, rtng_desc, data_stat_typ, data_src_id)  SELECT 'ESM=000301', (SELECT rtng_set_oid FROM ft_t_rtng WHERE end_tms IS NULL AND rtng_set_mnem = 'MOODY' ),'Ba3',SYSDATE,'GS:BARCLAYS',SYSDATE,null,null,'Ba3','Ba3','ACTIVE','ESM'      FROM DUAL WHERE NOT EXISTS (SELECT 1 FROM ft_t_rtvl WHERE rtng_set_oid = (SELECT rtng_set_oid FROM ft_t_rtng WHERE end_tms IS NULL AND rtng_set_mnem = 'MOODY' ) AND rtng_cde = 'Ba3');</v>
      </c>
    </row>
    <row r="303" spans="1:14" ht="14.5">
      <c r="A303" s="49" t="s">
        <v>1810</v>
      </c>
      <c r="B303" s="41" t="s">
        <v>2180</v>
      </c>
      <c r="C303" s="71" t="s">
        <v>1810</v>
      </c>
      <c r="D303" s="51" t="s">
        <v>106</v>
      </c>
      <c r="E303" s="43" t="s">
        <v>35</v>
      </c>
      <c r="F303" s="42" t="s">
        <v>331</v>
      </c>
      <c r="G303" s="42" t="s">
        <v>35</v>
      </c>
      <c r="H303" s="41" t="s">
        <v>1873</v>
      </c>
      <c r="I303" s="41" t="s">
        <v>1873</v>
      </c>
      <c r="J303" s="51" t="s">
        <v>106</v>
      </c>
      <c r="K303" s="51" t="s">
        <v>106</v>
      </c>
      <c r="L303" s="41" t="s">
        <v>15</v>
      </c>
      <c r="M303" s="41" t="s">
        <v>332</v>
      </c>
      <c r="N303" s="50" t="str">
        <f t="shared" si="5"/>
        <v>INSERT INTO ft_t_rtvl   (rtng_value_oid, rtng_set_oid, rtng_cde, last_chg_tms, last_chg_usr_id, start_tms, rank_num, rtng_cde_num, rtng_nme, rtng_desc, data_stat_typ, data_src_id)  SELECT 'ESM=000302', (SELECT rtng_set_oid FROM ft_t_rtng WHERE end_tms IS NULL AND rtng_set_mnem = 'MOODY' ),'Ba1',SYSDATE,'GS:BARCLAYS',SYSDATE,null,null,'Ba1','Ba1','ACTIVE','ESM'      FROM DUAL WHERE NOT EXISTS (SELECT 1 FROM ft_t_rtvl WHERE rtng_set_oid = (SELECT rtng_set_oid FROM ft_t_rtng WHERE end_tms IS NULL AND rtng_set_mnem = 'MOODY' ) AND rtng_cde = 'Ba1');</v>
      </c>
    </row>
    <row r="304" spans="1:14" ht="14.5">
      <c r="A304" s="49" t="s">
        <v>1810</v>
      </c>
      <c r="B304" s="41" t="s">
        <v>2181</v>
      </c>
      <c r="C304" s="71" t="s">
        <v>1810</v>
      </c>
      <c r="D304" s="51" t="s">
        <v>105</v>
      </c>
      <c r="E304" s="43" t="s">
        <v>35</v>
      </c>
      <c r="F304" s="42" t="s">
        <v>331</v>
      </c>
      <c r="G304" s="42" t="s">
        <v>35</v>
      </c>
      <c r="H304" s="41" t="s">
        <v>1873</v>
      </c>
      <c r="I304" s="41" t="s">
        <v>1873</v>
      </c>
      <c r="J304" s="51" t="s">
        <v>105</v>
      </c>
      <c r="K304" s="51" t="s">
        <v>105</v>
      </c>
      <c r="L304" s="41" t="s">
        <v>15</v>
      </c>
      <c r="M304" s="41" t="s">
        <v>332</v>
      </c>
      <c r="N304" s="50" t="str">
        <f t="shared" si="5"/>
        <v>INSERT INTO ft_t_rtvl   (rtng_value_oid, rtng_set_oid, rtng_cde, last_chg_tms, last_chg_usr_id, start_tms, rank_num, rtng_cde_num, rtng_nme, rtng_desc, data_stat_typ, data_src_id)  SELECT 'ESM=000303', (SELECT rtng_set_oid FROM ft_t_rtng WHERE end_tms IS NULL AND rtng_set_mnem = 'MOODY' ),'Baa3',SYSDATE,'GS:BARCLAYS',SYSDATE,null,null,'Baa3','Baa3','ACTIVE','ESM'      FROM DUAL WHERE NOT EXISTS (SELECT 1 FROM ft_t_rtvl WHERE rtng_set_oid = (SELECT rtng_set_oid FROM ft_t_rtng WHERE end_tms IS NULL AND rtng_set_mnem = 'MOODY' ) AND rtng_cde = 'Baa3');</v>
      </c>
    </row>
    <row r="305" spans="1:14" ht="14.5">
      <c r="A305" s="49" t="s">
        <v>1810</v>
      </c>
      <c r="B305" s="41" t="s">
        <v>2182</v>
      </c>
      <c r="C305" s="71" t="s">
        <v>1810</v>
      </c>
      <c r="D305" s="51" t="s">
        <v>104</v>
      </c>
      <c r="E305" s="43" t="s">
        <v>35</v>
      </c>
      <c r="F305" s="42" t="s">
        <v>331</v>
      </c>
      <c r="G305" s="42" t="s">
        <v>35</v>
      </c>
      <c r="H305" s="41" t="s">
        <v>1873</v>
      </c>
      <c r="I305" s="41" t="s">
        <v>1873</v>
      </c>
      <c r="J305" s="51" t="s">
        <v>104</v>
      </c>
      <c r="K305" s="51" t="s">
        <v>104</v>
      </c>
      <c r="L305" s="41" t="s">
        <v>15</v>
      </c>
      <c r="M305" s="41" t="s">
        <v>332</v>
      </c>
      <c r="N305" s="50" t="str">
        <f t="shared" si="5"/>
        <v>INSERT INTO ft_t_rtvl   (rtng_value_oid, rtng_set_oid, rtng_cde, last_chg_tms, last_chg_usr_id, start_tms, rank_num, rtng_cde_num, rtng_nme, rtng_desc, data_stat_typ, data_src_id)  SELECT 'ESM=000304', (SELECT rtng_set_oid FROM ft_t_rtng WHERE end_tms IS NULL AND rtng_set_mnem = 'MOODY' ),'Baa2',SYSDATE,'GS:BARCLAYS',SYSDATE,null,null,'Baa2','Baa2','ACTIVE','ESM'      FROM DUAL WHERE NOT EXISTS (SELECT 1 FROM ft_t_rtvl WHERE rtng_set_oid = (SELECT rtng_set_oid FROM ft_t_rtng WHERE end_tms IS NULL AND rtng_set_mnem = 'MOODY' ) AND rtng_cde = 'Baa2');</v>
      </c>
    </row>
    <row r="306" spans="1:14" ht="14.5">
      <c r="A306" s="49" t="s">
        <v>1810</v>
      </c>
      <c r="B306" s="41" t="s">
        <v>2183</v>
      </c>
      <c r="C306" s="71" t="s">
        <v>1810</v>
      </c>
      <c r="D306" s="51" t="s">
        <v>103</v>
      </c>
      <c r="E306" s="43" t="s">
        <v>35</v>
      </c>
      <c r="F306" s="42" t="s">
        <v>331</v>
      </c>
      <c r="G306" s="42" t="s">
        <v>35</v>
      </c>
      <c r="H306" s="41" t="s">
        <v>1873</v>
      </c>
      <c r="I306" s="41" t="s">
        <v>1873</v>
      </c>
      <c r="J306" s="51" t="s">
        <v>103</v>
      </c>
      <c r="K306" s="51" t="s">
        <v>103</v>
      </c>
      <c r="L306" s="41" t="s">
        <v>15</v>
      </c>
      <c r="M306" s="41" t="s">
        <v>332</v>
      </c>
      <c r="N306" s="50" t="str">
        <f t="shared" si="5"/>
        <v>INSERT INTO ft_t_rtvl   (rtng_value_oid, rtng_set_oid, rtng_cde, last_chg_tms, last_chg_usr_id, start_tms, rank_num, rtng_cde_num, rtng_nme, rtng_desc, data_stat_typ, data_src_id)  SELECT 'ESM=000305', (SELECT rtng_set_oid FROM ft_t_rtng WHERE end_tms IS NULL AND rtng_set_mnem = 'MOODY' ),'Baa1',SYSDATE,'GS:BARCLAYS',SYSDATE,null,null,'Baa1','Baa1','ACTIVE','ESM'      FROM DUAL WHERE NOT EXISTS (SELECT 1 FROM ft_t_rtvl WHERE rtng_set_oid = (SELECT rtng_set_oid FROM ft_t_rtng WHERE end_tms IS NULL AND rtng_set_mnem = 'MOODY' ) AND rtng_cde = 'Baa1');</v>
      </c>
    </row>
    <row r="307" spans="1:14" ht="14.5">
      <c r="A307" s="49" t="s">
        <v>1810</v>
      </c>
      <c r="B307" s="41" t="s">
        <v>2184</v>
      </c>
      <c r="C307" s="71" t="s">
        <v>1810</v>
      </c>
      <c r="D307" s="51" t="s">
        <v>2457</v>
      </c>
      <c r="E307" s="43" t="s">
        <v>35</v>
      </c>
      <c r="F307" s="42" t="s">
        <v>331</v>
      </c>
      <c r="G307" s="42" t="s">
        <v>35</v>
      </c>
      <c r="H307" s="41" t="s">
        <v>1873</v>
      </c>
      <c r="I307" s="41" t="s">
        <v>1873</v>
      </c>
      <c r="J307" s="51" t="s">
        <v>2457</v>
      </c>
      <c r="K307" s="51" t="s">
        <v>2457</v>
      </c>
      <c r="L307" s="41" t="s">
        <v>15</v>
      </c>
      <c r="M307" s="41" t="s">
        <v>332</v>
      </c>
      <c r="N307" s="50" t="str">
        <f t="shared" si="5"/>
        <v>INSERT INTO ft_t_rtvl   (rtng_value_oid, rtng_set_oid, rtng_cde, last_chg_tms, last_chg_usr_id, start_tms, rank_num, rtng_cde_num, rtng_nme, rtng_desc, data_stat_typ, data_src_id)  SELECT 'ESM=000306', (SELECT rtng_set_oid FROM ft_t_rtng WHERE end_tms IS NULL AND rtng_set_mnem = 'MOODY' ),'Ba3e',SYSDATE,'GS:BARCLAYS',SYSDATE,null,null,'Ba3e','Ba3e','ACTIVE','ESM'      FROM DUAL WHERE NOT EXISTS (SELECT 1 FROM ft_t_rtvl WHERE rtng_set_oid = (SELECT rtng_set_oid FROM ft_t_rtng WHERE end_tms IS NULL AND rtng_set_mnem = 'MOODY' ) AND rtng_cde = 'Ba3e');</v>
      </c>
    </row>
    <row r="308" spans="1:14" ht="14.5">
      <c r="A308" s="49" t="s">
        <v>1810</v>
      </c>
      <c r="B308" s="41" t="s">
        <v>2185</v>
      </c>
      <c r="C308" s="71" t="s">
        <v>1810</v>
      </c>
      <c r="D308" s="51" t="s">
        <v>2458</v>
      </c>
      <c r="E308" s="43" t="s">
        <v>35</v>
      </c>
      <c r="F308" s="42" t="s">
        <v>331</v>
      </c>
      <c r="G308" s="42" t="s">
        <v>35</v>
      </c>
      <c r="H308" s="41" t="s">
        <v>1873</v>
      </c>
      <c r="I308" s="41" t="s">
        <v>1873</v>
      </c>
      <c r="J308" s="51" t="s">
        <v>2458</v>
      </c>
      <c r="K308" s="51" t="s">
        <v>2458</v>
      </c>
      <c r="L308" s="41" t="s">
        <v>15</v>
      </c>
      <c r="M308" s="41" t="s">
        <v>332</v>
      </c>
      <c r="N308" s="50" t="str">
        <f t="shared" si="5"/>
        <v>INSERT INTO ft_t_rtvl   (rtng_value_oid, rtng_set_oid, rtng_cde, last_chg_tms, last_chg_usr_id, start_tms, rank_num, rtng_cde_num, rtng_nme, rtng_desc, data_stat_typ, data_src_id)  SELECT 'ESM=000307', (SELECT rtng_set_oid FROM ft_t_rtng WHERE end_tms IS NULL AND rtng_set_mnem = 'MOODY' ),'(P)Baa1',SYSDATE,'GS:BARCLAYS',SYSDATE,null,null,'(P)Baa1','(P)Baa1','ACTIVE','ESM'      FROM DUAL WHERE NOT EXISTS (SELECT 1 FROM ft_t_rtvl WHERE rtng_set_oid = (SELECT rtng_set_oid FROM ft_t_rtng WHERE end_tms IS NULL AND rtng_set_mnem = 'MOODY' ) AND rtng_cde = '(P)Baa1');</v>
      </c>
    </row>
    <row r="309" spans="1:14" ht="14.5">
      <c r="A309" s="49" t="s">
        <v>1810</v>
      </c>
      <c r="B309" s="41" t="s">
        <v>2186</v>
      </c>
      <c r="C309" s="71" t="s">
        <v>1810</v>
      </c>
      <c r="D309" s="51" t="s">
        <v>2459</v>
      </c>
      <c r="E309" s="43" t="s">
        <v>35</v>
      </c>
      <c r="F309" s="42" t="s">
        <v>331</v>
      </c>
      <c r="G309" s="42" t="s">
        <v>35</v>
      </c>
      <c r="H309" s="41" t="s">
        <v>1873</v>
      </c>
      <c r="I309" s="41" t="s">
        <v>1873</v>
      </c>
      <c r="J309" s="51" t="s">
        <v>2459</v>
      </c>
      <c r="K309" s="51" t="s">
        <v>2459</v>
      </c>
      <c r="L309" s="41" t="s">
        <v>15</v>
      </c>
      <c r="M309" s="41" t="s">
        <v>332</v>
      </c>
      <c r="N309" s="50" t="str">
        <f t="shared" si="5"/>
        <v>INSERT INTO ft_t_rtvl   (rtng_value_oid, rtng_set_oid, rtng_cde, last_chg_tms, last_chg_usr_id, start_tms, rank_num, rtng_cde_num, rtng_nme, rtng_desc, data_stat_typ, data_src_id)  SELECT 'ESM=000308', (SELECT rtng_set_oid FROM ft_t_rtng WHERE end_tms IS NULL AND rtng_set_mnem = 'MOODY' ),'Baa1e /*-',SYSDATE,'GS:BARCLAYS',SYSDATE,null,null,'Baa1e /*-','Baa1e /*-','ACTIVE','ESM'      FROM DUAL WHERE NOT EXISTS (SELECT 1 FROM ft_t_rtvl WHERE rtng_set_oid = (SELECT rtng_set_oid FROM ft_t_rtng WHERE end_tms IS NULL AND rtng_set_mnem = 'MOODY' ) AND rtng_cde = 'Baa1e /*-');</v>
      </c>
    </row>
    <row r="310" spans="1:14" ht="14.5">
      <c r="A310" s="49" t="s">
        <v>1810</v>
      </c>
      <c r="B310" s="41" t="s">
        <v>2187</v>
      </c>
      <c r="C310" s="71" t="s">
        <v>1810</v>
      </c>
      <c r="D310" s="51" t="s">
        <v>2460</v>
      </c>
      <c r="E310" s="43" t="s">
        <v>35</v>
      </c>
      <c r="F310" s="42" t="s">
        <v>331</v>
      </c>
      <c r="G310" s="42" t="s">
        <v>35</v>
      </c>
      <c r="H310" s="41" t="s">
        <v>1873</v>
      </c>
      <c r="I310" s="41" t="s">
        <v>1873</v>
      </c>
      <c r="J310" s="51" t="s">
        <v>2460</v>
      </c>
      <c r="K310" s="51" t="s">
        <v>2460</v>
      </c>
      <c r="L310" s="41" t="s">
        <v>15</v>
      </c>
      <c r="M310" s="41" t="s">
        <v>332</v>
      </c>
      <c r="N310" s="50" t="str">
        <f t="shared" si="5"/>
        <v>INSERT INTO ft_t_rtvl   (rtng_value_oid, rtng_set_oid, rtng_cde, last_chg_tms, last_chg_usr_id, start_tms, rank_num, rtng_cde_num, rtng_nme, rtng_desc, data_stat_typ, data_src_id)  SELECT 'ESM=000309', (SELECT rtng_set_oid FROM ft_t_rtng WHERE end_tms IS NULL AND rtng_set_mnem = 'MOODY' ),'Ba1e',SYSDATE,'GS:BARCLAYS',SYSDATE,null,null,'Ba1e','Ba1e','ACTIVE','ESM'      FROM DUAL WHERE NOT EXISTS (SELECT 1 FROM ft_t_rtvl WHERE rtng_set_oid = (SELECT rtng_set_oid FROM ft_t_rtng WHERE end_tms IS NULL AND rtng_set_mnem = 'MOODY' ) AND rtng_cde = 'Ba1e');</v>
      </c>
    </row>
    <row r="311" spans="1:14" ht="14.5">
      <c r="A311" s="49" t="s">
        <v>1810</v>
      </c>
      <c r="B311" s="41" t="s">
        <v>2188</v>
      </c>
      <c r="C311" s="71" t="s">
        <v>1810</v>
      </c>
      <c r="D311" s="51" t="s">
        <v>2461</v>
      </c>
      <c r="E311" s="43" t="s">
        <v>35</v>
      </c>
      <c r="F311" s="42" t="s">
        <v>331</v>
      </c>
      <c r="G311" s="42" t="s">
        <v>35</v>
      </c>
      <c r="H311" s="41" t="s">
        <v>1873</v>
      </c>
      <c r="I311" s="41" t="s">
        <v>1873</v>
      </c>
      <c r="J311" s="51" t="s">
        <v>2461</v>
      </c>
      <c r="K311" s="51" t="s">
        <v>2461</v>
      </c>
      <c r="L311" s="41" t="s">
        <v>15</v>
      </c>
      <c r="M311" s="41" t="s">
        <v>332</v>
      </c>
      <c r="N311" s="50" t="str">
        <f t="shared" si="5"/>
        <v>INSERT INTO ft_t_rtvl   (rtng_value_oid, rtng_set_oid, rtng_cde, last_chg_tms, last_chg_usr_id, start_tms, rank_num, rtng_cde_num, rtng_nme, rtng_desc, data_stat_typ, data_src_id)  SELECT 'ESM=000310', (SELECT rtng_set_oid FROM ft_t_rtng WHERE end_tms IS NULL AND rtng_set_mnem = 'MOODY' ),'B3e',SYSDATE,'GS:BARCLAYS',SYSDATE,null,null,'B3e','B3e','ACTIVE','ESM'      FROM DUAL WHERE NOT EXISTS (SELECT 1 FROM ft_t_rtvl WHERE rtng_set_oid = (SELECT rtng_set_oid FROM ft_t_rtng WHERE end_tms IS NULL AND rtng_set_mnem = 'MOODY' ) AND rtng_cde = 'B3e');</v>
      </c>
    </row>
    <row r="312" spans="1:14" ht="14.5">
      <c r="A312" s="49" t="s">
        <v>1810</v>
      </c>
      <c r="B312" s="41" t="s">
        <v>2189</v>
      </c>
      <c r="C312" s="71" t="s">
        <v>1810</v>
      </c>
      <c r="D312" s="51" t="s">
        <v>2462</v>
      </c>
      <c r="E312" s="43" t="s">
        <v>35</v>
      </c>
      <c r="F312" s="42" t="s">
        <v>331</v>
      </c>
      <c r="G312" s="42" t="s">
        <v>35</v>
      </c>
      <c r="H312" s="41" t="s">
        <v>1873</v>
      </c>
      <c r="I312" s="41" t="s">
        <v>1873</v>
      </c>
      <c r="J312" s="51" t="s">
        <v>2462</v>
      </c>
      <c r="K312" s="51" t="s">
        <v>2462</v>
      </c>
      <c r="L312" s="41" t="s">
        <v>15</v>
      </c>
      <c r="M312" s="41" t="s">
        <v>332</v>
      </c>
      <c r="N312" s="50" t="str">
        <f t="shared" si="5"/>
        <v>INSERT INTO ft_t_rtvl   (rtng_value_oid, rtng_set_oid, rtng_cde, last_chg_tms, last_chg_usr_id, start_tms, rank_num, rtng_cde_num, rtng_nme, rtng_desc, data_stat_typ, data_src_id)  SELECT 'ESM=000311', (SELECT rtng_set_oid FROM ft_t_rtng WHERE end_tms IS NULL AND rtng_set_mnem = 'MOODY' ),'Aaae',SYSDATE,'GS:BARCLAYS',SYSDATE,null,null,'Aaae','Aaae','ACTIVE','ESM'      FROM DUAL WHERE NOT EXISTS (SELECT 1 FROM ft_t_rtvl WHERE rtng_set_oid = (SELECT rtng_set_oid FROM ft_t_rtng WHERE end_tms IS NULL AND rtng_set_mnem = 'MOODY' ) AND rtng_cde = 'Aaae');</v>
      </c>
    </row>
    <row r="313" spans="1:14" ht="14.5">
      <c r="A313" s="49" t="s">
        <v>1810</v>
      </c>
      <c r="B313" s="41" t="s">
        <v>2190</v>
      </c>
      <c r="C313" s="71" t="s">
        <v>1810</v>
      </c>
      <c r="D313" s="51" t="s">
        <v>2463</v>
      </c>
      <c r="E313" s="43" t="s">
        <v>35</v>
      </c>
      <c r="F313" s="42" t="s">
        <v>331</v>
      </c>
      <c r="G313" s="42" t="s">
        <v>35</v>
      </c>
      <c r="H313" s="41" t="s">
        <v>1873</v>
      </c>
      <c r="I313" s="41" t="s">
        <v>1873</v>
      </c>
      <c r="J313" s="51" t="s">
        <v>2463</v>
      </c>
      <c r="K313" s="51" t="s">
        <v>2463</v>
      </c>
      <c r="L313" s="41" t="s">
        <v>15</v>
      </c>
      <c r="M313" s="41" t="s">
        <v>332</v>
      </c>
      <c r="N313" s="50" t="str">
        <f t="shared" si="5"/>
        <v>INSERT INTO ft_t_rtvl   (rtng_value_oid, rtng_set_oid, rtng_cde, last_chg_tms, last_chg_usr_id, start_tms, rank_num, rtng_cde_num, rtng_nme, rtng_desc, data_stat_typ, data_src_id)  SELECT 'ESM=000312', (SELECT rtng_set_oid FROM ft_t_rtng WHERE end_tms IS NULL AND rtng_set_mnem = 'MOODY' ),'Ba1 *+',SYSDATE,'GS:BARCLAYS',SYSDATE,null,null,'Ba1 *+','Ba1 *+','ACTIVE','ESM'      FROM DUAL WHERE NOT EXISTS (SELECT 1 FROM ft_t_rtvl WHERE rtng_set_oid = (SELECT rtng_set_oid FROM ft_t_rtng WHERE end_tms IS NULL AND rtng_set_mnem = 'MOODY' ) AND rtng_cde = 'Ba1 *+');</v>
      </c>
    </row>
    <row r="314" spans="1:14" ht="14.5">
      <c r="A314" s="49" t="s">
        <v>1810</v>
      </c>
      <c r="B314" s="41" t="s">
        <v>2191</v>
      </c>
      <c r="C314" s="71" t="s">
        <v>1810</v>
      </c>
      <c r="D314" s="51" t="s">
        <v>2464</v>
      </c>
      <c r="E314" s="43" t="s">
        <v>35</v>
      </c>
      <c r="F314" s="42" t="s">
        <v>331</v>
      </c>
      <c r="G314" s="42" t="s">
        <v>35</v>
      </c>
      <c r="H314" s="41" t="s">
        <v>1873</v>
      </c>
      <c r="I314" s="41" t="s">
        <v>1873</v>
      </c>
      <c r="J314" s="51" t="s">
        <v>2464</v>
      </c>
      <c r="K314" s="51" t="s">
        <v>2464</v>
      </c>
      <c r="L314" s="41" t="s">
        <v>15</v>
      </c>
      <c r="M314" s="41" t="s">
        <v>332</v>
      </c>
      <c r="N314" s="50" t="str">
        <f t="shared" si="5"/>
        <v>INSERT INTO ft_t_rtvl   (rtng_value_oid, rtng_set_oid, rtng_cde, last_chg_tms, last_chg_usr_id, start_tms, rank_num, rtng_cde_num, rtng_nme, rtng_desc, data_stat_typ, data_src_id)  SELECT 'ESM=000313', (SELECT rtng_set_oid FROM ft_t_rtng WHERE end_tms IS NULL AND rtng_set_mnem = 'MOODY' ),'(P)Ba1',SYSDATE,'GS:BARCLAYS',SYSDATE,null,null,'(P)Ba1','(P)Ba1','ACTIVE','ESM'      FROM DUAL WHERE NOT EXISTS (SELECT 1 FROM ft_t_rtvl WHERE rtng_set_oid = (SELECT rtng_set_oid FROM ft_t_rtng WHERE end_tms IS NULL AND rtng_set_mnem = 'MOODY' ) AND rtng_cde = '(P)Ba1');</v>
      </c>
    </row>
    <row r="315" spans="1:14" ht="14.5">
      <c r="A315" s="49" t="s">
        <v>1810</v>
      </c>
      <c r="B315" s="41" t="s">
        <v>2192</v>
      </c>
      <c r="C315" s="71" t="s">
        <v>1810</v>
      </c>
      <c r="D315" s="51" t="s">
        <v>102</v>
      </c>
      <c r="E315" s="43" t="s">
        <v>35</v>
      </c>
      <c r="F315" s="42" t="s">
        <v>331</v>
      </c>
      <c r="G315" s="42" t="s">
        <v>35</v>
      </c>
      <c r="H315" s="41" t="s">
        <v>1873</v>
      </c>
      <c r="I315" s="41" t="s">
        <v>1873</v>
      </c>
      <c r="J315" s="51" t="s">
        <v>102</v>
      </c>
      <c r="K315" s="51" t="s">
        <v>102</v>
      </c>
      <c r="L315" s="41" t="s">
        <v>15</v>
      </c>
      <c r="M315" s="41" t="s">
        <v>332</v>
      </c>
      <c r="N315" s="50" t="str">
        <f t="shared" si="5"/>
        <v>INSERT INTO ft_t_rtvl   (rtng_value_oid, rtng_set_oid, rtng_cde, last_chg_tms, last_chg_usr_id, start_tms, rank_num, rtng_cde_num, rtng_nme, rtng_desc, data_stat_typ, data_src_id)  SELECT 'ESM=000314', (SELECT rtng_set_oid FROM ft_t_rtng WHERE end_tms IS NULL AND rtng_set_mnem = 'MOODY' ),'A3',SYSDATE,'GS:BARCLAYS',SYSDATE,null,null,'A3','A3','ACTIVE','ESM'      FROM DUAL WHERE NOT EXISTS (SELECT 1 FROM ft_t_rtvl WHERE rtng_set_oid = (SELECT rtng_set_oid FROM ft_t_rtng WHERE end_tms IS NULL AND rtng_set_mnem = 'MOODY' ) AND rtng_cde = 'A3');</v>
      </c>
    </row>
    <row r="316" spans="1:14" ht="14.5">
      <c r="A316" s="49" t="s">
        <v>1810</v>
      </c>
      <c r="B316" s="41" t="s">
        <v>2193</v>
      </c>
      <c r="C316" s="71" t="s">
        <v>1810</v>
      </c>
      <c r="D316" s="51" t="s">
        <v>2465</v>
      </c>
      <c r="E316" s="43" t="s">
        <v>35</v>
      </c>
      <c r="F316" s="42" t="s">
        <v>331</v>
      </c>
      <c r="G316" s="42" t="s">
        <v>35</v>
      </c>
      <c r="H316" s="41" t="s">
        <v>1873</v>
      </c>
      <c r="I316" s="41" t="s">
        <v>1873</v>
      </c>
      <c r="J316" s="51" t="s">
        <v>2465</v>
      </c>
      <c r="K316" s="51" t="s">
        <v>2465</v>
      </c>
      <c r="L316" s="41" t="s">
        <v>15</v>
      </c>
      <c r="M316" s="41" t="s">
        <v>332</v>
      </c>
      <c r="N316" s="50" t="str">
        <f t="shared" si="5"/>
        <v>INSERT INTO ft_t_rtvl   (rtng_value_oid, rtng_set_oid, rtng_cde, last_chg_tms, last_chg_usr_id, start_tms, rank_num, rtng_cde_num, rtng_nme, rtng_desc, data_stat_typ, data_src_id)  SELECT 'ESM=000315', (SELECT rtng_set_oid FROM ft_t_rtng WHERE end_tms IS NULL AND rtng_set_mnem = 'MOODY' ),'Baa2 /*-',SYSDATE,'GS:BARCLAYS',SYSDATE,null,null,'Baa2 /*-','Baa2 /*-','ACTIVE','ESM'      FROM DUAL WHERE NOT EXISTS (SELECT 1 FROM ft_t_rtvl WHERE rtng_set_oid = (SELECT rtng_set_oid FROM ft_t_rtng WHERE end_tms IS NULL AND rtng_set_mnem = 'MOODY' ) AND rtng_cde = 'Baa2 /*-');</v>
      </c>
    </row>
    <row r="317" spans="1:14" ht="14.5">
      <c r="A317" s="49" t="s">
        <v>1810</v>
      </c>
      <c r="B317" s="41" t="s">
        <v>2194</v>
      </c>
      <c r="C317" s="71" t="s">
        <v>1810</v>
      </c>
      <c r="D317" s="51" t="s">
        <v>2290</v>
      </c>
      <c r="E317" s="43" t="s">
        <v>35</v>
      </c>
      <c r="F317" s="42" t="s">
        <v>331</v>
      </c>
      <c r="G317" s="42" t="s">
        <v>35</v>
      </c>
      <c r="H317" s="41" t="s">
        <v>1873</v>
      </c>
      <c r="I317" s="41" t="s">
        <v>1873</v>
      </c>
      <c r="J317" s="51" t="s">
        <v>2290</v>
      </c>
      <c r="K317" s="51" t="s">
        <v>2290</v>
      </c>
      <c r="L317" s="41" t="s">
        <v>15</v>
      </c>
      <c r="M317" s="41" t="s">
        <v>332</v>
      </c>
      <c r="N317" s="50" t="str">
        <f t="shared" ref="N317:N380" si="6">CONCATENATE("INSERT INTO ft_t_rtvl   (rtng_value_oid, rtng_set_oid, rtng_cde, last_chg_tms, last_chg_usr_id, start_tms, rank_num, rtng_cde_num, rtng_nme, rtng_desc, data_stat_typ, data_src_id)  SELECT '", B317, "', (SELECT rtng_set_oid FROM ft_t_rtng WHERE end_tms IS NULL AND rtng_set_mnem = '", C317, "' ),'", D317, "',", E317, ",'", F317, "',", G317, ",", H317,",", IF(I317="","NULL",I317), ",'", J317, "','", K317, "','", L317, "','", M317, "'      FROM DUAL WHERE NOT EXISTS (SELECT 1 FROM ft_t_rtvl WHERE rtng_set_oid = ", "(SELECT rtng_set_oid FROM ft_t_rtng WHERE end_tms IS NULL AND rtng_set_mnem = '", C317, "' )", " AND rtng_cde = '", D317, "');")</f>
        <v>INSERT INTO ft_t_rtvl   (rtng_value_oid, rtng_set_oid, rtng_cde, last_chg_tms, last_chg_usr_id, start_tms, rank_num, rtng_cde_num, rtng_nme, rtng_desc, data_stat_typ, data_src_id)  SELECT 'ESM=000316', (SELECT rtng_set_oid FROM ft_t_rtng WHERE end_tms IS NULL AND rtng_set_mnem = 'MOODY' ),'VMIG 1',SYSDATE,'GS:BARCLAYS',SYSDATE,null,null,'VMIG 1','VMIG 1','ACTIVE','ESM'      FROM DUAL WHERE NOT EXISTS (SELECT 1 FROM ft_t_rtvl WHERE rtng_set_oid = (SELECT rtng_set_oid FROM ft_t_rtng WHERE end_tms IS NULL AND rtng_set_mnem = 'MOODY' ) AND rtng_cde = 'VMIG 1');</v>
      </c>
    </row>
    <row r="318" spans="1:14" ht="14.5">
      <c r="A318" s="49" t="s">
        <v>1810</v>
      </c>
      <c r="B318" s="41" t="s">
        <v>2195</v>
      </c>
      <c r="C318" s="71" t="s">
        <v>1810</v>
      </c>
      <c r="D318" s="51" t="s">
        <v>2466</v>
      </c>
      <c r="E318" s="43" t="s">
        <v>35</v>
      </c>
      <c r="F318" s="42" t="s">
        <v>331</v>
      </c>
      <c r="G318" s="42" t="s">
        <v>35</v>
      </c>
      <c r="H318" s="41" t="s">
        <v>1873</v>
      </c>
      <c r="I318" s="41" t="s">
        <v>1873</v>
      </c>
      <c r="J318" s="51" t="s">
        <v>2466</v>
      </c>
      <c r="K318" s="51" t="s">
        <v>2466</v>
      </c>
      <c r="L318" s="41" t="s">
        <v>15</v>
      </c>
      <c r="M318" s="41" t="s">
        <v>332</v>
      </c>
      <c r="N318" s="50" t="str">
        <f t="shared" si="6"/>
        <v>INSERT INTO ft_t_rtvl   (rtng_value_oid, rtng_set_oid, rtng_cde, last_chg_tms, last_chg_usr_id, start_tms, rank_num, rtng_cde_num, rtng_nme, rtng_desc, data_stat_typ, data_src_id)  SELECT 'ESM=000317', (SELECT rtng_set_oid FROM ft_t_rtng WHERE end_tms IS NULL AND rtng_set_mnem = 'MOODY' ),'Baa2 *+',SYSDATE,'GS:BARCLAYS',SYSDATE,null,null,'Baa2 *+','Baa2 *+','ACTIVE','ESM'      FROM DUAL WHERE NOT EXISTS (SELECT 1 FROM ft_t_rtvl WHERE rtng_set_oid = (SELECT rtng_set_oid FROM ft_t_rtng WHERE end_tms IS NULL AND rtng_set_mnem = 'MOODY' ) AND rtng_cde = 'Baa2 *+');</v>
      </c>
    </row>
    <row r="319" spans="1:14" ht="14.5">
      <c r="A319" s="49" t="s">
        <v>1810</v>
      </c>
      <c r="B319" s="41" t="s">
        <v>2196</v>
      </c>
      <c r="C319" s="71" t="s">
        <v>1810</v>
      </c>
      <c r="D319" s="51" t="s">
        <v>2467</v>
      </c>
      <c r="E319" s="43" t="s">
        <v>35</v>
      </c>
      <c r="F319" s="42" t="s">
        <v>331</v>
      </c>
      <c r="G319" s="42" t="s">
        <v>35</v>
      </c>
      <c r="H319" s="41" t="s">
        <v>1873</v>
      </c>
      <c r="I319" s="41" t="s">
        <v>1873</v>
      </c>
      <c r="J319" s="51" t="s">
        <v>2467</v>
      </c>
      <c r="K319" s="51" t="s">
        <v>2467</v>
      </c>
      <c r="L319" s="41" t="s">
        <v>15</v>
      </c>
      <c r="M319" s="41" t="s">
        <v>332</v>
      </c>
      <c r="N319" s="50" t="str">
        <f t="shared" si="6"/>
        <v>INSERT INTO ft_t_rtvl   (rtng_value_oid, rtng_set_oid, rtng_cde, last_chg_tms, last_chg_usr_id, start_tms, rank_num, rtng_cde_num, rtng_nme, rtng_desc, data_stat_typ, data_src_id)  SELECT 'ESM=000318', (SELECT rtng_set_oid FROM ft_t_rtng WHERE end_tms IS NULL AND rtng_set_mnem = 'MOODY' ),'B1.ar *-',SYSDATE,'GS:BARCLAYS',SYSDATE,null,null,'B1.ar *-','B1.ar *-','ACTIVE','ESM'      FROM DUAL WHERE NOT EXISTS (SELECT 1 FROM ft_t_rtvl WHERE rtng_set_oid = (SELECT rtng_set_oid FROM ft_t_rtng WHERE end_tms IS NULL AND rtng_set_mnem = 'MOODY' ) AND rtng_cde = 'B1.ar *-');</v>
      </c>
    </row>
    <row r="320" spans="1:14" ht="14.5">
      <c r="A320" s="49" t="s">
        <v>1810</v>
      </c>
      <c r="B320" s="41" t="s">
        <v>2197</v>
      </c>
      <c r="C320" s="71" t="s">
        <v>1810</v>
      </c>
      <c r="D320" s="51" t="s">
        <v>2468</v>
      </c>
      <c r="E320" s="43" t="s">
        <v>35</v>
      </c>
      <c r="F320" s="42" t="s">
        <v>331</v>
      </c>
      <c r="G320" s="42" t="s">
        <v>35</v>
      </c>
      <c r="H320" s="41" t="s">
        <v>1873</v>
      </c>
      <c r="I320" s="41" t="s">
        <v>1873</v>
      </c>
      <c r="J320" s="51" t="s">
        <v>2468</v>
      </c>
      <c r="K320" s="51" t="s">
        <v>2468</v>
      </c>
      <c r="L320" s="41" t="s">
        <v>15</v>
      </c>
      <c r="M320" s="41" t="s">
        <v>332</v>
      </c>
      <c r="N320" s="50" t="str">
        <f t="shared" si="6"/>
        <v>INSERT INTO ft_t_rtvl   (rtng_value_oid, rtng_set_oid, rtng_cde, last_chg_tms, last_chg_usr_id, start_tms, rank_num, rtng_cde_num, rtng_nme, rtng_desc, data_stat_typ, data_src_id)  SELECT 'ESM=000319', (SELECT rtng_set_oid FROM ft_t_rtng WHERE end_tms IS NULL AND rtng_set_mnem = 'MOODY' ),'(P)Ba2',SYSDATE,'GS:BARCLAYS',SYSDATE,null,null,'(P)Ba2','(P)Ba2','ACTIVE','ESM'      FROM DUAL WHERE NOT EXISTS (SELECT 1 FROM ft_t_rtvl WHERE rtng_set_oid = (SELECT rtng_set_oid FROM ft_t_rtng WHERE end_tms IS NULL AND rtng_set_mnem = 'MOODY' ) AND rtng_cde = '(P)Ba2');</v>
      </c>
    </row>
    <row r="321" spans="1:14" ht="14.5">
      <c r="A321" s="49" t="s">
        <v>1810</v>
      </c>
      <c r="B321" s="41" t="s">
        <v>2198</v>
      </c>
      <c r="C321" s="71" t="s">
        <v>1810</v>
      </c>
      <c r="D321" s="51" t="s">
        <v>2469</v>
      </c>
      <c r="E321" s="43" t="s">
        <v>35</v>
      </c>
      <c r="F321" s="42" t="s">
        <v>331</v>
      </c>
      <c r="G321" s="42" t="s">
        <v>35</v>
      </c>
      <c r="H321" s="41" t="s">
        <v>1873</v>
      </c>
      <c r="I321" s="41" t="s">
        <v>1873</v>
      </c>
      <c r="J321" s="51" t="s">
        <v>2469</v>
      </c>
      <c r="K321" s="51" t="s">
        <v>2469</v>
      </c>
      <c r="L321" s="41" t="s">
        <v>15</v>
      </c>
      <c r="M321" s="41" t="s">
        <v>332</v>
      </c>
      <c r="N321" s="50" t="str">
        <f t="shared" si="6"/>
        <v>INSERT INTO ft_t_rtvl   (rtng_value_oid, rtng_set_oid, rtng_cde, last_chg_tms, last_chg_usr_id, start_tms, rank_num, rtng_cde_num, rtng_nme, rtng_desc, data_stat_typ, data_src_id)  SELECT 'ESM=000320', (SELECT rtng_set_oid FROM ft_t_rtng WHERE end_tms IS NULL AND rtng_set_mnem = 'MOODY' ),'A2 /*',SYSDATE,'GS:BARCLAYS',SYSDATE,null,null,'A2 /*','A2 /*','ACTIVE','ESM'      FROM DUAL WHERE NOT EXISTS (SELECT 1 FROM ft_t_rtvl WHERE rtng_set_oid = (SELECT rtng_set_oid FROM ft_t_rtng WHERE end_tms IS NULL AND rtng_set_mnem = 'MOODY' ) AND rtng_cde = 'A2 /*');</v>
      </c>
    </row>
    <row r="322" spans="1:14" ht="14.5">
      <c r="A322" s="49" t="s">
        <v>1810</v>
      </c>
      <c r="B322" s="41" t="s">
        <v>2199</v>
      </c>
      <c r="C322" s="71" t="s">
        <v>1810</v>
      </c>
      <c r="D322" s="51" t="s">
        <v>2470</v>
      </c>
      <c r="E322" s="43" t="s">
        <v>35</v>
      </c>
      <c r="F322" s="42" t="s">
        <v>331</v>
      </c>
      <c r="G322" s="42" t="s">
        <v>35</v>
      </c>
      <c r="H322" s="41" t="s">
        <v>1873</v>
      </c>
      <c r="I322" s="41" t="s">
        <v>1873</v>
      </c>
      <c r="J322" s="51" t="s">
        <v>2470</v>
      </c>
      <c r="K322" s="51" t="s">
        <v>2470</v>
      </c>
      <c r="L322" s="41" t="s">
        <v>15</v>
      </c>
      <c r="M322" s="41" t="s">
        <v>332</v>
      </c>
      <c r="N322" s="50" t="str">
        <f t="shared" si="6"/>
        <v>INSERT INTO ft_t_rtvl   (rtng_value_oid, rtng_set_oid, rtng_cde, last_chg_tms, last_chg_usr_id, start_tms, rank_num, rtng_cde_num, rtng_nme, rtng_desc, data_stat_typ, data_src_id)  SELECT 'ESM=000321', (SELECT rtng_set_oid FROM ft_t_rtng WHERE end_tms IS NULL AND rtng_set_mnem = 'MOODY' ),'A3e',SYSDATE,'GS:BARCLAYS',SYSDATE,null,null,'A3e','A3e','ACTIVE','ESM'      FROM DUAL WHERE NOT EXISTS (SELECT 1 FROM ft_t_rtvl WHERE rtng_set_oid = (SELECT rtng_set_oid FROM ft_t_rtng WHERE end_tms IS NULL AND rtng_set_mnem = 'MOODY' ) AND rtng_cde = 'A3e');</v>
      </c>
    </row>
    <row r="323" spans="1:14" ht="14.5">
      <c r="A323" s="49" t="s">
        <v>1810</v>
      </c>
      <c r="B323" s="41" t="s">
        <v>2200</v>
      </c>
      <c r="C323" s="71" t="s">
        <v>1810</v>
      </c>
      <c r="D323" s="51" t="s">
        <v>2291</v>
      </c>
      <c r="E323" s="43" t="s">
        <v>35</v>
      </c>
      <c r="F323" s="42" t="s">
        <v>331</v>
      </c>
      <c r="G323" s="42" t="s">
        <v>35</v>
      </c>
      <c r="H323" s="41" t="s">
        <v>1873</v>
      </c>
      <c r="I323" s="41" t="s">
        <v>1873</v>
      </c>
      <c r="J323" s="51" t="s">
        <v>2291</v>
      </c>
      <c r="K323" s="51" t="s">
        <v>2291</v>
      </c>
      <c r="L323" s="41" t="s">
        <v>15</v>
      </c>
      <c r="M323" s="41" t="s">
        <v>332</v>
      </c>
      <c r="N323" s="50" t="str">
        <f t="shared" si="6"/>
        <v>INSERT INTO ft_t_rtvl   (rtng_value_oid, rtng_set_oid, rtng_cde, last_chg_tms, last_chg_usr_id, start_tms, rank_num, rtng_cde_num, rtng_nme, rtng_desc, data_stat_typ, data_src_id)  SELECT 'ESM=000322', (SELECT rtng_set_oid FROM ft_t_rtng WHERE end_tms IS NULL AND rtng_set_mnem = 'MOODY' ),'VMIG1',SYSDATE,'GS:BARCLAYS',SYSDATE,null,null,'VMIG1','VMIG1','ACTIVE','ESM'      FROM DUAL WHERE NOT EXISTS (SELECT 1 FROM ft_t_rtvl WHERE rtng_set_oid = (SELECT rtng_set_oid FROM ft_t_rtng WHERE end_tms IS NULL AND rtng_set_mnem = 'MOODY' ) AND rtng_cde = 'VMIG1');</v>
      </c>
    </row>
    <row r="324" spans="1:14" ht="14.5">
      <c r="A324" s="49" t="s">
        <v>1810</v>
      </c>
      <c r="B324" s="41" t="s">
        <v>2201</v>
      </c>
      <c r="C324" s="71" t="s">
        <v>1810</v>
      </c>
      <c r="D324" s="51" t="s">
        <v>2471</v>
      </c>
      <c r="E324" s="43" t="s">
        <v>35</v>
      </c>
      <c r="F324" s="42" t="s">
        <v>331</v>
      </c>
      <c r="G324" s="42" t="s">
        <v>35</v>
      </c>
      <c r="H324" s="41" t="s">
        <v>1873</v>
      </c>
      <c r="I324" s="41" t="s">
        <v>1873</v>
      </c>
      <c r="J324" s="51" t="s">
        <v>2471</v>
      </c>
      <c r="K324" s="51" t="s">
        <v>2471</v>
      </c>
      <c r="L324" s="41" t="s">
        <v>15</v>
      </c>
      <c r="M324" s="41" t="s">
        <v>332</v>
      </c>
      <c r="N324" s="50" t="str">
        <f t="shared" si="6"/>
        <v>INSERT INTO ft_t_rtvl   (rtng_value_oid, rtng_set_oid, rtng_cde, last_chg_tms, last_chg_usr_id, start_tms, rank_num, rtng_cde_num, rtng_nme, rtng_desc, data_stat_typ, data_src_id)  SELECT 'ESM=000323', (SELECT rtng_set_oid FROM ft_t_rtng WHERE end_tms IS NULL AND rtng_set_mnem = 'MOODY' ),'A2e',SYSDATE,'GS:BARCLAYS',SYSDATE,null,null,'A2e','A2e','ACTIVE','ESM'      FROM DUAL WHERE NOT EXISTS (SELECT 1 FROM ft_t_rtvl WHERE rtng_set_oid = (SELECT rtng_set_oid FROM ft_t_rtng WHERE end_tms IS NULL AND rtng_set_mnem = 'MOODY' ) AND rtng_cde = 'A2e');</v>
      </c>
    </row>
    <row r="325" spans="1:14" ht="14.5">
      <c r="A325" s="49" t="s">
        <v>1810</v>
      </c>
      <c r="B325" s="41" t="s">
        <v>2202</v>
      </c>
      <c r="C325" s="71" t="s">
        <v>1810</v>
      </c>
      <c r="D325" s="51" t="s">
        <v>2472</v>
      </c>
      <c r="E325" s="43" t="s">
        <v>35</v>
      </c>
      <c r="F325" s="42" t="s">
        <v>331</v>
      </c>
      <c r="G325" s="42" t="s">
        <v>35</v>
      </c>
      <c r="H325" s="41" t="s">
        <v>1873</v>
      </c>
      <c r="I325" s="41" t="s">
        <v>1873</v>
      </c>
      <c r="J325" s="51" t="s">
        <v>2472</v>
      </c>
      <c r="K325" s="51" t="s">
        <v>2472</v>
      </c>
      <c r="L325" s="41" t="s">
        <v>15</v>
      </c>
      <c r="M325" s="41" t="s">
        <v>332</v>
      </c>
      <c r="N325" s="50" t="str">
        <f t="shared" si="6"/>
        <v>INSERT INTO ft_t_rtvl   (rtng_value_oid, rtng_set_oid, rtng_cde, last_chg_tms, last_chg_usr_id, start_tms, rank_num, rtng_cde_num, rtng_nme, rtng_desc, data_stat_typ, data_src_id)  SELECT 'ESM=000324', (SELECT rtng_set_oid FROM ft_t_rtng WHERE end_tms IS NULL AND rtng_set_mnem = 'MOODY' ),'Caa3 *-',SYSDATE,'GS:BARCLAYS',SYSDATE,null,null,'Caa3 *-','Caa3 *-','ACTIVE','ESM'      FROM DUAL WHERE NOT EXISTS (SELECT 1 FROM ft_t_rtvl WHERE rtng_set_oid = (SELECT rtng_set_oid FROM ft_t_rtng WHERE end_tms IS NULL AND rtng_set_mnem = 'MOODY' ) AND rtng_cde = 'Caa3 *-');</v>
      </c>
    </row>
    <row r="326" spans="1:14" ht="14.5">
      <c r="A326" s="49" t="s">
        <v>1810</v>
      </c>
      <c r="B326" s="41" t="s">
        <v>2203</v>
      </c>
      <c r="C326" s="71" t="s">
        <v>1810</v>
      </c>
      <c r="D326" s="51" t="s">
        <v>2473</v>
      </c>
      <c r="E326" s="43" t="s">
        <v>35</v>
      </c>
      <c r="F326" s="42" t="s">
        <v>331</v>
      </c>
      <c r="G326" s="42" t="s">
        <v>35</v>
      </c>
      <c r="H326" s="41" t="s">
        <v>1873</v>
      </c>
      <c r="I326" s="41" t="s">
        <v>1873</v>
      </c>
      <c r="J326" s="51" t="s">
        <v>2473</v>
      </c>
      <c r="K326" s="51" t="s">
        <v>2473</v>
      </c>
      <c r="L326" s="41" t="s">
        <v>15</v>
      </c>
      <c r="M326" s="41" t="s">
        <v>332</v>
      </c>
      <c r="N326" s="50" t="str">
        <f t="shared" si="6"/>
        <v>INSERT INTO ft_t_rtvl   (rtng_value_oid, rtng_set_oid, rtng_cde, last_chg_tms, last_chg_usr_id, start_tms, rank_num, rtng_cde_num, rtng_nme, rtng_desc, data_stat_typ, data_src_id)  SELECT 'ESM=000325', (SELECT rtng_set_oid FROM ft_t_rtng WHERE end_tms IS NULL AND rtng_set_mnem = 'MOODY' ),'A1e',SYSDATE,'GS:BARCLAYS',SYSDATE,null,null,'A1e','A1e','ACTIVE','ESM'      FROM DUAL WHERE NOT EXISTS (SELECT 1 FROM ft_t_rtvl WHERE rtng_set_oid = (SELECT rtng_set_oid FROM ft_t_rtng WHERE end_tms IS NULL AND rtng_set_mnem = 'MOODY' ) AND rtng_cde = 'A1e');</v>
      </c>
    </row>
    <row r="327" spans="1:14" ht="14.5">
      <c r="A327" s="49" t="s">
        <v>1810</v>
      </c>
      <c r="B327" s="41" t="s">
        <v>2204</v>
      </c>
      <c r="C327" s="71" t="s">
        <v>1810</v>
      </c>
      <c r="D327" s="51" t="s">
        <v>151</v>
      </c>
      <c r="E327" s="43" t="s">
        <v>35</v>
      </c>
      <c r="F327" s="42" t="s">
        <v>331</v>
      </c>
      <c r="G327" s="42" t="s">
        <v>35</v>
      </c>
      <c r="H327" s="41" t="s">
        <v>1873</v>
      </c>
      <c r="I327" s="41" t="s">
        <v>1873</v>
      </c>
      <c r="J327" s="51" t="s">
        <v>151</v>
      </c>
      <c r="K327" s="51" t="s">
        <v>151</v>
      </c>
      <c r="L327" s="41" t="s">
        <v>15</v>
      </c>
      <c r="M327" s="41" t="s">
        <v>332</v>
      </c>
      <c r="N327" s="50" t="str">
        <f t="shared" si="6"/>
        <v>INSERT INTO ft_t_rtvl   (rtng_value_oid, rtng_set_oid, rtng_cde, last_chg_tms, last_chg_usr_id, start_tms, rank_num, rtng_cde_num, rtng_nme, rtng_desc, data_stat_typ, data_src_id)  SELECT 'ESM=000326', (SELECT rtng_set_oid FROM ft_t_rtng WHERE end_tms IS NULL AND rtng_set_mnem = 'MOODY' ),'NA',SYSDATE,'GS:BARCLAYS',SYSDATE,null,null,'NA','NA','ACTIVE','ESM'      FROM DUAL WHERE NOT EXISTS (SELECT 1 FROM ft_t_rtvl WHERE rtng_set_oid = (SELECT rtng_set_oid FROM ft_t_rtng WHERE end_tms IS NULL AND rtng_set_mnem = 'MOODY' ) AND rtng_cde = 'NA');</v>
      </c>
    </row>
    <row r="328" spans="1:14" ht="14.5">
      <c r="A328" s="49" t="s">
        <v>1810</v>
      </c>
      <c r="B328" s="41" t="s">
        <v>2205</v>
      </c>
      <c r="C328" s="71" t="s">
        <v>1810</v>
      </c>
      <c r="D328" s="51" t="s">
        <v>98</v>
      </c>
      <c r="E328" s="43" t="s">
        <v>35</v>
      </c>
      <c r="F328" s="42" t="s">
        <v>331</v>
      </c>
      <c r="G328" s="42" t="s">
        <v>35</v>
      </c>
      <c r="H328" s="41" t="s">
        <v>1873</v>
      </c>
      <c r="I328" s="41" t="s">
        <v>1873</v>
      </c>
      <c r="J328" s="51" t="s">
        <v>98</v>
      </c>
      <c r="K328" s="51" t="s">
        <v>98</v>
      </c>
      <c r="L328" s="41" t="s">
        <v>15</v>
      </c>
      <c r="M328" s="41" t="s">
        <v>332</v>
      </c>
      <c r="N328" s="50" t="str">
        <f t="shared" si="6"/>
        <v>INSERT INTO ft_t_rtvl   (rtng_value_oid, rtng_set_oid, rtng_cde, last_chg_tms, last_chg_usr_id, start_tms, rank_num, rtng_cde_num, rtng_nme, rtng_desc, data_stat_typ, data_src_id)  SELECT 'ESM=000327', (SELECT rtng_set_oid FROM ft_t_rtng WHERE end_tms IS NULL AND rtng_set_mnem = 'MOODY' ),'Aa2',SYSDATE,'GS:BARCLAYS',SYSDATE,null,null,'Aa2','Aa2','ACTIVE','ESM'      FROM DUAL WHERE NOT EXISTS (SELECT 1 FROM ft_t_rtvl WHERE rtng_set_oid = (SELECT rtng_set_oid FROM ft_t_rtng WHERE end_tms IS NULL AND rtng_set_mnem = 'MOODY' ) AND rtng_cde = 'Aa2');</v>
      </c>
    </row>
    <row r="329" spans="1:14" ht="14.5">
      <c r="A329" s="49" t="s">
        <v>1810</v>
      </c>
      <c r="B329" s="41" t="s">
        <v>2206</v>
      </c>
      <c r="C329" s="71" t="s">
        <v>1810</v>
      </c>
      <c r="D329" s="51" t="s">
        <v>99</v>
      </c>
      <c r="E329" s="43" t="s">
        <v>35</v>
      </c>
      <c r="F329" s="42" t="s">
        <v>331</v>
      </c>
      <c r="G329" s="42" t="s">
        <v>35</v>
      </c>
      <c r="H329" s="41" t="s">
        <v>1873</v>
      </c>
      <c r="I329" s="41" t="s">
        <v>1873</v>
      </c>
      <c r="J329" s="51" t="s">
        <v>99</v>
      </c>
      <c r="K329" s="51" t="s">
        <v>99</v>
      </c>
      <c r="L329" s="41" t="s">
        <v>15</v>
      </c>
      <c r="M329" s="41" t="s">
        <v>332</v>
      </c>
      <c r="N329" s="50" t="str">
        <f t="shared" si="6"/>
        <v>INSERT INTO ft_t_rtvl   (rtng_value_oid, rtng_set_oid, rtng_cde, last_chg_tms, last_chg_usr_id, start_tms, rank_num, rtng_cde_num, rtng_nme, rtng_desc, data_stat_typ, data_src_id)  SELECT 'ESM=000328', (SELECT rtng_set_oid FROM ft_t_rtng WHERE end_tms IS NULL AND rtng_set_mnem = 'MOODY' ),'Aa3',SYSDATE,'GS:BARCLAYS',SYSDATE,null,null,'Aa3','Aa3','ACTIVE','ESM'      FROM DUAL WHERE NOT EXISTS (SELECT 1 FROM ft_t_rtvl WHERE rtng_set_oid = (SELECT rtng_set_oid FROM ft_t_rtng WHERE end_tms IS NULL AND rtng_set_mnem = 'MOODY' ) AND rtng_cde = 'Aa3');</v>
      </c>
    </row>
    <row r="330" spans="1:14" ht="14.5">
      <c r="A330" s="49" t="s">
        <v>1810</v>
      </c>
      <c r="B330" s="41" t="s">
        <v>2207</v>
      </c>
      <c r="C330" s="71" t="s">
        <v>1810</v>
      </c>
      <c r="D330" s="51" t="s">
        <v>97</v>
      </c>
      <c r="E330" s="43" t="s">
        <v>35</v>
      </c>
      <c r="F330" s="42" t="s">
        <v>331</v>
      </c>
      <c r="G330" s="42" t="s">
        <v>35</v>
      </c>
      <c r="H330" s="41" t="s">
        <v>1873</v>
      </c>
      <c r="I330" s="41" t="s">
        <v>1873</v>
      </c>
      <c r="J330" s="51" t="s">
        <v>97</v>
      </c>
      <c r="K330" s="51" t="s">
        <v>97</v>
      </c>
      <c r="L330" s="41" t="s">
        <v>15</v>
      </c>
      <c r="M330" s="41" t="s">
        <v>332</v>
      </c>
      <c r="N330" s="50" t="str">
        <f t="shared" si="6"/>
        <v>INSERT INTO ft_t_rtvl   (rtng_value_oid, rtng_set_oid, rtng_cde, last_chg_tms, last_chg_usr_id, start_tms, rank_num, rtng_cde_num, rtng_nme, rtng_desc, data_stat_typ, data_src_id)  SELECT 'ESM=000329', (SELECT rtng_set_oid FROM ft_t_rtng WHERE end_tms IS NULL AND rtng_set_mnem = 'MOODY' ),'Aa1',SYSDATE,'GS:BARCLAYS',SYSDATE,null,null,'Aa1','Aa1','ACTIVE','ESM'      FROM DUAL WHERE NOT EXISTS (SELECT 1 FROM ft_t_rtvl WHERE rtng_set_oid = (SELECT rtng_set_oid FROM ft_t_rtng WHERE end_tms IS NULL AND rtng_set_mnem = 'MOODY' ) AND rtng_cde = 'Aa1');</v>
      </c>
    </row>
    <row r="331" spans="1:14" ht="14.5">
      <c r="A331" s="49" t="s">
        <v>1810</v>
      </c>
      <c r="B331" s="41" t="s">
        <v>2208</v>
      </c>
      <c r="C331" s="71" t="s">
        <v>1810</v>
      </c>
      <c r="D331" s="51" t="s">
        <v>2474</v>
      </c>
      <c r="E331" s="43" t="s">
        <v>35</v>
      </c>
      <c r="F331" s="42" t="s">
        <v>331</v>
      </c>
      <c r="G331" s="42" t="s">
        <v>35</v>
      </c>
      <c r="H331" s="41" t="s">
        <v>1873</v>
      </c>
      <c r="I331" s="41" t="s">
        <v>1873</v>
      </c>
      <c r="J331" s="51" t="s">
        <v>2474</v>
      </c>
      <c r="K331" s="51" t="s">
        <v>2474</v>
      </c>
      <c r="L331" s="41" t="s">
        <v>15</v>
      </c>
      <c r="M331" s="41" t="s">
        <v>332</v>
      </c>
      <c r="N331" s="50" t="str">
        <f t="shared" si="6"/>
        <v>INSERT INTO ft_t_rtvl   (rtng_value_oid, rtng_set_oid, rtng_cde, last_chg_tms, last_chg_usr_id, start_tms, rank_num, rtng_cde_num, rtng_nme, rtng_desc, data_stat_typ, data_src_id)  SELECT 'ESM=000330', (SELECT rtng_set_oid FROM ft_t_rtng WHERE end_tms IS NULL AND rtng_set_mnem = 'MOODY' ),'B1.ar',SYSDATE,'GS:BARCLAYS',SYSDATE,null,null,'B1.ar','B1.ar','ACTIVE','ESM'      FROM DUAL WHERE NOT EXISTS (SELECT 1 FROM ft_t_rtvl WHERE rtng_set_oid = (SELECT rtng_set_oid FROM ft_t_rtng WHERE end_tms IS NULL AND rtng_set_mnem = 'MOODY' ) AND rtng_cde = 'B1.ar');</v>
      </c>
    </row>
    <row r="332" spans="1:14" ht="14.5">
      <c r="A332" s="49" t="s">
        <v>1810</v>
      </c>
      <c r="B332" s="41" t="s">
        <v>2209</v>
      </c>
      <c r="C332" s="71" t="s">
        <v>1810</v>
      </c>
      <c r="D332" s="51" t="s">
        <v>96</v>
      </c>
      <c r="E332" s="43" t="s">
        <v>35</v>
      </c>
      <c r="F332" s="42" t="s">
        <v>331</v>
      </c>
      <c r="G332" s="42" t="s">
        <v>35</v>
      </c>
      <c r="H332" s="41" t="s">
        <v>1873</v>
      </c>
      <c r="I332" s="41" t="s">
        <v>1873</v>
      </c>
      <c r="J332" s="51" t="s">
        <v>96</v>
      </c>
      <c r="K332" s="51" t="s">
        <v>96</v>
      </c>
      <c r="L332" s="41" t="s">
        <v>15</v>
      </c>
      <c r="M332" s="41" t="s">
        <v>332</v>
      </c>
      <c r="N332" s="50" t="str">
        <f t="shared" si="6"/>
        <v>INSERT INTO ft_t_rtvl   (rtng_value_oid, rtng_set_oid, rtng_cde, last_chg_tms, last_chg_usr_id, start_tms, rank_num, rtng_cde_num, rtng_nme, rtng_desc, data_stat_typ, data_src_id)  SELECT 'ESM=000331', (SELECT rtng_set_oid FROM ft_t_rtng WHERE end_tms IS NULL AND rtng_set_mnem = 'MOODY' ),'Aaa',SYSDATE,'GS:BARCLAYS',SYSDATE,null,null,'Aaa','Aaa','ACTIVE','ESM'      FROM DUAL WHERE NOT EXISTS (SELECT 1 FROM ft_t_rtvl WHERE rtng_set_oid = (SELECT rtng_set_oid FROM ft_t_rtng WHERE end_tms IS NULL AND rtng_set_mnem = 'MOODY' ) AND rtng_cde = 'Aaa');</v>
      </c>
    </row>
    <row r="333" spans="1:14" ht="14.5">
      <c r="A333" s="49" t="s">
        <v>1810</v>
      </c>
      <c r="B333" s="41" t="s">
        <v>2210</v>
      </c>
      <c r="C333" s="71" t="s">
        <v>1810</v>
      </c>
      <c r="D333" s="51" t="s">
        <v>101</v>
      </c>
      <c r="E333" s="43" t="s">
        <v>35</v>
      </c>
      <c r="F333" s="42" t="s">
        <v>331</v>
      </c>
      <c r="G333" s="42" t="s">
        <v>35</v>
      </c>
      <c r="H333" s="41" t="s">
        <v>1873</v>
      </c>
      <c r="I333" s="41" t="s">
        <v>1873</v>
      </c>
      <c r="J333" s="51" t="s">
        <v>101</v>
      </c>
      <c r="K333" s="51" t="s">
        <v>101</v>
      </c>
      <c r="L333" s="41" t="s">
        <v>15</v>
      </c>
      <c r="M333" s="41" t="s">
        <v>332</v>
      </c>
      <c r="N333" s="50" t="str">
        <f t="shared" si="6"/>
        <v>INSERT INTO ft_t_rtvl   (rtng_value_oid, rtng_set_oid, rtng_cde, last_chg_tms, last_chg_usr_id, start_tms, rank_num, rtng_cde_num, rtng_nme, rtng_desc, data_stat_typ, data_src_id)  SELECT 'ESM=000332', (SELECT rtng_set_oid FROM ft_t_rtng WHERE end_tms IS NULL AND rtng_set_mnem = 'MOODY' ),'A2',SYSDATE,'GS:BARCLAYS',SYSDATE,null,null,'A2','A2','ACTIVE','ESM'      FROM DUAL WHERE NOT EXISTS (SELECT 1 FROM ft_t_rtvl WHERE rtng_set_oid = (SELECT rtng_set_oid FROM ft_t_rtng WHERE end_tms IS NULL AND rtng_set_mnem = 'MOODY' ) AND rtng_cde = 'A2');</v>
      </c>
    </row>
    <row r="334" spans="1:14" ht="14.5">
      <c r="A334" s="49" t="s">
        <v>1810</v>
      </c>
      <c r="B334" s="41" t="s">
        <v>2211</v>
      </c>
      <c r="C334" s="71" t="s">
        <v>1810</v>
      </c>
      <c r="D334" s="51" t="s">
        <v>100</v>
      </c>
      <c r="E334" s="43" t="s">
        <v>35</v>
      </c>
      <c r="F334" s="42" t="s">
        <v>331</v>
      </c>
      <c r="G334" s="42" t="s">
        <v>35</v>
      </c>
      <c r="H334" s="41" t="s">
        <v>1873</v>
      </c>
      <c r="I334" s="41" t="s">
        <v>1873</v>
      </c>
      <c r="J334" s="51" t="s">
        <v>100</v>
      </c>
      <c r="K334" s="51" t="s">
        <v>100</v>
      </c>
      <c r="L334" s="41" t="s">
        <v>15</v>
      </c>
      <c r="M334" s="41" t="s">
        <v>332</v>
      </c>
      <c r="N334" s="50" t="str">
        <f t="shared" si="6"/>
        <v>INSERT INTO ft_t_rtvl   (rtng_value_oid, rtng_set_oid, rtng_cde, last_chg_tms, last_chg_usr_id, start_tms, rank_num, rtng_cde_num, rtng_nme, rtng_desc, data_stat_typ, data_src_id)  SELECT 'ESM=000333', (SELECT rtng_set_oid FROM ft_t_rtng WHERE end_tms IS NULL AND rtng_set_mnem = 'MOODY' ),'A1',SYSDATE,'GS:BARCLAYS',SYSDATE,null,null,'A1','A1','ACTIVE','ESM'      FROM DUAL WHERE NOT EXISTS (SELECT 1 FROM ft_t_rtvl WHERE rtng_set_oid = (SELECT rtng_set_oid FROM ft_t_rtng WHERE end_tms IS NULL AND rtng_set_mnem = 'MOODY' ) AND rtng_cde = 'A1');</v>
      </c>
    </row>
    <row r="335" spans="1:14" ht="14.5">
      <c r="A335" s="49" t="s">
        <v>1810</v>
      </c>
      <c r="B335" s="41" t="s">
        <v>2212</v>
      </c>
      <c r="C335" s="71" t="s">
        <v>1810</v>
      </c>
      <c r="D335" s="51" t="s">
        <v>2475</v>
      </c>
      <c r="E335" s="43" t="s">
        <v>35</v>
      </c>
      <c r="F335" s="42" t="s">
        <v>331</v>
      </c>
      <c r="G335" s="42" t="s">
        <v>35</v>
      </c>
      <c r="H335" s="41" t="s">
        <v>1873</v>
      </c>
      <c r="I335" s="41" t="s">
        <v>1873</v>
      </c>
      <c r="J335" s="51" t="s">
        <v>2475</v>
      </c>
      <c r="K335" s="51" t="s">
        <v>2475</v>
      </c>
      <c r="L335" s="41" t="s">
        <v>15</v>
      </c>
      <c r="M335" s="41" t="s">
        <v>332</v>
      </c>
      <c r="N335" s="50" t="str">
        <f t="shared" si="6"/>
        <v>INSERT INTO ft_t_rtvl   (rtng_value_oid, rtng_set_oid, rtng_cde, last_chg_tms, last_chg_usr_id, start_tms, rank_num, rtng_cde_num, rtng_nme, rtng_desc, data_stat_typ, data_src_id)  SELECT 'ESM=000334', (SELECT rtng_set_oid FROM ft_t_rtng WHERE end_tms IS NULL AND rtng_set_mnem = 'MOODY' ),'B3.ar *-',SYSDATE,'GS:BARCLAYS',SYSDATE,null,null,'B3.ar *-','B3.ar *-','ACTIVE','ESM'      FROM DUAL WHERE NOT EXISTS (SELECT 1 FROM ft_t_rtvl WHERE rtng_set_oid = (SELECT rtng_set_oid FROM ft_t_rtng WHERE end_tms IS NULL AND rtng_set_mnem = 'MOODY' ) AND rtng_cde = 'B3.ar *-');</v>
      </c>
    </row>
    <row r="336" spans="1:14" ht="14.5">
      <c r="A336" s="49" t="s">
        <v>1810</v>
      </c>
      <c r="B336" s="41" t="s">
        <v>2213</v>
      </c>
      <c r="C336" s="71" t="s">
        <v>1810</v>
      </c>
      <c r="D336" s="51" t="s">
        <v>2476</v>
      </c>
      <c r="E336" s="43" t="s">
        <v>35</v>
      </c>
      <c r="F336" s="42" t="s">
        <v>331</v>
      </c>
      <c r="G336" s="42" t="s">
        <v>35</v>
      </c>
      <c r="H336" s="41" t="s">
        <v>1873</v>
      </c>
      <c r="I336" s="41" t="s">
        <v>1873</v>
      </c>
      <c r="J336" s="51" t="s">
        <v>2476</v>
      </c>
      <c r="K336" s="51" t="s">
        <v>2476</v>
      </c>
      <c r="L336" s="41" t="s">
        <v>15</v>
      </c>
      <c r="M336" s="41" t="s">
        <v>332</v>
      </c>
      <c r="N336" s="50" t="str">
        <f t="shared" si="6"/>
        <v>INSERT INTO ft_t_rtvl   (rtng_value_oid, rtng_set_oid, rtng_cde, last_chg_tms, last_chg_usr_id, start_tms, rank_num, rtng_cde_num, rtng_nme, rtng_desc, data_stat_typ, data_src_id)  SELECT 'ESM=000335', (SELECT rtng_set_oid FROM ft_t_rtng WHERE end_tms IS NULL AND rtng_set_mnem = 'MOODY' ),'A2 /*-',SYSDATE,'GS:BARCLAYS',SYSDATE,null,null,'A2 /*-','A2 /*-','ACTIVE','ESM'      FROM DUAL WHERE NOT EXISTS (SELECT 1 FROM ft_t_rtvl WHERE rtng_set_oid = (SELECT rtng_set_oid FROM ft_t_rtng WHERE end_tms IS NULL AND rtng_set_mnem = 'MOODY' ) AND rtng_cde = 'A2 /*-');</v>
      </c>
    </row>
    <row r="337" spans="1:14" ht="14.5">
      <c r="A337" s="49" t="s">
        <v>1810</v>
      </c>
      <c r="B337" s="41" t="s">
        <v>2214</v>
      </c>
      <c r="C337" s="71" t="s">
        <v>1810</v>
      </c>
      <c r="D337" s="51" t="s">
        <v>110</v>
      </c>
      <c r="E337" s="43" t="s">
        <v>35</v>
      </c>
      <c r="F337" s="42" t="s">
        <v>331</v>
      </c>
      <c r="G337" s="42" t="s">
        <v>35</v>
      </c>
      <c r="H337" s="41" t="s">
        <v>1873</v>
      </c>
      <c r="I337" s="41" t="s">
        <v>1873</v>
      </c>
      <c r="J337" s="51" t="s">
        <v>110</v>
      </c>
      <c r="K337" s="51" t="s">
        <v>110</v>
      </c>
      <c r="L337" s="41" t="s">
        <v>15</v>
      </c>
      <c r="M337" s="41" t="s">
        <v>332</v>
      </c>
      <c r="N337" s="50" t="str">
        <f t="shared" si="6"/>
        <v>INSERT INTO ft_t_rtvl   (rtng_value_oid, rtng_set_oid, rtng_cde, last_chg_tms, last_chg_usr_id, start_tms, rank_num, rtng_cde_num, rtng_nme, rtng_desc, data_stat_typ, data_src_id)  SELECT 'ESM=000336', (SELECT rtng_set_oid FROM ft_t_rtng WHERE end_tms IS NULL AND rtng_set_mnem = 'MOODY' ),'B2',SYSDATE,'GS:BARCLAYS',SYSDATE,null,null,'B2','B2','ACTIVE','ESM'      FROM DUAL WHERE NOT EXISTS (SELECT 1 FROM ft_t_rtvl WHERE rtng_set_oid = (SELECT rtng_set_oid FROM ft_t_rtng WHERE end_tms IS NULL AND rtng_set_mnem = 'MOODY' ) AND rtng_cde = 'B2');</v>
      </c>
    </row>
    <row r="338" spans="1:14" ht="14.5">
      <c r="A338" s="49" t="s">
        <v>1810</v>
      </c>
      <c r="B338" s="41" t="s">
        <v>2215</v>
      </c>
      <c r="C338" s="71" t="s">
        <v>1810</v>
      </c>
      <c r="D338" s="51" t="s">
        <v>2477</v>
      </c>
      <c r="E338" s="43" t="s">
        <v>35</v>
      </c>
      <c r="F338" s="42" t="s">
        <v>331</v>
      </c>
      <c r="G338" s="42" t="s">
        <v>35</v>
      </c>
      <c r="H338" s="41" t="s">
        <v>1873</v>
      </c>
      <c r="I338" s="41" t="s">
        <v>1873</v>
      </c>
      <c r="J338" s="51" t="s">
        <v>2477</v>
      </c>
      <c r="K338" s="51" t="s">
        <v>2477</v>
      </c>
      <c r="L338" s="41" t="s">
        <v>15</v>
      </c>
      <c r="M338" s="41" t="s">
        <v>332</v>
      </c>
      <c r="N338" s="50" t="str">
        <f t="shared" si="6"/>
        <v>INSERT INTO ft_t_rtvl   (rtng_value_oid, rtng_set_oid, rtng_cde, last_chg_tms, last_chg_usr_id, start_tms, rank_num, rtng_cde_num, rtng_nme, rtng_desc, data_stat_typ, data_src_id)  SELECT 'ESM=000337', (SELECT rtng_set_oid FROM ft_t_rtng WHERE end_tms IS NULL AND rtng_set_mnem = 'MOODY' ),'Baa2u',SYSDATE,'GS:BARCLAYS',SYSDATE,null,null,'Baa2u','Baa2u','ACTIVE','ESM'      FROM DUAL WHERE NOT EXISTS (SELECT 1 FROM ft_t_rtvl WHERE rtng_set_oid = (SELECT rtng_set_oid FROM ft_t_rtng WHERE end_tms IS NULL AND rtng_set_mnem = 'MOODY' ) AND rtng_cde = 'Baa2u');</v>
      </c>
    </row>
    <row r="339" spans="1:14" ht="14.5">
      <c r="A339" s="49" t="s">
        <v>1810</v>
      </c>
      <c r="B339" s="41" t="s">
        <v>2216</v>
      </c>
      <c r="C339" s="71" t="s">
        <v>1810</v>
      </c>
      <c r="D339" s="51" t="s">
        <v>2397</v>
      </c>
      <c r="E339" s="43" t="s">
        <v>35</v>
      </c>
      <c r="F339" s="42" t="s">
        <v>331</v>
      </c>
      <c r="G339" s="42" t="s">
        <v>35</v>
      </c>
      <c r="H339" s="41" t="s">
        <v>1873</v>
      </c>
      <c r="I339" s="41" t="s">
        <v>1873</v>
      </c>
      <c r="J339" s="51" t="s">
        <v>2397</v>
      </c>
      <c r="K339" s="51" t="s">
        <v>2397</v>
      </c>
      <c r="L339" s="41" t="s">
        <v>15</v>
      </c>
      <c r="M339" s="41" t="s">
        <v>332</v>
      </c>
      <c r="N339" s="50" t="str">
        <f t="shared" si="6"/>
        <v>INSERT INTO ft_t_rtvl   (rtng_value_oid, rtng_set_oid, rtng_cde, last_chg_tms, last_chg_usr_id, start_tms, rank_num, rtng_cde_num, rtng_nme, rtng_desc, data_stat_typ, data_src_id)  SELECT 'ESM=000338', (SELECT rtng_set_oid FROM ft_t_rtng WHERE end_tms IS NULL AND rtng_set_mnem = 'MOODY' ),'Baa1 *-',SYSDATE,'GS:BARCLAYS',SYSDATE,null,null,'Baa1 *-','Baa1 *-','ACTIVE','ESM'      FROM DUAL WHERE NOT EXISTS (SELECT 1 FROM ft_t_rtvl WHERE rtng_set_oid = (SELECT rtng_set_oid FROM ft_t_rtng WHERE end_tms IS NULL AND rtng_set_mnem = 'MOODY' ) AND rtng_cde = 'Baa1 *-');</v>
      </c>
    </row>
    <row r="340" spans="1:14" ht="14.5">
      <c r="A340" s="49" t="s">
        <v>1810</v>
      </c>
      <c r="B340" s="41" t="s">
        <v>2217</v>
      </c>
      <c r="C340" s="71" t="s">
        <v>1810</v>
      </c>
      <c r="D340" s="51" t="s">
        <v>2398</v>
      </c>
      <c r="E340" s="43" t="s">
        <v>35</v>
      </c>
      <c r="F340" s="42" t="s">
        <v>331</v>
      </c>
      <c r="G340" s="42" t="s">
        <v>35</v>
      </c>
      <c r="H340" s="41" t="s">
        <v>1873</v>
      </c>
      <c r="I340" s="41" t="s">
        <v>1873</v>
      </c>
      <c r="J340" s="51" t="s">
        <v>2398</v>
      </c>
      <c r="K340" s="51" t="s">
        <v>2398</v>
      </c>
      <c r="L340" s="41" t="s">
        <v>15</v>
      </c>
      <c r="M340" s="41" t="s">
        <v>332</v>
      </c>
      <c r="N340" s="50" t="str">
        <f t="shared" si="6"/>
        <v>INSERT INTO ft_t_rtvl   (rtng_value_oid, rtng_set_oid, rtng_cde, last_chg_tms, last_chg_usr_id, start_tms, rank_num, rtng_cde_num, rtng_nme, rtng_desc, data_stat_typ, data_src_id)  SELECT 'ESM=000339', (SELECT rtng_set_oid FROM ft_t_rtng WHERE end_tms IS NULL AND rtng_set_mnem = 'MOODY' ),'Baa1 *+',SYSDATE,'GS:BARCLAYS',SYSDATE,null,null,'Baa1 *+','Baa1 *+','ACTIVE','ESM'      FROM DUAL WHERE NOT EXISTS (SELECT 1 FROM ft_t_rtvl WHERE rtng_set_oid = (SELECT rtng_set_oid FROM ft_t_rtng WHERE end_tms IS NULL AND rtng_set_mnem = 'MOODY' ) AND rtng_cde = 'Baa1 *+');</v>
      </c>
    </row>
    <row r="341" spans="1:14" ht="14.5">
      <c r="A341" s="49" t="s">
        <v>1810</v>
      </c>
      <c r="B341" s="41" t="s">
        <v>2218</v>
      </c>
      <c r="C341" s="71" t="s">
        <v>1810</v>
      </c>
      <c r="D341" s="51" t="s">
        <v>2478</v>
      </c>
      <c r="E341" s="43" t="s">
        <v>35</v>
      </c>
      <c r="F341" s="42" t="s">
        <v>331</v>
      </c>
      <c r="G341" s="42" t="s">
        <v>35</v>
      </c>
      <c r="H341" s="41" t="s">
        <v>1873</v>
      </c>
      <c r="I341" s="41" t="s">
        <v>1873</v>
      </c>
      <c r="J341" s="51" t="s">
        <v>2478</v>
      </c>
      <c r="K341" s="51" t="s">
        <v>2478</v>
      </c>
      <c r="L341" s="41" t="s">
        <v>15</v>
      </c>
      <c r="M341" s="41" t="s">
        <v>332</v>
      </c>
      <c r="N341" s="50" t="str">
        <f t="shared" si="6"/>
        <v>INSERT INTO ft_t_rtvl   (rtng_value_oid, rtng_set_oid, rtng_cde, last_chg_tms, last_chg_usr_id, start_tms, rank_num, rtng_cde_num, rtng_nme, rtng_desc, data_stat_typ, data_src_id)  SELECT 'ESM=000340', (SELECT rtng_set_oid FROM ft_t_rtng WHERE end_tms IS NULL AND rtng_set_mnem = 'MOODY' ),'A1.ar',SYSDATE,'GS:BARCLAYS',SYSDATE,null,null,'A1.ar','A1.ar','ACTIVE','ESM'      FROM DUAL WHERE NOT EXISTS (SELECT 1 FROM ft_t_rtvl WHERE rtng_set_oid = (SELECT rtng_set_oid FROM ft_t_rtng WHERE end_tms IS NULL AND rtng_set_mnem = 'MOODY' ) AND rtng_cde = 'A1.ar');</v>
      </c>
    </row>
    <row r="342" spans="1:14" ht="14.5">
      <c r="A342" s="49" t="s">
        <v>1810</v>
      </c>
      <c r="B342" s="41" t="s">
        <v>2219</v>
      </c>
      <c r="C342" s="71" t="s">
        <v>1810</v>
      </c>
      <c r="D342" s="51" t="s">
        <v>2479</v>
      </c>
      <c r="E342" s="43" t="s">
        <v>35</v>
      </c>
      <c r="F342" s="42" t="s">
        <v>331</v>
      </c>
      <c r="G342" s="42" t="s">
        <v>35</v>
      </c>
      <c r="H342" s="41" t="s">
        <v>1873</v>
      </c>
      <c r="I342" s="41" t="s">
        <v>1873</v>
      </c>
      <c r="J342" s="51" t="s">
        <v>2479</v>
      </c>
      <c r="K342" s="51" t="s">
        <v>2479</v>
      </c>
      <c r="L342" s="41" t="s">
        <v>15</v>
      </c>
      <c r="M342" s="41" t="s">
        <v>332</v>
      </c>
      <c r="N342" s="50" t="str">
        <f t="shared" si="6"/>
        <v>INSERT INTO ft_t_rtvl   (rtng_value_oid, rtng_set_oid, rtng_cde, last_chg_tms, last_chg_usr_id, start_tms, rank_num, rtng_cde_num, rtng_nme, rtng_desc, data_stat_typ, data_src_id)  SELECT 'ESM=000341', (SELECT rtng_set_oid FROM ft_t_rtng WHERE end_tms IS NULL AND rtng_set_mnem = 'MOODY' ),'A3 /*+',SYSDATE,'GS:BARCLAYS',SYSDATE,null,null,'A3 /*+','A3 /*+','ACTIVE','ESM'      FROM DUAL WHERE NOT EXISTS (SELECT 1 FROM ft_t_rtvl WHERE rtng_set_oid = (SELECT rtng_set_oid FROM ft_t_rtng WHERE end_tms IS NULL AND rtng_set_mnem = 'MOODY' ) AND rtng_cde = 'A3 /*+');</v>
      </c>
    </row>
    <row r="343" spans="1:14" ht="14.5">
      <c r="A343" s="49" t="s">
        <v>1810</v>
      </c>
      <c r="B343" s="41" t="s">
        <v>2220</v>
      </c>
      <c r="C343" s="71" t="s">
        <v>1810</v>
      </c>
      <c r="D343" s="51" t="s">
        <v>2480</v>
      </c>
      <c r="E343" s="43" t="s">
        <v>35</v>
      </c>
      <c r="F343" s="42" t="s">
        <v>331</v>
      </c>
      <c r="G343" s="42" t="s">
        <v>35</v>
      </c>
      <c r="H343" s="41" t="s">
        <v>1873</v>
      </c>
      <c r="I343" s="41" t="s">
        <v>1873</v>
      </c>
      <c r="J343" s="51" t="s">
        <v>2480</v>
      </c>
      <c r="K343" s="51" t="s">
        <v>2480</v>
      </c>
      <c r="L343" s="41" t="s">
        <v>15</v>
      </c>
      <c r="M343" s="41" t="s">
        <v>332</v>
      </c>
      <c r="N343" s="50" t="str">
        <f t="shared" si="6"/>
        <v>INSERT INTO ft_t_rtvl   (rtng_value_oid, rtng_set_oid, rtng_cde, last_chg_tms, last_chg_usr_id, start_tms, rank_num, rtng_cde_num, rtng_nme, rtng_desc, data_stat_typ, data_src_id)  SELECT 'ESM=000342', (SELECT rtng_set_oid FROM ft_t_rtng WHERE end_tms IS NULL AND rtng_set_mnem = 'MOODY' ),'A3 /*-',SYSDATE,'GS:BARCLAYS',SYSDATE,null,null,'A3 /*-','A3 /*-','ACTIVE','ESM'      FROM DUAL WHERE NOT EXISTS (SELECT 1 FROM ft_t_rtvl WHERE rtng_set_oid = (SELECT rtng_set_oid FROM ft_t_rtng WHERE end_tms IS NULL AND rtng_set_mnem = 'MOODY' ) AND rtng_cde = 'A3 /*-');</v>
      </c>
    </row>
    <row r="344" spans="1:14" ht="14.5">
      <c r="A344" s="49" t="s">
        <v>1810</v>
      </c>
      <c r="B344" s="41" t="s">
        <v>2221</v>
      </c>
      <c r="C344" s="71" t="s">
        <v>1810</v>
      </c>
      <c r="D344" s="51" t="s">
        <v>2481</v>
      </c>
      <c r="E344" s="43" t="s">
        <v>35</v>
      </c>
      <c r="F344" s="42" t="s">
        <v>331</v>
      </c>
      <c r="G344" s="42" t="s">
        <v>35</v>
      </c>
      <c r="H344" s="41" t="s">
        <v>1873</v>
      </c>
      <c r="I344" s="41" t="s">
        <v>1873</v>
      </c>
      <c r="J344" s="51" t="s">
        <v>2481</v>
      </c>
      <c r="K344" s="51" t="s">
        <v>2481</v>
      </c>
      <c r="L344" s="41" t="s">
        <v>15</v>
      </c>
      <c r="M344" s="41" t="s">
        <v>332</v>
      </c>
      <c r="N344" s="50" t="str">
        <f t="shared" si="6"/>
        <v>INSERT INTO ft_t_rtvl   (rtng_value_oid, rtng_set_oid, rtng_cde, last_chg_tms, last_chg_usr_id, start_tms, rank_num, rtng_cde_num, rtng_nme, rtng_desc, data_stat_typ, data_src_id)  SELECT 'ESM=000343', (SELECT rtng_set_oid FROM ft_t_rtng WHERE end_tms IS NULL AND rtng_set_mnem = 'MOODY' ),'B3.ar',SYSDATE,'GS:BARCLAYS',SYSDATE,null,null,'B3.ar','B3.ar','ACTIVE','ESM'      FROM DUAL WHERE NOT EXISTS (SELECT 1 FROM ft_t_rtvl WHERE rtng_set_oid = (SELECT rtng_set_oid FROM ft_t_rtng WHERE end_tms IS NULL AND rtng_set_mnem = 'MOODY' ) AND rtng_cde = 'B3.ar');</v>
      </c>
    </row>
    <row r="345" spans="1:14" ht="14.5">
      <c r="A345" s="49" t="s">
        <v>1810</v>
      </c>
      <c r="B345" s="41" t="s">
        <v>2222</v>
      </c>
      <c r="C345" s="71" t="s">
        <v>1810</v>
      </c>
      <c r="D345" s="51" t="s">
        <v>2482</v>
      </c>
      <c r="E345" s="43" t="s">
        <v>35</v>
      </c>
      <c r="F345" s="42" t="s">
        <v>331</v>
      </c>
      <c r="G345" s="42" t="s">
        <v>35</v>
      </c>
      <c r="H345" s="41" t="s">
        <v>1873</v>
      </c>
      <c r="I345" s="41" t="s">
        <v>1873</v>
      </c>
      <c r="J345" s="51" t="s">
        <v>2482</v>
      </c>
      <c r="K345" s="51" t="s">
        <v>2482</v>
      </c>
      <c r="L345" s="41" t="s">
        <v>15</v>
      </c>
      <c r="M345" s="41" t="s">
        <v>332</v>
      </c>
      <c r="N345" s="50" t="str">
        <f t="shared" si="6"/>
        <v>INSERT INTO ft_t_rtvl   (rtng_value_oid, rtng_set_oid, rtng_cde, last_chg_tms, last_chg_usr_id, start_tms, rank_num, rtng_cde_num, rtng_nme, rtng_desc, data_stat_typ, data_src_id)  SELECT 'ESM=000344', (SELECT rtng_set_oid FROM ft_t_rtng WHERE end_tms IS NULL AND rtng_set_mnem = 'MOODY' ),'Aa1e',SYSDATE,'GS:BARCLAYS',SYSDATE,null,null,'Aa1e','Aa1e','ACTIVE','ESM'      FROM DUAL WHERE NOT EXISTS (SELECT 1 FROM ft_t_rtvl WHERE rtng_set_oid = (SELECT rtng_set_oid FROM ft_t_rtng WHERE end_tms IS NULL AND rtng_set_mnem = 'MOODY' ) AND rtng_cde = 'Aa1e');</v>
      </c>
    </row>
    <row r="346" spans="1:14" ht="14.5">
      <c r="A346" s="49" t="s">
        <v>1810</v>
      </c>
      <c r="B346" s="41" t="s">
        <v>2223</v>
      </c>
      <c r="C346" s="71" t="s">
        <v>1810</v>
      </c>
      <c r="D346" s="51" t="s">
        <v>109</v>
      </c>
      <c r="E346" s="43" t="s">
        <v>35</v>
      </c>
      <c r="F346" s="42" t="s">
        <v>331</v>
      </c>
      <c r="G346" s="42" t="s">
        <v>35</v>
      </c>
      <c r="H346" s="41" t="s">
        <v>1873</v>
      </c>
      <c r="I346" s="41" t="s">
        <v>1873</v>
      </c>
      <c r="J346" s="51" t="s">
        <v>109</v>
      </c>
      <c r="K346" s="51" t="s">
        <v>109</v>
      </c>
      <c r="L346" s="41" t="s">
        <v>15</v>
      </c>
      <c r="M346" s="41" t="s">
        <v>332</v>
      </c>
      <c r="N346" s="50" t="str">
        <f t="shared" si="6"/>
        <v>INSERT INTO ft_t_rtvl   (rtng_value_oid, rtng_set_oid, rtng_cde, last_chg_tms, last_chg_usr_id, start_tms, rank_num, rtng_cde_num, rtng_nme, rtng_desc, data_stat_typ, data_src_id)  SELECT 'ESM=000345', (SELECT rtng_set_oid FROM ft_t_rtng WHERE end_tms IS NULL AND rtng_set_mnem = 'MOODY' ),'B1',SYSDATE,'GS:BARCLAYS',SYSDATE,null,null,'B1','B1','ACTIVE','ESM'      FROM DUAL WHERE NOT EXISTS (SELECT 1 FROM ft_t_rtvl WHERE rtng_set_oid = (SELECT rtng_set_oid FROM ft_t_rtng WHERE end_tms IS NULL AND rtng_set_mnem = 'MOODY' ) AND rtng_cde = 'B1');</v>
      </c>
    </row>
    <row r="347" spans="1:14" ht="14.5">
      <c r="A347" s="49" t="s">
        <v>1810</v>
      </c>
      <c r="B347" s="41" t="s">
        <v>2224</v>
      </c>
      <c r="C347" s="71" t="s">
        <v>1810</v>
      </c>
      <c r="D347" s="51" t="s">
        <v>111</v>
      </c>
      <c r="E347" s="43" t="s">
        <v>35</v>
      </c>
      <c r="F347" s="42" t="s">
        <v>331</v>
      </c>
      <c r="G347" s="42" t="s">
        <v>35</v>
      </c>
      <c r="H347" s="41" t="s">
        <v>1873</v>
      </c>
      <c r="I347" s="41" t="s">
        <v>1873</v>
      </c>
      <c r="J347" s="51" t="s">
        <v>111</v>
      </c>
      <c r="K347" s="51" t="s">
        <v>111</v>
      </c>
      <c r="L347" s="41" t="s">
        <v>15</v>
      </c>
      <c r="M347" s="41" t="s">
        <v>332</v>
      </c>
      <c r="N347" s="50" t="str">
        <f t="shared" si="6"/>
        <v>INSERT INTO ft_t_rtvl   (rtng_value_oid, rtng_set_oid, rtng_cde, last_chg_tms, last_chg_usr_id, start_tms, rank_num, rtng_cde_num, rtng_nme, rtng_desc, data_stat_typ, data_src_id)  SELECT 'ESM=000346', (SELECT rtng_set_oid FROM ft_t_rtng WHERE end_tms IS NULL AND rtng_set_mnem = 'MOODY' ),'B3',SYSDATE,'GS:BARCLAYS',SYSDATE,null,null,'B3','B3','ACTIVE','ESM'      FROM DUAL WHERE NOT EXISTS (SELECT 1 FROM ft_t_rtvl WHERE rtng_set_oid = (SELECT rtng_set_oid FROM ft_t_rtng WHERE end_tms IS NULL AND rtng_set_mnem = 'MOODY' ) AND rtng_cde = 'B3');</v>
      </c>
    </row>
    <row r="348" spans="1:14" ht="14.5">
      <c r="A348" s="49" t="s">
        <v>1810</v>
      </c>
      <c r="B348" s="41" t="s">
        <v>2225</v>
      </c>
      <c r="C348" s="71" t="s">
        <v>1810</v>
      </c>
      <c r="D348" s="51" t="s">
        <v>2483</v>
      </c>
      <c r="E348" s="43" t="s">
        <v>35</v>
      </c>
      <c r="F348" s="42" t="s">
        <v>331</v>
      </c>
      <c r="G348" s="42" t="s">
        <v>35</v>
      </c>
      <c r="H348" s="41" t="s">
        <v>1873</v>
      </c>
      <c r="I348" s="41" t="s">
        <v>1873</v>
      </c>
      <c r="J348" s="51" t="s">
        <v>2483</v>
      </c>
      <c r="K348" s="51" t="s">
        <v>2483</v>
      </c>
      <c r="L348" s="41" t="s">
        <v>15</v>
      </c>
      <c r="M348" s="41" t="s">
        <v>332</v>
      </c>
      <c r="N348" s="50" t="str">
        <f t="shared" si="6"/>
        <v>INSERT INTO ft_t_rtvl   (rtng_value_oid, rtng_set_oid, rtng_cde, last_chg_tms, last_chg_usr_id, start_tms, rank_num, rtng_cde_num, rtng_nme, rtng_desc, data_stat_typ, data_src_id)  SELECT 'ESM=000347', (SELECT rtng_set_oid FROM ft_t_rtng WHERE end_tms IS NULL AND rtng_set_mnem = 'MOODY' ),'A3u',SYSDATE,'GS:BARCLAYS',SYSDATE,null,null,'A3u','A3u','ACTIVE','ESM'      FROM DUAL WHERE NOT EXISTS (SELECT 1 FROM ft_t_rtvl WHERE rtng_set_oid = (SELECT rtng_set_oid FROM ft_t_rtng WHERE end_tms IS NULL AND rtng_set_mnem = 'MOODY' ) AND rtng_cde = 'A3u');</v>
      </c>
    </row>
    <row r="349" spans="1:14" ht="14.5">
      <c r="A349" s="49" t="s">
        <v>1810</v>
      </c>
      <c r="B349" s="41" t="s">
        <v>2226</v>
      </c>
      <c r="C349" s="71" t="s">
        <v>1810</v>
      </c>
      <c r="D349" s="51" t="s">
        <v>2484</v>
      </c>
      <c r="E349" s="43" t="s">
        <v>35</v>
      </c>
      <c r="F349" s="42" t="s">
        <v>331</v>
      </c>
      <c r="G349" s="42" t="s">
        <v>35</v>
      </c>
      <c r="H349" s="41" t="s">
        <v>1873</v>
      </c>
      <c r="I349" s="41" t="s">
        <v>1873</v>
      </c>
      <c r="J349" s="51" t="s">
        <v>2484</v>
      </c>
      <c r="K349" s="51" t="s">
        <v>2484</v>
      </c>
      <c r="L349" s="41" t="s">
        <v>15</v>
      </c>
      <c r="M349" s="41" t="s">
        <v>332</v>
      </c>
      <c r="N349" s="50" t="str">
        <f t="shared" si="6"/>
        <v>INSERT INTO ft_t_rtvl   (rtng_value_oid, rtng_set_oid, rtng_cde, last_chg_tms, last_chg_usr_id, start_tms, rank_num, rtng_cde_num, rtng_nme, rtng_desc, data_stat_typ, data_src_id)  SELECT 'ESM=000348', (SELECT rtng_set_oid FROM ft_t_rtng WHERE end_tms IS NULL AND rtng_set_mnem = 'MOODY' ),'Aa2e',SYSDATE,'GS:BARCLAYS',SYSDATE,null,null,'Aa2e','Aa2e','ACTIVE','ESM'      FROM DUAL WHERE NOT EXISTS (SELECT 1 FROM ft_t_rtvl WHERE rtng_set_oid = (SELECT rtng_set_oid FROM ft_t_rtng WHERE end_tms IS NULL AND rtng_set_mnem = 'MOODY' ) AND rtng_cde = 'Aa2e');</v>
      </c>
    </row>
    <row r="350" spans="1:14" ht="14.5">
      <c r="A350" s="49" t="s">
        <v>1810</v>
      </c>
      <c r="B350" s="41" t="s">
        <v>2227</v>
      </c>
      <c r="C350" s="71" t="s">
        <v>1810</v>
      </c>
      <c r="D350" s="51" t="s">
        <v>2485</v>
      </c>
      <c r="E350" s="43" t="s">
        <v>35</v>
      </c>
      <c r="F350" s="42" t="s">
        <v>331</v>
      </c>
      <c r="G350" s="42" t="s">
        <v>35</v>
      </c>
      <c r="H350" s="41" t="s">
        <v>1873</v>
      </c>
      <c r="I350" s="41" t="s">
        <v>1873</v>
      </c>
      <c r="J350" s="51" t="s">
        <v>2485</v>
      </c>
      <c r="K350" s="51" t="s">
        <v>2485</v>
      </c>
      <c r="L350" s="41" t="s">
        <v>15</v>
      </c>
      <c r="M350" s="41" t="s">
        <v>332</v>
      </c>
      <c r="N350" s="50" t="str">
        <f t="shared" si="6"/>
        <v>INSERT INTO ft_t_rtvl   (rtng_value_oid, rtng_set_oid, rtng_cde, last_chg_tms, last_chg_usr_id, start_tms, rank_num, rtng_cde_num, rtng_nme, rtng_desc, data_stat_typ, data_src_id)  SELECT 'ESM=000349', (SELECT rtng_set_oid FROM ft_t_rtng WHERE end_tms IS NULL AND rtng_set_mnem = 'MOODY' ),'Aa3e',SYSDATE,'GS:BARCLAYS',SYSDATE,null,null,'Aa3e','Aa3e','ACTIVE','ESM'      FROM DUAL WHERE NOT EXISTS (SELECT 1 FROM ft_t_rtvl WHERE rtng_set_oid = (SELECT rtng_set_oid FROM ft_t_rtng WHERE end_tms IS NULL AND rtng_set_mnem = 'MOODY' ) AND rtng_cde = 'Aa3e');</v>
      </c>
    </row>
    <row r="351" spans="1:14" ht="14.5">
      <c r="A351" s="49" t="s">
        <v>1810</v>
      </c>
      <c r="B351" s="41" t="s">
        <v>2228</v>
      </c>
      <c r="C351" s="71" t="s">
        <v>1810</v>
      </c>
      <c r="D351" s="51" t="s">
        <v>2486</v>
      </c>
      <c r="E351" s="43" t="s">
        <v>35</v>
      </c>
      <c r="F351" s="42" t="s">
        <v>331</v>
      </c>
      <c r="G351" s="42" t="s">
        <v>35</v>
      </c>
      <c r="H351" s="41" t="s">
        <v>1873</v>
      </c>
      <c r="I351" s="41" t="s">
        <v>1873</v>
      </c>
      <c r="J351" s="51" t="s">
        <v>2486</v>
      </c>
      <c r="K351" s="51" t="s">
        <v>2486</v>
      </c>
      <c r="L351" s="41" t="s">
        <v>15</v>
      </c>
      <c r="M351" s="41" t="s">
        <v>332</v>
      </c>
      <c r="N351" s="50" t="str">
        <f t="shared" si="6"/>
        <v>INSERT INTO ft_t_rtvl   (rtng_value_oid, rtng_set_oid, rtng_cde, last_chg_tms, last_chg_usr_id, start_tms, rank_num, rtng_cde_num, rtng_nme, rtng_desc, data_stat_typ, data_src_id)  SELECT 'ESM=000350', (SELECT rtng_set_oid FROM ft_t_rtng WHERE end_tms IS NULL AND rtng_set_mnem = 'MOODY' ),'A3.ar',SYSDATE,'GS:BARCLAYS',SYSDATE,null,null,'A3.ar','A3.ar','ACTIVE','ESM'      FROM DUAL WHERE NOT EXISTS (SELECT 1 FROM ft_t_rtvl WHERE rtng_set_oid = (SELECT rtng_set_oid FROM ft_t_rtng WHERE end_tms IS NULL AND rtng_set_mnem = 'MOODY' ) AND rtng_cde = 'A3.ar');</v>
      </c>
    </row>
    <row r="352" spans="1:14" ht="14.5">
      <c r="A352" s="49" t="s">
        <v>1810</v>
      </c>
      <c r="B352" s="41" t="s">
        <v>2229</v>
      </c>
      <c r="C352" s="71" t="s">
        <v>1810</v>
      </c>
      <c r="D352" s="51" t="s">
        <v>2391</v>
      </c>
      <c r="E352" s="43" t="s">
        <v>35</v>
      </c>
      <c r="F352" s="42" t="s">
        <v>331</v>
      </c>
      <c r="G352" s="42" t="s">
        <v>35</v>
      </c>
      <c r="H352" s="41" t="s">
        <v>1873</v>
      </c>
      <c r="I352" s="41" t="s">
        <v>1873</v>
      </c>
      <c r="J352" s="51" t="s">
        <v>2391</v>
      </c>
      <c r="K352" s="51" t="s">
        <v>2391</v>
      </c>
      <c r="L352" s="41" t="s">
        <v>15</v>
      </c>
      <c r="M352" s="41" t="s">
        <v>332</v>
      </c>
      <c r="N352" s="50" t="str">
        <f t="shared" si="6"/>
        <v>INSERT INTO ft_t_rtvl   (rtng_value_oid, rtng_set_oid, rtng_cde, last_chg_tms, last_chg_usr_id, start_tms, rank_num, rtng_cde_num, rtng_nme, rtng_desc, data_stat_typ, data_src_id)  SELECT 'ESM=000351', (SELECT rtng_set_oid FROM ft_t_rtng WHERE end_tms IS NULL AND rtng_set_mnem = 'MOODY' ),'A2 *-',SYSDATE,'GS:BARCLAYS',SYSDATE,null,null,'A2 *-','A2 *-','ACTIVE','ESM'      FROM DUAL WHERE NOT EXISTS (SELECT 1 FROM ft_t_rtvl WHERE rtng_set_oid = (SELECT rtng_set_oid FROM ft_t_rtng WHERE end_tms IS NULL AND rtng_set_mnem = 'MOODY' ) AND rtng_cde = 'A2 *-');</v>
      </c>
    </row>
    <row r="353" spans="1:14" ht="14.5">
      <c r="A353" s="49" t="s">
        <v>1810</v>
      </c>
      <c r="B353" s="41" t="s">
        <v>2230</v>
      </c>
      <c r="C353" s="71" t="s">
        <v>1810</v>
      </c>
      <c r="D353" s="51" t="s">
        <v>2487</v>
      </c>
      <c r="E353" s="43" t="s">
        <v>35</v>
      </c>
      <c r="F353" s="42" t="s">
        <v>331</v>
      </c>
      <c r="G353" s="42" t="s">
        <v>35</v>
      </c>
      <c r="H353" s="41" t="s">
        <v>1873</v>
      </c>
      <c r="I353" s="41" t="s">
        <v>1873</v>
      </c>
      <c r="J353" s="51" t="s">
        <v>2487</v>
      </c>
      <c r="K353" s="51" t="s">
        <v>2487</v>
      </c>
      <c r="L353" s="41" t="s">
        <v>15</v>
      </c>
      <c r="M353" s="41" t="s">
        <v>332</v>
      </c>
      <c r="N353" s="50" t="str">
        <f t="shared" si="6"/>
        <v>INSERT INTO ft_t_rtvl   (rtng_value_oid, rtng_set_oid, rtng_cde, last_chg_tms, last_chg_usr_id, start_tms, rank_num, rtng_cde_num, rtng_nme, rtng_desc, data_stat_typ, data_src_id)  SELECT 'ESM=000352', (SELECT rtng_set_oid FROM ft_t_rtng WHERE end_tms IS NULL AND rtng_set_mnem = 'MOODY' ),'Ba2u',SYSDATE,'GS:BARCLAYS',SYSDATE,null,null,'Ba2u','Ba2u','ACTIVE','ESM'      FROM DUAL WHERE NOT EXISTS (SELECT 1 FROM ft_t_rtvl WHERE rtng_set_oid = (SELECT rtng_set_oid FROM ft_t_rtng WHERE end_tms IS NULL AND rtng_set_mnem = 'MOODY' ) AND rtng_cde = 'Ba2u');</v>
      </c>
    </row>
    <row r="354" spans="1:14" ht="14.5">
      <c r="A354" s="49" t="s">
        <v>1810</v>
      </c>
      <c r="B354" s="41" t="s">
        <v>2231</v>
      </c>
      <c r="C354" s="71" t="s">
        <v>1810</v>
      </c>
      <c r="D354" s="51" t="s">
        <v>2488</v>
      </c>
      <c r="E354" s="43" t="s">
        <v>35</v>
      </c>
      <c r="F354" s="42" t="s">
        <v>331</v>
      </c>
      <c r="G354" s="42" t="s">
        <v>35</v>
      </c>
      <c r="H354" s="41" t="s">
        <v>1873</v>
      </c>
      <c r="I354" s="41" t="s">
        <v>1873</v>
      </c>
      <c r="J354" s="51" t="s">
        <v>2488</v>
      </c>
      <c r="K354" s="51" t="s">
        <v>2488</v>
      </c>
      <c r="L354" s="41" t="s">
        <v>15</v>
      </c>
      <c r="M354" s="41" t="s">
        <v>332</v>
      </c>
      <c r="N354" s="50" t="str">
        <f t="shared" si="6"/>
        <v>INSERT INTO ft_t_rtvl   (rtng_value_oid, rtng_set_oid, rtng_cde, last_chg_tms, last_chg_usr_id, start_tms, rank_num, rtng_cde_num, rtng_nme, rtng_desc, data_stat_typ, data_src_id)  SELECT 'ESM=000353', (SELECT rtng_set_oid FROM ft_t_rtng WHERE end_tms IS NULL AND rtng_set_mnem = 'MOODY' ),'A1 /*+',SYSDATE,'GS:BARCLAYS',SYSDATE,null,null,'A1 /*+','A1 /*+','ACTIVE','ESM'      FROM DUAL WHERE NOT EXISTS (SELECT 1 FROM ft_t_rtvl WHERE rtng_set_oid = (SELECT rtng_set_oid FROM ft_t_rtng WHERE end_tms IS NULL AND rtng_set_mnem = 'MOODY' ) AND rtng_cde = 'A1 /*+');</v>
      </c>
    </row>
    <row r="355" spans="1:14" ht="14.5">
      <c r="A355" s="49" t="s">
        <v>1810</v>
      </c>
      <c r="B355" s="41" t="s">
        <v>2232</v>
      </c>
      <c r="C355" s="71" t="s">
        <v>1810</v>
      </c>
      <c r="D355" s="51" t="s">
        <v>2289</v>
      </c>
      <c r="E355" s="43" t="s">
        <v>35</v>
      </c>
      <c r="F355" s="42" t="s">
        <v>331</v>
      </c>
      <c r="G355" s="42" t="s">
        <v>35</v>
      </c>
      <c r="H355" s="41" t="s">
        <v>1873</v>
      </c>
      <c r="I355" s="41" t="s">
        <v>1873</v>
      </c>
      <c r="J355" s="51" t="s">
        <v>2289</v>
      </c>
      <c r="K355" s="51" t="s">
        <v>2289</v>
      </c>
      <c r="L355" s="41" t="s">
        <v>15</v>
      </c>
      <c r="M355" s="41" t="s">
        <v>332</v>
      </c>
      <c r="N355" s="50" t="str">
        <f t="shared" si="6"/>
        <v>INSERT INTO ft_t_rtvl   (rtng_value_oid, rtng_set_oid, rtng_cde, last_chg_tms, last_chg_usr_id, start_tms, rank_num, rtng_cde_num, rtng_nme, rtng_desc, data_stat_typ, data_src_id)  SELECT 'ESM=000354', (SELECT rtng_set_oid FROM ft_t_rtng WHERE end_tms IS NULL AND rtng_set_mnem = 'MOODY' ),'MIG4',SYSDATE,'GS:BARCLAYS',SYSDATE,null,null,'MIG4','MIG4','ACTIVE','ESM'      FROM DUAL WHERE NOT EXISTS (SELECT 1 FROM ft_t_rtvl WHERE rtng_set_oid = (SELECT rtng_set_oid FROM ft_t_rtng WHERE end_tms IS NULL AND rtng_set_mnem = 'MOODY' ) AND rtng_cde = 'MIG4');</v>
      </c>
    </row>
    <row r="356" spans="1:14" ht="14.5">
      <c r="A356" s="49" t="s">
        <v>1810</v>
      </c>
      <c r="B356" s="41" t="s">
        <v>2233</v>
      </c>
      <c r="C356" s="71" t="s">
        <v>1810</v>
      </c>
      <c r="D356" s="51" t="s">
        <v>2489</v>
      </c>
      <c r="E356" s="43" t="s">
        <v>35</v>
      </c>
      <c r="F356" s="42" t="s">
        <v>331</v>
      </c>
      <c r="G356" s="42" t="s">
        <v>35</v>
      </c>
      <c r="H356" s="41" t="s">
        <v>1873</v>
      </c>
      <c r="I356" s="41" t="s">
        <v>1873</v>
      </c>
      <c r="J356" s="51" t="s">
        <v>2489</v>
      </c>
      <c r="K356" s="51" t="s">
        <v>2489</v>
      </c>
      <c r="L356" s="41" t="s">
        <v>15</v>
      </c>
      <c r="M356" s="41" t="s">
        <v>332</v>
      </c>
      <c r="N356" s="50" t="str">
        <f t="shared" si="6"/>
        <v>INSERT INTO ft_t_rtvl   (rtng_value_oid, rtng_set_oid, rtng_cde, last_chg_tms, last_chg_usr_id, start_tms, rank_num, rtng_cde_num, rtng_nme, rtng_desc, data_stat_typ, data_src_id)  SELECT 'ESM=000355', (SELECT rtng_set_oid FROM ft_t_rtng WHERE end_tms IS NULL AND rtng_set_mnem = 'MOODY' ),'Baa2u *-',SYSDATE,'GS:BARCLAYS',SYSDATE,null,null,'Baa2u *-','Baa2u *-','ACTIVE','ESM'      FROM DUAL WHERE NOT EXISTS (SELECT 1 FROM ft_t_rtvl WHERE rtng_set_oid = (SELECT rtng_set_oid FROM ft_t_rtng WHERE end_tms IS NULL AND rtng_set_mnem = 'MOODY' ) AND rtng_cde = 'Baa2u *-');</v>
      </c>
    </row>
    <row r="357" spans="1:14" ht="14.5">
      <c r="A357" s="49" t="s">
        <v>1810</v>
      </c>
      <c r="B357" s="41" t="s">
        <v>2235</v>
      </c>
      <c r="C357" s="71" t="s">
        <v>1810</v>
      </c>
      <c r="D357" s="51" t="s">
        <v>2490</v>
      </c>
      <c r="E357" s="43" t="s">
        <v>35</v>
      </c>
      <c r="F357" s="42" t="s">
        <v>331</v>
      </c>
      <c r="G357" s="42" t="s">
        <v>35</v>
      </c>
      <c r="H357" s="41" t="s">
        <v>1873</v>
      </c>
      <c r="I357" s="41" t="s">
        <v>1873</v>
      </c>
      <c r="J357" s="51" t="s">
        <v>2490</v>
      </c>
      <c r="K357" s="51" t="s">
        <v>2490</v>
      </c>
      <c r="L357" s="41" t="s">
        <v>15</v>
      </c>
      <c r="M357" s="41" t="s">
        <v>332</v>
      </c>
      <c r="N357" s="50" t="str">
        <f t="shared" si="6"/>
        <v>INSERT INTO ft_t_rtvl   (rtng_value_oid, rtng_set_oid, rtng_cde, last_chg_tms, last_chg_usr_id, start_tms, rank_num, rtng_cde_num, rtng_nme, rtng_desc, data_stat_typ, data_src_id)  SELECT 'ESM=000356', (SELECT rtng_set_oid FROM ft_t_rtng WHERE end_tms IS NULL AND rtng_set_mnem = 'MOODY' ),'Baa1.ar',SYSDATE,'GS:BARCLAYS',SYSDATE,null,null,'Baa1.ar','Baa1.ar','ACTIVE','ESM'      FROM DUAL WHERE NOT EXISTS (SELECT 1 FROM ft_t_rtvl WHERE rtng_set_oid = (SELECT rtng_set_oid FROM ft_t_rtng WHERE end_tms IS NULL AND rtng_set_mnem = 'MOODY' ) AND rtng_cde = 'Baa1.ar');</v>
      </c>
    </row>
    <row r="358" spans="1:14" ht="14.5">
      <c r="A358" s="49" t="s">
        <v>1810</v>
      </c>
      <c r="B358" s="41" t="s">
        <v>2237</v>
      </c>
      <c r="C358" s="71" t="s">
        <v>1810</v>
      </c>
      <c r="D358" s="51" t="s">
        <v>2491</v>
      </c>
      <c r="E358" s="43" t="s">
        <v>35</v>
      </c>
      <c r="F358" s="42" t="s">
        <v>331</v>
      </c>
      <c r="G358" s="42" t="s">
        <v>35</v>
      </c>
      <c r="H358" s="41" t="s">
        <v>1873</v>
      </c>
      <c r="I358" s="41" t="s">
        <v>1873</v>
      </c>
      <c r="J358" s="51" t="s">
        <v>2491</v>
      </c>
      <c r="K358" s="51" t="s">
        <v>2491</v>
      </c>
      <c r="L358" s="41" t="s">
        <v>15</v>
      </c>
      <c r="M358" s="41" t="s">
        <v>332</v>
      </c>
      <c r="N358" s="50" t="str">
        <f t="shared" si="6"/>
        <v>INSERT INTO ft_t_rtvl   (rtng_value_oid, rtng_set_oid, rtng_cde, last_chg_tms, last_chg_usr_id, start_tms, rank_num, rtng_cde_num, rtng_nme, rtng_desc, data_stat_typ, data_src_id)  SELECT 'ESM=000357', (SELECT rtng_set_oid FROM ft_t_rtng WHERE end_tms IS NULL AND rtng_set_mnem = 'MOODY' ),'Aa3 /*-',SYSDATE,'GS:BARCLAYS',SYSDATE,null,null,'Aa3 /*-','Aa3 /*-','ACTIVE','ESM'      FROM DUAL WHERE NOT EXISTS (SELECT 1 FROM ft_t_rtvl WHERE rtng_set_oid = (SELECT rtng_set_oid FROM ft_t_rtng WHERE end_tms IS NULL AND rtng_set_mnem = 'MOODY' ) AND rtng_cde = 'Aa3 /*-');</v>
      </c>
    </row>
    <row r="359" spans="1:14" ht="14.5">
      <c r="A359" s="49" t="s">
        <v>1810</v>
      </c>
      <c r="B359" s="41" t="s">
        <v>2238</v>
      </c>
      <c r="C359" s="71" t="s">
        <v>1810</v>
      </c>
      <c r="D359" s="51" t="s">
        <v>2492</v>
      </c>
      <c r="E359" s="43" t="s">
        <v>35</v>
      </c>
      <c r="F359" s="42" t="s">
        <v>331</v>
      </c>
      <c r="G359" s="42" t="s">
        <v>35</v>
      </c>
      <c r="H359" s="41" t="s">
        <v>1873</v>
      </c>
      <c r="I359" s="41" t="s">
        <v>1873</v>
      </c>
      <c r="J359" s="51" t="s">
        <v>2492</v>
      </c>
      <c r="K359" s="51" t="s">
        <v>2492</v>
      </c>
      <c r="L359" s="41" t="s">
        <v>15</v>
      </c>
      <c r="M359" s="41" t="s">
        <v>332</v>
      </c>
      <c r="N359" s="50" t="str">
        <f t="shared" si="6"/>
        <v>INSERT INTO ft_t_rtvl   (rtng_value_oid, rtng_set_oid, rtng_cde, last_chg_tms, last_chg_usr_id, start_tms, rank_num, rtng_cde_num, rtng_nme, rtng_desc, data_stat_typ, data_src_id)  SELECT 'ESM=000358', (SELECT rtng_set_oid FROM ft_t_rtng WHERE end_tms IS NULL AND rtng_set_mnem = 'MOODY' ),'(P)Ba3',SYSDATE,'GS:BARCLAYS',SYSDATE,null,null,'(P)Ba3','(P)Ba3','ACTIVE','ESM'      FROM DUAL WHERE NOT EXISTS (SELECT 1 FROM ft_t_rtvl WHERE rtng_set_oid = (SELECT rtng_set_oid FROM ft_t_rtng WHERE end_tms IS NULL AND rtng_set_mnem = 'MOODY' ) AND rtng_cde = '(P)Ba3');</v>
      </c>
    </row>
    <row r="360" spans="1:14" ht="14.5">
      <c r="A360" s="49" t="s">
        <v>1810</v>
      </c>
      <c r="B360" s="41" t="s">
        <v>2239</v>
      </c>
      <c r="C360" s="71" t="s">
        <v>1810</v>
      </c>
      <c r="D360" s="51" t="s">
        <v>2493</v>
      </c>
      <c r="E360" s="43" t="s">
        <v>35</v>
      </c>
      <c r="F360" s="42" t="s">
        <v>331</v>
      </c>
      <c r="G360" s="42" t="s">
        <v>35</v>
      </c>
      <c r="H360" s="41" t="s">
        <v>1873</v>
      </c>
      <c r="I360" s="41" t="s">
        <v>1873</v>
      </c>
      <c r="J360" s="51" t="s">
        <v>2493</v>
      </c>
      <c r="K360" s="51" t="s">
        <v>2493</v>
      </c>
      <c r="L360" s="41" t="s">
        <v>15</v>
      </c>
      <c r="M360" s="41" t="s">
        <v>332</v>
      </c>
      <c r="N360" s="50" t="str">
        <f t="shared" si="6"/>
        <v>INSERT INTO ft_t_rtvl   (rtng_value_oid, rtng_set_oid, rtng_cde, last_chg_tms, last_chg_usr_id, start_tms, rank_num, rtng_cde_num, rtng_nme, rtng_desc, data_stat_typ, data_src_id)  SELECT 'ESM=000359', (SELECT rtng_set_oid FROM ft_t_rtng WHERE end_tms IS NULL AND rtng_set_mnem = 'MOODY' ),'A2 /*+',SYSDATE,'GS:BARCLAYS',SYSDATE,null,null,'A2 /*+','A2 /*+','ACTIVE','ESM'      FROM DUAL WHERE NOT EXISTS (SELECT 1 FROM ft_t_rtvl WHERE rtng_set_oid = (SELECT rtng_set_oid FROM ft_t_rtng WHERE end_tms IS NULL AND rtng_set_mnem = 'MOODY' ) AND rtng_cde = 'A2 /*+');</v>
      </c>
    </row>
    <row r="361" spans="1:14" ht="14.5">
      <c r="A361" s="49" t="s">
        <v>1810</v>
      </c>
      <c r="B361" s="41" t="s">
        <v>2240</v>
      </c>
      <c r="C361" s="71" t="s">
        <v>1810</v>
      </c>
      <c r="D361" s="51" t="s">
        <v>2494</v>
      </c>
      <c r="E361" s="43" t="s">
        <v>35</v>
      </c>
      <c r="F361" s="42" t="s">
        <v>331</v>
      </c>
      <c r="G361" s="42" t="s">
        <v>35</v>
      </c>
      <c r="H361" s="41" t="s">
        <v>1873</v>
      </c>
      <c r="I361" s="41" t="s">
        <v>1873</v>
      </c>
      <c r="J361" s="51" t="s">
        <v>2494</v>
      </c>
      <c r="K361" s="51" t="s">
        <v>2494</v>
      </c>
      <c r="L361" s="41" t="s">
        <v>15</v>
      </c>
      <c r="M361" s="41" t="s">
        <v>332</v>
      </c>
      <c r="N361" s="50" t="str">
        <f t="shared" si="6"/>
        <v>INSERT INTO ft_t_rtvl   (rtng_value_oid, rtng_set_oid, rtng_cde, last_chg_tms, last_chg_usr_id, start_tms, rank_num, rtng_cde_num, rtng_nme, rtng_desc, data_stat_typ, data_src_id)  SELECT 'ESM=000360', (SELECT rtng_set_oid FROM ft_t_rtng WHERE end_tms IS NULL AND rtng_set_mnem = 'MOODY' ),'Ba3 /*-',SYSDATE,'GS:BARCLAYS',SYSDATE,null,null,'Ba3 /*-','Ba3 /*-','ACTIVE','ESM'      FROM DUAL WHERE NOT EXISTS (SELECT 1 FROM ft_t_rtvl WHERE rtng_set_oid = (SELECT rtng_set_oid FROM ft_t_rtng WHERE end_tms IS NULL AND rtng_set_mnem = 'MOODY' ) AND rtng_cde = 'Ba3 /*-');</v>
      </c>
    </row>
    <row r="362" spans="1:14" ht="14.5">
      <c r="A362" s="49" t="s">
        <v>1810</v>
      </c>
      <c r="B362" s="41" t="s">
        <v>2241</v>
      </c>
      <c r="C362" s="71" t="s">
        <v>1810</v>
      </c>
      <c r="D362" s="51" t="s">
        <v>2495</v>
      </c>
      <c r="E362" s="43" t="s">
        <v>35</v>
      </c>
      <c r="F362" s="42" t="s">
        <v>331</v>
      </c>
      <c r="G362" s="42" t="s">
        <v>35</v>
      </c>
      <c r="H362" s="41" t="s">
        <v>1873</v>
      </c>
      <c r="I362" s="41" t="s">
        <v>1873</v>
      </c>
      <c r="J362" s="51" t="s">
        <v>2495</v>
      </c>
      <c r="K362" s="51" t="s">
        <v>2495</v>
      </c>
      <c r="L362" s="41" t="s">
        <v>15</v>
      </c>
      <c r="M362" s="41" t="s">
        <v>332</v>
      </c>
      <c r="N362" s="50" t="str">
        <f t="shared" si="6"/>
        <v>INSERT INTO ft_t_rtvl   (rtng_value_oid, rtng_set_oid, rtng_cde, last_chg_tms, last_chg_usr_id, start_tms, rank_num, rtng_cde_num, rtng_nme, rtng_desc, data_stat_typ, data_src_id)  SELECT 'ESM=000361', (SELECT rtng_set_oid FROM ft_t_rtng WHERE end_tms IS NULL AND rtng_set_mnem = 'MOODY' ),'Baa1u *+',SYSDATE,'GS:BARCLAYS',SYSDATE,null,null,'Baa1u *+','Baa1u *+','ACTIVE','ESM'      FROM DUAL WHERE NOT EXISTS (SELECT 1 FROM ft_t_rtvl WHERE rtng_set_oid = (SELECT rtng_set_oid FROM ft_t_rtng WHERE end_tms IS NULL AND rtng_set_mnem = 'MOODY' ) AND rtng_cde = 'Baa1u *+');</v>
      </c>
    </row>
    <row r="363" spans="1:14" ht="14.5">
      <c r="A363" s="49" t="s">
        <v>1810</v>
      </c>
      <c r="B363" s="41" t="s">
        <v>2242</v>
      </c>
      <c r="C363" s="71" t="s">
        <v>1810</v>
      </c>
      <c r="D363" s="51" t="s">
        <v>2496</v>
      </c>
      <c r="E363" s="43" t="s">
        <v>35</v>
      </c>
      <c r="F363" s="42" t="s">
        <v>331</v>
      </c>
      <c r="G363" s="42" t="s">
        <v>35</v>
      </c>
      <c r="H363" s="41" t="s">
        <v>1873</v>
      </c>
      <c r="I363" s="41" t="s">
        <v>1873</v>
      </c>
      <c r="J363" s="51" t="s">
        <v>2496</v>
      </c>
      <c r="K363" s="51" t="s">
        <v>2496</v>
      </c>
      <c r="L363" s="41" t="s">
        <v>15</v>
      </c>
      <c r="M363" s="41" t="s">
        <v>332</v>
      </c>
      <c r="N363" s="50" t="str">
        <f t="shared" si="6"/>
        <v>INSERT INTO ft_t_rtvl   (rtng_value_oid, rtng_set_oid, rtng_cde, last_chg_tms, last_chg_usr_id, start_tms, rank_num, rtng_cde_num, rtng_nme, rtng_desc, data_stat_typ, data_src_id)  SELECT 'ESM=000362', (SELECT rtng_set_oid FROM ft_t_rtng WHERE end_tms IS NULL AND rtng_set_mnem = 'MOODY' ),'Caa2 *-',SYSDATE,'GS:BARCLAYS',SYSDATE,null,null,'Caa2 *-','Caa2 *-','ACTIVE','ESM'      FROM DUAL WHERE NOT EXISTS (SELECT 1 FROM ft_t_rtvl WHERE rtng_set_oid = (SELECT rtng_set_oid FROM ft_t_rtng WHERE end_tms IS NULL AND rtng_set_mnem = 'MOODY' ) AND rtng_cde = 'Caa2 *-');</v>
      </c>
    </row>
    <row r="364" spans="1:14" ht="14.5">
      <c r="A364" s="49" t="s">
        <v>1810</v>
      </c>
      <c r="B364" s="41" t="s">
        <v>2243</v>
      </c>
      <c r="C364" s="71" t="s">
        <v>1810</v>
      </c>
      <c r="D364" s="51" t="s">
        <v>2497</v>
      </c>
      <c r="E364" s="43" t="s">
        <v>35</v>
      </c>
      <c r="F364" s="42" t="s">
        <v>331</v>
      </c>
      <c r="G364" s="42" t="s">
        <v>35</v>
      </c>
      <c r="H364" s="41" t="s">
        <v>1873</v>
      </c>
      <c r="I364" s="41" t="s">
        <v>1873</v>
      </c>
      <c r="J364" s="51" t="s">
        <v>2497</v>
      </c>
      <c r="K364" s="51" t="s">
        <v>2497</v>
      </c>
      <c r="L364" s="41" t="s">
        <v>15</v>
      </c>
      <c r="M364" s="41" t="s">
        <v>332</v>
      </c>
      <c r="N364" s="50" t="str">
        <f t="shared" si="6"/>
        <v>INSERT INTO ft_t_rtvl   (rtng_value_oid, rtng_set_oid, rtng_cde, last_chg_tms, last_chg_usr_id, start_tms, rank_num, rtng_cde_num, rtng_nme, rtng_desc, data_stat_typ, data_src_id)  SELECT 'ESM=000363', (SELECT rtng_set_oid FROM ft_t_rtng WHERE end_tms IS NULL AND rtng_set_mnem = 'MOODY' ),'B2e',SYSDATE,'GS:BARCLAYS',SYSDATE,null,null,'B2e','B2e','ACTIVE','ESM'      FROM DUAL WHERE NOT EXISTS (SELECT 1 FROM ft_t_rtvl WHERE rtng_set_oid = (SELECT rtng_set_oid FROM ft_t_rtng WHERE end_tms IS NULL AND rtng_set_mnem = 'MOODY' ) AND rtng_cde = 'B2e');</v>
      </c>
    </row>
    <row r="365" spans="1:14" ht="14.5">
      <c r="A365" s="49" t="s">
        <v>1810</v>
      </c>
      <c r="B365" s="41" t="s">
        <v>2244</v>
      </c>
      <c r="C365" s="71" t="s">
        <v>1810</v>
      </c>
      <c r="D365" s="51" t="s">
        <v>2498</v>
      </c>
      <c r="E365" s="43" t="s">
        <v>35</v>
      </c>
      <c r="F365" s="42" t="s">
        <v>331</v>
      </c>
      <c r="G365" s="42" t="s">
        <v>35</v>
      </c>
      <c r="H365" s="41" t="s">
        <v>1873</v>
      </c>
      <c r="I365" s="41" t="s">
        <v>1873</v>
      </c>
      <c r="J365" s="51" t="s">
        <v>2498</v>
      </c>
      <c r="K365" s="51" t="s">
        <v>2498</v>
      </c>
      <c r="L365" s="41" t="s">
        <v>15</v>
      </c>
      <c r="M365" s="41" t="s">
        <v>332</v>
      </c>
      <c r="N365" s="50" t="str">
        <f t="shared" si="6"/>
        <v>INSERT INTO ft_t_rtvl   (rtng_value_oid, rtng_set_oid, rtng_cde, last_chg_tms, last_chg_usr_id, start_tms, rank_num, rtng_cde_num, rtng_nme, rtng_desc, data_stat_typ, data_src_id)  SELECT 'ESM=000364', (SELECT rtng_set_oid FROM ft_t_rtng WHERE end_tms IS NULL AND rtng_set_mnem = 'MOODY' ),'Baa3 *+',SYSDATE,'GS:BARCLAYS',SYSDATE,null,null,'Baa3 *+','Baa3 *+','ACTIVE','ESM'      FROM DUAL WHERE NOT EXISTS (SELECT 1 FROM ft_t_rtvl WHERE rtng_set_oid = (SELECT rtng_set_oid FROM ft_t_rtng WHERE end_tms IS NULL AND rtng_set_mnem = 'MOODY' ) AND rtng_cde = 'Baa3 *+');</v>
      </c>
    </row>
    <row r="366" spans="1:14" ht="14.5">
      <c r="A366" s="49" t="s">
        <v>1810</v>
      </c>
      <c r="B366" s="41" t="s">
        <v>2245</v>
      </c>
      <c r="C366" s="71" t="s">
        <v>1810</v>
      </c>
      <c r="D366" s="51" t="s">
        <v>2499</v>
      </c>
      <c r="E366" s="43" t="s">
        <v>35</v>
      </c>
      <c r="F366" s="42" t="s">
        <v>331</v>
      </c>
      <c r="G366" s="42" t="s">
        <v>35</v>
      </c>
      <c r="H366" s="41" t="s">
        <v>1873</v>
      </c>
      <c r="I366" s="41" t="s">
        <v>1873</v>
      </c>
      <c r="J366" s="51" t="s">
        <v>2499</v>
      </c>
      <c r="K366" s="51" t="s">
        <v>2499</v>
      </c>
      <c r="L366" s="41" t="s">
        <v>15</v>
      </c>
      <c r="M366" s="41" t="s">
        <v>332</v>
      </c>
      <c r="N366" s="50" t="str">
        <f t="shared" si="6"/>
        <v>INSERT INTO ft_t_rtvl   (rtng_value_oid, rtng_set_oid, rtng_cde, last_chg_tms, last_chg_usr_id, start_tms, rank_num, rtng_cde_num, rtng_nme, rtng_desc, data_stat_typ, data_src_id)  SELECT 'ESM=000365', (SELECT rtng_set_oid FROM ft_t_rtng WHERE end_tms IS NULL AND rtng_set_mnem = 'MOODY' ),'Ba3 /*+',SYSDATE,'GS:BARCLAYS',SYSDATE,null,null,'Ba3 /*+','Ba3 /*+','ACTIVE','ESM'      FROM DUAL WHERE NOT EXISTS (SELECT 1 FROM ft_t_rtvl WHERE rtng_set_oid = (SELECT rtng_set_oid FROM ft_t_rtng WHERE end_tms IS NULL AND rtng_set_mnem = 'MOODY' ) AND rtng_cde = 'Ba3 /*+');</v>
      </c>
    </row>
    <row r="367" spans="1:14" ht="14.5">
      <c r="A367" s="49" t="s">
        <v>1810</v>
      </c>
      <c r="B367" s="41" t="s">
        <v>2246</v>
      </c>
      <c r="C367" s="71" t="s">
        <v>1810</v>
      </c>
      <c r="D367" s="51" t="s">
        <v>2500</v>
      </c>
      <c r="E367" s="43" t="s">
        <v>35</v>
      </c>
      <c r="F367" s="42" t="s">
        <v>331</v>
      </c>
      <c r="G367" s="42" t="s">
        <v>35</v>
      </c>
      <c r="H367" s="41" t="s">
        <v>1873</v>
      </c>
      <c r="I367" s="41" t="s">
        <v>1873</v>
      </c>
      <c r="J367" s="51" t="s">
        <v>2500</v>
      </c>
      <c r="K367" s="51" t="s">
        <v>2500</v>
      </c>
      <c r="L367" s="41" t="s">
        <v>15</v>
      </c>
      <c r="M367" s="41" t="s">
        <v>332</v>
      </c>
      <c r="N367" s="50" t="str">
        <f t="shared" si="6"/>
        <v>INSERT INTO ft_t_rtvl   (rtng_value_oid, rtng_set_oid, rtng_cde, last_chg_tms, last_chg_usr_id, start_tms, rank_num, rtng_cde_num, rtng_nme, rtng_desc, data_stat_typ, data_src_id)  SELECT 'ESM=000366', (SELECT rtng_set_oid FROM ft_t_rtng WHERE end_tms IS NULL AND rtng_set_mnem = 'MOODY' ),'Ba1 *',SYSDATE,'GS:BARCLAYS',SYSDATE,null,null,'Ba1 *','Ba1 *','ACTIVE','ESM'      FROM DUAL WHERE NOT EXISTS (SELECT 1 FROM ft_t_rtvl WHERE rtng_set_oid = (SELECT rtng_set_oid FROM ft_t_rtng WHERE end_tms IS NULL AND rtng_set_mnem = 'MOODY' ) AND rtng_cde = 'Ba1 *');</v>
      </c>
    </row>
    <row r="368" spans="1:14" ht="14.5">
      <c r="A368" s="49" t="s">
        <v>1810</v>
      </c>
      <c r="B368" s="41" t="s">
        <v>2247</v>
      </c>
      <c r="C368" s="71" t="s">
        <v>1810</v>
      </c>
      <c r="D368" s="51" t="s">
        <v>137</v>
      </c>
      <c r="E368" s="43" t="s">
        <v>35</v>
      </c>
      <c r="F368" s="42" t="s">
        <v>331</v>
      </c>
      <c r="G368" s="42" t="s">
        <v>35</v>
      </c>
      <c r="H368" s="41" t="s">
        <v>1873</v>
      </c>
      <c r="I368" s="41" t="s">
        <v>1873</v>
      </c>
      <c r="J368" s="51" t="s">
        <v>137</v>
      </c>
      <c r="K368" s="51" t="s">
        <v>137</v>
      </c>
      <c r="L368" s="41" t="s">
        <v>15</v>
      </c>
      <c r="M368" s="41" t="s">
        <v>332</v>
      </c>
      <c r="N368" s="50" t="str">
        <f t="shared" si="6"/>
        <v>INSERT INTO ft_t_rtvl   (rtng_value_oid, rtng_set_oid, rtng_cde, last_chg_tms, last_chg_usr_id, start_tms, rank_num, rtng_cde_num, rtng_nme, rtng_desc, data_stat_typ, data_src_id)  SELECT 'ESM=000367', (SELECT rtng_set_oid FROM ft_t_rtng WHERE end_tms IS NULL AND rtng_set_mnem = 'MOODY' ),'A1 *-',SYSDATE,'GS:BARCLAYS',SYSDATE,null,null,'A1 *-','A1 *-','ACTIVE','ESM'      FROM DUAL WHERE NOT EXISTS (SELECT 1 FROM ft_t_rtvl WHERE rtng_set_oid = (SELECT rtng_set_oid FROM ft_t_rtng WHERE end_tms IS NULL AND rtng_set_mnem = 'MOODY' ) AND rtng_cde = 'A1 *-');</v>
      </c>
    </row>
    <row r="369" spans="1:14" ht="14.5">
      <c r="A369" s="49" t="s">
        <v>1810</v>
      </c>
      <c r="B369" s="41" t="s">
        <v>2248</v>
      </c>
      <c r="C369" s="71" t="s">
        <v>1810</v>
      </c>
      <c r="D369" s="51" t="s">
        <v>2501</v>
      </c>
      <c r="E369" s="43" t="s">
        <v>35</v>
      </c>
      <c r="F369" s="42" t="s">
        <v>331</v>
      </c>
      <c r="G369" s="42" t="s">
        <v>35</v>
      </c>
      <c r="H369" s="41" t="s">
        <v>1873</v>
      </c>
      <c r="I369" s="41" t="s">
        <v>1873</v>
      </c>
      <c r="J369" s="51" t="s">
        <v>2501</v>
      </c>
      <c r="K369" s="51" t="s">
        <v>2501</v>
      </c>
      <c r="L369" s="41" t="s">
        <v>15</v>
      </c>
      <c r="M369" s="41" t="s">
        <v>332</v>
      </c>
      <c r="N369" s="50" t="str">
        <f t="shared" si="6"/>
        <v>INSERT INTO ft_t_rtvl   (rtng_value_oid, rtng_set_oid, rtng_cde, last_chg_tms, last_chg_usr_id, start_tms, rank_num, rtng_cde_num, rtng_nme, rtng_desc, data_stat_typ, data_src_id)  SELECT 'ESM=000368', (SELECT rtng_set_oid FROM ft_t_rtng WHERE end_tms IS NULL AND rtng_set_mnem = 'MOODY' ),'Baa1 /*-',SYSDATE,'GS:BARCLAYS',SYSDATE,null,null,'Baa1 /*-','Baa1 /*-','ACTIVE','ESM'      FROM DUAL WHERE NOT EXISTS (SELECT 1 FROM ft_t_rtvl WHERE rtng_set_oid = (SELECT rtng_set_oid FROM ft_t_rtng WHERE end_tms IS NULL AND rtng_set_mnem = 'MOODY' ) AND rtng_cde = 'Baa1 /*-');</v>
      </c>
    </row>
    <row r="370" spans="1:14" ht="14.5">
      <c r="A370" s="49" t="s">
        <v>1810</v>
      </c>
      <c r="B370" s="41" t="s">
        <v>2249</v>
      </c>
      <c r="C370" s="71" t="s">
        <v>1810</v>
      </c>
      <c r="D370" s="51" t="s">
        <v>2502</v>
      </c>
      <c r="E370" s="43" t="s">
        <v>35</v>
      </c>
      <c r="F370" s="42" t="s">
        <v>331</v>
      </c>
      <c r="G370" s="42" t="s">
        <v>35</v>
      </c>
      <c r="H370" s="41" t="s">
        <v>1873</v>
      </c>
      <c r="I370" s="41" t="s">
        <v>1873</v>
      </c>
      <c r="J370" s="51" t="s">
        <v>2502</v>
      </c>
      <c r="K370" s="51" t="s">
        <v>2502</v>
      </c>
      <c r="L370" s="41" t="s">
        <v>15</v>
      </c>
      <c r="M370" s="41" t="s">
        <v>332</v>
      </c>
      <c r="N370" s="50" t="str">
        <f t="shared" si="6"/>
        <v>INSERT INTO ft_t_rtvl   (rtng_value_oid, rtng_set_oid, rtng_cde, last_chg_tms, last_chg_usr_id, start_tms, rank_num, rtng_cde_num, rtng_nme, rtng_desc, data_stat_typ, data_src_id)  SELECT 'ESM=000369', (SELECT rtng_set_oid FROM ft_t_rtng WHERE end_tms IS NULL AND rtng_set_mnem = 'MOODY' ),'Baa1 /*+',SYSDATE,'GS:BARCLAYS',SYSDATE,null,null,'Baa1 /*+','Baa1 /*+','ACTIVE','ESM'      FROM DUAL WHERE NOT EXISTS (SELECT 1 FROM ft_t_rtvl WHERE rtng_set_oid = (SELECT rtng_set_oid FROM ft_t_rtng WHERE end_tms IS NULL AND rtng_set_mnem = 'MOODY' ) AND rtng_cde = 'Baa1 /*+');</v>
      </c>
    </row>
    <row r="371" spans="1:14" ht="14.5">
      <c r="A371" s="49" t="s">
        <v>1810</v>
      </c>
      <c r="B371" s="41" t="s">
        <v>2250</v>
      </c>
      <c r="C371" s="71" t="s">
        <v>1810</v>
      </c>
      <c r="D371" s="51" t="s">
        <v>2503</v>
      </c>
      <c r="E371" s="43" t="s">
        <v>35</v>
      </c>
      <c r="F371" s="42" t="s">
        <v>331</v>
      </c>
      <c r="G371" s="42" t="s">
        <v>35</v>
      </c>
      <c r="H371" s="41" t="s">
        <v>1873</v>
      </c>
      <c r="I371" s="41" t="s">
        <v>1873</v>
      </c>
      <c r="J371" s="51" t="s">
        <v>2503</v>
      </c>
      <c r="K371" s="51" t="s">
        <v>2503</v>
      </c>
      <c r="L371" s="41" t="s">
        <v>15</v>
      </c>
      <c r="M371" s="41" t="s">
        <v>332</v>
      </c>
      <c r="N371" s="50" t="str">
        <f t="shared" si="6"/>
        <v>INSERT INTO ft_t_rtvl   (rtng_value_oid, rtng_set_oid, rtng_cde, last_chg_tms, last_chg_usr_id, start_tms, rank_num, rtng_cde_num, rtng_nme, rtng_desc, data_stat_typ, data_src_id)  SELECT 'ESM=000370', (SELECT rtng_set_oid FROM ft_t_rtng WHERE end_tms IS NULL AND rtng_set_mnem = 'MOODY' ),'A3 *+',SYSDATE,'GS:BARCLAYS',SYSDATE,null,null,'A3 *+','A3 *+','ACTIVE','ESM'      FROM DUAL WHERE NOT EXISTS (SELECT 1 FROM ft_t_rtvl WHERE rtng_set_oid = (SELECT rtng_set_oid FROM ft_t_rtng WHERE end_tms IS NULL AND rtng_set_mnem = 'MOODY' ) AND rtng_cde = 'A3 *+');</v>
      </c>
    </row>
    <row r="372" spans="1:14" ht="14.5">
      <c r="A372" s="49" t="s">
        <v>1810</v>
      </c>
      <c r="B372" s="41" t="s">
        <v>2251</v>
      </c>
      <c r="C372" s="71" t="s">
        <v>1810</v>
      </c>
      <c r="D372" s="51" t="s">
        <v>2392</v>
      </c>
      <c r="E372" s="43" t="s">
        <v>35</v>
      </c>
      <c r="F372" s="42" t="s">
        <v>331</v>
      </c>
      <c r="G372" s="42" t="s">
        <v>35</v>
      </c>
      <c r="H372" s="41" t="s">
        <v>1873</v>
      </c>
      <c r="I372" s="41" t="s">
        <v>1873</v>
      </c>
      <c r="J372" s="51" t="s">
        <v>2392</v>
      </c>
      <c r="K372" s="51" t="s">
        <v>2392</v>
      </c>
      <c r="L372" s="41" t="s">
        <v>15</v>
      </c>
      <c r="M372" s="41" t="s">
        <v>332</v>
      </c>
      <c r="N372" s="50" t="str">
        <f t="shared" si="6"/>
        <v>INSERT INTO ft_t_rtvl   (rtng_value_oid, rtng_set_oid, rtng_cde, last_chg_tms, last_chg_usr_id, start_tms, rank_num, rtng_cde_num, rtng_nme, rtng_desc, data_stat_typ, data_src_id)  SELECT 'ESM=000371', (SELECT rtng_set_oid FROM ft_t_rtng WHERE end_tms IS NULL AND rtng_set_mnem = 'MOODY' ),'A3 *-',SYSDATE,'GS:BARCLAYS',SYSDATE,null,null,'A3 *-','A3 *-','ACTIVE','ESM'      FROM DUAL WHERE NOT EXISTS (SELECT 1 FROM ft_t_rtvl WHERE rtng_set_oid = (SELECT rtng_set_oid FROM ft_t_rtng WHERE end_tms IS NULL AND rtng_set_mnem = 'MOODY' ) AND rtng_cde = 'A3 *-');</v>
      </c>
    </row>
    <row r="373" spans="1:14" ht="14.5">
      <c r="A373" s="49" t="s">
        <v>1810</v>
      </c>
      <c r="B373" s="41" t="s">
        <v>2252</v>
      </c>
      <c r="C373" s="71" t="s">
        <v>1810</v>
      </c>
      <c r="D373" s="51" t="s">
        <v>2504</v>
      </c>
      <c r="E373" s="43" t="s">
        <v>35</v>
      </c>
      <c r="F373" s="42" t="s">
        <v>331</v>
      </c>
      <c r="G373" s="42" t="s">
        <v>35</v>
      </c>
      <c r="H373" s="41" t="s">
        <v>1873</v>
      </c>
      <c r="I373" s="41" t="s">
        <v>1873</v>
      </c>
      <c r="J373" s="51" t="s">
        <v>2504</v>
      </c>
      <c r="K373" s="51" t="s">
        <v>2504</v>
      </c>
      <c r="L373" s="41" t="s">
        <v>15</v>
      </c>
      <c r="M373" s="41" t="s">
        <v>332</v>
      </c>
      <c r="N373" s="50" t="str">
        <f t="shared" si="6"/>
        <v>INSERT INTO ft_t_rtvl   (rtng_value_oid, rtng_set_oid, rtng_cde, last_chg_tms, last_chg_usr_id, start_tms, rank_num, rtng_cde_num, rtng_nme, rtng_desc, data_stat_typ, data_src_id)  SELECT 'ESM=000372', (SELECT rtng_set_oid FROM ft_t_rtng WHERE end_tms IS NULL AND rtng_set_mnem = 'MOODY' ),'Aa1 /*-',SYSDATE,'GS:BARCLAYS',SYSDATE,null,null,'Aa1 /*-','Aa1 /*-','ACTIVE','ESM'      FROM DUAL WHERE NOT EXISTS (SELECT 1 FROM ft_t_rtvl WHERE rtng_set_oid = (SELECT rtng_set_oid FROM ft_t_rtng WHERE end_tms IS NULL AND rtng_set_mnem = 'MOODY' ) AND rtng_cde = 'Aa1 /*-');</v>
      </c>
    </row>
    <row r="374" spans="1:14" ht="14.5">
      <c r="A374" s="49" t="s">
        <v>1810</v>
      </c>
      <c r="B374" s="41" t="s">
        <v>2253</v>
      </c>
      <c r="C374" s="71" t="s">
        <v>1810</v>
      </c>
      <c r="D374" s="51" t="s">
        <v>2505</v>
      </c>
      <c r="E374" s="43" t="s">
        <v>35</v>
      </c>
      <c r="F374" s="42" t="s">
        <v>331</v>
      </c>
      <c r="G374" s="42" t="s">
        <v>35</v>
      </c>
      <c r="H374" s="41" t="s">
        <v>1873</v>
      </c>
      <c r="I374" s="41" t="s">
        <v>1873</v>
      </c>
      <c r="J374" s="51" t="s">
        <v>2505</v>
      </c>
      <c r="K374" s="51" t="s">
        <v>2505</v>
      </c>
      <c r="L374" s="41" t="s">
        <v>15</v>
      </c>
      <c r="M374" s="41" t="s">
        <v>332</v>
      </c>
      <c r="N374" s="50" t="str">
        <f t="shared" si="6"/>
        <v>INSERT INTO ft_t_rtvl   (rtng_value_oid, rtng_set_oid, rtng_cde, last_chg_tms, last_chg_usr_id, start_tms, rank_num, rtng_cde_num, rtng_nme, rtng_desc, data_stat_typ, data_src_id)  SELECT 'ESM=000373', (SELECT rtng_set_oid FROM ft_t_rtng WHERE end_tms IS NULL AND rtng_set_mnem = 'MOODY' ),'Ba2 *-',SYSDATE,'GS:BARCLAYS',SYSDATE,null,null,'Ba2 *-','Ba2 *-','ACTIVE','ESM'      FROM DUAL WHERE NOT EXISTS (SELECT 1 FROM ft_t_rtvl WHERE rtng_set_oid = (SELECT rtng_set_oid FROM ft_t_rtng WHERE end_tms IS NULL AND rtng_set_mnem = 'MOODY' ) AND rtng_cde = 'Ba2 *-');</v>
      </c>
    </row>
    <row r="375" spans="1:14" ht="14.5">
      <c r="A375" s="49" t="s">
        <v>1810</v>
      </c>
      <c r="B375" s="41" t="s">
        <v>2254</v>
      </c>
      <c r="C375" s="71" t="s">
        <v>1810</v>
      </c>
      <c r="D375" s="51" t="s">
        <v>2506</v>
      </c>
      <c r="E375" s="43" t="s">
        <v>35</v>
      </c>
      <c r="F375" s="42" t="s">
        <v>331</v>
      </c>
      <c r="G375" s="42" t="s">
        <v>35</v>
      </c>
      <c r="H375" s="41" t="s">
        <v>1873</v>
      </c>
      <c r="I375" s="41" t="s">
        <v>1873</v>
      </c>
      <c r="J375" s="51" t="s">
        <v>2506</v>
      </c>
      <c r="K375" s="51" t="s">
        <v>2506</v>
      </c>
      <c r="L375" s="41" t="s">
        <v>15</v>
      </c>
      <c r="M375" s="41" t="s">
        <v>332</v>
      </c>
      <c r="N375" s="50" t="str">
        <f t="shared" si="6"/>
        <v>INSERT INTO ft_t_rtvl   (rtng_value_oid, rtng_set_oid, rtng_cde, last_chg_tms, last_chg_usr_id, start_tms, rank_num, rtng_cde_num, rtng_nme, rtng_desc, data_stat_typ, data_src_id)  SELECT 'ESM=000374', (SELECT rtng_set_oid FROM ft_t_rtng WHERE end_tms IS NULL AND rtng_set_mnem = 'MOODY' ),'Aa2 /*',SYSDATE,'GS:BARCLAYS',SYSDATE,null,null,'Aa2 /*','Aa2 /*','ACTIVE','ESM'      FROM DUAL WHERE NOT EXISTS (SELECT 1 FROM ft_t_rtvl WHERE rtng_set_oid = (SELECT rtng_set_oid FROM ft_t_rtng WHERE end_tms IS NULL AND rtng_set_mnem = 'MOODY' ) AND rtng_cde = 'Aa2 /*');</v>
      </c>
    </row>
    <row r="376" spans="1:14" ht="14.5">
      <c r="A376" s="49" t="s">
        <v>1810</v>
      </c>
      <c r="B376" s="41" t="s">
        <v>2255</v>
      </c>
      <c r="C376" s="71" t="s">
        <v>1810</v>
      </c>
      <c r="D376" s="51" t="s">
        <v>2507</v>
      </c>
      <c r="E376" s="43" t="s">
        <v>35</v>
      </c>
      <c r="F376" s="42" t="s">
        <v>331</v>
      </c>
      <c r="G376" s="42" t="s">
        <v>35</v>
      </c>
      <c r="H376" s="41" t="s">
        <v>1873</v>
      </c>
      <c r="I376" s="41" t="s">
        <v>1873</v>
      </c>
      <c r="J376" s="51" t="s">
        <v>2507</v>
      </c>
      <c r="K376" s="51" t="s">
        <v>2507</v>
      </c>
      <c r="L376" s="41" t="s">
        <v>15</v>
      </c>
      <c r="M376" s="41" t="s">
        <v>332</v>
      </c>
      <c r="N376" s="50" t="str">
        <f t="shared" si="6"/>
        <v>INSERT INTO ft_t_rtvl   (rtng_value_oid, rtng_set_oid, rtng_cde, last_chg_tms, last_chg_usr_id, start_tms, rank_num, rtng_cde_num, rtng_nme, rtng_desc, data_stat_typ, data_src_id)  SELECT 'ESM=000375', (SELECT rtng_set_oid FROM ft_t_rtng WHERE end_tms IS NULL AND rtng_set_mnem = 'MOODY' ),'Baa2 /*+',SYSDATE,'GS:BARCLAYS',SYSDATE,null,null,'Baa2 /*+','Baa2 /*+','ACTIVE','ESM'      FROM DUAL WHERE NOT EXISTS (SELECT 1 FROM ft_t_rtvl WHERE rtng_set_oid = (SELECT rtng_set_oid FROM ft_t_rtng WHERE end_tms IS NULL AND rtng_set_mnem = 'MOODY' ) AND rtng_cde = 'Baa2 /*+');</v>
      </c>
    </row>
    <row r="377" spans="1:14" ht="14.5">
      <c r="A377" s="49" t="s">
        <v>1810</v>
      </c>
      <c r="B377" s="41" t="s">
        <v>2256</v>
      </c>
      <c r="C377" s="71" t="s">
        <v>1810</v>
      </c>
      <c r="D377" s="51" t="s">
        <v>2508</v>
      </c>
      <c r="E377" s="43" t="s">
        <v>35</v>
      </c>
      <c r="F377" s="42" t="s">
        <v>331</v>
      </c>
      <c r="G377" s="42" t="s">
        <v>35</v>
      </c>
      <c r="H377" s="41" t="s">
        <v>1873</v>
      </c>
      <c r="I377" s="41" t="s">
        <v>1873</v>
      </c>
      <c r="J377" s="51" t="s">
        <v>2508</v>
      </c>
      <c r="K377" s="51" t="s">
        <v>2508</v>
      </c>
      <c r="L377" s="41" t="s">
        <v>15</v>
      </c>
      <c r="M377" s="41" t="s">
        <v>332</v>
      </c>
      <c r="N377" s="50" t="str">
        <f t="shared" si="6"/>
        <v>INSERT INTO ft_t_rtvl   (rtng_value_oid, rtng_set_oid, rtng_cde, last_chg_tms, last_chg_usr_id, start_tms, rank_num, rtng_cde_num, rtng_nme, rtng_desc, data_stat_typ, data_src_id)  SELECT 'ESM=000376', (SELECT rtng_set_oid FROM ft_t_rtng WHERE end_tms IS NULL AND rtng_set_mnem = 'MOODY' ),'Aa2 /*-',SYSDATE,'GS:BARCLAYS',SYSDATE,null,null,'Aa2 /*-','Aa2 /*-','ACTIVE','ESM'      FROM DUAL WHERE NOT EXISTS (SELECT 1 FROM ft_t_rtvl WHERE rtng_set_oid = (SELECT rtng_set_oid FROM ft_t_rtng WHERE end_tms IS NULL AND rtng_set_mnem = 'MOODY' ) AND rtng_cde = 'Aa2 /*-');</v>
      </c>
    </row>
    <row r="378" spans="1:14" ht="14.5">
      <c r="A378" s="49" t="s">
        <v>1810</v>
      </c>
      <c r="B378" s="41" t="s">
        <v>2257</v>
      </c>
      <c r="C378" s="71" t="s">
        <v>1810</v>
      </c>
      <c r="D378" s="51" t="s">
        <v>2509</v>
      </c>
      <c r="E378" s="43" t="s">
        <v>35</v>
      </c>
      <c r="F378" s="42" t="s">
        <v>331</v>
      </c>
      <c r="G378" s="42" t="s">
        <v>35</v>
      </c>
      <c r="H378" s="41" t="s">
        <v>1873</v>
      </c>
      <c r="I378" s="41" t="s">
        <v>1873</v>
      </c>
      <c r="J378" s="51" t="s">
        <v>2509</v>
      </c>
      <c r="K378" s="51" t="s">
        <v>2509</v>
      </c>
      <c r="L378" s="41" t="s">
        <v>15</v>
      </c>
      <c r="M378" s="41" t="s">
        <v>332</v>
      </c>
      <c r="N378" s="50" t="str">
        <f t="shared" si="6"/>
        <v>INSERT INTO ft_t_rtvl   (rtng_value_oid, rtng_set_oid, rtng_cde, last_chg_tms, last_chg_usr_id, start_tms, rank_num, rtng_cde_num, rtng_nme, rtng_desc, data_stat_typ, data_src_id)  SELECT 'ESM=000377', (SELECT rtng_set_oid FROM ft_t_rtng WHERE end_tms IS NULL AND rtng_set_mnem = 'MOODY' ),'B3 *-',SYSDATE,'GS:BARCLAYS',SYSDATE,null,null,'B3 *-','B3 *-','ACTIVE','ESM'      FROM DUAL WHERE NOT EXISTS (SELECT 1 FROM ft_t_rtvl WHERE rtng_set_oid = (SELECT rtng_set_oid FROM ft_t_rtng WHERE end_tms IS NULL AND rtng_set_mnem = 'MOODY' ) AND rtng_cde = 'B3 *-');</v>
      </c>
    </row>
    <row r="379" spans="1:14" ht="14.5">
      <c r="A379" s="49" t="s">
        <v>116</v>
      </c>
      <c r="B379" s="41" t="s">
        <v>2258</v>
      </c>
      <c r="C379" s="41" t="s">
        <v>1810</v>
      </c>
      <c r="D379" s="51" t="s">
        <v>2399</v>
      </c>
      <c r="E379" s="43" t="s">
        <v>35</v>
      </c>
      <c r="F379" s="42" t="s">
        <v>331</v>
      </c>
      <c r="G379" s="42" t="s">
        <v>35</v>
      </c>
      <c r="H379" s="41" t="s">
        <v>1873</v>
      </c>
      <c r="I379" s="41" t="s">
        <v>1873</v>
      </c>
      <c r="J379" s="51" t="s">
        <v>2399</v>
      </c>
      <c r="K379" s="51" t="s">
        <v>2399</v>
      </c>
      <c r="L379" s="41" t="s">
        <v>15</v>
      </c>
      <c r="M379" s="41" t="s">
        <v>332</v>
      </c>
      <c r="N379" s="50" t="str">
        <f t="shared" si="6"/>
        <v>INSERT INTO ft_t_rtvl   (rtng_value_oid, rtng_set_oid, rtng_cde, last_chg_tms, last_chg_usr_id, start_tms, rank_num, rtng_cde_num, rtng_nme, rtng_desc, data_stat_typ, data_src_id)  SELECT 'ESM=000378', (SELECT rtng_set_oid FROM ft_t_rtng WHERE end_tms IS NULL AND rtng_set_mnem = 'MOODY' ),'Baa3 *-',SYSDATE,'GS:BARCLAYS',SYSDATE,null,null,'Baa3 *-','Baa3 *-','ACTIVE','ESM'      FROM DUAL WHERE NOT EXISTS (SELECT 1 FROM ft_t_rtvl WHERE rtng_set_oid = (SELECT rtng_set_oid FROM ft_t_rtng WHERE end_tms IS NULL AND rtng_set_mnem = 'MOODY' ) AND rtng_cde = 'Baa3 *-');</v>
      </c>
    </row>
    <row r="380" spans="1:14" ht="14.5">
      <c r="A380" s="49" t="s">
        <v>116</v>
      </c>
      <c r="B380" s="41" t="s">
        <v>2259</v>
      </c>
      <c r="C380" s="41" t="s">
        <v>1810</v>
      </c>
      <c r="D380" s="51" t="s">
        <v>139</v>
      </c>
      <c r="E380" s="43" t="s">
        <v>35</v>
      </c>
      <c r="F380" s="42" t="s">
        <v>331</v>
      </c>
      <c r="G380" s="42" t="s">
        <v>35</v>
      </c>
      <c r="H380" s="41" t="s">
        <v>1873</v>
      </c>
      <c r="I380" s="41" t="s">
        <v>1873</v>
      </c>
      <c r="J380" s="51" t="s">
        <v>139</v>
      </c>
      <c r="K380" s="51" t="s">
        <v>139</v>
      </c>
      <c r="L380" s="41" t="s">
        <v>15</v>
      </c>
      <c r="M380" s="41" t="s">
        <v>332</v>
      </c>
      <c r="N380" s="50" t="str">
        <f t="shared" si="6"/>
        <v>INSERT INTO ft_t_rtvl   (rtng_value_oid, rtng_set_oid, rtng_cde, last_chg_tms, last_chg_usr_id, start_tms, rank_num, rtng_cde_num, rtng_nme, rtng_desc, data_stat_typ, data_src_id)  SELECT 'ESM=000379', (SELECT rtng_set_oid FROM ft_t_rtng WHERE end_tms IS NULL AND rtng_set_mnem = 'MOODY' ),'P-1',SYSDATE,'GS:BARCLAYS',SYSDATE,null,null,'P-1','P-1','ACTIVE','ESM'      FROM DUAL WHERE NOT EXISTS (SELECT 1 FROM ft_t_rtvl WHERE rtng_set_oid = (SELECT rtng_set_oid FROM ft_t_rtng WHERE end_tms IS NULL AND rtng_set_mnem = 'MOODY' ) AND rtng_cde = 'P-1');</v>
      </c>
    </row>
    <row r="381" spans="1:14" ht="14.5">
      <c r="A381" s="49" t="s">
        <v>116</v>
      </c>
      <c r="B381" s="41" t="s">
        <v>2260</v>
      </c>
      <c r="C381" s="41" t="s">
        <v>1810</v>
      </c>
      <c r="D381" s="51" t="s">
        <v>134</v>
      </c>
      <c r="E381" s="43" t="s">
        <v>35</v>
      </c>
      <c r="F381" s="42" t="s">
        <v>331</v>
      </c>
      <c r="G381" s="42" t="s">
        <v>35</v>
      </c>
      <c r="H381" s="41" t="s">
        <v>1873</v>
      </c>
      <c r="I381" s="41" t="s">
        <v>1873</v>
      </c>
      <c r="J381" s="51" t="s">
        <v>134</v>
      </c>
      <c r="K381" s="51" t="s">
        <v>134</v>
      </c>
      <c r="L381" s="41" t="s">
        <v>15</v>
      </c>
      <c r="M381" s="41" t="s">
        <v>332</v>
      </c>
      <c r="N381" s="50" t="str">
        <f t="shared" ref="N381:N444" si="7">CONCATENATE("INSERT INTO ft_t_rtvl   (rtng_value_oid, rtng_set_oid, rtng_cde, last_chg_tms, last_chg_usr_id, start_tms, rank_num, rtng_cde_num, rtng_nme, rtng_desc, data_stat_typ, data_src_id)  SELECT '", B381, "', (SELECT rtng_set_oid FROM ft_t_rtng WHERE end_tms IS NULL AND rtng_set_mnem = '", C381, "' ),'", D381, "',", E381, ",'", F381, "',", G381, ",", H381,",", IF(I381="","NULL",I381), ",'", J381, "','", K381, "','", L381, "','", M381, "'      FROM DUAL WHERE NOT EXISTS (SELECT 1 FROM ft_t_rtvl WHERE rtng_set_oid = ", "(SELECT rtng_set_oid FROM ft_t_rtng WHERE end_tms IS NULL AND rtng_set_mnem = '", C381, "' )", " AND rtng_cde = '", D381, "');")</f>
        <v>INSERT INTO ft_t_rtvl   (rtng_value_oid, rtng_set_oid, rtng_cde, last_chg_tms, last_chg_usr_id, start_tms, rank_num, rtng_cde_num, rtng_nme, rtng_desc, data_stat_typ, data_src_id)  SELECT 'ESM=000380', (SELECT rtng_set_oid FROM ft_t_rtng WHERE end_tms IS NULL AND rtng_set_mnem = 'MOODY' ),'P-3',SYSDATE,'GS:BARCLAYS',SYSDATE,null,null,'P-3','P-3','ACTIVE','ESM'      FROM DUAL WHERE NOT EXISTS (SELECT 1 FROM ft_t_rtvl WHERE rtng_set_oid = (SELECT rtng_set_oid FROM ft_t_rtng WHERE end_tms IS NULL AND rtng_set_mnem = 'MOODY' ) AND rtng_cde = 'P-3');</v>
      </c>
    </row>
    <row r="382" spans="1:14" ht="14.5">
      <c r="A382" s="49" t="s">
        <v>116</v>
      </c>
      <c r="B382" s="41" t="s">
        <v>2261</v>
      </c>
      <c r="C382" s="41" t="s">
        <v>1810</v>
      </c>
      <c r="D382" s="51" t="s">
        <v>130</v>
      </c>
      <c r="E382" s="43" t="s">
        <v>35</v>
      </c>
      <c r="F382" s="42" t="s">
        <v>331</v>
      </c>
      <c r="G382" s="42" t="s">
        <v>35</v>
      </c>
      <c r="H382" s="41" t="s">
        <v>1873</v>
      </c>
      <c r="I382" s="41" t="s">
        <v>1873</v>
      </c>
      <c r="J382" s="51" t="s">
        <v>130</v>
      </c>
      <c r="K382" s="51" t="s">
        <v>130</v>
      </c>
      <c r="L382" s="41" t="s">
        <v>15</v>
      </c>
      <c r="M382" s="41" t="s">
        <v>332</v>
      </c>
      <c r="N382" s="50" t="str">
        <f t="shared" si="7"/>
        <v>INSERT INTO ft_t_rtvl   (rtng_value_oid, rtng_set_oid, rtng_cde, last_chg_tms, last_chg_usr_id, start_tms, rank_num, rtng_cde_num, rtng_nme, rtng_desc, data_stat_typ, data_src_id)  SELECT 'ESM=000381', (SELECT rtng_set_oid FROM ft_t_rtng WHERE end_tms IS NULL AND rtng_set_mnem = 'MOODY' ),'P-2',SYSDATE,'GS:BARCLAYS',SYSDATE,null,null,'P-2','P-2','ACTIVE','ESM'      FROM DUAL WHERE NOT EXISTS (SELECT 1 FROM ft_t_rtvl WHERE rtng_set_oid = (SELECT rtng_set_oid FROM ft_t_rtng WHERE end_tms IS NULL AND rtng_set_mnem = 'MOODY' ) AND rtng_cde = 'P-2');</v>
      </c>
    </row>
    <row r="383" spans="1:14" ht="14.5">
      <c r="A383" s="49" t="s">
        <v>116</v>
      </c>
      <c r="B383" s="41" t="s">
        <v>2262</v>
      </c>
      <c r="C383" s="41" t="s">
        <v>1810</v>
      </c>
      <c r="D383" s="51" t="s">
        <v>2526</v>
      </c>
      <c r="E383" s="43" t="s">
        <v>35</v>
      </c>
      <c r="F383" s="42" t="s">
        <v>331</v>
      </c>
      <c r="G383" s="42" t="s">
        <v>35</v>
      </c>
      <c r="H383" s="41" t="s">
        <v>1873</v>
      </c>
      <c r="I383" s="41" t="s">
        <v>1873</v>
      </c>
      <c r="J383" s="51" t="s">
        <v>2526</v>
      </c>
      <c r="K383" s="51" t="s">
        <v>2526</v>
      </c>
      <c r="L383" s="41" t="s">
        <v>15</v>
      </c>
      <c r="M383" s="41" t="s">
        <v>332</v>
      </c>
      <c r="N383" s="50" t="str">
        <f t="shared" si="7"/>
        <v>INSERT INTO ft_t_rtvl   (rtng_value_oid, rtng_set_oid, rtng_cde, last_chg_tms, last_chg_usr_id, start_tms, rank_num, rtng_cde_num, rtng_nme, rtng_desc, data_stat_typ, data_src_id)  SELECT 'ESM=000382', (SELECT rtng_set_oid FROM ft_t_rtng WHERE end_tms IS NULL AND rtng_set_mnem = 'MOODY' ),'Aa1(cr)',SYSDATE,'GS:BARCLAYS',SYSDATE,null,null,'Aa1(cr)','Aa1(cr)','ACTIVE','ESM'      FROM DUAL WHERE NOT EXISTS (SELECT 1 FROM ft_t_rtvl WHERE rtng_set_oid = (SELECT rtng_set_oid FROM ft_t_rtng WHERE end_tms IS NULL AND rtng_set_mnem = 'MOODY' ) AND rtng_cde = 'Aa1(cr)');</v>
      </c>
    </row>
    <row r="384" spans="1:14" ht="14.5">
      <c r="A384" s="49" t="s">
        <v>116</v>
      </c>
      <c r="B384" s="41" t="s">
        <v>2263</v>
      </c>
      <c r="C384" s="41" t="s">
        <v>1810</v>
      </c>
      <c r="D384" s="51" t="s">
        <v>147</v>
      </c>
      <c r="E384" s="43" t="s">
        <v>35</v>
      </c>
      <c r="F384" s="42" t="s">
        <v>331</v>
      </c>
      <c r="G384" s="42" t="s">
        <v>35</v>
      </c>
      <c r="H384" s="41" t="s">
        <v>1873</v>
      </c>
      <c r="I384" s="41" t="s">
        <v>1873</v>
      </c>
      <c r="J384" s="51" t="s">
        <v>147</v>
      </c>
      <c r="K384" s="51" t="s">
        <v>147</v>
      </c>
      <c r="L384" s="41" t="s">
        <v>15</v>
      </c>
      <c r="M384" s="41" t="s">
        <v>332</v>
      </c>
      <c r="N384" s="50" t="str">
        <f t="shared" si="7"/>
        <v>INSERT INTO ft_t_rtvl   (rtng_value_oid, rtng_set_oid, rtng_cde, last_chg_tms, last_chg_usr_id, start_tms, rank_num, rtng_cde_num, rtng_nme, rtng_desc, data_stat_typ, data_src_id)  SELECT 'ESM=000383', (SELECT rtng_set_oid FROM ft_t_rtng WHERE end_tms IS NULL AND rtng_set_mnem = 'MOODY' ),'NP',SYSDATE,'GS:BARCLAYS',SYSDATE,null,null,'NP','NP','ACTIVE','ESM'      FROM DUAL WHERE NOT EXISTS (SELECT 1 FROM ft_t_rtvl WHERE rtng_set_oid = (SELECT rtng_set_oid FROM ft_t_rtng WHERE end_tms IS NULL AND rtng_set_mnem = 'MOODY' ) AND rtng_cde = 'NP');</v>
      </c>
    </row>
    <row r="385" spans="1:14" ht="14.5">
      <c r="A385" s="49" t="s">
        <v>116</v>
      </c>
      <c r="B385" s="41" t="s">
        <v>2264</v>
      </c>
      <c r="C385" s="41" t="s">
        <v>1810</v>
      </c>
      <c r="D385" s="51" t="s">
        <v>2527</v>
      </c>
      <c r="E385" s="43" t="s">
        <v>35</v>
      </c>
      <c r="F385" s="42" t="s">
        <v>331</v>
      </c>
      <c r="G385" s="42" t="s">
        <v>35</v>
      </c>
      <c r="H385" s="41" t="s">
        <v>1873</v>
      </c>
      <c r="I385" s="41" t="s">
        <v>1873</v>
      </c>
      <c r="J385" s="51" t="s">
        <v>2527</v>
      </c>
      <c r="K385" s="51" t="s">
        <v>2527</v>
      </c>
      <c r="L385" s="41" t="s">
        <v>15</v>
      </c>
      <c r="M385" s="41" t="s">
        <v>332</v>
      </c>
      <c r="N385" s="50" t="str">
        <f t="shared" si="7"/>
        <v>INSERT INTO ft_t_rtvl   (rtng_value_oid, rtng_set_oid, rtng_cde, last_chg_tms, last_chg_usr_id, start_tms, rank_num, rtng_cde_num, rtng_nme, rtng_desc, data_stat_typ, data_src_id)  SELECT 'ESM=000384', (SELECT rtng_set_oid FROM ft_t_rtng WHERE end_tms IS NULL AND rtng_set_mnem = 'MOODY' ),'Aa2 *-',SYSDATE,'GS:BARCLAYS',SYSDATE,null,null,'Aa2 *-','Aa2 *-','ACTIVE','ESM'      FROM DUAL WHERE NOT EXISTS (SELECT 1 FROM ft_t_rtvl WHERE rtng_set_oid = (SELECT rtng_set_oid FROM ft_t_rtng WHERE end_tms IS NULL AND rtng_set_mnem = 'MOODY' ) AND rtng_cde = 'Aa2 *-');</v>
      </c>
    </row>
    <row r="386" spans="1:14" ht="14.5">
      <c r="A386" s="49" t="s">
        <v>116</v>
      </c>
      <c r="B386" s="41" t="s">
        <v>2265</v>
      </c>
      <c r="C386" s="41" t="s">
        <v>1810</v>
      </c>
      <c r="D386" s="51" t="s">
        <v>1873</v>
      </c>
      <c r="E386" s="43" t="s">
        <v>35</v>
      </c>
      <c r="F386" s="42" t="s">
        <v>331</v>
      </c>
      <c r="G386" s="42" t="s">
        <v>35</v>
      </c>
      <c r="H386" s="41" t="s">
        <v>1873</v>
      </c>
      <c r="I386" s="41" t="s">
        <v>1873</v>
      </c>
      <c r="J386" s="51" t="s">
        <v>1873</v>
      </c>
      <c r="K386" s="51" t="s">
        <v>1873</v>
      </c>
      <c r="L386" s="41" t="s">
        <v>15</v>
      </c>
      <c r="M386" s="41" t="s">
        <v>332</v>
      </c>
      <c r="N386" s="50" t="str">
        <f t="shared" si="7"/>
        <v>INSERT INTO ft_t_rtvl   (rtng_value_oid, rtng_set_oid, rtng_cde, last_chg_tms, last_chg_usr_id, start_tms, rank_num, rtng_cde_num, rtng_nme, rtng_desc, data_stat_typ, data_src_id)  SELECT 'ESM=000385', (SELECT rtng_set_oid FROM ft_t_rtng WHERE end_tms IS NULL AND rtng_set_mnem = 'MOODY' ),'null',SYSDATE,'GS:BARCLAYS',SYSDATE,null,null,'null','null','ACTIVE','ESM'      FROM DUAL WHERE NOT EXISTS (SELECT 1 FROM ft_t_rtvl WHERE rtng_set_oid = (SELECT rtng_set_oid FROM ft_t_rtng WHERE end_tms IS NULL AND rtng_set_mnem = 'MOODY' ) AND rtng_cde = 'null');</v>
      </c>
    </row>
    <row r="387" spans="1:14" ht="14.5">
      <c r="A387" s="49" t="s">
        <v>116</v>
      </c>
      <c r="B387" s="41" t="s">
        <v>2266</v>
      </c>
      <c r="C387" s="41" t="s">
        <v>1810</v>
      </c>
      <c r="D387" s="51" t="s">
        <v>2528</v>
      </c>
      <c r="E387" s="43" t="s">
        <v>35</v>
      </c>
      <c r="F387" s="42" t="s">
        <v>331</v>
      </c>
      <c r="G387" s="42" t="s">
        <v>35</v>
      </c>
      <c r="H387" s="41" t="s">
        <v>1873</v>
      </c>
      <c r="I387" s="41" t="s">
        <v>1873</v>
      </c>
      <c r="J387" s="51" t="s">
        <v>2528</v>
      </c>
      <c r="K387" s="51" t="s">
        <v>2528</v>
      </c>
      <c r="L387" s="41" t="s">
        <v>15</v>
      </c>
      <c r="M387" s="41" t="s">
        <v>332</v>
      </c>
      <c r="N387" s="50" t="str">
        <f t="shared" si="7"/>
        <v>INSERT INTO ft_t_rtvl   (rtng_value_oid, rtng_set_oid, rtng_cde, last_chg_tms, last_chg_usr_id, start_tms, rank_num, rtng_cde_num, rtng_nme, rtng_desc, data_stat_typ, data_src_id)  SELECT 'ESM=000386', (SELECT rtng_set_oid FROM ft_t_rtng WHERE end_tms IS NULL AND rtng_set_mnem = 'MOODY' ),'(P)Aaa',SYSDATE,'GS:BARCLAYS',SYSDATE,null,null,'(P)Aaa','(P)Aaa','ACTIVE','ESM'      FROM DUAL WHERE NOT EXISTS (SELECT 1 FROM ft_t_rtvl WHERE rtng_set_oid = (SELECT rtng_set_oid FROM ft_t_rtng WHERE end_tms IS NULL AND rtng_set_mnem = 'MOODY' ) AND rtng_cde = '(P)Aaa');</v>
      </c>
    </row>
    <row r="388" spans="1:14" ht="14.5">
      <c r="A388" s="49" t="s">
        <v>116</v>
      </c>
      <c r="B388" s="41" t="s">
        <v>2267</v>
      </c>
      <c r="C388" s="41" t="s">
        <v>1810</v>
      </c>
      <c r="D388" s="51" t="s">
        <v>2413</v>
      </c>
      <c r="E388" s="43" t="s">
        <v>35</v>
      </c>
      <c r="F388" s="42" t="s">
        <v>331</v>
      </c>
      <c r="G388" s="42" t="s">
        <v>35</v>
      </c>
      <c r="H388" s="41" t="s">
        <v>1873</v>
      </c>
      <c r="I388" s="41" t="s">
        <v>1873</v>
      </c>
      <c r="J388" s="51" t="s">
        <v>2413</v>
      </c>
      <c r="K388" s="51" t="s">
        <v>2413</v>
      </c>
      <c r="L388" s="41" t="s">
        <v>15</v>
      </c>
      <c r="M388" s="41" t="s">
        <v>332</v>
      </c>
      <c r="N388" s="50" t="str">
        <f t="shared" si="7"/>
        <v>INSERT INTO ft_t_rtvl   (rtng_value_oid, rtng_set_oid, rtng_cde, last_chg_tms, last_chg_usr_id, start_tms, rank_num, rtng_cde_num, rtng_nme, rtng_desc, data_stat_typ, data_src_id)  SELECT 'ESM=000387', (SELECT rtng_set_oid FROM ft_t_rtng WHERE end_tms IS NULL AND rtng_set_mnem = 'MOODY' ),'P-2 *-',SYSDATE,'GS:BARCLAYS',SYSDATE,null,null,'P-2 *-','P-2 *-','ACTIVE','ESM'      FROM DUAL WHERE NOT EXISTS (SELECT 1 FROM ft_t_rtvl WHERE rtng_set_oid = (SELECT rtng_set_oid FROM ft_t_rtng WHERE end_tms IS NULL AND rtng_set_mnem = 'MOODY' ) AND rtng_cde = 'P-2 *-');</v>
      </c>
    </row>
    <row r="389" spans="1:14" ht="14.5">
      <c r="A389" s="49" t="s">
        <v>116</v>
      </c>
      <c r="B389" s="41" t="s">
        <v>2268</v>
      </c>
      <c r="C389" s="41" t="s">
        <v>1810</v>
      </c>
      <c r="D389" s="51" t="s">
        <v>143</v>
      </c>
      <c r="E389" s="43" t="s">
        <v>35</v>
      </c>
      <c r="F389" s="42" t="s">
        <v>331</v>
      </c>
      <c r="G389" s="42" t="s">
        <v>35</v>
      </c>
      <c r="H389" s="41" t="s">
        <v>1873</v>
      </c>
      <c r="I389" s="41" t="s">
        <v>1873</v>
      </c>
      <c r="J389" s="51" t="s">
        <v>143</v>
      </c>
      <c r="K389" s="51" t="s">
        <v>143</v>
      </c>
      <c r="L389" s="41" t="s">
        <v>15</v>
      </c>
      <c r="M389" s="41" t="s">
        <v>332</v>
      </c>
      <c r="N389" s="50" t="str">
        <f t="shared" si="7"/>
        <v>INSERT INTO ft_t_rtvl   (rtng_value_oid, rtng_set_oid, rtng_cde, last_chg_tms, last_chg_usr_id, start_tms, rank_num, rtng_cde_num, rtng_nme, rtng_desc, data_stat_typ, data_src_id)  SELECT 'ESM=000388', (SELECT rtng_set_oid FROM ft_t_rtng WHERE end_tms IS NULL AND rtng_set_mnem = 'MOODY' ),'Baa2 *-',SYSDATE,'GS:BARCLAYS',SYSDATE,null,null,'Baa2 *-','Baa2 *-','ACTIVE','ESM'      FROM DUAL WHERE NOT EXISTS (SELECT 1 FROM ft_t_rtvl WHERE rtng_set_oid = (SELECT rtng_set_oid FROM ft_t_rtng WHERE end_tms IS NULL AND rtng_set_mnem = 'MOODY' ) AND rtng_cde = 'Baa2 *-');</v>
      </c>
    </row>
    <row r="390" spans="1:14" ht="14.5">
      <c r="A390" s="49" t="s">
        <v>116</v>
      </c>
      <c r="B390" s="41" t="s">
        <v>2269</v>
      </c>
      <c r="C390" s="41" t="s">
        <v>1810</v>
      </c>
      <c r="D390" s="51" t="s">
        <v>2394</v>
      </c>
      <c r="E390" s="43" t="s">
        <v>35</v>
      </c>
      <c r="F390" s="42" t="s">
        <v>331</v>
      </c>
      <c r="G390" s="42" t="s">
        <v>35</v>
      </c>
      <c r="H390" s="41" t="s">
        <v>1873</v>
      </c>
      <c r="I390" s="41" t="s">
        <v>1873</v>
      </c>
      <c r="J390" s="51" t="s">
        <v>2394</v>
      </c>
      <c r="K390" s="51" t="s">
        <v>2394</v>
      </c>
      <c r="L390" s="41" t="s">
        <v>15</v>
      </c>
      <c r="M390" s="41" t="s">
        <v>332</v>
      </c>
      <c r="N390" s="50" t="str">
        <f t="shared" si="7"/>
        <v>INSERT INTO ft_t_rtvl   (rtng_value_oid, rtng_set_oid, rtng_cde, last_chg_tms, last_chg_usr_id, start_tms, rank_num, rtng_cde_num, rtng_nme, rtng_desc, data_stat_typ, data_src_id)  SELECT 'ESM=000389', (SELECT rtng_set_oid FROM ft_t_rtng WHERE end_tms IS NULL AND rtng_set_mnem = 'MOODY' ),'Aa3 *-',SYSDATE,'GS:BARCLAYS',SYSDATE,null,null,'Aa3 *-','Aa3 *-','ACTIVE','ESM'      FROM DUAL WHERE NOT EXISTS (SELECT 1 FROM ft_t_rtvl WHERE rtng_set_oid = (SELECT rtng_set_oid FROM ft_t_rtng WHERE end_tms IS NULL AND rtng_set_mnem = 'MOODY' ) AND rtng_cde = 'Aa3 *-');</v>
      </c>
    </row>
    <row r="391" spans="1:14" ht="14.5">
      <c r="A391" s="49" t="s">
        <v>116</v>
      </c>
      <c r="B391" s="41" t="s">
        <v>2270</v>
      </c>
      <c r="C391" s="41" t="s">
        <v>1810</v>
      </c>
      <c r="D391" s="51" t="s">
        <v>2412</v>
      </c>
      <c r="E391" s="43" t="s">
        <v>35</v>
      </c>
      <c r="F391" s="42" t="s">
        <v>331</v>
      </c>
      <c r="G391" s="42" t="s">
        <v>35</v>
      </c>
      <c r="H391" s="41" t="s">
        <v>1873</v>
      </c>
      <c r="I391" s="41" t="s">
        <v>1873</v>
      </c>
      <c r="J391" s="51" t="s">
        <v>2412</v>
      </c>
      <c r="K391" s="51" t="s">
        <v>2412</v>
      </c>
      <c r="L391" s="41" t="s">
        <v>15</v>
      </c>
      <c r="M391" s="41" t="s">
        <v>332</v>
      </c>
      <c r="N391" s="50" t="str">
        <f t="shared" si="7"/>
        <v>INSERT INTO ft_t_rtvl   (rtng_value_oid, rtng_set_oid, rtng_cde, last_chg_tms, last_chg_usr_id, start_tms, rank_num, rtng_cde_num, rtng_nme, rtng_desc, data_stat_typ, data_src_id)  SELECT 'ESM=000390', (SELECT rtng_set_oid FROM ft_t_rtng WHERE end_tms IS NULL AND rtng_set_mnem = 'MOODY' ),'P-1 *-',SYSDATE,'GS:BARCLAYS',SYSDATE,null,null,'P-1 *-','P-1 *-','ACTIVE','ESM'      FROM DUAL WHERE NOT EXISTS (SELECT 1 FROM ft_t_rtvl WHERE rtng_set_oid = (SELECT rtng_set_oid FROM ft_t_rtng WHERE end_tms IS NULL AND rtng_set_mnem = 'MOODY' ) AND rtng_cde = 'P-1 *-');</v>
      </c>
    </row>
    <row r="392" spans="1:14" ht="14.5">
      <c r="A392" s="49" t="s">
        <v>116</v>
      </c>
      <c r="B392" s="41" t="s">
        <v>2271</v>
      </c>
      <c r="C392" s="41" t="s">
        <v>1810</v>
      </c>
      <c r="D392" s="51" t="s">
        <v>2414</v>
      </c>
      <c r="E392" s="43" t="s">
        <v>35</v>
      </c>
      <c r="F392" s="42" t="s">
        <v>331</v>
      </c>
      <c r="G392" s="42" t="s">
        <v>35</v>
      </c>
      <c r="H392" s="41" t="s">
        <v>1873</v>
      </c>
      <c r="I392" s="41" t="s">
        <v>1873</v>
      </c>
      <c r="J392" s="51" t="s">
        <v>2414</v>
      </c>
      <c r="K392" s="51" t="s">
        <v>2414</v>
      </c>
      <c r="L392" s="41" t="s">
        <v>15</v>
      </c>
      <c r="M392" s="41" t="s">
        <v>332</v>
      </c>
      <c r="N392" s="50" t="str">
        <f t="shared" si="7"/>
        <v>INSERT INTO ft_t_rtvl   (rtng_value_oid, rtng_set_oid, rtng_cde, last_chg_tms, last_chg_usr_id, start_tms, rank_num, rtng_cde_num, rtng_nme, rtng_desc, data_stat_typ, data_src_id)  SELECT 'ESM=000391', (SELECT rtng_set_oid FROM ft_t_rtng WHERE end_tms IS NULL AND rtng_set_mnem = 'MOODY' ),'P-3 *-',SYSDATE,'GS:BARCLAYS',SYSDATE,null,null,'P-3 *-','P-3 *-','ACTIVE','ESM'      FROM DUAL WHERE NOT EXISTS (SELECT 1 FROM ft_t_rtvl WHERE rtng_set_oid = (SELECT rtng_set_oid FROM ft_t_rtng WHERE end_tms IS NULL AND rtng_set_mnem = 'MOODY' ) AND rtng_cde = 'P-3 *-');</v>
      </c>
    </row>
    <row r="393" spans="1:14" ht="14.5">
      <c r="A393" s="49" t="s">
        <v>116</v>
      </c>
      <c r="B393" s="41" t="s">
        <v>2272</v>
      </c>
      <c r="C393" s="41" t="s">
        <v>1810</v>
      </c>
      <c r="D393" s="51" t="s">
        <v>2529</v>
      </c>
      <c r="E393" s="43" t="s">
        <v>35</v>
      </c>
      <c r="F393" s="42" t="s">
        <v>331</v>
      </c>
      <c r="G393" s="42" t="s">
        <v>35</v>
      </c>
      <c r="H393" s="41" t="s">
        <v>1873</v>
      </c>
      <c r="I393" s="41" t="s">
        <v>1873</v>
      </c>
      <c r="J393" s="51" t="s">
        <v>2529</v>
      </c>
      <c r="K393" s="51" t="s">
        <v>2529</v>
      </c>
      <c r="L393" s="41" t="s">
        <v>15</v>
      </c>
      <c r="M393" s="41" t="s">
        <v>332</v>
      </c>
      <c r="N393" s="50" t="str">
        <f t="shared" si="7"/>
        <v>INSERT INTO ft_t_rtvl   (rtng_value_oid, rtng_set_oid, rtng_cde, last_chg_tms, last_chg_usr_id, start_tms, rank_num, rtng_cde_num, rtng_nme, rtng_desc, data_stat_typ, data_src_id)  SELECT 'ESM=000392', (SELECT rtng_set_oid FROM ft_t_rtng WHERE end_tms IS NULL AND rtng_set_mnem = 'MOODY' ),'P-1(cr)',SYSDATE,'GS:BARCLAYS',SYSDATE,null,null,'P-1(cr)','P-1(cr)','ACTIVE','ESM'      FROM DUAL WHERE NOT EXISTS (SELECT 1 FROM ft_t_rtvl WHERE rtng_set_oid = (SELECT rtng_set_oid FROM ft_t_rtng WHERE end_tms IS NULL AND rtng_set_mnem = 'MOODY' ) AND rtng_cde = 'P-1(cr)');</v>
      </c>
    </row>
    <row r="394" spans="1:14" ht="14.5">
      <c r="A394" s="49" t="s">
        <v>116</v>
      </c>
      <c r="B394" s="41" t="s">
        <v>2273</v>
      </c>
      <c r="C394" s="41" t="s">
        <v>1810</v>
      </c>
      <c r="D394" s="51" t="s">
        <v>132</v>
      </c>
      <c r="E394" s="43" t="s">
        <v>35</v>
      </c>
      <c r="F394" s="42" t="s">
        <v>331</v>
      </c>
      <c r="G394" s="42" t="s">
        <v>35</v>
      </c>
      <c r="H394" s="41" t="s">
        <v>1873</v>
      </c>
      <c r="I394" s="41" t="s">
        <v>1873</v>
      </c>
      <c r="J394" s="51" t="s">
        <v>132</v>
      </c>
      <c r="K394" s="51" t="s">
        <v>132</v>
      </c>
      <c r="L394" s="41" t="s">
        <v>15</v>
      </c>
      <c r="M394" s="41" t="s">
        <v>332</v>
      </c>
      <c r="N394" s="50" t="str">
        <f t="shared" si="7"/>
        <v>INSERT INTO ft_t_rtvl   (rtng_value_oid, rtng_set_oid, rtng_cde, last_chg_tms, last_chg_usr_id, start_tms, rank_num, rtng_cde_num, rtng_nme, rtng_desc, data_stat_typ, data_src_id)  SELECT 'ESM=000393', (SELECT rtng_set_oid FROM ft_t_rtng WHERE end_tms IS NULL AND rtng_set_mnem = 'MOODY' ),'Aa1 *-',SYSDATE,'GS:BARCLAYS',SYSDATE,null,null,'Aa1 *-','Aa1 *-','ACTIVE','ESM'      FROM DUAL WHERE NOT EXISTS (SELECT 1 FROM ft_t_rtvl WHERE rtng_set_oid = (SELECT rtng_set_oid FROM ft_t_rtng WHERE end_tms IS NULL AND rtng_set_mnem = 'MOODY' ) AND rtng_cde = 'Aa1 *-');</v>
      </c>
    </row>
    <row r="395" spans="1:14" ht="14.5">
      <c r="A395" s="49" t="s">
        <v>116</v>
      </c>
      <c r="B395" s="41" t="s">
        <v>2274</v>
      </c>
      <c r="C395" s="41" t="s">
        <v>1810</v>
      </c>
      <c r="D395" s="51" t="s">
        <v>2530</v>
      </c>
      <c r="E395" s="43" t="s">
        <v>35</v>
      </c>
      <c r="F395" s="42" t="s">
        <v>331</v>
      </c>
      <c r="G395" s="42" t="s">
        <v>35</v>
      </c>
      <c r="H395" s="41" t="s">
        <v>1873</v>
      </c>
      <c r="I395" s="41" t="s">
        <v>1873</v>
      </c>
      <c r="J395" s="51" t="s">
        <v>2530</v>
      </c>
      <c r="K395" s="51" t="s">
        <v>2530</v>
      </c>
      <c r="L395" s="41" t="s">
        <v>15</v>
      </c>
      <c r="M395" s="41" t="s">
        <v>332</v>
      </c>
      <c r="N395" s="50" t="str">
        <f t="shared" si="7"/>
        <v>INSERT INTO ft_t_rtvl   (rtng_value_oid, rtng_set_oid, rtng_cde, last_chg_tms, last_chg_usr_id, start_tms, rank_num, rtng_cde_num, rtng_nme, rtng_desc, data_stat_typ, data_src_id)  SELECT 'ESM=000394', (SELECT rtng_set_oid FROM ft_t_rtng WHERE end_tms IS NULL AND rtng_set_mnem = 'MOODY' ),'A1(cr)',SYSDATE,'GS:BARCLAYS',SYSDATE,null,null,'A1(cr)','A1(cr)','ACTIVE','ESM'      FROM DUAL WHERE NOT EXISTS (SELECT 1 FROM ft_t_rtvl WHERE rtng_set_oid = (SELECT rtng_set_oid FROM ft_t_rtng WHERE end_tms IS NULL AND rtng_set_mnem = 'MOODY' ) AND rtng_cde = 'A1(cr)');</v>
      </c>
    </row>
    <row r="396" spans="1:14" ht="14.5">
      <c r="A396" s="49" t="s">
        <v>116</v>
      </c>
      <c r="B396" s="41" t="s">
        <v>2275</v>
      </c>
      <c r="C396" s="41" t="s">
        <v>1810</v>
      </c>
      <c r="D396" s="51" t="s">
        <v>2384</v>
      </c>
      <c r="E396" s="43" t="s">
        <v>35</v>
      </c>
      <c r="F396" s="42" t="s">
        <v>331</v>
      </c>
      <c r="G396" s="42" t="s">
        <v>35</v>
      </c>
      <c r="H396" s="41" t="s">
        <v>1873</v>
      </c>
      <c r="I396" s="41" t="s">
        <v>1873</v>
      </c>
      <c r="J396" s="51" t="s">
        <v>2384</v>
      </c>
      <c r="K396" s="51" t="s">
        <v>2384</v>
      </c>
      <c r="L396" s="41" t="s">
        <v>15</v>
      </c>
      <c r="M396" s="41" t="s">
        <v>332</v>
      </c>
      <c r="N396" s="50" t="str">
        <f t="shared" si="7"/>
        <v>INSERT INTO ft_t_rtvl   (rtng_value_oid, rtng_set_oid, rtng_cde, last_chg_tms, last_chg_usr_id, start_tms, rank_num, rtng_cde_num, rtng_nme, rtng_desc, data_stat_typ, data_src_id)  SELECT 'ESM=000395', (SELECT rtng_set_oid FROM ft_t_rtng WHERE end_tms IS NULL AND rtng_set_mnem = 'MOODY' ),'(P)A1',SYSDATE,'GS:BARCLAYS',SYSDATE,null,null,'(P)A1','(P)A1','ACTIVE','ESM'      FROM DUAL WHERE NOT EXISTS (SELECT 1 FROM ft_t_rtvl WHERE rtng_set_oid = (SELECT rtng_set_oid FROM ft_t_rtng WHERE end_tms IS NULL AND rtng_set_mnem = 'MOODY' ) AND rtng_cde = '(P)A1');</v>
      </c>
    </row>
    <row r="397" spans="1:14" ht="14.5">
      <c r="A397" s="49" t="s">
        <v>116</v>
      </c>
      <c r="B397" s="41" t="s">
        <v>2276</v>
      </c>
      <c r="C397" s="41" t="s">
        <v>1810</v>
      </c>
      <c r="D397" s="51" t="s">
        <v>2385</v>
      </c>
      <c r="E397" s="43" t="s">
        <v>35</v>
      </c>
      <c r="F397" s="42" t="s">
        <v>331</v>
      </c>
      <c r="G397" s="42" t="s">
        <v>35</v>
      </c>
      <c r="H397" s="41" t="s">
        <v>1873</v>
      </c>
      <c r="I397" s="41" t="s">
        <v>1873</v>
      </c>
      <c r="J397" s="51" t="s">
        <v>2385</v>
      </c>
      <c r="K397" s="51" t="s">
        <v>2385</v>
      </c>
      <c r="L397" s="41" t="s">
        <v>15</v>
      </c>
      <c r="M397" s="41" t="s">
        <v>332</v>
      </c>
      <c r="N397" s="50" t="str">
        <f t="shared" si="7"/>
        <v>INSERT INTO ft_t_rtvl   (rtng_value_oid, rtng_set_oid, rtng_cde, last_chg_tms, last_chg_usr_id, start_tms, rank_num, rtng_cde_num, rtng_nme, rtng_desc, data_stat_typ, data_src_id)  SELECT 'ESM=000396', (SELECT rtng_set_oid FROM ft_t_rtng WHERE end_tms IS NULL AND rtng_set_mnem = 'MOODY' ),'(P)A2',SYSDATE,'GS:BARCLAYS',SYSDATE,null,null,'(P)A2','(P)A2','ACTIVE','ESM'      FROM DUAL WHERE NOT EXISTS (SELECT 1 FROM ft_t_rtvl WHERE rtng_set_oid = (SELECT rtng_set_oid FROM ft_t_rtng WHERE end_tms IS NULL AND rtng_set_mnem = 'MOODY' ) AND rtng_cde = '(P)A2');</v>
      </c>
    </row>
    <row r="398" spans="1:14" ht="14.5">
      <c r="A398" s="49" t="s">
        <v>116</v>
      </c>
      <c r="B398" s="41" t="s">
        <v>2277</v>
      </c>
      <c r="C398" s="41" t="s">
        <v>1810</v>
      </c>
      <c r="D398" s="51" t="s">
        <v>2531</v>
      </c>
      <c r="E398" s="43" t="s">
        <v>35</v>
      </c>
      <c r="F398" s="42" t="s">
        <v>331</v>
      </c>
      <c r="G398" s="42" t="s">
        <v>35</v>
      </c>
      <c r="H398" s="41" t="s">
        <v>1873</v>
      </c>
      <c r="I398" s="41" t="s">
        <v>1873</v>
      </c>
      <c r="J398" s="51" t="s">
        <v>2531</v>
      </c>
      <c r="K398" s="51" t="s">
        <v>2531</v>
      </c>
      <c r="L398" s="41" t="s">
        <v>15</v>
      </c>
      <c r="M398" s="41" t="s">
        <v>332</v>
      </c>
      <c r="N398" s="50" t="str">
        <f t="shared" si="7"/>
        <v>INSERT INTO ft_t_rtvl   (rtng_value_oid, rtng_set_oid, rtng_cde, last_chg_tms, last_chg_usr_id, start_tms, rank_num, rtng_cde_num, rtng_nme, rtng_desc, data_stat_typ, data_src_id)  SELECT 'ESM=000397', (SELECT rtng_set_oid FROM ft_t_rtng WHERE end_tms IS NULL AND rtng_set_mnem = 'MOODY' ),'(P)A3',SYSDATE,'GS:BARCLAYS',SYSDATE,null,null,'(P)A3','(P)A3','ACTIVE','ESM'      FROM DUAL WHERE NOT EXISTS (SELECT 1 FROM ft_t_rtvl WHERE rtng_set_oid = (SELECT rtng_set_oid FROM ft_t_rtng WHERE end_tms IS NULL AND rtng_set_mnem = 'MOODY' ) AND rtng_cde = '(P)A3');</v>
      </c>
    </row>
    <row r="399" spans="1:14" ht="14.5">
      <c r="A399" s="49" t="s">
        <v>116</v>
      </c>
      <c r="B399" s="41" t="s">
        <v>2278</v>
      </c>
      <c r="C399" s="41" t="s">
        <v>1810</v>
      </c>
      <c r="D399" s="51" t="s">
        <v>2532</v>
      </c>
      <c r="E399" s="43" t="s">
        <v>35</v>
      </c>
      <c r="F399" s="42" t="s">
        <v>331</v>
      </c>
      <c r="G399" s="42" t="s">
        <v>35</v>
      </c>
      <c r="H399" s="41" t="s">
        <v>1873</v>
      </c>
      <c r="I399" s="41" t="s">
        <v>1873</v>
      </c>
      <c r="J399" s="51" t="s">
        <v>2532</v>
      </c>
      <c r="K399" s="51" t="s">
        <v>2532</v>
      </c>
      <c r="L399" s="41" t="s">
        <v>15</v>
      </c>
      <c r="M399" s="41" t="s">
        <v>332</v>
      </c>
      <c r="N399" s="50" t="str">
        <f t="shared" si="7"/>
        <v>INSERT INTO ft_t_rtvl   (rtng_value_oid, rtng_set_oid, rtng_cde, last_chg_tms, last_chg_usr_id, start_tms, rank_num, rtng_cde_num, rtng_nme, rtng_desc, data_stat_typ, data_src_id)  SELECT 'ESM=000398', (SELECT rtng_set_oid FROM ft_t_rtng WHERE end_tms IS NULL AND rtng_set_mnem = 'MOODY' ),'A2(cr)',SYSDATE,'GS:BARCLAYS',SYSDATE,null,null,'A2(cr)','A2(cr)','ACTIVE','ESM'      FROM DUAL WHERE NOT EXISTS (SELECT 1 FROM ft_t_rtvl WHERE rtng_set_oid = (SELECT rtng_set_oid FROM ft_t_rtng WHERE end_tms IS NULL AND rtng_set_mnem = 'MOODY' ) AND rtng_cde = 'A2(cr)');</v>
      </c>
    </row>
    <row r="400" spans="1:14" ht="14.5">
      <c r="A400" s="49" t="s">
        <v>116</v>
      </c>
      <c r="B400" s="41" t="s">
        <v>2279</v>
      </c>
      <c r="C400" s="41" t="s">
        <v>1810</v>
      </c>
      <c r="D400" s="51" t="s">
        <v>2533</v>
      </c>
      <c r="E400" s="43" t="s">
        <v>35</v>
      </c>
      <c r="F400" s="42" t="s">
        <v>331</v>
      </c>
      <c r="G400" s="42" t="s">
        <v>35</v>
      </c>
      <c r="H400" s="41" t="s">
        <v>1873</v>
      </c>
      <c r="I400" s="41" t="s">
        <v>1873</v>
      </c>
      <c r="J400" s="51" t="s">
        <v>2533</v>
      </c>
      <c r="K400" s="51" t="s">
        <v>2533</v>
      </c>
      <c r="L400" s="41" t="s">
        <v>15</v>
      </c>
      <c r="M400" s="41" t="s">
        <v>332</v>
      </c>
      <c r="N400" s="50" t="str">
        <f t="shared" si="7"/>
        <v>INSERT INTO ft_t_rtvl   (rtng_value_oid, rtng_set_oid, rtng_cde, last_chg_tms, last_chg_usr_id, start_tms, rank_num, rtng_cde_num, rtng_nme, rtng_desc, data_stat_typ, data_src_id)  SELECT 'ESM=000399', (SELECT rtng_set_oid FROM ft_t_rtng WHERE end_tms IS NULL AND rtng_set_mnem = 'MOODY' ),'Aa2(cr)',SYSDATE,'GS:BARCLAYS',SYSDATE,null,null,'Aa2(cr)','Aa2(cr)','ACTIVE','ESM'      FROM DUAL WHERE NOT EXISTS (SELECT 1 FROM ft_t_rtvl WHERE rtng_set_oid = (SELECT rtng_set_oid FROM ft_t_rtng WHERE end_tms IS NULL AND rtng_set_mnem = 'MOODY' ) AND rtng_cde = 'Aa2(cr)');</v>
      </c>
    </row>
    <row r="401" spans="1:14" ht="14.5">
      <c r="A401" s="49" t="s">
        <v>116</v>
      </c>
      <c r="B401" s="41" t="s">
        <v>2280</v>
      </c>
      <c r="C401" s="41" t="s">
        <v>1810</v>
      </c>
      <c r="D401" s="51" t="s">
        <v>2534</v>
      </c>
      <c r="E401" s="43" t="s">
        <v>35</v>
      </c>
      <c r="F401" s="42" t="s">
        <v>331</v>
      </c>
      <c r="G401" s="42" t="s">
        <v>35</v>
      </c>
      <c r="H401" s="41" t="s">
        <v>1873</v>
      </c>
      <c r="I401" s="41" t="s">
        <v>1873</v>
      </c>
      <c r="J401" s="51" t="s">
        <v>2534</v>
      </c>
      <c r="K401" s="51" t="s">
        <v>2534</v>
      </c>
      <c r="L401" s="41" t="s">
        <v>15</v>
      </c>
      <c r="M401" s="41" t="s">
        <v>332</v>
      </c>
      <c r="N401" s="50" t="str">
        <f t="shared" si="7"/>
        <v>INSERT INTO ft_t_rtvl   (rtng_value_oid, rtng_set_oid, rtng_cde, last_chg_tms, last_chg_usr_id, start_tms, rank_num, rtng_cde_num, rtng_nme, rtng_desc, data_stat_typ, data_src_id)  SELECT 'ESM=000400', (SELECT rtng_set_oid FROM ft_t_rtng WHERE end_tms IS NULL AND rtng_set_mnem = 'MOODY' ),'P-2(cr)',SYSDATE,'GS:BARCLAYS',SYSDATE,null,null,'P-2(cr)','P-2(cr)','ACTIVE','ESM'      FROM DUAL WHERE NOT EXISTS (SELECT 1 FROM ft_t_rtvl WHERE rtng_set_oid = (SELECT rtng_set_oid FROM ft_t_rtng WHERE end_tms IS NULL AND rtng_set_mnem = 'MOODY' ) AND rtng_cde = 'P-2(cr)');</v>
      </c>
    </row>
    <row r="402" spans="1:14" ht="14.5">
      <c r="A402" s="49" t="s">
        <v>116</v>
      </c>
      <c r="B402" s="41" t="s">
        <v>2281</v>
      </c>
      <c r="C402" s="41" t="s">
        <v>1810</v>
      </c>
      <c r="D402" s="51" t="s">
        <v>2535</v>
      </c>
      <c r="E402" s="43" t="s">
        <v>35</v>
      </c>
      <c r="F402" s="42" t="s">
        <v>331</v>
      </c>
      <c r="G402" s="42" t="s">
        <v>35</v>
      </c>
      <c r="H402" s="41" t="s">
        <v>1873</v>
      </c>
      <c r="I402" s="41" t="s">
        <v>1873</v>
      </c>
      <c r="J402" s="51" t="s">
        <v>2535</v>
      </c>
      <c r="K402" s="51" t="s">
        <v>2535</v>
      </c>
      <c r="L402" s="41" t="s">
        <v>15</v>
      </c>
      <c r="M402" s="41" t="s">
        <v>332</v>
      </c>
      <c r="N402" s="50" t="str">
        <f t="shared" si="7"/>
        <v>INSERT INTO ft_t_rtvl   (rtng_value_oid, rtng_set_oid, rtng_cde, last_chg_tms, last_chg_usr_id, start_tms, rank_num, rtng_cde_num, rtng_nme, rtng_desc, data_stat_typ, data_src_id)  SELECT 'ESM=000401', (SELECT rtng_set_oid FROM ft_t_rtng WHERE end_tms IS NULL AND rtng_set_mnem = 'MOODY' ),'Aa3(cr)',SYSDATE,'GS:BARCLAYS',SYSDATE,null,null,'Aa3(cr)','Aa3(cr)','ACTIVE','ESM'      FROM DUAL WHERE NOT EXISTS (SELECT 1 FROM ft_t_rtvl WHERE rtng_set_oid = (SELECT rtng_set_oid FROM ft_t_rtng WHERE end_tms IS NULL AND rtng_set_mnem = 'MOODY' ) AND rtng_cde = 'Aa3(cr)');</v>
      </c>
    </row>
    <row r="403" spans="1:14" ht="14.5">
      <c r="A403" s="49" t="s">
        <v>116</v>
      </c>
      <c r="B403" s="41" t="s">
        <v>2282</v>
      </c>
      <c r="C403" s="41" t="s">
        <v>1810</v>
      </c>
      <c r="D403" s="51" t="s">
        <v>2536</v>
      </c>
      <c r="E403" s="43" t="s">
        <v>35</v>
      </c>
      <c r="F403" s="42" t="s">
        <v>331</v>
      </c>
      <c r="G403" s="42" t="s">
        <v>35</v>
      </c>
      <c r="H403" s="41" t="s">
        <v>1873</v>
      </c>
      <c r="I403" s="41" t="s">
        <v>1873</v>
      </c>
      <c r="J403" s="51" t="s">
        <v>2536</v>
      </c>
      <c r="K403" s="51" t="s">
        <v>2536</v>
      </c>
      <c r="L403" s="41" t="s">
        <v>15</v>
      </c>
      <c r="M403" s="41" t="s">
        <v>332</v>
      </c>
      <c r="N403" s="50" t="str">
        <f t="shared" si="7"/>
        <v>INSERT INTO ft_t_rtvl   (rtng_value_oid, rtng_set_oid, rtng_cde, last_chg_tms, last_chg_usr_id, start_tms, rank_num, rtng_cde_num, rtng_nme, rtng_desc, data_stat_typ, data_src_id)  SELECT 'ESM=000402', (SELECT rtng_set_oid FROM ft_t_rtng WHERE end_tms IS NULL AND rtng_set_mnem = 'MOODY' ),'(P)Baa2',SYSDATE,'GS:BARCLAYS',SYSDATE,null,null,'(P)Baa2','(P)Baa2','ACTIVE','ESM'      FROM DUAL WHERE NOT EXISTS (SELECT 1 FROM ft_t_rtvl WHERE rtng_set_oid = (SELECT rtng_set_oid FROM ft_t_rtng WHERE end_tms IS NULL AND rtng_set_mnem = 'MOODY' ) AND rtng_cde = '(P)Baa2');</v>
      </c>
    </row>
    <row r="404" spans="1:14" ht="14.5">
      <c r="A404" s="49" t="s">
        <v>116</v>
      </c>
      <c r="B404" s="41" t="s">
        <v>2292</v>
      </c>
      <c r="C404" s="41" t="s">
        <v>1810</v>
      </c>
      <c r="D404" s="51" t="s">
        <v>2537</v>
      </c>
      <c r="E404" s="43" t="s">
        <v>35</v>
      </c>
      <c r="F404" s="42" t="s">
        <v>331</v>
      </c>
      <c r="G404" s="42" t="s">
        <v>35</v>
      </c>
      <c r="H404" s="41" t="s">
        <v>1873</v>
      </c>
      <c r="I404" s="41" t="s">
        <v>1873</v>
      </c>
      <c r="J404" s="51" t="s">
        <v>2537</v>
      </c>
      <c r="K404" s="51" t="s">
        <v>2537</v>
      </c>
      <c r="L404" s="41" t="s">
        <v>15</v>
      </c>
      <c r="M404" s="41" t="s">
        <v>332</v>
      </c>
      <c r="N404" s="50" t="str">
        <f t="shared" si="7"/>
        <v>INSERT INTO ft_t_rtvl   (rtng_value_oid, rtng_set_oid, rtng_cde, last_chg_tms, last_chg_usr_id, start_tms, rank_num, rtng_cde_num, rtng_nme, rtng_desc, data_stat_typ, data_src_id)  SELECT 'ESM=000403', (SELECT rtng_set_oid FROM ft_t_rtng WHERE end_tms IS NULL AND rtng_set_mnem = 'MOODY' ),'A3(cr)',SYSDATE,'GS:BARCLAYS',SYSDATE,null,null,'A3(cr)','A3(cr)','ACTIVE','ESM'      FROM DUAL WHERE NOT EXISTS (SELECT 1 FROM ft_t_rtvl WHERE rtng_set_oid = (SELECT rtng_set_oid FROM ft_t_rtng WHERE end_tms IS NULL AND rtng_set_mnem = 'MOODY' ) AND rtng_cde = 'A3(cr)');</v>
      </c>
    </row>
    <row r="405" spans="1:14" ht="14.5">
      <c r="A405" s="49" t="s">
        <v>116</v>
      </c>
      <c r="B405" s="41" t="s">
        <v>2293</v>
      </c>
      <c r="C405" s="41" t="s">
        <v>1810</v>
      </c>
      <c r="D405" s="51" t="s">
        <v>2396</v>
      </c>
      <c r="E405" s="43" t="s">
        <v>35</v>
      </c>
      <c r="F405" s="42" t="s">
        <v>331</v>
      </c>
      <c r="G405" s="42" t="s">
        <v>35</v>
      </c>
      <c r="H405" s="41" t="s">
        <v>1873</v>
      </c>
      <c r="I405" s="41" t="s">
        <v>1873</v>
      </c>
      <c r="J405" s="51" t="s">
        <v>2396</v>
      </c>
      <c r="K405" s="51" t="s">
        <v>2396</v>
      </c>
      <c r="L405" s="41" t="s">
        <v>15</v>
      </c>
      <c r="M405" s="41" t="s">
        <v>332</v>
      </c>
      <c r="N405" s="50" t="str">
        <f t="shared" si="7"/>
        <v>INSERT INTO ft_t_rtvl   (rtng_value_oid, rtng_set_oid, rtng_cde, last_chg_tms, last_chg_usr_id, start_tms, rank_num, rtng_cde_num, rtng_nme, rtng_desc, data_stat_typ, data_src_id)  SELECT 'ESM=000404', (SELECT rtng_set_oid FROM ft_t_rtng WHERE end_tms IS NULL AND rtng_set_mnem = 'MOODY' ),'B2 *-',SYSDATE,'GS:BARCLAYS',SYSDATE,null,null,'B2 *-','B2 *-','ACTIVE','ESM'      FROM DUAL WHERE NOT EXISTS (SELECT 1 FROM ft_t_rtvl WHERE rtng_set_oid = (SELECT rtng_set_oid FROM ft_t_rtng WHERE end_tms IS NULL AND rtng_set_mnem = 'MOODY' ) AND rtng_cde = 'B2 *-');</v>
      </c>
    </row>
    <row r="406" spans="1:14" ht="14.5">
      <c r="A406" s="49" t="s">
        <v>116</v>
      </c>
      <c r="B406" s="41" t="s">
        <v>2294</v>
      </c>
      <c r="C406" s="41" t="s">
        <v>1810</v>
      </c>
      <c r="D406" s="51" t="s">
        <v>2390</v>
      </c>
      <c r="E406" s="43" t="s">
        <v>35</v>
      </c>
      <c r="F406" s="42" t="s">
        <v>331</v>
      </c>
      <c r="G406" s="42" t="s">
        <v>35</v>
      </c>
      <c r="H406" s="41" t="s">
        <v>1873</v>
      </c>
      <c r="I406" s="41" t="s">
        <v>1873</v>
      </c>
      <c r="J406" s="51" t="s">
        <v>2390</v>
      </c>
      <c r="K406" s="51" t="s">
        <v>2390</v>
      </c>
      <c r="L406" s="41" t="s">
        <v>15</v>
      </c>
      <c r="M406" s="41" t="s">
        <v>332</v>
      </c>
      <c r="N406" s="50" t="str">
        <f t="shared" si="7"/>
        <v>INSERT INTO ft_t_rtvl   (rtng_value_oid, rtng_set_oid, rtng_cde, last_chg_tms, last_chg_usr_id, start_tms, rank_num, rtng_cde_num, rtng_nme, rtng_desc, data_stat_typ, data_src_id)  SELECT 'ESM=000405', (SELECT rtng_set_oid FROM ft_t_rtng WHERE end_tms IS NULL AND rtng_set_mnem = 'MOODY' ),'A1 *+',SYSDATE,'GS:BARCLAYS',SYSDATE,null,null,'A1 *+','A1 *+','ACTIVE','ESM'      FROM DUAL WHERE NOT EXISTS (SELECT 1 FROM ft_t_rtvl WHERE rtng_set_oid = (SELECT rtng_set_oid FROM ft_t_rtng WHERE end_tms IS NULL AND rtng_set_mnem = 'MOODY' ) AND rtng_cde = 'A1 *+');</v>
      </c>
    </row>
    <row r="407" spans="1:14" ht="14.5">
      <c r="A407" s="41" t="s">
        <v>1810</v>
      </c>
      <c r="B407" s="41" t="s">
        <v>2295</v>
      </c>
      <c r="C407" s="41" t="s">
        <v>1810</v>
      </c>
      <c r="D407" s="51" t="s">
        <v>2538</v>
      </c>
      <c r="E407" s="43" t="s">
        <v>35</v>
      </c>
      <c r="F407" s="42" t="s">
        <v>331</v>
      </c>
      <c r="G407" s="42" t="s">
        <v>35</v>
      </c>
      <c r="H407" s="41" t="s">
        <v>1873</v>
      </c>
      <c r="I407" s="41" t="s">
        <v>1873</v>
      </c>
      <c r="J407" s="51" t="s">
        <v>2538</v>
      </c>
      <c r="K407" s="51" t="s">
        <v>2538</v>
      </c>
      <c r="L407" s="41" t="s">
        <v>15</v>
      </c>
      <c r="M407" s="41" t="s">
        <v>332</v>
      </c>
      <c r="N407" s="50" t="str">
        <f t="shared" si="7"/>
        <v>INSERT INTO ft_t_rtvl   (rtng_value_oid, rtng_set_oid, rtng_cde, last_chg_tms, last_chg_usr_id, start_tms, rank_num, rtng_cde_num, rtng_nme, rtng_desc, data_stat_typ, data_src_id)  SELECT 'ESM=000406', (SELECT rtng_set_oid FROM ft_t_rtng WHERE end_tms IS NULL AND rtng_set_mnem = 'MOODY' ),'Aaa(cr)',SYSDATE,'GS:BARCLAYS',SYSDATE,null,null,'Aaa(cr)','Aaa(cr)','ACTIVE','ESM'      FROM DUAL WHERE NOT EXISTS (SELECT 1 FROM ft_t_rtvl WHERE rtng_set_oid = (SELECT rtng_set_oid FROM ft_t_rtng WHERE end_tms IS NULL AND rtng_set_mnem = 'MOODY' ) AND rtng_cde = 'Aaa(cr)');</v>
      </c>
    </row>
    <row r="408" spans="1:14" ht="14.5">
      <c r="A408" s="49" t="s">
        <v>116</v>
      </c>
      <c r="B408" s="41" t="s">
        <v>2296</v>
      </c>
      <c r="C408" s="41" t="s">
        <v>116</v>
      </c>
      <c r="D408" s="51" t="s">
        <v>63</v>
      </c>
      <c r="E408" s="43" t="s">
        <v>35</v>
      </c>
      <c r="F408" s="42" t="s">
        <v>331</v>
      </c>
      <c r="G408" s="42" t="s">
        <v>35</v>
      </c>
      <c r="H408" s="41" t="s">
        <v>1873</v>
      </c>
      <c r="I408" s="41" t="s">
        <v>1873</v>
      </c>
      <c r="J408" s="51" t="s">
        <v>63</v>
      </c>
      <c r="K408" s="51" t="s">
        <v>63</v>
      </c>
      <c r="L408" s="41" t="s">
        <v>15</v>
      </c>
      <c r="M408" s="41" t="s">
        <v>332</v>
      </c>
      <c r="N408" s="50" t="str">
        <f t="shared" si="7"/>
        <v>INSERT INTO ft_t_rtvl   (rtng_value_oid, rtng_set_oid, rtng_cde, last_chg_tms, last_chg_usr_id, start_tms, rank_num, rtng_cde_num, rtng_nme, rtng_desc, data_stat_typ, data_src_id)  SELECT 'ESM=000407', (SELECT rtng_set_oid FROM ft_t_rtng WHERE end_tms IS NULL AND rtng_set_mnem = 'S&amp;P' ),'NR',SYSDATE,'GS:BARCLAYS',SYSDATE,null,null,'NR','NR','ACTIVE','ESM'      FROM DUAL WHERE NOT EXISTS (SELECT 1 FROM ft_t_rtvl WHERE rtng_set_oid = (SELECT rtng_set_oid FROM ft_t_rtng WHERE end_tms IS NULL AND rtng_set_mnem = 'S&amp;P' ) AND rtng_cde = 'NR');</v>
      </c>
    </row>
    <row r="409" spans="1:14" ht="14.5">
      <c r="A409" s="49" t="s">
        <v>116</v>
      </c>
      <c r="B409" s="41" t="s">
        <v>2297</v>
      </c>
      <c r="C409" s="41" t="s">
        <v>116</v>
      </c>
      <c r="D409" s="51" t="s">
        <v>2372</v>
      </c>
      <c r="E409" s="43" t="s">
        <v>35</v>
      </c>
      <c r="F409" s="42" t="s">
        <v>331</v>
      </c>
      <c r="G409" s="42" t="s">
        <v>35</v>
      </c>
      <c r="H409" s="41" t="s">
        <v>1873</v>
      </c>
      <c r="I409" s="41" t="s">
        <v>1873</v>
      </c>
      <c r="J409" s="51" t="s">
        <v>2372</v>
      </c>
      <c r="K409" s="51" t="s">
        <v>2372</v>
      </c>
      <c r="L409" s="41" t="s">
        <v>15</v>
      </c>
      <c r="M409" s="41" t="s">
        <v>332</v>
      </c>
      <c r="N409" s="50" t="str">
        <f t="shared" si="7"/>
        <v>INSERT INTO ft_t_rtvl   (rtng_value_oid, rtng_set_oid, rtng_cde, last_chg_tms, last_chg_usr_id, start_tms, rank_num, rtng_cde_num, rtng_nme, rtng_desc, data_stat_typ, data_src_id)  SELECT 'ESM=000408', (SELECT rtng_set_oid FROM ft_t_rtng WHERE end_tms IS NULL AND rtng_set_mnem = 'S&amp;P' ),'4(35%)',SYSDATE,'GS:BARCLAYS',SYSDATE,null,null,'4(35%)','4(35%)','ACTIVE','ESM'      FROM DUAL WHERE NOT EXISTS (SELECT 1 FROM ft_t_rtvl WHERE rtng_set_oid = (SELECT rtng_set_oid FROM ft_t_rtng WHERE end_tms IS NULL AND rtng_set_mnem = 'S&amp;P' ) AND rtng_cde = '4(35%)');</v>
      </c>
    </row>
    <row r="410" spans="1:14" ht="14.5">
      <c r="A410" s="49" t="s">
        <v>116</v>
      </c>
      <c r="B410" s="41" t="s">
        <v>2298</v>
      </c>
      <c r="C410" s="41" t="s">
        <v>116</v>
      </c>
      <c r="D410" s="51" t="s">
        <v>2377</v>
      </c>
      <c r="E410" s="43" t="s">
        <v>35</v>
      </c>
      <c r="F410" s="42" t="s">
        <v>331</v>
      </c>
      <c r="G410" s="42" t="s">
        <v>35</v>
      </c>
      <c r="H410" s="41" t="s">
        <v>1873</v>
      </c>
      <c r="I410" s="41" t="s">
        <v>1873</v>
      </c>
      <c r="J410" s="51" t="s">
        <v>2377</v>
      </c>
      <c r="K410" s="51" t="s">
        <v>2377</v>
      </c>
      <c r="L410" s="41" t="s">
        <v>15</v>
      </c>
      <c r="M410" s="41" t="s">
        <v>332</v>
      </c>
      <c r="N410" s="50" t="str">
        <f t="shared" si="7"/>
        <v>INSERT INTO ft_t_rtvl   (rtng_value_oid, rtng_set_oid, rtng_cde, last_chg_tms, last_chg_usr_id, start_tms, rank_num, rtng_cde_num, rtng_nme, rtng_desc, data_stat_typ, data_src_id)  SELECT 'ESM=000409', (SELECT rtng_set_oid FROM ft_t_rtng WHERE end_tms IS NULL AND rtng_set_mnem = 'S&amp;P' ),'A-/A-2',SYSDATE,'GS:BARCLAYS',SYSDATE,null,null,'A-/A-2','A-/A-2','ACTIVE','ESM'      FROM DUAL WHERE NOT EXISTS (SELECT 1 FROM ft_t_rtvl WHERE rtng_set_oid = (SELECT rtng_set_oid FROM ft_t_rtng WHERE end_tms IS NULL AND rtng_set_mnem = 'S&amp;P' ) AND rtng_cde = 'A-/A-2');</v>
      </c>
    </row>
    <row r="411" spans="1:14" ht="14.5">
      <c r="A411" s="49" t="s">
        <v>116</v>
      </c>
      <c r="B411" s="41" t="s">
        <v>2299</v>
      </c>
      <c r="C411" s="41" t="s">
        <v>116</v>
      </c>
      <c r="D411" s="51" t="s">
        <v>76</v>
      </c>
      <c r="E411" s="43" t="s">
        <v>35</v>
      </c>
      <c r="F411" s="42" t="s">
        <v>331</v>
      </c>
      <c r="G411" s="42" t="s">
        <v>35</v>
      </c>
      <c r="H411" s="41" t="s">
        <v>1873</v>
      </c>
      <c r="I411" s="41" t="s">
        <v>1873</v>
      </c>
      <c r="J411" s="51" t="s">
        <v>76</v>
      </c>
      <c r="K411" s="51" t="s">
        <v>76</v>
      </c>
      <c r="L411" s="41" t="s">
        <v>15</v>
      </c>
      <c r="M411" s="41" t="s">
        <v>332</v>
      </c>
      <c r="N411" s="50" t="str">
        <f t="shared" si="7"/>
        <v>INSERT INTO ft_t_rtvl   (rtng_value_oid, rtng_set_oid, rtng_cde, last_chg_tms, last_chg_usr_id, start_tms, rank_num, rtng_cde_num, rtng_nme, rtng_desc, data_stat_typ, data_src_id)  SELECT 'ESM=000410', (SELECT rtng_set_oid FROM ft_t_rtng WHERE end_tms IS NULL AND rtng_set_mnem = 'S&amp;P' ),'AAA',SYSDATE,'GS:BARCLAYS',SYSDATE,null,null,'AAA','AAA','ACTIVE','ESM'      FROM DUAL WHERE NOT EXISTS (SELECT 1 FROM ft_t_rtvl WHERE rtng_set_oid = (SELECT rtng_set_oid FROM ft_t_rtng WHERE end_tms IS NULL AND rtng_set_mnem = 'S&amp;P' ) AND rtng_cde = 'AAA');</v>
      </c>
    </row>
    <row r="412" spans="1:14" ht="14.5">
      <c r="A412" s="49" t="s">
        <v>116</v>
      </c>
      <c r="B412" s="41" t="s">
        <v>2300</v>
      </c>
      <c r="C412" s="41" t="s">
        <v>116</v>
      </c>
      <c r="D412" s="51" t="s">
        <v>79</v>
      </c>
      <c r="E412" s="43" t="s">
        <v>35</v>
      </c>
      <c r="F412" s="42" t="s">
        <v>331</v>
      </c>
      <c r="G412" s="42" t="s">
        <v>35</v>
      </c>
      <c r="H412" s="41" t="s">
        <v>1873</v>
      </c>
      <c r="I412" s="41" t="s">
        <v>1873</v>
      </c>
      <c r="J412" s="51" t="s">
        <v>79</v>
      </c>
      <c r="K412" s="51" t="s">
        <v>79</v>
      </c>
      <c r="L412" s="41" t="s">
        <v>15</v>
      </c>
      <c r="M412" s="41" t="s">
        <v>332</v>
      </c>
      <c r="N412" s="50" t="str">
        <f t="shared" si="7"/>
        <v>INSERT INTO ft_t_rtvl   (rtng_value_oid, rtng_set_oid, rtng_cde, last_chg_tms, last_chg_usr_id, start_tms, rank_num, rtng_cde_num, rtng_nme, rtng_desc, data_stat_typ, data_src_id)  SELECT 'ESM=000411', (SELECT rtng_set_oid FROM ft_t_rtng WHERE end_tms IS NULL AND rtng_set_mnem = 'S&amp;P' ),'AA-',SYSDATE,'GS:BARCLAYS',SYSDATE,null,null,'AA-','AA-','ACTIVE','ESM'      FROM DUAL WHERE NOT EXISTS (SELECT 1 FROM ft_t_rtvl WHERE rtng_set_oid = (SELECT rtng_set_oid FROM ft_t_rtng WHERE end_tms IS NULL AND rtng_set_mnem = 'S&amp;P' ) AND rtng_cde = 'AA-');</v>
      </c>
    </row>
    <row r="413" spans="1:14" ht="14.5">
      <c r="A413" s="49" t="s">
        <v>116</v>
      </c>
      <c r="B413" s="41" t="s">
        <v>2301</v>
      </c>
      <c r="C413" s="41" t="s">
        <v>116</v>
      </c>
      <c r="D413" s="51" t="s">
        <v>85</v>
      </c>
      <c r="E413" s="43" t="s">
        <v>35</v>
      </c>
      <c r="F413" s="42" t="s">
        <v>331</v>
      </c>
      <c r="G413" s="42" t="s">
        <v>35</v>
      </c>
      <c r="H413" s="41" t="s">
        <v>1873</v>
      </c>
      <c r="I413" s="41" t="s">
        <v>1873</v>
      </c>
      <c r="J413" s="51" t="s">
        <v>85</v>
      </c>
      <c r="K413" s="51" t="s">
        <v>85</v>
      </c>
      <c r="L413" s="41" t="s">
        <v>15</v>
      </c>
      <c r="M413" s="41" t="s">
        <v>332</v>
      </c>
      <c r="N413" s="50" t="str">
        <f t="shared" si="7"/>
        <v>INSERT INTO ft_t_rtvl   (rtng_value_oid, rtng_set_oid, rtng_cde, last_chg_tms, last_chg_usr_id, start_tms, rank_num, rtng_cde_num, rtng_nme, rtng_desc, data_stat_typ, data_src_id)  SELECT 'ESM=000412', (SELECT rtng_set_oid FROM ft_t_rtng WHERE end_tms IS NULL AND rtng_set_mnem = 'S&amp;P' ),'BB+',SYSDATE,'GS:BARCLAYS',SYSDATE,null,null,'BB+','BB+','ACTIVE','ESM'      FROM DUAL WHERE NOT EXISTS (SELECT 1 FROM ft_t_rtvl WHERE rtng_set_oid = (SELECT rtng_set_oid FROM ft_t_rtng WHERE end_tms IS NULL AND rtng_set_mnem = 'S&amp;P' ) AND rtng_cde = 'BB+');</v>
      </c>
    </row>
    <row r="414" spans="1:14" ht="14.5">
      <c r="A414" s="49" t="s">
        <v>116</v>
      </c>
      <c r="B414" s="41" t="s">
        <v>2302</v>
      </c>
      <c r="C414" s="41" t="s">
        <v>116</v>
      </c>
      <c r="D414" s="51" t="s">
        <v>83</v>
      </c>
      <c r="E414" s="43" t="s">
        <v>35</v>
      </c>
      <c r="F414" s="42" t="s">
        <v>331</v>
      </c>
      <c r="G414" s="42" t="s">
        <v>35</v>
      </c>
      <c r="H414" s="41" t="s">
        <v>1873</v>
      </c>
      <c r="I414" s="41" t="s">
        <v>1873</v>
      </c>
      <c r="J414" s="51" t="s">
        <v>83</v>
      </c>
      <c r="K414" s="51" t="s">
        <v>83</v>
      </c>
      <c r="L414" s="41" t="s">
        <v>15</v>
      </c>
      <c r="M414" s="41" t="s">
        <v>332</v>
      </c>
      <c r="N414" s="50" t="str">
        <f t="shared" si="7"/>
        <v>INSERT INTO ft_t_rtvl   (rtng_value_oid, rtng_set_oid, rtng_cde, last_chg_tms, last_chg_usr_id, start_tms, rank_num, rtng_cde_num, rtng_nme, rtng_desc, data_stat_typ, data_src_id)  SELECT 'ESM=000413', (SELECT rtng_set_oid FROM ft_t_rtng WHERE end_tms IS NULL AND rtng_set_mnem = 'S&amp;P' ),'BBB',SYSDATE,'GS:BARCLAYS',SYSDATE,null,null,'BBB','BBB','ACTIVE','ESM'      FROM DUAL WHERE NOT EXISTS (SELECT 1 FROM ft_t_rtvl WHERE rtng_set_oid = (SELECT rtng_set_oid FROM ft_t_rtng WHERE end_tms IS NULL AND rtng_set_mnem = 'S&amp;P' ) AND rtng_cde = 'BBB');</v>
      </c>
    </row>
    <row r="415" spans="1:14" ht="14.5">
      <c r="A415" s="49" t="s">
        <v>116</v>
      </c>
      <c r="B415" s="41" t="s">
        <v>2303</v>
      </c>
      <c r="C415" s="41" t="s">
        <v>116</v>
      </c>
      <c r="D415" s="51" t="s">
        <v>81</v>
      </c>
      <c r="E415" s="43" t="s">
        <v>35</v>
      </c>
      <c r="F415" s="42" t="s">
        <v>331</v>
      </c>
      <c r="G415" s="42" t="s">
        <v>35</v>
      </c>
      <c r="H415" s="41" t="s">
        <v>1873</v>
      </c>
      <c r="I415" s="41" t="s">
        <v>1873</v>
      </c>
      <c r="J415" s="51" t="s">
        <v>81</v>
      </c>
      <c r="K415" s="51" t="s">
        <v>81</v>
      </c>
      <c r="L415" s="41" t="s">
        <v>15</v>
      </c>
      <c r="M415" s="41" t="s">
        <v>332</v>
      </c>
      <c r="N415" s="50" t="str">
        <f t="shared" si="7"/>
        <v>INSERT INTO ft_t_rtvl   (rtng_value_oid, rtng_set_oid, rtng_cde, last_chg_tms, last_chg_usr_id, start_tms, rank_num, rtng_cde_num, rtng_nme, rtng_desc, data_stat_typ, data_src_id)  SELECT 'ESM=000414', (SELECT rtng_set_oid FROM ft_t_rtng WHERE end_tms IS NULL AND rtng_set_mnem = 'S&amp;P' ),'A-',SYSDATE,'GS:BARCLAYS',SYSDATE,null,null,'A-','A-','ACTIVE','ESM'      FROM DUAL WHERE NOT EXISTS (SELECT 1 FROM ft_t_rtvl WHERE rtng_set_oid = (SELECT rtng_set_oid FROM ft_t_rtng WHERE end_tms IS NULL AND rtng_set_mnem = 'S&amp;P' ) AND rtng_cde = 'A-');</v>
      </c>
    </row>
    <row r="416" spans="1:14" ht="14.5">
      <c r="A416" s="49" t="s">
        <v>116</v>
      </c>
      <c r="B416" s="41" t="s">
        <v>2304</v>
      </c>
      <c r="C416" s="41" t="s">
        <v>116</v>
      </c>
      <c r="D416" s="51" t="s">
        <v>80</v>
      </c>
      <c r="E416" s="43" t="s">
        <v>35</v>
      </c>
      <c r="F416" s="42" t="s">
        <v>331</v>
      </c>
      <c r="G416" s="42" t="s">
        <v>35</v>
      </c>
      <c r="H416" s="41" t="s">
        <v>1873</v>
      </c>
      <c r="I416" s="41" t="s">
        <v>1873</v>
      </c>
      <c r="J416" s="51" t="s">
        <v>80</v>
      </c>
      <c r="K416" s="51" t="s">
        <v>80</v>
      </c>
      <c r="L416" s="41" t="s">
        <v>15</v>
      </c>
      <c r="M416" s="41" t="s">
        <v>332</v>
      </c>
      <c r="N416" s="50" t="str">
        <f t="shared" si="7"/>
        <v>INSERT INTO ft_t_rtvl   (rtng_value_oid, rtng_set_oid, rtng_cde, last_chg_tms, last_chg_usr_id, start_tms, rank_num, rtng_cde_num, rtng_nme, rtng_desc, data_stat_typ, data_src_id)  SELECT 'ESM=000415', (SELECT rtng_set_oid FROM ft_t_rtng WHERE end_tms IS NULL AND rtng_set_mnem = 'S&amp;P' ),'A+',SYSDATE,'GS:BARCLAYS',SYSDATE,null,null,'A+','A+','ACTIVE','ESM'      FROM DUAL WHERE NOT EXISTS (SELECT 1 FROM ft_t_rtvl WHERE rtng_set_oid = (SELECT rtng_set_oid FROM ft_t_rtng WHERE end_tms IS NULL AND rtng_set_mnem = 'S&amp;P' ) AND rtng_cde = 'A+');</v>
      </c>
    </row>
    <row r="417" spans="1:14" ht="14.5">
      <c r="A417" s="49" t="s">
        <v>116</v>
      </c>
      <c r="B417" s="41" t="s">
        <v>2305</v>
      </c>
      <c r="C417" s="41" t="s">
        <v>116</v>
      </c>
      <c r="D417" s="51" t="s">
        <v>77</v>
      </c>
      <c r="E417" s="43" t="s">
        <v>35</v>
      </c>
      <c r="F417" s="42" t="s">
        <v>331</v>
      </c>
      <c r="G417" s="42" t="s">
        <v>35</v>
      </c>
      <c r="H417" s="41" t="s">
        <v>1873</v>
      </c>
      <c r="I417" s="41" t="s">
        <v>1873</v>
      </c>
      <c r="J417" s="51" t="s">
        <v>77</v>
      </c>
      <c r="K417" s="51" t="s">
        <v>77</v>
      </c>
      <c r="L417" s="41" t="s">
        <v>15</v>
      </c>
      <c r="M417" s="41" t="s">
        <v>332</v>
      </c>
      <c r="N417" s="50" t="str">
        <f t="shared" si="7"/>
        <v>INSERT INTO ft_t_rtvl   (rtng_value_oid, rtng_set_oid, rtng_cde, last_chg_tms, last_chg_usr_id, start_tms, rank_num, rtng_cde_num, rtng_nme, rtng_desc, data_stat_typ, data_src_id)  SELECT 'ESM=000416', (SELECT rtng_set_oid FROM ft_t_rtng WHERE end_tms IS NULL AND rtng_set_mnem = 'S&amp;P' ),'AA+',SYSDATE,'GS:BARCLAYS',SYSDATE,null,null,'AA+','AA+','ACTIVE','ESM'      FROM DUAL WHERE NOT EXISTS (SELECT 1 FROM ft_t_rtvl WHERE rtng_set_oid = (SELECT rtng_set_oid FROM ft_t_rtng WHERE end_tms IS NULL AND rtng_set_mnem = 'S&amp;P' ) AND rtng_cde = 'AA+');</v>
      </c>
    </row>
    <row r="418" spans="1:14" ht="14.5">
      <c r="A418" s="49" t="s">
        <v>116</v>
      </c>
      <c r="B418" s="41" t="s">
        <v>2306</v>
      </c>
      <c r="C418" s="41" t="s">
        <v>116</v>
      </c>
      <c r="D418" s="51" t="s">
        <v>140</v>
      </c>
      <c r="E418" s="43" t="s">
        <v>35</v>
      </c>
      <c r="F418" s="42" t="s">
        <v>331</v>
      </c>
      <c r="G418" s="42" t="s">
        <v>35</v>
      </c>
      <c r="H418" s="41" t="s">
        <v>1873</v>
      </c>
      <c r="I418" s="41" t="s">
        <v>1873</v>
      </c>
      <c r="J418" s="51" t="s">
        <v>140</v>
      </c>
      <c r="K418" s="51" t="s">
        <v>140</v>
      </c>
      <c r="L418" s="41" t="s">
        <v>15</v>
      </c>
      <c r="M418" s="41" t="s">
        <v>332</v>
      </c>
      <c r="N418" s="50" t="str">
        <f t="shared" si="7"/>
        <v>INSERT INTO ft_t_rtvl   (rtng_value_oid, rtng_set_oid, rtng_cde, last_chg_tms, last_chg_usr_id, start_tms, rank_num, rtng_cde_num, rtng_nme, rtng_desc, data_stat_typ, data_src_id)  SELECT 'ESM=000417',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19" spans="1:14" ht="14.5">
      <c r="A419" s="49" t="s">
        <v>116</v>
      </c>
      <c r="B419" s="41" t="s">
        <v>2307</v>
      </c>
      <c r="C419" s="41" t="s">
        <v>116</v>
      </c>
      <c r="D419" s="51" t="s">
        <v>78</v>
      </c>
      <c r="E419" s="43" t="s">
        <v>35</v>
      </c>
      <c r="F419" s="42" t="s">
        <v>331</v>
      </c>
      <c r="G419" s="42" t="s">
        <v>35</v>
      </c>
      <c r="H419" s="41" t="s">
        <v>1873</v>
      </c>
      <c r="I419" s="41" t="s">
        <v>1873</v>
      </c>
      <c r="J419" s="51" t="s">
        <v>78</v>
      </c>
      <c r="K419" s="51" t="s">
        <v>78</v>
      </c>
      <c r="L419" s="41" t="s">
        <v>15</v>
      </c>
      <c r="M419" s="41" t="s">
        <v>332</v>
      </c>
      <c r="N419" s="50" t="str">
        <f t="shared" si="7"/>
        <v>INSERT INTO ft_t_rtvl   (rtng_value_oid, rtng_set_oid, rtng_cde, last_chg_tms, last_chg_usr_id, start_tms, rank_num, rtng_cde_num, rtng_nme, rtng_desc, data_stat_typ, data_src_id)  SELECT 'ESM=000418', (SELECT rtng_set_oid FROM ft_t_rtng WHERE end_tms IS NULL AND rtng_set_mnem = 'S&amp;P' ),'AA',SYSDATE,'GS:BARCLAYS',SYSDATE,null,null,'AA','AA','ACTIVE','ESM'      FROM DUAL WHERE NOT EXISTS (SELECT 1 FROM ft_t_rtvl WHERE rtng_set_oid = (SELECT rtng_set_oid FROM ft_t_rtng WHERE end_tms IS NULL AND rtng_set_mnem = 'S&amp;P' ) AND rtng_cde = 'AA');</v>
      </c>
    </row>
    <row r="420" spans="1:14" ht="14.5">
      <c r="A420" s="49" t="s">
        <v>116</v>
      </c>
      <c r="B420" s="41" t="s">
        <v>2308</v>
      </c>
      <c r="C420" s="41" t="s">
        <v>116</v>
      </c>
      <c r="D420" s="51" t="s">
        <v>2367</v>
      </c>
      <c r="E420" s="43" t="s">
        <v>35</v>
      </c>
      <c r="F420" s="42" t="s">
        <v>331</v>
      </c>
      <c r="G420" s="42" t="s">
        <v>35</v>
      </c>
      <c r="H420" s="41" t="s">
        <v>1873</v>
      </c>
      <c r="I420" s="41" t="s">
        <v>1873</v>
      </c>
      <c r="J420" s="51" t="s">
        <v>2367</v>
      </c>
      <c r="K420" s="51" t="s">
        <v>2367</v>
      </c>
      <c r="L420" s="41" t="s">
        <v>15</v>
      </c>
      <c r="M420" s="41" t="s">
        <v>332</v>
      </c>
      <c r="N420" s="50" t="str">
        <f t="shared" si="7"/>
        <v>INSERT INTO ft_t_rtvl   (rtng_value_oid, rtng_set_oid, rtng_cde, last_chg_tms, last_chg_usr_id, start_tms, rank_num, rtng_cde_num, rtng_nme, rtng_desc, data_stat_typ, data_src_id)  SELECT 'ESM=000419', (SELECT rtng_set_oid FROM ft_t_rtng WHERE end_tms IS NULL AND rtng_set_mnem = 'S&amp;P' ),'2(85%)',SYSDATE,'GS:BARCLAYS',SYSDATE,null,null,'2(85%)','2(85%)','ACTIVE','ESM'      FROM DUAL WHERE NOT EXISTS (SELECT 1 FROM ft_t_rtvl WHERE rtng_set_oid = (SELECT rtng_set_oid FROM ft_t_rtng WHERE end_tms IS NULL AND rtng_set_mnem = 'S&amp;P' ) AND rtng_cde = '2(85%)');</v>
      </c>
    </row>
    <row r="421" spans="1:14" ht="14.5">
      <c r="A421" s="49" t="s">
        <v>116</v>
      </c>
      <c r="B421" s="41" t="s">
        <v>2309</v>
      </c>
      <c r="C421" s="41" t="s">
        <v>116</v>
      </c>
      <c r="D421" s="51" t="s">
        <v>2510</v>
      </c>
      <c r="E421" s="43" t="s">
        <v>35</v>
      </c>
      <c r="F421" s="42" t="s">
        <v>331</v>
      </c>
      <c r="G421" s="42" t="s">
        <v>35</v>
      </c>
      <c r="H421" s="41" t="s">
        <v>1873</v>
      </c>
      <c r="I421" s="41" t="s">
        <v>1873</v>
      </c>
      <c r="J421" s="51" t="s">
        <v>2510</v>
      </c>
      <c r="K421" s="51" t="s">
        <v>2510</v>
      </c>
      <c r="L421" s="41" t="s">
        <v>15</v>
      </c>
      <c r="M421" s="41" t="s">
        <v>332</v>
      </c>
      <c r="N421" s="50" t="str">
        <f t="shared" si="7"/>
        <v>INSERT INTO ft_t_rtvl   (rtng_value_oid, rtng_set_oid, rtng_cde, last_chg_tms, last_chg_usr_id, start_tms, rank_num, rtng_cde_num, rtng_nme, rtng_desc, data_stat_typ, data_src_id)  SELECT 'ESM=000420', (SELECT rtng_set_oid FROM ft_t_rtng WHERE end_tms IS NULL AND rtng_set_mnem = 'S&amp;P' ),'cnA',SYSDATE,'GS:BARCLAYS',SYSDATE,null,null,'cnA','cnA','ACTIVE','ESM'      FROM DUAL WHERE NOT EXISTS (SELECT 1 FROM ft_t_rtvl WHERE rtng_set_oid = (SELECT rtng_set_oid FROM ft_t_rtng WHERE end_tms IS NULL AND rtng_set_mnem = 'S&amp;P' ) AND rtng_cde = 'cnA');</v>
      </c>
    </row>
    <row r="422" spans="1:14" ht="14.5">
      <c r="A422" s="49" t="s">
        <v>116</v>
      </c>
      <c r="B422" s="41" t="s">
        <v>2310</v>
      </c>
      <c r="C422" s="41" t="s">
        <v>116</v>
      </c>
      <c r="D422" s="51" t="s">
        <v>150</v>
      </c>
      <c r="E422" s="43" t="s">
        <v>35</v>
      </c>
      <c r="F422" s="42" t="s">
        <v>331</v>
      </c>
      <c r="G422" s="42" t="s">
        <v>35</v>
      </c>
      <c r="H422" s="41" t="s">
        <v>1873</v>
      </c>
      <c r="I422" s="41" t="s">
        <v>1873</v>
      </c>
      <c r="J422" s="51" t="s">
        <v>150</v>
      </c>
      <c r="K422" s="51" t="s">
        <v>150</v>
      </c>
      <c r="L422" s="41" t="s">
        <v>15</v>
      </c>
      <c r="M422" s="41" t="s">
        <v>332</v>
      </c>
      <c r="N422" s="50" t="str">
        <f t="shared" si="7"/>
        <v>INSERT INTO ft_t_rtvl   (rtng_value_oid, rtng_set_oid, rtng_cde, last_chg_tms, last_chg_usr_id, start_tms, rank_num, rtng_cde_num, rtng_nme, rtng_desc, data_stat_typ, data_src_id)  SELECT 'ESM=000421',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23" spans="1:14" ht="14.5">
      <c r="A423" s="49" t="s">
        <v>116</v>
      </c>
      <c r="B423" s="41" t="s">
        <v>2311</v>
      </c>
      <c r="C423" s="41" t="s">
        <v>116</v>
      </c>
      <c r="D423" s="51" t="s">
        <v>2511</v>
      </c>
      <c r="E423" s="43" t="s">
        <v>35</v>
      </c>
      <c r="F423" s="42" t="s">
        <v>331</v>
      </c>
      <c r="G423" s="42" t="s">
        <v>35</v>
      </c>
      <c r="H423" s="41" t="s">
        <v>1873</v>
      </c>
      <c r="I423" s="41" t="s">
        <v>1873</v>
      </c>
      <c r="J423" s="51" t="s">
        <v>2511</v>
      </c>
      <c r="K423" s="51" t="s">
        <v>2511</v>
      </c>
      <c r="L423" s="41" t="s">
        <v>15</v>
      </c>
      <c r="M423" s="41" t="s">
        <v>332</v>
      </c>
      <c r="N423" s="50" t="str">
        <f t="shared" si="7"/>
        <v>INSERT INTO ft_t_rtvl   (rtng_value_oid, rtng_set_oid, rtng_cde, last_chg_tms, last_chg_usr_id, start_tms, rank_num, rtng_cde_num, rtng_nme, rtng_desc, data_stat_typ, data_src_id)  SELECT 'ESM=000422', (SELECT rtng_set_oid FROM ft_t_rtng WHERE end_tms IS NULL AND rtng_set_mnem = 'S&amp;P' ),'cnAAA',SYSDATE,'GS:BARCLAYS',SYSDATE,null,null,'cnAAA','cnAAA','ACTIVE','ESM'      FROM DUAL WHERE NOT EXISTS (SELECT 1 FROM ft_t_rtvl WHERE rtng_set_oid = (SELECT rtng_set_oid FROM ft_t_rtng WHERE end_tms IS NULL AND rtng_set_mnem = 'S&amp;P' ) AND rtng_cde = 'cnAAA');</v>
      </c>
    </row>
    <row r="424" spans="1:14" ht="14.5">
      <c r="A424" s="49" t="s">
        <v>116</v>
      </c>
      <c r="B424" s="41" t="s">
        <v>2312</v>
      </c>
      <c r="C424" s="41" t="s">
        <v>116</v>
      </c>
      <c r="D424" s="51" t="s">
        <v>91</v>
      </c>
      <c r="E424" s="43" t="s">
        <v>35</v>
      </c>
      <c r="F424" s="42" t="s">
        <v>331</v>
      </c>
      <c r="G424" s="42" t="s">
        <v>35</v>
      </c>
      <c r="H424" s="41" t="s">
        <v>1873</v>
      </c>
      <c r="I424" s="41" t="s">
        <v>1873</v>
      </c>
      <c r="J424" s="51" t="s">
        <v>91</v>
      </c>
      <c r="K424" s="51" t="s">
        <v>91</v>
      </c>
      <c r="L424" s="41" t="s">
        <v>15</v>
      </c>
      <c r="M424" s="41" t="s">
        <v>332</v>
      </c>
      <c r="N424" s="50" t="str">
        <f t="shared" si="7"/>
        <v>INSERT INTO ft_t_rtvl   (rtng_value_oid, rtng_set_oid, rtng_cde, last_chg_tms, last_chg_usr_id, start_tms, rank_num, rtng_cde_num, rtng_nme, rtng_desc, data_stat_typ, data_src_id)  SELECT 'ESM=000423', (SELECT rtng_set_oid FROM ft_t_rtng WHERE end_tms IS NULL AND rtng_set_mnem = 'S&amp;P' ),'CCC',SYSDATE,'GS:BARCLAYS',SYSDATE,null,null,'CCC','CCC','ACTIVE','ESM'      FROM DUAL WHERE NOT EXISTS (SELECT 1 FROM ft_t_rtvl WHERE rtng_set_oid = (SELECT rtng_set_oid FROM ft_t_rtng WHERE end_tms IS NULL AND rtng_set_mnem = 'S&amp;P' ) AND rtng_cde = 'CCC');</v>
      </c>
    </row>
    <row r="425" spans="1:14" ht="14.5">
      <c r="A425" s="49" t="s">
        <v>116</v>
      </c>
      <c r="B425" s="41" t="s">
        <v>2313</v>
      </c>
      <c r="C425" s="41" t="s">
        <v>116</v>
      </c>
      <c r="D425" s="51" t="s">
        <v>67</v>
      </c>
      <c r="E425" s="43" t="s">
        <v>35</v>
      </c>
      <c r="F425" s="42" t="s">
        <v>331</v>
      </c>
      <c r="G425" s="42" t="s">
        <v>35</v>
      </c>
      <c r="H425" s="41" t="s">
        <v>1873</v>
      </c>
      <c r="I425" s="41" t="s">
        <v>1873</v>
      </c>
      <c r="J425" s="51" t="s">
        <v>67</v>
      </c>
      <c r="K425" s="51" t="s">
        <v>67</v>
      </c>
      <c r="L425" s="41" t="s">
        <v>15</v>
      </c>
      <c r="M425" s="41" t="s">
        <v>332</v>
      </c>
      <c r="N425" s="50" t="str">
        <f t="shared" si="7"/>
        <v>INSERT INTO ft_t_rtvl   (rtng_value_oid, rtng_set_oid, rtng_cde, last_chg_tms, last_chg_usr_id, start_tms, rank_num, rtng_cde_num, rtng_nme, rtng_desc, data_stat_typ, data_src_id)  SELECT 'ESM=000424', (SELECT rtng_set_oid FROM ft_t_rtng WHERE end_tms IS NULL AND rtng_set_mnem = 'S&amp;P' ),'BB',SYSDATE,'GS:BARCLAYS',SYSDATE,null,null,'BB','BB','ACTIVE','ESM'      FROM DUAL WHERE NOT EXISTS (SELECT 1 FROM ft_t_rtvl WHERE rtng_set_oid = (SELECT rtng_set_oid FROM ft_t_rtng WHERE end_tms IS NULL AND rtng_set_mnem = 'S&amp;P' ) AND rtng_cde = 'BB');</v>
      </c>
    </row>
    <row r="426" spans="1:14" ht="14.5">
      <c r="A426" s="49" t="s">
        <v>116</v>
      </c>
      <c r="B426" s="41" t="s">
        <v>2314</v>
      </c>
      <c r="C426" s="41" t="s">
        <v>116</v>
      </c>
      <c r="D426" s="51" t="s">
        <v>88</v>
      </c>
      <c r="E426" s="43" t="s">
        <v>35</v>
      </c>
      <c r="F426" s="42" t="s">
        <v>331</v>
      </c>
      <c r="G426" s="42" t="s">
        <v>35</v>
      </c>
      <c r="H426" s="41" t="s">
        <v>1873</v>
      </c>
      <c r="I426" s="41" t="s">
        <v>1873</v>
      </c>
      <c r="J426" s="51" t="s">
        <v>88</v>
      </c>
      <c r="K426" s="51" t="s">
        <v>88</v>
      </c>
      <c r="L426" s="41" t="s">
        <v>15</v>
      </c>
      <c r="M426" s="41" t="s">
        <v>332</v>
      </c>
      <c r="N426" s="50" t="str">
        <f t="shared" si="7"/>
        <v>INSERT INTO ft_t_rtvl   (rtng_value_oid, rtng_set_oid, rtng_cde, last_chg_tms, last_chg_usr_id, start_tms, rank_num, rtng_cde_num, rtng_nme, rtng_desc, data_stat_typ, data_src_id)  SELECT 'ESM=000425', (SELECT rtng_set_oid FROM ft_t_rtng WHERE end_tms IS NULL AND rtng_set_mnem = 'S&amp;P' ),'B',SYSDATE,'GS:BARCLAYS',SYSDATE,null,null,'B','B','ACTIVE','ESM'      FROM DUAL WHERE NOT EXISTS (SELECT 1 FROM ft_t_rtvl WHERE rtng_set_oid = (SELECT rtng_set_oid FROM ft_t_rtng WHERE end_tms IS NULL AND rtng_set_mnem = 'S&amp;P' ) AND rtng_cde = 'B');</v>
      </c>
    </row>
    <row r="427" spans="1:14" ht="14.5">
      <c r="A427" s="49" t="s">
        <v>116</v>
      </c>
      <c r="B427" s="41" t="s">
        <v>2315</v>
      </c>
      <c r="C427" s="41" t="s">
        <v>116</v>
      </c>
      <c r="D427" s="51" t="s">
        <v>75</v>
      </c>
      <c r="E427" s="43" t="s">
        <v>35</v>
      </c>
      <c r="F427" s="42" t="s">
        <v>331</v>
      </c>
      <c r="G427" s="42" t="s">
        <v>35</v>
      </c>
      <c r="H427" s="41" t="s">
        <v>1873</v>
      </c>
      <c r="I427" s="41" t="s">
        <v>1873</v>
      </c>
      <c r="J427" s="51" t="s">
        <v>75</v>
      </c>
      <c r="K427" s="51" t="s">
        <v>75</v>
      </c>
      <c r="L427" s="41" t="s">
        <v>15</v>
      </c>
      <c r="M427" s="41" t="s">
        <v>332</v>
      </c>
      <c r="N427" s="50" t="str">
        <f t="shared" si="7"/>
        <v>INSERT INTO ft_t_rtvl   (rtng_value_oid, rtng_set_oid, rtng_cde, last_chg_tms, last_chg_usr_id, start_tms, rank_num, rtng_cde_num, rtng_nme, rtng_desc, data_stat_typ, data_src_id)  SELECT 'ESM=000426', (SELECT rtng_set_oid FROM ft_t_rtng WHERE end_tms IS NULL AND rtng_set_mnem = 'S&amp;P' ),'A',SYSDATE,'GS:BARCLAYS',SYSDATE,null,null,'A','A','ACTIVE','ESM'      FROM DUAL WHERE NOT EXISTS (SELECT 1 FROM ft_t_rtvl WHERE rtng_set_oid = (SELECT rtng_set_oid FROM ft_t_rtng WHERE end_tms IS NULL AND rtng_set_mnem = 'S&amp;P' ) AND rtng_cde = 'A');</v>
      </c>
    </row>
    <row r="428" spans="1:14" ht="14.5">
      <c r="A428" s="49" t="s">
        <v>116</v>
      </c>
      <c r="B428" s="41" t="s">
        <v>2316</v>
      </c>
      <c r="C428" s="41" t="s">
        <v>116</v>
      </c>
      <c r="D428" s="51" t="s">
        <v>2512</v>
      </c>
      <c r="E428" s="43" t="s">
        <v>35</v>
      </c>
      <c r="F428" s="42" t="s">
        <v>331</v>
      </c>
      <c r="G428" s="42" t="s">
        <v>35</v>
      </c>
      <c r="H428" s="41" t="s">
        <v>1873</v>
      </c>
      <c r="I428" s="41" t="s">
        <v>1873</v>
      </c>
      <c r="J428" s="51" t="s">
        <v>2512</v>
      </c>
      <c r="K428" s="51" t="s">
        <v>2512</v>
      </c>
      <c r="L428" s="41" t="s">
        <v>15</v>
      </c>
      <c r="M428" s="41" t="s">
        <v>332</v>
      </c>
      <c r="N428" s="50" t="str">
        <f t="shared" si="7"/>
        <v>INSERT INTO ft_t_rtvl   (rtng_value_oid, rtng_set_oid, rtng_cde, last_chg_tms, last_chg_usr_id, start_tms, rank_num, rtng_cde_num, rtng_nme, rtng_desc, data_stat_typ, data_src_id)  SELECT 'ESM=000427', (SELECT rtng_set_oid FROM ft_t_rtng WHERE end_tms IS NULL AND rtng_set_mnem = 'S&amp;P' ),'(P)BB-',SYSDATE,'GS:BARCLAYS',SYSDATE,null,null,'(P)BB-','(P)BB-','ACTIVE','ESM'      FROM DUAL WHERE NOT EXISTS (SELECT 1 FROM ft_t_rtvl WHERE rtng_set_oid = (SELECT rtng_set_oid FROM ft_t_rtng WHERE end_tms IS NULL AND rtng_set_mnem = 'S&amp;P' ) AND rtng_cde = '(P)BB-');</v>
      </c>
    </row>
    <row r="429" spans="1:14" ht="14.5">
      <c r="A429" s="49" t="s">
        <v>116</v>
      </c>
      <c r="B429" s="41" t="s">
        <v>2317</v>
      </c>
      <c r="C429" s="41" t="s">
        <v>116</v>
      </c>
      <c r="D429" s="51" t="s">
        <v>2380</v>
      </c>
      <c r="E429" s="43" t="s">
        <v>35</v>
      </c>
      <c r="F429" s="42" t="s">
        <v>331</v>
      </c>
      <c r="G429" s="42" t="s">
        <v>35</v>
      </c>
      <c r="H429" s="41" t="s">
        <v>1873</v>
      </c>
      <c r="I429" s="41" t="s">
        <v>1873</v>
      </c>
      <c r="J429" s="51" t="s">
        <v>2380</v>
      </c>
      <c r="K429" s="51" t="s">
        <v>2380</v>
      </c>
      <c r="L429" s="41" t="s">
        <v>15</v>
      </c>
      <c r="M429" s="41" t="s">
        <v>332</v>
      </c>
      <c r="N429" s="50" t="str">
        <f t="shared" si="7"/>
        <v>INSERT INTO ft_t_rtvl   (rtng_value_oid, rtng_set_oid, rtng_cde, last_chg_tms, last_chg_usr_id, start_tms, rank_num, rtng_cde_num, rtng_nme, rtng_desc, data_stat_typ, data_src_id)  SELECT 'ESM=000428', (SELECT rtng_set_oid FROM ft_t_rtng WHERE end_tms IS NULL AND rtng_set_mnem = 'S&amp;P' ),'AAe',SYSDATE,'GS:BARCLAYS',SYSDATE,null,null,'AAe','AAe','ACTIVE','ESM'      FROM DUAL WHERE NOT EXISTS (SELECT 1 FROM ft_t_rtvl WHERE rtng_set_oid = (SELECT rtng_set_oid FROM ft_t_rtng WHERE end_tms IS NULL AND rtng_set_mnem = 'S&amp;P' ) AND rtng_cde = 'AAe');</v>
      </c>
    </row>
    <row r="430" spans="1:14" ht="14.5">
      <c r="A430" s="49" t="s">
        <v>116</v>
      </c>
      <c r="B430" s="41" t="s">
        <v>2318</v>
      </c>
      <c r="C430" s="41" t="s">
        <v>116</v>
      </c>
      <c r="D430" s="51" t="s">
        <v>89</v>
      </c>
      <c r="E430" s="43" t="s">
        <v>35</v>
      </c>
      <c r="F430" s="42" t="s">
        <v>331</v>
      </c>
      <c r="G430" s="42" t="s">
        <v>35</v>
      </c>
      <c r="H430" s="41" t="s">
        <v>1873</v>
      </c>
      <c r="I430" s="41" t="s">
        <v>1873</v>
      </c>
      <c r="J430" s="51" t="s">
        <v>89</v>
      </c>
      <c r="K430" s="51" t="s">
        <v>89</v>
      </c>
      <c r="L430" s="41" t="s">
        <v>15</v>
      </c>
      <c r="M430" s="41" t="s">
        <v>332</v>
      </c>
      <c r="N430" s="50" t="str">
        <f t="shared" si="7"/>
        <v>INSERT INTO ft_t_rtvl   (rtng_value_oid, rtng_set_oid, rtng_cde, last_chg_tms, last_chg_usr_id, start_tms, rank_num, rtng_cde_num, rtng_nme, rtng_desc, data_stat_typ, data_src_id)  SELECT 'ESM=000429', (SELECT rtng_set_oid FROM ft_t_rtng WHERE end_tms IS NULL AND rtng_set_mnem = 'S&amp;P' ),'B-',SYSDATE,'GS:BARCLAYS',SYSDATE,null,null,'B-','B-','ACTIVE','ESM'      FROM DUAL WHERE NOT EXISTS (SELECT 1 FROM ft_t_rtvl WHERE rtng_set_oid = (SELECT rtng_set_oid FROM ft_t_rtng WHERE end_tms IS NULL AND rtng_set_mnem = 'S&amp;P' ) AND rtng_cde = 'B-');</v>
      </c>
    </row>
    <row r="431" spans="1:14" ht="14.5">
      <c r="A431" s="49" t="s">
        <v>116</v>
      </c>
      <c r="B431" s="41" t="s">
        <v>2319</v>
      </c>
      <c r="C431" s="41" t="s">
        <v>116</v>
      </c>
      <c r="D431" s="51" t="s">
        <v>87</v>
      </c>
      <c r="E431" s="43" t="s">
        <v>35</v>
      </c>
      <c r="F431" s="42" t="s">
        <v>331</v>
      </c>
      <c r="G431" s="42" t="s">
        <v>35</v>
      </c>
      <c r="H431" s="41" t="s">
        <v>1873</v>
      </c>
      <c r="I431" s="41" t="s">
        <v>1873</v>
      </c>
      <c r="J431" s="51" t="s">
        <v>87</v>
      </c>
      <c r="K431" s="51" t="s">
        <v>87</v>
      </c>
      <c r="L431" s="41" t="s">
        <v>15</v>
      </c>
      <c r="M431" s="41" t="s">
        <v>332</v>
      </c>
      <c r="N431" s="50" t="str">
        <f t="shared" si="7"/>
        <v>INSERT INTO ft_t_rtvl   (rtng_value_oid, rtng_set_oid, rtng_cde, last_chg_tms, last_chg_usr_id, start_tms, rank_num, rtng_cde_num, rtng_nme, rtng_desc, data_stat_typ, data_src_id)  SELECT 'ESM=000430', (SELECT rtng_set_oid FROM ft_t_rtng WHERE end_tms IS NULL AND rtng_set_mnem = 'S&amp;P' ),'B+',SYSDATE,'GS:BARCLAYS',SYSDATE,null,null,'B+','B+','ACTIVE','ESM'      FROM DUAL WHERE NOT EXISTS (SELECT 1 FROM ft_t_rtvl WHERE rtng_set_oid = (SELECT rtng_set_oid FROM ft_t_rtng WHERE end_tms IS NULL AND rtng_set_mnem = 'S&amp;P' ) AND rtng_cde = 'B+');</v>
      </c>
    </row>
    <row r="432" spans="1:14" ht="14.5">
      <c r="A432" s="49" t="s">
        <v>116</v>
      </c>
      <c r="B432" s="41" t="s">
        <v>2320</v>
      </c>
      <c r="C432" s="41" t="s">
        <v>116</v>
      </c>
      <c r="D432" s="51" t="s">
        <v>2378</v>
      </c>
      <c r="E432" s="43" t="s">
        <v>35</v>
      </c>
      <c r="F432" s="42" t="s">
        <v>331</v>
      </c>
      <c r="G432" s="42" t="s">
        <v>35</v>
      </c>
      <c r="H432" s="41" t="s">
        <v>1873</v>
      </c>
      <c r="I432" s="41" t="s">
        <v>1873</v>
      </c>
      <c r="J432" s="51" t="s">
        <v>2378</v>
      </c>
      <c r="K432" s="51" t="s">
        <v>2378</v>
      </c>
      <c r="L432" s="41" t="s">
        <v>15</v>
      </c>
      <c r="M432" s="41" t="s">
        <v>332</v>
      </c>
      <c r="N432" s="50" t="str">
        <f t="shared" si="7"/>
        <v>INSERT INTO ft_t_rtvl   (rtng_value_oid, rtng_set_oid, rtng_cde, last_chg_tms, last_chg_usr_id, start_tms, rank_num, rtng_cde_num, rtng_nme, rtng_desc, data_stat_typ, data_src_id)  SELECT 'ESM=000431', (SELECT rtng_set_oid FROM ft_t_rtng WHERE end_tms IS NULL AND rtng_set_mnem = 'S&amp;P' ),'A+/A-1',SYSDATE,'GS:BARCLAYS',SYSDATE,null,null,'A+/A-1','A+/A-1','ACTIVE','ESM'      FROM DUAL WHERE NOT EXISTS (SELECT 1 FROM ft_t_rtvl WHERE rtng_set_oid = (SELECT rtng_set_oid FROM ft_t_rtng WHERE end_tms IS NULL AND rtng_set_mnem = 'S&amp;P' ) AND rtng_cde = 'A+/A-1');</v>
      </c>
    </row>
    <row r="433" spans="1:14" ht="14.5">
      <c r="A433" s="49" t="s">
        <v>116</v>
      </c>
      <c r="B433" s="41" t="s">
        <v>2321</v>
      </c>
      <c r="C433" s="41" t="s">
        <v>116</v>
      </c>
      <c r="D433" s="51">
        <v>4</v>
      </c>
      <c r="E433" s="43" t="s">
        <v>35</v>
      </c>
      <c r="F433" s="42" t="s">
        <v>331</v>
      </c>
      <c r="G433" s="42" t="s">
        <v>35</v>
      </c>
      <c r="H433" s="41" t="s">
        <v>1873</v>
      </c>
      <c r="I433" s="41" t="s">
        <v>1873</v>
      </c>
      <c r="J433" s="51">
        <v>4</v>
      </c>
      <c r="K433" s="51">
        <v>4</v>
      </c>
      <c r="L433" s="41" t="s">
        <v>15</v>
      </c>
      <c r="M433" s="41" t="s">
        <v>332</v>
      </c>
      <c r="N433" s="50" t="str">
        <f t="shared" si="7"/>
        <v>INSERT INTO ft_t_rtvl   (rtng_value_oid, rtng_set_oid, rtng_cde, last_chg_tms, last_chg_usr_id, start_tms, rank_num, rtng_cde_num, rtng_nme, rtng_desc, data_stat_typ, data_src_id)  SELECT 'ESM=000432', (SELECT rtng_set_oid FROM ft_t_rtng WHERE end_tms IS NULL AND rtng_set_mnem = 'S&amp;P' ),'4',SYSDATE,'GS:BARCLAYS',SYSDATE,null,null,'4','4','ACTIVE','ESM'      FROM DUAL WHERE NOT EXISTS (SELECT 1 FROM ft_t_rtvl WHERE rtng_set_oid = (SELECT rtng_set_oid FROM ft_t_rtng WHERE end_tms IS NULL AND rtng_set_mnem = 'S&amp;P' ) AND rtng_cde = '4');</v>
      </c>
    </row>
    <row r="434" spans="1:14" ht="14.5">
      <c r="A434" s="49" t="s">
        <v>116</v>
      </c>
      <c r="B434" s="41" t="s">
        <v>2322</v>
      </c>
      <c r="C434" s="41" t="s">
        <v>116</v>
      </c>
      <c r="D434" s="51" t="s">
        <v>2375</v>
      </c>
      <c r="E434" s="43" t="s">
        <v>35</v>
      </c>
      <c r="F434" s="42" t="s">
        <v>331</v>
      </c>
      <c r="G434" s="42" t="s">
        <v>35</v>
      </c>
      <c r="H434" s="41" t="s">
        <v>1873</v>
      </c>
      <c r="I434" s="41" t="s">
        <v>1873</v>
      </c>
      <c r="J434" s="51" t="s">
        <v>2375</v>
      </c>
      <c r="K434" s="51" t="s">
        <v>2375</v>
      </c>
      <c r="L434" s="41" t="s">
        <v>15</v>
      </c>
      <c r="M434" s="41" t="s">
        <v>332</v>
      </c>
      <c r="N434" s="50" t="str">
        <f t="shared" si="7"/>
        <v>INSERT INTO ft_t_rtvl   (rtng_value_oid, rtng_set_oid, rtng_cde, last_chg_tms, last_chg_usr_id, start_tms, rank_num, rtng_cde_num, rtng_nme, rtng_desc, data_stat_typ, data_src_id)  SELECT 'ESM=000433', (SELECT rtng_set_oid FROM ft_t_rtng WHERE end_tms IS NULL AND rtng_set_mnem = 'S&amp;P' ),'6(5%)',SYSDATE,'GS:BARCLAYS',SYSDATE,null,null,'6(5%)','6(5%)','ACTIVE','ESM'      FROM DUAL WHERE NOT EXISTS (SELECT 1 FROM ft_t_rtvl WHERE rtng_set_oid = (SELECT rtng_set_oid FROM ft_t_rtng WHERE end_tms IS NULL AND rtng_set_mnem = 'S&amp;P' ) AND rtng_cde = '6(5%)');</v>
      </c>
    </row>
    <row r="435" spans="1:14" ht="14.5">
      <c r="A435" s="49" t="s">
        <v>116</v>
      </c>
      <c r="B435" s="41" t="s">
        <v>2323</v>
      </c>
      <c r="C435" s="41" t="s">
        <v>116</v>
      </c>
      <c r="D435" s="51">
        <v>3</v>
      </c>
      <c r="E435" s="43" t="s">
        <v>35</v>
      </c>
      <c r="F435" s="42" t="s">
        <v>331</v>
      </c>
      <c r="G435" s="42" t="s">
        <v>35</v>
      </c>
      <c r="H435" s="41" t="s">
        <v>1873</v>
      </c>
      <c r="I435" s="41" t="s">
        <v>1873</v>
      </c>
      <c r="J435" s="51">
        <v>3</v>
      </c>
      <c r="K435" s="51">
        <v>3</v>
      </c>
      <c r="L435" s="41" t="s">
        <v>15</v>
      </c>
      <c r="M435" s="41" t="s">
        <v>332</v>
      </c>
      <c r="N435" s="50" t="str">
        <f t="shared" si="7"/>
        <v>INSERT INTO ft_t_rtvl   (rtng_value_oid, rtng_set_oid, rtng_cde, last_chg_tms, last_chg_usr_id, start_tms, rank_num, rtng_cde_num, rtng_nme, rtng_desc, data_stat_typ, data_src_id)  SELECT 'ESM=000434', (SELECT rtng_set_oid FROM ft_t_rtng WHERE end_tms IS NULL AND rtng_set_mnem = 'S&amp;P' ),'3',SYSDATE,'GS:BARCLAYS',SYSDATE,null,null,'3','3','ACTIVE','ESM'      FROM DUAL WHERE NOT EXISTS (SELECT 1 FROM ft_t_rtvl WHERE rtng_set_oid = (SELECT rtng_set_oid FROM ft_t_rtng WHERE end_tms IS NULL AND rtng_set_mnem = 'S&amp;P' ) AND rtng_cde = '3');</v>
      </c>
    </row>
    <row r="436" spans="1:14" ht="14.5">
      <c r="A436" s="49" t="s">
        <v>116</v>
      </c>
      <c r="B436" s="41" t="s">
        <v>2324</v>
      </c>
      <c r="C436" s="41" t="s">
        <v>116</v>
      </c>
      <c r="D436" s="51" t="s">
        <v>86</v>
      </c>
      <c r="E436" s="43" t="s">
        <v>35</v>
      </c>
      <c r="F436" s="42" t="s">
        <v>331</v>
      </c>
      <c r="G436" s="42" t="s">
        <v>35</v>
      </c>
      <c r="H436" s="41" t="s">
        <v>1873</v>
      </c>
      <c r="I436" s="41" t="s">
        <v>1873</v>
      </c>
      <c r="J436" s="51" t="s">
        <v>86</v>
      </c>
      <c r="K436" s="51" t="s">
        <v>86</v>
      </c>
      <c r="L436" s="41" t="s">
        <v>15</v>
      </c>
      <c r="M436" s="41" t="s">
        <v>332</v>
      </c>
      <c r="N436" s="50" t="str">
        <f t="shared" si="7"/>
        <v>INSERT INTO ft_t_rtvl   (rtng_value_oid, rtng_set_oid, rtng_cde, last_chg_tms, last_chg_usr_id, start_tms, rank_num, rtng_cde_num, rtng_nme, rtng_desc, data_stat_typ, data_src_id)  SELECT 'ESM=000435', (SELECT rtng_set_oid FROM ft_t_rtng WHERE end_tms IS NULL AND rtng_set_mnem = 'S&amp;P' ),'BB-',SYSDATE,'GS:BARCLAYS',SYSDATE,null,null,'BB-','BB-','ACTIVE','ESM'      FROM DUAL WHERE NOT EXISTS (SELECT 1 FROM ft_t_rtvl WHERE rtng_set_oid = (SELECT rtng_set_oid FROM ft_t_rtng WHERE end_tms IS NULL AND rtng_set_mnem = 'S&amp;P' ) AND rtng_cde = 'BB-');</v>
      </c>
    </row>
    <row r="437" spans="1:14" ht="14.5">
      <c r="A437" s="49" t="s">
        <v>116</v>
      </c>
      <c r="B437" s="41" t="s">
        <v>2325</v>
      </c>
      <c r="C437" s="41" t="s">
        <v>116</v>
      </c>
      <c r="D437" s="51" t="s">
        <v>90</v>
      </c>
      <c r="E437" s="43" t="s">
        <v>35</v>
      </c>
      <c r="F437" s="42" t="s">
        <v>331</v>
      </c>
      <c r="G437" s="42" t="s">
        <v>35</v>
      </c>
      <c r="H437" s="41" t="s">
        <v>1873</v>
      </c>
      <c r="I437" s="41" t="s">
        <v>1873</v>
      </c>
      <c r="J437" s="51" t="s">
        <v>90</v>
      </c>
      <c r="K437" s="51" t="s">
        <v>90</v>
      </c>
      <c r="L437" s="41" t="s">
        <v>15</v>
      </c>
      <c r="M437" s="41" t="s">
        <v>332</v>
      </c>
      <c r="N437" s="50" t="str">
        <f t="shared" si="7"/>
        <v>INSERT INTO ft_t_rtvl   (rtng_value_oid, rtng_set_oid, rtng_cde, last_chg_tms, last_chg_usr_id, start_tms, rank_num, rtng_cde_num, rtng_nme, rtng_desc, data_stat_typ, data_src_id)  SELECT 'ESM=000436', (SELECT rtng_set_oid FROM ft_t_rtng WHERE end_tms IS NULL AND rtng_set_mnem = 'S&amp;P' ),'CCC+',SYSDATE,'GS:BARCLAYS',SYSDATE,null,null,'CCC+','CCC+','ACTIVE','ESM'      FROM DUAL WHERE NOT EXISTS (SELECT 1 FROM ft_t_rtvl WHERE rtng_set_oid = (SELECT rtng_set_oid FROM ft_t_rtng WHERE end_tms IS NULL AND rtng_set_mnem = 'S&amp;P' ) AND rtng_cde = 'CCC+');</v>
      </c>
    </row>
    <row r="438" spans="1:14" ht="14.5">
      <c r="A438" s="49" t="s">
        <v>116</v>
      </c>
      <c r="B438" s="41" t="s">
        <v>2326</v>
      </c>
      <c r="C438" s="41" t="s">
        <v>116</v>
      </c>
      <c r="D438" s="51" t="s">
        <v>2370</v>
      </c>
      <c r="E438" s="43" t="s">
        <v>35</v>
      </c>
      <c r="F438" s="42" t="s">
        <v>331</v>
      </c>
      <c r="G438" s="42" t="s">
        <v>35</v>
      </c>
      <c r="H438" s="41" t="s">
        <v>1873</v>
      </c>
      <c r="I438" s="41" t="s">
        <v>1873</v>
      </c>
      <c r="J438" s="51" t="s">
        <v>2370</v>
      </c>
      <c r="K438" s="51" t="s">
        <v>2370</v>
      </c>
      <c r="L438" s="41" t="s">
        <v>15</v>
      </c>
      <c r="M438" s="41" t="s">
        <v>332</v>
      </c>
      <c r="N438" s="50" t="str">
        <f t="shared" si="7"/>
        <v>INSERT INTO ft_t_rtvl   (rtng_value_oid, rtng_set_oid, rtng_cde, last_chg_tms, last_chg_usr_id, start_tms, rank_num, rtng_cde_num, rtng_nme, rtng_desc, data_stat_typ, data_src_id)  SELECT 'ESM=000437', (SELECT rtng_set_oid FROM ft_t_rtng WHERE end_tms IS NULL AND rtng_set_mnem = 'S&amp;P' ),'3(65%)',SYSDATE,'GS:BARCLAYS',SYSDATE,null,null,'3(65%)','3(65%)','ACTIVE','ESM'      FROM DUAL WHERE NOT EXISTS (SELECT 1 FROM ft_t_rtvl WHERE rtng_set_oid = (SELECT rtng_set_oid FROM ft_t_rtng WHERE end_tms IS NULL AND rtng_set_mnem = 'S&amp;P' ) AND rtng_cde = '3(65%)');</v>
      </c>
    </row>
    <row r="439" spans="1:14" ht="14.5">
      <c r="A439" s="49" t="s">
        <v>116</v>
      </c>
      <c r="B439" s="41" t="s">
        <v>2327</v>
      </c>
      <c r="C439" s="41" t="s">
        <v>116</v>
      </c>
      <c r="D439" s="51" t="s">
        <v>82</v>
      </c>
      <c r="E439" s="43" t="s">
        <v>35</v>
      </c>
      <c r="F439" s="42" t="s">
        <v>331</v>
      </c>
      <c r="G439" s="42" t="s">
        <v>35</v>
      </c>
      <c r="H439" s="41" t="s">
        <v>1873</v>
      </c>
      <c r="I439" s="41" t="s">
        <v>1873</v>
      </c>
      <c r="J439" s="51" t="s">
        <v>82</v>
      </c>
      <c r="K439" s="51" t="s">
        <v>82</v>
      </c>
      <c r="L439" s="41" t="s">
        <v>15</v>
      </c>
      <c r="M439" s="41" t="s">
        <v>332</v>
      </c>
      <c r="N439" s="50" t="str">
        <f t="shared" si="7"/>
        <v>INSERT INTO ft_t_rtvl   (rtng_value_oid, rtng_set_oid, rtng_cde, last_chg_tms, last_chg_usr_id, start_tms, rank_num, rtng_cde_num, rtng_nme, rtng_desc, data_stat_typ, data_src_id)  SELECT 'ESM=000438', (SELECT rtng_set_oid FROM ft_t_rtng WHERE end_tms IS NULL AND rtng_set_mnem = 'S&amp;P' ),'BBB+',SYSDATE,'GS:BARCLAYS',SYSDATE,null,null,'BBB+','BBB+','ACTIVE','ESM'      FROM DUAL WHERE NOT EXISTS (SELECT 1 FROM ft_t_rtvl WHERE rtng_set_oid = (SELECT rtng_set_oid FROM ft_t_rtng WHERE end_tms IS NULL AND rtng_set_mnem = 'S&amp;P' ) AND rtng_cde = 'BBB+');</v>
      </c>
    </row>
    <row r="440" spans="1:14" ht="14.5">
      <c r="A440" s="49" t="s">
        <v>116</v>
      </c>
      <c r="B440" s="41" t="s">
        <v>2328</v>
      </c>
      <c r="C440" s="41" t="s">
        <v>116</v>
      </c>
      <c r="D440" s="51" t="s">
        <v>84</v>
      </c>
      <c r="E440" s="43" t="s">
        <v>35</v>
      </c>
      <c r="F440" s="42" t="s">
        <v>331</v>
      </c>
      <c r="G440" s="42" t="s">
        <v>35</v>
      </c>
      <c r="H440" s="41" t="s">
        <v>1873</v>
      </c>
      <c r="I440" s="41" t="s">
        <v>1873</v>
      </c>
      <c r="J440" s="51" t="s">
        <v>84</v>
      </c>
      <c r="K440" s="51" t="s">
        <v>84</v>
      </c>
      <c r="L440" s="41" t="s">
        <v>15</v>
      </c>
      <c r="M440" s="41" t="s">
        <v>332</v>
      </c>
      <c r="N440" s="50" t="str">
        <f t="shared" si="7"/>
        <v>INSERT INTO ft_t_rtvl   (rtng_value_oid, rtng_set_oid, rtng_cde, last_chg_tms, last_chg_usr_id, start_tms, rank_num, rtng_cde_num, rtng_nme, rtng_desc, data_stat_typ, data_src_id)  SELECT 'ESM=000439', (SELECT rtng_set_oid FROM ft_t_rtng WHERE end_tms IS NULL AND rtng_set_mnem = 'S&amp;P' ),'BBB-',SYSDATE,'GS:BARCLAYS',SYSDATE,null,null,'BBB-','BBB-','ACTIVE','ESM'      FROM DUAL WHERE NOT EXISTS (SELECT 1 FROM ft_t_rtvl WHERE rtng_set_oid = (SELECT rtng_set_oid FROM ft_t_rtng WHERE end_tms IS NULL AND rtng_set_mnem = 'S&amp;P' ) AND rtng_cde = 'BBB-');</v>
      </c>
    </row>
    <row r="441" spans="1:14" ht="14.5">
      <c r="A441" s="49" t="s">
        <v>116</v>
      </c>
      <c r="B441" s="41" t="s">
        <v>2329</v>
      </c>
      <c r="C441" s="41" t="s">
        <v>116</v>
      </c>
      <c r="D441" s="51" t="s">
        <v>2513</v>
      </c>
      <c r="E441" s="43" t="s">
        <v>35</v>
      </c>
      <c r="F441" s="42" t="s">
        <v>331</v>
      </c>
      <c r="G441" s="42" t="s">
        <v>35</v>
      </c>
      <c r="H441" s="41" t="s">
        <v>1873</v>
      </c>
      <c r="I441" s="41" t="s">
        <v>1873</v>
      </c>
      <c r="J441" s="51" t="s">
        <v>2513</v>
      </c>
      <c r="K441" s="51" t="s">
        <v>2513</v>
      </c>
      <c r="L441" s="41" t="s">
        <v>15</v>
      </c>
      <c r="M441" s="41" t="s">
        <v>332</v>
      </c>
      <c r="N441" s="50" t="str">
        <f t="shared" si="7"/>
        <v>INSERT INTO ft_t_rtvl   (rtng_value_oid, rtng_set_oid, rtng_cde, last_chg_tms, last_chg_usr_id, start_tms, rank_num, rtng_cde_num, rtng_nme, rtng_desc, data_stat_typ, data_src_id)  SELECT 'ESM=000440', (SELECT rtng_set_oid FROM ft_t_rtng WHERE end_tms IS NULL AND rtng_set_mnem = 'S&amp;P' ),'(P)A',SYSDATE,'GS:BARCLAYS',SYSDATE,null,null,'(P)A','(P)A','ACTIVE','ESM'      FROM DUAL WHERE NOT EXISTS (SELECT 1 FROM ft_t_rtvl WHERE rtng_set_oid = (SELECT rtng_set_oid FROM ft_t_rtng WHERE end_tms IS NULL AND rtng_set_mnem = 'S&amp;P' ) AND rtng_cde = '(P)A');</v>
      </c>
    </row>
    <row r="442" spans="1:14" ht="14.5">
      <c r="A442" s="49" t="s">
        <v>116</v>
      </c>
      <c r="B442" s="41" t="s">
        <v>2330</v>
      </c>
      <c r="C442" s="41" t="s">
        <v>116</v>
      </c>
      <c r="D442" s="51" t="s">
        <v>133</v>
      </c>
      <c r="E442" s="43" t="s">
        <v>35</v>
      </c>
      <c r="F442" s="42" t="s">
        <v>331</v>
      </c>
      <c r="G442" s="42" t="s">
        <v>35</v>
      </c>
      <c r="H442" s="41" t="s">
        <v>1873</v>
      </c>
      <c r="I442" s="41" t="s">
        <v>1873</v>
      </c>
      <c r="J442" s="51" t="s">
        <v>133</v>
      </c>
      <c r="K442" s="51" t="s">
        <v>133</v>
      </c>
      <c r="L442" s="41" t="s">
        <v>15</v>
      </c>
      <c r="M442" s="41" t="s">
        <v>332</v>
      </c>
      <c r="N442" s="50" t="str">
        <f t="shared" si="7"/>
        <v>INSERT INTO ft_t_rtvl   (rtng_value_oid, rtng_set_oid, rtng_cde, last_chg_tms, last_chg_usr_id, start_tms, rank_num, rtng_cde_num, rtng_nme, rtng_desc, data_stat_typ, data_src_id)  SELECT 'ESM=000441',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43" spans="1:14" ht="14.5">
      <c r="A443" s="49" t="s">
        <v>116</v>
      </c>
      <c r="B443" s="41" t="s">
        <v>2331</v>
      </c>
      <c r="C443" s="41" t="s">
        <v>116</v>
      </c>
      <c r="D443" s="51" t="s">
        <v>2379</v>
      </c>
      <c r="E443" s="43" t="s">
        <v>35</v>
      </c>
      <c r="F443" s="42" t="s">
        <v>331</v>
      </c>
      <c r="G443" s="42" t="s">
        <v>35</v>
      </c>
      <c r="H443" s="41" t="s">
        <v>1873</v>
      </c>
      <c r="I443" s="41" t="s">
        <v>1873</v>
      </c>
      <c r="J443" s="51" t="s">
        <v>2379</v>
      </c>
      <c r="K443" s="51" t="s">
        <v>2379</v>
      </c>
      <c r="L443" s="41" t="s">
        <v>15</v>
      </c>
      <c r="M443" s="41" t="s">
        <v>332</v>
      </c>
      <c r="N443" s="50" t="str">
        <f t="shared" si="7"/>
        <v>INSERT INTO ft_t_rtvl   (rtng_value_oid, rtng_set_oid, rtng_cde, last_chg_tms, last_chg_usr_id, start_tms, rank_num, rtng_cde_num, rtng_nme, rtng_desc, data_stat_typ, data_src_id)  SELECT 'ESM=000442', (SELECT rtng_set_oid FROM ft_t_rtng WHERE end_tms IS NULL AND rtng_set_mnem = 'S&amp;P' ),'AA-/A-1+',SYSDATE,'GS:BARCLAYS',SYSDATE,null,null,'AA-/A-1+','AA-/A-1+','ACTIVE','ESM'      FROM DUAL WHERE NOT EXISTS (SELECT 1 FROM ft_t_rtvl WHERE rtng_set_oid = (SELECT rtng_set_oid FROM ft_t_rtng WHERE end_tms IS NULL AND rtng_set_mnem = 'S&amp;P' ) AND rtng_cde = 'AA-/A-1+');</v>
      </c>
    </row>
    <row r="444" spans="1:14" ht="14.5">
      <c r="A444" s="49" t="s">
        <v>116</v>
      </c>
      <c r="B444" s="41" t="s">
        <v>2332</v>
      </c>
      <c r="C444" s="41" t="s">
        <v>116</v>
      </c>
      <c r="D444" s="51" t="s">
        <v>2425</v>
      </c>
      <c r="E444" s="43" t="s">
        <v>35</v>
      </c>
      <c r="F444" s="42" t="s">
        <v>331</v>
      </c>
      <c r="G444" s="42" t="s">
        <v>35</v>
      </c>
      <c r="H444" s="41" t="s">
        <v>1873</v>
      </c>
      <c r="I444" s="41" t="s">
        <v>1873</v>
      </c>
      <c r="J444" s="51" t="s">
        <v>2425</v>
      </c>
      <c r="K444" s="51" t="s">
        <v>2425</v>
      </c>
      <c r="L444" s="41" t="s">
        <v>15</v>
      </c>
      <c r="M444" s="41" t="s">
        <v>332</v>
      </c>
      <c r="N444" s="50" t="str">
        <f t="shared" si="7"/>
        <v>INSERT INTO ft_t_rtvl   (rtng_value_oid, rtng_set_oid, rtng_cde, last_chg_tms, last_chg_usr_id, start_tms, rank_num, rtng_cde_num, rtng_nme, rtng_desc, data_stat_typ, data_src_id)  SELECT 'ESM=000443', (SELECT rtng_set_oid FROM ft_t_rtng WHERE end_tms IS NULL AND rtng_set_mnem = 'S&amp;P' ),'AA-e',SYSDATE,'GS:BARCLAYS',SYSDATE,null,null,'AA-e','AA-e','ACTIVE','ESM'      FROM DUAL WHERE NOT EXISTS (SELECT 1 FROM ft_t_rtvl WHERE rtng_set_oid = (SELECT rtng_set_oid FROM ft_t_rtng WHERE end_tms IS NULL AND rtng_set_mnem = 'S&amp;P' ) AND rtng_cde = 'AA-e');</v>
      </c>
    </row>
    <row r="445" spans="1:14" ht="14.5">
      <c r="A445" s="49" t="s">
        <v>116</v>
      </c>
      <c r="B445" s="41" t="s">
        <v>2333</v>
      </c>
      <c r="C445" s="41" t="s">
        <v>116</v>
      </c>
      <c r="D445" s="51" t="s">
        <v>2387</v>
      </c>
      <c r="E445" s="43" t="s">
        <v>35</v>
      </c>
      <c r="F445" s="42" t="s">
        <v>331</v>
      </c>
      <c r="G445" s="42" t="s">
        <v>35</v>
      </c>
      <c r="H445" s="41" t="s">
        <v>1873</v>
      </c>
      <c r="I445" s="41" t="s">
        <v>1873</v>
      </c>
      <c r="J445" s="51" t="s">
        <v>2387</v>
      </c>
      <c r="K445" s="51" t="s">
        <v>2387</v>
      </c>
      <c r="L445" s="41" t="s">
        <v>15</v>
      </c>
      <c r="M445" s="41" t="s">
        <v>332</v>
      </c>
      <c r="N445" s="50" t="str">
        <f t="shared" ref="N445:N508" si="8">CONCATENATE("INSERT INTO ft_t_rtvl   (rtng_value_oid, rtng_set_oid, rtng_cde, last_chg_tms, last_chg_usr_id, start_tms, rank_num, rtng_cde_num, rtng_nme, rtng_desc, data_stat_typ, data_src_id)  SELECT '", B445, "', (SELECT rtng_set_oid FROM ft_t_rtng WHERE end_tms IS NULL AND rtng_set_mnem = '", C445, "' ),'", D445, "',", E445, ",'", F445, "',", G445, ",", H445,",", IF(I445="","NULL",I445), ",'", J445, "','", K445, "','", L445, "','", M445, "'      FROM DUAL WHERE NOT EXISTS (SELECT 1 FROM ft_t_rtvl WHERE rtng_set_oid = ", "(SELECT rtng_set_oid FROM ft_t_rtng WHERE end_tms IS NULL AND rtng_set_mnem = '", C445, "' )", " AND rtng_cde = '", D445, "');")</f>
        <v>INSERT INTO ft_t_rtvl   (rtng_value_oid, rtng_set_oid, rtng_cde, last_chg_tms, last_chg_usr_id, start_tms, rank_num, rtng_cde_num, rtng_nme, rtng_desc, data_stat_typ, data_src_id)  SELECT 'ESM=000444',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46" spans="1:14" ht="14.5">
      <c r="A446" s="49" t="s">
        <v>116</v>
      </c>
      <c r="B446" s="41" t="s">
        <v>2334</v>
      </c>
      <c r="C446" s="41" t="s">
        <v>116</v>
      </c>
      <c r="D446" s="51" t="s">
        <v>2421</v>
      </c>
      <c r="E446" s="43" t="s">
        <v>35</v>
      </c>
      <c r="F446" s="42" t="s">
        <v>331</v>
      </c>
      <c r="G446" s="42" t="s">
        <v>35</v>
      </c>
      <c r="H446" s="41" t="s">
        <v>1873</v>
      </c>
      <c r="I446" s="41" t="s">
        <v>1873</v>
      </c>
      <c r="J446" s="51" t="s">
        <v>2421</v>
      </c>
      <c r="K446" s="51" t="s">
        <v>2421</v>
      </c>
      <c r="L446" s="41" t="s">
        <v>15</v>
      </c>
      <c r="M446" s="41" t="s">
        <v>332</v>
      </c>
      <c r="N446" s="50" t="str">
        <f t="shared" si="8"/>
        <v>INSERT INTO ft_t_rtvl   (rtng_value_oid, rtng_set_oid, rtng_cde, last_chg_tms, last_chg_usr_id, start_tms, rank_num, rtng_cde_num, rtng_nme, rtng_desc, data_stat_typ, data_src_id)  SELECT 'ESM=000445', (SELECT rtng_set_oid FROM ft_t_rtng WHERE end_tms IS NULL AND rtng_set_mnem = 'S&amp;P' ),'BB+e',SYSDATE,'GS:BARCLAYS',SYSDATE,null,null,'BB+e','BB+e','ACTIVE','ESM'      FROM DUAL WHERE NOT EXISTS (SELECT 1 FROM ft_t_rtvl WHERE rtng_set_oid = (SELECT rtng_set_oid FROM ft_t_rtng WHERE end_tms IS NULL AND rtng_set_mnem = 'S&amp;P' ) AND rtng_cde = 'BB+e');</v>
      </c>
    </row>
    <row r="447" spans="1:14" ht="14.5">
      <c r="A447" s="49" t="s">
        <v>116</v>
      </c>
      <c r="B447" s="41" t="s">
        <v>2335</v>
      </c>
      <c r="C447" s="41" t="s">
        <v>116</v>
      </c>
      <c r="D447" s="51" t="s">
        <v>92</v>
      </c>
      <c r="E447" s="43" t="s">
        <v>35</v>
      </c>
      <c r="F447" s="42" t="s">
        <v>331</v>
      </c>
      <c r="G447" s="42" t="s">
        <v>35</v>
      </c>
      <c r="H447" s="41" t="s">
        <v>1873</v>
      </c>
      <c r="I447" s="41" t="s">
        <v>1873</v>
      </c>
      <c r="J447" s="51" t="s">
        <v>92</v>
      </c>
      <c r="K447" s="51" t="s">
        <v>92</v>
      </c>
      <c r="L447" s="41" t="s">
        <v>15</v>
      </c>
      <c r="M447" s="41" t="s">
        <v>332</v>
      </c>
      <c r="N447" s="50" t="str">
        <f t="shared" si="8"/>
        <v>INSERT INTO ft_t_rtvl   (rtng_value_oid, rtng_set_oid, rtng_cde, last_chg_tms, last_chg_usr_id, start_tms, rank_num, rtng_cde_num, rtng_nme, rtng_desc, data_stat_typ, data_src_id)  SELECT 'ESM=000446', (SELECT rtng_set_oid FROM ft_t_rtng WHERE end_tms IS NULL AND rtng_set_mnem = 'S&amp;P' ),'CCC-',SYSDATE,'GS:BARCLAYS',SYSDATE,null,null,'CCC-','CCC-','ACTIVE','ESM'      FROM DUAL WHERE NOT EXISTS (SELECT 1 FROM ft_t_rtvl WHERE rtng_set_oid = (SELECT rtng_set_oid FROM ft_t_rtng WHERE end_tms IS NULL AND rtng_set_mnem = 'S&amp;P' ) AND rtng_cde = 'CCC-');</v>
      </c>
    </row>
    <row r="448" spans="1:14" ht="14.5">
      <c r="A448" s="49" t="s">
        <v>116</v>
      </c>
      <c r="B448" s="41" t="s">
        <v>2336</v>
      </c>
      <c r="C448" s="41" t="s">
        <v>116</v>
      </c>
      <c r="D448" s="51" t="s">
        <v>2514</v>
      </c>
      <c r="E448" s="43" t="s">
        <v>35</v>
      </c>
      <c r="F448" s="42" t="s">
        <v>331</v>
      </c>
      <c r="G448" s="42" t="s">
        <v>35</v>
      </c>
      <c r="H448" s="41" t="s">
        <v>1873</v>
      </c>
      <c r="I448" s="41" t="s">
        <v>1873</v>
      </c>
      <c r="J448" s="51" t="s">
        <v>2514</v>
      </c>
      <c r="K448" s="51" t="s">
        <v>2514</v>
      </c>
      <c r="L448" s="41" t="s">
        <v>15</v>
      </c>
      <c r="M448" s="41" t="s">
        <v>332</v>
      </c>
      <c r="N448" s="50" t="str">
        <f t="shared" si="8"/>
        <v>INSERT INTO ft_t_rtvl   (rtng_value_oid, rtng_set_oid, rtng_cde, last_chg_tms, last_chg_usr_id, start_tms, rank_num, rtng_cde_num, rtng_nme, rtng_desc, data_stat_typ, data_src_id)  SELECT 'ESM=000447', (SELECT rtng_set_oid FROM ft_t_rtng WHERE end_tms IS NULL AND rtng_set_mnem = 'S&amp;P' ),'cnAA-',SYSDATE,'GS:BARCLAYS',SYSDATE,null,null,'cnAA-','cnAA-','ACTIVE','ESM'      FROM DUAL WHERE NOT EXISTS (SELECT 1 FROM ft_t_rtvl WHERE rtng_set_oid = (SELECT rtng_set_oid FROM ft_t_rtng WHERE end_tms IS NULL AND rtng_set_mnem = 'S&amp;P' ) AND rtng_cde = 'cnAA-');</v>
      </c>
    </row>
    <row r="449" spans="1:14" ht="14.5">
      <c r="A449" s="49" t="s">
        <v>116</v>
      </c>
      <c r="B449" s="41" t="s">
        <v>2337</v>
      </c>
      <c r="C449" s="41" t="s">
        <v>116</v>
      </c>
      <c r="D449" s="51" t="s">
        <v>2422</v>
      </c>
      <c r="E449" s="43" t="s">
        <v>35</v>
      </c>
      <c r="F449" s="42" t="s">
        <v>331</v>
      </c>
      <c r="G449" s="42" t="s">
        <v>35</v>
      </c>
      <c r="H449" s="41" t="s">
        <v>1873</v>
      </c>
      <c r="I449" s="41" t="s">
        <v>1873</v>
      </c>
      <c r="J449" s="51" t="s">
        <v>2422</v>
      </c>
      <c r="K449" s="51" t="s">
        <v>2422</v>
      </c>
      <c r="L449" s="41" t="s">
        <v>15</v>
      </c>
      <c r="M449" s="41" t="s">
        <v>332</v>
      </c>
      <c r="N449" s="50" t="str">
        <f t="shared" si="8"/>
        <v>INSERT INTO ft_t_rtvl   (rtng_value_oid, rtng_set_oid, rtng_cde, last_chg_tms, last_chg_usr_id, start_tms, rank_num, rtng_cde_num, rtng_nme, rtng_desc, data_stat_typ, data_src_id)  SELECT 'ESM=000448', (SELECT rtng_set_oid FROM ft_t_rtng WHERE end_tms IS NULL AND rtng_set_mnem = 'S&amp;P' ),'AA+e',SYSDATE,'GS:BARCLAYS',SYSDATE,null,null,'AA+e','AA+e','ACTIVE','ESM'      FROM DUAL WHERE NOT EXISTS (SELECT 1 FROM ft_t_rtvl WHERE rtng_set_oid = (SELECT rtng_set_oid FROM ft_t_rtng WHERE end_tms IS NULL AND rtng_set_mnem = 'S&amp;P' ) AND rtng_cde = 'AA+e');</v>
      </c>
    </row>
    <row r="450" spans="1:14" ht="14.5">
      <c r="A450" s="49" t="s">
        <v>116</v>
      </c>
      <c r="B450" s="41" t="s">
        <v>2338</v>
      </c>
      <c r="C450" s="41" t="s">
        <v>116</v>
      </c>
      <c r="D450" s="51" t="s">
        <v>2515</v>
      </c>
      <c r="E450" s="43" t="s">
        <v>35</v>
      </c>
      <c r="F450" s="42" t="s">
        <v>331</v>
      </c>
      <c r="G450" s="42" t="s">
        <v>35</v>
      </c>
      <c r="H450" s="41" t="s">
        <v>1873</v>
      </c>
      <c r="I450" s="41" t="s">
        <v>1873</v>
      </c>
      <c r="J450" s="51" t="s">
        <v>2515</v>
      </c>
      <c r="K450" s="51" t="s">
        <v>2515</v>
      </c>
      <c r="L450" s="41" t="s">
        <v>15</v>
      </c>
      <c r="M450" s="41" t="s">
        <v>332</v>
      </c>
      <c r="N450" s="50" t="str">
        <f t="shared" si="8"/>
        <v>INSERT INTO ft_t_rtvl   (rtng_value_oid, rtng_set_oid, rtng_cde, last_chg_tms, last_chg_usr_id, start_tms, rank_num, rtng_cde_num, rtng_nme, rtng_desc, data_stat_typ, data_src_id)  SELECT 'ESM=000449', (SELECT rtng_set_oid FROM ft_t_rtng WHERE end_tms IS NULL AND rtng_set_mnem = 'S&amp;P' ),'cnA+',SYSDATE,'GS:BARCLAYS',SYSDATE,null,null,'cnA+','cnA+','ACTIVE','ESM'      FROM DUAL WHERE NOT EXISTS (SELECT 1 FROM ft_t_rtvl WHERE rtng_set_oid = (SELECT rtng_set_oid FROM ft_t_rtng WHERE end_tms IS NULL AND rtng_set_mnem = 'S&amp;P' ) AND rtng_cde = 'cnA+');</v>
      </c>
    </row>
    <row r="451" spans="1:14" ht="14.5">
      <c r="A451" s="49" t="s">
        <v>116</v>
      </c>
      <c r="B451" s="41" t="s">
        <v>2339</v>
      </c>
      <c r="C451" s="41" t="s">
        <v>116</v>
      </c>
      <c r="D451" s="51" t="s">
        <v>2516</v>
      </c>
      <c r="E451" s="43" t="s">
        <v>35</v>
      </c>
      <c r="F451" s="42" t="s">
        <v>331</v>
      </c>
      <c r="G451" s="42" t="s">
        <v>35</v>
      </c>
      <c r="H451" s="41" t="s">
        <v>1873</v>
      </c>
      <c r="I451" s="41" t="s">
        <v>1873</v>
      </c>
      <c r="J451" s="51" t="s">
        <v>2516</v>
      </c>
      <c r="K451" s="51" t="s">
        <v>2516</v>
      </c>
      <c r="L451" s="41" t="s">
        <v>15</v>
      </c>
      <c r="M451" s="41" t="s">
        <v>332</v>
      </c>
      <c r="N451" s="50" t="str">
        <f t="shared" si="8"/>
        <v>INSERT INTO ft_t_rtvl   (rtng_value_oid, rtng_set_oid, rtng_cde, last_chg_tms, last_chg_usr_id, start_tms, rank_num, rtng_cde_num, rtng_nme, rtng_desc, data_stat_typ, data_src_id)  SELECT 'ESM=000450',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452" spans="1:14" ht="14.5">
      <c r="A452" s="49" t="s">
        <v>116</v>
      </c>
      <c r="B452" s="41" t="s">
        <v>2340</v>
      </c>
      <c r="C452" s="41" t="s">
        <v>116</v>
      </c>
      <c r="D452" s="51" t="s">
        <v>136</v>
      </c>
      <c r="E452" s="43" t="s">
        <v>35</v>
      </c>
      <c r="F452" s="42" t="s">
        <v>331</v>
      </c>
      <c r="G452" s="42" t="s">
        <v>35</v>
      </c>
      <c r="H452" s="41" t="s">
        <v>1873</v>
      </c>
      <c r="I452" s="41" t="s">
        <v>1873</v>
      </c>
      <c r="J452" s="51" t="s">
        <v>136</v>
      </c>
      <c r="K452" s="51" t="s">
        <v>136</v>
      </c>
      <c r="L452" s="41" t="s">
        <v>15</v>
      </c>
      <c r="M452" s="41" t="s">
        <v>332</v>
      </c>
      <c r="N452" s="50" t="str">
        <f t="shared" si="8"/>
        <v>INSERT INTO ft_t_rtvl   (rtng_value_oid, rtng_set_oid, rtng_cde, last_chg_tms, last_chg_usr_id, start_tms, rank_num, rtng_cde_num, rtng_nme, rtng_desc, data_stat_typ, data_src_id)  SELECT 'ESM=000451',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53" spans="1:14" ht="14.5">
      <c r="A453" s="49" t="s">
        <v>116</v>
      </c>
      <c r="B453" s="41" t="s">
        <v>2341</v>
      </c>
      <c r="C453" s="41" t="s">
        <v>116</v>
      </c>
      <c r="D453" s="51" t="s">
        <v>138</v>
      </c>
      <c r="E453" s="43" t="s">
        <v>35</v>
      </c>
      <c r="F453" s="42" t="s">
        <v>331</v>
      </c>
      <c r="G453" s="42" t="s">
        <v>35</v>
      </c>
      <c r="H453" s="41" t="s">
        <v>1873</v>
      </c>
      <c r="I453" s="41" t="s">
        <v>1873</v>
      </c>
      <c r="J453" s="51" t="s">
        <v>138</v>
      </c>
      <c r="K453" s="51" t="s">
        <v>138</v>
      </c>
      <c r="L453" s="41" t="s">
        <v>15</v>
      </c>
      <c r="M453" s="41" t="s">
        <v>332</v>
      </c>
      <c r="N453" s="50" t="str">
        <f t="shared" si="8"/>
        <v>INSERT INTO ft_t_rtvl   (rtng_value_oid, rtng_set_oid, rtng_cde, last_chg_tms, last_chg_usr_id, start_tms, rank_num, rtng_cde_num, rtng_nme, rtng_desc, data_stat_typ, data_src_id)  SELECT 'ESM=000452', (SELECT rtng_set_oid FROM ft_t_rtng WHERE end_tms IS NULL AND rtng_set_mnem = 'S&amp;P' ),'AA- /*-',SYSDATE,'GS:BARCLAYS',SYSDATE,null,null,'AA- /*-','AA- /*-','ACTIVE','ESM'      FROM DUAL WHERE NOT EXISTS (SELECT 1 FROM ft_t_rtvl WHERE rtng_set_oid = (SELECT rtng_set_oid FROM ft_t_rtng WHERE end_tms IS NULL AND rtng_set_mnem = 'S&amp;P' ) AND rtng_cde = 'AA- /*-');</v>
      </c>
    </row>
    <row r="454" spans="1:14" ht="14.5">
      <c r="A454" s="49" t="s">
        <v>116</v>
      </c>
      <c r="B454" s="41" t="s">
        <v>2342</v>
      </c>
      <c r="C454" s="41" t="s">
        <v>116</v>
      </c>
      <c r="D454" s="51" t="s">
        <v>2517</v>
      </c>
      <c r="E454" s="43" t="s">
        <v>35</v>
      </c>
      <c r="F454" s="42" t="s">
        <v>331</v>
      </c>
      <c r="G454" s="42" t="s">
        <v>35</v>
      </c>
      <c r="H454" s="41" t="s">
        <v>1873</v>
      </c>
      <c r="I454" s="41" t="s">
        <v>1873</v>
      </c>
      <c r="J454" s="51" t="s">
        <v>2517</v>
      </c>
      <c r="K454" s="51" t="s">
        <v>2517</v>
      </c>
      <c r="L454" s="41" t="s">
        <v>15</v>
      </c>
      <c r="M454" s="41" t="s">
        <v>332</v>
      </c>
      <c r="N454" s="50" t="str">
        <f t="shared" si="8"/>
        <v>INSERT INTO ft_t_rtvl   (rtng_value_oid, rtng_set_oid, rtng_cde, last_chg_tms, last_chg_usr_id, start_tms, rank_num, rtng_cde_num, rtng_nme, rtng_desc, data_stat_typ, data_src_id)  SELECT 'ESM=000453', (SELECT rtng_set_oid FROM ft_t_rtng WHERE end_tms IS NULL AND rtng_set_mnem = 'S&amp;P' ),'(P)B+',SYSDATE,'GS:BARCLAYS',SYSDATE,null,null,'(P)B+','(P)B+','ACTIVE','ESM'      FROM DUAL WHERE NOT EXISTS (SELECT 1 FROM ft_t_rtvl WHERE rtng_set_oid = (SELECT rtng_set_oid FROM ft_t_rtng WHERE end_tms IS NULL AND rtng_set_mnem = 'S&amp;P' ) AND rtng_cde = '(P)B+');</v>
      </c>
    </row>
    <row r="455" spans="1:14" ht="14.5">
      <c r="A455" s="49" t="s">
        <v>116</v>
      </c>
      <c r="B455" s="41" t="s">
        <v>2343</v>
      </c>
      <c r="C455" s="41" t="s">
        <v>116</v>
      </c>
      <c r="D455" s="51" t="s">
        <v>2518</v>
      </c>
      <c r="E455" s="43" t="s">
        <v>35</v>
      </c>
      <c r="F455" s="42" t="s">
        <v>331</v>
      </c>
      <c r="G455" s="42" t="s">
        <v>35</v>
      </c>
      <c r="H455" s="41" t="s">
        <v>1873</v>
      </c>
      <c r="I455" s="41" t="s">
        <v>1873</v>
      </c>
      <c r="J455" s="51" t="s">
        <v>2518</v>
      </c>
      <c r="K455" s="51" t="s">
        <v>2518</v>
      </c>
      <c r="L455" s="41" t="s">
        <v>15</v>
      </c>
      <c r="M455" s="41" t="s">
        <v>332</v>
      </c>
      <c r="N455" s="50" t="str">
        <f t="shared" si="8"/>
        <v>INSERT INTO ft_t_rtvl   (rtng_value_oid, rtng_set_oid, rtng_cde, last_chg_tms, last_chg_usr_id, start_tms, rank_num, rtng_cde_num, rtng_nme, rtng_desc, data_stat_typ, data_src_id)  SELECT 'ESM=000454',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456" spans="1:14" ht="14.5">
      <c r="A456" s="49" t="s">
        <v>116</v>
      </c>
      <c r="B456" s="41" t="s">
        <v>2344</v>
      </c>
      <c r="C456" s="41" t="s">
        <v>116</v>
      </c>
      <c r="D456" s="51" t="s">
        <v>2519</v>
      </c>
      <c r="E456" s="43" t="s">
        <v>35</v>
      </c>
      <c r="F456" s="42" t="s">
        <v>331</v>
      </c>
      <c r="G456" s="42" t="s">
        <v>35</v>
      </c>
      <c r="H456" s="41" t="s">
        <v>1873</v>
      </c>
      <c r="I456" s="41" t="s">
        <v>1873</v>
      </c>
      <c r="J456" s="51" t="s">
        <v>2519</v>
      </c>
      <c r="K456" s="51" t="s">
        <v>2519</v>
      </c>
      <c r="L456" s="41" t="s">
        <v>15</v>
      </c>
      <c r="M456" s="41" t="s">
        <v>332</v>
      </c>
      <c r="N456" s="50" t="str">
        <f t="shared" si="8"/>
        <v>INSERT INTO ft_t_rtvl   (rtng_value_oid, rtng_set_oid, rtng_cde, last_chg_tms, last_chg_usr_id, start_tms, rank_num, rtng_cde_num, rtng_nme, rtng_desc, data_stat_typ, data_src_id)  SELECT 'ESM=000455',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457" spans="1:14" ht="14.5">
      <c r="A457" s="49" t="s">
        <v>116</v>
      </c>
      <c r="B457" s="41" t="s">
        <v>2345</v>
      </c>
      <c r="C457" s="41" t="s">
        <v>116</v>
      </c>
      <c r="D457" s="51" t="s">
        <v>2520</v>
      </c>
      <c r="E457" s="43" t="s">
        <v>35</v>
      </c>
      <c r="F457" s="42" t="s">
        <v>331</v>
      </c>
      <c r="G457" s="42" t="s">
        <v>35</v>
      </c>
      <c r="H457" s="41" t="s">
        <v>1873</v>
      </c>
      <c r="I457" s="41" t="s">
        <v>1873</v>
      </c>
      <c r="J457" s="51" t="s">
        <v>2520</v>
      </c>
      <c r="K457" s="51" t="s">
        <v>2520</v>
      </c>
      <c r="L457" s="41" t="s">
        <v>15</v>
      </c>
      <c r="M457" s="41" t="s">
        <v>332</v>
      </c>
      <c r="N457" s="50" t="str">
        <f t="shared" si="8"/>
        <v>INSERT INTO ft_t_rtvl   (rtng_value_oid, rtng_set_oid, rtng_cde, last_chg_tms, last_chg_usr_id, start_tms, rank_num, rtng_cde_num, rtng_nme, rtng_desc, data_stat_typ, data_src_id)  SELECT 'ESM=000456',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58" spans="1:14" ht="14.5">
      <c r="A458" s="49" t="s">
        <v>116</v>
      </c>
      <c r="B458" s="41" t="s">
        <v>2346</v>
      </c>
      <c r="C458" s="41" t="s">
        <v>116</v>
      </c>
      <c r="D458" s="51" t="s">
        <v>2405</v>
      </c>
      <c r="E458" s="43" t="s">
        <v>35</v>
      </c>
      <c r="F458" s="42" t="s">
        <v>331</v>
      </c>
      <c r="G458" s="42" t="s">
        <v>35</v>
      </c>
      <c r="H458" s="41" t="s">
        <v>1873</v>
      </c>
      <c r="I458" s="41" t="s">
        <v>1873</v>
      </c>
      <c r="J458" s="51" t="s">
        <v>2405</v>
      </c>
      <c r="K458" s="51" t="s">
        <v>2405</v>
      </c>
      <c r="L458" s="41" t="s">
        <v>15</v>
      </c>
      <c r="M458" s="41" t="s">
        <v>332</v>
      </c>
      <c r="N458" s="50" t="str">
        <f t="shared" si="8"/>
        <v>INSERT INTO ft_t_rtvl   (rtng_value_oid, rtng_set_oid, rtng_cde, last_chg_tms, last_chg_usr_id, start_tms, rank_num, rtng_cde_num, rtng_nme, rtng_desc, data_stat_typ, data_src_id)  SELECT 'ESM=000457',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59" spans="1:14" ht="14.5">
      <c r="A459" s="49" t="s">
        <v>116</v>
      </c>
      <c r="B459" s="41" t="s">
        <v>2347</v>
      </c>
      <c r="C459" s="41" t="s">
        <v>116</v>
      </c>
      <c r="D459" s="51" t="s">
        <v>2376</v>
      </c>
      <c r="E459" s="43" t="s">
        <v>35</v>
      </c>
      <c r="F459" s="42" t="s">
        <v>331</v>
      </c>
      <c r="G459" s="42" t="s">
        <v>35</v>
      </c>
      <c r="H459" s="41" t="s">
        <v>1873</v>
      </c>
      <c r="I459" s="41" t="s">
        <v>1873</v>
      </c>
      <c r="J459" s="51" t="s">
        <v>2376</v>
      </c>
      <c r="K459" s="51" t="s">
        <v>2376</v>
      </c>
      <c r="L459" s="41" t="s">
        <v>15</v>
      </c>
      <c r="M459" s="41" t="s">
        <v>332</v>
      </c>
      <c r="N459" s="50" t="str">
        <f t="shared" si="8"/>
        <v>INSERT INTO ft_t_rtvl   (rtng_value_oid, rtng_set_oid, rtng_cde, last_chg_tms, last_chg_usr_id, start_tms, rank_num, rtng_cde_num, rtng_nme, rtng_desc, data_stat_typ, data_src_id)  SELECT 'ESM=000458', (SELECT rtng_set_oid FROM ft_t_rtng WHERE end_tms IS NULL AND rtng_set_mnem = 'S&amp;P' ),'A/A-1',SYSDATE,'GS:BARCLAYS',SYSDATE,null,null,'A/A-1','A/A-1','ACTIVE','ESM'      FROM DUAL WHERE NOT EXISTS (SELECT 1 FROM ft_t_rtvl WHERE rtng_set_oid = (SELECT rtng_set_oid FROM ft_t_rtng WHERE end_tms IS NULL AND rtng_set_mnem = 'S&amp;P' ) AND rtng_cde = 'A/A-1');</v>
      </c>
    </row>
    <row r="460" spans="1:14" ht="14.5">
      <c r="A460" s="49" t="s">
        <v>116</v>
      </c>
      <c r="B460" s="41" t="s">
        <v>2348</v>
      </c>
      <c r="C460" s="41" t="s">
        <v>116</v>
      </c>
      <c r="D460" s="51" t="s">
        <v>2400</v>
      </c>
      <c r="E460" s="43" t="s">
        <v>35</v>
      </c>
      <c r="F460" s="42" t="s">
        <v>331</v>
      </c>
      <c r="G460" s="42" t="s">
        <v>35</v>
      </c>
      <c r="H460" s="41" t="s">
        <v>1873</v>
      </c>
      <c r="I460" s="41" t="s">
        <v>1873</v>
      </c>
      <c r="J460" s="51" t="s">
        <v>2400</v>
      </c>
      <c r="K460" s="51" t="s">
        <v>2400</v>
      </c>
      <c r="L460" s="41" t="s">
        <v>15</v>
      </c>
      <c r="M460" s="41" t="s">
        <v>332</v>
      </c>
      <c r="N460" s="50" t="str">
        <f t="shared" si="8"/>
        <v>INSERT INTO ft_t_rtvl   (rtng_value_oid, rtng_set_oid, rtng_cde, last_chg_tms, last_chg_usr_id, start_tms, rank_num, rtng_cde_num, rtng_nme, rtng_desc, data_stat_typ, data_src_id)  SELECT 'ESM=000459',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61" spans="1:14" ht="14.5">
      <c r="A461" s="49" t="s">
        <v>116</v>
      </c>
      <c r="B461" s="41" t="s">
        <v>2349</v>
      </c>
      <c r="C461" s="41" t="s">
        <v>116</v>
      </c>
      <c r="D461" s="51" t="s">
        <v>2420</v>
      </c>
      <c r="E461" s="43" t="s">
        <v>35</v>
      </c>
      <c r="F461" s="42" t="s">
        <v>331</v>
      </c>
      <c r="G461" s="42" t="s">
        <v>35</v>
      </c>
      <c r="H461" s="41" t="s">
        <v>1873</v>
      </c>
      <c r="I461" s="41" t="s">
        <v>1873</v>
      </c>
      <c r="J461" s="51" t="s">
        <v>2420</v>
      </c>
      <c r="K461" s="51" t="s">
        <v>2420</v>
      </c>
      <c r="L461" s="41" t="s">
        <v>15</v>
      </c>
      <c r="M461" s="41" t="s">
        <v>332</v>
      </c>
      <c r="N461" s="50" t="str">
        <f t="shared" si="8"/>
        <v>INSERT INTO ft_t_rtvl   (rtng_value_oid, rtng_set_oid, rtng_cde, last_chg_tms, last_chg_usr_id, start_tms, rank_num, rtng_cde_num, rtng_nme, rtng_desc, data_stat_typ, data_src_id)  SELECT 'ESM=000460', (SELECT rtng_set_oid FROM ft_t_rtng WHERE end_tms IS NULL AND rtng_set_mnem = 'S&amp;P' ),'B- /*+',SYSDATE,'GS:BARCLAYS',SYSDATE,null,null,'B- /*+','B- /*+','ACTIVE','ESM'      FROM DUAL WHERE NOT EXISTS (SELECT 1 FROM ft_t_rtvl WHERE rtng_set_oid = (SELECT rtng_set_oid FROM ft_t_rtng WHERE end_tms IS NULL AND rtng_set_mnem = 'S&amp;P' ) AND rtng_cde = 'B- /*+');</v>
      </c>
    </row>
    <row r="462" spans="1:14" ht="14.5">
      <c r="A462" s="49" t="s">
        <v>116</v>
      </c>
      <c r="B462" s="41" t="s">
        <v>2350</v>
      </c>
      <c r="C462" s="41" t="s">
        <v>116</v>
      </c>
      <c r="D462" s="51" t="s">
        <v>2381</v>
      </c>
      <c r="E462" s="43" t="s">
        <v>35</v>
      </c>
      <c r="F462" s="42" t="s">
        <v>331</v>
      </c>
      <c r="G462" s="42" t="s">
        <v>35</v>
      </c>
      <c r="H462" s="41" t="s">
        <v>1873</v>
      </c>
      <c r="I462" s="41" t="s">
        <v>1873</v>
      </c>
      <c r="J462" s="51" t="s">
        <v>2381</v>
      </c>
      <c r="K462" s="51" t="s">
        <v>2381</v>
      </c>
      <c r="L462" s="41" t="s">
        <v>15</v>
      </c>
      <c r="M462" s="41" t="s">
        <v>332</v>
      </c>
      <c r="N462" s="50" t="str">
        <f t="shared" si="8"/>
        <v>INSERT INTO ft_t_rtvl   (rtng_value_oid, rtng_set_oid, rtng_cde, last_chg_tms, last_chg_usr_id, start_tms, rank_num, rtng_cde_num, rtng_nme, rtng_desc, data_stat_typ, data_src_id)  SELECT 'ESM=000461', (SELECT rtng_set_oid FROM ft_t_rtng WHERE end_tms IS NULL AND rtng_set_mnem = 'S&amp;P' ),'BBB/A-2',SYSDATE,'GS:BARCLAYS',SYSDATE,null,null,'BBB/A-2','BBB/A-2','ACTIVE','ESM'      FROM DUAL WHERE NOT EXISTS (SELECT 1 FROM ft_t_rtvl WHERE rtng_set_oid = (SELECT rtng_set_oid FROM ft_t_rtng WHERE end_tms IS NULL AND rtng_set_mnem = 'S&amp;P' ) AND rtng_cde = 'BBB/A-2');</v>
      </c>
    </row>
    <row r="463" spans="1:14" ht="14.5">
      <c r="A463" s="49" t="s">
        <v>116</v>
      </c>
      <c r="B463" s="41" t="s">
        <v>2351</v>
      </c>
      <c r="C463" s="41" t="s">
        <v>116</v>
      </c>
      <c r="D463" s="51" t="s">
        <v>151</v>
      </c>
      <c r="E463" s="43" t="s">
        <v>35</v>
      </c>
      <c r="F463" s="42" t="s">
        <v>331</v>
      </c>
      <c r="G463" s="42" t="s">
        <v>35</v>
      </c>
      <c r="H463" s="41" t="s">
        <v>1873</v>
      </c>
      <c r="I463" s="41" t="s">
        <v>1873</v>
      </c>
      <c r="J463" s="51" t="s">
        <v>151</v>
      </c>
      <c r="K463" s="51" t="s">
        <v>151</v>
      </c>
      <c r="L463" s="41" t="s">
        <v>15</v>
      </c>
      <c r="M463" s="41" t="s">
        <v>332</v>
      </c>
      <c r="N463" s="50" t="str">
        <f t="shared" si="8"/>
        <v>INSERT INTO ft_t_rtvl   (rtng_value_oid, rtng_set_oid, rtng_cde, last_chg_tms, last_chg_usr_id, start_tms, rank_num, rtng_cde_num, rtng_nme, rtng_desc, data_stat_typ, data_src_id)  SELECT 'ESM=000462', (SELECT rtng_set_oid FROM ft_t_rtng WHERE end_tms IS NULL AND rtng_set_mnem = 'S&amp;P' ),'NA',SYSDATE,'GS:BARCLAYS',SYSDATE,null,null,'NA','NA','ACTIVE','ESM'      FROM DUAL WHERE NOT EXISTS (SELECT 1 FROM ft_t_rtvl WHERE rtng_set_oid = (SELECT rtng_set_oid FROM ft_t_rtng WHERE end_tms IS NULL AND rtng_set_mnem = 'S&amp;P' ) AND rtng_cde = 'NA');</v>
      </c>
    </row>
    <row r="464" spans="1:14" ht="14.5">
      <c r="A464" s="49" t="s">
        <v>116</v>
      </c>
      <c r="B464" s="41" t="s">
        <v>2352</v>
      </c>
      <c r="C464" s="41" t="s">
        <v>116</v>
      </c>
      <c r="D464" s="51" t="s">
        <v>2430</v>
      </c>
      <c r="E464" s="43" t="s">
        <v>35</v>
      </c>
      <c r="F464" s="42" t="s">
        <v>331</v>
      </c>
      <c r="G464" s="42" t="s">
        <v>35</v>
      </c>
      <c r="H464" s="41" t="s">
        <v>1873</v>
      </c>
      <c r="I464" s="41" t="s">
        <v>1873</v>
      </c>
      <c r="J464" s="51" t="s">
        <v>2430</v>
      </c>
      <c r="K464" s="51" t="s">
        <v>2430</v>
      </c>
      <c r="L464" s="41" t="s">
        <v>15</v>
      </c>
      <c r="M464" s="41" t="s">
        <v>332</v>
      </c>
      <c r="N464" s="50" t="str">
        <f t="shared" si="8"/>
        <v>INSERT INTO ft_t_rtvl   (rtng_value_oid, rtng_set_oid, rtng_cde, last_chg_tms, last_chg_usr_id, start_tms, rank_num, rtng_cde_num, rtng_nme, rtng_desc, data_stat_typ, data_src_id)  SELECT 'ESM=000463',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65" spans="1:14" ht="14.5">
      <c r="A465" s="49" t="s">
        <v>116</v>
      </c>
      <c r="B465" s="41" t="s">
        <v>2353</v>
      </c>
      <c r="C465" s="41" t="s">
        <v>116</v>
      </c>
      <c r="D465" s="51" t="s">
        <v>2386</v>
      </c>
      <c r="E465" s="43" t="s">
        <v>35</v>
      </c>
      <c r="F465" s="42" t="s">
        <v>331</v>
      </c>
      <c r="G465" s="42" t="s">
        <v>35</v>
      </c>
      <c r="H465" s="41" t="s">
        <v>1873</v>
      </c>
      <c r="I465" s="41" t="s">
        <v>1873</v>
      </c>
      <c r="J465" s="51" t="s">
        <v>2386</v>
      </c>
      <c r="K465" s="51" t="s">
        <v>2386</v>
      </c>
      <c r="L465" s="41" t="s">
        <v>15</v>
      </c>
      <c r="M465" s="41" t="s">
        <v>332</v>
      </c>
      <c r="N465" s="50" t="str">
        <f t="shared" si="8"/>
        <v>INSERT INTO ft_t_rtvl   (rtng_value_oid, rtng_set_oid, rtng_cde, last_chg_tms, last_chg_usr_id, start_tms, rank_num, rtng_cde_num, rtng_nme, rtng_desc, data_stat_typ, data_src_id)  SELECT 'ESM=000464',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466" spans="1:14" ht="14.5">
      <c r="A466" s="49" t="s">
        <v>116</v>
      </c>
      <c r="B466" s="41" t="s">
        <v>2354</v>
      </c>
      <c r="C466" s="41" t="s">
        <v>116</v>
      </c>
      <c r="D466" s="51" t="s">
        <v>2383</v>
      </c>
      <c r="E466" s="43" t="s">
        <v>35</v>
      </c>
      <c r="F466" s="42" t="s">
        <v>331</v>
      </c>
      <c r="G466" s="42" t="s">
        <v>35</v>
      </c>
      <c r="H466" s="41" t="s">
        <v>1873</v>
      </c>
      <c r="I466" s="41" t="s">
        <v>1873</v>
      </c>
      <c r="J466" s="51" t="s">
        <v>2383</v>
      </c>
      <c r="K466" s="51" t="s">
        <v>2383</v>
      </c>
      <c r="L466" s="41" t="s">
        <v>15</v>
      </c>
      <c r="M466" s="41" t="s">
        <v>332</v>
      </c>
      <c r="N466" s="50" t="str">
        <f t="shared" si="8"/>
        <v>INSERT INTO ft_t_rtvl   (rtng_value_oid, rtng_set_oid, rtng_cde, last_chg_tms, last_chg_usr_id, start_tms, rank_num, rtng_cde_num, rtng_nme, rtng_desc, data_stat_typ, data_src_id)  SELECT 'ESM=000465', (SELECT rtng_set_oid FROM ft_t_rtng WHERE end_tms IS NULL AND rtng_set_mnem = 'S&amp;P' ),'BBBe',SYSDATE,'GS:BARCLAYS',SYSDATE,null,null,'BBBe','BBBe','ACTIVE','ESM'      FROM DUAL WHERE NOT EXISTS (SELECT 1 FROM ft_t_rtvl WHERE rtng_set_oid = (SELECT rtng_set_oid FROM ft_t_rtng WHERE end_tms IS NULL AND rtng_set_mnem = 'S&amp;P' ) AND rtng_cde = 'BBBe');</v>
      </c>
    </row>
    <row r="467" spans="1:14" ht="14.5">
      <c r="A467" s="49" t="s">
        <v>116</v>
      </c>
      <c r="B467" s="41" t="s">
        <v>2355</v>
      </c>
      <c r="C467" s="41" t="s">
        <v>116</v>
      </c>
      <c r="D467" s="51" t="s">
        <v>2403</v>
      </c>
      <c r="E467" s="43" t="s">
        <v>35</v>
      </c>
      <c r="F467" s="42" t="s">
        <v>331</v>
      </c>
      <c r="G467" s="42" t="s">
        <v>35</v>
      </c>
      <c r="H467" s="41" t="s">
        <v>1873</v>
      </c>
      <c r="I467" s="41" t="s">
        <v>1873</v>
      </c>
      <c r="J467" s="51" t="s">
        <v>2403</v>
      </c>
      <c r="K467" s="51" t="s">
        <v>2403</v>
      </c>
      <c r="L467" s="41" t="s">
        <v>15</v>
      </c>
      <c r="M467" s="41" t="s">
        <v>332</v>
      </c>
      <c r="N467" s="50" t="str">
        <f t="shared" si="8"/>
        <v>INSERT INTO ft_t_rtvl   (rtng_value_oid, rtng_set_oid, rtng_cde, last_chg_tms, last_chg_usr_id, start_tms, rank_num, rtng_cde_num, rtng_nme, rtng_desc, data_stat_typ, data_src_id)  SELECT 'ESM=000466',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68" spans="1:14" ht="14.5">
      <c r="A468" s="49" t="s">
        <v>116</v>
      </c>
      <c r="B468" s="41" t="s">
        <v>2356</v>
      </c>
      <c r="C468" s="41" t="s">
        <v>116</v>
      </c>
      <c r="D468" s="51" t="s">
        <v>2429</v>
      </c>
      <c r="E468" s="43" t="s">
        <v>35</v>
      </c>
      <c r="F468" s="42" t="s">
        <v>331</v>
      </c>
      <c r="G468" s="42" t="s">
        <v>35</v>
      </c>
      <c r="H468" s="41" t="s">
        <v>1873</v>
      </c>
      <c r="I468" s="41" t="s">
        <v>1873</v>
      </c>
      <c r="J468" s="51" t="s">
        <v>2429</v>
      </c>
      <c r="K468" s="51" t="s">
        <v>2429</v>
      </c>
      <c r="L468" s="41" t="s">
        <v>15</v>
      </c>
      <c r="M468" s="41" t="s">
        <v>332</v>
      </c>
      <c r="N468" s="50" t="str">
        <f t="shared" si="8"/>
        <v>INSERT INTO ft_t_rtvl   (rtng_value_oid, rtng_set_oid, rtng_cde, last_chg_tms, last_chg_usr_id, start_tms, rank_num, rtng_cde_num, rtng_nme, rtng_desc, data_stat_typ, data_src_id)  SELECT 'ESM=000467',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469" spans="1:14" ht="14.5">
      <c r="A469" s="49" t="s">
        <v>116</v>
      </c>
      <c r="B469" s="41" t="s">
        <v>2357</v>
      </c>
      <c r="C469" s="41" t="s">
        <v>116</v>
      </c>
      <c r="D469" s="51" t="s">
        <v>2369</v>
      </c>
      <c r="E469" s="43" t="s">
        <v>35</v>
      </c>
      <c r="F469" s="42" t="s">
        <v>331</v>
      </c>
      <c r="G469" s="42" t="s">
        <v>35</v>
      </c>
      <c r="H469" s="41" t="s">
        <v>1873</v>
      </c>
      <c r="I469" s="41" t="s">
        <v>1873</v>
      </c>
      <c r="J469" s="51" t="s">
        <v>2369</v>
      </c>
      <c r="K469" s="51" t="s">
        <v>2369</v>
      </c>
      <c r="L469" s="41" t="s">
        <v>15</v>
      </c>
      <c r="M469" s="41" t="s">
        <v>332</v>
      </c>
      <c r="N469" s="50" t="str">
        <f t="shared" si="8"/>
        <v>INSERT INTO ft_t_rtvl   (rtng_value_oid, rtng_set_oid, rtng_cde, last_chg_tms, last_chg_usr_id, start_tms, rank_num, rtng_cde_num, rtng_nme, rtng_desc, data_stat_typ, data_src_id)  SELECT 'ESM=000468', (SELECT rtng_set_oid FROM ft_t_rtng WHERE end_tms IS NULL AND rtng_set_mnem = 'S&amp;P' ),'3(60%)',SYSDATE,'GS:BARCLAYS',SYSDATE,null,null,'3(60%)','3(60%)','ACTIVE','ESM'      FROM DUAL WHERE NOT EXISTS (SELECT 1 FROM ft_t_rtvl WHERE rtng_set_oid = (SELECT rtng_set_oid FROM ft_t_rtng WHERE end_tms IS NULL AND rtng_set_mnem = 'S&amp;P' ) AND rtng_cde = '3(60%)');</v>
      </c>
    </row>
    <row r="470" spans="1:14" ht="14.5">
      <c r="A470" s="49" t="s">
        <v>116</v>
      </c>
      <c r="B470" s="41" t="s">
        <v>2358</v>
      </c>
      <c r="C470" s="41" t="s">
        <v>116</v>
      </c>
      <c r="D470" s="51" t="s">
        <v>2433</v>
      </c>
      <c r="E470" s="43" t="s">
        <v>35</v>
      </c>
      <c r="F470" s="42" t="s">
        <v>331</v>
      </c>
      <c r="G470" s="42" t="s">
        <v>35</v>
      </c>
      <c r="H470" s="41" t="s">
        <v>1873</v>
      </c>
      <c r="I470" s="41" t="s">
        <v>1873</v>
      </c>
      <c r="J470" s="51" t="s">
        <v>2433</v>
      </c>
      <c r="K470" s="51" t="s">
        <v>2433</v>
      </c>
      <c r="L470" s="41" t="s">
        <v>15</v>
      </c>
      <c r="M470" s="41" t="s">
        <v>332</v>
      </c>
      <c r="N470" s="50" t="str">
        <f t="shared" si="8"/>
        <v>INSERT INTO ft_t_rtvl   (rtng_value_oid, rtng_set_oid, rtng_cde, last_chg_tms, last_chg_usr_id, start_tms, rank_num, rtng_cde_num, rtng_nme, rtng_desc, data_stat_typ, data_src_id)  SELECT 'ESM=000469', (SELECT rtng_set_oid FROM ft_t_rtng WHERE end_tms IS NULL AND rtng_set_mnem = 'S&amp;P' ),'AAAe',SYSDATE,'GS:BARCLAYS',SYSDATE,null,null,'AAAe','AAAe','ACTIVE','ESM'      FROM DUAL WHERE NOT EXISTS (SELECT 1 FROM ft_t_rtvl WHERE rtng_set_oid = (SELECT rtng_set_oid FROM ft_t_rtng WHERE end_tms IS NULL AND rtng_set_mnem = 'S&amp;P' ) AND rtng_cde = 'AAAe');</v>
      </c>
    </row>
    <row r="471" spans="1:14" ht="14.5">
      <c r="A471" s="49" t="s">
        <v>116</v>
      </c>
      <c r="B471" s="41" t="s">
        <v>2359</v>
      </c>
      <c r="C471" s="41" t="s">
        <v>116</v>
      </c>
      <c r="D471" s="51" t="s">
        <v>2431</v>
      </c>
      <c r="E471" s="43" t="s">
        <v>35</v>
      </c>
      <c r="F471" s="42" t="s">
        <v>331</v>
      </c>
      <c r="G471" s="42" t="s">
        <v>35</v>
      </c>
      <c r="H471" s="41" t="s">
        <v>1873</v>
      </c>
      <c r="I471" s="41" t="s">
        <v>1873</v>
      </c>
      <c r="J471" s="51" t="s">
        <v>2431</v>
      </c>
      <c r="K471" s="51" t="s">
        <v>2431</v>
      </c>
      <c r="L471" s="41" t="s">
        <v>15</v>
      </c>
      <c r="M471" s="41" t="s">
        <v>332</v>
      </c>
      <c r="N471" s="50" t="str">
        <f t="shared" si="8"/>
        <v>INSERT INTO ft_t_rtvl   (rtng_value_oid, rtng_set_oid, rtng_cde, last_chg_tms, last_chg_usr_id, start_tms, rank_num, rtng_cde_num, rtng_nme, rtng_desc, data_stat_typ, data_src_id)  SELECT 'ESM=000470', (SELECT rtng_set_oid FROM ft_t_rtng WHERE end_tms IS NULL AND rtng_set_mnem = 'S&amp;P' ),'Ae',SYSDATE,'GS:BARCLAYS',SYSDATE,null,null,'Ae','Ae','ACTIVE','ESM'      FROM DUAL WHERE NOT EXISTS (SELECT 1 FROM ft_t_rtvl WHERE rtng_set_oid = (SELECT rtng_set_oid FROM ft_t_rtng WHERE end_tms IS NULL AND rtng_set_mnem = 'S&amp;P' ) AND rtng_cde = 'Ae');</v>
      </c>
    </row>
    <row r="472" spans="1:14" ht="14.5">
      <c r="A472" s="49" t="s">
        <v>116</v>
      </c>
      <c r="B472" s="41" t="s">
        <v>2360</v>
      </c>
      <c r="C472" s="41" t="s">
        <v>116</v>
      </c>
      <c r="D472" s="51" t="s">
        <v>2521</v>
      </c>
      <c r="E472" s="43" t="s">
        <v>35</v>
      </c>
      <c r="F472" s="42" t="s">
        <v>331</v>
      </c>
      <c r="G472" s="42" t="s">
        <v>35</v>
      </c>
      <c r="H472" s="41" t="s">
        <v>1873</v>
      </c>
      <c r="I472" s="41" t="s">
        <v>1873</v>
      </c>
      <c r="J472" s="51" t="s">
        <v>2521</v>
      </c>
      <c r="K472" s="51" t="s">
        <v>2521</v>
      </c>
      <c r="L472" s="41" t="s">
        <v>15</v>
      </c>
      <c r="M472" s="41" t="s">
        <v>332</v>
      </c>
      <c r="N472" s="50" t="str">
        <f t="shared" si="8"/>
        <v>INSERT INTO ft_t_rtvl   (rtng_value_oid, rtng_set_oid, rtng_cde, last_chg_tms, last_chg_usr_id, start_tms, rank_num, rtng_cde_num, rtng_nme, rtng_desc, data_stat_typ, data_src_id)  SELECT 'ESM=000471', (SELECT rtng_set_oid FROM ft_t_rtng WHERE end_tms IS NULL AND rtng_set_mnem = 'S&amp;P' ),'cnAA',SYSDATE,'GS:BARCLAYS',SYSDATE,null,null,'cnAA','cnAA','ACTIVE','ESM'      FROM DUAL WHERE NOT EXISTS (SELECT 1 FROM ft_t_rtvl WHERE rtng_set_oid = (SELECT rtng_set_oid FROM ft_t_rtng WHERE end_tms IS NULL AND rtng_set_mnem = 'S&amp;P' ) AND rtng_cde = 'cnAA');</v>
      </c>
    </row>
    <row r="473" spans="1:14" ht="14.5">
      <c r="A473" s="49" t="s">
        <v>116</v>
      </c>
      <c r="B473" s="41" t="s">
        <v>2361</v>
      </c>
      <c r="C473" s="41" t="s">
        <v>116</v>
      </c>
      <c r="D473" s="51" t="s">
        <v>2522</v>
      </c>
      <c r="E473" s="43" t="s">
        <v>35</v>
      </c>
      <c r="F473" s="42" t="s">
        <v>331</v>
      </c>
      <c r="G473" s="42" t="s">
        <v>35</v>
      </c>
      <c r="H473" s="41" t="s">
        <v>1873</v>
      </c>
      <c r="I473" s="41" t="s">
        <v>1873</v>
      </c>
      <c r="J473" s="51" t="s">
        <v>2522</v>
      </c>
      <c r="K473" s="51" t="s">
        <v>2522</v>
      </c>
      <c r="L473" s="41" t="s">
        <v>15</v>
      </c>
      <c r="M473" s="41" t="s">
        <v>332</v>
      </c>
      <c r="N473" s="50" t="str">
        <f t="shared" si="8"/>
        <v>INSERT INTO ft_t_rtvl   (rtng_value_oid, rtng_set_oid, rtng_cde, last_chg_tms, last_chg_usr_id, start_tms, rank_num, rtng_cde_num, rtng_nme, rtng_desc, data_stat_typ, data_src_id)  SELECT 'ESM=000472',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74" spans="1:14" ht="14.5">
      <c r="A474" s="49" t="s">
        <v>116</v>
      </c>
      <c r="B474" s="41" t="s">
        <v>2362</v>
      </c>
      <c r="C474" s="41" t="s">
        <v>116</v>
      </c>
      <c r="D474" s="51" t="s">
        <v>141</v>
      </c>
      <c r="E474" s="43" t="s">
        <v>35</v>
      </c>
      <c r="F474" s="42" t="s">
        <v>331</v>
      </c>
      <c r="G474" s="42" t="s">
        <v>35</v>
      </c>
      <c r="H474" s="41" t="s">
        <v>1873</v>
      </c>
      <c r="I474" s="41" t="s">
        <v>1873</v>
      </c>
      <c r="J474" s="51" t="s">
        <v>141</v>
      </c>
      <c r="K474" s="51" t="s">
        <v>141</v>
      </c>
      <c r="L474" s="41" t="s">
        <v>15</v>
      </c>
      <c r="M474" s="41" t="s">
        <v>332</v>
      </c>
      <c r="N474" s="50" t="str">
        <f t="shared" si="8"/>
        <v>INSERT INTO ft_t_rtvl   (rtng_value_oid, rtng_set_oid, rtng_cde, last_chg_tms, last_chg_usr_id, start_tms, rank_num, rtng_cde_num, rtng_nme, rtng_desc, data_stat_typ, data_src_id)  SELECT 'ESM=000473',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75" spans="1:14" ht="14.5">
      <c r="A475" s="49" t="s">
        <v>116</v>
      </c>
      <c r="B475" s="41" t="s">
        <v>2363</v>
      </c>
      <c r="C475" s="41" t="s">
        <v>116</v>
      </c>
      <c r="D475" s="51" t="s">
        <v>1871</v>
      </c>
      <c r="E475" s="43" t="s">
        <v>35</v>
      </c>
      <c r="F475" s="42" t="s">
        <v>331</v>
      </c>
      <c r="G475" s="42" t="s">
        <v>35</v>
      </c>
      <c r="H475" s="41" t="s">
        <v>1873</v>
      </c>
      <c r="I475" s="41" t="s">
        <v>1873</v>
      </c>
      <c r="J475" s="51" t="s">
        <v>1871</v>
      </c>
      <c r="K475" s="51" t="s">
        <v>1871</v>
      </c>
      <c r="L475" s="41" t="s">
        <v>15</v>
      </c>
      <c r="M475" s="41" t="s">
        <v>332</v>
      </c>
      <c r="N475" s="50" t="str">
        <f t="shared" si="8"/>
        <v>INSERT INTO ft_t_rtvl   (rtng_value_oid, rtng_set_oid, rtng_cde, last_chg_tms, last_chg_usr_id, start_tms, rank_num, rtng_cde_num, rtng_nme, rtng_desc, data_stat_typ, data_src_id)  SELECT 'ESM=000474', (SELECT rtng_set_oid FROM ft_t_rtng WHERE end_tms IS NULL AND rtng_set_mnem = 'S&amp;P' ),'A-2',SYSDATE,'GS:BARCLAYS',SYSDATE,null,null,'A-2','A-2','ACTIVE','ESM'      FROM DUAL WHERE NOT EXISTS (SELECT 1 FROM ft_t_rtvl WHERE rtng_set_oid = (SELECT rtng_set_oid FROM ft_t_rtng WHERE end_tms IS NULL AND rtng_set_mnem = 'S&amp;P' ) AND rtng_cde = 'A-2');</v>
      </c>
    </row>
    <row r="476" spans="1:14" ht="14.5">
      <c r="A476" s="49" t="s">
        <v>116</v>
      </c>
      <c r="B476" s="41" t="s">
        <v>2364</v>
      </c>
      <c r="C476" s="41" t="s">
        <v>116</v>
      </c>
      <c r="D476" s="51" t="s">
        <v>2371</v>
      </c>
      <c r="E476" s="43" t="s">
        <v>35</v>
      </c>
      <c r="F476" s="42" t="s">
        <v>331</v>
      </c>
      <c r="G476" s="42" t="s">
        <v>35</v>
      </c>
      <c r="H476" s="41" t="s">
        <v>1873</v>
      </c>
      <c r="I476" s="41" t="s">
        <v>1873</v>
      </c>
      <c r="J476" s="51" t="s">
        <v>2371</v>
      </c>
      <c r="K476" s="51" t="s">
        <v>2371</v>
      </c>
      <c r="L476" s="41" t="s">
        <v>15</v>
      </c>
      <c r="M476" s="41" t="s">
        <v>332</v>
      </c>
      <c r="N476" s="50" t="str">
        <f t="shared" si="8"/>
        <v>INSERT INTO ft_t_rtvl   (rtng_value_oid, rtng_set_oid, rtng_cde, last_chg_tms, last_chg_usr_id, start_tms, rank_num, rtng_cde_num, rtng_nme, rtng_desc, data_stat_typ, data_src_id)  SELECT 'ESM=000475', (SELECT rtng_set_oid FROM ft_t_rtng WHERE end_tms IS NULL AND rtng_set_mnem = 'S&amp;P' ),'3H',SYSDATE,'GS:BARCLAYS',SYSDATE,null,null,'3H','3H','ACTIVE','ESM'      FROM DUAL WHERE NOT EXISTS (SELECT 1 FROM ft_t_rtvl WHERE rtng_set_oid = (SELECT rtng_set_oid FROM ft_t_rtng WHERE end_tms IS NULL AND rtng_set_mnem = 'S&amp;P' ) AND rtng_cde = '3H');</v>
      </c>
    </row>
    <row r="477" spans="1:14" ht="14.5">
      <c r="A477" s="49" t="s">
        <v>116</v>
      </c>
      <c r="B477" s="41" t="s">
        <v>2365</v>
      </c>
      <c r="C477" s="41" t="s">
        <v>116</v>
      </c>
      <c r="D477" s="51" t="s">
        <v>2373</v>
      </c>
      <c r="E477" s="43" t="s">
        <v>35</v>
      </c>
      <c r="F477" s="42" t="s">
        <v>331</v>
      </c>
      <c r="G477" s="42" t="s">
        <v>35</v>
      </c>
      <c r="H477" s="41" t="s">
        <v>1873</v>
      </c>
      <c r="I477" s="41" t="s">
        <v>1873</v>
      </c>
      <c r="J477" s="51" t="s">
        <v>2373</v>
      </c>
      <c r="K477" s="51" t="s">
        <v>2373</v>
      </c>
      <c r="L477" s="41" t="s">
        <v>15</v>
      </c>
      <c r="M477" s="41" t="s">
        <v>332</v>
      </c>
      <c r="N477" s="50" t="str">
        <f t="shared" si="8"/>
        <v>INSERT INTO ft_t_rtvl   (rtng_value_oid, rtng_set_oid, rtng_cde, last_chg_tms, last_chg_usr_id, start_tms, rank_num, rtng_cde_num, rtng_nme, rtng_desc, data_stat_typ, data_src_id)  SELECT 'ESM=000476', (SELECT rtng_set_oid FROM ft_t_rtng WHERE end_tms IS NULL AND rtng_set_mnem = 'S&amp;P' ),'4(45%)',SYSDATE,'GS:BARCLAYS',SYSDATE,null,null,'4(45%)','4(45%)','ACTIVE','ESM'      FROM DUAL WHERE NOT EXISTS (SELECT 1 FROM ft_t_rtvl WHERE rtng_set_oid = (SELECT rtng_set_oid FROM ft_t_rtng WHERE end_tms IS NULL AND rtng_set_mnem = 'S&amp;P' ) AND rtng_cde = '4(45%)');</v>
      </c>
    </row>
    <row r="478" spans="1:14" ht="14.5">
      <c r="A478" s="49" t="s">
        <v>116</v>
      </c>
      <c r="B478" s="41" t="s">
        <v>2366</v>
      </c>
      <c r="C478" s="41" t="s">
        <v>116</v>
      </c>
      <c r="D478" s="51" t="s">
        <v>2523</v>
      </c>
      <c r="E478" s="43" t="s">
        <v>35</v>
      </c>
      <c r="F478" s="42" t="s">
        <v>331</v>
      </c>
      <c r="G478" s="42" t="s">
        <v>35</v>
      </c>
      <c r="H478" s="41" t="s">
        <v>1873</v>
      </c>
      <c r="I478" s="41" t="s">
        <v>1873</v>
      </c>
      <c r="J478" s="51" t="s">
        <v>2523</v>
      </c>
      <c r="K478" s="51" t="s">
        <v>2523</v>
      </c>
      <c r="L478" s="41" t="s">
        <v>15</v>
      </c>
      <c r="M478" s="41" t="s">
        <v>332</v>
      </c>
      <c r="N478" s="50" t="str">
        <f t="shared" si="8"/>
        <v>INSERT INTO ft_t_rtvl   (rtng_value_oid, rtng_set_oid, rtng_cde, last_chg_tms, last_chg_usr_id, start_tms, rank_num, rtng_cde_num, rtng_nme, rtng_desc, data_stat_typ, data_src_id)  SELECT 'ESM=000477',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79" spans="1:14" ht="14.5">
      <c r="A479" s="49" t="s">
        <v>116</v>
      </c>
      <c r="B479" s="41" t="s">
        <v>2549</v>
      </c>
      <c r="C479" s="41" t="s">
        <v>116</v>
      </c>
      <c r="D479" s="51" t="s">
        <v>2415</v>
      </c>
      <c r="E479" s="43" t="s">
        <v>35</v>
      </c>
      <c r="F479" s="42" t="s">
        <v>331</v>
      </c>
      <c r="G479" s="42" t="s">
        <v>35</v>
      </c>
      <c r="H479" s="41" t="s">
        <v>1873</v>
      </c>
      <c r="I479" s="41" t="s">
        <v>1873</v>
      </c>
      <c r="J479" s="51" t="s">
        <v>2415</v>
      </c>
      <c r="K479" s="51" t="s">
        <v>2415</v>
      </c>
      <c r="L479" s="41" t="s">
        <v>15</v>
      </c>
      <c r="M479" s="41" t="s">
        <v>332</v>
      </c>
      <c r="N479" s="50" t="str">
        <f t="shared" si="8"/>
        <v>INSERT INTO ft_t_rtvl   (rtng_value_oid, rtng_set_oid, rtng_cde, last_chg_tms, last_chg_usr_id, start_tms, rank_num, rtng_cde_num, rtng_nme, rtng_desc, data_stat_typ, data_src_id)  SELECT 'ESM=000478', (SELECT rtng_set_oid FROM ft_t_rtng WHERE end_tms IS NULL AND rtng_set_mnem = 'S&amp;P' ),'BBB+e',SYSDATE,'GS:BARCLAYS',SYSDATE,null,null,'BBB+e','BBB+e','ACTIVE','ESM'      FROM DUAL WHERE NOT EXISTS (SELECT 1 FROM ft_t_rtvl WHERE rtng_set_oid = (SELECT rtng_set_oid FROM ft_t_rtng WHERE end_tms IS NULL AND rtng_set_mnem = 'S&amp;P' ) AND rtng_cde = 'BBB+e');</v>
      </c>
    </row>
    <row r="480" spans="1:14" ht="14.5">
      <c r="A480" s="49" t="s">
        <v>116</v>
      </c>
      <c r="B480" s="41" t="s">
        <v>2550</v>
      </c>
      <c r="C480" s="41" t="s">
        <v>116</v>
      </c>
      <c r="D480" s="51" t="s">
        <v>148</v>
      </c>
      <c r="E480" s="43" t="s">
        <v>35</v>
      </c>
      <c r="F480" s="42" t="s">
        <v>331</v>
      </c>
      <c r="G480" s="42" t="s">
        <v>35</v>
      </c>
      <c r="H480" s="41" t="s">
        <v>1873</v>
      </c>
      <c r="I480" s="41" t="s">
        <v>1873</v>
      </c>
      <c r="J480" s="51" t="s">
        <v>148</v>
      </c>
      <c r="K480" s="51" t="s">
        <v>148</v>
      </c>
      <c r="L480" s="41" t="s">
        <v>15</v>
      </c>
      <c r="M480" s="41" t="s">
        <v>332</v>
      </c>
      <c r="N480" s="50" t="str">
        <f t="shared" si="8"/>
        <v>INSERT INTO ft_t_rtvl   (rtng_value_oid, rtng_set_oid, rtng_cde, last_chg_tms, last_chg_usr_id, start_tms, rank_num, rtng_cde_num, rtng_nme, rtng_desc, data_stat_typ, data_src_id)  SELECT 'ESM=000479',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81" spans="1:14" ht="14.5">
      <c r="A481" s="49" t="s">
        <v>116</v>
      </c>
      <c r="B481" s="41" t="s">
        <v>2551</v>
      </c>
      <c r="C481" s="41" t="s">
        <v>116</v>
      </c>
      <c r="D481" s="51" t="s">
        <v>2437</v>
      </c>
      <c r="E481" s="43" t="s">
        <v>35</v>
      </c>
      <c r="F481" s="42" t="s">
        <v>331</v>
      </c>
      <c r="G481" s="42" t="s">
        <v>35</v>
      </c>
      <c r="H481" s="41" t="s">
        <v>1873</v>
      </c>
      <c r="I481" s="41" t="s">
        <v>1873</v>
      </c>
      <c r="J481" s="51" t="s">
        <v>2437</v>
      </c>
      <c r="K481" s="51" t="s">
        <v>2437</v>
      </c>
      <c r="L481" s="41" t="s">
        <v>15</v>
      </c>
      <c r="M481" s="41" t="s">
        <v>332</v>
      </c>
      <c r="N481" s="50" t="str">
        <f t="shared" si="8"/>
        <v>INSERT INTO ft_t_rtvl   (rtng_value_oid, rtng_set_oid, rtng_cde, last_chg_tms, last_chg_usr_id, start_tms, rank_num, rtng_cde_num, rtng_nme, rtng_desc, data_stat_typ, data_src_id)  SELECT 'ESM=000480', (SELECT rtng_set_oid FROM ft_t_rtng WHERE end_tms IS NULL AND rtng_set_mnem = 'S&amp;P' ),'BBB-e',SYSDATE,'GS:BARCLAYS',SYSDATE,null,null,'BBB-e','BBB-e','ACTIVE','ESM'      FROM DUAL WHERE NOT EXISTS (SELECT 1 FROM ft_t_rtvl WHERE rtng_set_oid = (SELECT rtng_set_oid FROM ft_t_rtng WHERE end_tms IS NULL AND rtng_set_mnem = 'S&amp;P' ) AND rtng_cde = 'BBB-e');</v>
      </c>
    </row>
    <row r="482" spans="1:14" ht="14.5">
      <c r="A482" s="49" t="s">
        <v>116</v>
      </c>
      <c r="B482" s="41" t="s">
        <v>2552</v>
      </c>
      <c r="C482" s="41" t="s">
        <v>116</v>
      </c>
      <c r="D482" s="51" t="s">
        <v>2418</v>
      </c>
      <c r="E482" s="43" t="s">
        <v>35</v>
      </c>
      <c r="F482" s="42" t="s">
        <v>331</v>
      </c>
      <c r="G482" s="42" t="s">
        <v>35</v>
      </c>
      <c r="H482" s="41" t="s">
        <v>1873</v>
      </c>
      <c r="I482" s="41" t="s">
        <v>1873</v>
      </c>
      <c r="J482" s="51" t="s">
        <v>2418</v>
      </c>
      <c r="K482" s="51" t="s">
        <v>2418</v>
      </c>
      <c r="L482" s="41" t="s">
        <v>15</v>
      </c>
      <c r="M482" s="41" t="s">
        <v>332</v>
      </c>
      <c r="N482" s="50" t="str">
        <f t="shared" si="8"/>
        <v>INSERT INTO ft_t_rtvl   (rtng_value_oid, rtng_set_oid, rtng_cde, last_chg_tms, last_chg_usr_id, start_tms, rank_num, rtng_cde_num, rtng_nme, rtng_desc, data_stat_typ, data_src_id)  SELECT 'ESM=000481', (SELECT rtng_set_oid FROM ft_t_rtng WHERE end_tms IS NULL AND rtng_set_mnem = 'S&amp;P' ),'A+e',SYSDATE,'GS:BARCLAYS',SYSDATE,null,null,'A+e','A+e','ACTIVE','ESM'      FROM DUAL WHERE NOT EXISTS (SELECT 1 FROM ft_t_rtvl WHERE rtng_set_oid = (SELECT rtng_set_oid FROM ft_t_rtng WHERE end_tms IS NULL AND rtng_set_mnem = 'S&amp;P' ) AND rtng_cde = 'A+e');</v>
      </c>
    </row>
    <row r="483" spans="1:14" ht="14.5">
      <c r="A483" s="49" t="s">
        <v>116</v>
      </c>
      <c r="B483" s="41" t="s">
        <v>2553</v>
      </c>
      <c r="C483" s="41" t="s">
        <v>116</v>
      </c>
      <c r="D483" s="51" t="s">
        <v>2374</v>
      </c>
      <c r="E483" s="43" t="s">
        <v>35</v>
      </c>
      <c r="F483" s="42" t="s">
        <v>331</v>
      </c>
      <c r="G483" s="42" t="s">
        <v>35</v>
      </c>
      <c r="H483" s="41" t="s">
        <v>1873</v>
      </c>
      <c r="I483" s="41" t="s">
        <v>1873</v>
      </c>
      <c r="J483" s="51" t="s">
        <v>2374</v>
      </c>
      <c r="K483" s="51" t="s">
        <v>2374</v>
      </c>
      <c r="L483" s="41" t="s">
        <v>15</v>
      </c>
      <c r="M483" s="41" t="s">
        <v>332</v>
      </c>
      <c r="N483" s="50" t="str">
        <f t="shared" si="8"/>
        <v>INSERT INTO ft_t_rtvl   (rtng_value_oid, rtng_set_oid, rtng_cde, last_chg_tms, last_chg_usr_id, start_tms, rank_num, rtng_cde_num, rtng_nme, rtng_desc, data_stat_typ, data_src_id)  SELECT 'ESM=000482', (SELECT rtng_set_oid FROM ft_t_rtng WHERE end_tms IS NULL AND rtng_set_mnem = 'S&amp;P' ),'6(0%)',SYSDATE,'GS:BARCLAYS',SYSDATE,null,null,'6(0%)','6(0%)','ACTIVE','ESM'      FROM DUAL WHERE NOT EXISTS (SELECT 1 FROM ft_t_rtvl WHERE rtng_set_oid = (SELECT rtng_set_oid FROM ft_t_rtng WHERE end_tms IS NULL AND rtng_set_mnem = 'S&amp;P' ) AND rtng_cde = '6(0%)');</v>
      </c>
    </row>
    <row r="484" spans="1:14" ht="14.5">
      <c r="A484" s="49" t="s">
        <v>116</v>
      </c>
      <c r="B484" s="41" t="s">
        <v>2554</v>
      </c>
      <c r="C484" s="41" t="s">
        <v>116</v>
      </c>
      <c r="D484" s="51" t="s">
        <v>128</v>
      </c>
      <c r="E484" s="43" t="s">
        <v>35</v>
      </c>
      <c r="F484" s="42" t="s">
        <v>331</v>
      </c>
      <c r="G484" s="42" t="s">
        <v>35</v>
      </c>
      <c r="H484" s="41" t="s">
        <v>1873</v>
      </c>
      <c r="I484" s="41" t="s">
        <v>1873</v>
      </c>
      <c r="J484" s="51" t="s">
        <v>128</v>
      </c>
      <c r="K484" s="51" t="s">
        <v>128</v>
      </c>
      <c r="L484" s="41" t="s">
        <v>15</v>
      </c>
      <c r="M484" s="41" t="s">
        <v>332</v>
      </c>
      <c r="N484" s="50" t="str">
        <f t="shared" si="8"/>
        <v>INSERT INTO ft_t_rtvl   (rtng_value_oid, rtng_set_oid, rtng_cde, last_chg_tms, last_chg_usr_id, start_tms, rank_num, rtng_cde_num, rtng_nme, rtng_desc, data_stat_typ, data_src_id)  SELECT 'ESM=000483',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85" spans="1:14" ht="14.5">
      <c r="A485" s="49" t="s">
        <v>116</v>
      </c>
      <c r="B485" s="41" t="s">
        <v>2555</v>
      </c>
      <c r="C485" s="41" t="s">
        <v>116</v>
      </c>
      <c r="D485" s="51" t="s">
        <v>2524</v>
      </c>
      <c r="E485" s="43" t="s">
        <v>35</v>
      </c>
      <c r="F485" s="42" t="s">
        <v>331</v>
      </c>
      <c r="G485" s="42" t="s">
        <v>35</v>
      </c>
      <c r="H485" s="41" t="s">
        <v>1873</v>
      </c>
      <c r="I485" s="41" t="s">
        <v>1873</v>
      </c>
      <c r="J485" s="51" t="s">
        <v>2524</v>
      </c>
      <c r="K485" s="51" t="s">
        <v>2524</v>
      </c>
      <c r="L485" s="41" t="s">
        <v>15</v>
      </c>
      <c r="M485" s="41" t="s">
        <v>332</v>
      </c>
      <c r="N485" s="50" t="str">
        <f t="shared" si="8"/>
        <v>INSERT INTO ft_t_rtvl   (rtng_value_oid, rtng_set_oid, rtng_cde, last_chg_tms, last_chg_usr_id, start_tms, rank_num, rtng_cde_num, rtng_nme, rtng_desc, data_stat_typ, data_src_id)  SELECT 'ESM=000484', (SELECT rtng_set_oid FROM ft_t_rtng WHERE end_tms IS NULL AND rtng_set_mnem = 'S&amp;P' ),'cnAA+',SYSDATE,'GS:BARCLAYS',SYSDATE,null,null,'cnAA+','cnAA+','ACTIVE','ESM'      FROM DUAL WHERE NOT EXISTS (SELECT 1 FROM ft_t_rtvl WHERE rtng_set_oid = (SELECT rtng_set_oid FROM ft_t_rtng WHERE end_tms IS NULL AND rtng_set_mnem = 'S&amp;P' ) AND rtng_cde = 'cnAA+');</v>
      </c>
    </row>
    <row r="486" spans="1:14" ht="14.5">
      <c r="A486" s="49" t="s">
        <v>116</v>
      </c>
      <c r="B486" s="41" t="s">
        <v>2556</v>
      </c>
      <c r="C486" s="41" t="s">
        <v>116</v>
      </c>
      <c r="D486" s="51" t="s">
        <v>1872</v>
      </c>
      <c r="E486" s="43" t="s">
        <v>35</v>
      </c>
      <c r="F486" s="42" t="s">
        <v>331</v>
      </c>
      <c r="G486" s="42" t="s">
        <v>35</v>
      </c>
      <c r="H486" s="41" t="s">
        <v>1873</v>
      </c>
      <c r="I486" s="41" t="s">
        <v>1873</v>
      </c>
      <c r="J486" s="51" t="s">
        <v>1872</v>
      </c>
      <c r="K486" s="51" t="s">
        <v>1872</v>
      </c>
      <c r="L486" s="41" t="s">
        <v>15</v>
      </c>
      <c r="M486" s="41" t="s">
        <v>332</v>
      </c>
      <c r="N486" s="50" t="str">
        <f t="shared" si="8"/>
        <v>INSERT INTO ft_t_rtvl   (rtng_value_oid, rtng_set_oid, rtng_cde, last_chg_tms, last_chg_usr_id, start_tms, rank_num, rtng_cde_num, rtng_nme, rtng_desc, data_stat_typ, data_src_id)  SELECT 'ESM=000485', (SELECT rtng_set_oid FROM ft_t_rtng WHERE end_tms IS NULL AND rtng_set_mnem = 'S&amp;P' ),'A-1',SYSDATE,'GS:BARCLAYS',SYSDATE,null,null,'A-1','A-1','ACTIVE','ESM'      FROM DUAL WHERE NOT EXISTS (SELECT 1 FROM ft_t_rtvl WHERE rtng_set_oid = (SELECT rtng_set_oid FROM ft_t_rtng WHERE end_tms IS NULL AND rtng_set_mnem = 'S&amp;P' ) AND rtng_cde = 'A-1');</v>
      </c>
    </row>
    <row r="487" spans="1:14" ht="14.5">
      <c r="A487" s="49" t="s">
        <v>116</v>
      </c>
      <c r="B487" s="41" t="s">
        <v>2557</v>
      </c>
      <c r="C487" s="41" t="s">
        <v>116</v>
      </c>
      <c r="D487" s="51" t="s">
        <v>2417</v>
      </c>
      <c r="E487" s="43" t="s">
        <v>35</v>
      </c>
      <c r="F487" s="42" t="s">
        <v>331</v>
      </c>
      <c r="G487" s="42" t="s">
        <v>35</v>
      </c>
      <c r="H487" s="41" t="s">
        <v>1873</v>
      </c>
      <c r="I487" s="41" t="s">
        <v>1873</v>
      </c>
      <c r="J487" s="51" t="s">
        <v>2417</v>
      </c>
      <c r="K487" s="51" t="s">
        <v>2417</v>
      </c>
      <c r="L487" s="41" t="s">
        <v>15</v>
      </c>
      <c r="M487" s="41" t="s">
        <v>332</v>
      </c>
      <c r="N487" s="50" t="str">
        <f t="shared" si="8"/>
        <v>INSERT INTO ft_t_rtvl   (rtng_value_oid, rtng_set_oid, rtng_cde, last_chg_tms, last_chg_usr_id, start_tms, rank_num, rtng_cde_num, rtng_nme, rtng_desc, data_stat_typ, data_src_id)  SELECT 'ESM=000486', (SELECT rtng_set_oid FROM ft_t_rtng WHERE end_tms IS NULL AND rtng_set_mnem = 'S&amp;P' ),'A-e',SYSDATE,'GS:BARCLAYS',SYSDATE,null,null,'A-e','A-e','ACTIVE','ESM'      FROM DUAL WHERE NOT EXISTS (SELECT 1 FROM ft_t_rtvl WHERE rtng_set_oid = (SELECT rtng_set_oid FROM ft_t_rtng WHERE end_tms IS NULL AND rtng_set_mnem = 'S&amp;P' ) AND rtng_cde = 'A-e');</v>
      </c>
    </row>
    <row r="488" spans="1:14" ht="14.5">
      <c r="A488" s="49" t="s">
        <v>116</v>
      </c>
      <c r="B488" s="41" t="s">
        <v>2558</v>
      </c>
      <c r="C488" s="41" t="s">
        <v>116</v>
      </c>
      <c r="D488" s="51" t="s">
        <v>2382</v>
      </c>
      <c r="E488" s="43" t="s">
        <v>35</v>
      </c>
      <c r="F488" s="42" t="s">
        <v>331</v>
      </c>
      <c r="G488" s="42" t="s">
        <v>35</v>
      </c>
      <c r="H488" s="41" t="s">
        <v>1873</v>
      </c>
      <c r="I488" s="41" t="s">
        <v>1873</v>
      </c>
      <c r="J488" s="51" t="s">
        <v>2382</v>
      </c>
      <c r="K488" s="51" t="s">
        <v>2382</v>
      </c>
      <c r="L488" s="41" t="s">
        <v>15</v>
      </c>
      <c r="M488" s="41" t="s">
        <v>332</v>
      </c>
      <c r="N488" s="50" t="str">
        <f t="shared" si="8"/>
        <v>INSERT INTO ft_t_rtvl   (rtng_value_oid, rtng_set_oid, rtng_cde, last_chg_tms, last_chg_usr_id, start_tms, rank_num, rtng_cde_num, rtng_nme, rtng_desc, data_stat_typ, data_src_id)  SELECT 'ESM=000487', (SELECT rtng_set_oid FROM ft_t_rtng WHERE end_tms IS NULL AND rtng_set_mnem = 'S&amp;P' ),'BBB+/A-2',SYSDATE,'GS:BARCLAYS',SYSDATE,null,null,'BBB+/A-2','BBB+/A-2','ACTIVE','ESM'      FROM DUAL WHERE NOT EXISTS (SELECT 1 FROM ft_t_rtvl WHERE rtng_set_oid = (SELECT rtng_set_oid FROM ft_t_rtng WHERE end_tms IS NULL AND rtng_set_mnem = 'S&amp;P' ) AND rtng_cde = 'BBB+/A-2');</v>
      </c>
    </row>
    <row r="489" spans="1:14" ht="14.5">
      <c r="A489" s="49" t="s">
        <v>116</v>
      </c>
      <c r="B489" s="41" t="s">
        <v>2559</v>
      </c>
      <c r="C489" s="41" t="s">
        <v>116</v>
      </c>
      <c r="D489" s="51" t="s">
        <v>2525</v>
      </c>
      <c r="E489" s="43" t="s">
        <v>35</v>
      </c>
      <c r="F489" s="42" t="s">
        <v>331</v>
      </c>
      <c r="G489" s="42" t="s">
        <v>35</v>
      </c>
      <c r="H489" s="41" t="s">
        <v>1873</v>
      </c>
      <c r="I489" s="41" t="s">
        <v>1873</v>
      </c>
      <c r="J489" s="51" t="s">
        <v>2525</v>
      </c>
      <c r="K489" s="51" t="s">
        <v>2525</v>
      </c>
      <c r="L489" s="41" t="s">
        <v>15</v>
      </c>
      <c r="M489" s="41" t="s">
        <v>332</v>
      </c>
      <c r="N489" s="50" t="str">
        <f t="shared" si="8"/>
        <v>INSERT INTO ft_t_rtvl   (rtng_value_oid, rtng_set_oid, rtng_cde, last_chg_tms, last_chg_usr_id, start_tms, rank_num, rtng_cde_num, rtng_nme, rtng_desc, data_stat_typ, data_src_id)  SELECT 'ESM=000488', (SELECT rtng_set_oid FROM ft_t_rtng WHERE end_tms IS NULL AND rtng_set_mnem = 'S&amp;P' ),'CCC+ *-',SYSDATE,'GS:BARCLAYS',SYSDATE,null,null,'CCC+ *-','CCC+ *-','ACTIVE','ESM'      FROM DUAL WHERE NOT EXISTS (SELECT 1 FROM ft_t_rtvl WHERE rtng_set_oid = (SELECT rtng_set_oid FROM ft_t_rtng WHERE end_tms IS NULL AND rtng_set_mnem = 'S&amp;P' ) AND rtng_cde = 'CCC+ *-');</v>
      </c>
    </row>
    <row r="490" spans="1:14" ht="14.5">
      <c r="A490" s="49" t="s">
        <v>116</v>
      </c>
      <c r="B490" s="41" t="s">
        <v>2560</v>
      </c>
      <c r="C490" s="41" t="s">
        <v>116</v>
      </c>
      <c r="D490" s="51" t="s">
        <v>131</v>
      </c>
      <c r="E490" s="43" t="s">
        <v>35</v>
      </c>
      <c r="F490" s="42" t="s">
        <v>331</v>
      </c>
      <c r="G490" s="42" t="s">
        <v>35</v>
      </c>
      <c r="H490" s="41" t="s">
        <v>1873</v>
      </c>
      <c r="I490" s="41" t="s">
        <v>1873</v>
      </c>
      <c r="J490" s="51" t="s">
        <v>131</v>
      </c>
      <c r="K490" s="51" t="s">
        <v>131</v>
      </c>
      <c r="L490" s="41" t="s">
        <v>15</v>
      </c>
      <c r="M490" s="41" t="s">
        <v>332</v>
      </c>
      <c r="N490" s="50" t="str">
        <f t="shared" si="8"/>
        <v>INSERT INTO ft_t_rtvl   (rtng_value_oid, rtng_set_oid, rtng_cde, last_chg_tms, last_chg_usr_id, start_tms, rank_num, rtng_cde_num, rtng_nme, rtng_desc, data_stat_typ, data_src_id)  SELECT 'ESM=000489',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491" spans="1:14" ht="14.5">
      <c r="A491" s="49" t="s">
        <v>116</v>
      </c>
      <c r="B491" s="41" t="s">
        <v>2561</v>
      </c>
      <c r="C491" s="41" t="s">
        <v>116</v>
      </c>
      <c r="D491" s="51" t="s">
        <v>1874</v>
      </c>
      <c r="E491" s="43" t="s">
        <v>35</v>
      </c>
      <c r="F491" s="42" t="s">
        <v>331</v>
      </c>
      <c r="G491" s="42" t="s">
        <v>35</v>
      </c>
      <c r="H491" s="41" t="s">
        <v>1873</v>
      </c>
      <c r="I491" s="41" t="s">
        <v>1873</v>
      </c>
      <c r="J491" s="51" t="s">
        <v>1874</v>
      </c>
      <c r="K491" s="51" t="s">
        <v>1874</v>
      </c>
      <c r="L491" s="41" t="s">
        <v>15</v>
      </c>
      <c r="M491" s="41" t="s">
        <v>332</v>
      </c>
      <c r="N491" s="50" t="str">
        <f t="shared" si="8"/>
        <v>INSERT INTO ft_t_rtvl   (rtng_value_oid, rtng_set_oid, rtng_cde, last_chg_tms, last_chg_usr_id, start_tms, rank_num, rtng_cde_num, rtng_nme, rtng_desc, data_stat_typ, data_src_id)  SELECT 'ESM=000490', (SELECT rtng_set_oid FROM ft_t_rtng WHERE end_tms IS NULL AND rtng_set_mnem = 'S&amp;P' ),'A-1+',SYSDATE,'GS:BARCLAYS',SYSDATE,null,null,'A-1+','A-1+','ACTIVE','ESM'      FROM DUAL WHERE NOT EXISTS (SELECT 1 FROM ft_t_rtvl WHERE rtng_set_oid = (SELECT rtng_set_oid FROM ft_t_rtng WHERE end_tms IS NULL AND rtng_set_mnem = 'S&amp;P' ) AND rtng_cde = 'A-1+');</v>
      </c>
    </row>
    <row r="492" spans="1:14" ht="14.5">
      <c r="A492" s="49" t="s">
        <v>116</v>
      </c>
      <c r="B492" s="41" t="s">
        <v>2562</v>
      </c>
      <c r="C492" s="41" t="s">
        <v>116</v>
      </c>
      <c r="D492" s="51" t="s">
        <v>2442</v>
      </c>
      <c r="E492" s="43" t="s">
        <v>35</v>
      </c>
      <c r="F492" s="42" t="s">
        <v>331</v>
      </c>
      <c r="G492" s="42" t="s">
        <v>35</v>
      </c>
      <c r="H492" s="41" t="s">
        <v>1873</v>
      </c>
      <c r="I492" s="41" t="s">
        <v>1873</v>
      </c>
      <c r="J492" s="51" t="s">
        <v>2442</v>
      </c>
      <c r="K492" s="51" t="s">
        <v>2442</v>
      </c>
      <c r="L492" s="41" t="s">
        <v>15</v>
      </c>
      <c r="M492" s="41" t="s">
        <v>332</v>
      </c>
      <c r="N492" s="50" t="str">
        <f t="shared" si="8"/>
        <v>INSERT INTO ft_t_rtvl   (rtng_value_oid, rtng_set_oid, rtng_cde, last_chg_tms, last_chg_usr_id, start_tms, rank_num, rtng_cde_num, rtng_nme, rtng_desc, data_stat_typ, data_src_id)  SELECT 'ESM=000491',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93" spans="1:14" ht="14.5">
      <c r="A493" s="49" t="s">
        <v>116</v>
      </c>
      <c r="B493" s="41" t="s">
        <v>2563</v>
      </c>
      <c r="C493" s="41" t="s">
        <v>116</v>
      </c>
      <c r="D493" s="51" t="s">
        <v>146</v>
      </c>
      <c r="E493" s="43" t="s">
        <v>35</v>
      </c>
      <c r="F493" s="42" t="s">
        <v>331</v>
      </c>
      <c r="G493" s="42" t="s">
        <v>35</v>
      </c>
      <c r="H493" s="41" t="s">
        <v>1873</v>
      </c>
      <c r="I493" s="41" t="s">
        <v>1873</v>
      </c>
      <c r="J493" s="51" t="s">
        <v>146</v>
      </c>
      <c r="K493" s="51" t="s">
        <v>146</v>
      </c>
      <c r="L493" s="41" t="s">
        <v>15</v>
      </c>
      <c r="M493" s="41" t="s">
        <v>332</v>
      </c>
      <c r="N493" s="50" t="str">
        <f t="shared" si="8"/>
        <v>INSERT INTO ft_t_rtvl   (rtng_value_oid, rtng_set_oid, rtng_cde, last_chg_tms, last_chg_usr_id, start_tms, rank_num, rtng_cde_num, rtng_nme, rtng_desc, data_stat_typ, data_src_id)  SELECT 'ESM=000492',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94" spans="1:14" ht="14.5">
      <c r="A494" s="49" t="s">
        <v>116</v>
      </c>
      <c r="B494" s="41" t="s">
        <v>2564</v>
      </c>
      <c r="C494" s="41" t="s">
        <v>116</v>
      </c>
      <c r="D494" s="51" t="s">
        <v>2368</v>
      </c>
      <c r="E494" s="43" t="s">
        <v>35</v>
      </c>
      <c r="F494" s="42" t="s">
        <v>331</v>
      </c>
      <c r="G494" s="42" t="s">
        <v>35</v>
      </c>
      <c r="H494" s="41" t="s">
        <v>1873</v>
      </c>
      <c r="I494" s="41" t="s">
        <v>1873</v>
      </c>
      <c r="J494" s="51" t="s">
        <v>2368</v>
      </c>
      <c r="K494" s="51" t="s">
        <v>2368</v>
      </c>
      <c r="L494" s="41" t="s">
        <v>15</v>
      </c>
      <c r="M494" s="41" t="s">
        <v>332</v>
      </c>
      <c r="N494" s="50" t="str">
        <f t="shared" si="8"/>
        <v>INSERT INTO ft_t_rtvl   (rtng_value_oid, rtng_set_oid, rtng_cde, last_chg_tms, last_chg_usr_id, start_tms, rank_num, rtng_cde_num, rtng_nme, rtng_desc, data_stat_typ, data_src_id)  SELECT 'ESM=000493', (SELECT rtng_set_oid FROM ft_t_rtng WHERE end_tms IS NULL AND rtng_set_mnem = 'S&amp;P' ),'3(55%)',SYSDATE,'GS:BARCLAYS',SYSDATE,null,null,'3(55%)','3(55%)','ACTIVE','ESM'      FROM DUAL WHERE NOT EXISTS (SELECT 1 FROM ft_t_rtvl WHERE rtng_set_oid = (SELECT rtng_set_oid FROM ft_t_rtng WHERE end_tms IS NULL AND rtng_set_mnem = 'S&amp;P' ) AND rtng_cde = '3(55%)');</v>
      </c>
    </row>
    <row r="495" spans="1:14" ht="14.5">
      <c r="A495" s="49" t="s">
        <v>116</v>
      </c>
      <c r="B495" s="41" t="s">
        <v>2565</v>
      </c>
      <c r="C495" s="41" t="s">
        <v>116</v>
      </c>
      <c r="D495" s="51" t="s">
        <v>2404</v>
      </c>
      <c r="E495" s="43" t="s">
        <v>35</v>
      </c>
      <c r="F495" s="42" t="s">
        <v>331</v>
      </c>
      <c r="G495" s="42" t="s">
        <v>35</v>
      </c>
      <c r="H495" s="41" t="s">
        <v>1873</v>
      </c>
      <c r="I495" s="41" t="s">
        <v>1873</v>
      </c>
      <c r="J495" s="51" t="s">
        <v>2404</v>
      </c>
      <c r="K495" s="51" t="s">
        <v>2404</v>
      </c>
      <c r="L495" s="41" t="s">
        <v>15</v>
      </c>
      <c r="M495" s="41" t="s">
        <v>332</v>
      </c>
      <c r="N495" s="50" t="str">
        <f t="shared" si="8"/>
        <v>INSERT INTO ft_t_rtvl   (rtng_value_oid, rtng_set_oid, rtng_cde, last_chg_tms, last_chg_usr_id, start_tms, rank_num, rtng_cde_num, rtng_nme, rtng_desc, data_stat_typ, data_src_id)  SELECT 'ESM=000494',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496" spans="1:14" ht="14.5">
      <c r="A496" s="49" t="s">
        <v>116</v>
      </c>
      <c r="B496" s="41" t="s">
        <v>2566</v>
      </c>
      <c r="C496" s="41" t="s">
        <v>116</v>
      </c>
      <c r="D496" s="51" t="s">
        <v>2451</v>
      </c>
      <c r="E496" s="43" t="s">
        <v>35</v>
      </c>
      <c r="F496" s="42" t="s">
        <v>331</v>
      </c>
      <c r="G496" s="42" t="s">
        <v>35</v>
      </c>
      <c r="H496" s="41" t="s">
        <v>1873</v>
      </c>
      <c r="I496" s="41" t="s">
        <v>1873</v>
      </c>
      <c r="J496" s="51" t="s">
        <v>2451</v>
      </c>
      <c r="K496" s="51" t="s">
        <v>2451</v>
      </c>
      <c r="L496" s="41" t="s">
        <v>15</v>
      </c>
      <c r="M496" s="41" t="s">
        <v>332</v>
      </c>
      <c r="N496" s="50" t="str">
        <f t="shared" si="8"/>
        <v>INSERT INTO ft_t_rtvl   (rtng_value_oid, rtng_set_oid, rtng_cde, last_chg_tms, last_chg_usr_id, start_tms, rank_num, rtng_cde_num, rtng_nme, rtng_desc, data_stat_typ, data_src_id)  SELECT 'ESM=000495', (SELECT rtng_set_oid FROM ft_t_rtng WHERE end_tms IS NULL AND rtng_set_mnem = 'S&amp;P' ),'(P)B1',SYSDATE,'GS:BARCLAYS',SYSDATE,null,null,'(P)B1','(P)B1','ACTIVE','ESM'      FROM DUAL WHERE NOT EXISTS (SELECT 1 FROM ft_t_rtvl WHERE rtng_set_oid = (SELECT rtng_set_oid FROM ft_t_rtng WHERE end_tms IS NULL AND rtng_set_mnem = 'S&amp;P' ) AND rtng_cde = '(P)B1');</v>
      </c>
    </row>
    <row r="497" spans="1:14" ht="14.5">
      <c r="A497" s="49" t="s">
        <v>116</v>
      </c>
      <c r="B497" s="41" t="s">
        <v>2567</v>
      </c>
      <c r="C497" s="41" t="s">
        <v>116</v>
      </c>
      <c r="D497" s="51" t="s">
        <v>2447</v>
      </c>
      <c r="E497" s="43" t="s">
        <v>35</v>
      </c>
      <c r="F497" s="42" t="s">
        <v>331</v>
      </c>
      <c r="G497" s="42" t="s">
        <v>35</v>
      </c>
      <c r="H497" s="41" t="s">
        <v>1873</v>
      </c>
      <c r="I497" s="41" t="s">
        <v>1873</v>
      </c>
      <c r="J497" s="51" t="s">
        <v>2447</v>
      </c>
      <c r="K497" s="51" t="s">
        <v>2447</v>
      </c>
      <c r="L497" s="41" t="s">
        <v>15</v>
      </c>
      <c r="M497" s="41" t="s">
        <v>332</v>
      </c>
      <c r="N497" s="50" t="str">
        <f t="shared" si="8"/>
        <v>INSERT INTO ft_t_rtvl   (rtng_value_oid, rtng_set_oid, rtng_cde, last_chg_tms, last_chg_usr_id, start_tms, rank_num, rtng_cde_num, rtng_nme, rtng_desc, data_stat_typ, data_src_id)  SELECT 'ESM=000496', (SELECT rtng_set_oid FROM ft_t_rtng WHERE end_tms IS NULL AND rtng_set_mnem = 'S&amp;P' ),'(P)B2',SYSDATE,'GS:BARCLAYS',SYSDATE,null,null,'(P)B2','(P)B2','ACTIVE','ESM'      FROM DUAL WHERE NOT EXISTS (SELECT 1 FROM ft_t_rtvl WHERE rtng_set_oid = (SELECT rtng_set_oid FROM ft_t_rtng WHERE end_tms IS NULL AND rtng_set_mnem = 'S&amp;P' ) AND rtng_cde = '(P)B2');</v>
      </c>
    </row>
    <row r="498" spans="1:14" ht="14.5">
      <c r="A498" s="49" t="s">
        <v>116</v>
      </c>
      <c r="B498" s="41" t="s">
        <v>2568</v>
      </c>
      <c r="C498" s="41" t="s">
        <v>116</v>
      </c>
      <c r="D498" s="51" t="s">
        <v>2492</v>
      </c>
      <c r="E498" s="43" t="s">
        <v>35</v>
      </c>
      <c r="F498" s="42" t="s">
        <v>331</v>
      </c>
      <c r="G498" s="42" t="s">
        <v>35</v>
      </c>
      <c r="H498" s="41" t="s">
        <v>1873</v>
      </c>
      <c r="I498" s="41" t="s">
        <v>1873</v>
      </c>
      <c r="J498" s="51" t="s">
        <v>2492</v>
      </c>
      <c r="K498" s="51" t="s">
        <v>2492</v>
      </c>
      <c r="L498" s="41" t="s">
        <v>15</v>
      </c>
      <c r="M498" s="41" t="s">
        <v>332</v>
      </c>
      <c r="N498" s="50" t="str">
        <f t="shared" si="8"/>
        <v>INSERT INTO ft_t_rtvl   (rtng_value_oid, rtng_set_oid, rtng_cde, last_chg_tms, last_chg_usr_id, start_tms, rank_num, rtng_cde_num, rtng_nme, rtng_desc, data_stat_typ, data_src_id)  SELECT 'ESM=000497', (SELECT rtng_set_oid FROM ft_t_rtng WHERE end_tms IS NULL AND rtng_set_mnem = 'S&amp;P' ),'(P)Ba3',SYSDATE,'GS:BARCLAYS',SYSDATE,null,null,'(P)Ba3','(P)Ba3','ACTIVE','ESM'      FROM DUAL WHERE NOT EXISTS (SELECT 1 FROM ft_t_rtvl WHERE rtng_set_oid = (SELECT rtng_set_oid FROM ft_t_rtng WHERE end_tms IS NULL AND rtng_set_mnem = 'S&amp;P' ) AND rtng_cde = '(P)Ba3');</v>
      </c>
    </row>
    <row r="499" spans="1:14" ht="14.5">
      <c r="A499" s="49" t="s">
        <v>116</v>
      </c>
      <c r="B499" s="41" t="s">
        <v>2569</v>
      </c>
      <c r="C499" s="41" t="s">
        <v>116</v>
      </c>
      <c r="D499" s="51" t="s">
        <v>2464</v>
      </c>
      <c r="E499" s="43" t="s">
        <v>35</v>
      </c>
      <c r="F499" s="42" t="s">
        <v>331</v>
      </c>
      <c r="G499" s="42" t="s">
        <v>35</v>
      </c>
      <c r="H499" s="41" t="s">
        <v>1873</v>
      </c>
      <c r="I499" s="41" t="s">
        <v>1873</v>
      </c>
      <c r="J499" s="51" t="s">
        <v>2464</v>
      </c>
      <c r="K499" s="51" t="s">
        <v>2464</v>
      </c>
      <c r="L499" s="41" t="s">
        <v>15</v>
      </c>
      <c r="M499" s="41" t="s">
        <v>332</v>
      </c>
      <c r="N499" s="50" t="str">
        <f t="shared" si="8"/>
        <v>INSERT INTO ft_t_rtvl   (rtng_value_oid, rtng_set_oid, rtng_cde, last_chg_tms, last_chg_usr_id, start_tms, rank_num, rtng_cde_num, rtng_nme, rtng_desc, data_stat_typ, data_src_id)  SELECT 'ESM=000498', (SELECT rtng_set_oid FROM ft_t_rtng WHERE end_tms IS NULL AND rtng_set_mnem = 'S&amp;P' ),'(P)Ba1',SYSDATE,'GS:BARCLAYS',SYSDATE,null,null,'(P)Ba1','(P)Ba1','ACTIVE','ESM'      FROM DUAL WHERE NOT EXISTS (SELECT 1 FROM ft_t_rtvl WHERE rtng_set_oid = (SELECT rtng_set_oid FROM ft_t_rtng WHERE end_tms IS NULL AND rtng_set_mnem = 'S&amp;P' ) AND rtng_cde = '(P)Ba1');</v>
      </c>
    </row>
    <row r="500" spans="1:14" ht="14.5">
      <c r="A500" s="49" t="s">
        <v>116</v>
      </c>
      <c r="B500" s="41" t="s">
        <v>2570</v>
      </c>
      <c r="C500" s="41" t="s">
        <v>116</v>
      </c>
      <c r="D500" s="51" t="s">
        <v>2468</v>
      </c>
      <c r="E500" s="43" t="s">
        <v>35</v>
      </c>
      <c r="F500" s="42" t="s">
        <v>331</v>
      </c>
      <c r="G500" s="42" t="s">
        <v>35</v>
      </c>
      <c r="H500" s="41" t="s">
        <v>1873</v>
      </c>
      <c r="I500" s="41" t="s">
        <v>1873</v>
      </c>
      <c r="J500" s="51" t="s">
        <v>2468</v>
      </c>
      <c r="K500" s="51" t="s">
        <v>2468</v>
      </c>
      <c r="L500" s="41" t="s">
        <v>15</v>
      </c>
      <c r="M500" s="41" t="s">
        <v>332</v>
      </c>
      <c r="N500" s="50" t="str">
        <f t="shared" si="8"/>
        <v>INSERT INTO ft_t_rtvl   (rtng_value_oid, rtng_set_oid, rtng_cde, last_chg_tms, last_chg_usr_id, start_tms, rank_num, rtng_cde_num, rtng_nme, rtng_desc, data_stat_typ, data_src_id)  SELECT 'ESM=000499', (SELECT rtng_set_oid FROM ft_t_rtng WHERE end_tms IS NULL AND rtng_set_mnem = 'S&amp;P' ),'(P)Ba2',SYSDATE,'GS:BARCLAYS',SYSDATE,null,null,'(P)Ba2','(P)Ba2','ACTIVE','ESM'      FROM DUAL WHERE NOT EXISTS (SELECT 1 FROM ft_t_rtvl WHERE rtng_set_oid = (SELECT rtng_set_oid FROM ft_t_rtng WHERE end_tms IS NULL AND rtng_set_mnem = 'S&amp;P' ) AND rtng_cde = '(P)Ba2');</v>
      </c>
    </row>
    <row r="501" spans="1:14" ht="14.5">
      <c r="A501" s="49" t="s">
        <v>116</v>
      </c>
      <c r="B501" s="41" t="s">
        <v>2571</v>
      </c>
      <c r="C501" s="41" t="s">
        <v>116</v>
      </c>
      <c r="D501" s="51" t="s">
        <v>2457</v>
      </c>
      <c r="E501" s="43" t="s">
        <v>35</v>
      </c>
      <c r="F501" s="42" t="s">
        <v>331</v>
      </c>
      <c r="G501" s="42" t="s">
        <v>35</v>
      </c>
      <c r="H501" s="41" t="s">
        <v>1873</v>
      </c>
      <c r="I501" s="41" t="s">
        <v>1873</v>
      </c>
      <c r="J501" s="51" t="s">
        <v>2457</v>
      </c>
      <c r="K501" s="51" t="s">
        <v>2457</v>
      </c>
      <c r="L501" s="41" t="s">
        <v>15</v>
      </c>
      <c r="M501" s="41" t="s">
        <v>332</v>
      </c>
      <c r="N501" s="50" t="str">
        <f t="shared" si="8"/>
        <v>INSERT INTO ft_t_rtvl   (rtng_value_oid, rtng_set_oid, rtng_cde, last_chg_tms, last_chg_usr_id, start_tms, rank_num, rtng_cde_num, rtng_nme, rtng_desc, data_stat_typ, data_src_id)  SELECT 'ESM=000500', (SELECT rtng_set_oid FROM ft_t_rtng WHERE end_tms IS NULL AND rtng_set_mnem = 'S&amp;P' ),'Ba3e',SYSDATE,'GS:BARCLAYS',SYSDATE,null,null,'Ba3e','Ba3e','ACTIVE','ESM'      FROM DUAL WHERE NOT EXISTS (SELECT 1 FROM ft_t_rtvl WHERE rtng_set_oid = (SELECT rtng_set_oid FROM ft_t_rtng WHERE end_tms IS NULL AND rtng_set_mnem = 'S&amp;P' ) AND rtng_cde = 'Ba3e');</v>
      </c>
    </row>
    <row r="502" spans="1:14" ht="14.5">
      <c r="A502" s="49" t="s">
        <v>116</v>
      </c>
      <c r="B502" s="41" t="s">
        <v>2572</v>
      </c>
      <c r="C502" s="41" t="s">
        <v>116</v>
      </c>
      <c r="D502" s="51" t="s">
        <v>105</v>
      </c>
      <c r="E502" s="43" t="s">
        <v>35</v>
      </c>
      <c r="F502" s="42" t="s">
        <v>331</v>
      </c>
      <c r="G502" s="42" t="s">
        <v>35</v>
      </c>
      <c r="H502" s="41" t="s">
        <v>1873</v>
      </c>
      <c r="I502" s="41" t="s">
        <v>1873</v>
      </c>
      <c r="J502" s="51" t="s">
        <v>105</v>
      </c>
      <c r="K502" s="51" t="s">
        <v>105</v>
      </c>
      <c r="L502" s="41" t="s">
        <v>15</v>
      </c>
      <c r="M502" s="41" t="s">
        <v>332</v>
      </c>
      <c r="N502" s="50" t="str">
        <f t="shared" si="8"/>
        <v>INSERT INTO ft_t_rtvl   (rtng_value_oid, rtng_set_oid, rtng_cde, last_chg_tms, last_chg_usr_id, start_tms, rank_num, rtng_cde_num, rtng_nme, rtng_desc, data_stat_typ, data_src_id)  SELECT 'ESM=000501', (SELECT rtng_set_oid FROM ft_t_rtng WHERE end_tms IS NULL AND rtng_set_mnem = 'S&amp;P' ),'Baa3',SYSDATE,'GS:BARCLAYS',SYSDATE,null,null,'Baa3','Baa3','ACTIVE','ESM'      FROM DUAL WHERE NOT EXISTS (SELECT 1 FROM ft_t_rtvl WHERE rtng_set_oid = (SELECT rtng_set_oid FROM ft_t_rtng WHERE end_tms IS NULL AND rtng_set_mnem = 'S&amp;P' ) AND rtng_cde = 'Baa3');</v>
      </c>
    </row>
    <row r="503" spans="1:14" ht="14.5">
      <c r="A503" s="49" t="s">
        <v>116</v>
      </c>
      <c r="B503" s="41" t="s">
        <v>2573</v>
      </c>
      <c r="C503" s="41" t="s">
        <v>116</v>
      </c>
      <c r="D503" s="51" t="s">
        <v>104</v>
      </c>
      <c r="E503" s="43" t="s">
        <v>35</v>
      </c>
      <c r="F503" s="42" t="s">
        <v>331</v>
      </c>
      <c r="G503" s="42" t="s">
        <v>35</v>
      </c>
      <c r="H503" s="41" t="s">
        <v>1873</v>
      </c>
      <c r="I503" s="41" t="s">
        <v>1873</v>
      </c>
      <c r="J503" s="51" t="s">
        <v>104</v>
      </c>
      <c r="K503" s="51" t="s">
        <v>104</v>
      </c>
      <c r="L503" s="41" t="s">
        <v>15</v>
      </c>
      <c r="M503" s="41" t="s">
        <v>332</v>
      </c>
      <c r="N503" s="50" t="str">
        <f t="shared" si="8"/>
        <v>INSERT INTO ft_t_rtvl   (rtng_value_oid, rtng_set_oid, rtng_cde, last_chg_tms, last_chg_usr_id, start_tms, rank_num, rtng_cde_num, rtng_nme, rtng_desc, data_stat_typ, data_src_id)  SELECT 'ESM=000502', (SELECT rtng_set_oid FROM ft_t_rtng WHERE end_tms IS NULL AND rtng_set_mnem = 'S&amp;P' ),'Baa2',SYSDATE,'GS:BARCLAYS',SYSDATE,null,null,'Baa2','Baa2','ACTIVE','ESM'      FROM DUAL WHERE NOT EXISTS (SELECT 1 FROM ft_t_rtvl WHERE rtng_set_oid = (SELECT rtng_set_oid FROM ft_t_rtng WHERE end_tms IS NULL AND rtng_set_mnem = 'S&amp;P' ) AND rtng_cde = 'Baa2');</v>
      </c>
    </row>
    <row r="504" spans="1:14" ht="14.5">
      <c r="A504" s="49" t="s">
        <v>116</v>
      </c>
      <c r="B504" s="41" t="s">
        <v>2574</v>
      </c>
      <c r="C504" s="41" t="s">
        <v>116</v>
      </c>
      <c r="D504" s="51" t="s">
        <v>103</v>
      </c>
      <c r="E504" s="43" t="s">
        <v>35</v>
      </c>
      <c r="F504" s="42" t="s">
        <v>331</v>
      </c>
      <c r="G504" s="42" t="s">
        <v>35</v>
      </c>
      <c r="H504" s="41" t="s">
        <v>1873</v>
      </c>
      <c r="I504" s="41" t="s">
        <v>1873</v>
      </c>
      <c r="J504" s="51" t="s">
        <v>103</v>
      </c>
      <c r="K504" s="51" t="s">
        <v>103</v>
      </c>
      <c r="L504" s="41" t="s">
        <v>15</v>
      </c>
      <c r="M504" s="41" t="s">
        <v>332</v>
      </c>
      <c r="N504" s="50" t="str">
        <f t="shared" si="8"/>
        <v>INSERT INTO ft_t_rtvl   (rtng_value_oid, rtng_set_oid, rtng_cde, last_chg_tms, last_chg_usr_id, start_tms, rank_num, rtng_cde_num, rtng_nme, rtng_desc, data_stat_typ, data_src_id)  SELECT 'ESM=000503', (SELECT rtng_set_oid FROM ft_t_rtng WHERE end_tms IS NULL AND rtng_set_mnem = 'S&amp;P' ),'Baa1',SYSDATE,'GS:BARCLAYS',SYSDATE,null,null,'Baa1','Baa1','ACTIVE','ESM'      FROM DUAL WHERE NOT EXISTS (SELECT 1 FROM ft_t_rtvl WHERE rtng_set_oid = (SELECT rtng_set_oid FROM ft_t_rtng WHERE end_tms IS NULL AND rtng_set_mnem = 'S&amp;P' ) AND rtng_cde = 'Baa1');</v>
      </c>
    </row>
    <row r="505" spans="1:14" ht="14.5">
      <c r="A505" s="49" t="s">
        <v>116</v>
      </c>
      <c r="B505" s="41" t="s">
        <v>2575</v>
      </c>
      <c r="C505" s="41" t="s">
        <v>116</v>
      </c>
      <c r="D505" s="51" t="s">
        <v>102</v>
      </c>
      <c r="E505" s="43" t="s">
        <v>35</v>
      </c>
      <c r="F505" s="42" t="s">
        <v>331</v>
      </c>
      <c r="G505" s="42" t="s">
        <v>35</v>
      </c>
      <c r="H505" s="41" t="s">
        <v>1873</v>
      </c>
      <c r="I505" s="41" t="s">
        <v>1873</v>
      </c>
      <c r="J505" s="51" t="s">
        <v>102</v>
      </c>
      <c r="K505" s="51" t="s">
        <v>102</v>
      </c>
      <c r="L505" s="41" t="s">
        <v>15</v>
      </c>
      <c r="M505" s="41" t="s">
        <v>332</v>
      </c>
      <c r="N505" s="50" t="str">
        <f t="shared" si="8"/>
        <v>INSERT INTO ft_t_rtvl   (rtng_value_oid, rtng_set_oid, rtng_cde, last_chg_tms, last_chg_usr_id, start_tms, rank_num, rtng_cde_num, rtng_nme, rtng_desc, data_stat_typ, data_src_id)  SELECT 'ESM=000504', (SELECT rtng_set_oid FROM ft_t_rtng WHERE end_tms IS NULL AND rtng_set_mnem = 'S&amp;P' ),'A3',SYSDATE,'GS:BARCLAYS',SYSDATE,null,null,'A3','A3','ACTIVE','ESM'      FROM DUAL WHERE NOT EXISTS (SELECT 1 FROM ft_t_rtvl WHERE rtng_set_oid = (SELECT rtng_set_oid FROM ft_t_rtng WHERE end_tms IS NULL AND rtng_set_mnem = 'S&amp;P' ) AND rtng_cde = 'A3');</v>
      </c>
    </row>
    <row r="506" spans="1:14" ht="14.5">
      <c r="A506" s="49" t="s">
        <v>116</v>
      </c>
      <c r="B506" s="41" t="s">
        <v>2576</v>
      </c>
      <c r="C506" s="41" t="s">
        <v>116</v>
      </c>
      <c r="D506" s="51" t="s">
        <v>2487</v>
      </c>
      <c r="E506" s="43" t="s">
        <v>35</v>
      </c>
      <c r="F506" s="42" t="s">
        <v>331</v>
      </c>
      <c r="G506" s="42" t="s">
        <v>35</v>
      </c>
      <c r="H506" s="41" t="s">
        <v>1873</v>
      </c>
      <c r="I506" s="41" t="s">
        <v>1873</v>
      </c>
      <c r="J506" s="51" t="s">
        <v>2487</v>
      </c>
      <c r="K506" s="51" t="s">
        <v>2487</v>
      </c>
      <c r="L506" s="41" t="s">
        <v>15</v>
      </c>
      <c r="M506" s="41" t="s">
        <v>332</v>
      </c>
      <c r="N506" s="50" t="str">
        <f t="shared" si="8"/>
        <v>INSERT INTO ft_t_rtvl   (rtng_value_oid, rtng_set_oid, rtng_cde, last_chg_tms, last_chg_usr_id, start_tms, rank_num, rtng_cde_num, rtng_nme, rtng_desc, data_stat_typ, data_src_id)  SELECT 'ESM=000505', (SELECT rtng_set_oid FROM ft_t_rtng WHERE end_tms IS NULL AND rtng_set_mnem = 'S&amp;P' ),'Ba2u',SYSDATE,'GS:BARCLAYS',SYSDATE,null,null,'Ba2u','Ba2u','ACTIVE','ESM'      FROM DUAL WHERE NOT EXISTS (SELECT 1 FROM ft_t_rtvl WHERE rtng_set_oid = (SELECT rtng_set_oid FROM ft_t_rtng WHERE end_tms IS NULL AND rtng_set_mnem = 'S&amp;P' ) AND rtng_cde = 'Ba2u');</v>
      </c>
    </row>
    <row r="507" spans="1:14" ht="14.5">
      <c r="A507" s="49" t="s">
        <v>116</v>
      </c>
      <c r="B507" s="41" t="s">
        <v>2577</v>
      </c>
      <c r="C507" s="41" t="s">
        <v>116</v>
      </c>
      <c r="D507" s="51" t="s">
        <v>101</v>
      </c>
      <c r="E507" s="43" t="s">
        <v>35</v>
      </c>
      <c r="F507" s="42" t="s">
        <v>331</v>
      </c>
      <c r="G507" s="42" t="s">
        <v>35</v>
      </c>
      <c r="H507" s="41" t="s">
        <v>1873</v>
      </c>
      <c r="I507" s="41" t="s">
        <v>1873</v>
      </c>
      <c r="J507" s="51" t="s">
        <v>101</v>
      </c>
      <c r="K507" s="51" t="s">
        <v>101</v>
      </c>
      <c r="L507" s="41" t="s">
        <v>15</v>
      </c>
      <c r="M507" s="41" t="s">
        <v>332</v>
      </c>
      <c r="N507" s="50" t="str">
        <f t="shared" si="8"/>
        <v>INSERT INTO ft_t_rtvl   (rtng_value_oid, rtng_set_oid, rtng_cde, last_chg_tms, last_chg_usr_id, start_tms, rank_num, rtng_cde_num, rtng_nme, rtng_desc, data_stat_typ, data_src_id)  SELECT 'ESM=000506', (SELECT rtng_set_oid FROM ft_t_rtng WHERE end_tms IS NULL AND rtng_set_mnem = 'S&amp;P' ),'A2',SYSDATE,'GS:BARCLAYS',SYSDATE,null,null,'A2','A2','ACTIVE','ESM'      FROM DUAL WHERE NOT EXISTS (SELECT 1 FROM ft_t_rtvl WHERE rtng_set_oid = (SELECT rtng_set_oid FROM ft_t_rtng WHERE end_tms IS NULL AND rtng_set_mnem = 'S&amp;P' ) AND rtng_cde = 'A2');</v>
      </c>
    </row>
    <row r="508" spans="1:14" ht="14.5">
      <c r="A508" s="49" t="s">
        <v>116</v>
      </c>
      <c r="B508" s="41" t="s">
        <v>2578</v>
      </c>
      <c r="C508" s="41" t="s">
        <v>116</v>
      </c>
      <c r="D508" s="51" t="s">
        <v>100</v>
      </c>
      <c r="E508" s="43" t="s">
        <v>35</v>
      </c>
      <c r="F508" s="42" t="s">
        <v>331</v>
      </c>
      <c r="G508" s="42" t="s">
        <v>35</v>
      </c>
      <c r="H508" s="41" t="s">
        <v>1873</v>
      </c>
      <c r="I508" s="41" t="s">
        <v>1873</v>
      </c>
      <c r="J508" s="51" t="s">
        <v>100</v>
      </c>
      <c r="K508" s="51" t="s">
        <v>100</v>
      </c>
      <c r="L508" s="41" t="s">
        <v>15</v>
      </c>
      <c r="M508" s="41" t="s">
        <v>332</v>
      </c>
      <c r="N508" s="50" t="str">
        <f t="shared" si="8"/>
        <v>INSERT INTO ft_t_rtvl   (rtng_value_oid, rtng_set_oid, rtng_cde, last_chg_tms, last_chg_usr_id, start_tms, rank_num, rtng_cde_num, rtng_nme, rtng_desc, data_stat_typ, data_src_id)  SELECT 'ESM=000507', (SELECT rtng_set_oid FROM ft_t_rtng WHERE end_tms IS NULL AND rtng_set_mnem = 'S&amp;P' ),'A1',SYSDATE,'GS:BARCLAYS',SYSDATE,null,null,'A1','A1','ACTIVE','ESM'      FROM DUAL WHERE NOT EXISTS (SELECT 1 FROM ft_t_rtvl WHERE rtng_set_oid = (SELECT rtng_set_oid FROM ft_t_rtng WHERE end_tms IS NULL AND rtng_set_mnem = 'S&amp;P' ) AND rtng_cde = 'A1');</v>
      </c>
    </row>
    <row r="509" spans="1:14" ht="14.5">
      <c r="A509" s="49" t="s">
        <v>116</v>
      </c>
      <c r="B509" s="41" t="s">
        <v>2579</v>
      </c>
      <c r="C509" s="41" t="s">
        <v>116</v>
      </c>
      <c r="D509" s="51" t="s">
        <v>2456</v>
      </c>
      <c r="E509" s="43" t="s">
        <v>35</v>
      </c>
      <c r="F509" s="42" t="s">
        <v>331</v>
      </c>
      <c r="G509" s="42" t="s">
        <v>35</v>
      </c>
      <c r="H509" s="41" t="s">
        <v>1873</v>
      </c>
      <c r="I509" s="41" t="s">
        <v>1873</v>
      </c>
      <c r="J509" s="51" t="s">
        <v>2456</v>
      </c>
      <c r="K509" s="51" t="s">
        <v>2456</v>
      </c>
      <c r="L509" s="41" t="s">
        <v>15</v>
      </c>
      <c r="M509" s="41" t="s">
        <v>332</v>
      </c>
      <c r="N509" s="50" t="str">
        <f t="shared" ref="N509:N548" si="9">CONCATENATE("INSERT INTO ft_t_rtvl   (rtng_value_oid, rtng_set_oid, rtng_cde, last_chg_tms, last_chg_usr_id, start_tms, rank_num, rtng_cde_num, rtng_nme, rtng_desc, data_stat_typ, data_src_id)  SELECT '", B509, "', (SELECT rtng_set_oid FROM ft_t_rtng WHERE end_tms IS NULL AND rtng_set_mnem = '", C509, "' ),'", D509, "',", E509, ",'", F509, "',", G509, ",", H509,",", IF(I509="","NULL",I509), ",'", J509, "','", K509, "','", L509, "','", M509, "'      FROM DUAL WHERE NOT EXISTS (SELECT 1 FROM ft_t_rtvl WHERE rtng_set_oid = ", "(SELECT rtng_set_oid FROM ft_t_rtng WHERE end_tms IS NULL AND rtng_set_mnem = '", C509, "' )", " AND rtng_cde = '", D509, "');")</f>
        <v>INSERT INTO ft_t_rtvl   (rtng_value_oid, rtng_set_oid, rtng_cde, last_chg_tms, last_chg_usr_id, start_tms, rank_num, rtng_cde_num, rtng_nme, rtng_desc, data_stat_typ, data_src_id)  SELECT 'ESM=000508', (SELECT rtng_set_oid FROM ft_t_rtng WHERE end_tms IS NULL AND rtng_set_mnem = 'S&amp;P' ),'Ba2e',SYSDATE,'GS:BARCLAYS',SYSDATE,null,null,'Ba2e','Ba2e','ACTIVE','ESM'      FROM DUAL WHERE NOT EXISTS (SELECT 1 FROM ft_t_rtvl WHERE rtng_set_oid = (SELECT rtng_set_oid FROM ft_t_rtng WHERE end_tms IS NULL AND rtng_set_mnem = 'S&amp;P' ) AND rtng_cde = 'Ba2e');</v>
      </c>
    </row>
    <row r="510" spans="1:14" ht="14.5">
      <c r="A510" s="49" t="s">
        <v>116</v>
      </c>
      <c r="B510" s="41" t="s">
        <v>2580</v>
      </c>
      <c r="C510" s="41" t="s">
        <v>116</v>
      </c>
      <c r="D510" s="51" t="s">
        <v>2471</v>
      </c>
      <c r="E510" s="43" t="s">
        <v>35</v>
      </c>
      <c r="F510" s="42" t="s">
        <v>331</v>
      </c>
      <c r="G510" s="42" t="s">
        <v>35</v>
      </c>
      <c r="H510" s="41" t="s">
        <v>1873</v>
      </c>
      <c r="I510" s="41" t="s">
        <v>1873</v>
      </c>
      <c r="J510" s="51" t="s">
        <v>2471</v>
      </c>
      <c r="K510" s="51" t="s">
        <v>2471</v>
      </c>
      <c r="L510" s="41" t="s">
        <v>15</v>
      </c>
      <c r="M510" s="41" t="s">
        <v>332</v>
      </c>
      <c r="N510" s="50" t="str">
        <f t="shared" si="9"/>
        <v>INSERT INTO ft_t_rtvl   (rtng_value_oid, rtng_set_oid, rtng_cde, last_chg_tms, last_chg_usr_id, start_tms, rank_num, rtng_cde_num, rtng_nme, rtng_desc, data_stat_typ, data_src_id)  SELECT 'ESM=000509', (SELECT rtng_set_oid FROM ft_t_rtng WHERE end_tms IS NULL AND rtng_set_mnem = 'S&amp;P' ),'A2e',SYSDATE,'GS:BARCLAYS',SYSDATE,null,null,'A2e','A2e','ACTIVE','ESM'      FROM DUAL WHERE NOT EXISTS (SELECT 1 FROM ft_t_rtvl WHERE rtng_set_oid = (SELECT rtng_set_oid FROM ft_t_rtng WHERE end_tms IS NULL AND rtng_set_mnem = 'S&amp;P' ) AND rtng_cde = 'A2e');</v>
      </c>
    </row>
    <row r="511" spans="1:14" ht="14.5">
      <c r="A511" s="49" t="s">
        <v>116</v>
      </c>
      <c r="B511" s="41" t="s">
        <v>2581</v>
      </c>
      <c r="C511" s="41" t="s">
        <v>116</v>
      </c>
      <c r="D511" s="51" t="s">
        <v>2484</v>
      </c>
      <c r="E511" s="43" t="s">
        <v>35</v>
      </c>
      <c r="F511" s="42" t="s">
        <v>331</v>
      </c>
      <c r="G511" s="42" t="s">
        <v>35</v>
      </c>
      <c r="H511" s="41" t="s">
        <v>1873</v>
      </c>
      <c r="I511" s="41" t="s">
        <v>1873</v>
      </c>
      <c r="J511" s="51" t="s">
        <v>2484</v>
      </c>
      <c r="K511" s="51" t="s">
        <v>2484</v>
      </c>
      <c r="L511" s="41" t="s">
        <v>15</v>
      </c>
      <c r="M511" s="41" t="s">
        <v>332</v>
      </c>
      <c r="N511" s="50" t="str">
        <f t="shared" si="9"/>
        <v>INSERT INTO ft_t_rtvl   (rtng_value_oid, rtng_set_oid, rtng_cde, last_chg_tms, last_chg_usr_id, start_tms, rank_num, rtng_cde_num, rtng_nme, rtng_desc, data_stat_typ, data_src_id)  SELECT 'ESM=000510', (SELECT rtng_set_oid FROM ft_t_rtng WHERE end_tms IS NULL AND rtng_set_mnem = 'S&amp;P' ),'Aa2e',SYSDATE,'GS:BARCLAYS',SYSDATE,null,null,'Aa2e','Aa2e','ACTIVE','ESM'      FROM DUAL WHERE NOT EXISTS (SELECT 1 FROM ft_t_rtvl WHERE rtng_set_oid = (SELECT rtng_set_oid FROM ft_t_rtng WHERE end_tms IS NULL AND rtng_set_mnem = 'S&amp;P' ) AND rtng_cde = 'Aa2e');</v>
      </c>
    </row>
    <row r="512" spans="1:14" ht="14.5">
      <c r="A512" s="49" t="s">
        <v>116</v>
      </c>
      <c r="B512" s="41" t="s">
        <v>2582</v>
      </c>
      <c r="C512" s="41" t="s">
        <v>116</v>
      </c>
      <c r="D512" s="51" t="s">
        <v>110</v>
      </c>
      <c r="E512" s="43" t="s">
        <v>35</v>
      </c>
      <c r="F512" s="42" t="s">
        <v>331</v>
      </c>
      <c r="G512" s="42" t="s">
        <v>35</v>
      </c>
      <c r="H512" s="41" t="s">
        <v>1873</v>
      </c>
      <c r="I512" s="41" t="s">
        <v>1873</v>
      </c>
      <c r="J512" s="51" t="s">
        <v>110</v>
      </c>
      <c r="K512" s="51" t="s">
        <v>110</v>
      </c>
      <c r="L512" s="41" t="s">
        <v>15</v>
      </c>
      <c r="M512" s="41" t="s">
        <v>332</v>
      </c>
      <c r="N512" s="50" t="str">
        <f t="shared" si="9"/>
        <v>INSERT INTO ft_t_rtvl   (rtng_value_oid, rtng_set_oid, rtng_cde, last_chg_tms, last_chg_usr_id, start_tms, rank_num, rtng_cde_num, rtng_nme, rtng_desc, data_stat_typ, data_src_id)  SELECT 'ESM=000511', (SELECT rtng_set_oid FROM ft_t_rtng WHERE end_tms IS NULL AND rtng_set_mnem = 'S&amp;P' ),'B2',SYSDATE,'GS:BARCLAYS',SYSDATE,null,null,'B2','B2','ACTIVE','ESM'      FROM DUAL WHERE NOT EXISTS (SELECT 1 FROM ft_t_rtvl WHERE rtng_set_oid = (SELECT rtng_set_oid FROM ft_t_rtng WHERE end_tms IS NULL AND rtng_set_mnem = 'S&amp;P' ) AND rtng_cde = 'B2');</v>
      </c>
    </row>
    <row r="513" spans="1:14" ht="14.5">
      <c r="A513" s="49" t="s">
        <v>116</v>
      </c>
      <c r="B513" s="41" t="s">
        <v>2583</v>
      </c>
      <c r="C513" s="41" t="s">
        <v>116</v>
      </c>
      <c r="D513" s="51" t="s">
        <v>2473</v>
      </c>
      <c r="E513" s="43" t="s">
        <v>35</v>
      </c>
      <c r="F513" s="42" t="s">
        <v>331</v>
      </c>
      <c r="G513" s="42" t="s">
        <v>35</v>
      </c>
      <c r="H513" s="41" t="s">
        <v>1873</v>
      </c>
      <c r="I513" s="41" t="s">
        <v>1873</v>
      </c>
      <c r="J513" s="51" t="s">
        <v>2473</v>
      </c>
      <c r="K513" s="51" t="s">
        <v>2473</v>
      </c>
      <c r="L513" s="41" t="s">
        <v>15</v>
      </c>
      <c r="M513" s="41" t="s">
        <v>332</v>
      </c>
      <c r="N513" s="50" t="str">
        <f t="shared" si="9"/>
        <v>INSERT INTO ft_t_rtvl   (rtng_value_oid, rtng_set_oid, rtng_cde, last_chg_tms, last_chg_usr_id, start_tms, rank_num, rtng_cde_num, rtng_nme, rtng_desc, data_stat_typ, data_src_id)  SELECT 'ESM=000512', (SELECT rtng_set_oid FROM ft_t_rtng WHERE end_tms IS NULL AND rtng_set_mnem = 'S&amp;P' ),'A1e',SYSDATE,'GS:BARCLAYS',SYSDATE,null,null,'A1e','A1e','ACTIVE','ESM'      FROM DUAL WHERE NOT EXISTS (SELECT 1 FROM ft_t_rtvl WHERE rtng_set_oid = (SELECT rtng_set_oid FROM ft_t_rtng WHERE end_tms IS NULL AND rtng_set_mnem = 'S&amp;P' ) AND rtng_cde = 'A1e');</v>
      </c>
    </row>
    <row r="514" spans="1:14" ht="14.5">
      <c r="A514" s="49" t="s">
        <v>116</v>
      </c>
      <c r="B514" s="41" t="s">
        <v>2584</v>
      </c>
      <c r="C514" s="41" t="s">
        <v>116</v>
      </c>
      <c r="D514" s="51" t="s">
        <v>64</v>
      </c>
      <c r="E514" s="43" t="s">
        <v>35</v>
      </c>
      <c r="F514" s="42" t="s">
        <v>331</v>
      </c>
      <c r="G514" s="42" t="s">
        <v>35</v>
      </c>
      <c r="H514" s="41" t="s">
        <v>1873</v>
      </c>
      <c r="I514" s="41" t="s">
        <v>1873</v>
      </c>
      <c r="J514" s="51" t="s">
        <v>64</v>
      </c>
      <c r="K514" s="51" t="s">
        <v>64</v>
      </c>
      <c r="L514" s="41" t="s">
        <v>15</v>
      </c>
      <c r="M514" s="41" t="s">
        <v>332</v>
      </c>
      <c r="N514" s="50" t="str">
        <f t="shared" si="9"/>
        <v>INSERT INTO ft_t_rtvl   (rtng_value_oid, rtng_set_oid, rtng_cde, last_chg_tms, last_chg_usr_id, start_tms, rank_num, rtng_cde_num, rtng_nme, rtng_desc, data_stat_typ, data_src_id)  SELECT 'ESM=000513', (SELECT rtng_set_oid FROM ft_t_rtng WHERE end_tms IS NULL AND rtng_set_mnem = 'S&amp;P' ),'WR',SYSDATE,'GS:BARCLAYS',SYSDATE,null,null,'WR','WR','ACTIVE','ESM'      FROM DUAL WHERE NOT EXISTS (SELECT 1 FROM ft_t_rtvl WHERE rtng_set_oid = (SELECT rtng_set_oid FROM ft_t_rtng WHERE end_tms IS NULL AND rtng_set_mnem = 'S&amp;P' ) AND rtng_cde = 'WR');</v>
      </c>
    </row>
    <row r="515" spans="1:14" ht="14.5">
      <c r="A515" s="49" t="s">
        <v>116</v>
      </c>
      <c r="B515" s="41" t="s">
        <v>2585</v>
      </c>
      <c r="C515" s="41" t="s">
        <v>116</v>
      </c>
      <c r="D515" s="51" t="s">
        <v>2539</v>
      </c>
      <c r="E515" s="43" t="s">
        <v>35</v>
      </c>
      <c r="F515" s="42" t="s">
        <v>331</v>
      </c>
      <c r="G515" s="42" t="s">
        <v>35</v>
      </c>
      <c r="H515" s="41" t="s">
        <v>1873</v>
      </c>
      <c r="I515" s="41" t="s">
        <v>1873</v>
      </c>
      <c r="J515" s="51" t="s">
        <v>2539</v>
      </c>
      <c r="K515" s="51" t="s">
        <v>2539</v>
      </c>
      <c r="L515" s="41" t="s">
        <v>15</v>
      </c>
      <c r="M515" s="41" t="s">
        <v>332</v>
      </c>
      <c r="N515" s="50" t="str">
        <f t="shared" si="9"/>
        <v>INSERT INTO ft_t_rtvl   (rtng_value_oid, rtng_set_oid, rtng_cde, last_chg_tms, last_chg_usr_id, start_tms, rank_num, rtng_cde_num, rtng_nme, rtng_desc, data_stat_typ, data_src_id)  SELECT 'ESM=000514', (SELECT rtng_set_oid FROM ft_t_rtng WHERE end_tms IS NULL AND rtng_set_mnem = 'S&amp;P' ),'A-1+ *-',SYSDATE,'GS:BARCLAYS',SYSDATE,null,null,'A-1+ *-','A-1+ *-','ACTIVE','ESM'      FROM DUAL WHERE NOT EXISTS (SELECT 1 FROM ft_t_rtvl WHERE rtng_set_oid = (SELECT rtng_set_oid FROM ft_t_rtng WHERE end_tms IS NULL AND rtng_set_mnem = 'S&amp;P' ) AND rtng_cde = 'A-1+ *-');</v>
      </c>
    </row>
    <row r="516" spans="1:14" ht="14.5">
      <c r="A516" s="49" t="s">
        <v>116</v>
      </c>
      <c r="B516" s="41" t="s">
        <v>2586</v>
      </c>
      <c r="C516" s="41" t="s">
        <v>116</v>
      </c>
      <c r="D516" s="51" t="s">
        <v>127</v>
      </c>
      <c r="E516" s="43" t="s">
        <v>35</v>
      </c>
      <c r="F516" s="42" t="s">
        <v>331</v>
      </c>
      <c r="G516" s="42" t="s">
        <v>35</v>
      </c>
      <c r="H516" s="41" t="s">
        <v>1873</v>
      </c>
      <c r="I516" s="41" t="s">
        <v>1873</v>
      </c>
      <c r="J516" s="51" t="s">
        <v>127</v>
      </c>
      <c r="K516" s="51" t="s">
        <v>127</v>
      </c>
      <c r="L516" s="41" t="s">
        <v>15</v>
      </c>
      <c r="M516" s="41" t="s">
        <v>332</v>
      </c>
      <c r="N516" s="50" t="str">
        <f t="shared" si="9"/>
        <v>INSERT INTO ft_t_rtvl   (rtng_value_oid, rtng_set_oid, rtng_cde, last_chg_tms, last_chg_usr_id, start_tms, rank_num, rtng_cde_num, rtng_nme, rtng_desc, data_stat_typ, data_src_id)  SELECT 'ESM=000515', (SELECT rtng_set_oid FROM ft_t_rtng WHERE end_tms IS NULL AND rtng_set_mnem = 'S&amp;P' ),'AA *-',SYSDATE,'GS:BARCLAYS',SYSDATE,null,null,'AA *-','AA *-','ACTIVE','ESM'      FROM DUAL WHERE NOT EXISTS (SELECT 1 FROM ft_t_rtvl WHERE rtng_set_oid = (SELECT rtng_set_oid FROM ft_t_rtng WHERE end_tms IS NULL AND rtng_set_mnem = 'S&amp;P' ) AND rtng_cde = 'AA *-');</v>
      </c>
    </row>
    <row r="517" spans="1:14" ht="14.5">
      <c r="A517" s="49" t="s">
        <v>116</v>
      </c>
      <c r="B517" s="41" t="s">
        <v>2587</v>
      </c>
      <c r="C517" s="41" t="s">
        <v>116</v>
      </c>
      <c r="D517" s="51" t="s">
        <v>2540</v>
      </c>
      <c r="E517" s="43" t="s">
        <v>35</v>
      </c>
      <c r="F517" s="42" t="s">
        <v>331</v>
      </c>
      <c r="G517" s="42" t="s">
        <v>35</v>
      </c>
      <c r="H517" s="41" t="s">
        <v>1873</v>
      </c>
      <c r="I517" s="41" t="s">
        <v>1873</v>
      </c>
      <c r="J517" s="51" t="s">
        <v>2540</v>
      </c>
      <c r="K517" s="51" t="s">
        <v>2540</v>
      </c>
      <c r="L517" s="41" t="s">
        <v>15</v>
      </c>
      <c r="M517" s="41" t="s">
        <v>332</v>
      </c>
      <c r="N517" s="50" t="str">
        <f t="shared" si="9"/>
        <v>INSERT INTO ft_t_rtvl   (rtng_value_oid, rtng_set_oid, rtng_cde, last_chg_tms, last_chg_usr_id, start_tms, rank_num, rtng_cde_num, rtng_nme, rtng_desc, data_stat_typ, data_src_id)  SELECT 'ESM=000516', (SELECT rtng_set_oid FROM ft_t_rtng WHERE end_tms IS NULL AND rtng_set_mnem = 'S&amp;P' ),'BB- *-',SYSDATE,'GS:BARCLAYS',SYSDATE,null,null,'BB- *-','BB- *-','ACTIVE','ESM'      FROM DUAL WHERE NOT EXISTS (SELECT 1 FROM ft_t_rtvl WHERE rtng_set_oid = (SELECT rtng_set_oid FROM ft_t_rtng WHERE end_tms IS NULL AND rtng_set_mnem = 'S&amp;P' ) AND rtng_cde = 'BB- *-');</v>
      </c>
    </row>
    <row r="518" spans="1:14" ht="14.5">
      <c r="A518" s="49" t="s">
        <v>116</v>
      </c>
      <c r="B518" s="41" t="s">
        <v>2588</v>
      </c>
      <c r="C518" s="41" t="s">
        <v>116</v>
      </c>
      <c r="D518" s="51" t="s">
        <v>2401</v>
      </c>
      <c r="E518" s="43" t="s">
        <v>35</v>
      </c>
      <c r="F518" s="42" t="s">
        <v>331</v>
      </c>
      <c r="G518" s="42" t="s">
        <v>35</v>
      </c>
      <c r="H518" s="41" t="s">
        <v>1873</v>
      </c>
      <c r="I518" s="41" t="s">
        <v>1873</v>
      </c>
      <c r="J518" s="51" t="s">
        <v>2401</v>
      </c>
      <c r="K518" s="51" t="s">
        <v>2401</v>
      </c>
      <c r="L518" s="41" t="s">
        <v>15</v>
      </c>
      <c r="M518" s="41" t="s">
        <v>332</v>
      </c>
      <c r="N518" s="50" t="str">
        <f t="shared" si="9"/>
        <v>INSERT INTO ft_t_rtvl   (rtng_value_oid, rtng_set_oid, rtng_cde, last_chg_tms, last_chg_usr_id, start_tms, rank_num, rtng_cde_num, rtng_nme, rtng_desc, data_stat_typ, data_src_id)  SELECT 'ESM=000517', (SELECT rtng_set_oid FROM ft_t_rtng WHERE end_tms IS NULL AND rtng_set_mnem = 'S&amp;P' ),'BBB *-',SYSDATE,'GS:BARCLAYS',SYSDATE,null,null,'BBB *-','BBB *-','ACTIVE','ESM'      FROM DUAL WHERE NOT EXISTS (SELECT 1 FROM ft_t_rtvl WHERE rtng_set_oid = (SELECT rtng_set_oid FROM ft_t_rtng WHERE end_tms IS NULL AND rtng_set_mnem = 'S&amp;P' ) AND rtng_cde = 'BBB *-');</v>
      </c>
    </row>
    <row r="519" spans="1:14" ht="14.5">
      <c r="A519" s="49" t="s">
        <v>116</v>
      </c>
      <c r="B519" s="41" t="s">
        <v>2589</v>
      </c>
      <c r="C519" s="41" t="s">
        <v>116</v>
      </c>
      <c r="D519" s="51" t="s">
        <v>2388</v>
      </c>
      <c r="E519" s="43" t="s">
        <v>35</v>
      </c>
      <c r="F519" s="42" t="s">
        <v>331</v>
      </c>
      <c r="G519" s="42" t="s">
        <v>35</v>
      </c>
      <c r="H519" s="41" t="s">
        <v>1873</v>
      </c>
      <c r="I519" s="41" t="s">
        <v>1873</v>
      </c>
      <c r="J519" s="51" t="s">
        <v>2388</v>
      </c>
      <c r="K519" s="51" t="s">
        <v>2388</v>
      </c>
      <c r="L519" s="41" t="s">
        <v>15</v>
      </c>
      <c r="M519" s="41" t="s">
        <v>332</v>
      </c>
      <c r="N519" s="50" t="str">
        <f t="shared" si="9"/>
        <v>INSERT INTO ft_t_rtvl   (rtng_value_oid, rtng_set_oid, rtng_cde, last_chg_tms, last_chg_usr_id, start_tms, rank_num, rtng_cde_num, rtng_nme, rtng_desc, data_stat_typ, data_src_id)  SELECT 'ESM=000518', (SELECT rtng_set_oid FROM ft_t_rtng WHERE end_tms IS NULL AND rtng_set_mnem = 'S&amp;P' ),'A *+',SYSDATE,'GS:BARCLAYS',SYSDATE,null,null,'A *+','A *+','ACTIVE','ESM'      FROM DUAL WHERE NOT EXISTS (SELECT 1 FROM ft_t_rtvl WHERE rtng_set_oid = (SELECT rtng_set_oid FROM ft_t_rtng WHERE end_tms IS NULL AND rtng_set_mnem = 'S&amp;P' ) AND rtng_cde = 'A *+');</v>
      </c>
    </row>
    <row r="520" spans="1:14" ht="14.5">
      <c r="A520" s="49" t="s">
        <v>116</v>
      </c>
      <c r="B520" s="41" t="s">
        <v>2590</v>
      </c>
      <c r="C520" s="41" t="s">
        <v>116</v>
      </c>
      <c r="D520" s="51" t="s">
        <v>2541</v>
      </c>
      <c r="E520" s="43" t="s">
        <v>35</v>
      </c>
      <c r="F520" s="42" t="s">
        <v>331</v>
      </c>
      <c r="G520" s="42" t="s">
        <v>35</v>
      </c>
      <c r="H520" s="41" t="s">
        <v>1873</v>
      </c>
      <c r="I520" s="41" t="s">
        <v>1873</v>
      </c>
      <c r="J520" s="51" t="s">
        <v>2541</v>
      </c>
      <c r="K520" s="51" t="s">
        <v>2541</v>
      </c>
      <c r="L520" s="41" t="s">
        <v>15</v>
      </c>
      <c r="M520" s="41" t="s">
        <v>332</v>
      </c>
      <c r="N520" s="50" t="str">
        <f t="shared" si="9"/>
        <v>INSERT INTO ft_t_rtvl   (rtng_value_oid, rtng_set_oid, rtng_cde, last_chg_tms, last_chg_usr_id, start_tms, rank_num, rtng_cde_num, rtng_nme, rtng_desc, data_stat_typ, data_src_id)  SELECT 'ESM=000519', (SELECT rtng_set_oid FROM ft_t_rtng WHERE end_tms IS NULL AND rtng_set_mnem = 'S&amp;P' ),'A-1 *-',SYSDATE,'GS:BARCLAYS',SYSDATE,null,null,'A-1 *-','A-1 *-','ACTIVE','ESM'      FROM DUAL WHERE NOT EXISTS (SELECT 1 FROM ft_t_rtvl WHERE rtng_set_oid = (SELECT rtng_set_oid FROM ft_t_rtng WHERE end_tms IS NULL AND rtng_set_mnem = 'S&amp;P' ) AND rtng_cde = 'A-1 *-');</v>
      </c>
    </row>
    <row r="521" spans="1:14" ht="14.5">
      <c r="A521" s="49" t="s">
        <v>116</v>
      </c>
      <c r="B521" s="41" t="s">
        <v>2591</v>
      </c>
      <c r="C521" s="41" t="s">
        <v>116</v>
      </c>
      <c r="D521" s="51" t="s">
        <v>2542</v>
      </c>
      <c r="E521" s="43" t="s">
        <v>35</v>
      </c>
      <c r="F521" s="42" t="s">
        <v>331</v>
      </c>
      <c r="G521" s="42" t="s">
        <v>35</v>
      </c>
      <c r="H521" s="41" t="s">
        <v>1873</v>
      </c>
      <c r="I521" s="41" t="s">
        <v>1873</v>
      </c>
      <c r="J521" s="51" t="s">
        <v>2542</v>
      </c>
      <c r="K521" s="51" t="s">
        <v>2542</v>
      </c>
      <c r="L521" s="41" t="s">
        <v>15</v>
      </c>
      <c r="M521" s="41" t="s">
        <v>332</v>
      </c>
      <c r="N521" s="50" t="str">
        <f t="shared" si="9"/>
        <v>INSERT INTO ft_t_rtvl   (rtng_value_oid, rtng_set_oid, rtng_cde, last_chg_tms, last_chg_usr_id, start_tms, rank_num, rtng_cde_num, rtng_nme, rtng_desc, data_stat_typ, data_src_id)  SELECT 'ESM=000520', (SELECT rtng_set_oid FROM ft_t_rtng WHERE end_tms IS NULL AND rtng_set_mnem = 'S&amp;P' ),'A-1 *+',SYSDATE,'GS:BARCLAYS',SYSDATE,null,null,'A-1 *+','A-1 *+','ACTIVE','ESM'      FROM DUAL WHERE NOT EXISTS (SELECT 1 FROM ft_t_rtvl WHERE rtng_set_oid = (SELECT rtng_set_oid FROM ft_t_rtng WHERE end_tms IS NULL AND rtng_set_mnem = 'S&amp;P' ) AND rtng_cde = 'A-1 *+');</v>
      </c>
    </row>
    <row r="522" spans="1:14" ht="14.5">
      <c r="A522" s="49" t="s">
        <v>116</v>
      </c>
      <c r="B522" s="41" t="s">
        <v>2592</v>
      </c>
      <c r="C522" s="41" t="s">
        <v>116</v>
      </c>
      <c r="D522" s="51" t="s">
        <v>2543</v>
      </c>
      <c r="E522" s="43" t="s">
        <v>35</v>
      </c>
      <c r="F522" s="42" t="s">
        <v>331</v>
      </c>
      <c r="G522" s="42" t="s">
        <v>35</v>
      </c>
      <c r="H522" s="41" t="s">
        <v>1873</v>
      </c>
      <c r="I522" s="41" t="s">
        <v>1873</v>
      </c>
      <c r="J522" s="51" t="s">
        <v>2543</v>
      </c>
      <c r="K522" s="51" t="s">
        <v>2543</v>
      </c>
      <c r="L522" s="41" t="s">
        <v>15</v>
      </c>
      <c r="M522" s="41" t="s">
        <v>332</v>
      </c>
      <c r="N522" s="50" t="str">
        <f t="shared" si="9"/>
        <v>INSERT INTO ft_t_rtvl   (rtng_value_oid, rtng_set_oid, rtng_cde, last_chg_tms, last_chg_usr_id, start_tms, rank_num, rtng_cde_num, rtng_nme, rtng_desc, data_stat_typ, data_src_id)  SELECT 'ESM=000521', (SELECT rtng_set_oid FROM ft_t_rtng WHERE end_tms IS NULL AND rtng_set_mnem = 'S&amp;P' ),'A-3 *+',SYSDATE,'GS:BARCLAYS',SYSDATE,null,null,'A-3 *+','A-3 *+','ACTIVE','ESM'      FROM DUAL WHERE NOT EXISTS (SELECT 1 FROM ft_t_rtvl WHERE rtng_set_oid = (SELECT rtng_set_oid FROM ft_t_rtng WHERE end_tms IS NULL AND rtng_set_mnem = 'S&amp;P' ) AND rtng_cde = 'A-3 *+');</v>
      </c>
    </row>
    <row r="523" spans="1:14" ht="14.5">
      <c r="A523" s="49" t="s">
        <v>116</v>
      </c>
      <c r="B523" s="41" t="s">
        <v>2593</v>
      </c>
      <c r="C523" s="41" t="s">
        <v>116</v>
      </c>
      <c r="D523" s="51" t="s">
        <v>2544</v>
      </c>
      <c r="E523" s="43" t="s">
        <v>35</v>
      </c>
      <c r="F523" s="42" t="s">
        <v>331</v>
      </c>
      <c r="G523" s="42" t="s">
        <v>35</v>
      </c>
      <c r="H523" s="41" t="s">
        <v>1873</v>
      </c>
      <c r="I523" s="41" t="s">
        <v>1873</v>
      </c>
      <c r="J523" s="51" t="s">
        <v>2544</v>
      </c>
      <c r="K523" s="51" t="s">
        <v>2544</v>
      </c>
      <c r="L523" s="41" t="s">
        <v>15</v>
      </c>
      <c r="M523" s="41" t="s">
        <v>332</v>
      </c>
      <c r="N523" s="50" t="str">
        <f t="shared" si="9"/>
        <v>INSERT INTO ft_t_rtvl   (rtng_value_oid, rtng_set_oid, rtng_cde, last_chg_tms, last_chg_usr_id, start_tms, rank_num, rtng_cde_num, rtng_nme, rtng_desc, data_stat_typ, data_src_id)  SELECT 'ESM=000522', (SELECT rtng_set_oid FROM ft_t_rtng WHERE end_tms IS NULL AND rtng_set_mnem = 'S&amp;P' ),'A-3 *-',SYSDATE,'GS:BARCLAYS',SYSDATE,null,null,'A-3 *-','A-3 *-','ACTIVE','ESM'      FROM DUAL WHERE NOT EXISTS (SELECT 1 FROM ft_t_rtvl WHERE rtng_set_oid = (SELECT rtng_set_oid FROM ft_t_rtng WHERE end_tms IS NULL AND rtng_set_mnem = 'S&amp;P' ) AND rtng_cde = 'A-3 *-');</v>
      </c>
    </row>
    <row r="524" spans="1:14" ht="14.5">
      <c r="A524" s="49" t="s">
        <v>116</v>
      </c>
      <c r="B524" s="41" t="s">
        <v>2594</v>
      </c>
      <c r="C524" s="41" t="s">
        <v>116</v>
      </c>
      <c r="D524" s="51" t="s">
        <v>2545</v>
      </c>
      <c r="E524" s="43" t="s">
        <v>35</v>
      </c>
      <c r="F524" s="42" t="s">
        <v>331</v>
      </c>
      <c r="G524" s="42" t="s">
        <v>35</v>
      </c>
      <c r="H524" s="41" t="s">
        <v>1873</v>
      </c>
      <c r="I524" s="41" t="s">
        <v>1873</v>
      </c>
      <c r="J524" s="51" t="s">
        <v>2545</v>
      </c>
      <c r="K524" s="51" t="s">
        <v>2545</v>
      </c>
      <c r="L524" s="41" t="s">
        <v>15</v>
      </c>
      <c r="M524" s="41" t="s">
        <v>332</v>
      </c>
      <c r="N524" s="50" t="str">
        <f t="shared" si="9"/>
        <v>INSERT INTO ft_t_rtvl   (rtng_value_oid, rtng_set_oid, rtng_cde, last_chg_tms, last_chg_usr_id, start_tms, rank_num, rtng_cde_num, rtng_nme, rtng_desc, data_stat_typ, data_src_id)  SELECT 'ESM=000523', (SELECT rtng_set_oid FROM ft_t_rtng WHERE end_tms IS NULL AND rtng_set_mnem = 'S&amp;P' ),'AAA *-',SYSDATE,'GS:BARCLAYS',SYSDATE,null,null,'AAA *-','AAA *-','ACTIVE','ESM'      FROM DUAL WHERE NOT EXISTS (SELECT 1 FROM ft_t_rtvl WHERE rtng_set_oid = (SELECT rtng_set_oid FROM ft_t_rtng WHERE end_tms IS NULL AND rtng_set_mnem = 'S&amp;P' ) AND rtng_cde = 'AAA *-');</v>
      </c>
    </row>
    <row r="525" spans="1:14" ht="14.5">
      <c r="A525" s="49" t="s">
        <v>116</v>
      </c>
      <c r="B525" s="41" t="s">
        <v>2595</v>
      </c>
      <c r="C525" s="41" t="s">
        <v>116</v>
      </c>
      <c r="D525" s="51" t="s">
        <v>2546</v>
      </c>
      <c r="E525" s="43" t="s">
        <v>35</v>
      </c>
      <c r="F525" s="42" t="s">
        <v>331</v>
      </c>
      <c r="G525" s="42" t="s">
        <v>35</v>
      </c>
      <c r="H525" s="41" t="s">
        <v>1873</v>
      </c>
      <c r="I525" s="41" t="s">
        <v>1873</v>
      </c>
      <c r="J525" s="51" t="s">
        <v>2546</v>
      </c>
      <c r="K525" s="51" t="s">
        <v>2546</v>
      </c>
      <c r="L525" s="41" t="s">
        <v>15</v>
      </c>
      <c r="M525" s="41" t="s">
        <v>332</v>
      </c>
      <c r="N525" s="50" t="str">
        <f t="shared" si="9"/>
        <v>INSERT INTO ft_t_rtvl   (rtng_value_oid, rtng_set_oid, rtng_cde, last_chg_tms, last_chg_usr_id, start_tms, rank_num, rtng_cde_num, rtng_nme, rtng_desc, data_stat_typ, data_src_id)  SELECT 'ESM=000524', (SELECT rtng_set_oid FROM ft_t_rtng WHERE end_tms IS NULL AND rtng_set_mnem = 'S&amp;P' ),'A-2 *-',SYSDATE,'GS:BARCLAYS',SYSDATE,null,null,'A-2 *-','A-2 *-','ACTIVE','ESM'      FROM DUAL WHERE NOT EXISTS (SELECT 1 FROM ft_t_rtvl WHERE rtng_set_oid = (SELECT rtng_set_oid FROM ft_t_rtng WHERE end_tms IS NULL AND rtng_set_mnem = 'S&amp;P' ) AND rtng_cde = 'A-2 *-');</v>
      </c>
    </row>
    <row r="526" spans="1:14" ht="14.5">
      <c r="A526" s="49" t="s">
        <v>116</v>
      </c>
      <c r="B526" s="41" t="s">
        <v>2596</v>
      </c>
      <c r="C526" s="41" t="s">
        <v>116</v>
      </c>
      <c r="D526" s="51" t="s">
        <v>2547</v>
      </c>
      <c r="E526" s="43" t="s">
        <v>35</v>
      </c>
      <c r="F526" s="42" t="s">
        <v>331</v>
      </c>
      <c r="G526" s="42" t="s">
        <v>35</v>
      </c>
      <c r="H526" s="41" t="s">
        <v>1873</v>
      </c>
      <c r="I526" s="41" t="s">
        <v>1873</v>
      </c>
      <c r="J526" s="51" t="s">
        <v>2547</v>
      </c>
      <c r="K526" s="51" t="s">
        <v>2547</v>
      </c>
      <c r="L526" s="41" t="s">
        <v>15</v>
      </c>
      <c r="M526" s="41" t="s">
        <v>332</v>
      </c>
      <c r="N526" s="50" t="str">
        <f t="shared" si="9"/>
        <v>INSERT INTO ft_t_rtvl   (rtng_value_oid, rtng_set_oid, rtng_cde, last_chg_tms, last_chg_usr_id, start_tms, rank_num, rtng_cde_num, rtng_nme, rtng_desc, data_stat_typ, data_src_id)  SELECT 'ESM=000525', (SELECT rtng_set_oid FROM ft_t_rtng WHERE end_tms IS NULL AND rtng_set_mnem = 'S&amp;P' ),'B *-',SYSDATE,'GS:BARCLAYS',SYSDATE,null,null,'B *-','B *-','ACTIVE','ESM'      FROM DUAL WHERE NOT EXISTS (SELECT 1 FROM ft_t_rtvl WHERE rtng_set_oid = (SELECT rtng_set_oid FROM ft_t_rtng WHERE end_tms IS NULL AND rtng_set_mnem = 'S&amp;P' ) AND rtng_cde = 'B *-');</v>
      </c>
    </row>
    <row r="527" spans="1:14" ht="14.5">
      <c r="A527" s="49" t="s">
        <v>116</v>
      </c>
      <c r="B527" s="41" t="s">
        <v>2597</v>
      </c>
      <c r="C527" s="41" t="s">
        <v>116</v>
      </c>
      <c r="D527" s="51" t="s">
        <v>2393</v>
      </c>
      <c r="E527" s="43" t="s">
        <v>35</v>
      </c>
      <c r="F527" s="42" t="s">
        <v>331</v>
      </c>
      <c r="G527" s="42" t="s">
        <v>35</v>
      </c>
      <c r="H527" s="41" t="s">
        <v>1873</v>
      </c>
      <c r="I527" s="41" t="s">
        <v>1873</v>
      </c>
      <c r="J527" s="51" t="s">
        <v>2393</v>
      </c>
      <c r="K527" s="51" t="s">
        <v>2393</v>
      </c>
      <c r="L527" s="41" t="s">
        <v>15</v>
      </c>
      <c r="M527" s="41" t="s">
        <v>332</v>
      </c>
      <c r="N527" s="50" t="str">
        <f t="shared" si="9"/>
        <v>INSERT INTO ft_t_rtvl   (rtng_value_oid, rtng_set_oid, rtng_cde, last_chg_tms, last_chg_usr_id, start_tms, rank_num, rtng_cde_num, rtng_nme, rtng_desc, data_stat_typ, data_src_id)  SELECT 'ESM=000526', (SELECT rtng_set_oid FROM ft_t_rtng WHERE end_tms IS NULL AND rtng_set_mnem = 'S&amp;P' ),'AA- *-',SYSDATE,'GS:BARCLAYS',SYSDATE,null,null,'AA- *-','AA- *-','ACTIVE','ESM'      FROM DUAL WHERE NOT EXISTS (SELECT 1 FROM ft_t_rtvl WHERE rtng_set_oid = (SELECT rtng_set_oid FROM ft_t_rtng WHERE end_tms IS NULL AND rtng_set_mnem = 'S&amp;P' ) AND rtng_cde = 'AA- *-');</v>
      </c>
    </row>
    <row r="528" spans="1:14" ht="14.5">
      <c r="A528" s="49" t="s">
        <v>116</v>
      </c>
      <c r="B528" s="41" t="s">
        <v>2598</v>
      </c>
      <c r="C528" s="41" t="s">
        <v>116</v>
      </c>
      <c r="D528" s="51" t="s">
        <v>1870</v>
      </c>
      <c r="E528" s="43" t="s">
        <v>35</v>
      </c>
      <c r="F528" s="42" t="s">
        <v>331</v>
      </c>
      <c r="G528" s="42" t="s">
        <v>35</v>
      </c>
      <c r="H528" s="41" t="s">
        <v>1873</v>
      </c>
      <c r="I528" s="41" t="s">
        <v>1873</v>
      </c>
      <c r="J528" s="51" t="s">
        <v>1870</v>
      </c>
      <c r="K528" s="51" t="s">
        <v>1870</v>
      </c>
      <c r="L528" s="41" t="s">
        <v>15</v>
      </c>
      <c r="M528" s="41" t="s">
        <v>332</v>
      </c>
      <c r="N528" s="50" t="str">
        <f t="shared" si="9"/>
        <v>INSERT INTO ft_t_rtvl   (rtng_value_oid, rtng_set_oid, rtng_cde, last_chg_tms, last_chg_usr_id, start_tms, rank_num, rtng_cde_num, rtng_nme, rtng_desc, data_stat_typ, data_src_id)  SELECT 'ESM=000527', (SELECT rtng_set_oid FROM ft_t_rtng WHERE end_tms IS NULL AND rtng_set_mnem = 'S&amp;P' ),'A-3',SYSDATE,'GS:BARCLAYS',SYSDATE,null,null,'A-3','A-3','ACTIVE','ESM'      FROM DUAL WHERE NOT EXISTS (SELECT 1 FROM ft_t_rtvl WHERE rtng_set_oid = (SELECT rtng_set_oid FROM ft_t_rtng WHERE end_tms IS NULL AND rtng_set_mnem = 'S&amp;P' ) AND rtng_cde = 'A-3');</v>
      </c>
    </row>
    <row r="529" spans="1:14" ht="14.5">
      <c r="A529" s="49" t="s">
        <v>116</v>
      </c>
      <c r="B529" s="41" t="s">
        <v>2599</v>
      </c>
      <c r="C529" s="41" t="s">
        <v>116</v>
      </c>
      <c r="D529" s="51" t="s">
        <v>2548</v>
      </c>
      <c r="E529" s="43" t="s">
        <v>35</v>
      </c>
      <c r="F529" s="42" t="s">
        <v>331</v>
      </c>
      <c r="G529" s="42" t="s">
        <v>35</v>
      </c>
      <c r="H529" s="41" t="s">
        <v>1873</v>
      </c>
      <c r="I529" s="41" t="s">
        <v>1873</v>
      </c>
      <c r="J529" s="51" t="s">
        <v>2548</v>
      </c>
      <c r="K529" s="51" t="s">
        <v>2548</v>
      </c>
      <c r="L529" s="41" t="s">
        <v>15</v>
      </c>
      <c r="M529" s="41" t="s">
        <v>332</v>
      </c>
      <c r="N529" s="50" t="str">
        <f t="shared" si="9"/>
        <v>INSERT INTO ft_t_rtvl   (rtng_value_oid, rtng_set_oid, rtng_cde, last_chg_tms, last_chg_usr_id, start_tms, rank_num, rtng_cde_num, rtng_nme, rtng_desc, data_stat_typ, data_src_id)  SELECT 'ESM=000528', (SELECT rtng_set_oid FROM ft_t_rtng WHERE end_tms IS NULL AND rtng_set_mnem = 'S&amp;P' ),'AA+ *-',SYSDATE,'GS:BARCLAYS',SYSDATE,null,null,'AA+ *-','AA+ *-','ACTIVE','ESM'      FROM DUAL WHERE NOT EXISTS (SELECT 1 FROM ft_t_rtvl WHERE rtng_set_oid = (SELECT rtng_set_oid FROM ft_t_rtng WHERE end_tms IS NULL AND rtng_set_mnem = 'S&amp;P' ) AND rtng_cde = 'AA+ *-');</v>
      </c>
    </row>
    <row r="530" spans="1:14" ht="14.5">
      <c r="A530" s="49" t="s">
        <v>116</v>
      </c>
      <c r="B530" s="41" t="s">
        <v>2600</v>
      </c>
      <c r="C530" s="41" t="s">
        <v>116</v>
      </c>
      <c r="D530" s="51" t="s">
        <v>2392</v>
      </c>
      <c r="E530" s="43" t="s">
        <v>35</v>
      </c>
      <c r="F530" s="42" t="s">
        <v>331</v>
      </c>
      <c r="G530" s="42" t="s">
        <v>35</v>
      </c>
      <c r="H530" s="41" t="s">
        <v>1873</v>
      </c>
      <c r="I530" s="41" t="s">
        <v>1873</v>
      </c>
      <c r="J530" s="51" t="s">
        <v>2392</v>
      </c>
      <c r="K530" s="51" t="s">
        <v>2392</v>
      </c>
      <c r="L530" s="41" t="s">
        <v>15</v>
      </c>
      <c r="M530" s="41" t="s">
        <v>332</v>
      </c>
      <c r="N530" s="50" t="str">
        <f t="shared" si="9"/>
        <v>INSERT INTO ft_t_rtvl   (rtng_value_oid, rtng_set_oid, rtng_cde, last_chg_tms, last_chg_usr_id, start_tms, rank_num, rtng_cde_num, rtng_nme, rtng_desc, data_stat_typ, data_src_id)  SELECT 'ESM=000529', (SELECT rtng_set_oid FROM ft_t_rtng WHERE end_tms IS NULL AND rtng_set_mnem = 'S&amp;P' ),'A3 *-',SYSDATE,'GS:BARCLAYS',SYSDATE,null,null,'A3 *-','A3 *-','ACTIVE','ESM'      FROM DUAL WHERE NOT EXISTS (SELECT 1 FROM ft_t_rtvl WHERE rtng_set_oid = (SELECT rtng_set_oid FROM ft_t_rtng WHERE end_tms IS NULL AND rtng_set_mnem = 'S&amp;P' ) AND rtng_cde = 'A3 *-');</v>
      </c>
    </row>
    <row r="531" spans="1:14" ht="14.5">
      <c r="A531" s="49" t="s">
        <v>116</v>
      </c>
      <c r="B531" s="41" t="s">
        <v>2601</v>
      </c>
      <c r="C531" s="41" t="s">
        <v>116</v>
      </c>
      <c r="D531" s="51" t="s">
        <v>109</v>
      </c>
      <c r="E531" s="43" t="s">
        <v>35</v>
      </c>
      <c r="F531" s="42" t="s">
        <v>331</v>
      </c>
      <c r="G531" s="42" t="s">
        <v>35</v>
      </c>
      <c r="H531" s="41" t="s">
        <v>1873</v>
      </c>
      <c r="I531" s="41" t="s">
        <v>1873</v>
      </c>
      <c r="J531" s="51" t="s">
        <v>109</v>
      </c>
      <c r="K531" s="51" t="s">
        <v>109</v>
      </c>
      <c r="L531" s="41" t="s">
        <v>15</v>
      </c>
      <c r="M531" s="41" t="s">
        <v>332</v>
      </c>
      <c r="N531" s="50" t="str">
        <f t="shared" si="9"/>
        <v>INSERT INTO ft_t_rtvl   (rtng_value_oid, rtng_set_oid, rtng_cde, last_chg_tms, last_chg_usr_id, start_tms, rank_num, rtng_cde_num, rtng_nme, rtng_desc, data_stat_typ, data_src_id)  SELECT 'ESM=000530', (SELECT rtng_set_oid FROM ft_t_rtng WHERE end_tms IS NULL AND rtng_set_mnem = 'S&amp;P' ),'B1',SYSDATE,'GS:BARCLAYS',SYSDATE,null,null,'B1','B1','ACTIVE','ESM'      FROM DUAL WHERE NOT EXISTS (SELECT 1 FROM ft_t_rtvl WHERE rtng_set_oid = (SELECT rtng_set_oid FROM ft_t_rtng WHERE end_tms IS NULL AND rtng_set_mnem = 'S&amp;P' ) AND rtng_cde = 'B1');</v>
      </c>
    </row>
    <row r="532" spans="1:14" ht="14.5">
      <c r="A532" s="49" t="s">
        <v>116</v>
      </c>
      <c r="B532" s="41" t="s">
        <v>2602</v>
      </c>
      <c r="C532" s="41" t="s">
        <v>116</v>
      </c>
      <c r="D532" s="51" t="s">
        <v>99</v>
      </c>
      <c r="E532" s="43" t="s">
        <v>35</v>
      </c>
      <c r="F532" s="42" t="s">
        <v>331</v>
      </c>
      <c r="G532" s="42" t="s">
        <v>35</v>
      </c>
      <c r="H532" s="41" t="s">
        <v>1873</v>
      </c>
      <c r="I532" s="41" t="s">
        <v>1873</v>
      </c>
      <c r="J532" s="51" t="s">
        <v>99</v>
      </c>
      <c r="K532" s="51" t="s">
        <v>99</v>
      </c>
      <c r="L532" s="41" t="s">
        <v>15</v>
      </c>
      <c r="M532" s="41" t="s">
        <v>332</v>
      </c>
      <c r="N532" s="50" t="str">
        <f t="shared" si="9"/>
        <v>INSERT INTO ft_t_rtvl   (rtng_value_oid, rtng_set_oid, rtng_cde, last_chg_tms, last_chg_usr_id, start_tms, rank_num, rtng_cde_num, rtng_nme, rtng_desc, data_stat_typ, data_src_id)  SELECT 'ESM=000531', (SELECT rtng_set_oid FROM ft_t_rtng WHERE end_tms IS NULL AND rtng_set_mnem = 'S&amp;P' ),'Aa3',SYSDATE,'GS:BARCLAYS',SYSDATE,null,null,'Aa3','Aa3','ACTIVE','ESM'      FROM DUAL WHERE NOT EXISTS (SELECT 1 FROM ft_t_rtvl WHERE rtng_set_oid = (SELECT rtng_set_oid FROM ft_t_rtng WHERE end_tms IS NULL AND rtng_set_mnem = 'S&amp;P' ) AND rtng_cde = 'Aa3');</v>
      </c>
    </row>
    <row r="533" spans="1:14" ht="14.5">
      <c r="A533" s="49" t="s">
        <v>116</v>
      </c>
      <c r="B533" s="41" t="s">
        <v>2603</v>
      </c>
      <c r="C533" s="41" t="s">
        <v>116</v>
      </c>
      <c r="D533" s="51" t="s">
        <v>98</v>
      </c>
      <c r="E533" s="43" t="s">
        <v>35</v>
      </c>
      <c r="F533" s="42" t="s">
        <v>331</v>
      </c>
      <c r="G533" s="42" t="s">
        <v>35</v>
      </c>
      <c r="H533" s="41" t="s">
        <v>1873</v>
      </c>
      <c r="I533" s="41" t="s">
        <v>1873</v>
      </c>
      <c r="J533" s="51" t="s">
        <v>98</v>
      </c>
      <c r="K533" s="51" t="s">
        <v>98</v>
      </c>
      <c r="L533" s="41" t="s">
        <v>15</v>
      </c>
      <c r="M533" s="41" t="s">
        <v>332</v>
      </c>
      <c r="N533" s="50" t="str">
        <f t="shared" si="9"/>
        <v>INSERT INTO ft_t_rtvl   (rtng_value_oid, rtng_set_oid, rtng_cde, last_chg_tms, last_chg_usr_id, start_tms, rank_num, rtng_cde_num, rtng_nme, rtng_desc, data_stat_typ, data_src_id)  SELECT 'ESM=000532', (SELECT rtng_set_oid FROM ft_t_rtng WHERE end_tms IS NULL AND rtng_set_mnem = 'S&amp;P' ),'Aa2',SYSDATE,'GS:BARCLAYS',SYSDATE,null,null,'Aa2','Aa2','ACTIVE','ESM'      FROM DUAL WHERE NOT EXISTS (SELECT 1 FROM ft_t_rtvl WHERE rtng_set_oid = (SELECT rtng_set_oid FROM ft_t_rtng WHERE end_tms IS NULL AND rtng_set_mnem = 'S&amp;P' ) AND rtng_cde = 'Aa2');</v>
      </c>
    </row>
    <row r="534" spans="1:14" ht="14.5">
      <c r="A534" s="49" t="s">
        <v>116</v>
      </c>
      <c r="B534" s="41" t="s">
        <v>2604</v>
      </c>
      <c r="C534" s="41" t="s">
        <v>116</v>
      </c>
      <c r="D534" s="51" t="s">
        <v>97</v>
      </c>
      <c r="E534" s="43" t="s">
        <v>35</v>
      </c>
      <c r="F534" s="42" t="s">
        <v>331</v>
      </c>
      <c r="G534" s="42" t="s">
        <v>35</v>
      </c>
      <c r="H534" s="41" t="s">
        <v>1873</v>
      </c>
      <c r="I534" s="41" t="s">
        <v>1873</v>
      </c>
      <c r="J534" s="51" t="s">
        <v>97</v>
      </c>
      <c r="K534" s="51" t="s">
        <v>97</v>
      </c>
      <c r="L534" s="41" t="s">
        <v>15</v>
      </c>
      <c r="M534" s="41" t="s">
        <v>332</v>
      </c>
      <c r="N534" s="50" t="str">
        <f t="shared" si="9"/>
        <v>INSERT INTO ft_t_rtvl   (rtng_value_oid, rtng_set_oid, rtng_cde, last_chg_tms, last_chg_usr_id, start_tms, rank_num, rtng_cde_num, rtng_nme, rtng_desc, data_stat_typ, data_src_id)  SELECT 'ESM=000533', (SELECT rtng_set_oid FROM ft_t_rtng WHERE end_tms IS NULL AND rtng_set_mnem = 'S&amp;P' ),'Aa1',SYSDATE,'GS:BARCLAYS',SYSDATE,null,null,'Aa1','Aa1','ACTIVE','ESM'      FROM DUAL WHERE NOT EXISTS (SELECT 1 FROM ft_t_rtvl WHERE rtng_set_oid = (SELECT rtng_set_oid FROM ft_t_rtng WHERE end_tms IS NULL AND rtng_set_mnem = 'S&amp;P' ) AND rtng_cde = 'Aa1');</v>
      </c>
    </row>
    <row r="535" spans="1:14" ht="14.5">
      <c r="A535" s="49" t="s">
        <v>116</v>
      </c>
      <c r="B535" s="41" t="s">
        <v>2605</v>
      </c>
      <c r="C535" s="41" t="s">
        <v>116</v>
      </c>
      <c r="D535" s="51" t="s">
        <v>147</v>
      </c>
      <c r="E535" s="43" t="s">
        <v>35</v>
      </c>
      <c r="F535" s="42" t="s">
        <v>331</v>
      </c>
      <c r="G535" s="42" t="s">
        <v>35</v>
      </c>
      <c r="H535" s="41" t="s">
        <v>1873</v>
      </c>
      <c r="I535" s="41" t="s">
        <v>1873</v>
      </c>
      <c r="J535" s="51" t="s">
        <v>147</v>
      </c>
      <c r="K535" s="51" t="s">
        <v>147</v>
      </c>
      <c r="L535" s="41" t="s">
        <v>15</v>
      </c>
      <c r="M535" s="41" t="s">
        <v>332</v>
      </c>
      <c r="N535" s="50" t="str">
        <f t="shared" si="9"/>
        <v>INSERT INTO ft_t_rtvl   (rtng_value_oid, rtng_set_oid, rtng_cde, last_chg_tms, last_chg_usr_id, start_tms, rank_num, rtng_cde_num, rtng_nme, rtng_desc, data_stat_typ, data_src_id)  SELECT 'ESM=000534', (SELECT rtng_set_oid FROM ft_t_rtng WHERE end_tms IS NULL AND rtng_set_mnem = 'S&amp;P' ),'NP',SYSDATE,'GS:BARCLAYS',SYSDATE,null,null,'NP','NP','ACTIVE','ESM'      FROM DUAL WHERE NOT EXISTS (SELECT 1 FROM ft_t_rtvl WHERE rtng_set_oid = (SELECT rtng_set_oid FROM ft_t_rtng WHERE end_tms IS NULL AND rtng_set_mnem = 'S&amp;P' ) AND rtng_cde = 'NP');</v>
      </c>
    </row>
    <row r="536" spans="1:14" ht="14.5">
      <c r="A536" s="49" t="s">
        <v>116</v>
      </c>
      <c r="B536" s="41" t="s">
        <v>2606</v>
      </c>
      <c r="C536" s="41" t="s">
        <v>116</v>
      </c>
      <c r="D536" s="51" t="s">
        <v>1873</v>
      </c>
      <c r="E536" s="43" t="s">
        <v>35</v>
      </c>
      <c r="F536" s="42" t="s">
        <v>331</v>
      </c>
      <c r="G536" s="42" t="s">
        <v>35</v>
      </c>
      <c r="H536" s="41" t="s">
        <v>1873</v>
      </c>
      <c r="I536" s="41" t="s">
        <v>1873</v>
      </c>
      <c r="J536" s="51" t="s">
        <v>1873</v>
      </c>
      <c r="K536" s="51" t="s">
        <v>1873</v>
      </c>
      <c r="L536" s="41" t="s">
        <v>15</v>
      </c>
      <c r="M536" s="41" t="s">
        <v>332</v>
      </c>
      <c r="N536" s="50" t="str">
        <f t="shared" si="9"/>
        <v>INSERT INTO ft_t_rtvl   (rtng_value_oid, rtng_set_oid, rtng_cde, last_chg_tms, last_chg_usr_id, start_tms, rank_num, rtng_cde_num, rtng_nme, rtng_desc, data_stat_typ, data_src_id)  SELECT 'ESM=000535', (SELECT rtng_set_oid FROM ft_t_rtng WHERE end_tms IS NULL AND rtng_set_mnem = 'S&amp;P' ),'null',SYSDATE,'GS:BARCLAYS',SYSDATE,null,null,'null','null','ACTIVE','ESM'      FROM DUAL WHERE NOT EXISTS (SELECT 1 FROM ft_t_rtvl WHERE rtng_set_oid = (SELECT rtng_set_oid FROM ft_t_rtng WHERE end_tms IS NULL AND rtng_set_mnem = 'S&amp;P' ) AND rtng_cde = 'null');</v>
      </c>
    </row>
    <row r="537" spans="1:14" ht="14.5">
      <c r="A537" s="49" t="s">
        <v>116</v>
      </c>
      <c r="B537" s="41" t="s">
        <v>2607</v>
      </c>
      <c r="C537" s="41" t="s">
        <v>116</v>
      </c>
      <c r="D537" s="51" t="s">
        <v>2397</v>
      </c>
      <c r="E537" s="43" t="s">
        <v>35</v>
      </c>
      <c r="F537" s="42" t="s">
        <v>331</v>
      </c>
      <c r="G537" s="42" t="s">
        <v>35</v>
      </c>
      <c r="H537" s="41" t="s">
        <v>1873</v>
      </c>
      <c r="I537" s="41" t="s">
        <v>1873</v>
      </c>
      <c r="J537" s="51" t="s">
        <v>2397</v>
      </c>
      <c r="K537" s="51" t="s">
        <v>2397</v>
      </c>
      <c r="L537" s="41" t="s">
        <v>15</v>
      </c>
      <c r="M537" s="41" t="s">
        <v>332</v>
      </c>
      <c r="N537" s="50" t="str">
        <f t="shared" si="9"/>
        <v>INSERT INTO ft_t_rtvl   (rtng_value_oid, rtng_set_oid, rtng_cde, last_chg_tms, last_chg_usr_id, start_tms, rank_num, rtng_cde_num, rtng_nme, rtng_desc, data_stat_typ, data_src_id)  SELECT 'ESM=000536', (SELECT rtng_set_oid FROM ft_t_rtng WHERE end_tms IS NULL AND rtng_set_mnem = 'S&amp;P' ),'Baa1 *-',SYSDATE,'GS:BARCLAYS',SYSDATE,null,null,'Baa1 *-','Baa1 *-','ACTIVE','ESM'      FROM DUAL WHERE NOT EXISTS (SELECT 1 FROM ft_t_rtvl WHERE rtng_set_oid = (SELECT rtng_set_oid FROM ft_t_rtng WHERE end_tms IS NULL AND rtng_set_mnem = 'S&amp;P' ) AND rtng_cde = 'Baa1 *-');</v>
      </c>
    </row>
    <row r="538" spans="1:14" ht="14.5">
      <c r="A538" s="49" t="s">
        <v>116</v>
      </c>
      <c r="B538" s="41" t="s">
        <v>2608</v>
      </c>
      <c r="C538" s="41" t="s">
        <v>116</v>
      </c>
      <c r="D538" s="51" t="s">
        <v>2398</v>
      </c>
      <c r="E538" s="43" t="s">
        <v>35</v>
      </c>
      <c r="F538" s="42" t="s">
        <v>331</v>
      </c>
      <c r="G538" s="42" t="s">
        <v>35</v>
      </c>
      <c r="H538" s="41" t="s">
        <v>1873</v>
      </c>
      <c r="I538" s="41" t="s">
        <v>1873</v>
      </c>
      <c r="J538" s="51" t="s">
        <v>2398</v>
      </c>
      <c r="K538" s="51" t="s">
        <v>2398</v>
      </c>
      <c r="L538" s="41" t="s">
        <v>15</v>
      </c>
      <c r="M538" s="41" t="s">
        <v>332</v>
      </c>
      <c r="N538" s="50" t="str">
        <f t="shared" si="9"/>
        <v>INSERT INTO ft_t_rtvl   (rtng_value_oid, rtng_set_oid, rtng_cde, last_chg_tms, last_chg_usr_id, start_tms, rank_num, rtng_cde_num, rtng_nme, rtng_desc, data_stat_typ, data_src_id)  SELECT 'ESM=000537', (SELECT rtng_set_oid FROM ft_t_rtng WHERE end_tms IS NULL AND rtng_set_mnem = 'S&amp;P' ),'Baa1 *+',SYSDATE,'GS:BARCLAYS',SYSDATE,null,null,'Baa1 *+','Baa1 *+','ACTIVE','ESM'      FROM DUAL WHERE NOT EXISTS (SELECT 1 FROM ft_t_rtvl WHERE rtng_set_oid = (SELECT rtng_set_oid FROM ft_t_rtng WHERE end_tms IS NULL AND rtng_set_mnem = 'S&amp;P' ) AND rtng_cde = 'Baa1 *+');</v>
      </c>
    </row>
    <row r="539" spans="1:14" ht="14.5">
      <c r="A539" s="49" t="s">
        <v>116</v>
      </c>
      <c r="B539" s="41" t="s">
        <v>2609</v>
      </c>
      <c r="C539" s="41" t="s">
        <v>116</v>
      </c>
      <c r="D539" s="51" t="s">
        <v>139</v>
      </c>
      <c r="E539" s="43" t="s">
        <v>35</v>
      </c>
      <c r="F539" s="42" t="s">
        <v>331</v>
      </c>
      <c r="G539" s="42" t="s">
        <v>35</v>
      </c>
      <c r="H539" s="41" t="s">
        <v>1873</v>
      </c>
      <c r="I539" s="41" t="s">
        <v>1873</v>
      </c>
      <c r="J539" s="51" t="s">
        <v>139</v>
      </c>
      <c r="K539" s="51" t="s">
        <v>139</v>
      </c>
      <c r="L539" s="41" t="s">
        <v>15</v>
      </c>
      <c r="M539" s="41" t="s">
        <v>332</v>
      </c>
      <c r="N539" s="50" t="str">
        <f t="shared" si="9"/>
        <v>INSERT INTO ft_t_rtvl   (rtng_value_oid, rtng_set_oid, rtng_cde, last_chg_tms, last_chg_usr_id, start_tms, rank_num, rtng_cde_num, rtng_nme, rtng_desc, data_stat_typ, data_src_id)  SELECT 'ESM=000538', (SELECT rtng_set_oid FROM ft_t_rtng WHERE end_tms IS NULL AND rtng_set_mnem = 'S&amp;P' ),'P-1',SYSDATE,'GS:BARCLAYS',SYSDATE,null,null,'P-1','P-1','ACTIVE','ESM'      FROM DUAL WHERE NOT EXISTS (SELECT 1 FROM ft_t_rtvl WHERE rtng_set_oid = (SELECT rtng_set_oid FROM ft_t_rtng WHERE end_tms IS NULL AND rtng_set_mnem = 'S&amp;P' ) AND rtng_cde = 'P-1');</v>
      </c>
    </row>
    <row r="540" spans="1:14" ht="14.5">
      <c r="A540" s="49" t="s">
        <v>116</v>
      </c>
      <c r="B540" s="41" t="s">
        <v>2610</v>
      </c>
      <c r="C540" s="41" t="s">
        <v>116</v>
      </c>
      <c r="D540" s="51" t="s">
        <v>134</v>
      </c>
      <c r="E540" s="43" t="s">
        <v>35</v>
      </c>
      <c r="F540" s="42" t="s">
        <v>331</v>
      </c>
      <c r="G540" s="42" t="s">
        <v>35</v>
      </c>
      <c r="H540" s="41" t="s">
        <v>1873</v>
      </c>
      <c r="I540" s="41" t="s">
        <v>1873</v>
      </c>
      <c r="J540" s="51" t="s">
        <v>134</v>
      </c>
      <c r="K540" s="51" t="s">
        <v>134</v>
      </c>
      <c r="L540" s="41" t="s">
        <v>15</v>
      </c>
      <c r="M540" s="41" t="s">
        <v>332</v>
      </c>
      <c r="N540" s="50" t="str">
        <f t="shared" si="9"/>
        <v>INSERT INTO ft_t_rtvl   (rtng_value_oid, rtng_set_oid, rtng_cde, last_chg_tms, last_chg_usr_id, start_tms, rank_num, rtng_cde_num, rtng_nme, rtng_desc, data_stat_typ, data_src_id)  SELECT 'ESM=000539', (SELECT rtng_set_oid FROM ft_t_rtng WHERE end_tms IS NULL AND rtng_set_mnem = 'S&amp;P' ),'P-3',SYSDATE,'GS:BARCLAYS',SYSDATE,null,null,'P-3','P-3','ACTIVE','ESM'      FROM DUAL WHERE NOT EXISTS (SELECT 1 FROM ft_t_rtvl WHERE rtng_set_oid = (SELECT rtng_set_oid FROM ft_t_rtng WHERE end_tms IS NULL AND rtng_set_mnem = 'S&amp;P' ) AND rtng_cde = 'P-3');</v>
      </c>
    </row>
    <row r="541" spans="1:14" ht="14.5">
      <c r="A541" s="49" t="s">
        <v>116</v>
      </c>
      <c r="B541" s="41" t="s">
        <v>2611</v>
      </c>
      <c r="C541" s="41" t="s">
        <v>116</v>
      </c>
      <c r="D541" s="51" t="s">
        <v>130</v>
      </c>
      <c r="E541" s="43" t="s">
        <v>35</v>
      </c>
      <c r="F541" s="42" t="s">
        <v>331</v>
      </c>
      <c r="G541" s="42" t="s">
        <v>35</v>
      </c>
      <c r="H541" s="41" t="s">
        <v>1873</v>
      </c>
      <c r="I541" s="41" t="s">
        <v>1873</v>
      </c>
      <c r="J541" s="51" t="s">
        <v>130</v>
      </c>
      <c r="K541" s="51" t="s">
        <v>130</v>
      </c>
      <c r="L541" s="41" t="s">
        <v>15</v>
      </c>
      <c r="M541" s="41" t="s">
        <v>332</v>
      </c>
      <c r="N541" s="50" t="str">
        <f t="shared" si="9"/>
        <v>INSERT INTO ft_t_rtvl   (rtng_value_oid, rtng_set_oid, rtng_cde, last_chg_tms, last_chg_usr_id, start_tms, rank_num, rtng_cde_num, rtng_nme, rtng_desc, data_stat_typ, data_src_id)  SELECT 'ESM=000540', (SELECT rtng_set_oid FROM ft_t_rtng WHERE end_tms IS NULL AND rtng_set_mnem = 'S&amp;P' ),'P-2',SYSDATE,'GS:BARCLAYS',SYSDATE,null,null,'P-2','P-2','ACTIVE','ESM'      FROM DUAL WHERE NOT EXISTS (SELECT 1 FROM ft_t_rtvl WHERE rtng_set_oid = (SELECT rtng_set_oid FROM ft_t_rtng WHERE end_tms IS NULL AND rtng_set_mnem = 'S&amp;P' ) AND rtng_cde = 'P-2');</v>
      </c>
    </row>
    <row r="542" spans="1:14" ht="14.5">
      <c r="A542" s="49" t="s">
        <v>116</v>
      </c>
      <c r="B542" s="41" t="s">
        <v>2612</v>
      </c>
      <c r="C542" s="41" t="s">
        <v>116</v>
      </c>
      <c r="D542" s="51" t="s">
        <v>111</v>
      </c>
      <c r="E542" s="43" t="s">
        <v>35</v>
      </c>
      <c r="F542" s="42" t="s">
        <v>331</v>
      </c>
      <c r="G542" s="42" t="s">
        <v>35</v>
      </c>
      <c r="H542" s="41" t="s">
        <v>1873</v>
      </c>
      <c r="I542" s="41" t="s">
        <v>1873</v>
      </c>
      <c r="J542" s="51" t="s">
        <v>111</v>
      </c>
      <c r="K542" s="51" t="s">
        <v>111</v>
      </c>
      <c r="L542" s="41" t="s">
        <v>15</v>
      </c>
      <c r="M542" s="41" t="s">
        <v>332</v>
      </c>
      <c r="N542" s="50" t="str">
        <f t="shared" si="9"/>
        <v>INSERT INTO ft_t_rtvl   (rtng_value_oid, rtng_set_oid, rtng_cde, last_chg_tms, last_chg_usr_id, start_tms, rank_num, rtng_cde_num, rtng_nme, rtng_desc, data_stat_typ, data_src_id)  SELECT 'ESM=000541', (SELECT rtng_set_oid FROM ft_t_rtng WHERE end_tms IS NULL AND rtng_set_mnem = 'S&amp;P' ),'B3',SYSDATE,'GS:BARCLAYS',SYSDATE,null,null,'B3','B3','ACTIVE','ESM'      FROM DUAL WHERE NOT EXISTS (SELECT 1 FROM ft_t_rtvl WHERE rtng_set_oid = (SELECT rtng_set_oid FROM ft_t_rtng WHERE end_tms IS NULL AND rtng_set_mnem = 'S&amp;P' ) AND rtng_cde = 'B3');</v>
      </c>
    </row>
    <row r="543" spans="1:14" ht="14.5">
      <c r="A543" s="49" t="s">
        <v>116</v>
      </c>
      <c r="B543" s="41" t="s">
        <v>2613</v>
      </c>
      <c r="C543" s="41" t="s">
        <v>116</v>
      </c>
      <c r="D543" s="51" t="s">
        <v>106</v>
      </c>
      <c r="E543" s="43" t="s">
        <v>35</v>
      </c>
      <c r="F543" s="42" t="s">
        <v>331</v>
      </c>
      <c r="G543" s="42" t="s">
        <v>35</v>
      </c>
      <c r="H543" s="41" t="s">
        <v>1873</v>
      </c>
      <c r="I543" s="41" t="s">
        <v>1873</v>
      </c>
      <c r="J543" s="51" t="s">
        <v>106</v>
      </c>
      <c r="K543" s="51" t="s">
        <v>106</v>
      </c>
      <c r="L543" s="41" t="s">
        <v>15</v>
      </c>
      <c r="M543" s="41" t="s">
        <v>332</v>
      </c>
      <c r="N543" s="50" t="str">
        <f t="shared" si="9"/>
        <v>INSERT INTO ft_t_rtvl   (rtng_value_oid, rtng_set_oid, rtng_cde, last_chg_tms, last_chg_usr_id, start_tms, rank_num, rtng_cde_num, rtng_nme, rtng_desc, data_stat_typ, data_src_id)  SELECT 'ESM=000542', (SELECT rtng_set_oid FROM ft_t_rtng WHERE end_tms IS NULL AND rtng_set_mnem = 'S&amp;P' ),'Ba1',SYSDATE,'GS:BARCLAYS',SYSDATE,null,null,'Ba1','Ba1','ACTIVE','ESM'      FROM DUAL WHERE NOT EXISTS (SELECT 1 FROM ft_t_rtvl WHERE rtng_set_oid = (SELECT rtng_set_oid FROM ft_t_rtng WHERE end_tms IS NULL AND rtng_set_mnem = 'S&amp;P' ) AND rtng_cde = 'Ba1');</v>
      </c>
    </row>
    <row r="544" spans="1:14" ht="14.5">
      <c r="A544" s="49" t="s">
        <v>116</v>
      </c>
      <c r="B544" s="41" t="s">
        <v>2614</v>
      </c>
      <c r="C544" s="41" t="s">
        <v>116</v>
      </c>
      <c r="D544" s="51" t="s">
        <v>107</v>
      </c>
      <c r="E544" s="43" t="s">
        <v>35</v>
      </c>
      <c r="F544" s="42" t="s">
        <v>331</v>
      </c>
      <c r="G544" s="42" t="s">
        <v>35</v>
      </c>
      <c r="H544" s="41" t="s">
        <v>1873</v>
      </c>
      <c r="I544" s="41" t="s">
        <v>1873</v>
      </c>
      <c r="J544" s="51" t="s">
        <v>107</v>
      </c>
      <c r="K544" s="51" t="s">
        <v>107</v>
      </c>
      <c r="L544" s="41" t="s">
        <v>15</v>
      </c>
      <c r="M544" s="41" t="s">
        <v>332</v>
      </c>
      <c r="N544" s="50" t="str">
        <f t="shared" si="9"/>
        <v>INSERT INTO ft_t_rtvl   (rtng_value_oid, rtng_set_oid, rtng_cde, last_chg_tms, last_chg_usr_id, start_tms, rank_num, rtng_cde_num, rtng_nme, rtng_desc, data_stat_typ, data_src_id)  SELECT 'ESM=000543', (SELECT rtng_set_oid FROM ft_t_rtng WHERE end_tms IS NULL AND rtng_set_mnem = 'S&amp;P' ),'Ba2',SYSDATE,'GS:BARCLAYS',SYSDATE,null,null,'Ba2','Ba2','ACTIVE','ESM'      FROM DUAL WHERE NOT EXISTS (SELECT 1 FROM ft_t_rtvl WHERE rtng_set_oid = (SELECT rtng_set_oid FROM ft_t_rtng WHERE end_tms IS NULL AND rtng_set_mnem = 'S&amp;P' ) AND rtng_cde = 'Ba2');</v>
      </c>
    </row>
    <row r="545" spans="1:14" ht="14.5">
      <c r="A545" s="49" t="s">
        <v>116</v>
      </c>
      <c r="B545" s="41" t="s">
        <v>2615</v>
      </c>
      <c r="C545" s="41" t="s">
        <v>116</v>
      </c>
      <c r="D545" s="51" t="s">
        <v>108</v>
      </c>
      <c r="E545" s="43" t="s">
        <v>35</v>
      </c>
      <c r="F545" s="42" t="s">
        <v>331</v>
      </c>
      <c r="G545" s="42" t="s">
        <v>35</v>
      </c>
      <c r="H545" s="41" t="s">
        <v>1873</v>
      </c>
      <c r="I545" s="41" t="s">
        <v>1873</v>
      </c>
      <c r="J545" s="51" t="s">
        <v>108</v>
      </c>
      <c r="K545" s="51" t="s">
        <v>108</v>
      </c>
      <c r="L545" s="41" t="s">
        <v>15</v>
      </c>
      <c r="M545" s="41" t="s">
        <v>332</v>
      </c>
      <c r="N545" s="50" t="str">
        <f t="shared" si="9"/>
        <v>INSERT INTO ft_t_rtvl   (rtng_value_oid, rtng_set_oid, rtng_cde, last_chg_tms, last_chg_usr_id, start_tms, rank_num, rtng_cde_num, rtng_nme, rtng_desc, data_stat_typ, data_src_id)  SELECT 'ESM=000544', (SELECT rtng_set_oid FROM ft_t_rtng WHERE end_tms IS NULL AND rtng_set_mnem = 'S&amp;P' ),'Ba3',SYSDATE,'GS:BARCLAYS',SYSDATE,null,null,'Ba3','Ba3','ACTIVE','ESM'      FROM DUAL WHERE NOT EXISTS (SELECT 1 FROM ft_t_rtvl WHERE rtng_set_oid = (SELECT rtng_set_oid FROM ft_t_rtng WHERE end_tms IS NULL AND rtng_set_mnem = 'S&amp;P' ) AND rtng_cde = 'Ba3');</v>
      </c>
    </row>
    <row r="546" spans="1:14" ht="14.5">
      <c r="A546" s="49" t="s">
        <v>116</v>
      </c>
      <c r="B546" s="41" t="s">
        <v>2616</v>
      </c>
      <c r="C546" s="41" t="s">
        <v>116</v>
      </c>
      <c r="D546" s="51" t="s">
        <v>2391</v>
      </c>
      <c r="E546" s="43" t="s">
        <v>35</v>
      </c>
      <c r="F546" s="42" t="s">
        <v>331</v>
      </c>
      <c r="G546" s="42" t="s">
        <v>35</v>
      </c>
      <c r="H546" s="41" t="s">
        <v>1873</v>
      </c>
      <c r="I546" s="41" t="s">
        <v>1873</v>
      </c>
      <c r="J546" s="51" t="s">
        <v>2391</v>
      </c>
      <c r="K546" s="51" t="s">
        <v>2391</v>
      </c>
      <c r="L546" s="41" t="s">
        <v>15</v>
      </c>
      <c r="M546" s="41" t="s">
        <v>332</v>
      </c>
      <c r="N546" s="50" t="str">
        <f t="shared" si="9"/>
        <v>INSERT INTO ft_t_rtvl   (rtng_value_oid, rtng_set_oid, rtng_cde, last_chg_tms, last_chg_usr_id, start_tms, rank_num, rtng_cde_num, rtng_nme, rtng_desc, data_stat_typ, data_src_id)  SELECT 'ESM=000545', (SELECT rtng_set_oid FROM ft_t_rtng WHERE end_tms IS NULL AND rtng_set_mnem = 'S&amp;P' ),'A2 *-',SYSDATE,'GS:BARCLAYS',SYSDATE,null,null,'A2 *-','A2 *-','ACTIVE','ESM'      FROM DUAL WHERE NOT EXISTS (SELECT 1 FROM ft_t_rtvl WHERE rtng_set_oid = (SELECT rtng_set_oid FROM ft_t_rtng WHERE end_tms IS NULL AND rtng_set_mnem = 'S&amp;P' ) AND rtng_cde = 'A2 *-');</v>
      </c>
    </row>
    <row r="547" spans="1:14" ht="14.5">
      <c r="A547" s="49" t="s">
        <v>116</v>
      </c>
      <c r="B547" s="41" t="s">
        <v>2617</v>
      </c>
      <c r="C547" s="41" t="s">
        <v>116</v>
      </c>
      <c r="D547" s="51" t="s">
        <v>2458</v>
      </c>
      <c r="E547" s="43" t="s">
        <v>35</v>
      </c>
      <c r="F547" s="42" t="s">
        <v>331</v>
      </c>
      <c r="G547" s="42" t="s">
        <v>35</v>
      </c>
      <c r="H547" s="41" t="s">
        <v>1873</v>
      </c>
      <c r="I547" s="41" t="s">
        <v>1873</v>
      </c>
      <c r="J547" s="51" t="s">
        <v>2458</v>
      </c>
      <c r="K547" s="51" t="s">
        <v>2458</v>
      </c>
      <c r="L547" s="41" t="s">
        <v>15</v>
      </c>
      <c r="M547" s="41" t="s">
        <v>332</v>
      </c>
      <c r="N547" s="50" t="str">
        <f t="shared" si="9"/>
        <v>INSERT INTO ft_t_rtvl   (rtng_value_oid, rtng_set_oid, rtng_cde, last_chg_tms, last_chg_usr_id, start_tms, rank_num, rtng_cde_num, rtng_nme, rtng_desc, data_stat_typ, data_src_id)  SELECT 'ESM=000546', (SELECT rtng_set_oid FROM ft_t_rtng WHERE end_tms IS NULL AND rtng_set_mnem = 'S&amp;P' ),'(P)Baa1',SYSDATE,'GS:BARCLAYS',SYSDATE,null,null,'(P)Baa1','(P)Baa1','ACTIVE','ESM'      FROM DUAL WHERE NOT EXISTS (SELECT 1 FROM ft_t_rtvl WHERE rtng_set_oid = (SELECT rtng_set_oid FROM ft_t_rtng WHERE end_tms IS NULL AND rtng_set_mnem = 'S&amp;P' ) AND rtng_cde = '(P)Baa1');</v>
      </c>
    </row>
    <row r="548" spans="1:14" ht="14.5">
      <c r="B548" s="41" t="s">
        <v>2618</v>
      </c>
      <c r="D548" s="51" t="s">
        <v>137</v>
      </c>
      <c r="E548" s="43" t="s">
        <v>35</v>
      </c>
      <c r="F548" s="42" t="s">
        <v>331</v>
      </c>
      <c r="G548" s="42" t="s">
        <v>35</v>
      </c>
      <c r="H548" s="41" t="s">
        <v>1873</v>
      </c>
      <c r="I548" s="41" t="s">
        <v>1873</v>
      </c>
      <c r="J548" s="51" t="s">
        <v>137</v>
      </c>
      <c r="K548" s="51" t="s">
        <v>137</v>
      </c>
      <c r="L548" s="41" t="s">
        <v>15</v>
      </c>
      <c r="M548" s="41" t="s">
        <v>332</v>
      </c>
      <c r="N548" s="50" t="str">
        <f t="shared" si="9"/>
        <v>INSERT INTO ft_t_rtvl   (rtng_value_oid, rtng_set_oid, rtng_cde, last_chg_tms, last_chg_usr_id, start_tms, rank_num, rtng_cde_num, rtng_nme, rtng_desc, data_stat_typ, data_src_id)  SELECT 'ESM=000547', (SELECT rtng_set_oid FROM ft_t_rtng WHERE end_tms IS NULL AND rtng_set_mnem = '' ),'A1 *-',SYSDATE,'GS:BARCLAYS',SYSDATE,null,null,'A1 *-','A1 *-','ACTIVE','ESM'      FROM DUAL WHERE NOT EXISTS (SELECT 1 FROM ft_t_rtvl WHERE rtng_set_oid = (SELECT rtng_set_oid FROM ft_t_rtng WHERE end_tms IS NULL AND rtng_set_mnem = '' ) AND rtng_cde = 'A1 *-');</v>
      </c>
    </row>
    <row r="550" spans="1:14" ht="12">
      <c r="A550" s="29" t="s">
        <v>3728</v>
      </c>
      <c r="B550" s="29" t="s">
        <v>3716</v>
      </c>
      <c r="C550" s="29" t="s">
        <v>3730</v>
      </c>
      <c r="D550" s="29" t="s">
        <v>1875</v>
      </c>
      <c r="E550" s="43" t="s">
        <v>35</v>
      </c>
      <c r="F550" s="42" t="s">
        <v>331</v>
      </c>
      <c r="G550" s="42" t="s">
        <v>35</v>
      </c>
      <c r="H550" s="41" t="s">
        <v>1873</v>
      </c>
      <c r="I550" s="41" t="s">
        <v>1873</v>
      </c>
      <c r="J550" s="29" t="s">
        <v>1875</v>
      </c>
      <c r="K550" s="29" t="s">
        <v>1875</v>
      </c>
      <c r="L550" s="41" t="s">
        <v>15</v>
      </c>
      <c r="M550" s="41" t="s">
        <v>332</v>
      </c>
      <c r="N550" s="50" t="str">
        <f>CONCATENATE("INSERT INTO ft_t_rtvl   (rtng_value_oid, rtng_set_oid, rtng_cde, last_chg_tms, last_chg_usr_id, start_tms, rank_num, rtng_cde_num, rtng_nme, rtng_desc, data_stat_typ, data_src_id)  SELECT '", B550, "', (SELECT rtng_set_oid FROM ft_t_rtng WHERE end_tms IS NULL AND rtng_set_mnem = '", C550, "' ),'", D550, "',", E550, ",'", F550, "',", G550, ",", H550,",", IF(I550="","NULL",I550), ",'", J550, "','", K550, "','", L550, "','", M550, "'      FROM DUAL WHERE NOT EXISTS (SELECT 1 FROM ft_t_rtvl WHERE rtng_set_oid = ", "(SELECT rtng_set_oid FROM ft_t_rtng WHERE end_tms IS NULL AND rtng_set_mnem = '", C550, "' )", " AND rtng_cde = '", D550, "');")</f>
        <v>INSERT INTO ft_t_rtvl   (rtng_value_oid, rtng_set_oid, rtng_cde, last_chg_tms, last_chg_usr_id, start_tms, rank_num, rtng_cde_num, rtng_nme, rtng_desc, data_stat_typ, data_src_id)  SELECT 'OUT=000001', (SELECT rtng_set_oid FROM ft_t_rtng WHERE end_tms IS NULL AND rtng_set_mnem = 'CDDIYGPH' ),'NEG',SYSDATE,'GS:BARCLAYS',SYSDATE,null,null,'NEG','NEG','ACTIVE','ESM'      FROM DUAL WHERE NOT EXISTS (SELECT 1 FROM ft_t_rtvl WHERE rtng_set_oid = (SELECT rtng_set_oid FROM ft_t_rtng WHERE end_tms IS NULL AND rtng_set_mnem = 'CDDIYGPH' ) AND rtng_cde = 'NEG');</v>
      </c>
    </row>
    <row r="551" spans="1:14" ht="12">
      <c r="A551" s="29" t="s">
        <v>3728</v>
      </c>
      <c r="B551" s="29" t="s">
        <v>3717</v>
      </c>
      <c r="C551" s="29" t="s">
        <v>3730</v>
      </c>
      <c r="D551" s="29" t="s">
        <v>3729</v>
      </c>
      <c r="E551" s="43" t="s">
        <v>35</v>
      </c>
      <c r="F551" s="42" t="s">
        <v>331</v>
      </c>
      <c r="G551" s="42" t="s">
        <v>35</v>
      </c>
      <c r="H551" s="41" t="s">
        <v>1873</v>
      </c>
      <c r="I551" s="41" t="s">
        <v>1873</v>
      </c>
      <c r="J551" s="29" t="s">
        <v>3729</v>
      </c>
      <c r="K551" s="29" t="s">
        <v>3729</v>
      </c>
      <c r="L551" s="41" t="s">
        <v>15</v>
      </c>
      <c r="M551" s="41" t="s">
        <v>332</v>
      </c>
      <c r="N551" s="50" t="str">
        <f t="shared" ref="N551:N561" si="10">CONCATENATE("INSERT INTO ft_t_rtvl   (rtng_value_oid, rtng_set_oid, rtng_cde, last_chg_tms, last_chg_usr_id, start_tms, rank_num, rtng_cde_num, rtng_nme, rtng_desc, data_stat_typ, data_src_id)  SELECT '", B551, "', (SELECT rtng_set_oid FROM ft_t_rtng WHERE end_tms IS NULL AND rtng_set_mnem = '", C551, "' ),'", D551, "',", E551, ",'", F551, "',", G551, ",", H551,",", IF(I551="","NULL",I551), ",'", J551, "','", K551, "','", L551, "','", M551, "'      FROM DUAL WHERE NOT EXISTS (SELECT 1 FROM ft_t_rtvl WHERE rtng_set_oid = ", "(SELECT rtng_set_oid FROM ft_t_rtng WHERE end_tms IS NULL AND rtng_set_mnem = '", C551, "' )", " AND rtng_cde = '", D551, "');")</f>
        <v>INSERT INTO ft_t_rtvl   (rtng_value_oid, rtng_set_oid, rtng_cde, last_chg_tms, last_chg_usr_id, start_tms, rank_num, rtng_cde_num, rtng_nme, rtng_desc, data_stat_typ, data_src_id)  SELECT 'OUT=000002', (SELECT rtng_set_oid FROM ft_t_rtng WHERE end_tms IS NULL AND rtng_set_mnem = 'CDDIYGPH' ),'DEVELOP',SYSDATE,'GS:BARCLAYS',SYSDATE,null,null,'DEVELOP','DEVELOP','ACTIVE','ESM'      FROM DUAL WHERE NOT EXISTS (SELECT 1 FROM ft_t_rtvl WHERE rtng_set_oid = (SELECT rtng_set_oid FROM ft_t_rtng WHERE end_tms IS NULL AND rtng_set_mnem = 'CDDIYGPH' ) AND rtng_cde = 'DEVELOP');</v>
      </c>
    </row>
    <row r="552" spans="1:14" ht="12">
      <c r="A552" s="29" t="s">
        <v>3728</v>
      </c>
      <c r="B552" s="29" t="s">
        <v>3718</v>
      </c>
      <c r="C552" s="29" t="s">
        <v>3730</v>
      </c>
      <c r="D552" s="29" t="s">
        <v>1876</v>
      </c>
      <c r="E552" s="43" t="s">
        <v>35</v>
      </c>
      <c r="F552" s="42" t="s">
        <v>331</v>
      </c>
      <c r="G552" s="42" t="s">
        <v>35</v>
      </c>
      <c r="H552" s="41" t="s">
        <v>1873</v>
      </c>
      <c r="I552" s="41" t="s">
        <v>1873</v>
      </c>
      <c r="J552" s="29" t="s">
        <v>1876</v>
      </c>
      <c r="K552" s="29" t="s">
        <v>1876</v>
      </c>
      <c r="L552" s="41" t="s">
        <v>15</v>
      </c>
      <c r="M552" s="41" t="s">
        <v>332</v>
      </c>
      <c r="N552" s="50" t="str">
        <f t="shared" si="10"/>
        <v>INSERT INTO ft_t_rtvl   (rtng_value_oid, rtng_set_oid, rtng_cde, last_chg_tms, last_chg_usr_id, start_tms, rank_num, rtng_cde_num, rtng_nme, rtng_desc, data_stat_typ, data_src_id)  SELECT 'OUT=000003', (SELECT rtng_set_oid FROM ft_t_rtng WHERE end_tms IS NULL AND rtng_set_mnem = 'CDDIYGPH' ),'STABLE',SYSDATE,'GS:BARCLAYS',SYSDATE,null,null,'STABLE','STABLE','ACTIVE','ESM'      FROM DUAL WHERE NOT EXISTS (SELECT 1 FROM ft_t_rtvl WHERE rtng_set_oid = (SELECT rtng_set_oid FROM ft_t_rtng WHERE end_tms IS NULL AND rtng_set_mnem = 'CDDIYGPH' ) AND rtng_cde = 'STABLE');</v>
      </c>
    </row>
    <row r="553" spans="1:14" ht="12">
      <c r="A553" s="29" t="s">
        <v>3728</v>
      </c>
      <c r="B553" s="29" t="s">
        <v>3719</v>
      </c>
      <c r="C553" s="29" t="s">
        <v>3731</v>
      </c>
      <c r="D553" s="29" t="s">
        <v>1875</v>
      </c>
      <c r="E553" s="43" t="s">
        <v>35</v>
      </c>
      <c r="F553" s="42" t="s">
        <v>331</v>
      </c>
      <c r="G553" s="42" t="s">
        <v>35</v>
      </c>
      <c r="H553" s="41" t="s">
        <v>1873</v>
      </c>
      <c r="I553" s="41" t="s">
        <v>1873</v>
      </c>
      <c r="J553" s="29" t="s">
        <v>1875</v>
      </c>
      <c r="K553" s="29" t="s">
        <v>1875</v>
      </c>
      <c r="L553" s="41" t="s">
        <v>15</v>
      </c>
      <c r="M553" s="41" t="s">
        <v>332</v>
      </c>
      <c r="N553" s="50" t="str">
        <f t="shared" si="10"/>
        <v>INSERT INTO ft_t_rtvl   (rtng_value_oid, rtng_set_oid, rtng_cde, last_chg_tms, last_chg_usr_id, start_tms, rank_num, rtng_cde_num, rtng_nme, rtng_desc, data_stat_typ, data_src_id)  SELECT 'OUT=000004', (SELECT rtng_set_oid FROM ft_t_rtng WHERE end_tms IS NULL AND rtng_set_mnem = 'LSSVLLGN' ),'NEG',SYSDATE,'GS:BARCLAYS',SYSDATE,null,null,'NEG','NEG','ACTIVE','ESM'      FROM DUAL WHERE NOT EXISTS (SELECT 1 FROM ft_t_rtvl WHERE rtng_set_oid = (SELECT rtng_set_oid FROM ft_t_rtng WHERE end_tms IS NULL AND rtng_set_mnem = 'LSSVLLGN' ) AND rtng_cde = 'NEG');</v>
      </c>
    </row>
    <row r="554" spans="1:14" ht="12">
      <c r="A554" s="29" t="s">
        <v>3728</v>
      </c>
      <c r="B554" s="29" t="s">
        <v>3720</v>
      </c>
      <c r="C554" s="29" t="s">
        <v>3731</v>
      </c>
      <c r="D554" s="29" t="s">
        <v>3729</v>
      </c>
      <c r="E554" s="43" t="s">
        <v>35</v>
      </c>
      <c r="F554" s="42" t="s">
        <v>331</v>
      </c>
      <c r="G554" s="42" t="s">
        <v>35</v>
      </c>
      <c r="H554" s="41" t="s">
        <v>1873</v>
      </c>
      <c r="I554" s="41" t="s">
        <v>1873</v>
      </c>
      <c r="J554" s="29" t="s">
        <v>3729</v>
      </c>
      <c r="K554" s="29" t="s">
        <v>3729</v>
      </c>
      <c r="L554" s="41" t="s">
        <v>15</v>
      </c>
      <c r="M554" s="41" t="s">
        <v>332</v>
      </c>
      <c r="N554" s="50" t="str">
        <f t="shared" si="10"/>
        <v>INSERT INTO ft_t_rtvl   (rtng_value_oid, rtng_set_oid, rtng_cde, last_chg_tms, last_chg_usr_id, start_tms, rank_num, rtng_cde_num, rtng_nme, rtng_desc, data_stat_typ, data_src_id)  SELECT 'OUT=000005', (SELECT rtng_set_oid FROM ft_t_rtng WHERE end_tms IS NULL AND rtng_set_mnem = 'LSSVLLGN' ),'DEVELOP',SYSDATE,'GS:BARCLAYS',SYSDATE,null,null,'DEVELOP','DEVELOP','ACTIVE','ESM'      FROM DUAL WHERE NOT EXISTS (SELECT 1 FROM ft_t_rtvl WHERE rtng_set_oid = (SELECT rtng_set_oid FROM ft_t_rtng WHERE end_tms IS NULL AND rtng_set_mnem = 'LSSVLLGN' ) AND rtng_cde = 'DEVELOP');</v>
      </c>
    </row>
    <row r="555" spans="1:14" ht="12">
      <c r="A555" s="29" t="s">
        <v>3728</v>
      </c>
      <c r="B555" s="29" t="s">
        <v>3721</v>
      </c>
      <c r="C555" s="29" t="s">
        <v>3731</v>
      </c>
      <c r="D555" s="29" t="s">
        <v>1876</v>
      </c>
      <c r="E555" s="43" t="s">
        <v>35</v>
      </c>
      <c r="F555" s="42" t="s">
        <v>331</v>
      </c>
      <c r="G555" s="42" t="s">
        <v>35</v>
      </c>
      <c r="H555" s="41" t="s">
        <v>1873</v>
      </c>
      <c r="I555" s="41" t="s">
        <v>1873</v>
      </c>
      <c r="J555" s="29" t="s">
        <v>1876</v>
      </c>
      <c r="K555" s="29" t="s">
        <v>1876</v>
      </c>
      <c r="L555" s="41" t="s">
        <v>15</v>
      </c>
      <c r="M555" s="41" t="s">
        <v>332</v>
      </c>
      <c r="N555" s="50" t="str">
        <f t="shared" si="10"/>
        <v>INSERT INTO ft_t_rtvl   (rtng_value_oid, rtng_set_oid, rtng_cde, last_chg_tms, last_chg_usr_id, start_tms, rank_num, rtng_cde_num, rtng_nme, rtng_desc, data_stat_typ, data_src_id)  SELECT 'OUT=000006', (SELECT rtng_set_oid FROM ft_t_rtng WHERE end_tms IS NULL AND rtng_set_mnem = 'LSSVLLGN' ),'STABLE',SYSDATE,'GS:BARCLAYS',SYSDATE,null,null,'STABLE','STABLE','ACTIVE','ESM'      FROM DUAL WHERE NOT EXISTS (SELECT 1 FROM ft_t_rtvl WHERE rtng_set_oid = (SELECT rtng_set_oid FROM ft_t_rtng WHERE end_tms IS NULL AND rtng_set_mnem = 'LSSVLLGN' ) AND rtng_cde = 'STABLE');</v>
      </c>
    </row>
    <row r="556" spans="1:14" ht="12">
      <c r="A556" s="29" t="s">
        <v>3728</v>
      </c>
      <c r="B556" s="29" t="s">
        <v>3722</v>
      </c>
      <c r="C556" s="29" t="s">
        <v>3690</v>
      </c>
      <c r="D556" s="29" t="s">
        <v>1875</v>
      </c>
      <c r="E556" s="43" t="s">
        <v>35</v>
      </c>
      <c r="F556" s="42" t="s">
        <v>331</v>
      </c>
      <c r="G556" s="42" t="s">
        <v>35</v>
      </c>
      <c r="H556" s="41" t="s">
        <v>1873</v>
      </c>
      <c r="I556" s="41" t="s">
        <v>1873</v>
      </c>
      <c r="J556" s="29" t="s">
        <v>1875</v>
      </c>
      <c r="K556" s="29" t="s">
        <v>1875</v>
      </c>
      <c r="L556" s="41" t="s">
        <v>15</v>
      </c>
      <c r="M556" s="41" t="s">
        <v>332</v>
      </c>
      <c r="N556" s="50" t="str">
        <f t="shared" si="10"/>
        <v>INSERT INTO ft_t_rtvl   (rtng_value_oid, rtng_set_oid, rtng_cde, last_chg_tms, last_chg_usr_id, start_tms, rank_num, rtng_cde_num, rtng_nme, rtng_desc, data_stat_typ, data_src_id)  SELECT 'OUT=000007', (SELECT rtng_set_oid FROM ft_t_rtng WHERE end_tms IS NULL AND rtng_set_mnem = 'RFTCHOUT' ),'NEG',SYSDATE,'GS:BARCLAYS',SYSDATE,null,null,'NEG','NEG','ACTIVE','ESM'      FROM DUAL WHERE NOT EXISTS (SELECT 1 FROM ft_t_rtvl WHERE rtng_set_oid = (SELECT rtng_set_oid FROM ft_t_rtng WHERE end_tms IS NULL AND rtng_set_mnem = 'RFTCHOUT' ) AND rtng_cde = 'NEG');</v>
      </c>
    </row>
    <row r="557" spans="1:14" ht="12">
      <c r="A557" s="29" t="s">
        <v>3728</v>
      </c>
      <c r="B557" s="29" t="s">
        <v>3723</v>
      </c>
      <c r="C557" s="29" t="s">
        <v>3690</v>
      </c>
      <c r="D557" s="29" t="s">
        <v>3729</v>
      </c>
      <c r="E557" s="43" t="s">
        <v>35</v>
      </c>
      <c r="F557" s="42" t="s">
        <v>331</v>
      </c>
      <c r="G557" s="42" t="s">
        <v>35</v>
      </c>
      <c r="H557" s="41" t="s">
        <v>1873</v>
      </c>
      <c r="I557" s="41" t="s">
        <v>1873</v>
      </c>
      <c r="J557" s="29" t="s">
        <v>3729</v>
      </c>
      <c r="K557" s="29" t="s">
        <v>3729</v>
      </c>
      <c r="L557" s="41" t="s">
        <v>15</v>
      </c>
      <c r="M557" s="41" t="s">
        <v>332</v>
      </c>
      <c r="N557" s="50" t="str">
        <f t="shared" si="10"/>
        <v>INSERT INTO ft_t_rtvl   (rtng_value_oid, rtng_set_oid, rtng_cde, last_chg_tms, last_chg_usr_id, start_tms, rank_num, rtng_cde_num, rtng_nme, rtng_desc, data_stat_typ, data_src_id)  SELECT 'OUT=000008', (SELECT rtng_set_oid FROM ft_t_rtng WHERE end_tms IS NULL AND rtng_set_mnem = 'RFTCHOUT' ),'DEVELOP',SYSDATE,'GS:BARCLAYS',SYSDATE,null,null,'DEVELOP','DEVELOP','ACTIVE','ESM'      FROM DUAL WHERE NOT EXISTS (SELECT 1 FROM ft_t_rtvl WHERE rtng_set_oid = (SELECT rtng_set_oid FROM ft_t_rtng WHERE end_tms IS NULL AND rtng_set_mnem = 'RFTCHOUT' ) AND rtng_cde = 'DEVELOP');</v>
      </c>
    </row>
    <row r="558" spans="1:14" ht="12">
      <c r="A558" s="29" t="s">
        <v>3728</v>
      </c>
      <c r="B558" s="29" t="s">
        <v>3724</v>
      </c>
      <c r="C558" s="29" t="s">
        <v>3690</v>
      </c>
      <c r="D558" s="29" t="s">
        <v>1876</v>
      </c>
      <c r="E558" s="43" t="s">
        <v>35</v>
      </c>
      <c r="F558" s="42" t="s">
        <v>331</v>
      </c>
      <c r="G558" s="42" t="s">
        <v>35</v>
      </c>
      <c r="H558" s="41" t="s">
        <v>1873</v>
      </c>
      <c r="I558" s="41" t="s">
        <v>1873</v>
      </c>
      <c r="J558" s="29" t="s">
        <v>1876</v>
      </c>
      <c r="K558" s="29" t="s">
        <v>1876</v>
      </c>
      <c r="L558" s="41" t="s">
        <v>15</v>
      </c>
      <c r="M558" s="41" t="s">
        <v>332</v>
      </c>
      <c r="N558" s="50" t="str">
        <f t="shared" si="10"/>
        <v>INSERT INTO ft_t_rtvl   (rtng_value_oid, rtng_set_oid, rtng_cde, last_chg_tms, last_chg_usr_id, start_tms, rank_num, rtng_cde_num, rtng_nme, rtng_desc, data_stat_typ, data_src_id)  SELECT 'OUT=000009', (SELECT rtng_set_oid FROM ft_t_rtng WHERE end_tms IS NULL AND rtng_set_mnem = 'RFTCHOUT' ),'STABLE',SYSDATE,'GS:BARCLAYS',SYSDATE,null,null,'STABLE','STABLE','ACTIVE','ESM'      FROM DUAL WHERE NOT EXISTS (SELECT 1 FROM ft_t_rtvl WHERE rtng_set_oid = (SELECT rtng_set_oid FROM ft_t_rtng WHERE end_tms IS NULL AND rtng_set_mnem = 'RFTCHOUT' ) AND rtng_cde = 'STABLE');</v>
      </c>
    </row>
    <row r="559" spans="1:14" ht="12">
      <c r="A559" s="29" t="s">
        <v>3728</v>
      </c>
      <c r="B559" s="29" t="s">
        <v>3725</v>
      </c>
      <c r="C559" s="29" t="s">
        <v>3701</v>
      </c>
      <c r="D559" s="29" t="s">
        <v>1875</v>
      </c>
      <c r="E559" s="43" t="s">
        <v>35</v>
      </c>
      <c r="F559" s="42" t="s">
        <v>331</v>
      </c>
      <c r="G559" s="42" t="s">
        <v>35</v>
      </c>
      <c r="H559" s="41" t="s">
        <v>1873</v>
      </c>
      <c r="I559" s="41" t="s">
        <v>1873</v>
      </c>
      <c r="J559" s="29" t="s">
        <v>1875</v>
      </c>
      <c r="K559" s="29" t="s">
        <v>1875</v>
      </c>
      <c r="L559" s="41" t="s">
        <v>15</v>
      </c>
      <c r="M559" s="41" t="s">
        <v>332</v>
      </c>
      <c r="N559" s="50" t="str">
        <f t="shared" si="10"/>
        <v>INSERT INTO ft_t_rtvl   (rtng_value_oid, rtng_set_oid, rtng_cde, last_chg_tms, last_chg_usr_id, start_tms, rank_num, rtng_cde_num, rtng_nme, rtng_desc, data_stat_typ, data_src_id)  SELECT 'OUT=000010', (SELECT rtng_set_oid FROM ft_t_rtng WHERE end_tms IS NULL AND rtng_set_mnem = 'SPLTLCOU' ),'NEG',SYSDATE,'GS:BARCLAYS',SYSDATE,null,null,'NEG','NEG','ACTIVE','ESM'      FROM DUAL WHERE NOT EXISTS (SELECT 1 FROM ft_t_rtvl WHERE rtng_set_oid = (SELECT rtng_set_oid FROM ft_t_rtng WHERE end_tms IS NULL AND rtng_set_mnem = 'SPLTLCOU' ) AND rtng_cde = 'NEG');</v>
      </c>
    </row>
    <row r="560" spans="1:14" ht="12">
      <c r="A560" s="29" t="s">
        <v>3728</v>
      </c>
      <c r="B560" s="29" t="s">
        <v>3726</v>
      </c>
      <c r="C560" s="29" t="s">
        <v>3701</v>
      </c>
      <c r="D560" s="29" t="s">
        <v>3729</v>
      </c>
      <c r="E560" s="43" t="s">
        <v>35</v>
      </c>
      <c r="F560" s="42" t="s">
        <v>331</v>
      </c>
      <c r="G560" s="42" t="s">
        <v>35</v>
      </c>
      <c r="H560" s="41" t="s">
        <v>1873</v>
      </c>
      <c r="I560" s="41" t="s">
        <v>1873</v>
      </c>
      <c r="J560" s="29" t="s">
        <v>3729</v>
      </c>
      <c r="K560" s="29" t="s">
        <v>3729</v>
      </c>
      <c r="L560" s="41" t="s">
        <v>15</v>
      </c>
      <c r="M560" s="41" t="s">
        <v>332</v>
      </c>
      <c r="N560" s="50" t="str">
        <f t="shared" si="10"/>
        <v>INSERT INTO ft_t_rtvl   (rtng_value_oid, rtng_set_oid, rtng_cde, last_chg_tms, last_chg_usr_id, start_tms, rank_num, rtng_cde_num, rtng_nme, rtng_desc, data_stat_typ, data_src_id)  SELECT 'OUT=000011', (SELECT rtng_set_oid FROM ft_t_rtng WHERE end_tms IS NULL AND rtng_set_mnem = 'SPLTLCOU' ),'DEVELOP',SYSDATE,'GS:BARCLAYS',SYSDATE,null,null,'DEVELOP','DEVELOP','ACTIVE','ESM'      FROM DUAL WHERE NOT EXISTS (SELECT 1 FROM ft_t_rtvl WHERE rtng_set_oid = (SELECT rtng_set_oid FROM ft_t_rtng WHERE end_tms IS NULL AND rtng_set_mnem = 'SPLTLCOU' ) AND rtng_cde = 'DEVELOP');</v>
      </c>
    </row>
    <row r="561" spans="1:14" ht="12">
      <c r="A561" s="29" t="s">
        <v>3728</v>
      </c>
      <c r="B561" s="29" t="s">
        <v>3727</v>
      </c>
      <c r="C561" s="29" t="s">
        <v>3701</v>
      </c>
      <c r="D561" s="29" t="s">
        <v>1876</v>
      </c>
      <c r="E561" s="43" t="s">
        <v>35</v>
      </c>
      <c r="F561" s="42" t="s">
        <v>331</v>
      </c>
      <c r="G561" s="42" t="s">
        <v>35</v>
      </c>
      <c r="H561" s="41" t="s">
        <v>1873</v>
      </c>
      <c r="I561" s="41" t="s">
        <v>1873</v>
      </c>
      <c r="J561" s="29" t="s">
        <v>1876</v>
      </c>
      <c r="K561" s="29" t="s">
        <v>1876</v>
      </c>
      <c r="L561" s="41" t="s">
        <v>15</v>
      </c>
      <c r="M561" s="41" t="s">
        <v>332</v>
      </c>
      <c r="N561" s="50" t="str">
        <f t="shared" si="10"/>
        <v>INSERT INTO ft_t_rtvl   (rtng_value_oid, rtng_set_oid, rtng_cde, last_chg_tms, last_chg_usr_id, start_tms, rank_num, rtng_cde_num, rtng_nme, rtng_desc, data_stat_typ, data_src_id)  SELECT 'OUT=000012', (SELECT rtng_set_oid FROM ft_t_rtng WHERE end_tms IS NULL AND rtng_set_mnem = 'SPLTLCOU' ),'STABLE',SYSDATE,'GS:BARCLAYS',SYSDATE,null,null,'STABLE','STABLE','ACTIVE','ESM'      FROM DUAL WHERE NOT EXISTS (SELECT 1 FROM ft_t_rtvl WHERE rtng_set_oid = (SELECT rtng_set_oid FROM ft_t_rtng WHERE end_tms IS NULL AND rtng_set_mnem = 'SPLTLCOU' ) AND rtng_cde = 'STABLE');</v>
      </c>
    </row>
  </sheetData>
  <phoneticPr fontId="167" type="noConversion"/>
  <printOptions horizontalCentered="1"/>
  <pageMargins left="0.25" right="0.25" top="0.7" bottom="0.55000000000000004" header="0.4" footer="0.24000000000000002"/>
  <pageSetup scale="90" orientation="landscape" r:id="rId1"/>
  <headerFooter>
    <oddHeader>&amp;C&amp;"Arial,Bold"&amp;12FT_T_IDMV - Export From AFLAC831_GC@PSG11G01</oddHeader>
    <oddFooter>&amp;L&amp;D&amp;C&amp;P of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2"/>
  <sheetViews>
    <sheetView topLeftCell="A56" workbookViewId="0">
      <selection activeCell="B82" sqref="B82"/>
    </sheetView>
  </sheetViews>
  <sheetFormatPr defaultColWidth="8.54296875" defaultRowHeight="13"/>
  <cols>
    <col min="1" max="1" width="13.26953125" style="169" bestFit="1" customWidth="1"/>
    <col min="2" max="2" width="14.1796875" style="169" customWidth="1"/>
    <col min="3" max="3" width="27.81640625" style="169" bestFit="1" customWidth="1"/>
    <col min="4" max="4" width="16.1796875" style="169" bestFit="1" customWidth="1"/>
    <col min="5" max="5" width="15" style="169" bestFit="1" customWidth="1"/>
    <col min="6" max="6" width="11.54296875" style="169" bestFit="1" customWidth="1"/>
    <col min="7" max="7" width="15" style="169" customWidth="1"/>
    <col min="8" max="8" width="16.81640625" style="169" customWidth="1"/>
    <col min="9" max="9" width="15.54296875" style="169" bestFit="1" customWidth="1"/>
    <col min="10" max="10" width="10.81640625" style="169" bestFit="1" customWidth="1"/>
    <col min="11" max="11" width="32.54296875" style="169" customWidth="1"/>
    <col min="12" max="12" width="85.1796875" style="169" customWidth="1"/>
    <col min="13" max="13" width="41.1796875" style="169" bestFit="1" customWidth="1"/>
    <col min="14" max="16384" width="8.54296875" style="169"/>
  </cols>
  <sheetData>
    <row r="1" spans="1:13">
      <c r="A1" s="169" t="s">
        <v>154</v>
      </c>
      <c r="B1" s="169" t="s">
        <v>6221</v>
      </c>
    </row>
    <row r="2" spans="1:13">
      <c r="A2" s="169" t="s">
        <v>5626</v>
      </c>
      <c r="B2" s="169" t="s">
        <v>6222</v>
      </c>
    </row>
    <row r="3" spans="1:13">
      <c r="A3" s="169" t="s">
        <v>5627</v>
      </c>
      <c r="B3" s="169" t="s">
        <v>6223</v>
      </c>
    </row>
    <row r="4" spans="1:13">
      <c r="A4" s="169" t="s">
        <v>5628</v>
      </c>
      <c r="B4" s="170" t="s">
        <v>6224</v>
      </c>
    </row>
    <row r="5" spans="1:13">
      <c r="A5" s="169" t="s">
        <v>5629</v>
      </c>
      <c r="B5" s="169" t="s">
        <v>6297</v>
      </c>
    </row>
    <row r="6" spans="1:13">
      <c r="A6" s="169" t="s">
        <v>165</v>
      </c>
      <c r="B6" s="169" t="s">
        <v>5625</v>
      </c>
    </row>
    <row r="7" spans="1:13">
      <c r="A7" s="169" t="s">
        <v>166</v>
      </c>
      <c r="B7" s="169" t="s">
        <v>5931</v>
      </c>
    </row>
    <row r="9" spans="1:13">
      <c r="A9" s="169" t="s">
        <v>5630</v>
      </c>
      <c r="B9" s="169" t="s">
        <v>5631</v>
      </c>
      <c r="C9" s="169" t="s">
        <v>5632</v>
      </c>
      <c r="D9" s="169" t="s">
        <v>5633</v>
      </c>
      <c r="E9" s="169" t="s">
        <v>5634</v>
      </c>
      <c r="F9" s="169" t="s">
        <v>5635</v>
      </c>
      <c r="G9" s="169" t="s">
        <v>5636</v>
      </c>
      <c r="H9" s="169" t="s">
        <v>5637</v>
      </c>
      <c r="I9" s="169" t="s">
        <v>5638</v>
      </c>
      <c r="J9" s="169" t="s">
        <v>5639</v>
      </c>
      <c r="K9" s="169" t="s">
        <v>5640</v>
      </c>
      <c r="L9" s="169" t="s">
        <v>5641</v>
      </c>
    </row>
    <row r="10" spans="1:13">
      <c r="A10" s="169">
        <v>1</v>
      </c>
      <c r="B10" s="169" t="s">
        <v>5642</v>
      </c>
      <c r="C10" s="169" t="s">
        <v>165</v>
      </c>
      <c r="D10" s="169" t="s">
        <v>5643</v>
      </c>
      <c r="E10" s="169" t="str">
        <f>F10&amp;"("&amp;G10&amp;")"</f>
        <v>VARCHAR(256)</v>
      </c>
      <c r="F10" s="169" t="s">
        <v>5644</v>
      </c>
      <c r="G10" s="169">
        <v>256</v>
      </c>
      <c r="J10" s="169" t="s">
        <v>5645</v>
      </c>
      <c r="K10" s="169" t="s">
        <v>5646</v>
      </c>
      <c r="L10" s="169" t="s">
        <v>5647</v>
      </c>
      <c r="M10" s="169" t="str">
        <f t="shared" ref="M10:M18" si="0">C10&amp;" "&amp;E10&amp;" "&amp;IF(D10="Y","NOT NULL","")</f>
        <v>LAST_CHG_USR_ID VARCHAR(256) NOT NULL</v>
      </c>
    </row>
    <row r="11" spans="1:13">
      <c r="A11" s="169">
        <v>2</v>
      </c>
      <c r="B11" s="169" t="s">
        <v>5648</v>
      </c>
      <c r="C11" s="169" t="s">
        <v>166</v>
      </c>
      <c r="D11" s="169" t="s">
        <v>5643</v>
      </c>
      <c r="E11" s="169" t="s">
        <v>5725</v>
      </c>
      <c r="F11" s="169" t="s">
        <v>6243</v>
      </c>
      <c r="J11" s="169" t="s">
        <v>5649</v>
      </c>
      <c r="K11" s="169" t="s">
        <v>5650</v>
      </c>
      <c r="L11" s="169" t="s">
        <v>5651</v>
      </c>
      <c r="M11" s="169" t="str">
        <f t="shared" si="0"/>
        <v>LAST_CHG_TMS TIMESTAMP(0) NOT NULL</v>
      </c>
    </row>
    <row r="12" spans="1:13">
      <c r="A12" s="169">
        <v>3</v>
      </c>
      <c r="B12" s="169" t="s">
        <v>5652</v>
      </c>
      <c r="C12" s="169" t="s">
        <v>282</v>
      </c>
      <c r="D12" s="169" t="s">
        <v>16</v>
      </c>
      <c r="E12" s="169" t="str">
        <f>F12&amp;"("&amp;G12&amp;")"</f>
        <v>VARCHAR(20)</v>
      </c>
      <c r="F12" s="169" t="s">
        <v>5644</v>
      </c>
      <c r="G12" s="169">
        <v>20</v>
      </c>
      <c r="J12" s="169" t="s">
        <v>5653</v>
      </c>
      <c r="K12" s="169" t="s">
        <v>5654</v>
      </c>
      <c r="L12" s="169" t="s">
        <v>5655</v>
      </c>
      <c r="M12" s="169" t="str">
        <f t="shared" si="0"/>
        <v xml:space="preserve">DATA_STAT_TYP VARCHAR(20) </v>
      </c>
    </row>
    <row r="13" spans="1:13">
      <c r="A13" s="169">
        <v>4</v>
      </c>
      <c r="B13" s="169" t="s">
        <v>5656</v>
      </c>
      <c r="C13" s="169" t="s">
        <v>164</v>
      </c>
      <c r="D13" s="169" t="s">
        <v>5643</v>
      </c>
      <c r="E13" s="169" t="s">
        <v>5725</v>
      </c>
      <c r="F13" s="169" t="s">
        <v>6243</v>
      </c>
      <c r="J13" s="169" t="s">
        <v>5657</v>
      </c>
      <c r="K13" s="169" t="s">
        <v>5658</v>
      </c>
      <c r="L13" s="169" t="s">
        <v>5659</v>
      </c>
      <c r="M13" s="169" t="str">
        <f t="shared" si="0"/>
        <v>START_TMS TIMESTAMP(0) NOT NULL</v>
      </c>
    </row>
    <row r="14" spans="1:13">
      <c r="A14" s="169">
        <v>5</v>
      </c>
      <c r="B14" s="169" t="s">
        <v>5660</v>
      </c>
      <c r="C14" s="169" t="s">
        <v>5618</v>
      </c>
      <c r="D14" s="169" t="s">
        <v>16</v>
      </c>
      <c r="E14" s="169" t="s">
        <v>5725</v>
      </c>
      <c r="F14" s="169" t="s">
        <v>6243</v>
      </c>
      <c r="J14" s="169" t="s">
        <v>5657</v>
      </c>
      <c r="K14" s="169" t="s">
        <v>5661</v>
      </c>
      <c r="L14" s="169" t="s">
        <v>5662</v>
      </c>
      <c r="M14" s="169" t="str">
        <f t="shared" si="0"/>
        <v xml:space="preserve">END_TMS TIMESTAMP(0) </v>
      </c>
    </row>
    <row r="15" spans="1:13">
      <c r="A15" s="169">
        <v>6</v>
      </c>
      <c r="B15" s="169" t="s">
        <v>5663</v>
      </c>
      <c r="C15" s="169" t="s">
        <v>160</v>
      </c>
      <c r="D15" s="169" t="s">
        <v>16</v>
      </c>
      <c r="E15" s="169" t="str">
        <f>F15&amp;"("&amp;G15&amp;")"</f>
        <v>VARCHAR(40)</v>
      </c>
      <c r="F15" s="169" t="s">
        <v>5644</v>
      </c>
      <c r="G15" s="169">
        <v>40</v>
      </c>
      <c r="J15" s="169" t="s">
        <v>5664</v>
      </c>
      <c r="K15" s="169" t="s">
        <v>5665</v>
      </c>
      <c r="L15" s="169" t="s">
        <v>5666</v>
      </c>
      <c r="M15" s="169" t="str">
        <f t="shared" si="0"/>
        <v xml:space="preserve">DATA_SRC_ID VARCHAR(40) </v>
      </c>
    </row>
    <row r="16" spans="1:13">
      <c r="A16" s="169">
        <v>7</v>
      </c>
      <c r="B16" s="169" t="s">
        <v>6227</v>
      </c>
      <c r="C16" s="169" t="s">
        <v>6226</v>
      </c>
      <c r="D16" s="169" t="s">
        <v>5643</v>
      </c>
      <c r="E16" s="169" t="s">
        <v>5669</v>
      </c>
      <c r="F16" s="169" t="s">
        <v>5551</v>
      </c>
      <c r="G16" s="169">
        <v>10</v>
      </c>
      <c r="J16" s="169" t="s">
        <v>5670</v>
      </c>
      <c r="K16" s="169" t="str">
        <f>C16</f>
        <v>BDV1_OID</v>
      </c>
      <c r="L16" s="169" t="s">
        <v>6226</v>
      </c>
      <c r="M16" s="169" t="str">
        <f t="shared" si="0"/>
        <v>BDV1_OID CHAR(10) NOT NULL</v>
      </c>
    </row>
    <row r="17" spans="1:13">
      <c r="A17" s="169">
        <v>8</v>
      </c>
      <c r="B17" s="169" t="s">
        <v>5728</v>
      </c>
      <c r="C17" s="171" t="s">
        <v>5729</v>
      </c>
      <c r="D17" s="169" t="s">
        <v>5643</v>
      </c>
      <c r="E17" s="169" t="s">
        <v>5671</v>
      </c>
      <c r="F17" s="169" t="s">
        <v>5644</v>
      </c>
      <c r="G17" s="169">
        <v>40</v>
      </c>
      <c r="J17" s="169" t="s">
        <v>5672</v>
      </c>
      <c r="K17" s="169" t="str">
        <f>C17</f>
        <v>BAT1_KEY</v>
      </c>
      <c r="L17" s="171" t="s">
        <v>5729</v>
      </c>
      <c r="M17" s="169" t="str">
        <f t="shared" si="0"/>
        <v>BAT1_KEY VARCHAR(40) NOT NULL</v>
      </c>
    </row>
    <row r="18" spans="1:13">
      <c r="A18" s="169">
        <v>9</v>
      </c>
      <c r="B18" s="169" t="s">
        <v>6230</v>
      </c>
      <c r="C18" s="171" t="s">
        <v>6228</v>
      </c>
      <c r="D18" s="169" t="s">
        <v>5643</v>
      </c>
      <c r="E18" s="169" t="s">
        <v>5732</v>
      </c>
      <c r="F18" s="169" t="s">
        <v>5644</v>
      </c>
      <c r="G18" s="169">
        <v>1024</v>
      </c>
      <c r="J18" s="169" t="s">
        <v>5676</v>
      </c>
      <c r="K18" s="169" t="str">
        <f>C18</f>
        <v>BAT1_DOMAIN_VAL</v>
      </c>
      <c r="L18" s="171" t="s">
        <v>6228</v>
      </c>
      <c r="M18" s="169" t="str">
        <f t="shared" si="0"/>
        <v>BAT1_DOMAIN_VAL VARCHAR(1024) NOT NULL</v>
      </c>
    </row>
    <row r="19" spans="1:13">
      <c r="A19" s="169">
        <v>10</v>
      </c>
      <c r="B19" s="169" t="s">
        <v>6229</v>
      </c>
      <c r="C19" s="171" t="s">
        <v>6231</v>
      </c>
      <c r="D19" s="169" t="s">
        <v>5643</v>
      </c>
      <c r="E19" s="169" t="s">
        <v>5732</v>
      </c>
      <c r="F19" s="169" t="s">
        <v>5644</v>
      </c>
      <c r="G19" s="169">
        <v>1024</v>
      </c>
      <c r="J19" s="169" t="s">
        <v>5676</v>
      </c>
      <c r="K19" s="169" t="str">
        <f>C19</f>
        <v>BAT1_DOMAIN_VAL_NME</v>
      </c>
      <c r="L19" s="171" t="s">
        <v>6231</v>
      </c>
      <c r="M19" s="169" t="str">
        <f>C19&amp;" "&amp;E19&amp;" "&amp;IF(D19="Y","NOT NULL","")</f>
        <v>BAT1_DOMAIN_VAL_NME VARCHAR(1024) NOT NULL</v>
      </c>
    </row>
    <row r="21" spans="1:13">
      <c r="B21" s="169" t="s">
        <v>5678</v>
      </c>
      <c r="I21" s="169" t="s">
        <v>5679</v>
      </c>
    </row>
    <row r="22" spans="1:13">
      <c r="B22" s="169" t="str">
        <f>"INSERT INTO ft_t_tbdf (tbl_id, tbl_ddl_nme, last_chg_tms, last_chg_usr_id, tbl_nme, tbl_desc, tbl_clsf_typ, tbl_view_nme)"</f>
        <v>INSERT INTO ft_t_tbdf (tbl_id, tbl_ddl_nme, last_chg_tms, last_chg_usr_id, tbl_nme, tbl_desc, tbl_clsf_typ, tbl_view_nme)</v>
      </c>
      <c r="G22" s="169" t="str">
        <f>"
   SELECT '"&amp;$B$1&amp;"', 'FT_T_"&amp;$B$1&amp;"', "&amp;$B$7&amp;", '"&amp;$B$6&amp;"', '"&amp;$B$2&amp;"', '"&amp;$B$3&amp;"', 'X', NULL"</f>
        <v xml:space="preserve">
   SELECT 'BDV1', 'FT_T_BDV1', SYSDATE(), 'P72:CSTM', 'Bitemporal Attributes Domain Values', 'Each occurrence of the Bi-Temporal Attributes Domain values Table records the domains that exist for a particular attribute key', 'X', NULL</v>
      </c>
      <c r="H22" s="169" t="str">
        <f>"
     FROM DUAL WHERE NOT EXISTS (SELECT 'X' FROM ft_t_tbdf WHERE tbl_id = '"&amp;B1&amp;"');"</f>
        <v xml:space="preserve">
     FROM DUAL WHERE NOT EXISTS (SELECT 'X' FROM ft_t_tbdf WHERE tbl_id = 'BDV1');</v>
      </c>
      <c r="I22" s="169" t="str">
        <f>B22&amp;
G22&amp;
H22</f>
        <v>INSERT INTO ft_t_tbdf (tbl_id, tbl_ddl_nme, last_chg_tms, last_chg_usr_id, tbl_nme, tbl_desc, tbl_clsf_typ, tbl_view_nme)
   SELECT 'BDV1', 'FT_T_BDV1', SYSDATE(), 'P72:CSTM', 'Bitemporal Attributes Domain Values', 'Each occurrence of the Bi-Temporal Attributes Domain values Table records the domains that exist for a particular attribute key', 'X', NULL
     FROM DUAL WHERE NOT EXISTS (SELECT 'X' FROM ft_t_tbdf WHERE tbl_id = 'BDV1');</v>
      </c>
    </row>
    <row r="24" spans="1:13">
      <c r="B24" s="169" t="s">
        <v>5680</v>
      </c>
    </row>
    <row r="25" spans="1:13">
      <c r="B25" s="169" t="str">
        <f>"INSERT INTO ft_t_fldf (fld_id,last_chg_tms,last_chg_usr_id,fld_data_cl_id,prnt_fld_id,ddl_nme,just_typ,fld_used_by_typ,fld_nme,fld_desc)"</f>
        <v>INSERT INTO ft_t_fldf (fld_id,last_chg_tms,last_chg_usr_id,fld_data_cl_id,prnt_fld_id,ddl_nme,just_typ,fld_used_by_typ,fld_nme,fld_desc)</v>
      </c>
      <c r="I25" s="169" t="str">
        <f>B25&amp;"
    SELECT '"&amp;B16&amp;"', "&amp;$B$7&amp;", '"&amp;$B$6&amp;"', '"&amp;J16&amp;"', NULL, '"&amp;C16&amp;"', 'L', 'T', '"&amp;K16&amp;"', '"&amp;L16&amp;"'
      FROM DUAL WHERE NOT EXISTS (SELECT 'X' FROM ft_t_fldf WHERE ddl_nme = '"&amp;C16&amp;"');
"</f>
        <v xml:space="preserve">INSERT INTO ft_t_fldf (fld_id,last_chg_tms,last_chg_usr_id,fld_data_cl_id,prnt_fld_id,ddl_nme,just_typ,fld_used_by_typ,fld_nme,fld_desc)
    SELECT 'BDV10001', SYSDATE(), 'P72:CSTM', 'OID', NULL, 'BDV1_OID', 'L', 'T', 'BDV1_OID', 'BDV1_OID'
      FROM DUAL WHERE NOT EXISTS (SELECT 'X' FROM ft_t_fldf WHERE ddl_nme = 'BDV1_OID');
</v>
      </c>
    </row>
    <row r="26" spans="1:13">
      <c r="B26" s="169" t="str">
        <f>"INSERT INTO ft_t_fldf (fld_id,last_chg_tms,last_chg_usr_id,fld_data_cl_id,prnt_fld_id,ddl_nme,just_typ,fld_used_by_typ,fld_nme,fld_desc)"</f>
        <v>INSERT INTO ft_t_fldf (fld_id,last_chg_tms,last_chg_usr_id,fld_data_cl_id,prnt_fld_id,ddl_nme,just_typ,fld_used_by_typ,fld_nme,fld_desc)</v>
      </c>
      <c r="I26" s="169" t="str">
        <f>B26&amp;"
    SELECT '"&amp;B18&amp;"', "&amp;$B$7&amp;", '"&amp;$B$6&amp;"', '"&amp;J18&amp;"', NULL, '"&amp;C18&amp;"', 'L', 'T', '"&amp;K18&amp;"', '"&amp;L18&amp;"'
      FROM DUAL WHERE NOT EXISTS (SELECT 'X' FROM ft_t_fldf WHERE ddl_nme = '"&amp;C18&amp;"');
"</f>
        <v xml:space="preserve">INSERT INTO ft_t_fldf (fld_id,last_chg_tms,last_chg_usr_id,fld_data_cl_id,prnt_fld_id,ddl_nme,just_typ,fld_used_by_typ,fld_nme,fld_desc)
    SELECT 'BDV10002', SYSDATE(), 'P72:CSTM', 'TXT1024', NULL, 'BAT1_DOMAIN_VAL', 'L', 'T', 'BAT1_DOMAIN_VAL', 'BAT1_DOMAIN_VAL'
      FROM DUAL WHERE NOT EXISTS (SELECT 'X' FROM ft_t_fldf WHERE ddl_nme = 'BAT1_DOMAIN_VAL');
</v>
      </c>
    </row>
    <row r="27" spans="1:13">
      <c r="B27" s="169" t="str">
        <f>"INSERT INTO ft_t_fldf (fld_id,last_chg_tms,last_chg_usr_id,fld_data_cl_id,prnt_fld_id,ddl_nme,just_typ,fld_used_by_typ,fld_nme,fld_desc)"</f>
        <v>INSERT INTO ft_t_fldf (fld_id,last_chg_tms,last_chg_usr_id,fld_data_cl_id,prnt_fld_id,ddl_nme,just_typ,fld_used_by_typ,fld_nme,fld_desc)</v>
      </c>
      <c r="I27" s="169" t="str">
        <f>B27&amp;"
    SELECT '"&amp;B19&amp;"', "&amp;$B$7&amp;", '"&amp;$B$6&amp;"', '"&amp;J19&amp;"', NULL, '"&amp;C19&amp;"', 'L', 'T', '"&amp;K19&amp;"', '"&amp;L19&amp;"'
      FROM DUAL WHERE NOT EXISTS (SELECT 'X' FROM ft_t_fldf WHERE ddl_nme = '"&amp;C19&amp;"');
"</f>
        <v xml:space="preserve">INSERT INTO ft_t_fldf (fld_id,last_chg_tms,last_chg_usr_id,fld_data_cl_id,prnt_fld_id,ddl_nme,just_typ,fld_used_by_typ,fld_nme,fld_desc)
    SELECT 'BDV10003', SYSDATE(), 'P72:CSTM', 'TXT1024', NULL, 'BAT1_DOMAIN_VAL_NME', 'L', 'T', 'BAT1_DOMAIN_VAL_NME', 'BAT1_DOMAIN_VAL_NME'
      FROM DUAL WHERE NOT EXISTS (SELECT 'X' FROM ft_t_fldf WHERE ddl_nme = 'BAT1_DOMAIN_VAL_NME');
</v>
      </c>
    </row>
    <row r="29" spans="1:13">
      <c r="B29" s="169" t="s">
        <v>5681</v>
      </c>
    </row>
    <row r="30" spans="1:13">
      <c r="B30" s="169" t="str">
        <f t="shared" ref="B30:B39" si="1">"INSERT INTO ft_t_cldf (tbl_id,col_nme,fld_id,prnt_tbl_id,prnt_col_nme,col_req_ind,ddl_data_typ,col_sq_num,last_chg_tms,last_chg_usr_id,native_col_ind,logl_nme,col_desc,ddl_base_data_typ,ddl_data_len, ddl_data_prec_num, ddl_data_scale_num)"</f>
        <v>INSERT INTO ft_t_cldf (tbl_id,col_nme,fld_id,prnt_tbl_id,prnt_col_nme,col_req_ind,ddl_data_typ,col_sq_num,last_chg_tms,last_chg_usr_id,native_col_ind,logl_nme,col_desc,ddl_base_data_typ,ddl_data_len, ddl_data_prec_num, ddl_data_scale_num)</v>
      </c>
      <c r="G30" s="169" t="str">
        <f t="shared" ref="G30:G39" si="2">"
    SELECT '"&amp;$B$1&amp;"', '"&amp;C10&amp;"', '"&amp;B10&amp;"', NULL, NULL, '"&amp;D10&amp;"', '"&amp;E10&amp;"', "&amp;A10&amp;", "&amp;$B$7&amp;", '"&amp;$B$6&amp;"', 'Y', '"&amp;K10&amp;"', '"&amp;L10&amp;"', '"&amp;F10&amp;"', "&amp;IF(G10="","NULL",G10)&amp;", "&amp;IF(H10="","NULL",H10)&amp;", "&amp;IF(I10="","NULL",I10)&amp;""</f>
        <v xml:space="preserve">
    SELECT 'BDV1', 'LAST_CHG_USR_ID', '00003325', NULL, NULL, 'Y', 'VARCHAR(256)', 1, SYSDATE(), 'P72:CSTM', 'Y', 'Last Change User ID', 'This field contains the identifier of the last person or application that changed the values of the table occurrence on which this field resides.', 'VARCHAR', 256, NULL, NULL</v>
      </c>
      <c r="H30" s="169" t="str">
        <f t="shared" ref="H30:H39" si="3">"
      FROM DUAL WHERE NOT EXISTS (SELECT 'X' FROM ft_t_cldf WHERE tbl_id = '"&amp;$B$1&amp;"' AND col_nme = '"&amp;C10&amp;"');
"</f>
        <v xml:space="preserve">
      FROM DUAL WHERE NOT EXISTS (SELECT 'X' FROM ft_t_cldf WHERE tbl_id = 'BDV1' AND col_nme = 'LAST_CHG_USR_ID');
</v>
      </c>
      <c r="I30" s="169" t="str">
        <f t="shared" ref="I30:I38" si="4">B30&amp;
G30&amp;
H30</f>
        <v xml:space="preserve">INSERT INTO ft_t_cldf (tbl_id,col_nme,fld_id,prnt_tbl_id,prnt_col_nme,col_req_ind,ddl_data_typ,col_sq_num,last_chg_tms,last_chg_usr_id,native_col_ind,logl_nme,col_desc,ddl_base_data_typ,ddl_data_len, ddl_data_prec_num, ddl_data_scale_num)
    SELECT 'BDV1', 'LAST_CHG_USR_ID', '00003325', NULL, NULL, 'Y', 'VARCHAR(256)', 1, SYSDATE(), 'P72:CSTM', 'Y', 'Last Change User ID', 'This field contains the identifier of the last person or application that changed the values of the table occurrence on which this field resides.', 'VARCHAR', 256, NULL, NULL
      FROM DUAL WHERE NOT EXISTS (SELECT 'X' FROM ft_t_cldf WHERE tbl_id = 'BDV1' AND col_nme = 'LAST_CHG_USR_ID');
</v>
      </c>
    </row>
    <row r="31" spans="1:13">
      <c r="B31" s="169" t="str">
        <f t="shared" si="1"/>
        <v>INSERT INTO ft_t_cldf (tbl_id,col_nme,fld_id,prnt_tbl_id,prnt_col_nme,col_req_ind,ddl_data_typ,col_sq_num,last_chg_tms,last_chg_usr_id,native_col_ind,logl_nme,col_desc,ddl_base_data_typ,ddl_data_len, ddl_data_prec_num, ddl_data_scale_num)</v>
      </c>
      <c r="G31" s="169" t="str">
        <f t="shared" si="2"/>
        <v xml:space="preserve">
    SELECT 'BDV1', 'LAST_CHG_TMS', '00003320', NULL, NULL, 'Y', 'TIMESTAMP(0)', 2, SYSDATE(), 'P72:CSTM', 'Y', 'Last Change Date/Time', 'This field contains the latest date and time that the values of the table occurrence on which this field resides were changed.', 'DATE', NULL, NULL, NULL</v>
      </c>
      <c r="H31" s="169" t="str">
        <f t="shared" si="3"/>
        <v xml:space="preserve">
      FROM DUAL WHERE NOT EXISTS (SELECT 'X' FROM ft_t_cldf WHERE tbl_id = 'BDV1' AND col_nme = 'LAST_CHG_TMS');
</v>
      </c>
      <c r="I31" s="169" t="str">
        <f t="shared" si="4"/>
        <v xml:space="preserve">INSERT INTO ft_t_cldf (tbl_id,col_nme,fld_id,prnt_tbl_id,prnt_col_nme,col_req_ind,ddl_data_typ,col_sq_num,last_chg_tms,last_chg_usr_id,native_col_ind,logl_nme,col_desc,ddl_base_data_typ,ddl_data_len, ddl_data_prec_num, ddl_data_scale_num)
    SELECT 'BDV1', 'LAST_CHG_TMS', '00003320', NULL, NULL, 'Y', 'TIMESTAMP(0)', 2, SYSDATE(), 'P72:CSTM', 'Y', 'Last Change Date/Time', 'This field contains the latest date and time that the values of the table occurrence on which this field resides were changed.', 'DATE', NULL, NULL, NULL
      FROM DUAL WHERE NOT EXISTS (SELECT 'X' FROM ft_t_cldf WHERE tbl_id = 'BDV1' AND col_nme = 'LAST_CHG_TMS');
</v>
      </c>
    </row>
    <row r="32" spans="1:13">
      <c r="B32" s="169" t="str">
        <f t="shared" si="1"/>
        <v>INSERT INTO ft_t_cldf (tbl_id,col_nme,fld_id,prnt_tbl_id,prnt_col_nme,col_req_ind,ddl_data_typ,col_sq_num,last_chg_tms,last_chg_usr_id,native_col_ind,logl_nme,col_desc,ddl_base_data_typ,ddl_data_len, ddl_data_prec_num, ddl_data_scale_num)</v>
      </c>
      <c r="G32" s="169" t="str">
        <f t="shared" si="2"/>
        <v xml:space="preserve">
    SELECT 'BDV1',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v>
      </c>
      <c r="H32" s="169" t="str">
        <f t="shared" si="3"/>
        <v xml:space="preserve">
      FROM DUAL WHERE NOT EXISTS (SELECT 'X' FROM ft_t_cldf WHERE tbl_id = 'BDV1' AND col_nme = 'DATA_STAT_TYP');
</v>
      </c>
      <c r="I32" s="169" t="str">
        <f t="shared" si="4"/>
        <v xml:space="preserve">INSERT INTO ft_t_cldf (tbl_id,col_nme,fld_id,prnt_tbl_id,prnt_col_nme,col_req_ind,ddl_data_typ,col_sq_num,last_chg_tms,last_chg_usr_id,native_col_ind,logl_nme,col_desc,ddl_base_data_typ,ddl_data_len, ddl_data_prec_num, ddl_data_scale_num)
    SELECT 'BDV1',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
      FROM DUAL WHERE NOT EXISTS (SELECT 'X' FROM ft_t_cldf WHERE tbl_id = 'BDV1' AND col_nme = 'DATA_STAT_TYP');
</v>
      </c>
    </row>
    <row r="33" spans="2:12">
      <c r="B33" s="169" t="str">
        <f t="shared" si="1"/>
        <v>INSERT INTO ft_t_cldf (tbl_id,col_nme,fld_id,prnt_tbl_id,prnt_col_nme,col_req_ind,ddl_data_typ,col_sq_num,last_chg_tms,last_chg_usr_id,native_col_ind,logl_nme,col_desc,ddl_base_data_typ,ddl_data_len, ddl_data_prec_num, ddl_data_scale_num)</v>
      </c>
      <c r="G33" s="169" t="str">
        <f t="shared" si="2"/>
        <v xml:space="preserve">
    SELECT 'BDV1',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v>
      </c>
      <c r="H33" s="169" t="str">
        <f t="shared" si="3"/>
        <v xml:space="preserve">
      FROM DUAL WHERE NOT EXISTS (SELECT 'X' FROM ft_t_cldf WHERE tbl_id = 'BDV1' AND col_nme = 'START_TMS');
</v>
      </c>
      <c r="I33" s="169" t="str">
        <f t="shared" si="4"/>
        <v xml:space="preserve">INSERT INTO ft_t_cldf (tbl_id,col_nme,fld_id,prnt_tbl_id,prnt_col_nme,col_req_ind,ddl_data_typ,col_sq_num,last_chg_tms,last_chg_usr_id,native_col_ind,logl_nme,col_desc,ddl_base_data_typ,ddl_data_len, ddl_data_prec_num, ddl_data_scale_num)
    SELECT 'BDV1',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
      FROM DUAL WHERE NOT EXISTS (SELECT 'X' FROM ft_t_cldf WHERE tbl_id = 'BDV1' AND col_nme = 'START_TMS');
</v>
      </c>
    </row>
    <row r="34" spans="2:12">
      <c r="B34" s="169" t="str">
        <f t="shared" si="1"/>
        <v>INSERT INTO ft_t_cldf (tbl_id,col_nme,fld_id,prnt_tbl_id,prnt_col_nme,col_req_ind,ddl_data_typ,col_sq_num,last_chg_tms,last_chg_usr_id,native_col_ind,logl_nme,col_desc,ddl_base_data_typ,ddl_data_len, ddl_data_prec_num, ddl_data_scale_num)</v>
      </c>
      <c r="G34" s="169" t="str">
        <f t="shared" si="2"/>
        <v xml:space="preserve">
    SELECT 'BDV1',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v>
      </c>
      <c r="H34" s="169" t="str">
        <f t="shared" si="3"/>
        <v xml:space="preserve">
      FROM DUAL WHERE NOT EXISTS (SELECT 'X' FROM ft_t_cldf WHERE tbl_id = 'BDV1' AND col_nme = 'END_TMS');
</v>
      </c>
      <c r="I34" s="169" t="str">
        <f t="shared" si="4"/>
        <v xml:space="preserve">INSERT INTO ft_t_cldf (tbl_id,col_nme,fld_id,prnt_tbl_id,prnt_col_nme,col_req_ind,ddl_data_typ,col_sq_num,last_chg_tms,last_chg_usr_id,native_col_ind,logl_nme,col_desc,ddl_base_data_typ,ddl_data_len, ddl_data_prec_num, ddl_data_scale_num)
    SELECT 'BDV1',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
      FROM DUAL WHERE NOT EXISTS (SELECT 'X' FROM ft_t_cldf WHERE tbl_id = 'BDV1' AND col_nme = 'END_TMS');
</v>
      </c>
    </row>
    <row r="35" spans="2:12">
      <c r="B35" s="169" t="str">
        <f t="shared" si="1"/>
        <v>INSERT INTO ft_t_cldf (tbl_id,col_nme,fld_id,prnt_tbl_id,prnt_col_nme,col_req_ind,ddl_data_typ,col_sq_num,last_chg_tms,last_chg_usr_id,native_col_ind,logl_nme,col_desc,ddl_base_data_typ,ddl_data_len, ddl_data_prec_num, ddl_data_scale_num)</v>
      </c>
      <c r="G35" s="169" t="str">
        <f t="shared" si="2"/>
        <v xml:space="preserve">
    SELECT 'BDV1',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v>
      </c>
      <c r="H35" s="169" t="str">
        <f t="shared" si="3"/>
        <v xml:space="preserve">
      FROM DUAL WHERE NOT EXISTS (SELECT 'X' FROM ft_t_cldf WHERE tbl_id = 'BDV1' AND col_nme = 'DATA_SRC_ID');
</v>
      </c>
      <c r="I35" s="169" t="str">
        <f t="shared" si="4"/>
        <v xml:space="preserve">INSERT INTO ft_t_cldf (tbl_id,col_nme,fld_id,prnt_tbl_id,prnt_col_nme,col_req_ind,ddl_data_typ,col_sq_num,last_chg_tms,last_chg_usr_id,native_col_ind,logl_nme,col_desc,ddl_base_data_typ,ddl_data_len, ddl_data_prec_num, ddl_data_scale_num)
    SELECT 'BDV1',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
      FROM DUAL WHERE NOT EXISTS (SELECT 'X' FROM ft_t_cldf WHERE tbl_id = 'BDV1' AND col_nme = 'DATA_SRC_ID');
</v>
      </c>
    </row>
    <row r="36" spans="2:12">
      <c r="B36" s="169" t="str">
        <f t="shared" si="1"/>
        <v>INSERT INTO ft_t_cldf (tbl_id,col_nme,fld_id,prnt_tbl_id,prnt_col_nme,col_req_ind,ddl_data_typ,col_sq_num,last_chg_tms,last_chg_usr_id,native_col_ind,logl_nme,col_desc,ddl_base_data_typ,ddl_data_len, ddl_data_prec_num, ddl_data_scale_num)</v>
      </c>
      <c r="G36" s="169" t="str">
        <f t="shared" si="2"/>
        <v xml:space="preserve">
    SELECT 'BDV1', 'BDV1_OID', 'BDV10001', NULL, NULL, 'Y', 'CHAR(10)', 7, SYSDATE(), 'P72:CSTM', 'Y', 'BDV1_OID', 'BDV1_OID', 'CHAR', 10, NULL, NULL</v>
      </c>
      <c r="H36" s="169" t="str">
        <f t="shared" si="3"/>
        <v xml:space="preserve">
      FROM DUAL WHERE NOT EXISTS (SELECT 'X' FROM ft_t_cldf WHERE tbl_id = 'BDV1' AND col_nme = 'BDV1_OID');
</v>
      </c>
      <c r="I36" s="169" t="str">
        <f t="shared" si="4"/>
        <v xml:space="preserve">INSERT INTO ft_t_cldf (tbl_id,col_nme,fld_id,prnt_tbl_id,prnt_col_nme,col_req_ind,ddl_data_typ,col_sq_num,last_chg_tms,last_chg_usr_id,native_col_ind,logl_nme,col_desc,ddl_base_data_typ,ddl_data_len, ddl_data_prec_num, ddl_data_scale_num)
    SELECT 'BDV1', 'BDV1_OID', 'BDV10001', NULL, NULL, 'Y', 'CHAR(10)', 7, SYSDATE(), 'P72:CSTM', 'Y', 'BDV1_OID', 'BDV1_OID', 'CHAR', 10, NULL, NULL
      FROM DUAL WHERE NOT EXISTS (SELECT 'X' FROM ft_t_cldf WHERE tbl_id = 'BDV1' AND col_nme = 'BDV1_OID');
</v>
      </c>
    </row>
    <row r="37" spans="2:12">
      <c r="B37" s="169" t="str">
        <f t="shared" si="1"/>
        <v>INSERT INTO ft_t_cldf (tbl_id,col_nme,fld_id,prnt_tbl_id,prnt_col_nme,col_req_ind,ddl_data_typ,col_sq_num,last_chg_tms,last_chg_usr_id,native_col_ind,logl_nme,col_desc,ddl_base_data_typ,ddl_data_len, ddl_data_prec_num, ddl_data_scale_num)</v>
      </c>
      <c r="G37" s="169" t="str">
        <f t="shared" si="2"/>
        <v xml:space="preserve">
    SELECT 'BDV1', 'BAT1_KEY', 'BAT10002', NULL, NULL, 'Y', 'VARCHAR(40)', 8, SYSDATE(), 'P72:CSTM', 'Y', 'BAT1_KEY', 'BAT1_KEY', 'VARCHAR', 40, NULL, NULL</v>
      </c>
      <c r="H37" s="169" t="str">
        <f t="shared" si="3"/>
        <v xml:space="preserve">
      FROM DUAL WHERE NOT EXISTS (SELECT 'X' FROM ft_t_cldf WHERE tbl_id = 'BDV1' AND col_nme = 'BAT1_KEY');
</v>
      </c>
      <c r="I37" s="169" t="str">
        <f t="shared" si="4"/>
        <v xml:space="preserve">INSERT INTO ft_t_cldf (tbl_id,col_nme,fld_id,prnt_tbl_id,prnt_col_nme,col_req_ind,ddl_data_typ,col_sq_num,last_chg_tms,last_chg_usr_id,native_col_ind,logl_nme,col_desc,ddl_base_data_typ,ddl_data_len, ddl_data_prec_num, ddl_data_scale_num)
    SELECT 'BDV1', 'BAT1_KEY', 'BAT10002', NULL, NULL, 'Y', 'VARCHAR(40)', 8, SYSDATE(), 'P72:CSTM', 'Y', 'BAT1_KEY', 'BAT1_KEY', 'VARCHAR', 40, NULL, NULL
      FROM DUAL WHERE NOT EXISTS (SELECT 'X' FROM ft_t_cldf WHERE tbl_id = 'BDV1' AND col_nme = 'BAT1_KEY');
</v>
      </c>
    </row>
    <row r="38" spans="2:12">
      <c r="B38" s="169" t="str">
        <f t="shared" si="1"/>
        <v>INSERT INTO ft_t_cldf (tbl_id,col_nme,fld_id,prnt_tbl_id,prnt_col_nme,col_req_ind,ddl_data_typ,col_sq_num,last_chg_tms,last_chg_usr_id,native_col_ind,logl_nme,col_desc,ddl_base_data_typ,ddl_data_len, ddl_data_prec_num, ddl_data_scale_num)</v>
      </c>
      <c r="G38" s="169" t="str">
        <f t="shared" si="2"/>
        <v xml:space="preserve">
    SELECT 'BDV1', 'BAT1_DOMAIN_VAL', 'BDV10002', NULL, NULL, 'Y', 'VARCHAR(1024)', 9, SYSDATE(), 'P72:CSTM', 'Y', 'BAT1_DOMAIN_VAL', 'BAT1_DOMAIN_VAL', 'VARCHAR', 1024, NULL, NULL</v>
      </c>
      <c r="H38" s="169" t="str">
        <f t="shared" si="3"/>
        <v xml:space="preserve">
      FROM DUAL WHERE NOT EXISTS (SELECT 'X' FROM ft_t_cldf WHERE tbl_id = 'BDV1' AND col_nme = 'BAT1_DOMAIN_VAL');
</v>
      </c>
      <c r="I38" s="169" t="str">
        <f t="shared" si="4"/>
        <v xml:space="preserve">INSERT INTO ft_t_cldf (tbl_id,col_nme,fld_id,prnt_tbl_id,prnt_col_nme,col_req_ind,ddl_data_typ,col_sq_num,last_chg_tms,last_chg_usr_id,native_col_ind,logl_nme,col_desc,ddl_base_data_typ,ddl_data_len, ddl_data_prec_num, ddl_data_scale_num)
    SELECT 'BDV1', 'BAT1_DOMAIN_VAL', 'BDV10002', NULL, NULL, 'Y', 'VARCHAR(1024)', 9, SYSDATE(), 'P72:CSTM', 'Y', 'BAT1_DOMAIN_VAL', 'BAT1_DOMAIN_VAL', 'VARCHAR', 1024, NULL, NULL
      FROM DUAL WHERE NOT EXISTS (SELECT 'X' FROM ft_t_cldf WHERE tbl_id = 'BDV1' AND col_nme = 'BAT1_DOMAIN_VAL');
</v>
      </c>
    </row>
    <row r="39" spans="2:12">
      <c r="B39" s="169" t="str">
        <f t="shared" si="1"/>
        <v>INSERT INTO ft_t_cldf (tbl_id,col_nme,fld_id,prnt_tbl_id,prnt_col_nme,col_req_ind,ddl_data_typ,col_sq_num,last_chg_tms,last_chg_usr_id,native_col_ind,logl_nme,col_desc,ddl_base_data_typ,ddl_data_len, ddl_data_prec_num, ddl_data_scale_num)</v>
      </c>
      <c r="G39" s="169" t="str">
        <f t="shared" si="2"/>
        <v xml:space="preserve">
    SELECT 'BDV1', 'BAT1_DOMAIN_VAL_NME', 'BDV10003', NULL, NULL, 'Y', 'VARCHAR(1024)', 10, SYSDATE(), 'P72:CSTM', 'Y', 'BAT1_DOMAIN_VAL_NME', 'BAT1_DOMAIN_VAL_NME', 'VARCHAR', 1024, NULL, NULL</v>
      </c>
      <c r="H39" s="169" t="str">
        <f t="shared" si="3"/>
        <v xml:space="preserve">
      FROM DUAL WHERE NOT EXISTS (SELECT 'X' FROM ft_t_cldf WHERE tbl_id = 'BDV1' AND col_nme = 'BAT1_DOMAIN_VAL_NME');
</v>
      </c>
      <c r="I39" s="169" t="str">
        <f>B39&amp;
G39&amp;
H39</f>
        <v xml:space="preserve">INSERT INTO ft_t_cldf (tbl_id,col_nme,fld_id,prnt_tbl_id,prnt_col_nme,col_req_ind,ddl_data_typ,col_sq_num,last_chg_tms,last_chg_usr_id,native_col_ind,logl_nme,col_desc,ddl_base_data_typ,ddl_data_len, ddl_data_prec_num, ddl_data_scale_num)
    SELECT 'BDV1', 'BAT1_DOMAIN_VAL_NME', 'BDV10003', NULL, NULL, 'Y', 'VARCHAR(1024)', 10, SYSDATE(), 'P72:CSTM', 'Y', 'BAT1_DOMAIN_VAL_NME', 'BAT1_DOMAIN_VAL_NME', 'VARCHAR', 1024, NULL, NULL
      FROM DUAL WHERE NOT EXISTS (SELECT 'X' FROM ft_t_cldf WHERE tbl_id = 'BDV1' AND col_nme = 'BAT1_DOMAIN_VAL_NME');
</v>
      </c>
    </row>
    <row r="41" spans="2:12">
      <c r="B41" s="169" t="s">
        <v>5682</v>
      </c>
    </row>
    <row r="42" spans="2:12">
      <c r="B42" s="169" t="s">
        <v>5683</v>
      </c>
      <c r="C42" s="169" t="s">
        <v>5684</v>
      </c>
      <c r="D42" s="169" t="s">
        <v>5685</v>
      </c>
      <c r="E42" s="169" t="s">
        <v>5686</v>
      </c>
      <c r="F42" s="169" t="s">
        <v>5687</v>
      </c>
      <c r="G42" s="169" t="s">
        <v>5688</v>
      </c>
      <c r="H42" s="169" t="s">
        <v>5689</v>
      </c>
      <c r="I42" s="169" t="s">
        <v>5690</v>
      </c>
      <c r="J42" s="169" t="s">
        <v>5691</v>
      </c>
      <c r="K42" s="169" t="s">
        <v>5692</v>
      </c>
    </row>
    <row r="43" spans="2:12" ht="15" customHeight="1">
      <c r="B43" s="169" t="str">
        <f>"INSERT INTO ft_t_tbrl (tbrl_oid, tbl_id, ref_tbl_id, tbl_fgn_key_id, rfi_rule_typ, last_chg_tms, last_chg_usr_id, logl_only_ind, child_to_prnt_req_ind, child_to_prnt_card_typ, prnt_to_child_req_ind, prnt_to_child_card_typ)"</f>
        <v>INSERT INTO ft_t_tbrl (tbrl_oid, tbl_id, ref_tbl_id, tbl_fgn_key_id, rfi_rule_typ, last_chg_tms, last_chg_usr_id, logl_only_ind, child_to_prnt_req_ind, child_to_prnt_card_typ, prnt_to_child_req_ind, prnt_to_child_card_typ)</v>
      </c>
      <c r="C43" s="169" t="s">
        <v>6282</v>
      </c>
      <c r="D43" s="169" t="s">
        <v>6283</v>
      </c>
      <c r="E43" s="169" t="s">
        <v>6271</v>
      </c>
      <c r="F43" s="169" t="s">
        <v>16</v>
      </c>
      <c r="G43" s="169" t="s">
        <v>5694</v>
      </c>
      <c r="H43" s="169" t="s">
        <v>16</v>
      </c>
      <c r="I43" s="169" t="s">
        <v>5695</v>
      </c>
      <c r="J43" s="169" t="s">
        <v>16</v>
      </c>
      <c r="K43" s="169" t="s">
        <v>5695</v>
      </c>
      <c r="L43" s="169" t="str">
        <f>B43&amp;"
   SELECT '"&amp;C43&amp;"', '"&amp;$B$1&amp;"', '"&amp;E43&amp;"','"&amp;D43&amp;"', 'R', "&amp;$B$7&amp;", '"&amp;$B$6&amp;"', '"&amp;F43&amp;"', '"&amp;H43&amp;"', '"&amp;I43&amp;"', '"&amp;J43&amp;"', '"&amp;K43&amp;"' 
     FROM DUAL WHERE NOT EXISTS ( SELECT 'X' FROM ft_t_tbrl WHERE tbrl_oid = '"&amp;C43&amp;"');
"</f>
        <v xml:space="preserve">INSERT INTO ft_t_tbrl (tbrl_oid, tbl_id, ref_tbl_id, tbl_fgn_key_id, rfi_rule_typ, last_chg_tms, last_chg_usr_id, logl_only_ind, child_to_prnt_req_ind, child_to_prnt_card_typ, prnt_to_child_req_ind, prnt_to_child_card_typ)
   SELECT 'BDV1BAD101', 'BDV1', 'BAD1','BDV1F001', 'R', SYSDATE(), 'P72:CSTM', 'N', 'N', '0,1', 'N', '0,1' 
     FROM DUAL WHERE NOT EXISTS ( SELECT 'X' FROM ft_t_tbrl WHERE tbrl_oid = 'BDV1BAD101');
</v>
      </c>
    </row>
    <row r="45" spans="2:12">
      <c r="B45" s="169" t="s">
        <v>5696</v>
      </c>
    </row>
    <row r="46" spans="2:12">
      <c r="B46" s="169" t="s">
        <v>5683</v>
      </c>
      <c r="C46" s="169" t="s">
        <v>5697</v>
      </c>
      <c r="D46" s="169" t="s">
        <v>5684</v>
      </c>
      <c r="E46" s="169" t="s">
        <v>5698</v>
      </c>
      <c r="F46" s="169" t="s">
        <v>5699</v>
      </c>
    </row>
    <row r="47" spans="2:12" ht="15" customHeight="1">
      <c r="B47" s="169" t="str">
        <f>"INSERT INTO ft_t_tbrn (tbrn_oid, tbrl_oid, tbl_id, col_nme, col_sq_num, last_chg_tms, last_chg_usr_id)"</f>
        <v>INSERT INTO ft_t_tbrn (tbrn_oid, tbrl_oid, tbl_id, col_nme, col_sq_num, last_chg_tms, last_chg_usr_id)</v>
      </c>
      <c r="C47" s="169" t="s">
        <v>6284</v>
      </c>
      <c r="D47" s="169" t="s">
        <v>6282</v>
      </c>
      <c r="E47" s="169" t="s">
        <v>5729</v>
      </c>
      <c r="F47" s="169">
        <v>1</v>
      </c>
      <c r="I47" s="169" t="str">
        <f>B47&amp;"
   SELECT '"&amp;C47&amp;"', '"&amp;D47&amp;"', '"&amp;$B$1&amp;"', '"&amp;E47&amp;"', "&amp;F47&amp;", "&amp;$B$7&amp;", '"&amp;$B$6&amp;"'
     FROM DUAL WHERE NOT EXISTS ( SELECT 'X' FROM ft_t_tbrn WHERE tbrn_oid = '"&amp;C47&amp;"');
"</f>
        <v xml:space="preserve">INSERT INTO ft_t_tbrn (tbrn_oid, tbrl_oid, tbl_id, col_nme, col_sq_num, last_chg_tms, last_chg_usr_id)
   SELECT 'BDV1F00101', 'BDV1BAD101', 'BDV1', 'BAT1_KEY', 1, SYSDATE(), 'P72:CSTM'
     FROM DUAL WHERE NOT EXISTS ( SELECT 'X' FROM ft_t_tbrn WHERE tbrn_oid = 'BDV1F00101');
</v>
      </c>
    </row>
    <row r="49" spans="2:9">
      <c r="B49" s="169" t="s">
        <v>5700</v>
      </c>
    </row>
    <row r="50" spans="2:9">
      <c r="B50" s="169" t="s">
        <v>5683</v>
      </c>
      <c r="C50" s="169" t="s">
        <v>5701</v>
      </c>
      <c r="D50" s="169" t="s">
        <v>5702</v>
      </c>
      <c r="E50" s="169" t="s">
        <v>5703</v>
      </c>
    </row>
    <row r="51" spans="2:9" ht="15" customHeight="1">
      <c r="B51" s="169" t="str">
        <f>"INSERT INTO ft_t_tidx (tidx_oid, tbl_id, tbl_index_nme, tbl_index_typ, last_chg_tms, last_chg_usr_id)"</f>
        <v>INSERT INTO ft_t_tidx (tidx_oid, tbl_id, tbl_index_nme, tbl_index_typ, last_chg_tms, last_chg_usr_id)</v>
      </c>
      <c r="C51" s="169" t="s">
        <v>6289</v>
      </c>
      <c r="D51" s="169" t="s">
        <v>6291</v>
      </c>
      <c r="E51" s="169" t="s">
        <v>5704</v>
      </c>
      <c r="I51" s="169" t="str">
        <f>B51&amp;"
   SELECT '"&amp;C51&amp;"', '"&amp;$B$1&amp;"', '"&amp;D51&amp;"', '"&amp;E51&amp;"', "&amp;$B$7&amp;", '"&amp;$B$6&amp;"'
     FROM DUAL WHERE NOT EXISTS ( SELECT 'X' FROM ft_t_tidX WHERE TIDX_OID = '"&amp;C51&amp;"');
"</f>
        <v xml:space="preserve">INSERT INTO ft_t_tidx (tidx_oid, tbl_id, tbl_index_nme, tbl_index_typ, last_chg_tms, last_chg_usr_id)
   SELECT 'BDV1P001==', 'BDV1', 'FT_T_BDV1_PK', 'P', SYSDATE(), 'P72:CSTM'
     FROM DUAL WHERE NOT EXISTS ( SELECT 'X' FROM ft_t_tidX WHERE TIDX_OID = 'BDV1P001==');
</v>
      </c>
    </row>
    <row r="52" spans="2:9" ht="15" customHeight="1">
      <c r="B52" s="169" t="str">
        <f>"INSERT INTO ft_t_tidx (tidx_oid, tbl_id, tbl_index_nme, tbl_index_typ, last_chg_tms, last_chg_usr_id)"</f>
        <v>INSERT INTO ft_t_tidx (tidx_oid, tbl_id, tbl_index_nme, tbl_index_typ, last_chg_tms, last_chg_usr_id)</v>
      </c>
      <c r="C52" s="169" t="s">
        <v>6290</v>
      </c>
      <c r="D52" s="169" t="s">
        <v>6292</v>
      </c>
      <c r="E52" s="169" t="s">
        <v>5705</v>
      </c>
      <c r="I52" s="169" t="str">
        <f>B52&amp;"
   SELECT '"&amp;C52&amp;"', '"&amp;$B$1&amp;"', '"&amp;D52&amp;"', '"&amp;E52&amp;"', "&amp;$B$7&amp;", '"&amp;$B$6&amp;"'
     FROM DUAL WHERE NOT EXISTS ( SELECT 'X' FROM ft_t_tidX WHERE TIDX_OID = '"&amp;C52&amp;"');
"</f>
        <v xml:space="preserve">INSERT INTO ft_t_tidx (tidx_oid, tbl_id, tbl_index_nme, tbl_index_typ, last_chg_tms, last_chg_usr_id)
   SELECT 'BDV1U001==', 'BDV1', 'FT_T_BDV1_U001', 'U', SYSDATE(), 'P72:CSTM'
     FROM DUAL WHERE NOT EXISTS ( SELECT 'X' FROM ft_t_tidX WHERE TIDX_OID = 'BDV1U001==');
</v>
      </c>
    </row>
    <row r="54" spans="2:9">
      <c r="B54" s="169" t="s">
        <v>5706</v>
      </c>
    </row>
    <row r="55" spans="2:9">
      <c r="B55" s="169" t="s">
        <v>5683</v>
      </c>
      <c r="C55" s="169" t="s">
        <v>5707</v>
      </c>
      <c r="D55" s="169" t="s">
        <v>5701</v>
      </c>
      <c r="E55" s="169" t="s">
        <v>155</v>
      </c>
      <c r="F55" s="169" t="s">
        <v>5699</v>
      </c>
    </row>
    <row r="56" spans="2:9">
      <c r="B56" s="169" t="str">
        <f>"INSERT INTO ft_t_tidc (tidc_oid, tidx_oid, tbl_id, col_nme, col_sq_num, last_chg_tms, last_chg_usr_id)"</f>
        <v>INSERT INTO ft_t_tidc (tidc_oid, tidx_oid, tbl_id, col_nme, col_sq_num, last_chg_tms, last_chg_usr_id)</v>
      </c>
      <c r="C56" s="169" t="s">
        <v>6293</v>
      </c>
      <c r="D56" s="169" t="s">
        <v>6289</v>
      </c>
      <c r="E56" s="169" t="s">
        <v>6226</v>
      </c>
      <c r="F56" s="169">
        <v>1</v>
      </c>
      <c r="I56" s="169" t="str">
        <f>B56&amp;"
   SELECT '"&amp;C56&amp;"', '"&amp;D56&amp;"', '"&amp;$B$1&amp;"', '"&amp;E56&amp;"',"&amp;F56&amp;", "&amp;$B$7&amp;", '"&amp;$B$6&amp;"'
     FROM DUAL WHERE NOT EXISTS ( SELECT 'X' FROM ft_t_tidc WHERE tidc_OID = '"&amp;C56&amp;"');
"</f>
        <v xml:space="preserve">INSERT INTO ft_t_tidc (tidc_oid, tidx_oid, tbl_id, col_nme, col_sq_num, last_chg_tms, last_chg_usr_id)
   SELECT 'BDV1P00101', 'BDV1P001==', 'BDV1', 'BDV1_OID',1, SYSDATE(), 'P72:CSTM'
     FROM DUAL WHERE NOT EXISTS ( SELECT 'X' FROM ft_t_tidc WHERE tidc_OID = 'BDV1P00101');
</v>
      </c>
    </row>
    <row r="57" spans="2:9">
      <c r="B57" s="169" t="str">
        <f>"INSERT INTO ft_t_tidc (tidc_oid, tidx_oid, tbl_id, col_nme, col_sq_num, last_chg_tms, last_chg_usr_id)"</f>
        <v>INSERT INTO ft_t_tidc (tidc_oid, tidx_oid, tbl_id, col_nme, col_sq_num, last_chg_tms, last_chg_usr_id)</v>
      </c>
      <c r="C57" s="169" t="s">
        <v>6294</v>
      </c>
      <c r="D57" s="169" t="s">
        <v>6290</v>
      </c>
      <c r="E57" s="169" t="s">
        <v>5729</v>
      </c>
      <c r="F57" s="169">
        <v>1</v>
      </c>
      <c r="I57" s="169" t="str">
        <f>B57&amp;"
   SELECT '"&amp;C57&amp;"', '"&amp;D57&amp;"', '"&amp;$B$1&amp;"', '"&amp;E57&amp;"',"&amp;F57&amp;", "&amp;$B$7&amp;", '"&amp;$B$6&amp;"'
     FROM DUAL WHERE NOT EXISTS ( SELECT 'X' FROM ft_t_tidc WHERE tidc_OID = '"&amp;C57&amp;"');
"</f>
        <v xml:space="preserve">INSERT INTO ft_t_tidc (tidc_oid, tidx_oid, tbl_id, col_nme, col_sq_num, last_chg_tms, last_chg_usr_id)
   SELECT 'BDV1U00101', 'BDV1U001==', 'BDV1', 'BAT1_KEY',1, SYSDATE(), 'P72:CSTM'
     FROM DUAL WHERE NOT EXISTS ( SELECT 'X' FROM ft_t_tidc WHERE tidc_OID = 'BDV1U00101');
</v>
      </c>
    </row>
    <row r="58" spans="2:9">
      <c r="B58" s="169" t="str">
        <f>"INSERT INTO ft_t_tidc (tidc_oid, tidx_oid, tbl_id, col_nme, col_sq_num, last_chg_tms, last_chg_usr_id)"</f>
        <v>INSERT INTO ft_t_tidc (tidc_oid, tidx_oid, tbl_id, col_nme, col_sq_num, last_chg_tms, last_chg_usr_id)</v>
      </c>
      <c r="C58" s="169" t="s">
        <v>6295</v>
      </c>
      <c r="D58" s="169" t="s">
        <v>6290</v>
      </c>
      <c r="E58" s="169" t="s">
        <v>6228</v>
      </c>
      <c r="F58" s="169">
        <v>2</v>
      </c>
      <c r="I58" s="169" t="str">
        <f>B58&amp;"
   SELECT '"&amp;C58&amp;"', '"&amp;D58&amp;"', '"&amp;$B$1&amp;"', '"&amp;E58&amp;"',"&amp;F58&amp;", "&amp;$B$7&amp;", '"&amp;$B$6&amp;"'
     FROM DUAL WHERE NOT EXISTS ( SELECT 'X' FROM ft_t_tidc WHERE tidc_OID = '"&amp;C58&amp;"');
"</f>
        <v xml:space="preserve">INSERT INTO ft_t_tidc (tidc_oid, tidx_oid, tbl_id, col_nme, col_sq_num, last_chg_tms, last_chg_usr_id)
   SELECT 'BDV1U00102', 'BDV1U001==', 'BDV1', 'BAT1_DOMAIN_VAL',2, SYSDATE(), 'P72:CSTM'
     FROM DUAL WHERE NOT EXISTS ( SELECT 'X' FROM ft_t_tidc WHERE tidc_OID = 'BDV1U00102');
</v>
      </c>
    </row>
    <row r="59" spans="2:9">
      <c r="B59" s="169" t="str">
        <f>"INSERT INTO ft_t_tidc (tidc_oid, tidx_oid, tbl_id, col_nme, col_sq_num, last_chg_tms, last_chg_usr_id)"</f>
        <v>INSERT INTO ft_t_tidc (tidc_oid, tidx_oid, tbl_id, col_nme, col_sq_num, last_chg_tms, last_chg_usr_id)</v>
      </c>
      <c r="C59" s="169" t="s">
        <v>6296</v>
      </c>
      <c r="D59" s="169" t="s">
        <v>6290</v>
      </c>
      <c r="E59" s="169" t="s">
        <v>164</v>
      </c>
      <c r="F59" s="169">
        <v>3</v>
      </c>
      <c r="I59" s="169" t="str">
        <f>B59&amp;"
   SELECT '"&amp;C59&amp;"', '"&amp;D59&amp;"', '"&amp;$B$1&amp;"', '"&amp;E59&amp;"',"&amp;F59&amp;", "&amp;$B$7&amp;", '"&amp;$B$6&amp;"'
     FROM DUAL WHERE NOT EXISTS ( SELECT 'X' FROM ft_t_tidc WHERE tidc_OID = '"&amp;C59&amp;"');
"</f>
        <v xml:space="preserve">INSERT INTO ft_t_tidc (tidc_oid, tidx_oid, tbl_id, col_nme, col_sq_num, last_chg_tms, last_chg_usr_id)
   SELECT 'BDV1U00103', 'BDV1U001==', 'BDV1', 'START_TMS',3, SYSDATE(), 'P72:CSTM'
     FROM DUAL WHERE NOT EXISTS ( SELECT 'X' FROM ft_t_tidc WHERE tidc_OID = 'BDV1U00103');
</v>
      </c>
    </row>
    <row r="61" spans="2:9">
      <c r="B61" s="169" t="s">
        <v>5708</v>
      </c>
    </row>
    <row r="62" spans="2:9" ht="15" customHeight="1">
      <c r="B62" s="169" t="str">
        <f>"INSERT INTO ft_t_xseg (segment_id, start_tms, last_chg_tms, last_chg_usr_id, segment_nme, segment_desc)"</f>
        <v>INSERT INTO ft_t_xseg (segment_id, start_tms, last_chg_tms, last_chg_usr_id, segment_nme, segment_desc)</v>
      </c>
      <c r="I62" s="169" t="str">
        <f>B62&amp;"
   SELECT '"&amp;$B$4&amp;"', "&amp;$B$7&amp;", "&amp;$B$7&amp;", '"&amp;$B$6&amp;"', '"&amp;$B$5&amp;"', '"&amp;$B$1&amp;"' 
     FROM DUAL WHERE NOT EXISTS (SELECT 'X' FROM ft_t_xseg WHERE segment_Id = '"&amp;$B$4&amp;"');"</f>
        <v>INSERT INTO ft_t_xseg (segment_id, start_tms, last_chg_tms, last_chg_usr_id, segment_nme, segment_desc)
   SELECT '10000004', SYSDATE(), SYSDATE(), 'P72:CSTM', 'BAD1BitemporalDomainValues', 'BDV1' 
     FROM DUAL WHERE NOT EXISTS (SELECT 'X' FROM ft_t_xseg WHERE segment_Id = '10000004');</v>
      </c>
    </row>
    <row r="64" spans="2:9">
      <c r="B64" s="169" t="s">
        <v>5709</v>
      </c>
    </row>
    <row r="65" spans="2:9">
      <c r="B65" s="169" t="s">
        <v>5683</v>
      </c>
      <c r="C65" s="169" t="s">
        <v>5710</v>
      </c>
      <c r="D65" s="169" t="s">
        <v>5711</v>
      </c>
    </row>
    <row r="66" spans="2:9" ht="15" customHeight="1">
      <c r="B66" s="169" t="str">
        <f>"INSERT INTO ft_t_xsto (segment_id, tbl_id, prnt_tbl_id, tbl_clsf_typ, last_chg_tms, last_chg_usr_id)"</f>
        <v>INSERT INTO ft_t_xsto (segment_id, tbl_id, prnt_tbl_id, tbl_clsf_typ, last_chg_tms, last_chg_usr_id)</v>
      </c>
      <c r="C66" s="169" t="s">
        <v>6271</v>
      </c>
      <c r="D66" s="169" t="s">
        <v>5704</v>
      </c>
      <c r="I66" s="169" t="str">
        <f>B66&amp;"
  SELECT "&amp;$B$4&amp;", '"&amp;$B$1&amp;"', '"&amp;C66&amp;"', '"&amp;D66&amp;"', "&amp;$B$7&amp;", '"&amp;$B$6&amp;"'
     FROM DUAL WHERE NOT EXISTS ( SELECT 'X' FROM ft_t_xsto WHERE segment_id = '"&amp;$B$4&amp;"');"</f>
        <v>INSERT INTO ft_t_xsto (segment_id, tbl_id, prnt_tbl_id, tbl_clsf_typ, last_chg_tms, last_chg_usr_id)
  SELECT 10000004, 'BDV1', 'BAD1', 'P', SYSDATE(), 'P72:CSTM'
     FROM DUAL WHERE NOT EXISTS ( SELECT 'X' FROM ft_t_xsto WHERE segment_id = '10000004');</v>
      </c>
    </row>
    <row r="67" spans="2:9" ht="15" customHeight="1"/>
    <row r="68" spans="2:9">
      <c r="B68" s="169" t="s">
        <v>5712</v>
      </c>
    </row>
    <row r="69" spans="2:9">
      <c r="B69" s="169" t="s">
        <v>5683</v>
      </c>
      <c r="C69" s="169" t="s">
        <v>5713</v>
      </c>
      <c r="D69" s="169" t="s">
        <v>5714</v>
      </c>
      <c r="E69" s="169" t="s">
        <v>5715</v>
      </c>
      <c r="F69" s="169" t="s">
        <v>5716</v>
      </c>
    </row>
    <row r="70" spans="2:9" ht="15" customHeight="1">
      <c r="B70" s="169" t="str">
        <f>"INSERT INTO ft_t_clmi (clmi_oid, src_tbl_id, src_col_nme, trgt_tbl_id, trgt_col_nme, pgm_data_typ, last_chg_tms, last_chg_usr_id)"</f>
        <v>INSERT INTO ft_t_clmi (clmi_oid, src_tbl_id, src_col_nme, trgt_tbl_id, trgt_col_nme, pgm_data_typ, last_chg_tms, last_chg_usr_id)</v>
      </c>
      <c r="C70" s="169" t="s">
        <v>6271</v>
      </c>
      <c r="D70" s="169" t="s">
        <v>6278</v>
      </c>
      <c r="E70" s="169" t="s">
        <v>5729</v>
      </c>
      <c r="F70" s="169" t="s">
        <v>5717</v>
      </c>
      <c r="G70" s="169" t="str">
        <f>"
   SELECT NEW_OID(), '"&amp;C70&amp;"', '"&amp;D70&amp;"', '"&amp;$B$1&amp;"', '"&amp;E70&amp;"', '"&amp;F70&amp;"', "&amp;$B$7&amp;", '"&amp;$B$6&amp;"'"</f>
        <v xml:space="preserve">
   SELECT NEW_OID(), 'BAD1', 'BAD1_KEY_ATTR', 'BDV1', 'BAT1_KEY', 'STRING', SYSDATE(), 'P72:CSTM'</v>
      </c>
      <c r="H70" s="169" t="str">
        <f>"
     FROM DUAL WHERE NOT EXISTS (SELECT 'X' FROM ft_t_clmi WHERE src_tbl_id = '"&amp;C70&amp;"' AND src_col_nme = '"&amp;D70&amp;"' AND trgt_tbl_id ='"&amp;$B$1&amp;"' AND trgt_col_nme = '"&amp;E70&amp;"');"</f>
        <v xml:space="preserve">
     FROM DUAL WHERE NOT EXISTS (SELECT 'X' FROM ft_t_clmi WHERE src_tbl_id = 'BAD1' AND src_col_nme = 'BAD1_KEY_ATTR' AND trgt_tbl_id ='BDV1' AND trgt_col_nme = 'BAT1_KEY');</v>
      </c>
      <c r="I70" s="169" t="str">
        <f>B70&amp;
G70&amp;
H70</f>
        <v>INSERT INTO ft_t_clmi (clmi_oid, src_tbl_id, src_col_nme, trgt_tbl_id, trgt_col_nme, pgm_data_typ, last_chg_tms, last_chg_usr_id)
   SELECT NEW_OID(), 'BAD1', 'BAD1_KEY_ATTR', 'BDV1', 'BAT1_KEY', 'STRING', SYSDATE(), 'P72:CSTM'
     FROM DUAL WHERE NOT EXISTS (SELECT 'X' FROM ft_t_clmi WHERE src_tbl_id = 'BAD1' AND src_col_nme = 'BAD1_KEY_ATTR' AND trgt_tbl_id ='BDV1' AND trgt_col_nme = 'BAT1_KEY');</v>
      </c>
    </row>
    <row r="71" spans="2:9" ht="15" customHeight="1"/>
    <row r="72" spans="2:9">
      <c r="B72" s="169" t="s">
        <v>5718</v>
      </c>
    </row>
    <row r="73" spans="2:9">
      <c r="B73" s="169" t="str">
        <f t="shared" ref="B73:B82" si="5">"INSERT INTO FT_T_XELM (SEGMENT_ID, TBL_ID, ELEMENT_XML_TAG, ELEMENT_NME, LAST_CHG_TMS, LAST_CHG_USR_ID, COL_NME) "</f>
        <v xml:space="preserve">INSERT INTO FT_T_XELM (SEGMENT_ID, TBL_ID, ELEMENT_XML_TAG, ELEMENT_NME, LAST_CHG_TMS, LAST_CHG_USR_ID, COL_NME) </v>
      </c>
      <c r="I73" s="169" t="str">
        <f>B73&amp;" SELECT '"&amp;$B$4&amp;"', '"&amp;$B$1&amp;"', '"&amp;SUBSTITUTE(C10,"_","")&amp;"', '"&amp;K10&amp;"', "&amp;$B$7&amp;", '"&amp;$B$6&amp;"', '"&amp;C10&amp;"' FROM DUAL WHERE NOT EXISTS ( SELECT 'X' FROM FT_T_XELM WHERE SEGMENT_ID = "&amp;$B$4&amp;" AND TBL_ID = '"&amp;$B$1&amp;"' AND ELEMENT_XML_TAG = '"&amp;SUBSTITUTE(C10,"_","")&amp;"');"</f>
        <v>INSERT INTO FT_T_XELM (SEGMENT_ID, TBL_ID, ELEMENT_XML_TAG, ELEMENT_NME, LAST_CHG_TMS, LAST_CHG_USR_ID, COL_NME)  SELECT '10000004', 'BDV1', 'LASTCHGUSRID', 'Last Change User ID', SYSDATE(), 'P72:CSTM', 'LAST_CHG_USR_ID' FROM DUAL WHERE NOT EXISTS ( SELECT 'X' FROM FT_T_XELM WHERE SEGMENT_ID = 10000004 AND TBL_ID = 'BDV1' AND ELEMENT_XML_TAG = 'LASTCHGUSRID');</v>
      </c>
    </row>
    <row r="74" spans="2:9">
      <c r="B74" s="169" t="str">
        <f t="shared" si="5"/>
        <v xml:space="preserve">INSERT INTO FT_T_XELM (SEGMENT_ID, TBL_ID, ELEMENT_XML_TAG, ELEMENT_NME, LAST_CHG_TMS, LAST_CHG_USR_ID, COL_NME) </v>
      </c>
      <c r="I74" s="169" t="str">
        <f t="shared" ref="I74:I82" si="6">B74&amp;" SELECT '"&amp;$B$4&amp;"', '"&amp;$B$1&amp;"', '"&amp;SUBSTITUTE(C11,"_","")&amp;"', '"&amp;K11&amp;"', "&amp;$B$7&amp;", '"&amp;$B$6&amp;"', '"&amp;C11&amp;"' FROM DUAL WHERE NOT EXISTS ( SELECT 'X' FROM FT_T_XELM WHERE SEGMENT_ID = "&amp;$B$4&amp;" AND TBL_ID = '"&amp;$B$1&amp;"' AND ELEMENT_XML_TAG = '"&amp;SUBSTITUTE(C11,"_","")&amp;"');"</f>
        <v>INSERT INTO FT_T_XELM (SEGMENT_ID, TBL_ID, ELEMENT_XML_TAG, ELEMENT_NME, LAST_CHG_TMS, LAST_CHG_USR_ID, COL_NME)  SELECT '10000004', 'BDV1', 'LASTCHGTMS', 'Last Change Date/Time', SYSDATE(), 'P72:CSTM', 'LAST_CHG_TMS' FROM DUAL WHERE NOT EXISTS ( SELECT 'X' FROM FT_T_XELM WHERE SEGMENT_ID = 10000004 AND TBL_ID = 'BDV1' AND ELEMENT_XML_TAG = 'LASTCHGTMS');</v>
      </c>
    </row>
    <row r="75" spans="2:9">
      <c r="B75" s="169" t="str">
        <f t="shared" si="5"/>
        <v xml:space="preserve">INSERT INTO FT_T_XELM (SEGMENT_ID, TBL_ID, ELEMENT_XML_TAG, ELEMENT_NME, LAST_CHG_TMS, LAST_CHG_USR_ID, COL_NME) </v>
      </c>
      <c r="I75" s="169" t="str">
        <f t="shared" si="6"/>
        <v>INSERT INTO FT_T_XELM (SEGMENT_ID, TBL_ID, ELEMENT_XML_TAG, ELEMENT_NME, LAST_CHG_TMS, LAST_CHG_USR_ID, COL_NME)  SELECT '10000004', 'BDV1', 'DATASTATTYP', 'Data Status', SYSDATE(), 'P72:CSTM', 'DATA_STAT_TYP' FROM DUAL WHERE NOT EXISTS ( SELECT 'X' FROM FT_T_XELM WHERE SEGMENT_ID = 10000004 AND TBL_ID = 'BDV1' AND ELEMENT_XML_TAG = 'DATASTATTYP');</v>
      </c>
    </row>
    <row r="76" spans="2:9">
      <c r="B76" s="169" t="str">
        <f t="shared" si="5"/>
        <v xml:space="preserve">INSERT INTO FT_T_XELM (SEGMENT_ID, TBL_ID, ELEMENT_XML_TAG, ELEMENT_NME, LAST_CHG_TMS, LAST_CHG_USR_ID, COL_NME) </v>
      </c>
      <c r="I76" s="169" t="str">
        <f t="shared" si="6"/>
        <v>INSERT INTO FT_T_XELM (SEGMENT_ID, TBL_ID, ELEMENT_XML_TAG, ELEMENT_NME, LAST_CHG_TMS, LAST_CHG_USR_ID, COL_NME)  SELECT '10000004', 'BDV1', 'STARTTMS', 'Start Date/Time', SYSDATE(), 'P72:CSTM', 'START_TMS' FROM DUAL WHERE NOT EXISTS ( SELECT 'X' FROM FT_T_XELM WHERE SEGMENT_ID = 10000004 AND TBL_ID = 'BDV1' AND ELEMENT_XML_TAG = 'STARTTMS');</v>
      </c>
    </row>
    <row r="77" spans="2:9">
      <c r="B77" s="169" t="str">
        <f t="shared" si="5"/>
        <v xml:space="preserve">INSERT INTO FT_T_XELM (SEGMENT_ID, TBL_ID, ELEMENT_XML_TAG, ELEMENT_NME, LAST_CHG_TMS, LAST_CHG_USR_ID, COL_NME) </v>
      </c>
      <c r="I77" s="169" t="str">
        <f t="shared" si="6"/>
        <v>INSERT INTO FT_T_XELM (SEGMENT_ID, TBL_ID, ELEMENT_XML_TAG, ELEMENT_NME, LAST_CHG_TMS, LAST_CHG_USR_ID, COL_NME)  SELECT '10000004', 'BDV1', 'ENDTMS', 'End Date/Time', SYSDATE(), 'P72:CSTM', 'END_TMS' FROM DUAL WHERE NOT EXISTS ( SELECT 'X' FROM FT_T_XELM WHERE SEGMENT_ID = 10000004 AND TBL_ID = 'BDV1' AND ELEMENT_XML_TAG = 'ENDTMS');</v>
      </c>
    </row>
    <row r="78" spans="2:9">
      <c r="B78" s="169" t="str">
        <f t="shared" si="5"/>
        <v xml:space="preserve">INSERT INTO FT_T_XELM (SEGMENT_ID, TBL_ID, ELEMENT_XML_TAG, ELEMENT_NME, LAST_CHG_TMS, LAST_CHG_USR_ID, COL_NME) </v>
      </c>
      <c r="I78" s="169" t="str">
        <f t="shared" si="6"/>
        <v>INSERT INTO FT_T_XELM (SEGMENT_ID, TBL_ID, ELEMENT_XML_TAG, ELEMENT_NME, LAST_CHG_TMS, LAST_CHG_USR_ID, COL_NME)  SELECT '10000004', 'BDV1', 'DATASRCID', 'Data Source ID', SYSDATE(), 'P72:CSTM', 'DATA_SRC_ID' FROM DUAL WHERE NOT EXISTS ( SELECT 'X' FROM FT_T_XELM WHERE SEGMENT_ID = 10000004 AND TBL_ID = 'BDV1' AND ELEMENT_XML_TAG = 'DATASRCID');</v>
      </c>
    </row>
    <row r="79" spans="2:9">
      <c r="B79" s="169" t="str">
        <f t="shared" si="5"/>
        <v xml:space="preserve">INSERT INTO FT_T_XELM (SEGMENT_ID, TBL_ID, ELEMENT_XML_TAG, ELEMENT_NME, LAST_CHG_TMS, LAST_CHG_USR_ID, COL_NME) </v>
      </c>
      <c r="I79" s="169" t="str">
        <f t="shared" si="6"/>
        <v>INSERT INTO FT_T_XELM (SEGMENT_ID, TBL_ID, ELEMENT_XML_TAG, ELEMENT_NME, LAST_CHG_TMS, LAST_CHG_USR_ID, COL_NME)  SELECT '10000004', 'BDV1', 'BDV1OID', 'BDV1_OID', SYSDATE(), 'P72:CSTM', 'BDV1_OID' FROM DUAL WHERE NOT EXISTS ( SELECT 'X' FROM FT_T_XELM WHERE SEGMENT_ID = 10000004 AND TBL_ID = 'BDV1' AND ELEMENT_XML_TAG = 'BDV1OID');</v>
      </c>
    </row>
    <row r="80" spans="2:9">
      <c r="B80" s="169" t="str">
        <f t="shared" si="5"/>
        <v xml:space="preserve">INSERT INTO FT_T_XELM (SEGMENT_ID, TBL_ID, ELEMENT_XML_TAG, ELEMENT_NME, LAST_CHG_TMS, LAST_CHG_USR_ID, COL_NME) </v>
      </c>
      <c r="I80" s="169" t="str">
        <f t="shared" si="6"/>
        <v>INSERT INTO FT_T_XELM (SEGMENT_ID, TBL_ID, ELEMENT_XML_TAG, ELEMENT_NME, LAST_CHG_TMS, LAST_CHG_USR_ID, COL_NME)  SELECT '10000004', 'BDV1', 'BAT1KEY', 'BAT1_KEY', SYSDATE(), 'P72:CSTM', 'BAT1_KEY' FROM DUAL WHERE NOT EXISTS ( SELECT 'X' FROM FT_T_XELM WHERE SEGMENT_ID = 10000004 AND TBL_ID = 'BDV1' AND ELEMENT_XML_TAG = 'BAT1KEY');</v>
      </c>
    </row>
    <row r="81" spans="2:9">
      <c r="B81" s="169" t="str">
        <f t="shared" si="5"/>
        <v xml:space="preserve">INSERT INTO FT_T_XELM (SEGMENT_ID, TBL_ID, ELEMENT_XML_TAG, ELEMENT_NME, LAST_CHG_TMS, LAST_CHG_USR_ID, COL_NME) </v>
      </c>
      <c r="I81" s="169" t="str">
        <f t="shared" si="6"/>
        <v>INSERT INTO FT_T_XELM (SEGMENT_ID, TBL_ID, ELEMENT_XML_TAG, ELEMENT_NME, LAST_CHG_TMS, LAST_CHG_USR_ID, COL_NME)  SELECT '10000004', 'BDV1', 'BAT1DOMAINVAL', 'BAT1_DOMAIN_VAL', SYSDATE(), 'P72:CSTM', 'BAT1_DOMAIN_VAL' FROM DUAL WHERE NOT EXISTS ( SELECT 'X' FROM FT_T_XELM WHERE SEGMENT_ID = 10000004 AND TBL_ID = 'BDV1' AND ELEMENT_XML_TAG = 'BAT1DOMAINVAL');</v>
      </c>
    </row>
    <row r="82" spans="2:9">
      <c r="B82" s="169" t="str">
        <f t="shared" si="5"/>
        <v xml:space="preserve">INSERT INTO FT_T_XELM (SEGMENT_ID, TBL_ID, ELEMENT_XML_TAG, ELEMENT_NME, LAST_CHG_TMS, LAST_CHG_USR_ID, COL_NME) </v>
      </c>
      <c r="I82" s="169" t="str">
        <f t="shared" si="6"/>
        <v>INSERT INTO FT_T_XELM (SEGMENT_ID, TBL_ID, ELEMENT_XML_TAG, ELEMENT_NME, LAST_CHG_TMS, LAST_CHG_USR_ID, COL_NME)  SELECT '10000004', 'BDV1', 'BAT1DOMAINVALNME', 'BAT1_DOMAIN_VAL_NME', SYSDATE(), 'P72:CSTM', 'BAT1_DOMAIN_VAL_NME' FROM DUAL WHERE NOT EXISTS ( SELECT 'X' FROM FT_T_XELM WHERE SEGMENT_ID = 10000004 AND TBL_ID = 'BDV1' AND ELEMENT_XML_TAG = 'BAT1DOMAINVALNME');</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45"/>
  <sheetViews>
    <sheetView workbookViewId="0">
      <pane xSplit="1" ySplit="1" topLeftCell="B22" activePane="bottomRight" state="frozenSplit"/>
      <selection pane="topRight" activeCell="B1" sqref="B1"/>
      <selection pane="bottomLeft" activeCell="A2" sqref="A2"/>
      <selection pane="bottomRight" activeCell="F33" sqref="A1:L45"/>
    </sheetView>
  </sheetViews>
  <sheetFormatPr defaultColWidth="9.1796875" defaultRowHeight="10"/>
  <cols>
    <col min="1" max="1" width="12.54296875" style="29" bestFit="1" customWidth="1"/>
    <col min="2" max="2" width="12.54296875" style="29" customWidth="1"/>
    <col min="3" max="3" width="9.54296875" style="29" bestFit="1" customWidth="1"/>
    <col min="4" max="4" width="9.54296875" style="29" customWidth="1"/>
    <col min="5" max="5" width="9.54296875" style="40" bestFit="1" customWidth="1"/>
    <col min="6" max="6" width="8" style="1" bestFit="1" customWidth="1"/>
    <col min="7" max="7" width="8" style="1" customWidth="1"/>
    <col min="8" max="8" width="10.54296875" style="30" customWidth="1"/>
    <col min="9" max="9" width="8" style="1" bestFit="1" customWidth="1"/>
    <col min="10" max="10" width="7" style="29" bestFit="1" customWidth="1"/>
    <col min="11" max="11" width="17.26953125" style="24" customWidth="1"/>
    <col min="12" max="16384" width="9.1796875" style="28"/>
  </cols>
  <sheetData>
    <row r="1" spans="1:12" ht="76" thickBot="1">
      <c r="A1" s="20" t="s">
        <v>36</v>
      </c>
      <c r="B1" s="53" t="s">
        <v>170</v>
      </c>
      <c r="C1" s="22" t="s">
        <v>168</v>
      </c>
      <c r="D1" s="22" t="s">
        <v>169</v>
      </c>
      <c r="E1" s="55" t="s">
        <v>28</v>
      </c>
      <c r="F1" s="23" t="s">
        <v>1</v>
      </c>
      <c r="G1" s="23" t="s">
        <v>172</v>
      </c>
      <c r="H1" s="36" t="s">
        <v>2</v>
      </c>
      <c r="I1" s="23" t="s">
        <v>34</v>
      </c>
      <c r="J1" s="36" t="s">
        <v>7</v>
      </c>
      <c r="K1" s="13" t="s">
        <v>38</v>
      </c>
    </row>
    <row r="2" spans="1:12" ht="10.5" thickTop="1">
      <c r="A2" s="49" t="s">
        <v>70</v>
      </c>
      <c r="B2" s="49" t="s">
        <v>171</v>
      </c>
      <c r="C2" s="49" t="s">
        <v>174</v>
      </c>
      <c r="D2" s="49" t="s">
        <v>174</v>
      </c>
      <c r="E2" s="54" t="s">
        <v>175</v>
      </c>
      <c r="F2" s="43" t="s">
        <v>35</v>
      </c>
      <c r="G2" s="43" t="s">
        <v>173</v>
      </c>
      <c r="H2" s="42" t="s">
        <v>167</v>
      </c>
      <c r="I2" s="43" t="s">
        <v>35</v>
      </c>
      <c r="J2" s="41" t="s">
        <v>15</v>
      </c>
      <c r="K2" s="28" t="str">
        <f>CONCATENATE("INSERT INTO FT_T_ITGP (ITGP_OID,PRNT_ISTY_GRP_OID,ISS_TYP_GRP_OID,ISS_TYP,LAST_CHG_TMS,PRT_PURP_TYP,LAST_CHG_USR_ID,START_TMS,DATA_STAT_TYP)")</f>
        <v>INSERT INTO FT_T_ITGP (ITGP_OID,PRNT_ISTY_GRP_OID,ISS_TYP_GRP_OID,ISS_TYP,LAST_CHG_TMS,PRT_PURP_TYP,LAST_CHG_USR_ID,START_TMS,DATA_STAT_TYP)</v>
      </c>
      <c r="L2" s="28" t="str">
        <f>CONCATENATE(K2," SELECT ",B2,",","'",C2,"',","'",D2,"',","'",E2,"',","",F2,",", "'",G2,"',","'",H2,"',",I2,",","'",J2,"'"," FROM DUAL WHERE NOT EXISTS (SELECT 1 FROM FT_T_ITGP WHERE PRNT_ISTY_GRP_OID= '",C2,"'  AND ISS_TYP='",E2,"');")</f>
        <v>INSERT INTO FT_T_ITGP (ITGP_OID,PRNT_ISTY_GRP_OID,ISS_TYP_GRP_OID,ISS_TYP,LAST_CHG_TMS,PRT_PURP_TYP,LAST_CHG_USR_ID,START_TMS,DATA_STAT_TYP) SELECT NEW_OID,'ITGP000001','ITGP000001','ABS     ',SYSDATE,'UNIVERSE','CSTM:BMO',SYSDATE,'ACTIVE' FROM DUAL WHERE NOT EXISTS (SELECT 1 FROM FT_T_ITGP WHERE PRNT_ISTY_GRP_OID= 'ITGP000001'  AND ISS_TYP='ABS     ');</v>
      </c>
    </row>
    <row r="3" spans="1:12">
      <c r="A3" s="49" t="s">
        <v>70</v>
      </c>
      <c r="B3" s="49" t="s">
        <v>171</v>
      </c>
      <c r="C3" s="49" t="s">
        <v>174</v>
      </c>
      <c r="D3" s="49" t="s">
        <v>174</v>
      </c>
      <c r="E3" s="56" t="s">
        <v>176</v>
      </c>
      <c r="F3" s="43" t="s">
        <v>35</v>
      </c>
      <c r="G3" s="43" t="s">
        <v>173</v>
      </c>
      <c r="H3" s="42" t="s">
        <v>167</v>
      </c>
      <c r="I3" s="43" t="s">
        <v>35</v>
      </c>
      <c r="J3" s="41" t="s">
        <v>15</v>
      </c>
      <c r="K3" s="28" t="str">
        <f>CONCATENATE("INSERT INTO FT_T_ITGP (ITGP_OID,PRNT_ISTY_GRP_OID,ISS_TYP_GRP_OID,ISS_TYP,LAST_CHG_TMS,PRT_PURP_TYP,LAST_CHG_USR_ID,START_TMS,DATA_STAT_TYP)")</f>
        <v>INSERT INTO FT_T_ITGP (ITGP_OID,PRNT_ISTY_GRP_OID,ISS_TYP_GRP_OID,ISS_TYP,LAST_CHG_TMS,PRT_PURP_TYP,LAST_CHG_USR_ID,START_TMS,DATA_STAT_TYP)</v>
      </c>
      <c r="L3" s="28" t="str">
        <f>CONCATENATE(K3," SELECT ",B3,",","'",C3,"',","'",D3,"',","'",E3,"',","",F3,",", "'",G3,"',","'",H3,"',",I3,",","'",J3,"'"," FROM DUAL WHERE NOT EXISTS (SELECT 1 FROM FT_T_ITGP WHERE PRNT_ISTY_GRP_OID= '",C3,"'  AND ISS_TYP='",E3,"');")</f>
        <v>INSERT INTO FT_T_ITGP (ITGP_OID,PRNT_ISTY_GRP_OID,ISS_TYP_GRP_OID,ISS_TYP,LAST_CHG_TMS,PRT_PURP_TYP,LAST_CHG_USR_ID,START_TMS,DATA_STAT_TYP) SELECT NEW_OID,'ITGP000001','ITGP000001','BOND    ',SYSDATE,'UNIVERSE','CSTM:BMO',SYSDATE,'ACTIVE' FROM DUAL WHERE NOT EXISTS (SELECT 1 FROM FT_T_ITGP WHERE PRNT_ISTY_GRP_OID= 'ITGP000001'  AND ISS_TYP='BOND    ');</v>
      </c>
    </row>
    <row r="4" spans="1:12">
      <c r="B4" s="49" t="s">
        <v>171</v>
      </c>
      <c r="C4" s="49" t="s">
        <v>174</v>
      </c>
      <c r="D4" s="49" t="s">
        <v>174</v>
      </c>
      <c r="E4" s="56" t="s">
        <v>177</v>
      </c>
      <c r="F4" s="43" t="s">
        <v>35</v>
      </c>
      <c r="G4" s="43" t="s">
        <v>173</v>
      </c>
      <c r="H4" s="42" t="s">
        <v>167</v>
      </c>
      <c r="I4" s="43" t="s">
        <v>35</v>
      </c>
      <c r="J4" s="41" t="s">
        <v>15</v>
      </c>
      <c r="K4" s="28" t="str">
        <f>CONCATENATE("INSERT INTO FT_T_ITGP (ITGP_OID,PRNT_ISTY_GRP_OID,ISS_TYP_GRP_OID,ISS_TYP,LAST_CHG_TMS,PRT_PURP_TYP,LAST_CHG_USR_ID,START_TMS,DATA_STAT_TYP)")</f>
        <v>INSERT INTO FT_T_ITGP (ITGP_OID,PRNT_ISTY_GRP_OID,ISS_TYP_GRP_OID,ISS_TYP,LAST_CHG_TMS,PRT_PURP_TYP,LAST_CHG_USR_ID,START_TMS,DATA_STAT_TYP)</v>
      </c>
      <c r="L4" s="28" t="str">
        <f>CONCATENATE(K4," SELECT ",B4,",","'",C4,"',","'",D4,"',","'",E4,"',","",F4,",", "'",G4,"',","'",H4,"',",I4,",","'",J4,"'"," FROM DUAL WHERE NOT EXISTS (SELECT 1 FROM FT_T_ITGP WHERE PRNT_ISTY_GRP_OID= '",C4,"'  AND ISS_TYP='",E4,"');")</f>
        <v>INSERT INTO FT_T_ITGP (ITGP_OID,PRNT_ISTY_GRP_OID,ISS_TYP_GRP_OID,ISS_TYP,LAST_CHG_TMS,PRT_PURP_TYP,LAST_CHG_USR_ID,START_TMS,DATA_STAT_TYP) SELECT NEW_OID,'ITGP000001','ITGP000001','CASHSEC ',SYSDATE,'UNIVERSE','CSTM:BMO',SYSDATE,'ACTIVE' FROM DUAL WHERE NOT EXISTS (SELECT 1 FROM FT_T_ITGP WHERE PRNT_ISTY_GRP_OID= 'ITGP000001'  AND ISS_TYP='CASHSEC ');</v>
      </c>
    </row>
    <row r="5" spans="1:12">
      <c r="B5" s="49" t="s">
        <v>171</v>
      </c>
      <c r="C5" s="49" t="s">
        <v>174</v>
      </c>
      <c r="D5" s="49" t="s">
        <v>174</v>
      </c>
      <c r="E5" s="56" t="s">
        <v>178</v>
      </c>
      <c r="F5" s="43" t="s">
        <v>35</v>
      </c>
      <c r="G5" s="43" t="s">
        <v>173</v>
      </c>
      <c r="H5" s="42" t="s">
        <v>167</v>
      </c>
      <c r="I5" s="43" t="s">
        <v>35</v>
      </c>
      <c r="J5" s="41" t="s">
        <v>15</v>
      </c>
      <c r="K5" s="28" t="str">
        <f t="shared" ref="K5:K33" si="0">CONCATENATE("INSERT INTO FT_T_ITGP (ITGP_OID,PRNT_ISTY_GRP_OID,ISS_TYP_GRP_OID,ISS_TYP,LAST_CHG_TMS,PRT_PURP_TYP,LAST_CHG_USR_ID,START_TMS,DATA_STAT_TYP)")</f>
        <v>INSERT INTO FT_T_ITGP (ITGP_OID,PRNT_ISTY_GRP_OID,ISS_TYP_GRP_OID,ISS_TYP,LAST_CHG_TMS,PRT_PURP_TYP,LAST_CHG_USR_ID,START_TMS,DATA_STAT_TYP)</v>
      </c>
      <c r="L5" s="28" t="str">
        <f t="shared" ref="L5:L33" si="1">CONCATENATE(K5," SELECT ",B5,",","'",C5,"',","'",D5,"',","'",E5,"',","",F5,",", "'",G5,"',","'",H5,"',",I5,",","'",J5,"'"," FROM DUAL WHERE NOT EXISTS (SELECT 1 FROM FT_T_ITGP WHERE PRNT_ISTY_GRP_OID= '",C5,"'  AND ISS_TYP='",E5,"');")</f>
        <v>INSERT INTO FT_T_ITGP (ITGP_OID,PRNT_ISTY_GRP_OID,ISS_TYP_GRP_OID,ISS_TYP,LAST_CHG_TMS,PRT_PURP_TYP,LAST_CHG_USR_ID,START_TMS,DATA_STAT_TYP) SELECT NEW_OID,'ITGP000001','ITGP000001','CMBS    ',SYSDATE,'UNIVERSE','CSTM:BMO',SYSDATE,'ACTIVE' FROM DUAL WHERE NOT EXISTS (SELECT 1 FROM FT_T_ITGP WHERE PRNT_ISTY_GRP_OID= 'ITGP000001'  AND ISS_TYP='CMBS    ');</v>
      </c>
    </row>
    <row r="6" spans="1:12">
      <c r="B6" s="49" t="s">
        <v>171</v>
      </c>
      <c r="C6" s="49" t="s">
        <v>174</v>
      </c>
      <c r="D6" s="49" t="s">
        <v>174</v>
      </c>
      <c r="E6" s="56" t="s">
        <v>179</v>
      </c>
      <c r="F6" s="43" t="s">
        <v>35</v>
      </c>
      <c r="G6" s="43" t="s">
        <v>173</v>
      </c>
      <c r="H6" s="42" t="s">
        <v>167</v>
      </c>
      <c r="I6" s="43" t="s">
        <v>35</v>
      </c>
      <c r="J6" s="41" t="s">
        <v>15</v>
      </c>
      <c r="K6" s="28" t="str">
        <f t="shared" si="0"/>
        <v>INSERT INTO FT_T_ITGP (ITGP_OID,PRNT_ISTY_GRP_OID,ISS_TYP_GRP_OID,ISS_TYP,LAST_CHG_TMS,PRT_PURP_TYP,LAST_CHG_USR_ID,START_TMS,DATA_STAT_TYP)</v>
      </c>
      <c r="L6" s="28" t="str">
        <f t="shared" si="1"/>
        <v>INSERT INTO FT_T_ITGP (ITGP_OID,PRNT_ISTY_GRP_OID,ISS_TYP_GRP_OID,ISS_TYP,LAST_CHG_TMS,PRT_PURP_TYP,LAST_CHG_USR_ID,START_TMS,DATA_STAT_TYP) SELECT NEW_OID,'ITGP000001','ITGP000001','COML PPR',SYSDATE,'UNIVERSE','CSTM:BMO',SYSDATE,'ACTIVE' FROM DUAL WHERE NOT EXISTS (SELECT 1 FROM FT_T_ITGP WHERE PRNT_ISTY_GRP_OID= 'ITGP000001'  AND ISS_TYP='COML PPR');</v>
      </c>
    </row>
    <row r="7" spans="1:12">
      <c r="B7" s="49" t="s">
        <v>171</v>
      </c>
      <c r="C7" s="49" t="s">
        <v>174</v>
      </c>
      <c r="D7" s="49" t="s">
        <v>174</v>
      </c>
      <c r="E7" s="56" t="s">
        <v>180</v>
      </c>
      <c r="F7" s="43" t="s">
        <v>35</v>
      </c>
      <c r="G7" s="43" t="s">
        <v>173</v>
      </c>
      <c r="H7" s="42" t="s">
        <v>167</v>
      </c>
      <c r="I7" s="43" t="s">
        <v>35</v>
      </c>
      <c r="J7" s="41" t="s">
        <v>15</v>
      </c>
      <c r="K7" s="28" t="str">
        <f t="shared" si="0"/>
        <v>INSERT INTO FT_T_ITGP (ITGP_OID,PRNT_ISTY_GRP_OID,ISS_TYP_GRP_OID,ISS_TYP,LAST_CHG_TMS,PRT_PURP_TYP,LAST_CHG_USR_ID,START_TMS,DATA_STAT_TYP)</v>
      </c>
      <c r="L7" s="28" t="str">
        <f t="shared" si="1"/>
        <v>INSERT INTO FT_T_ITGP (ITGP_OID,PRNT_ISTY_GRP_OID,ISS_TYP_GRP_OID,ISS_TYP,LAST_CHG_TMS,PRT_PURP_TYP,LAST_CHG_USR_ID,START_TMS,DATA_STAT_TYP) SELECT NEW_OID,'ITGP000001','ITGP000001','CURRENCY',SYSDATE,'UNIVERSE','CSTM:BMO',SYSDATE,'ACTIVE' FROM DUAL WHERE NOT EXISTS (SELECT 1 FROM FT_T_ITGP WHERE PRNT_ISTY_GRP_OID= 'ITGP000001'  AND ISS_TYP='CURRENCY');</v>
      </c>
    </row>
    <row r="8" spans="1:12">
      <c r="B8" s="49" t="s">
        <v>171</v>
      </c>
      <c r="C8" s="49" t="s">
        <v>174</v>
      </c>
      <c r="D8" s="49" t="s">
        <v>174</v>
      </c>
      <c r="E8" s="56" t="s">
        <v>181</v>
      </c>
      <c r="F8" s="43" t="s">
        <v>35</v>
      </c>
      <c r="G8" s="43" t="s">
        <v>173</v>
      </c>
      <c r="H8" s="42" t="s">
        <v>167</v>
      </c>
      <c r="I8" s="43" t="s">
        <v>35</v>
      </c>
      <c r="J8" s="41" t="s">
        <v>15</v>
      </c>
      <c r="K8" s="28" t="str">
        <f t="shared" si="0"/>
        <v>INSERT INTO FT_T_ITGP (ITGP_OID,PRNT_ISTY_GRP_OID,ISS_TYP_GRP_OID,ISS_TYP,LAST_CHG_TMS,PRT_PURP_TYP,LAST_CHG_USR_ID,START_TMS,DATA_STAT_TYP)</v>
      </c>
      <c r="L8" s="28" t="str">
        <f t="shared" si="1"/>
        <v>INSERT INTO FT_T_ITGP (ITGP_OID,PRNT_ISTY_GRP_OID,ISS_TYP_GRP_OID,ISS_TYP,LAST_CHG_TMS,PRT_PURP_TYP,LAST_CHG_USR_ID,START_TMS,DATA_STAT_TYP) SELECT NEW_OID,'ITGP000001','ITGP000001','CVTBOND ',SYSDATE,'UNIVERSE','CSTM:BMO',SYSDATE,'ACTIVE' FROM DUAL WHERE NOT EXISTS (SELECT 1 FROM FT_T_ITGP WHERE PRNT_ISTY_GRP_OID= 'ITGP000001'  AND ISS_TYP='CVTBOND ');</v>
      </c>
    </row>
    <row r="9" spans="1:12">
      <c r="B9" s="49" t="s">
        <v>171</v>
      </c>
      <c r="C9" s="49" t="s">
        <v>174</v>
      </c>
      <c r="D9" s="49" t="s">
        <v>174</v>
      </c>
      <c r="E9" s="56" t="s">
        <v>182</v>
      </c>
      <c r="F9" s="43" t="s">
        <v>35</v>
      </c>
      <c r="G9" s="43" t="s">
        <v>173</v>
      </c>
      <c r="H9" s="42" t="s">
        <v>167</v>
      </c>
      <c r="I9" s="43" t="s">
        <v>35</v>
      </c>
      <c r="J9" s="41" t="s">
        <v>15</v>
      </c>
      <c r="K9" s="28" t="str">
        <f t="shared" si="0"/>
        <v>INSERT INTO FT_T_ITGP (ITGP_OID,PRNT_ISTY_GRP_OID,ISS_TYP_GRP_OID,ISS_TYP,LAST_CHG_TMS,PRT_PURP_TYP,LAST_CHG_USR_ID,START_TMS,DATA_STAT_TYP)</v>
      </c>
      <c r="L9" s="28" t="str">
        <f t="shared" si="1"/>
        <v>INSERT INTO FT_T_ITGP (ITGP_OID,PRNT_ISTY_GRP_OID,ISS_TYP_GRP_OID,ISS_TYP,LAST_CHG_TMS,PRT_PURP_TYP,LAST_CHG_USR_ID,START_TMS,DATA_STAT_TYP) SELECT NEW_OID,'ITGP000001','ITGP000001','CVTPFD  ',SYSDATE,'UNIVERSE','CSTM:BMO',SYSDATE,'ACTIVE' FROM DUAL WHERE NOT EXISTS (SELECT 1 FROM FT_T_ITGP WHERE PRNT_ISTY_GRP_OID= 'ITGP000001'  AND ISS_TYP='CVTPFD  ');</v>
      </c>
    </row>
    <row r="10" spans="1:12">
      <c r="B10" s="49" t="s">
        <v>171</v>
      </c>
      <c r="C10" s="49" t="s">
        <v>174</v>
      </c>
      <c r="D10" s="49" t="s">
        <v>174</v>
      </c>
      <c r="E10" s="56" t="s">
        <v>183</v>
      </c>
      <c r="F10" s="43" t="s">
        <v>35</v>
      </c>
      <c r="G10" s="43" t="s">
        <v>173</v>
      </c>
      <c r="H10" s="42" t="s">
        <v>167</v>
      </c>
      <c r="I10" s="43" t="s">
        <v>35</v>
      </c>
      <c r="J10" s="41" t="s">
        <v>15</v>
      </c>
      <c r="K10" s="28" t="str">
        <f t="shared" si="0"/>
        <v>INSERT INTO FT_T_ITGP (ITGP_OID,PRNT_ISTY_GRP_OID,ISS_TYP_GRP_OID,ISS_TYP,LAST_CHG_TMS,PRT_PURP_TYP,LAST_CHG_USR_ID,START_TMS,DATA_STAT_TYP)</v>
      </c>
      <c r="L10" s="28" t="str">
        <f t="shared" si="1"/>
        <v>INSERT INTO FT_T_ITGP (ITGP_OID,PRNT_ISTY_GRP_OID,ISS_TYP_GRP_OID,ISS_TYP,LAST_CHG_TMS,PRT_PURP_TYP,LAST_CHG_USR_ID,START_TMS,DATA_STAT_TYP) SELECT NEW_OID,'ITGP000001','ITGP000001','EQSHR   ',SYSDATE,'UNIVERSE','CSTM:BMO',SYSDATE,'ACTIVE' FROM DUAL WHERE NOT EXISTS (SELECT 1 FROM FT_T_ITGP WHERE PRNT_ISTY_GRP_OID= 'ITGP000001'  AND ISS_TYP='EQSHR   ');</v>
      </c>
    </row>
    <row r="11" spans="1:12">
      <c r="B11" s="49" t="s">
        <v>171</v>
      </c>
      <c r="C11" s="49" t="s">
        <v>174</v>
      </c>
      <c r="D11" s="49" t="s">
        <v>174</v>
      </c>
      <c r="E11" s="56" t="s">
        <v>184</v>
      </c>
      <c r="F11" s="43" t="s">
        <v>35</v>
      </c>
      <c r="G11" s="43" t="s">
        <v>173</v>
      </c>
      <c r="H11" s="42" t="s">
        <v>167</v>
      </c>
      <c r="I11" s="43" t="s">
        <v>35</v>
      </c>
      <c r="J11" s="41" t="s">
        <v>15</v>
      </c>
      <c r="K11" s="28" t="str">
        <f t="shared" si="0"/>
        <v>INSERT INTO FT_T_ITGP (ITGP_OID,PRNT_ISTY_GRP_OID,ISS_TYP_GRP_OID,ISS_TYP,LAST_CHG_TMS,PRT_PURP_TYP,LAST_CHG_USR_ID,START_TMS,DATA_STAT_TYP)</v>
      </c>
      <c r="L11" s="28" t="str">
        <f t="shared" si="1"/>
        <v>INSERT INTO FT_T_ITGP (ITGP_OID,PRNT_ISTY_GRP_OID,ISS_TYP_GRP_OID,ISS_TYP,LAST_CHG_TMS,PRT_PURP_TYP,LAST_CHG_USR_ID,START_TMS,DATA_STAT_TYP) SELECT NEW_OID,'ITGP000001','ITGP000001','FIXDBOND',SYSDATE,'UNIVERSE','CSTM:BMO',SYSDATE,'ACTIVE' FROM DUAL WHERE NOT EXISTS (SELECT 1 FROM FT_T_ITGP WHERE PRNT_ISTY_GRP_OID= 'ITGP000001'  AND ISS_TYP='FIXDBOND');</v>
      </c>
    </row>
    <row r="12" spans="1:12">
      <c r="B12" s="49" t="s">
        <v>171</v>
      </c>
      <c r="C12" s="49" t="s">
        <v>174</v>
      </c>
      <c r="D12" s="49" t="s">
        <v>174</v>
      </c>
      <c r="E12" s="56" t="s">
        <v>185</v>
      </c>
      <c r="F12" s="43" t="s">
        <v>35</v>
      </c>
      <c r="G12" s="43" t="s">
        <v>173</v>
      </c>
      <c r="H12" s="42" t="s">
        <v>167</v>
      </c>
      <c r="I12" s="43" t="s">
        <v>35</v>
      </c>
      <c r="J12" s="41" t="s">
        <v>15</v>
      </c>
      <c r="K12" s="28" t="str">
        <f t="shared" si="0"/>
        <v>INSERT INTO FT_T_ITGP (ITGP_OID,PRNT_ISTY_GRP_OID,ISS_TYP_GRP_OID,ISS_TYP,LAST_CHG_TMS,PRT_PURP_TYP,LAST_CHG_USR_ID,START_TMS,DATA_STAT_TYP)</v>
      </c>
      <c r="L12" s="28" t="str">
        <f t="shared" si="1"/>
        <v>INSERT INTO FT_T_ITGP (ITGP_OID,PRNT_ISTY_GRP_OID,ISS_TYP_GRP_OID,ISS_TYP,LAST_CHG_TMS,PRT_PURP_TYP,LAST_CHG_USR_ID,START_TMS,DATA_STAT_TYP) SELECT NEW_OID,'ITGP000001','ITGP000001','FUND    ',SYSDATE,'UNIVERSE','CSTM:BMO',SYSDATE,'ACTIVE' FROM DUAL WHERE NOT EXISTS (SELECT 1 FROM FT_T_ITGP WHERE PRNT_ISTY_GRP_OID= 'ITGP000001'  AND ISS_TYP='FUND    ');</v>
      </c>
    </row>
    <row r="13" spans="1:12">
      <c r="B13" s="49" t="s">
        <v>171</v>
      </c>
      <c r="C13" s="49" t="s">
        <v>174</v>
      </c>
      <c r="D13" s="49" t="s">
        <v>174</v>
      </c>
      <c r="E13" s="56" t="s">
        <v>186</v>
      </c>
      <c r="F13" s="43" t="s">
        <v>35</v>
      </c>
      <c r="G13" s="43" t="s">
        <v>173</v>
      </c>
      <c r="H13" s="42" t="s">
        <v>167</v>
      </c>
      <c r="I13" s="43" t="s">
        <v>35</v>
      </c>
      <c r="J13" s="41" t="s">
        <v>15</v>
      </c>
      <c r="K13" s="28" t="str">
        <f t="shared" si="0"/>
        <v>INSERT INTO FT_T_ITGP (ITGP_OID,PRNT_ISTY_GRP_OID,ISS_TYP_GRP_OID,ISS_TYP,LAST_CHG_TMS,PRT_PURP_TYP,LAST_CHG_USR_ID,START_TMS,DATA_STAT_TYP)</v>
      </c>
      <c r="L13" s="28" t="str">
        <f t="shared" si="1"/>
        <v>INSERT INTO FT_T_ITGP (ITGP_OID,PRNT_ISTY_GRP_OID,ISS_TYP_GRP_OID,ISS_TYP,LAST_CHG_TMS,PRT_PURP_TYP,LAST_CHG_USR_ID,START_TMS,DATA_STAT_TYP) SELECT NEW_OID,'ITGP000001','ITGP000001','HYBRID  ',SYSDATE,'UNIVERSE','CSTM:BMO',SYSDATE,'ACTIVE' FROM DUAL WHERE NOT EXISTS (SELECT 1 FROM FT_T_ITGP WHERE PRNT_ISTY_GRP_OID= 'ITGP000001'  AND ISS_TYP='HYBRID  ');</v>
      </c>
    </row>
    <row r="14" spans="1:12">
      <c r="B14" s="49" t="s">
        <v>171</v>
      </c>
      <c r="C14" s="49" t="s">
        <v>174</v>
      </c>
      <c r="D14" s="49" t="s">
        <v>174</v>
      </c>
      <c r="E14" s="56" t="s">
        <v>187</v>
      </c>
      <c r="F14" s="43" t="s">
        <v>35</v>
      </c>
      <c r="G14" s="43" t="s">
        <v>173</v>
      </c>
      <c r="H14" s="42" t="s">
        <v>167</v>
      </c>
      <c r="I14" s="43" t="s">
        <v>35</v>
      </c>
      <c r="J14" s="41" t="s">
        <v>15</v>
      </c>
      <c r="K14" s="28" t="str">
        <f t="shared" si="0"/>
        <v>INSERT INTO FT_T_ITGP (ITGP_OID,PRNT_ISTY_GRP_OID,ISS_TYP_GRP_OID,ISS_TYP,LAST_CHG_TMS,PRT_PURP_TYP,LAST_CHG_USR_ID,START_TMS,DATA_STAT_TYP)</v>
      </c>
      <c r="L14" s="28" t="str">
        <f t="shared" si="1"/>
        <v>INSERT INTO FT_T_ITGP (ITGP_OID,PRNT_ISTY_GRP_OID,ISS_TYP_GRP_OID,ISS_TYP,LAST_CHG_TMS,PRT_PURP_TYP,LAST_CHG_USR_ID,START_TMS,DATA_STAT_TYP) SELECT NEW_OID,'ITGP000001','ITGP000001','LTDPART ',SYSDATE,'UNIVERSE','CSTM:BMO',SYSDATE,'ACTIVE' FROM DUAL WHERE NOT EXISTS (SELECT 1 FROM FT_T_ITGP WHERE PRNT_ISTY_GRP_OID= 'ITGP000001'  AND ISS_TYP='LTDPART ');</v>
      </c>
    </row>
    <row r="15" spans="1:12">
      <c r="B15" s="49" t="s">
        <v>171</v>
      </c>
      <c r="C15" s="49" t="s">
        <v>174</v>
      </c>
      <c r="D15" s="49" t="s">
        <v>174</v>
      </c>
      <c r="E15" s="56" t="s">
        <v>188</v>
      </c>
      <c r="F15" s="43" t="s">
        <v>35</v>
      </c>
      <c r="G15" s="43" t="s">
        <v>173</v>
      </c>
      <c r="H15" s="42" t="s">
        <v>167</v>
      </c>
      <c r="I15" s="43" t="s">
        <v>35</v>
      </c>
      <c r="J15" s="41" t="s">
        <v>15</v>
      </c>
      <c r="K15" s="28" t="str">
        <f t="shared" si="0"/>
        <v>INSERT INTO FT_T_ITGP (ITGP_OID,PRNT_ISTY_GRP_OID,ISS_TYP_GRP_OID,ISS_TYP,LAST_CHG_TMS,PRT_PURP_TYP,LAST_CHG_USR_ID,START_TMS,DATA_STAT_TYP)</v>
      </c>
      <c r="L15" s="28" t="str">
        <f t="shared" si="1"/>
        <v>INSERT INTO FT_T_ITGP (ITGP_OID,PRNT_ISTY_GRP_OID,ISS_TYP_GRP_OID,ISS_TYP,LAST_CHG_TMS,PRT_PURP_TYP,LAST_CHG_USR_ID,START_TMS,DATA_STAT_TYP) SELECT NEW_OID,'ITGP000001','ITGP000001','MISC    ',SYSDATE,'UNIVERSE','CSTM:BMO',SYSDATE,'ACTIVE' FROM DUAL WHERE NOT EXISTS (SELECT 1 FROM FT_T_ITGP WHERE PRNT_ISTY_GRP_OID= 'ITGP000001'  AND ISS_TYP='MISC    ');</v>
      </c>
    </row>
    <row r="16" spans="1:12">
      <c r="B16" s="49" t="s">
        <v>171</v>
      </c>
      <c r="C16" s="49" t="s">
        <v>174</v>
      </c>
      <c r="D16" s="49" t="s">
        <v>174</v>
      </c>
      <c r="E16" s="56" t="s">
        <v>156</v>
      </c>
      <c r="F16" s="43" t="s">
        <v>35</v>
      </c>
      <c r="G16" s="43" t="s">
        <v>173</v>
      </c>
      <c r="H16" s="42" t="s">
        <v>167</v>
      </c>
      <c r="I16" s="43" t="s">
        <v>35</v>
      </c>
      <c r="J16" s="41" t="s">
        <v>15</v>
      </c>
      <c r="K16" s="28" t="str">
        <f t="shared" si="0"/>
        <v>INSERT INTO FT_T_ITGP (ITGP_OID,PRNT_ISTY_GRP_OID,ISS_TYP_GRP_OID,ISS_TYP,LAST_CHG_TMS,PRT_PURP_TYP,LAST_CHG_USR_ID,START_TMS,DATA_STAT_TYP)</v>
      </c>
      <c r="L16" s="28" t="str">
        <f t="shared" si="1"/>
        <v>INSERT INTO FT_T_ITGP (ITGP_OID,PRNT_ISTY_GRP_OID,ISS_TYP_GRP_OID,ISS_TYP,LAST_CHG_TMS,PRT_PURP_TYP,LAST_CHG_USR_ID,START_TMS,DATA_STAT_TYP) SELECT NEW_OID,'ITGP000001','ITGP000001','MORTGAGE',SYSDATE,'UNIVERSE','CSTM:BMO',SYSDATE,'ACTIVE' FROM DUAL WHERE NOT EXISTS (SELECT 1 FROM FT_T_ITGP WHERE PRNT_ISTY_GRP_OID= 'ITGP000001'  AND ISS_TYP='MORTGAGE');</v>
      </c>
    </row>
    <row r="17" spans="2:12">
      <c r="B17" s="49" t="s">
        <v>171</v>
      </c>
      <c r="C17" s="49" t="s">
        <v>174</v>
      </c>
      <c r="D17" s="49" t="s">
        <v>174</v>
      </c>
      <c r="E17" s="56" t="s">
        <v>189</v>
      </c>
      <c r="F17" s="43" t="s">
        <v>35</v>
      </c>
      <c r="G17" s="43" t="s">
        <v>173</v>
      </c>
      <c r="H17" s="42" t="s">
        <v>167</v>
      </c>
      <c r="I17" s="43" t="s">
        <v>35</v>
      </c>
      <c r="J17" s="41" t="s">
        <v>15</v>
      </c>
      <c r="K17" s="28" t="str">
        <f t="shared" si="0"/>
        <v>INSERT INTO FT_T_ITGP (ITGP_OID,PRNT_ISTY_GRP_OID,ISS_TYP_GRP_OID,ISS_TYP,LAST_CHG_TMS,PRT_PURP_TYP,LAST_CHG_USR_ID,START_TMS,DATA_STAT_TYP)</v>
      </c>
      <c r="L17" s="28" t="str">
        <f t="shared" si="1"/>
        <v>INSERT INTO FT_T_ITGP (ITGP_OID,PRNT_ISTY_GRP_OID,ISS_TYP_GRP_OID,ISS_TYP,LAST_CHG_TMS,PRT_PURP_TYP,LAST_CHG_USR_ID,START_TMS,DATA_STAT_TYP) SELECT NEW_OID,'ITGP000001','ITGP000001','MUNI    ',SYSDATE,'UNIVERSE','CSTM:BMO',SYSDATE,'ACTIVE' FROM DUAL WHERE NOT EXISTS (SELECT 1 FROM FT_T_ITGP WHERE PRNT_ISTY_GRP_OID= 'ITGP000001'  AND ISS_TYP='MUNI    ');</v>
      </c>
    </row>
    <row r="18" spans="2:12">
      <c r="B18" s="49" t="s">
        <v>171</v>
      </c>
      <c r="C18" s="49" t="s">
        <v>174</v>
      </c>
      <c r="D18" s="49" t="s">
        <v>174</v>
      </c>
      <c r="E18" s="56" t="s">
        <v>190</v>
      </c>
      <c r="F18" s="43" t="s">
        <v>35</v>
      </c>
      <c r="G18" s="43" t="s">
        <v>173</v>
      </c>
      <c r="H18" s="42" t="s">
        <v>167</v>
      </c>
      <c r="I18" s="43" t="s">
        <v>35</v>
      </c>
      <c r="J18" s="41" t="s">
        <v>15</v>
      </c>
      <c r="K18" s="28" t="str">
        <f t="shared" si="0"/>
        <v>INSERT INTO FT_T_ITGP (ITGP_OID,PRNT_ISTY_GRP_OID,ISS_TYP_GRP_OID,ISS_TYP,LAST_CHG_TMS,PRT_PURP_TYP,LAST_CHG_USR_ID,START_TMS,DATA_STAT_TYP)</v>
      </c>
      <c r="L18" s="28" t="str">
        <f t="shared" si="1"/>
        <v>INSERT INTO FT_T_ITGP (ITGP_OID,PRNT_ISTY_GRP_OID,ISS_TYP_GRP_OID,ISS_TYP,LAST_CHG_TMS,PRT_PURP_TYP,LAST_CHG_USR_ID,START_TMS,DATA_STAT_TYP) SELECT NEW_OID,'ITGP000001','ITGP000001','PFD     ',SYSDATE,'UNIVERSE','CSTM:BMO',SYSDATE,'ACTIVE' FROM DUAL WHERE NOT EXISTS (SELECT 1 FROM FT_T_ITGP WHERE PRNT_ISTY_GRP_OID= 'ITGP000001'  AND ISS_TYP='PFD     ');</v>
      </c>
    </row>
    <row r="19" spans="2:12">
      <c r="B19" s="49" t="s">
        <v>171</v>
      </c>
      <c r="C19" s="49" t="s">
        <v>174</v>
      </c>
      <c r="D19" s="49" t="s">
        <v>174</v>
      </c>
      <c r="E19" s="56" t="s">
        <v>72</v>
      </c>
      <c r="F19" s="43" t="s">
        <v>35</v>
      </c>
      <c r="G19" s="43" t="s">
        <v>173</v>
      </c>
      <c r="H19" s="42" t="s">
        <v>167</v>
      </c>
      <c r="I19" s="43" t="s">
        <v>35</v>
      </c>
      <c r="J19" s="41" t="s">
        <v>15</v>
      </c>
      <c r="K19" s="28" t="str">
        <f t="shared" si="0"/>
        <v>INSERT INTO FT_T_ITGP (ITGP_OID,PRNT_ISTY_GRP_OID,ISS_TYP_GRP_OID,ISS_TYP,LAST_CHG_TMS,PRT_PURP_TYP,LAST_CHG_USR_ID,START_TMS,DATA_STAT_TYP)</v>
      </c>
      <c r="L19" s="28" t="str">
        <f t="shared" si="1"/>
        <v>INSERT INTO FT_T_ITGP (ITGP_OID,PRNT_ISTY_GRP_OID,ISS_TYP_GRP_OID,ISS_TYP,LAST_CHG_TMS,PRT_PURP_TYP,LAST_CHG_USR_ID,START_TMS,DATA_STAT_TYP) SELECT NEW_OID,'ITGP000001','ITGP000001','REALESTA',SYSDATE,'UNIVERSE','CSTM:BMO',SYSDATE,'ACTIVE' FROM DUAL WHERE NOT EXISTS (SELECT 1 FROM FT_T_ITGP WHERE PRNT_ISTY_GRP_OID= 'ITGP000001'  AND ISS_TYP='REALESTA');</v>
      </c>
    </row>
    <row r="20" spans="2:12">
      <c r="B20" s="49" t="s">
        <v>171</v>
      </c>
      <c r="C20" s="49" t="s">
        <v>174</v>
      </c>
      <c r="D20" s="49" t="s">
        <v>174</v>
      </c>
      <c r="E20" s="56" t="s">
        <v>191</v>
      </c>
      <c r="F20" s="43" t="s">
        <v>35</v>
      </c>
      <c r="G20" s="43" t="s">
        <v>173</v>
      </c>
      <c r="H20" s="42" t="s">
        <v>167</v>
      </c>
      <c r="I20" s="43" t="s">
        <v>35</v>
      </c>
      <c r="J20" s="41" t="s">
        <v>15</v>
      </c>
      <c r="K20" s="28" t="str">
        <f t="shared" si="0"/>
        <v>INSERT INTO FT_T_ITGP (ITGP_OID,PRNT_ISTY_GRP_OID,ISS_TYP_GRP_OID,ISS_TYP,LAST_CHG_TMS,PRT_PURP_TYP,LAST_CHG_USR_ID,START_TMS,DATA_STAT_TYP)</v>
      </c>
      <c r="L20" s="28" t="str">
        <f t="shared" si="1"/>
        <v>INSERT INTO FT_T_ITGP (ITGP_OID,PRNT_ISTY_GRP_OID,ISS_TYP_GRP_OID,ISS_TYP,LAST_CHG_TMS,PRT_PURP_TYP,LAST_CHG_USR_ID,START_TMS,DATA_STAT_TYP) SELECT NEW_OID,'ITGP000001','ITGP000001','RECEIPTS',SYSDATE,'UNIVERSE','CSTM:BMO',SYSDATE,'ACTIVE' FROM DUAL WHERE NOT EXISTS (SELECT 1 FROM FT_T_ITGP WHERE PRNT_ISTY_GRP_OID= 'ITGP000001'  AND ISS_TYP='RECEIPTS');</v>
      </c>
    </row>
    <row r="21" spans="2:12">
      <c r="B21" s="49" t="s">
        <v>171</v>
      </c>
      <c r="C21" s="49" t="s">
        <v>174</v>
      </c>
      <c r="D21" s="49" t="s">
        <v>174</v>
      </c>
      <c r="E21" s="56" t="s">
        <v>73</v>
      </c>
      <c r="F21" s="43" t="s">
        <v>35</v>
      </c>
      <c r="G21" s="43" t="s">
        <v>173</v>
      </c>
      <c r="H21" s="42" t="s">
        <v>167</v>
      </c>
      <c r="I21" s="43" t="s">
        <v>35</v>
      </c>
      <c r="J21" s="41" t="s">
        <v>15</v>
      </c>
      <c r="K21" s="28" t="str">
        <f t="shared" si="0"/>
        <v>INSERT INTO FT_T_ITGP (ITGP_OID,PRNT_ISTY_GRP_OID,ISS_TYP_GRP_OID,ISS_TYP,LAST_CHG_TMS,PRT_PURP_TYP,LAST_CHG_USR_ID,START_TMS,DATA_STAT_TYP)</v>
      </c>
      <c r="L21" s="28" t="str">
        <f t="shared" si="1"/>
        <v>INSERT INTO FT_T_ITGP (ITGP_OID,PRNT_ISTY_GRP_OID,ISS_TYP_GRP_OID,ISS_TYP,LAST_CHG_TMS,PRT_PURP_TYP,LAST_CHG_USR_ID,START_TMS,DATA_STAT_TYP) SELECT NEW_OID,'ITGP000001','ITGP000001','REFRATE',SYSDATE,'UNIVERSE','CSTM:BMO',SYSDATE,'ACTIVE' FROM DUAL WHERE NOT EXISTS (SELECT 1 FROM FT_T_ITGP WHERE PRNT_ISTY_GRP_OID= 'ITGP000001'  AND ISS_TYP='REFRATE');</v>
      </c>
    </row>
    <row r="22" spans="2:12">
      <c r="B22" s="49" t="s">
        <v>171</v>
      </c>
      <c r="C22" s="49" t="s">
        <v>174</v>
      </c>
      <c r="D22" s="49" t="s">
        <v>174</v>
      </c>
      <c r="E22" s="56" t="s">
        <v>192</v>
      </c>
      <c r="F22" s="43" t="s">
        <v>35</v>
      </c>
      <c r="G22" s="43" t="s">
        <v>173</v>
      </c>
      <c r="H22" s="42" t="s">
        <v>167</v>
      </c>
      <c r="I22" s="43" t="s">
        <v>35</v>
      </c>
      <c r="J22" s="41" t="s">
        <v>15</v>
      </c>
      <c r="K22" s="28" t="str">
        <f t="shared" si="0"/>
        <v>INSERT INTO FT_T_ITGP (ITGP_OID,PRNT_ISTY_GRP_OID,ISS_TYP_GRP_OID,ISS_TYP,LAST_CHG_TMS,PRT_PURP_TYP,LAST_CHG_USR_ID,START_TMS,DATA_STAT_TYP)</v>
      </c>
      <c r="L22" s="28" t="str">
        <f t="shared" si="1"/>
        <v>INSERT INTO FT_T_ITGP (ITGP_OID,PRNT_ISTY_GRP_OID,ISS_TYP_GRP_OID,ISS_TYP,LAST_CHG_TMS,PRT_PURP_TYP,LAST_CHG_USR_ID,START_TMS,DATA_STAT_TYP) SELECT NEW_OID,'ITGP000001','ITGP000001','REPO    ',SYSDATE,'UNIVERSE','CSTM:BMO',SYSDATE,'ACTIVE' FROM DUAL WHERE NOT EXISTS (SELECT 1 FROM FT_T_ITGP WHERE PRNT_ISTY_GRP_OID= 'ITGP000001'  AND ISS_TYP='REPO    ');</v>
      </c>
    </row>
    <row r="23" spans="2:12">
      <c r="B23" s="49" t="s">
        <v>171</v>
      </c>
      <c r="C23" s="49" t="s">
        <v>174</v>
      </c>
      <c r="D23" s="49" t="s">
        <v>174</v>
      </c>
      <c r="E23" s="56" t="s">
        <v>193</v>
      </c>
      <c r="F23" s="43" t="s">
        <v>35</v>
      </c>
      <c r="G23" s="43" t="s">
        <v>173</v>
      </c>
      <c r="H23" s="42" t="s">
        <v>167</v>
      </c>
      <c r="I23" s="43" t="s">
        <v>35</v>
      </c>
      <c r="J23" s="41" t="s">
        <v>15</v>
      </c>
      <c r="K23" s="28" t="str">
        <f t="shared" si="0"/>
        <v>INSERT INTO FT_T_ITGP (ITGP_OID,PRNT_ISTY_GRP_OID,ISS_TYP_GRP_OID,ISS_TYP,LAST_CHG_TMS,PRT_PURP_TYP,LAST_CHG_USR_ID,START_TMS,DATA_STAT_TYP)</v>
      </c>
      <c r="L23" s="28" t="str">
        <f t="shared" si="1"/>
        <v>INSERT INTO FT_T_ITGP (ITGP_OID,PRNT_ISTY_GRP_OID,ISS_TYP_GRP_OID,ISS_TYP,LAST_CHG_TMS,PRT_PURP_TYP,LAST_CHG_USR_ID,START_TMS,DATA_STAT_TYP) SELECT NEW_OID,'ITGP000001','ITGP000001','RIGHTS  ',SYSDATE,'UNIVERSE','CSTM:BMO',SYSDATE,'ACTIVE' FROM DUAL WHERE NOT EXISTS (SELECT 1 FROM FT_T_ITGP WHERE PRNT_ISTY_GRP_OID= 'ITGP000001'  AND ISS_TYP='RIGHTS  ');</v>
      </c>
    </row>
    <row r="24" spans="2:12">
      <c r="B24" s="49" t="s">
        <v>171</v>
      </c>
      <c r="C24" s="49" t="s">
        <v>174</v>
      </c>
      <c r="D24" s="49" t="s">
        <v>174</v>
      </c>
      <c r="E24" s="56" t="s">
        <v>194</v>
      </c>
      <c r="F24" s="43" t="s">
        <v>35</v>
      </c>
      <c r="G24" s="43" t="s">
        <v>173</v>
      </c>
      <c r="H24" s="42" t="s">
        <v>167</v>
      </c>
      <c r="I24" s="43" t="s">
        <v>35</v>
      </c>
      <c r="J24" s="41" t="s">
        <v>15</v>
      </c>
      <c r="K24" s="28" t="str">
        <f t="shared" si="0"/>
        <v>INSERT INTO FT_T_ITGP (ITGP_OID,PRNT_ISTY_GRP_OID,ISS_TYP_GRP_OID,ISS_TYP,LAST_CHG_TMS,PRT_PURP_TYP,LAST_CHG_USR_ID,START_TMS,DATA_STAT_TYP)</v>
      </c>
      <c r="L24" s="28" t="str">
        <f t="shared" si="1"/>
        <v>INSERT INTO FT_T_ITGP (ITGP_OID,PRNT_ISTY_GRP_OID,ISS_TYP_GRP_OID,ISS_TYP,LAST_CHG_TMS,PRT_PURP_TYP,LAST_CHG_USR_ID,START_TMS,DATA_STAT_TYP) SELECT NEW_OID,'ITGP000001','ITGP000001','TBOND   ',SYSDATE,'UNIVERSE','CSTM:BMO',SYSDATE,'ACTIVE' FROM DUAL WHERE NOT EXISTS (SELECT 1 FROM FT_T_ITGP WHERE PRNT_ISTY_GRP_OID= 'ITGP000001'  AND ISS_TYP='TBOND   ');</v>
      </c>
    </row>
    <row r="25" spans="2:12">
      <c r="B25" s="49" t="s">
        <v>171</v>
      </c>
      <c r="C25" s="49" t="s">
        <v>174</v>
      </c>
      <c r="D25" s="49" t="s">
        <v>174</v>
      </c>
      <c r="E25" s="56" t="s">
        <v>195</v>
      </c>
      <c r="F25" s="43" t="s">
        <v>35</v>
      </c>
      <c r="G25" s="43" t="s">
        <v>173</v>
      </c>
      <c r="H25" s="42" t="s">
        <v>167</v>
      </c>
      <c r="I25" s="43" t="s">
        <v>35</v>
      </c>
      <c r="J25" s="41" t="s">
        <v>15</v>
      </c>
      <c r="K25" s="28" t="str">
        <f t="shared" si="0"/>
        <v>INSERT INTO FT_T_ITGP (ITGP_OID,PRNT_ISTY_GRP_OID,ISS_TYP_GRP_OID,ISS_TYP,LAST_CHG_TMS,PRT_PURP_TYP,LAST_CHG_USR_ID,START_TMS,DATA_STAT_TYP)</v>
      </c>
      <c r="L25" s="28" t="str">
        <f t="shared" si="1"/>
        <v>INSERT INTO FT_T_ITGP (ITGP_OID,PRNT_ISTY_GRP_OID,ISS_TYP_GRP_OID,ISS_TYP,LAST_CHG_TMS,PRT_PURP_TYP,LAST_CHG_USR_ID,START_TMS,DATA_STAT_TYP) SELECT NEW_OID,'ITGP000001','ITGP000001','UNIT    ',SYSDATE,'UNIVERSE','CSTM:BMO',SYSDATE,'ACTIVE' FROM DUAL WHERE NOT EXISTS (SELECT 1 FROM FT_T_ITGP WHERE PRNT_ISTY_GRP_OID= 'ITGP000001'  AND ISS_TYP='UNIT    ');</v>
      </c>
    </row>
    <row r="26" spans="2:12">
      <c r="B26" s="49" t="s">
        <v>171</v>
      </c>
      <c r="C26" s="49" t="s">
        <v>174</v>
      </c>
      <c r="D26" s="49" t="s">
        <v>174</v>
      </c>
      <c r="E26" s="56" t="s">
        <v>196</v>
      </c>
      <c r="F26" s="43" t="s">
        <v>35</v>
      </c>
      <c r="G26" s="43" t="s">
        <v>173</v>
      </c>
      <c r="H26" s="42" t="s">
        <v>167</v>
      </c>
      <c r="I26" s="43" t="s">
        <v>35</v>
      </c>
      <c r="J26" s="41" t="s">
        <v>15</v>
      </c>
      <c r="K26" s="28" t="str">
        <f t="shared" si="0"/>
        <v>INSERT INTO FT_T_ITGP (ITGP_OID,PRNT_ISTY_GRP_OID,ISS_TYP_GRP_OID,ISS_TYP,LAST_CHG_TMS,PRT_PURP_TYP,LAST_CHG_USR_ID,START_TMS,DATA_STAT_TYP)</v>
      </c>
      <c r="L26" s="28" t="str">
        <f t="shared" si="1"/>
        <v>INSERT INTO FT_T_ITGP (ITGP_OID,PRNT_ISTY_GRP_OID,ISS_TYP_GRP_OID,ISS_TYP,LAST_CHG_TMS,PRT_PURP_TYP,LAST_CHG_USR_ID,START_TMS,DATA_STAT_TYP) SELECT NEW_OID,'ITGP000001','ITGP000001','UNITTRST',SYSDATE,'UNIVERSE','CSTM:BMO',SYSDATE,'ACTIVE' FROM DUAL WHERE NOT EXISTS (SELECT 1 FROM FT_T_ITGP WHERE PRNT_ISTY_GRP_OID= 'ITGP000001'  AND ISS_TYP='UNITTRST');</v>
      </c>
    </row>
    <row r="27" spans="2:12">
      <c r="B27" s="49" t="s">
        <v>171</v>
      </c>
      <c r="C27" s="49" t="s">
        <v>174</v>
      </c>
      <c r="D27" s="49" t="s">
        <v>174</v>
      </c>
      <c r="E27" s="56" t="s">
        <v>197</v>
      </c>
      <c r="F27" s="43" t="s">
        <v>35</v>
      </c>
      <c r="G27" s="43" t="s">
        <v>173</v>
      </c>
      <c r="H27" s="42" t="s">
        <v>167</v>
      </c>
      <c r="I27" s="43" t="s">
        <v>35</v>
      </c>
      <c r="J27" s="41" t="s">
        <v>15</v>
      </c>
      <c r="K27" s="28" t="str">
        <f t="shared" si="0"/>
        <v>INSERT INTO FT_T_ITGP (ITGP_OID,PRNT_ISTY_GRP_OID,ISS_TYP_GRP_OID,ISS_TYP,LAST_CHG_TMS,PRT_PURP_TYP,LAST_CHG_USR_ID,START_TMS,DATA_STAT_TYP)</v>
      </c>
      <c r="L27" s="28" t="str">
        <f t="shared" si="1"/>
        <v>INSERT INTO FT_T_ITGP (ITGP_OID,PRNT_ISTY_GRP_OID,ISS_TYP_GRP_OID,ISS_TYP,LAST_CHG_TMS,PRT_PURP_TYP,LAST_CHG_USR_ID,START_TMS,DATA_STAT_TYP) SELECT NEW_OID,'ITGP000001','ITGP000001','VAR BOND',SYSDATE,'UNIVERSE','CSTM:BMO',SYSDATE,'ACTIVE' FROM DUAL WHERE NOT EXISTS (SELECT 1 FROM FT_T_ITGP WHERE PRNT_ISTY_GRP_OID= 'ITGP000001'  AND ISS_TYP='VAR BOND');</v>
      </c>
    </row>
    <row r="28" spans="2:12">
      <c r="B28" s="49" t="s">
        <v>171</v>
      </c>
      <c r="C28" s="49" t="s">
        <v>174</v>
      </c>
      <c r="D28" s="49" t="s">
        <v>174</v>
      </c>
      <c r="E28" s="56" t="s">
        <v>50</v>
      </c>
      <c r="F28" s="43" t="s">
        <v>35</v>
      </c>
      <c r="G28" s="43" t="s">
        <v>173</v>
      </c>
      <c r="H28" s="42" t="s">
        <v>167</v>
      </c>
      <c r="I28" s="43" t="s">
        <v>35</v>
      </c>
      <c r="J28" s="41" t="s">
        <v>15</v>
      </c>
      <c r="K28" s="28" t="str">
        <f t="shared" si="0"/>
        <v>INSERT INTO FT_T_ITGP (ITGP_OID,PRNT_ISTY_GRP_OID,ISS_TYP_GRP_OID,ISS_TYP,LAST_CHG_TMS,PRT_PURP_TYP,LAST_CHG_USR_ID,START_TMS,DATA_STAT_TYP)</v>
      </c>
      <c r="L28" s="28" t="str">
        <f t="shared" si="1"/>
        <v>INSERT INTO FT_T_ITGP (ITGP_OID,PRNT_ISTY_GRP_OID,ISS_TYP_GRP_OID,ISS_TYP,LAST_CHG_TMS,PRT_PURP_TYP,LAST_CHG_USR_ID,START_TMS,DATA_STAT_TYP) SELECT NEW_OID,'ITGP000001','ITGP000001','WARRANTS',SYSDATE,'UNIVERSE','CSTM:BMO',SYSDATE,'ACTIVE' FROM DUAL WHERE NOT EXISTS (SELECT 1 FROM FT_T_ITGP WHERE PRNT_ISTY_GRP_OID= 'ITGP000001'  AND ISS_TYP='WARRANTS');</v>
      </c>
    </row>
    <row r="29" spans="2:12">
      <c r="B29" s="49" t="s">
        <v>171</v>
      </c>
      <c r="C29" s="49" t="s">
        <v>174</v>
      </c>
      <c r="D29" s="49" t="s">
        <v>174</v>
      </c>
      <c r="E29" s="56" t="s">
        <v>198</v>
      </c>
      <c r="F29" s="43" t="s">
        <v>35</v>
      </c>
      <c r="G29" s="43" t="s">
        <v>173</v>
      </c>
      <c r="H29" s="42" t="s">
        <v>167</v>
      </c>
      <c r="I29" s="43" t="s">
        <v>35</v>
      </c>
      <c r="J29" s="41" t="s">
        <v>15</v>
      </c>
      <c r="K29" s="28" t="str">
        <f t="shared" si="0"/>
        <v>INSERT INTO FT_T_ITGP (ITGP_OID,PRNT_ISTY_GRP_OID,ISS_TYP_GRP_OID,ISS_TYP,LAST_CHG_TMS,PRT_PURP_TYP,LAST_CHG_USR_ID,START_TMS,DATA_STAT_TYP)</v>
      </c>
      <c r="L29" s="28" t="str">
        <f t="shared" si="1"/>
        <v>INSERT INTO FT_T_ITGP (ITGP_OID,PRNT_ISTY_GRP_OID,ISS_TYP_GRP_OID,ISS_TYP,LAST_CHG_TMS,PRT_PURP_TYP,LAST_CHG_USR_ID,START_TMS,DATA_STAT_TYP) SELECT NEW_OID,'ITGP000001','ITGP000001','ZERO CPN',SYSDATE,'UNIVERSE','CSTM:BMO',SYSDATE,'ACTIVE' FROM DUAL WHERE NOT EXISTS (SELECT 1 FROM FT_T_ITGP WHERE PRNT_ISTY_GRP_OID= 'ITGP000001'  AND ISS_TYP='ZERO CPN');</v>
      </c>
    </row>
    <row r="30" spans="2:12">
      <c r="B30" s="49" t="s">
        <v>171</v>
      </c>
      <c r="C30" s="49" t="s">
        <v>174</v>
      </c>
      <c r="D30" s="49" t="s">
        <v>174</v>
      </c>
      <c r="E30" s="56" t="s">
        <v>71</v>
      </c>
      <c r="F30" s="43" t="s">
        <v>35</v>
      </c>
      <c r="G30" s="43" t="s">
        <v>173</v>
      </c>
      <c r="H30" s="42" t="s">
        <v>167</v>
      </c>
      <c r="I30" s="43" t="s">
        <v>35</v>
      </c>
      <c r="J30" s="41" t="s">
        <v>15</v>
      </c>
      <c r="K30" s="28" t="str">
        <f t="shared" si="0"/>
        <v>INSERT INTO FT_T_ITGP (ITGP_OID,PRNT_ISTY_GRP_OID,ISS_TYP_GRP_OID,ISS_TYP,LAST_CHG_TMS,PRT_PURP_TYP,LAST_CHG_USR_ID,START_TMS,DATA_STAT_TYP)</v>
      </c>
      <c r="L30" s="28" t="str">
        <f t="shared" si="1"/>
        <v>INSERT INTO FT_T_ITGP (ITGP_OID,PRNT_ISTY_GRP_OID,ISS_TYP_GRP_OID,ISS_TYP,LAST_CHG_TMS,PRT_PURP_TYP,LAST_CHG_USR_ID,START_TMS,DATA_STAT_TYP) SELECT NEW_OID,'ITGP000001','ITGP000001','MONEYMAR',SYSDATE,'UNIVERSE','CSTM:BMO',SYSDATE,'ACTIVE' FROM DUAL WHERE NOT EXISTS (SELECT 1 FROM FT_T_ITGP WHERE PRNT_ISTY_GRP_OID= 'ITGP000001'  AND ISS_TYP='MONEYMAR');</v>
      </c>
    </row>
    <row r="31" spans="2:12">
      <c r="B31" s="49" t="s">
        <v>171</v>
      </c>
      <c r="C31" s="49" t="s">
        <v>174</v>
      </c>
      <c r="D31" s="49" t="s">
        <v>174</v>
      </c>
      <c r="E31" s="56" t="s">
        <v>199</v>
      </c>
      <c r="F31" s="43" t="s">
        <v>35</v>
      </c>
      <c r="G31" s="43" t="s">
        <v>173</v>
      </c>
      <c r="H31" s="42" t="s">
        <v>167</v>
      </c>
      <c r="I31" s="43" t="s">
        <v>35</v>
      </c>
      <c r="J31" s="41" t="s">
        <v>15</v>
      </c>
      <c r="K31" s="28" t="str">
        <f t="shared" si="0"/>
        <v>INSERT INTO FT_T_ITGP (ITGP_OID,PRNT_ISTY_GRP_OID,ISS_TYP_GRP_OID,ISS_TYP,LAST_CHG_TMS,PRT_PURP_TYP,LAST_CHG_USR_ID,START_TMS,DATA_STAT_TYP)</v>
      </c>
      <c r="L31" s="28" t="str">
        <f t="shared" si="1"/>
        <v>INSERT INTO FT_T_ITGP (ITGP_OID,PRNT_ISTY_GRP_OID,ISS_TYP_GRP_OID,ISS_TYP,LAST_CHG_TMS,PRT_PURP_TYP,LAST_CHG_USR_ID,START_TMS,DATA_STAT_TYP) SELECT NEW_OID,'ITGP000001','ITGP000001','TBILL   ',SYSDATE,'UNIVERSE','CSTM:BMO',SYSDATE,'ACTIVE' FROM DUAL WHERE NOT EXISTS (SELECT 1 FROM FT_T_ITGP WHERE PRNT_ISTY_GRP_OID= 'ITGP000001'  AND ISS_TYP='TBILL   ');</v>
      </c>
    </row>
    <row r="32" spans="2:12">
      <c r="B32" s="49" t="s">
        <v>171</v>
      </c>
      <c r="C32" s="49" t="s">
        <v>174</v>
      </c>
      <c r="D32" s="49" t="s">
        <v>174</v>
      </c>
      <c r="E32" s="56" t="s">
        <v>74</v>
      </c>
      <c r="F32" s="43" t="s">
        <v>35</v>
      </c>
      <c r="G32" s="43" t="s">
        <v>173</v>
      </c>
      <c r="H32" s="42" t="s">
        <v>167</v>
      </c>
      <c r="I32" s="43" t="s">
        <v>35</v>
      </c>
      <c r="J32" s="41" t="s">
        <v>15</v>
      </c>
      <c r="K32" s="28" t="str">
        <f t="shared" si="0"/>
        <v>INSERT INTO FT_T_ITGP (ITGP_OID,PRNT_ISTY_GRP_OID,ISS_TYP_GRP_OID,ISS_TYP,LAST_CHG_TMS,PRT_PURP_TYP,LAST_CHG_USR_ID,START_TMS,DATA_STAT_TYP)</v>
      </c>
      <c r="L32" s="28" t="str">
        <f t="shared" si="1"/>
        <v>INSERT INTO FT_T_ITGP (ITGP_OID,PRNT_ISTY_GRP_OID,ISS_TYP_GRP_OID,ISS_TYP,LAST_CHG_TMS,PRT_PURP_TYP,LAST_CHG_USR_ID,START_TMS,DATA_STAT_TYP) SELECT NEW_OID,'ITGP000001','ITGP000001','TIME DEP',SYSDATE,'UNIVERSE','CSTM:BMO',SYSDATE,'ACTIVE' FROM DUAL WHERE NOT EXISTS (SELECT 1 FROM FT_T_ITGP WHERE PRNT_ISTY_GRP_OID= 'ITGP000001'  AND ISS_TYP='TIME DEP');</v>
      </c>
    </row>
    <row r="33" spans="2:12">
      <c r="B33" s="49" t="s">
        <v>171</v>
      </c>
      <c r="C33" s="49" t="s">
        <v>174</v>
      </c>
      <c r="D33" s="49" t="s">
        <v>174</v>
      </c>
      <c r="E33" s="56" t="s">
        <v>200</v>
      </c>
      <c r="F33" s="43" t="s">
        <v>35</v>
      </c>
      <c r="G33" s="43" t="s">
        <v>173</v>
      </c>
      <c r="H33" s="42" t="s">
        <v>167</v>
      </c>
      <c r="I33" s="43" t="s">
        <v>35</v>
      </c>
      <c r="J33" s="41" t="s">
        <v>15</v>
      </c>
      <c r="K33" s="28" t="str">
        <f t="shared" si="0"/>
        <v>INSERT INTO FT_T_ITGP (ITGP_OID,PRNT_ISTY_GRP_OID,ISS_TYP_GRP_OID,ISS_TYP,LAST_CHG_TMS,PRT_PURP_TYP,LAST_CHG_USR_ID,START_TMS,DATA_STAT_TYP)</v>
      </c>
      <c r="L33" s="28" t="str">
        <f t="shared" si="1"/>
        <v>INSERT INTO FT_T_ITGP (ITGP_OID,PRNT_ISTY_GRP_OID,ISS_TYP_GRP_OID,ISS_TYP,LAST_CHG_TMS,PRT_PURP_TYP,LAST_CHG_USR_ID,START_TMS,DATA_STAT_TYP) SELECT NEW_OID,'ITGP000001','ITGP000001','TNOTE   ',SYSDATE,'UNIVERSE','CSTM:BMO',SYSDATE,'ACTIVE' FROM DUAL WHERE NOT EXISTS (SELECT 1 FROM FT_T_ITGP WHERE PRNT_ISTY_GRP_OID= 'ITGP000001'  AND ISS_TYP='TNOTE   ');</v>
      </c>
    </row>
    <row r="34" spans="2:12">
      <c r="B34" s="49" t="s">
        <v>171</v>
      </c>
      <c r="C34" s="49" t="s">
        <v>174</v>
      </c>
      <c r="D34" s="49" t="s">
        <v>174</v>
      </c>
    </row>
    <row r="35" spans="2:12">
      <c r="B35" s="49" t="s">
        <v>171</v>
      </c>
      <c r="C35" s="49" t="s">
        <v>174</v>
      </c>
      <c r="D35" s="49" t="s">
        <v>174</v>
      </c>
    </row>
    <row r="36" spans="2:12">
      <c r="B36" s="49" t="s">
        <v>171</v>
      </c>
      <c r="C36" s="49" t="s">
        <v>174</v>
      </c>
      <c r="D36" s="49" t="s">
        <v>174</v>
      </c>
    </row>
    <row r="37" spans="2:12">
      <c r="B37" s="49" t="s">
        <v>171</v>
      </c>
      <c r="C37" s="49" t="s">
        <v>174</v>
      </c>
      <c r="D37" s="49" t="s">
        <v>174</v>
      </c>
    </row>
    <row r="38" spans="2:12">
      <c r="B38" s="49" t="s">
        <v>171</v>
      </c>
      <c r="C38" s="49" t="s">
        <v>174</v>
      </c>
      <c r="D38" s="49" t="s">
        <v>174</v>
      </c>
    </row>
    <row r="39" spans="2:12">
      <c r="B39" s="49" t="s">
        <v>171</v>
      </c>
      <c r="C39" s="49" t="s">
        <v>174</v>
      </c>
      <c r="D39" s="49" t="s">
        <v>174</v>
      </c>
    </row>
    <row r="40" spans="2:12">
      <c r="B40" s="49" t="s">
        <v>171</v>
      </c>
      <c r="C40" s="49" t="s">
        <v>174</v>
      </c>
      <c r="D40" s="49" t="s">
        <v>174</v>
      </c>
    </row>
    <row r="41" spans="2:12">
      <c r="B41" s="49" t="s">
        <v>171</v>
      </c>
      <c r="C41" s="49" t="s">
        <v>174</v>
      </c>
      <c r="D41" s="49" t="s">
        <v>174</v>
      </c>
    </row>
    <row r="42" spans="2:12">
      <c r="B42" s="49" t="s">
        <v>171</v>
      </c>
      <c r="C42" s="49" t="s">
        <v>174</v>
      </c>
      <c r="D42" s="49" t="s">
        <v>174</v>
      </c>
    </row>
    <row r="43" spans="2:12">
      <c r="B43" s="49" t="s">
        <v>171</v>
      </c>
      <c r="C43" s="49" t="s">
        <v>174</v>
      </c>
      <c r="D43" s="49" t="s">
        <v>174</v>
      </c>
    </row>
    <row r="44" spans="2:12">
      <c r="B44" s="49" t="s">
        <v>171</v>
      </c>
      <c r="C44" s="49" t="s">
        <v>174</v>
      </c>
      <c r="D44" s="49" t="s">
        <v>174</v>
      </c>
    </row>
    <row r="45" spans="2:12">
      <c r="B45" s="49" t="s">
        <v>171</v>
      </c>
      <c r="C45" s="49" t="s">
        <v>174</v>
      </c>
      <c r="D45" s="49" t="s">
        <v>174</v>
      </c>
    </row>
  </sheetData>
  <printOptions horizontalCentered="1"/>
  <pageMargins left="0.25" right="0.25" top="0.7" bottom="0.55000000000000004" header="0.4" footer="0.24000000000000002"/>
  <pageSetup scale="90" orientation="landscape" r:id="rId1"/>
  <headerFooter>
    <oddHeader>&amp;C&amp;"Arial,Bold"&amp;12FT_T_ISTY - Export From AFLAC831_GC@PSG11G01</oddHeader>
    <oddFooter>&amp;L&amp;D&amp;C&amp;P of &amp;N&amp;R&amp;F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25"/>
  <sheetViews>
    <sheetView workbookViewId="0">
      <selection activeCell="E17" sqref="E17"/>
    </sheetView>
  </sheetViews>
  <sheetFormatPr defaultRowHeight="14.5"/>
  <cols>
    <col min="1" max="1" width="12.26953125" bestFit="1" customWidth="1"/>
    <col min="2" max="2" width="48.54296875" bestFit="1" customWidth="1"/>
    <col min="3" max="3" width="17.453125" bestFit="1" customWidth="1"/>
    <col min="4" max="4" width="14.54296875" bestFit="1" customWidth="1"/>
    <col min="5" max="5" width="13.54296875" bestFit="1" customWidth="1"/>
  </cols>
  <sheetData>
    <row r="1" spans="1:6">
      <c r="A1" t="s">
        <v>356</v>
      </c>
      <c r="B1" t="s">
        <v>3077</v>
      </c>
      <c r="C1" s="72" t="s">
        <v>165</v>
      </c>
      <c r="D1" t="s">
        <v>166</v>
      </c>
      <c r="E1" t="s">
        <v>3078</v>
      </c>
    </row>
    <row r="2" spans="1:6">
      <c r="A2" t="s">
        <v>3079</v>
      </c>
      <c r="B2" t="s">
        <v>3080</v>
      </c>
      <c r="C2" s="72" t="s">
        <v>331</v>
      </c>
      <c r="D2" s="72" t="s">
        <v>35</v>
      </c>
      <c r="E2" s="72" t="s">
        <v>35</v>
      </c>
      <c r="F2" s="52" t="str">
        <f>CONCATENATE("INSERT INTO FT_T_MRKT (MKT_OID,MKT_NME,LAST_CHG_USR_ID,LAST_CHG_TMS,CREATED_TMS)"," SELECT  '",A2,"','",B2,"',","'",C2,"',","",D2,",","",E2," from dual where not exists (select 'X' from ft_t_MRKT where MKT_NME='",B2,"');")</f>
        <v>INSERT INTO FT_T_MRKT (MKT_OID,MKT_NME,LAST_CHG_USR_ID,LAST_CHG_TMS,CREATED_TMS) SELECT  'ACMKT=0001','ASX Clear (Futures) Pty Limited','GS:BARCLAYS',SYSDATE,SYSDATE from dual where not exists (select 'X' from ft_t_MRKT where MKT_NME='ASX Clear (Futures) Pty Limited');</v>
      </c>
    </row>
    <row r="3" spans="1:6">
      <c r="A3" t="s">
        <v>3081</v>
      </c>
      <c r="B3" t="s">
        <v>3082</v>
      </c>
      <c r="C3" s="72" t="s">
        <v>331</v>
      </c>
      <c r="D3" s="72" t="s">
        <v>35</v>
      </c>
      <c r="E3" s="72" t="s">
        <v>35</v>
      </c>
      <c r="F3" s="52" t="str">
        <f t="shared" ref="F3:F67" si="0">CONCATENATE("INSERT INTO FT_T_MRKT (MKT_OID,MKT_NME,LAST_CHG_USR_ID,LAST_CHG_TMS,CREATED_TMS)"," SELECT  '",A3,"','",B3,"',","'",C3,"',","",D3,",","",E3," from dual where not exists (select 'X' from ft_t_MRKT where MKT_NME='",B3,"');")</f>
        <v>INSERT INTO FT_T_MRKT (MKT_OID,MKT_NME,LAST_CHG_USR_ID,LAST_CHG_TMS,CREATED_TMS) SELECT  'ACMKT=0002','ASX Limited','GS:BARCLAYS',SYSDATE,SYSDATE from dual where not exists (select 'X' from ft_t_MRKT where MKT_NME='ASX Limited');</v>
      </c>
    </row>
    <row r="4" spans="1:6">
      <c r="A4" t="s">
        <v>3083</v>
      </c>
      <c r="B4" t="s">
        <v>3084</v>
      </c>
      <c r="C4" s="72" t="s">
        <v>331</v>
      </c>
      <c r="D4" s="72" t="s">
        <v>35</v>
      </c>
      <c r="E4" s="72" t="s">
        <v>35</v>
      </c>
      <c r="F4" s="52" t="str">
        <f t="shared" si="0"/>
        <v>INSERT INTO FT_T_MRKT (MKT_OID,MKT_NME,LAST_CHG_USR_ID,LAST_CHG_TMS,CREATED_TMS) SELECT  'ACMKT=0003','Australian Securities Exchange Limited','GS:BARCLAYS',SYSDATE,SYSDATE from dual where not exists (select 'X' from ft_t_MRKT where MKT_NME='Australian Securities Exchange Limited');</v>
      </c>
    </row>
    <row r="5" spans="1:6">
      <c r="A5" t="s">
        <v>3085</v>
      </c>
      <c r="B5" t="s">
        <v>3086</v>
      </c>
      <c r="C5" s="72" t="s">
        <v>331</v>
      </c>
      <c r="D5" s="72" t="s">
        <v>35</v>
      </c>
      <c r="E5" s="72" t="s">
        <v>35</v>
      </c>
      <c r="F5" s="52" t="str">
        <f t="shared" si="0"/>
        <v>INSERT INTO FT_T_MRKT (MKT_OID,MKT_NME,LAST_CHG_USR_ID,LAST_CHG_TMS,CREATED_TMS) SELECT  'ACMKT=0004','Austrian Futures and Options Exchange (TBD)','GS:BARCLAYS',SYSDATE,SYSDATE from dual where not exists (select 'X' from ft_t_MRKT where MKT_NME='Austrian Futures and Options Exchange (TBD)');</v>
      </c>
    </row>
    <row r="6" spans="1:6">
      <c r="A6" t="s">
        <v>3087</v>
      </c>
      <c r="B6" t="s">
        <v>3088</v>
      </c>
      <c r="C6" s="72" t="s">
        <v>331</v>
      </c>
      <c r="D6" s="72" t="s">
        <v>35</v>
      </c>
      <c r="E6" s="72" t="s">
        <v>35</v>
      </c>
      <c r="F6" s="52" t="str">
        <f t="shared" si="0"/>
        <v>INSERT INTO FT_T_MRKT (MKT_OID,MKT_NME,LAST_CHG_USR_ID,LAST_CHG_TMS,CREATED_TMS) SELECT  'ACMKT=0005','Belgian Futures &amp; Options Exchange','GS:BARCLAYS',SYSDATE,SYSDATE from dual where not exists (select 'X' from ft_t_MRKT where MKT_NME='Belgian Futures &amp; Options Exchange');</v>
      </c>
    </row>
    <row r="7" spans="1:6">
      <c r="A7" t="s">
        <v>3089</v>
      </c>
      <c r="B7" t="s">
        <v>3090</v>
      </c>
      <c r="C7" s="72" t="s">
        <v>331</v>
      </c>
      <c r="D7" s="72" t="s">
        <v>35</v>
      </c>
      <c r="E7" s="72" t="s">
        <v>35</v>
      </c>
      <c r="F7" s="52" t="str">
        <f t="shared" si="0"/>
        <v>INSERT INTO FT_T_MRKT (MKT_OID,MKT_NME,LAST_CHG_USR_ID,LAST_CHG_TMS,CREATED_TMS) SELECT  'ACMKT=0006','BM&amp;FBOVESPA SA','GS:BARCLAYS',SYSDATE,SYSDATE from dual where not exists (select 'X' from ft_t_MRKT where MKT_NME='BM&amp;FBOVESPA SA');</v>
      </c>
    </row>
    <row r="8" spans="1:6">
      <c r="A8" t="s">
        <v>3091</v>
      </c>
      <c r="B8" t="s">
        <v>3092</v>
      </c>
      <c r="C8" s="72" t="s">
        <v>331</v>
      </c>
      <c r="D8" s="72" t="s">
        <v>35</v>
      </c>
      <c r="E8" s="72" t="s">
        <v>35</v>
      </c>
      <c r="F8" s="52" t="str">
        <f t="shared" si="0"/>
        <v>INSERT INTO FT_T_MRKT (MKT_OID,MKT_NME,LAST_CHG_USR_ID,LAST_CHG_TMS,CREATED_TMS) SELECT  'ACMKT=0007','Bolsa de Derivados do Porto BDP','GS:BARCLAYS',SYSDATE,SYSDATE from dual where not exists (select 'X' from ft_t_MRKT where MKT_NME='Bolsa de Derivados do Porto BDP');</v>
      </c>
    </row>
    <row r="9" spans="1:6">
      <c r="A9" t="s">
        <v>3093</v>
      </c>
      <c r="B9" t="s">
        <v>3094</v>
      </c>
      <c r="C9" s="72" t="s">
        <v>331</v>
      </c>
      <c r="D9" s="72" t="s">
        <v>35</v>
      </c>
      <c r="E9" s="72" t="s">
        <v>35</v>
      </c>
      <c r="F9" s="52" t="str">
        <f t="shared" si="0"/>
        <v>INSERT INTO FT_T_MRKT (MKT_OID,MKT_NME,LAST_CHG_USR_ID,LAST_CHG_TMS,CREATED_TMS) SELECT  'ACMKT=0008','Bolsa de Mercadorias &amp; Futuros','GS:BARCLAYS',SYSDATE,SYSDATE from dual where not exists (select 'X' from ft_t_MRKT where MKT_NME='Bolsa de Mercadorias &amp; Futuros');</v>
      </c>
    </row>
    <row r="10" spans="1:6">
      <c r="A10" t="s">
        <v>3095</v>
      </c>
      <c r="B10" t="s">
        <v>3096</v>
      </c>
      <c r="C10" s="72" t="s">
        <v>331</v>
      </c>
      <c r="D10" s="72" t="s">
        <v>35</v>
      </c>
      <c r="E10" s="72" t="s">
        <v>35</v>
      </c>
      <c r="F10" s="52" t="str">
        <f t="shared" si="0"/>
        <v>INSERT INTO FT_T_MRKT (MKT_OID,MKT_NME,LAST_CHG_USR_ID,LAST_CHG_TMS,CREATED_TMS) SELECT  'ACMKT=0009','Boston Options Exchange','GS:BARCLAYS',SYSDATE,SYSDATE from dual where not exists (select 'X' from ft_t_MRKT where MKT_NME='Boston Options Exchange');</v>
      </c>
    </row>
    <row r="11" spans="1:6">
      <c r="A11" t="s">
        <v>3097</v>
      </c>
      <c r="B11" t="s">
        <v>3098</v>
      </c>
      <c r="C11" s="72" t="s">
        <v>331</v>
      </c>
      <c r="D11" s="72" t="s">
        <v>35</v>
      </c>
      <c r="E11" s="72" t="s">
        <v>35</v>
      </c>
      <c r="F11" s="52" t="str">
        <f t="shared" si="0"/>
        <v>INSERT INTO FT_T_MRKT (MKT_OID,MKT_NME,LAST_CHG_USR_ID,LAST_CHG_TMS,CREATED_TMS) SELECT  'ACMKT=0010','Bourse de Montreal Inc','GS:BARCLAYS',SYSDATE,SYSDATE from dual where not exists (select 'X' from ft_t_MRKT where MKT_NME='Bourse de Montreal Inc');</v>
      </c>
    </row>
    <row r="12" spans="1:6">
      <c r="A12" t="s">
        <v>3099</v>
      </c>
      <c r="B12" t="s">
        <v>3100</v>
      </c>
      <c r="C12" s="72" t="s">
        <v>331</v>
      </c>
      <c r="D12" s="72" t="s">
        <v>35</v>
      </c>
      <c r="E12" s="72" t="s">
        <v>35</v>
      </c>
      <c r="F12" s="52" t="str">
        <f t="shared" si="0"/>
        <v>INSERT INTO FT_T_MRKT (MKT_OID,MKT_NME,LAST_CHG_USR_ID,LAST_CHG_TMS,CREATED_TMS) SELECT  'ACMKT=0011','Budapest','GS:BARCLAYS',SYSDATE,SYSDATE from dual where not exists (select 'X' from ft_t_MRKT where MKT_NME='Budapest');</v>
      </c>
    </row>
    <row r="13" spans="1:6">
      <c r="A13" t="s">
        <v>3101</v>
      </c>
      <c r="B13" t="s">
        <v>3102</v>
      </c>
      <c r="C13" s="72" t="s">
        <v>331</v>
      </c>
      <c r="D13" s="72" t="s">
        <v>35</v>
      </c>
      <c r="E13" s="72" t="s">
        <v>35</v>
      </c>
      <c r="F13" s="52" t="str">
        <f t="shared" si="0"/>
        <v>INSERT INTO FT_T_MRKT (MKT_OID,MKT_NME,LAST_CHG_USR_ID,LAST_CHG_TMS,CREATED_TMS) SELECT  'ACMKT=0012','Buenos Aires','GS:BARCLAYS',SYSDATE,SYSDATE from dual where not exists (select 'X' from ft_t_MRKT where MKT_NME='Buenos Aires');</v>
      </c>
    </row>
    <row r="14" spans="1:6">
      <c r="A14" t="s">
        <v>3103</v>
      </c>
      <c r="B14" t="s">
        <v>3104</v>
      </c>
      <c r="C14" s="72" t="s">
        <v>331</v>
      </c>
      <c r="D14" s="72" t="s">
        <v>35</v>
      </c>
      <c r="E14" s="72" t="s">
        <v>35</v>
      </c>
      <c r="F14" s="52" t="str">
        <f t="shared" si="0"/>
        <v>INSERT INTO FT_T_MRKT (MKT_OID,MKT_NME,LAST_CHG_USR_ID,LAST_CHG_TMS,CREATED_TMS) SELECT  'ACMKT=0013','Cantor Exchange','GS:BARCLAYS',SYSDATE,SYSDATE from dual where not exists (select 'X' from ft_t_MRKT where MKT_NME='Cantor Exchange');</v>
      </c>
    </row>
    <row r="15" spans="1:6">
      <c r="A15" t="s">
        <v>3105</v>
      </c>
      <c r="B15" t="s">
        <v>3106</v>
      </c>
      <c r="C15" s="72" t="s">
        <v>331</v>
      </c>
      <c r="D15" s="72" t="s">
        <v>35</v>
      </c>
      <c r="E15" s="72" t="s">
        <v>35</v>
      </c>
      <c r="F15" s="52" t="str">
        <f t="shared" si="0"/>
        <v>INSERT INTO FT_T_MRKT (MKT_OID,MKT_NME,LAST_CHG_USR_ID,LAST_CHG_TMS,CREATED_TMS) SELECT  'ACMKT=0014','CBOE Futures Exchange','GS:BARCLAYS',SYSDATE,SYSDATE from dual where not exists (select 'X' from ft_t_MRKT where MKT_NME='CBOE Futures Exchange');</v>
      </c>
    </row>
    <row r="16" spans="1:6">
      <c r="A16" t="s">
        <v>3107</v>
      </c>
      <c r="B16" t="s">
        <v>3108</v>
      </c>
      <c r="C16" s="72" t="s">
        <v>331</v>
      </c>
      <c r="D16" s="72" t="s">
        <v>35</v>
      </c>
      <c r="E16" s="72" t="s">
        <v>35</v>
      </c>
      <c r="F16" s="52" t="str">
        <f t="shared" si="0"/>
        <v>INSERT INTO FT_T_MRKT (MKT_OID,MKT_NME,LAST_CHG_USR_ID,LAST_CHG_TMS,CREATED_TMS) SELECT  'ACMKT=0015','Central Japan Commodity Exchange','GS:BARCLAYS',SYSDATE,SYSDATE from dual where not exists (select 'X' from ft_t_MRKT where MKT_NME='Central Japan Commodity Exchange');</v>
      </c>
    </row>
    <row r="17" spans="1:6">
      <c r="A17" t="s">
        <v>3109</v>
      </c>
      <c r="B17" t="s">
        <v>3110</v>
      </c>
      <c r="C17" s="72" t="s">
        <v>331</v>
      </c>
      <c r="D17" s="72" t="s">
        <v>35</v>
      </c>
      <c r="E17" s="72" t="s">
        <v>35</v>
      </c>
      <c r="F17" s="52" t="str">
        <f t="shared" si="0"/>
        <v>INSERT INTO FT_T_MRKT (MKT_OID,MKT_NME,LAST_CHG_USR_ID,LAST_CHG_TMS,CREATED_TMS) SELECT  'ACMKT=0016','Chicago Board of Trade','GS:BARCLAYS',SYSDATE,SYSDATE from dual where not exists (select 'X' from ft_t_MRKT where MKT_NME='Chicago Board of Trade');</v>
      </c>
    </row>
    <row r="18" spans="1:6">
      <c r="A18" t="s">
        <v>3111</v>
      </c>
      <c r="B18" t="s">
        <v>3112</v>
      </c>
      <c r="C18" s="72" t="s">
        <v>331</v>
      </c>
      <c r="D18" s="72" t="s">
        <v>35</v>
      </c>
      <c r="E18" s="72" t="s">
        <v>35</v>
      </c>
      <c r="F18" s="52" t="str">
        <f t="shared" si="0"/>
        <v>INSERT INTO FT_T_MRKT (MKT_OID,MKT_NME,LAST_CHG_USR_ID,LAST_CHG_TMS,CREATED_TMS) SELECT  'ACMKT=0017','Chicago Board Options Exchange','GS:BARCLAYS',SYSDATE,SYSDATE from dual where not exists (select 'X' from ft_t_MRKT where MKT_NME='Chicago Board Options Exchange');</v>
      </c>
    </row>
    <row r="19" spans="1:6">
      <c r="A19" t="s">
        <v>3113</v>
      </c>
      <c r="B19" t="s">
        <v>3114</v>
      </c>
      <c r="C19" s="72" t="s">
        <v>331</v>
      </c>
      <c r="D19" s="72" t="s">
        <v>35</v>
      </c>
      <c r="E19" s="72" t="s">
        <v>35</v>
      </c>
      <c r="F19" s="52" t="str">
        <f t="shared" si="0"/>
        <v>INSERT INTO FT_T_MRKT (MKT_OID,MKT_NME,LAST_CHG_USR_ID,LAST_CHG_TMS,CREATED_TMS) SELECT  'ACMKT=0018','Chicago Climate Exchange Inc','GS:BARCLAYS',SYSDATE,SYSDATE from dual where not exists (select 'X' from ft_t_MRKT where MKT_NME='Chicago Climate Exchange Inc');</v>
      </c>
    </row>
    <row r="20" spans="1:6">
      <c r="A20" t="s">
        <v>3115</v>
      </c>
      <c r="B20" t="s">
        <v>3116</v>
      </c>
      <c r="C20" s="72" t="s">
        <v>331</v>
      </c>
      <c r="D20" s="72" t="s">
        <v>35</v>
      </c>
      <c r="E20" s="72" t="s">
        <v>35</v>
      </c>
      <c r="F20" s="52" t="str">
        <f t="shared" si="0"/>
        <v>INSERT INTO FT_T_MRKT (MKT_OID,MKT_NME,LAST_CHG_USR_ID,LAST_CHG_TMS,CREATED_TMS) SELECT  'ACMKT=0019','Chicago Climate Futures Exchange','GS:BARCLAYS',SYSDATE,SYSDATE from dual where not exists (select 'X' from ft_t_MRKT where MKT_NME='Chicago Climate Futures Exchange');</v>
      </c>
    </row>
    <row r="21" spans="1:6">
      <c r="A21" t="s">
        <v>3117</v>
      </c>
      <c r="B21" t="s">
        <v>3074</v>
      </c>
      <c r="C21" s="72" t="s">
        <v>331</v>
      </c>
      <c r="D21" s="72" t="s">
        <v>35</v>
      </c>
      <c r="E21" s="72" t="s">
        <v>35</v>
      </c>
      <c r="F21" s="52" t="str">
        <f t="shared" si="0"/>
        <v>INSERT INTO FT_T_MRKT (MKT_OID,MKT_NME,LAST_CHG_USR_ID,LAST_CHG_TMS,CREATED_TMS) SELECT  'ACMKT=0020','CHINA FINANCIAL FUTURES EXCHANGE','GS:BARCLAYS',SYSDATE,SYSDATE from dual where not exists (select 'X' from ft_t_MRKT where MKT_NME='CHINA FINANCIAL FUTURES EXCHANGE');</v>
      </c>
    </row>
    <row r="22" spans="1:6">
      <c r="A22" t="s">
        <v>3118</v>
      </c>
      <c r="B22" t="s">
        <v>3119</v>
      </c>
      <c r="C22" s="72" t="s">
        <v>331</v>
      </c>
      <c r="D22" s="72" t="s">
        <v>35</v>
      </c>
      <c r="E22" s="72" t="s">
        <v>35</v>
      </c>
      <c r="F22" s="52" t="str">
        <f t="shared" si="0"/>
        <v>INSERT INTO FT_T_MRKT (MKT_OID,MKT_NME,LAST_CHG_USR_ID,LAST_CHG_TMS,CREATED_TMS) SELECT  'ACMKT=0021','CME Clearing Europe Limited','GS:BARCLAYS',SYSDATE,SYSDATE from dual where not exists (select 'X' from ft_t_MRKT where MKT_NME='CME Clearing Europe Limited');</v>
      </c>
    </row>
    <row r="23" spans="1:6">
      <c r="A23" t="s">
        <v>3120</v>
      </c>
      <c r="B23" t="s">
        <v>3121</v>
      </c>
      <c r="C23" s="72" t="s">
        <v>331</v>
      </c>
      <c r="D23" s="72" t="s">
        <v>35</v>
      </c>
      <c r="E23" s="72" t="s">
        <v>35</v>
      </c>
      <c r="F23" s="52" t="str">
        <f t="shared" si="0"/>
        <v>INSERT INTO FT_T_MRKT (MKT_OID,MKT_NME,LAST_CHG_USR_ID,LAST_CHG_TMS,CREATED_TMS) SELECT  'ACMKT=0022','CME Group Inc','GS:BARCLAYS',SYSDATE,SYSDATE from dual where not exists (select 'X' from ft_t_MRKT where MKT_NME='CME Group Inc');</v>
      </c>
    </row>
    <row r="24" spans="1:6">
      <c r="A24" t="s">
        <v>3122</v>
      </c>
      <c r="B24" t="s">
        <v>3123</v>
      </c>
      <c r="C24" s="72" t="s">
        <v>331</v>
      </c>
      <c r="D24" s="72" t="s">
        <v>35</v>
      </c>
      <c r="E24" s="72" t="s">
        <v>35</v>
      </c>
      <c r="F24" s="52" t="str">
        <f t="shared" si="0"/>
        <v>INSERT INTO FT_T_MRKT (MKT_OID,MKT_NME,LAST_CHG_USR_ID,LAST_CHG_TMS,CREATED_TMS) SELECT  'ACMKT=0023','Commodity Exchange Inc','GS:BARCLAYS',SYSDATE,SYSDATE from dual where not exists (select 'X' from ft_t_MRKT where MKT_NME='Commodity Exchange Inc');</v>
      </c>
    </row>
    <row r="25" spans="1:6">
      <c r="A25" t="s">
        <v>3124</v>
      </c>
      <c r="B25" t="s">
        <v>3125</v>
      </c>
      <c r="C25" s="72" t="s">
        <v>331</v>
      </c>
      <c r="D25" s="72" t="s">
        <v>35</v>
      </c>
      <c r="E25" s="72" t="s">
        <v>35</v>
      </c>
      <c r="F25" s="52" t="str">
        <f t="shared" si="0"/>
        <v>INSERT INTO FT_T_MRKT (MKT_OID,MKT_NME,LAST_CHG_USR_ID,LAST_CHG_TMS,CREATED_TMS) SELECT  'ACMKT=0024','Copenhagen Stock Exchange','GS:BARCLAYS',SYSDATE,SYSDATE from dual where not exists (select 'X' from ft_t_MRKT where MKT_NME='Copenhagen Stock Exchange');</v>
      </c>
    </row>
    <row r="26" spans="1:6">
      <c r="A26" t="s">
        <v>3126</v>
      </c>
      <c r="B26" t="s">
        <v>3127</v>
      </c>
      <c r="C26" s="72" t="s">
        <v>331</v>
      </c>
      <c r="D26" s="72" t="s">
        <v>35</v>
      </c>
      <c r="E26" s="72" t="s">
        <v>35</v>
      </c>
      <c r="F26" s="52" t="str">
        <f t="shared" si="0"/>
        <v>INSERT INTO FT_T_MRKT (MKT_OID,MKT_NME,LAST_CHG_USR_ID,LAST_CHG_TMS,CREATED_TMS) SELECT  'ACMKT=0026','Deutsche Termin Bourse AG','GS:BARCLAYS',SYSDATE,SYSDATE from dual where not exists (select 'X' from ft_t_MRKT where MKT_NME='Deutsche Termin Bourse AG');</v>
      </c>
    </row>
    <row r="27" spans="1:6">
      <c r="A27" t="s">
        <v>3128</v>
      </c>
      <c r="B27" t="s">
        <v>3129</v>
      </c>
      <c r="C27" s="72" t="s">
        <v>331</v>
      </c>
      <c r="D27" s="72" t="s">
        <v>35</v>
      </c>
      <c r="E27" s="72" t="s">
        <v>35</v>
      </c>
      <c r="F27" s="52" t="str">
        <f t="shared" si="0"/>
        <v>INSERT INTO FT_T_MRKT (MKT_OID,MKT_NME,LAST_CHG_USR_ID,LAST_CHG_TMS,CREATED_TMS) SELECT  'ACMKT=0027','Dubai Gold &amp; Commodities Exchange','GS:BARCLAYS',SYSDATE,SYSDATE from dual where not exists (select 'X' from ft_t_MRKT where MKT_NME='Dubai Gold &amp; Commodities Exchange');</v>
      </c>
    </row>
    <row r="28" spans="1:6" s="72" customFormat="1">
      <c r="A28" s="72" t="s">
        <v>3580</v>
      </c>
      <c r="B28" s="72" t="s">
        <v>3579</v>
      </c>
      <c r="C28" s="72" t="s">
        <v>331</v>
      </c>
      <c r="D28" s="72" t="s">
        <v>35</v>
      </c>
      <c r="E28" s="72" t="s">
        <v>35</v>
      </c>
      <c r="F28" s="52" t="str">
        <f>CONCATENATE("INSERT INTO FT_T_MRKT (MKT_OID,MKT_NME,LAST_CHG_USR_ID,LAST_CHG_TMS,CREATED_TMS)"," SELECT  '",A28,"','",B28,"',","'",C28,"',","",D28,",","",E28," from dual where not exists (select 'X' from ft_t_MRKT where MKT_NME='",B28,"');")</f>
        <v>INSERT INTO FT_T_MRKT (MKT_OID,MKT_NME,LAST_CHG_USR_ID,LAST_CHG_TMS,CREATED_TMS) SELECT  'ESMMKT=194','Dubai Mercantile Exchange','GS:BARCLAYS',SYSDATE,SYSDATE from dual where not exists (select 'X' from ft_t_MRKT where MKT_NME='Dubai Mercantile Exchange');</v>
      </c>
    </row>
    <row r="29" spans="1:6">
      <c r="A29" t="s">
        <v>3130</v>
      </c>
      <c r="B29" t="s">
        <v>3131</v>
      </c>
      <c r="C29" s="72" t="s">
        <v>331</v>
      </c>
      <c r="D29" s="72" t="s">
        <v>35</v>
      </c>
      <c r="E29" s="72" t="s">
        <v>35</v>
      </c>
      <c r="F29" s="52" t="str">
        <f t="shared" si="0"/>
        <v>INSERT INTO FT_T_MRKT (MKT_OID,MKT_NME,LAST_CHG_USR_ID,LAST_CHG_TMS,CREATED_TMS) SELECT  'ACMKT=0029','ELX Exchange','GS:BARCLAYS',SYSDATE,SYSDATE from dual where not exists (select 'X' from ft_t_MRKT where MKT_NME='ELX Exchange');</v>
      </c>
    </row>
    <row r="30" spans="1:6">
      <c r="A30" t="s">
        <v>3132</v>
      </c>
      <c r="B30" t="s">
        <v>3133</v>
      </c>
      <c r="C30" s="72" t="s">
        <v>331</v>
      </c>
      <c r="D30" s="72" t="s">
        <v>35</v>
      </c>
      <c r="E30" s="72" t="s">
        <v>35</v>
      </c>
      <c r="F30" s="52" t="str">
        <f t="shared" si="0"/>
        <v>INSERT INTO FT_T_MRKT (MKT_OID,MKT_NME,LAST_CHG_USR_ID,LAST_CHG_TMS,CREATED_TMS) SELECT  'ACMKT=0030','ENDEX Futures Exchange','GS:BARCLAYS',SYSDATE,SYSDATE from dual where not exists (select 'X' from ft_t_MRKT where MKT_NME='ENDEX Futures Exchange');</v>
      </c>
    </row>
    <row r="31" spans="1:6">
      <c r="A31" t="s">
        <v>3134</v>
      </c>
      <c r="B31" t="s">
        <v>3135</v>
      </c>
      <c r="C31" s="72" t="s">
        <v>331</v>
      </c>
      <c r="D31" s="72" t="s">
        <v>35</v>
      </c>
      <c r="E31" s="72" t="s">
        <v>35</v>
      </c>
      <c r="F31" s="52" t="str">
        <f t="shared" si="0"/>
        <v>INSERT INTO FT_T_MRKT (MKT_OID,MKT_NME,LAST_CHG_USR_ID,LAST_CHG_TMS,CREATED_TMS) SELECT  'ACMKT=0032','EUREX (US)','GS:BARCLAYS',SYSDATE,SYSDATE from dual where not exists (select 'X' from ft_t_MRKT where MKT_NME='EUREX (US)');</v>
      </c>
    </row>
    <row r="32" spans="1:6">
      <c r="A32" t="s">
        <v>3136</v>
      </c>
      <c r="B32" t="s">
        <v>3137</v>
      </c>
      <c r="C32" s="72" t="s">
        <v>331</v>
      </c>
      <c r="D32" s="72" t="s">
        <v>35</v>
      </c>
      <c r="E32" s="72" t="s">
        <v>35</v>
      </c>
      <c r="F32" s="52" t="str">
        <f t="shared" si="0"/>
        <v>INSERT INTO FT_T_MRKT (MKT_OID,MKT_NME,LAST_CHG_USR_ID,LAST_CHG_TMS,CREATED_TMS) SELECT  'ACMKT=0033','Euronext Amsterdam','GS:BARCLAYS',SYSDATE,SYSDATE from dual where not exists (select 'X' from ft_t_MRKT where MKT_NME='Euronext Amsterdam');</v>
      </c>
    </row>
    <row r="33" spans="1:6">
      <c r="A33" t="s">
        <v>3138</v>
      </c>
      <c r="B33" t="s">
        <v>3139</v>
      </c>
      <c r="C33" s="72" t="s">
        <v>331</v>
      </c>
      <c r="D33" s="72" t="s">
        <v>35</v>
      </c>
      <c r="E33" s="72" t="s">
        <v>35</v>
      </c>
      <c r="F33" s="52" t="str">
        <f t="shared" si="0"/>
        <v>INSERT INTO FT_T_MRKT (MKT_OID,MKT_NME,LAST_CHG_USR_ID,LAST_CHG_TMS,CREATED_TMS) SELECT  'ACMKT=0034','Euronext Brussels','GS:BARCLAYS',SYSDATE,SYSDATE from dual where not exists (select 'X' from ft_t_MRKT where MKT_NME='Euronext Brussels');</v>
      </c>
    </row>
    <row r="34" spans="1:6">
      <c r="A34" t="s">
        <v>3140</v>
      </c>
      <c r="B34" t="s">
        <v>3141</v>
      </c>
      <c r="C34" s="72" t="s">
        <v>331</v>
      </c>
      <c r="D34" s="72" t="s">
        <v>35</v>
      </c>
      <c r="E34" s="72" t="s">
        <v>35</v>
      </c>
      <c r="F34" s="52" t="str">
        <f t="shared" si="0"/>
        <v>INSERT INTO FT_T_MRKT (MKT_OID,MKT_NME,LAST_CHG_USR_ID,LAST_CHG_TMS,CREATED_TMS) SELECT  'ACMKT=0035','Euronext Lisbon','GS:BARCLAYS',SYSDATE,SYSDATE from dual where not exists (select 'X' from ft_t_MRKT where MKT_NME='Euronext Lisbon');</v>
      </c>
    </row>
    <row r="35" spans="1:6">
      <c r="A35" t="s">
        <v>3142</v>
      </c>
      <c r="B35" t="s">
        <v>3143</v>
      </c>
      <c r="C35" s="72" t="s">
        <v>331</v>
      </c>
      <c r="D35" s="72" t="s">
        <v>35</v>
      </c>
      <c r="E35" s="72" t="s">
        <v>35</v>
      </c>
      <c r="F35" s="52" t="str">
        <f t="shared" si="0"/>
        <v>INSERT INTO FT_T_MRKT (MKT_OID,MKT_NME,LAST_CHG_USR_ID,LAST_CHG_TMS,CREATED_TMS) SELECT  'ACMKT=0036','Euronext Paris','GS:BARCLAYS',SYSDATE,SYSDATE from dual where not exists (select 'X' from ft_t_MRKT where MKT_NME='Euronext Paris');</v>
      </c>
    </row>
    <row r="36" spans="1:6">
      <c r="A36" t="s">
        <v>3144</v>
      </c>
      <c r="B36" t="s">
        <v>3145</v>
      </c>
      <c r="C36" s="72" t="s">
        <v>331</v>
      </c>
      <c r="D36" s="72" t="s">
        <v>35</v>
      </c>
      <c r="E36" s="72" t="s">
        <v>35</v>
      </c>
      <c r="F36" s="52" t="str">
        <f t="shared" si="0"/>
        <v>INSERT INTO FT_T_MRKT (MKT_OID,MKT_NME,LAST_CHG_USR_ID,LAST_CHG_TMS,CREATED_TMS) SELECT  'ACMKT=0037','European Energy Exchange','GS:BARCLAYS',SYSDATE,SYSDATE from dual where not exists (select 'X' from ft_t_MRKT where MKT_NME='European Energy Exchange');</v>
      </c>
    </row>
    <row r="37" spans="1:6">
      <c r="A37" t="s">
        <v>3146</v>
      </c>
      <c r="B37" t="s">
        <v>3147</v>
      </c>
      <c r="C37" s="72" t="s">
        <v>331</v>
      </c>
      <c r="D37" s="72" t="s">
        <v>35</v>
      </c>
      <c r="E37" s="72" t="s">
        <v>35</v>
      </c>
      <c r="F37" s="52" t="str">
        <f t="shared" si="0"/>
        <v>INSERT INTO FT_T_MRKT (MKT_OID,MKT_NME,LAST_CHG_USR_ID,LAST_CHG_TMS,CREATED_TMS) SELECT  'ACMKT=0038','Finnish Options Market','GS:BARCLAYS',SYSDATE,SYSDATE from dual where not exists (select 'X' from ft_t_MRKT where MKT_NME='Finnish Options Market');</v>
      </c>
    </row>
    <row r="38" spans="1:6">
      <c r="A38" t="s">
        <v>3148</v>
      </c>
      <c r="B38" t="s">
        <v>3149</v>
      </c>
      <c r="C38" s="72" t="s">
        <v>331</v>
      </c>
      <c r="D38" s="72" t="s">
        <v>35</v>
      </c>
      <c r="E38" s="72" t="s">
        <v>35</v>
      </c>
      <c r="F38" s="52" t="str">
        <f t="shared" si="0"/>
        <v>INSERT INTO FT_T_MRKT (MKT_OID,MKT_NME,LAST_CHG_USR_ID,LAST_CHG_TMS,CREATED_TMS) SELECT  'ACMKT=0039','Fukuoka Futures Exchange','GS:BARCLAYS',SYSDATE,SYSDATE from dual where not exists (select 'X' from ft_t_MRKT where MKT_NME='Fukuoka Futures Exchange');</v>
      </c>
    </row>
    <row r="39" spans="1:6">
      <c r="A39" t="s">
        <v>3150</v>
      </c>
      <c r="B39" t="s">
        <v>3076</v>
      </c>
      <c r="C39" s="72" t="s">
        <v>331</v>
      </c>
      <c r="D39" s="72" t="s">
        <v>35</v>
      </c>
      <c r="E39" s="72" t="s">
        <v>35</v>
      </c>
      <c r="F39" s="52" t="str">
        <f t="shared" si="0"/>
        <v>INSERT INTO FT_T_MRKT (MKT_OID,MKT_NME,LAST_CHG_USR_ID,LAST_CHG_TMS,CREATED_TMS) SELECT  'ACMKT=0040','HONG KONG EXCHANGES AND CLEARING LTD','GS:BARCLAYS',SYSDATE,SYSDATE from dual where not exists (select 'X' from ft_t_MRKT where MKT_NME='HONG KONG EXCHANGES AND CLEARING LTD');</v>
      </c>
    </row>
    <row r="40" spans="1:6">
      <c r="A40" t="s">
        <v>3151</v>
      </c>
      <c r="B40" t="s">
        <v>3152</v>
      </c>
      <c r="C40" s="72" t="s">
        <v>331</v>
      </c>
      <c r="D40" s="72" t="s">
        <v>35</v>
      </c>
      <c r="E40" s="72" t="s">
        <v>35</v>
      </c>
      <c r="F40" s="52" t="str">
        <f t="shared" si="0"/>
        <v>INSERT INTO FT_T_MRKT (MKT_OID,MKT_NME,LAST_CHG_USR_ID,LAST_CHG_TMS,CREATED_TMS) SELECT  'ACMKT=0041','Hong Kong Futures Exchange','GS:BARCLAYS',SYSDATE,SYSDATE from dual where not exists (select 'X' from ft_t_MRKT where MKT_NME='Hong Kong Futures Exchange');</v>
      </c>
    </row>
    <row r="41" spans="1:6">
      <c r="A41" t="s">
        <v>3153</v>
      </c>
      <c r="B41" t="s">
        <v>3154</v>
      </c>
      <c r="C41" s="72" t="s">
        <v>331</v>
      </c>
      <c r="D41" s="72" t="s">
        <v>35</v>
      </c>
      <c r="E41" s="72" t="s">
        <v>35</v>
      </c>
      <c r="F41" s="52" t="str">
        <f t="shared" si="0"/>
        <v>INSERT INTO FT_T_MRKT (MKT_OID,MKT_NME,LAST_CHG_USR_ID,LAST_CHG_TMS,CREATED_TMS) SELECT  'ACMKT=0042','ICF - Financials &amp; Indices Futures &amp; Options','GS:BARCLAYS',SYSDATE,SYSDATE from dual where not exists (select 'X' from ft_t_MRKT where MKT_NME='ICF - Financials &amp; Indices Futures &amp; Options');</v>
      </c>
    </row>
    <row r="42" spans="1:6">
      <c r="A42" t="s">
        <v>3155</v>
      </c>
      <c r="B42" t="s">
        <v>3156</v>
      </c>
      <c r="C42" s="72" t="s">
        <v>331</v>
      </c>
      <c r="D42" s="72" t="s">
        <v>35</v>
      </c>
      <c r="E42" s="72" t="s">
        <v>35</v>
      </c>
      <c r="F42" s="52" t="str">
        <f t="shared" si="0"/>
        <v>INSERT INTO FT_T_MRKT (MKT_OID,MKT_NME,LAST_CHG_USR_ID,LAST_CHG_TMS,CREATED_TMS) SELECT  'ACMKT=0043','Intercontinental Exchange','GS:BARCLAYS',SYSDATE,SYSDATE from dual where not exists (select 'X' from ft_t_MRKT where MKT_NME='Intercontinental Exchange');</v>
      </c>
    </row>
    <row r="43" spans="1:6">
      <c r="A43" t="s">
        <v>3157</v>
      </c>
      <c r="B43" t="s">
        <v>3158</v>
      </c>
      <c r="C43" s="72" t="s">
        <v>331</v>
      </c>
      <c r="D43" s="72" t="s">
        <v>35</v>
      </c>
      <c r="E43" s="72" t="s">
        <v>35</v>
      </c>
      <c r="F43" s="52" t="str">
        <f t="shared" si="0"/>
        <v>INSERT INTO FT_T_MRKT (MKT_OID,MKT_NME,LAST_CHG_USR_ID,LAST_CHG_TMS,CREATED_TMS) SELECT  'ACMKT=0044','International Petroleum Exchange','GS:BARCLAYS',SYSDATE,SYSDATE from dual where not exists (select 'X' from ft_t_MRKT where MKT_NME='International Petroleum Exchange');</v>
      </c>
    </row>
    <row r="44" spans="1:6">
      <c r="A44" t="s">
        <v>3159</v>
      </c>
      <c r="B44" t="s">
        <v>3160</v>
      </c>
      <c r="C44" s="72" t="s">
        <v>331</v>
      </c>
      <c r="D44" s="72" t="s">
        <v>35</v>
      </c>
      <c r="E44" s="72" t="s">
        <v>35</v>
      </c>
      <c r="F44" s="52" t="str">
        <f t="shared" si="0"/>
        <v>INSERT INTO FT_T_MRKT (MKT_OID,MKT_NME,LAST_CHG_USR_ID,LAST_CHG_TMS,CREATED_TMS) SELECT  'ACMKT=0045','International Securities Exchange Hldgs Inc','GS:BARCLAYS',SYSDATE,SYSDATE from dual where not exists (select 'X' from ft_t_MRKT where MKT_NME='International Securities Exchange Hldgs Inc');</v>
      </c>
    </row>
    <row r="45" spans="1:6">
      <c r="A45" t="s">
        <v>3161</v>
      </c>
      <c r="B45" t="s">
        <v>3162</v>
      </c>
      <c r="C45" s="72" t="s">
        <v>331</v>
      </c>
      <c r="D45" s="72" t="s">
        <v>35</v>
      </c>
      <c r="E45" s="72" t="s">
        <v>35</v>
      </c>
      <c r="F45" s="52" t="str">
        <f t="shared" si="0"/>
        <v>INSERT INTO FT_T_MRKT (MKT_OID,MKT_NME,LAST_CHG_USR_ID,LAST_CHG_TMS,CREATED_TMS) SELECT  'ACMKT=0046','Italian Stock Exchange','GS:BARCLAYS',SYSDATE,SYSDATE from dual where not exists (select 'X' from ft_t_MRKT where MKT_NME='Italian Stock Exchange');</v>
      </c>
    </row>
    <row r="46" spans="1:6">
      <c r="A46" t="s">
        <v>3163</v>
      </c>
      <c r="B46" t="s">
        <v>3164</v>
      </c>
      <c r="C46" s="72" t="s">
        <v>331</v>
      </c>
      <c r="D46" s="72" t="s">
        <v>35</v>
      </c>
      <c r="E46" s="72" t="s">
        <v>35</v>
      </c>
      <c r="F46" s="52" t="str">
        <f t="shared" si="0"/>
        <v>INSERT INTO FT_T_MRKT (MKT_OID,MKT_NME,LAST_CHG_USR_ID,LAST_CHG_TMS,CREATED_TMS) SELECT  'ACMKT=0047','Jakarta Futures Exchange','GS:BARCLAYS',SYSDATE,SYSDATE from dual where not exists (select 'X' from ft_t_MRKT where MKT_NME='Jakarta Futures Exchange');</v>
      </c>
    </row>
    <row r="47" spans="1:6">
      <c r="A47" t="s">
        <v>3165</v>
      </c>
      <c r="B47" t="s">
        <v>3166</v>
      </c>
      <c r="C47" s="72" t="s">
        <v>331</v>
      </c>
      <c r="D47" s="72" t="s">
        <v>35</v>
      </c>
      <c r="E47" s="72" t="s">
        <v>35</v>
      </c>
      <c r="F47" s="52" t="str">
        <f t="shared" si="0"/>
        <v>INSERT INTO FT_T_MRKT (MKT_OID,MKT_NME,LAST_CHG_USR_ID,LAST_CHG_TMS,CREATED_TMS) SELECT  'ACMKT=0048','JAPAN EXCHANGE GROUP INC','GS:BARCLAYS',SYSDATE,SYSDATE from dual where not exists (select 'X' from ft_t_MRKT where MKT_NME='JAPAN EXCHANGE GROUP INC');</v>
      </c>
    </row>
    <row r="48" spans="1:6">
      <c r="A48" t="s">
        <v>3167</v>
      </c>
      <c r="B48" t="s">
        <v>3075</v>
      </c>
      <c r="C48" s="72" t="s">
        <v>331</v>
      </c>
      <c r="D48" s="72" t="s">
        <v>35</v>
      </c>
      <c r="E48" s="72" t="s">
        <v>35</v>
      </c>
      <c r="F48" s="52" t="str">
        <f t="shared" si="0"/>
        <v>INSERT INTO FT_T_MRKT (MKT_OID,MKT_NME,LAST_CHG_USR_ID,LAST_CHG_TMS,CREATED_TMS) SELECT  'ACMKT=0049','JOINT ASIAN DERIVATIVES EXCHANGE','GS:BARCLAYS',SYSDATE,SYSDATE from dual where not exists (select 'X' from ft_t_MRKT where MKT_NME='JOINT ASIAN DERIVATIVES EXCHANGE');</v>
      </c>
    </row>
    <row r="49" spans="1:6">
      <c r="A49" t="s">
        <v>3168</v>
      </c>
      <c r="B49" t="s">
        <v>3169</v>
      </c>
      <c r="C49" s="72" t="s">
        <v>331</v>
      </c>
      <c r="D49" s="72" t="s">
        <v>35</v>
      </c>
      <c r="E49" s="72" t="s">
        <v>35</v>
      </c>
      <c r="F49" s="52" t="str">
        <f t="shared" si="0"/>
        <v>INSERT INTO FT_T_MRKT (MKT_OID,MKT_NME,LAST_CHG_USR_ID,LAST_CHG_TMS,CREATED_TMS) SELECT  'ACMKT=0050','JSE Yield-X','GS:BARCLAYS',SYSDATE,SYSDATE from dual where not exists (select 'X' from ft_t_MRKT where MKT_NME='JSE Yield-X');</v>
      </c>
    </row>
    <row r="50" spans="1:6">
      <c r="A50" t="s">
        <v>3170</v>
      </c>
      <c r="B50" t="s">
        <v>3171</v>
      </c>
      <c r="C50" s="72" t="s">
        <v>331</v>
      </c>
      <c r="D50" s="72" t="s">
        <v>35</v>
      </c>
      <c r="E50" s="72" t="s">
        <v>35</v>
      </c>
      <c r="F50" s="52" t="str">
        <f t="shared" si="0"/>
        <v>INSERT INTO FT_T_MRKT (MKT_OID,MKT_NME,LAST_CHG_USR_ID,LAST_CHG_TMS,CREATED_TMS) SELECT  'ACMKT=0051','Kansai Commodities Exchange','GS:BARCLAYS',SYSDATE,SYSDATE from dual where not exists (select 'X' from ft_t_MRKT where MKT_NME='Kansai Commodities Exchange');</v>
      </c>
    </row>
    <row r="51" spans="1:6">
      <c r="A51" t="s">
        <v>3172</v>
      </c>
      <c r="B51" t="s">
        <v>3173</v>
      </c>
      <c r="C51" s="72" t="s">
        <v>331</v>
      </c>
      <c r="D51" s="72" t="s">
        <v>35</v>
      </c>
      <c r="E51" s="72" t="s">
        <v>35</v>
      </c>
      <c r="F51" s="52" t="str">
        <f t="shared" si="0"/>
        <v>INSERT INTO FT_T_MRKT (MKT_OID,MKT_NME,LAST_CHG_USR_ID,LAST_CHG_TMS,CREATED_TMS) SELECT  'ACMKT=0052','Kansas City Board of Trade','GS:BARCLAYS',SYSDATE,SYSDATE from dual where not exists (select 'X' from ft_t_MRKT where MKT_NME='Kansas City Board of Trade');</v>
      </c>
    </row>
    <row r="52" spans="1:6">
      <c r="A52" t="s">
        <v>3174</v>
      </c>
      <c r="B52" t="s">
        <v>3175</v>
      </c>
      <c r="C52" s="72" t="s">
        <v>331</v>
      </c>
      <c r="D52" s="72" t="s">
        <v>35</v>
      </c>
      <c r="E52" s="72" t="s">
        <v>35</v>
      </c>
      <c r="F52" s="52" t="str">
        <f t="shared" si="0"/>
        <v>INSERT INTO FT_T_MRKT (MKT_OID,MKT_NME,LAST_CHG_USR_ID,LAST_CHG_TMS,CREATED_TMS) SELECT  'ACMKT=0053','Korea Futures Exchange','GS:BARCLAYS',SYSDATE,SYSDATE from dual where not exists (select 'X' from ft_t_MRKT where MKT_NME='Korea Futures Exchange');</v>
      </c>
    </row>
    <row r="53" spans="1:6">
      <c r="A53" t="s">
        <v>3176</v>
      </c>
      <c r="B53" t="s">
        <v>3177</v>
      </c>
      <c r="C53" s="72" t="s">
        <v>331</v>
      </c>
      <c r="D53" s="72" t="s">
        <v>35</v>
      </c>
      <c r="E53" s="72" t="s">
        <v>35</v>
      </c>
      <c r="F53" s="52" t="str">
        <f t="shared" si="0"/>
        <v>INSERT INTO FT_T_MRKT (MKT_OID,MKT_NME,LAST_CHG_USR_ID,LAST_CHG_TMS,CREATED_TMS) SELECT  'ACMKT=0054','Liffe Bclear','GS:BARCLAYS',SYSDATE,SYSDATE from dual where not exists (select 'X' from ft_t_MRKT where MKT_NME='Liffe Bclear');</v>
      </c>
    </row>
    <row r="54" spans="1:6">
      <c r="A54" t="s">
        <v>3178</v>
      </c>
      <c r="B54" t="s">
        <v>3179</v>
      </c>
      <c r="C54" s="72" t="s">
        <v>331</v>
      </c>
      <c r="D54" s="72" t="s">
        <v>35</v>
      </c>
      <c r="E54" s="72" t="s">
        <v>35</v>
      </c>
      <c r="F54" s="52" t="str">
        <f t="shared" si="0"/>
        <v>INSERT INTO FT_T_MRKT (MKT_OID,MKT_NME,LAST_CHG_USR_ID,LAST_CHG_TMS,CREATED_TMS) SELECT  'ACMKT=0055','London Equity Derivative Exchange','GS:BARCLAYS',SYSDATE,SYSDATE from dual where not exists (select 'X' from ft_t_MRKT where MKT_NME='London Equity Derivative Exchange');</v>
      </c>
    </row>
    <row r="55" spans="1:6">
      <c r="A55" t="s">
        <v>3180</v>
      </c>
      <c r="B55" t="s">
        <v>3181</v>
      </c>
      <c r="C55" s="72" t="s">
        <v>331</v>
      </c>
      <c r="D55" s="72" t="s">
        <v>35</v>
      </c>
      <c r="E55" s="72" t="s">
        <v>35</v>
      </c>
      <c r="F55" s="52" t="str">
        <f t="shared" si="0"/>
        <v>INSERT INTO FT_T_MRKT (MKT_OID,MKT_NME,LAST_CHG_USR_ID,LAST_CHG_TMS,CREATED_TMS) SELECT  'ACMKT=0056','London Intl Financial Futures and Options Exchange','GS:BARCLAYS',SYSDATE,SYSDATE from dual where not exists (select 'X' from ft_t_MRKT where MKT_NME='London Intl Financial Futures and Options Exchange');</v>
      </c>
    </row>
    <row r="56" spans="1:6">
      <c r="A56" t="s">
        <v>3182</v>
      </c>
      <c r="B56" t="s">
        <v>3183</v>
      </c>
      <c r="C56" s="72" t="s">
        <v>331</v>
      </c>
      <c r="D56" s="72" t="s">
        <v>35</v>
      </c>
      <c r="E56" s="72" t="s">
        <v>35</v>
      </c>
      <c r="F56" s="52" t="str">
        <f t="shared" si="0"/>
        <v>INSERT INTO FT_T_MRKT (MKT_OID,MKT_NME,LAST_CHG_USR_ID,LAST_CHG_TMS,CREATED_TMS) SELECT  'ACMKT=0057','London Metal Exchange','GS:BARCLAYS',SYSDATE,SYSDATE from dual where not exists (select 'X' from ft_t_MRKT where MKT_NME='London Metal Exchange');</v>
      </c>
    </row>
    <row r="57" spans="1:6">
      <c r="A57" t="s">
        <v>3184</v>
      </c>
      <c r="B57" t="s">
        <v>3185</v>
      </c>
      <c r="C57" s="72" t="s">
        <v>331</v>
      </c>
      <c r="D57" s="72" t="s">
        <v>35</v>
      </c>
      <c r="E57" s="72" t="s">
        <v>35</v>
      </c>
      <c r="F57" s="52" t="str">
        <f t="shared" si="0"/>
        <v>INSERT INTO FT_T_MRKT (MKT_OID,MKT_NME,LAST_CHG_USR_ID,LAST_CHG_TMS,CREATED_TMS) SELECT  'ACMKT=0058','London Securities &amp; Derivatives Exchange','GS:BARCLAYS',SYSDATE,SYSDATE from dual where not exists (select 'X' from ft_t_MRKT where MKT_NME='London Securities &amp; Derivatives Exchange');</v>
      </c>
    </row>
    <row r="58" spans="1:6">
      <c r="A58" t="s">
        <v>3186</v>
      </c>
      <c r="B58" t="s">
        <v>3187</v>
      </c>
      <c r="C58" s="72" t="s">
        <v>331</v>
      </c>
      <c r="D58" s="72" t="s">
        <v>35</v>
      </c>
      <c r="E58" s="72" t="s">
        <v>35</v>
      </c>
      <c r="F58" s="52" t="str">
        <f t="shared" si="0"/>
        <v>INSERT INTO FT_T_MRKT (MKT_OID,MKT_NME,LAST_CHG_USR_ID,LAST_CHG_TMS,CREATED_TMS) SELECT  'ACMKT=0059','London Stock Exchange Group Plc','GS:BARCLAYS',SYSDATE,SYSDATE from dual where not exists (select 'X' from ft_t_MRKT where MKT_NME='London Stock Exchange Group Plc');</v>
      </c>
    </row>
    <row r="59" spans="1:6">
      <c r="A59" t="s">
        <v>3188</v>
      </c>
      <c r="B59" t="s">
        <v>3189</v>
      </c>
      <c r="C59" s="72" t="s">
        <v>331</v>
      </c>
      <c r="D59" s="72" t="s">
        <v>35</v>
      </c>
      <c r="E59" s="72" t="s">
        <v>35</v>
      </c>
      <c r="F59" s="52" t="str">
        <f t="shared" si="0"/>
        <v>INSERT INTO FT_T_MRKT (MKT_OID,MKT_NME,LAST_CHG_USR_ID,LAST_CHG_TMS,CREATED_TMS) SELECT  'ACMKT=0060','London Stock Exchange PLC','GS:BARCLAYS',SYSDATE,SYSDATE from dual where not exists (select 'X' from ft_t_MRKT where MKT_NME='London Stock Exchange PLC');</v>
      </c>
    </row>
    <row r="60" spans="1:6">
      <c r="A60" t="s">
        <v>3190</v>
      </c>
      <c r="B60" t="s">
        <v>3191</v>
      </c>
      <c r="C60" s="72" t="s">
        <v>331</v>
      </c>
      <c r="D60" s="72" t="s">
        <v>35</v>
      </c>
      <c r="E60" s="72" t="s">
        <v>35</v>
      </c>
      <c r="F60" s="52" t="str">
        <f t="shared" si="0"/>
        <v>INSERT INTO FT_T_MRKT (MKT_OID,MKT_NME,LAST_CHG_USR_ID,LAST_CHG_TMS,CREATED_TMS) SELECT  'ACMKT=0061','Malaysia Derivatives Exchange Bhd','GS:BARCLAYS',SYSDATE,SYSDATE from dual where not exists (select 'X' from ft_t_MRKT where MKT_NME='Malaysia Derivatives Exchange Bhd');</v>
      </c>
    </row>
    <row r="61" spans="1:6">
      <c r="A61" t="s">
        <v>3192</v>
      </c>
      <c r="B61" t="s">
        <v>3193</v>
      </c>
      <c r="C61" s="72" t="s">
        <v>331</v>
      </c>
      <c r="D61" s="72" t="s">
        <v>35</v>
      </c>
      <c r="E61" s="72" t="s">
        <v>35</v>
      </c>
      <c r="F61" s="52" t="str">
        <f t="shared" si="0"/>
        <v>INSERT INTO FT_T_MRKT (MKT_OID,MKT_NME,LAST_CHG_USR_ID,LAST_CHG_TMS,CREATED_TMS) SELECT  'ACMKT=0062','Marche a Terme International de France','GS:BARCLAYS',SYSDATE,SYSDATE from dual where not exists (select 'X' from ft_t_MRKT where MKT_NME='Marche a Terme International de France');</v>
      </c>
    </row>
    <row r="62" spans="1:6">
      <c r="A62" t="s">
        <v>3194</v>
      </c>
      <c r="B62" t="s">
        <v>3195</v>
      </c>
      <c r="C62" s="72" t="s">
        <v>331</v>
      </c>
      <c r="D62" s="72" t="s">
        <v>35</v>
      </c>
      <c r="E62" s="72" t="s">
        <v>35</v>
      </c>
      <c r="F62" s="52" t="str">
        <f t="shared" si="0"/>
        <v>INSERT INTO FT_T_MRKT (MKT_OID,MKT_NME,LAST_CHG_USR_ID,LAST_CHG_TMS,CREATED_TMS) SELECT  'ACMKT=0063','MCX Stock Exchange Limited','GS:BARCLAYS',SYSDATE,SYSDATE from dual where not exists (select 'X' from ft_t_MRKT where MKT_NME='MCX Stock Exchange Limited');</v>
      </c>
    </row>
    <row r="63" spans="1:6">
      <c r="A63" t="s">
        <v>3196</v>
      </c>
      <c r="B63" t="s">
        <v>3197</v>
      </c>
      <c r="C63" s="72" t="s">
        <v>331</v>
      </c>
      <c r="D63" s="72" t="s">
        <v>35</v>
      </c>
      <c r="E63" s="72" t="s">
        <v>35</v>
      </c>
      <c r="F63" s="52" t="str">
        <f t="shared" si="0"/>
        <v>INSERT INTO FT_T_MRKT (MKT_OID,MKT_NME,LAST_CHG_USR_ID,LAST_CHG_TMS,CREATED_TMS) SELECT  'ACMKT=0064','Meff','GS:BARCLAYS',SYSDATE,SYSDATE from dual where not exists (select 'X' from ft_t_MRKT where MKT_NME='Meff');</v>
      </c>
    </row>
    <row r="64" spans="1:6">
      <c r="A64" t="s">
        <v>3198</v>
      </c>
      <c r="B64" t="s">
        <v>3199</v>
      </c>
      <c r="C64" s="72" t="s">
        <v>331</v>
      </c>
      <c r="D64" s="72" t="s">
        <v>35</v>
      </c>
      <c r="E64" s="72" t="s">
        <v>35</v>
      </c>
      <c r="F64" s="52" t="str">
        <f t="shared" si="0"/>
        <v>INSERT INTO FT_T_MRKT (MKT_OID,MKT_NME,LAST_CHG_USR_ID,LAST_CHG_TMS,CREATED_TMS) SELECT  'ACMKT=0065','MEFF Renta Fija (Barcelona)','GS:BARCLAYS',SYSDATE,SYSDATE from dual where not exists (select 'X' from ft_t_MRKT where MKT_NME='MEFF Renta Fija (Barcelona)');</v>
      </c>
    </row>
    <row r="65" spans="1:6">
      <c r="A65" t="s">
        <v>3200</v>
      </c>
      <c r="B65" t="s">
        <v>3201</v>
      </c>
      <c r="C65" s="72" t="s">
        <v>331</v>
      </c>
      <c r="D65" s="72" t="s">
        <v>35</v>
      </c>
      <c r="E65" s="72" t="s">
        <v>35</v>
      </c>
      <c r="F65" s="52" t="str">
        <f t="shared" si="0"/>
        <v>INSERT INTO FT_T_MRKT (MKT_OID,MKT_NME,LAST_CHG_USR_ID,LAST_CHG_TMS,CREATED_TMS) SELECT  'ACMKT=0066','Mercado Mexicano de Derivados','GS:BARCLAYS',SYSDATE,SYSDATE from dual where not exists (select 'X' from ft_t_MRKT where MKT_NME='Mercado Mexicano de Derivados');</v>
      </c>
    </row>
    <row r="66" spans="1:6">
      <c r="A66" t="s">
        <v>3202</v>
      </c>
      <c r="B66" t="s">
        <v>3203</v>
      </c>
      <c r="C66" s="72" t="s">
        <v>331</v>
      </c>
      <c r="D66" s="72" t="s">
        <v>35</v>
      </c>
      <c r="E66" s="72" t="s">
        <v>35</v>
      </c>
      <c r="F66" s="52" t="str">
        <f t="shared" si="0"/>
        <v>INSERT INTO FT_T_MRKT (MKT_OID,MKT_NME,LAST_CHG_USR_ID,LAST_CHG_TMS,CREATED_TMS) SELECT  'ACMKT=0067','Mexican Derivative Exchange','GS:BARCLAYS',SYSDATE,SYSDATE from dual where not exists (select 'X' from ft_t_MRKT where MKT_NME='Mexican Derivative Exchange');</v>
      </c>
    </row>
    <row r="67" spans="1:6">
      <c r="A67" t="s">
        <v>3204</v>
      </c>
      <c r="B67" t="s">
        <v>3205</v>
      </c>
      <c r="C67" s="72" t="s">
        <v>331</v>
      </c>
      <c r="D67" s="72" t="s">
        <v>35</v>
      </c>
      <c r="E67" s="72" t="s">
        <v>35</v>
      </c>
      <c r="F67" s="52" t="str">
        <f t="shared" si="0"/>
        <v>INSERT INTO FT_T_MRKT (MKT_OID,MKT_NME,LAST_CHG_USR_ID,LAST_CHG_TMS,CREATED_TMS) SELECT  'ACMKT=0068','Mid American Commodity Exchange','GS:BARCLAYS',SYSDATE,SYSDATE from dual where not exists (select 'X' from ft_t_MRKT where MKT_NME='Mid American Commodity Exchange');</v>
      </c>
    </row>
    <row r="68" spans="1:6">
      <c r="A68" t="s">
        <v>3206</v>
      </c>
      <c r="B68" t="s">
        <v>2706</v>
      </c>
      <c r="C68" s="72" t="s">
        <v>331</v>
      </c>
      <c r="D68" s="72" t="s">
        <v>35</v>
      </c>
      <c r="E68" s="72" t="s">
        <v>35</v>
      </c>
      <c r="F68" s="52" t="str">
        <f t="shared" ref="F68:F125" si="1">CONCATENATE("INSERT INTO FT_T_MRKT (MKT_OID,MKT_NME,LAST_CHG_USR_ID,LAST_CHG_TMS,CREATED_TMS)"," SELECT  '",A68,"','",B68,"',","'",C68,"',","",D68,",","",E68," from dual where not exists (select 'X' from ft_t_MRKT where MKT_NME='",B68,"');")</f>
        <v>INSERT INTO FT_T_MRKT (MKT_OID,MKT_NME,LAST_CHG_USR_ID,LAST_CHG_TMS,CREATED_TMS) SELECT  'ACMKT=0069','Milan Stock Exchange','GS:BARCLAYS',SYSDATE,SYSDATE from dual where not exists (select 'X' from ft_t_MRKT where MKT_NME='Milan Stock Exchange');</v>
      </c>
    </row>
    <row r="69" spans="1:6">
      <c r="A69" t="s">
        <v>3207</v>
      </c>
      <c r="B69" t="s">
        <v>3208</v>
      </c>
      <c r="C69" s="72" t="s">
        <v>331</v>
      </c>
      <c r="D69" s="72" t="s">
        <v>35</v>
      </c>
      <c r="E69" s="72" t="s">
        <v>35</v>
      </c>
      <c r="F69" s="52" t="str">
        <f t="shared" si="1"/>
        <v>INSERT INTO FT_T_MRKT (MKT_OID,MKT_NME,LAST_CHG_USR_ID,LAST_CHG_TMS,CREATED_TMS) SELECT  'ACMKT=0070','Minneapolis Grain Exchange','GS:BARCLAYS',SYSDATE,SYSDATE from dual where not exists (select 'X' from ft_t_MRKT where MKT_NME='Minneapolis Grain Exchange');</v>
      </c>
    </row>
    <row r="70" spans="1:6">
      <c r="A70" t="s">
        <v>3209</v>
      </c>
      <c r="B70" t="s">
        <v>3210</v>
      </c>
      <c r="C70" s="72" t="s">
        <v>331</v>
      </c>
      <c r="D70" s="72" t="s">
        <v>35</v>
      </c>
      <c r="E70" s="72" t="s">
        <v>35</v>
      </c>
      <c r="F70" s="52" t="str">
        <f t="shared" si="1"/>
        <v>INSERT INTO FT_T_MRKT (MKT_OID,MKT_NME,LAST_CHG_USR_ID,LAST_CHG_TMS,CREATED_TMS) SELECT  'ACMKT=0071','Montreal Exchange','GS:BARCLAYS',SYSDATE,SYSDATE from dual where not exists (select 'X' from ft_t_MRKT where MKT_NME='Montreal Exchange');</v>
      </c>
    </row>
    <row r="71" spans="1:6">
      <c r="A71" t="s">
        <v>3211</v>
      </c>
      <c r="B71" t="s">
        <v>3212</v>
      </c>
      <c r="C71" s="72" t="s">
        <v>331</v>
      </c>
      <c r="D71" s="72" t="s">
        <v>35</v>
      </c>
      <c r="E71" s="72" t="s">
        <v>35</v>
      </c>
      <c r="F71" s="52" t="str">
        <f t="shared" si="1"/>
        <v>INSERT INTO FT_T_MRKT (MKT_OID,MKT_NME,LAST_CHG_USR_ID,LAST_CHG_TMS,CREATED_TMS) SELECT  'ACMKT=0072','Moscow Interbank Currency Exchange','GS:BARCLAYS',SYSDATE,SYSDATE from dual where not exists (select 'X' from ft_t_MRKT where MKT_NME='Moscow Interbank Currency Exchange');</v>
      </c>
    </row>
    <row r="72" spans="1:6">
      <c r="A72" t="s">
        <v>3213</v>
      </c>
      <c r="B72" t="s">
        <v>3214</v>
      </c>
      <c r="C72" s="72" t="s">
        <v>331</v>
      </c>
      <c r="D72" s="72" t="s">
        <v>35</v>
      </c>
      <c r="E72" s="72" t="s">
        <v>35</v>
      </c>
      <c r="F72" s="52" t="str">
        <f t="shared" si="1"/>
        <v>INSERT INTO FT_T_MRKT (MKT_OID,MKT_NME,LAST_CHG_USR_ID,LAST_CHG_TMS,CREATED_TMS) SELECT  'ACMKT=0073','Multi Commodity Exchange of India Limited','GS:BARCLAYS',SYSDATE,SYSDATE from dual where not exists (select 'X' from ft_t_MRKT where MKT_NME='Multi Commodity Exchange of India Limited');</v>
      </c>
    </row>
    <row r="73" spans="1:6">
      <c r="A73" t="s">
        <v>3215</v>
      </c>
      <c r="B73" t="s">
        <v>3216</v>
      </c>
      <c r="C73" s="72" t="s">
        <v>331</v>
      </c>
      <c r="D73" s="72" t="s">
        <v>35</v>
      </c>
      <c r="E73" s="72" t="s">
        <v>35</v>
      </c>
      <c r="F73" s="52" t="str">
        <f t="shared" si="1"/>
        <v>INSERT INTO FT_T_MRKT (MKT_OID,MKT_NME,LAST_CHG_USR_ID,LAST_CHG_TMS,CREATED_TMS) SELECT  'ACMKT=0074','Nasdaq Dubai Ltd','GS:BARCLAYS',SYSDATE,SYSDATE from dual where not exists (select 'X' from ft_t_MRKT where MKT_NME='Nasdaq Dubai Ltd');</v>
      </c>
    </row>
    <row r="74" spans="1:6">
      <c r="A74" t="s">
        <v>3217</v>
      </c>
      <c r="B74" t="s">
        <v>3218</v>
      </c>
      <c r="C74" s="72" t="s">
        <v>331</v>
      </c>
      <c r="D74" s="72" t="s">
        <v>35</v>
      </c>
      <c r="E74" s="72" t="s">
        <v>35</v>
      </c>
      <c r="F74" s="52" t="str">
        <f t="shared" si="1"/>
        <v>INSERT INTO FT_T_MRKT (MKT_OID,MKT_NME,LAST_CHG_USR_ID,LAST_CHG_TMS,CREATED_TMS) SELECT  'ACMKT=0075','NASDAQ OMX Group','GS:BARCLAYS',SYSDATE,SYSDATE from dual where not exists (select 'X' from ft_t_MRKT where MKT_NME='NASDAQ OMX Group');</v>
      </c>
    </row>
    <row r="75" spans="1:6">
      <c r="A75" t="s">
        <v>3219</v>
      </c>
      <c r="B75" t="s">
        <v>3220</v>
      </c>
      <c r="C75" s="72" t="s">
        <v>331</v>
      </c>
      <c r="D75" s="72" t="s">
        <v>35</v>
      </c>
      <c r="E75" s="72" t="s">
        <v>35</v>
      </c>
      <c r="F75" s="52" t="str">
        <f t="shared" si="1"/>
        <v>INSERT INTO FT_T_MRKT (MKT_OID,MKT_NME,LAST_CHG_USR_ID,LAST_CHG_TMS,CREATED_TMS) SELECT  'ACMKT=0076','National Commodity &amp; Derivatives Exchange Limited','GS:BARCLAYS',SYSDATE,SYSDATE from dual where not exists (select 'X' from ft_t_MRKT where MKT_NME='National Commodity &amp; Derivatives Exchange Limited');</v>
      </c>
    </row>
    <row r="76" spans="1:6">
      <c r="A76" t="s">
        <v>3221</v>
      </c>
      <c r="B76" t="s">
        <v>3222</v>
      </c>
      <c r="C76" s="72" t="s">
        <v>331</v>
      </c>
      <c r="D76" s="72" t="s">
        <v>35</v>
      </c>
      <c r="E76" s="72" t="s">
        <v>35</v>
      </c>
      <c r="F76" s="52" t="str">
        <f t="shared" si="1"/>
        <v>INSERT INTO FT_T_MRKT (MKT_OID,MKT_NME,LAST_CHG_USR_ID,LAST_CHG_TMS,CREATED_TMS) SELECT  'ACMKT=0077','National Stock Exchange of India','GS:BARCLAYS',SYSDATE,SYSDATE from dual where not exists (select 'X' from ft_t_MRKT where MKT_NME='National Stock Exchange of India');</v>
      </c>
    </row>
    <row r="77" spans="1:6">
      <c r="A77" t="s">
        <v>3223</v>
      </c>
      <c r="B77" t="s">
        <v>3224</v>
      </c>
      <c r="C77" s="72" t="s">
        <v>331</v>
      </c>
      <c r="D77" s="72" t="s">
        <v>35</v>
      </c>
      <c r="E77" s="72" t="s">
        <v>35</v>
      </c>
      <c r="F77" s="52" t="str">
        <f t="shared" si="1"/>
        <v>INSERT INTO FT_T_MRKT (MKT_OID,MKT_NME,LAST_CHG_USR_ID,LAST_CHG_TMS,CREATED_TMS) SELECT  'ACMKT=0078','New York Board of Trade','GS:BARCLAYS',SYSDATE,SYSDATE from dual where not exists (select 'X' from ft_t_MRKT where MKT_NME='New York Board of Trade');</v>
      </c>
    </row>
    <row r="78" spans="1:6">
      <c r="A78" t="s">
        <v>3225</v>
      </c>
      <c r="B78" t="s">
        <v>3226</v>
      </c>
      <c r="C78" s="72" t="s">
        <v>331</v>
      </c>
      <c r="D78" s="72" t="s">
        <v>35</v>
      </c>
      <c r="E78" s="72" t="s">
        <v>35</v>
      </c>
      <c r="F78" s="52" t="str">
        <f t="shared" si="1"/>
        <v>INSERT INTO FT_T_MRKT (MKT_OID,MKT_NME,LAST_CHG_USR_ID,LAST_CHG_TMS,CREATED_TMS) SELECT  'ACMKT=0079','New York Cottons Exchange','GS:BARCLAYS',SYSDATE,SYSDATE from dual where not exists (select 'X' from ft_t_MRKT where MKT_NME='New York Cottons Exchange');</v>
      </c>
    </row>
    <row r="79" spans="1:6">
      <c r="A79" t="s">
        <v>3227</v>
      </c>
      <c r="B79" t="s">
        <v>3228</v>
      </c>
      <c r="C79" s="72" t="s">
        <v>331</v>
      </c>
      <c r="D79" s="72" t="s">
        <v>35</v>
      </c>
      <c r="E79" s="72" t="s">
        <v>35</v>
      </c>
      <c r="F79" s="52" t="str">
        <f t="shared" si="1"/>
        <v>INSERT INTO FT_T_MRKT (MKT_OID,MKT_NME,LAST_CHG_USR_ID,LAST_CHG_TMS,CREATED_TMS) SELECT  'ACMKT=0080','New York Mercantile Exchange - Comex Division','GS:BARCLAYS',SYSDATE,SYSDATE from dual where not exists (select 'X' from ft_t_MRKT where MKT_NME='New York Mercantile Exchange - Comex Division');</v>
      </c>
    </row>
    <row r="80" spans="1:6">
      <c r="A80" t="s">
        <v>3229</v>
      </c>
      <c r="B80" t="s">
        <v>3230</v>
      </c>
      <c r="C80" s="72" t="s">
        <v>331</v>
      </c>
      <c r="D80" s="72" t="s">
        <v>35</v>
      </c>
      <c r="E80" s="72" t="s">
        <v>35</v>
      </c>
      <c r="F80" s="52" t="str">
        <f t="shared" si="1"/>
        <v>INSERT INTO FT_T_MRKT (MKT_OID,MKT_NME,LAST_CHG_USR_ID,LAST_CHG_TMS,CREATED_TMS) SELECT  'ACMKT=0081','New Zealand Futures and Options Exchange','GS:BARCLAYS',SYSDATE,SYSDATE from dual where not exists (select 'X' from ft_t_MRKT where MKT_NME='New Zealand Futures and Options Exchange');</v>
      </c>
    </row>
    <row r="81" spans="1:6">
      <c r="A81" t="s">
        <v>3231</v>
      </c>
      <c r="B81" t="s">
        <v>3232</v>
      </c>
      <c r="C81" s="72" t="s">
        <v>331</v>
      </c>
      <c r="D81" s="72" t="s">
        <v>35</v>
      </c>
      <c r="E81" s="72" t="s">
        <v>35</v>
      </c>
      <c r="F81" s="52" t="str">
        <f t="shared" si="1"/>
        <v>INSERT INTO FT_T_MRKT (MKT_OID,MKT_NME,LAST_CHG_USR_ID,LAST_CHG_TMS,CREATED_TMS) SELECT  'ACMKT=0082','Nord Pool ASA','GS:BARCLAYS',SYSDATE,SYSDATE from dual where not exists (select 'X' from ft_t_MRKT where MKT_NME='Nord Pool ASA');</v>
      </c>
    </row>
    <row r="82" spans="1:6">
      <c r="A82" t="s">
        <v>3233</v>
      </c>
      <c r="B82" t="s">
        <v>3234</v>
      </c>
      <c r="C82" s="72" t="s">
        <v>331</v>
      </c>
      <c r="D82" s="72" t="s">
        <v>35</v>
      </c>
      <c r="E82" s="72" t="s">
        <v>35</v>
      </c>
      <c r="F82" s="52" t="str">
        <f t="shared" si="1"/>
        <v>INSERT INTO FT_T_MRKT (MKT_OID,MKT_NME,LAST_CHG_USR_ID,LAST_CHG_TMS,CREATED_TMS) SELECT  'ACMKT=0083','NYMEX Green Exchange','GS:BARCLAYS',SYSDATE,SYSDATE from dual where not exists (select 'X' from ft_t_MRKT where MKT_NME='NYMEX Green Exchange');</v>
      </c>
    </row>
    <row r="83" spans="1:6">
      <c r="A83" t="s">
        <v>3235</v>
      </c>
      <c r="B83" t="s">
        <v>3236</v>
      </c>
      <c r="C83" s="72" t="s">
        <v>331</v>
      </c>
      <c r="D83" s="72" t="s">
        <v>35</v>
      </c>
      <c r="E83" s="72" t="s">
        <v>35</v>
      </c>
      <c r="F83" s="52" t="str">
        <f t="shared" si="1"/>
        <v>INSERT INTO FT_T_MRKT (MKT_OID,MKT_NME,LAST_CHG_USR_ID,LAST_CHG_TMS,CREATED_TMS) SELECT  'ACMKT=0084','NYSE AltNext','GS:BARCLAYS',SYSDATE,SYSDATE from dual where not exists (select 'X' from ft_t_MRKT where MKT_NME='NYSE AltNext');</v>
      </c>
    </row>
    <row r="84" spans="1:6">
      <c r="A84" t="s">
        <v>3237</v>
      </c>
      <c r="B84" t="s">
        <v>3238</v>
      </c>
      <c r="C84" s="72" t="s">
        <v>331</v>
      </c>
      <c r="D84" s="72" t="s">
        <v>35</v>
      </c>
      <c r="E84" s="72" t="s">
        <v>35</v>
      </c>
      <c r="F84" s="52" t="str">
        <f t="shared" si="1"/>
        <v>INSERT INTO FT_T_MRKT (MKT_OID,MKT_NME,LAST_CHG_USR_ID,LAST_CHG_TMS,CREATED_TMS) SELECT  'ACMKT=0085','NYSE Liffe','GS:BARCLAYS',SYSDATE,SYSDATE from dual where not exists (select 'X' from ft_t_MRKT where MKT_NME='NYSE Liffe');</v>
      </c>
    </row>
    <row r="85" spans="1:6">
      <c r="A85" t="s">
        <v>3239</v>
      </c>
      <c r="B85" t="s">
        <v>3240</v>
      </c>
      <c r="C85" s="72" t="s">
        <v>331</v>
      </c>
      <c r="D85" s="72" t="s">
        <v>35</v>
      </c>
      <c r="E85" s="72" t="s">
        <v>35</v>
      </c>
      <c r="F85" s="52" t="str">
        <f t="shared" si="1"/>
        <v>INSERT INTO FT_T_MRKT (MKT_OID,MKT_NME,LAST_CHG_USR_ID,LAST_CHG_TMS,CREATED_TMS) SELECT  'ACMKT=0086','OneChicago','GS:BARCLAYS',SYSDATE,SYSDATE from dual where not exists (select 'X' from ft_t_MRKT where MKT_NME='OneChicago');</v>
      </c>
    </row>
    <row r="86" spans="1:6">
      <c r="A86" t="s">
        <v>3241</v>
      </c>
      <c r="B86" t="s">
        <v>3242</v>
      </c>
      <c r="C86" s="72" t="s">
        <v>331</v>
      </c>
      <c r="D86" s="72" t="s">
        <v>35</v>
      </c>
      <c r="E86" s="72" t="s">
        <v>35</v>
      </c>
      <c r="F86" s="52" t="str">
        <f t="shared" si="1"/>
        <v>INSERT INTO FT_T_MRKT (MKT_OID,MKT_NME,LAST_CHG_USR_ID,LAST_CHG_TMS,CREATED_TMS) SELECT  'ACMKT=0087','Osaka Mercantile Exchange','GS:BARCLAYS',SYSDATE,SYSDATE from dual where not exists (select 'X' from ft_t_MRKT where MKT_NME='Osaka Mercantile Exchange');</v>
      </c>
    </row>
    <row r="87" spans="1:6">
      <c r="A87" t="s">
        <v>3243</v>
      </c>
      <c r="B87" t="s">
        <v>3244</v>
      </c>
      <c r="C87" s="72" t="s">
        <v>331</v>
      </c>
      <c r="D87" s="72" t="s">
        <v>35</v>
      </c>
      <c r="E87" s="72" t="s">
        <v>35</v>
      </c>
      <c r="F87" s="52" t="str">
        <f t="shared" si="1"/>
        <v>INSERT INTO FT_T_MRKT (MKT_OID,MKT_NME,LAST_CHG_USR_ID,LAST_CHG_TMS,CREATED_TMS) SELECT  'ACMKT=0088','Osaka Securities Exchange','GS:BARCLAYS',SYSDATE,SYSDATE from dual where not exists (select 'X' from ft_t_MRKT where MKT_NME='Osaka Securities Exchange');</v>
      </c>
    </row>
    <row r="88" spans="1:6">
      <c r="A88" t="s">
        <v>3245</v>
      </c>
      <c r="B88" t="s">
        <v>3246</v>
      </c>
      <c r="C88" s="72" t="s">
        <v>331</v>
      </c>
      <c r="D88" s="72" t="s">
        <v>35</v>
      </c>
      <c r="E88" s="72" t="s">
        <v>35</v>
      </c>
      <c r="F88" s="52" t="str">
        <f t="shared" si="1"/>
        <v>INSERT INTO FT_T_MRKT (MKT_OID,MKT_NME,LAST_CHG_USR_ID,LAST_CHG_TMS,CREATED_TMS) SELECT  'ACMKT=0089','Oslo','GS:BARCLAYS',SYSDATE,SYSDATE from dual where not exists (select 'X' from ft_t_MRKT where MKT_NME='Oslo');</v>
      </c>
    </row>
    <row r="89" spans="1:6">
      <c r="A89" t="s">
        <v>3247</v>
      </c>
      <c r="B89" t="s">
        <v>3248</v>
      </c>
      <c r="C89" s="72" t="s">
        <v>331</v>
      </c>
      <c r="D89" s="72" t="s">
        <v>35</v>
      </c>
      <c r="E89" s="72" t="s">
        <v>35</v>
      </c>
      <c r="F89" s="52" t="str">
        <f t="shared" si="1"/>
        <v>INSERT INTO FT_T_MRKT (MKT_OID,MKT_NME,LAST_CHG_USR_ID,LAST_CHG_TMS,CREATED_TMS) SELECT  'ACMKT=0090','Pacific Exchange Stocks and Options','GS:BARCLAYS',SYSDATE,SYSDATE from dual where not exists (select 'X' from ft_t_MRKT where MKT_NME='Pacific Exchange Stocks and Options');</v>
      </c>
    </row>
    <row r="90" spans="1:6">
      <c r="A90" t="s">
        <v>3249</v>
      </c>
      <c r="B90" t="s">
        <v>3250</v>
      </c>
      <c r="C90" s="72" t="s">
        <v>331</v>
      </c>
      <c r="D90" s="72" t="s">
        <v>35</v>
      </c>
      <c r="E90" s="72" t="s">
        <v>35</v>
      </c>
      <c r="F90" s="52" t="str">
        <f t="shared" si="1"/>
        <v>INSERT INTO FT_T_MRKT (MKT_OID,MKT_NME,LAST_CHG_USR_ID,LAST_CHG_TMS,CREATED_TMS) SELECT  'ACMKT=0091','Philadelphia Board of Trade','GS:BARCLAYS',SYSDATE,SYSDATE from dual where not exists (select 'X' from ft_t_MRKT where MKT_NME='Philadelphia Board of Trade');</v>
      </c>
    </row>
    <row r="91" spans="1:6">
      <c r="A91" t="s">
        <v>3251</v>
      </c>
      <c r="B91" t="s">
        <v>3252</v>
      </c>
      <c r="C91" s="72" t="s">
        <v>331</v>
      </c>
      <c r="D91" s="72" t="s">
        <v>35</v>
      </c>
      <c r="E91" s="72" t="s">
        <v>35</v>
      </c>
      <c r="F91" s="52" t="str">
        <f t="shared" si="1"/>
        <v>INSERT INTO FT_T_MRKT (MKT_OID,MKT_NME,LAST_CHG_USR_ID,LAST_CHG_TMS,CREATED_TMS) SELECT  'ACMKT=0092','Philadelphia Stock Exchange','GS:BARCLAYS',SYSDATE,SYSDATE from dual where not exists (select 'X' from ft_t_MRKT where MKT_NME='Philadelphia Stock Exchange');</v>
      </c>
    </row>
    <row r="92" spans="1:6">
      <c r="A92" t="s">
        <v>3253</v>
      </c>
      <c r="B92" t="s">
        <v>3254</v>
      </c>
      <c r="C92" s="72" t="s">
        <v>331</v>
      </c>
      <c r="D92" s="72" t="s">
        <v>35</v>
      </c>
      <c r="E92" s="72" t="s">
        <v>35</v>
      </c>
      <c r="F92" s="52" t="str">
        <f t="shared" si="1"/>
        <v>INSERT INTO FT_T_MRKT (MKT_OID,MKT_NME,LAST_CHG_USR_ID,LAST_CHG_TMS,CREATED_TMS) SELECT  'ACMKT=0093','Powernext SA','GS:BARCLAYS',SYSDATE,SYSDATE from dual where not exists (select 'X' from ft_t_MRKT where MKT_NME='Powernext SA');</v>
      </c>
    </row>
    <row r="93" spans="1:6">
      <c r="A93" t="s">
        <v>3255</v>
      </c>
      <c r="B93" t="s">
        <v>3256</v>
      </c>
      <c r="C93" s="72" t="s">
        <v>331</v>
      </c>
      <c r="D93" s="72" t="s">
        <v>35</v>
      </c>
      <c r="E93" s="72" t="s">
        <v>35</v>
      </c>
      <c r="F93" s="52" t="str">
        <f t="shared" si="1"/>
        <v>INSERT INTO FT_T_MRKT (MKT_OID,MKT_NME,LAST_CHG_USR_ID,LAST_CHG_TMS,CREATED_TMS) SELECT  'ACMKT=0094','Prague Energy Exchange','GS:BARCLAYS',SYSDATE,SYSDATE from dual where not exists (select 'X' from ft_t_MRKT where MKT_NME='Prague Energy Exchange');</v>
      </c>
    </row>
    <row r="94" spans="1:6">
      <c r="A94" t="s">
        <v>3257</v>
      </c>
      <c r="B94" t="s">
        <v>3258</v>
      </c>
      <c r="C94" s="72" t="s">
        <v>331</v>
      </c>
      <c r="D94" s="72" t="s">
        <v>35</v>
      </c>
      <c r="E94" s="72" t="s">
        <v>35</v>
      </c>
      <c r="F94" s="52" t="str">
        <f t="shared" si="1"/>
        <v>INSERT INTO FT_T_MRKT (MKT_OID,MKT_NME,LAST_CHG_USR_ID,LAST_CHG_TMS,CREATED_TMS) SELECT  'ACMKT=0095','Prague Stock Exchange','GS:BARCLAYS',SYSDATE,SYSDATE from dual where not exists (select 'X' from ft_t_MRKT where MKT_NME='Prague Stock Exchange');</v>
      </c>
    </row>
    <row r="95" spans="1:6">
      <c r="A95" t="s">
        <v>3259</v>
      </c>
      <c r="B95" t="s">
        <v>3260</v>
      </c>
      <c r="C95" s="72" t="s">
        <v>331</v>
      </c>
      <c r="D95" s="72" t="s">
        <v>35</v>
      </c>
      <c r="E95" s="72" t="s">
        <v>35</v>
      </c>
      <c r="F95" s="52" t="str">
        <f t="shared" si="1"/>
        <v>INSERT INTO FT_T_MRKT (MKT_OID,MKT_NME,LAST_CHG_USR_ID,LAST_CHG_TMS,CREATED_TMS) SELECT  'ACMKT=0096','Rosario Futures Exchange','GS:BARCLAYS',SYSDATE,SYSDATE from dual where not exists (select 'X' from ft_t_MRKT where MKT_NME='Rosario Futures Exchange');</v>
      </c>
    </row>
    <row r="96" spans="1:6">
      <c r="A96" t="s">
        <v>3261</v>
      </c>
      <c r="B96" t="s">
        <v>3262</v>
      </c>
      <c r="C96" s="72" t="s">
        <v>331</v>
      </c>
      <c r="D96" s="72" t="s">
        <v>35</v>
      </c>
      <c r="E96" s="72" t="s">
        <v>35</v>
      </c>
      <c r="F96" s="52" t="str">
        <f t="shared" si="1"/>
        <v>INSERT INTO FT_T_MRKT (MKT_OID,MKT_NME,LAST_CHG_USR_ID,LAST_CHG_TMS,CREATED_TMS) SELECT  'ACMKT=0097','RTS Stock Exchange','GS:BARCLAYS',SYSDATE,SYSDATE from dual where not exists (select 'X' from ft_t_MRKT where MKT_NME='RTS Stock Exchange');</v>
      </c>
    </row>
    <row r="97" spans="1:6">
      <c r="A97" t="s">
        <v>3263</v>
      </c>
      <c r="B97" t="s">
        <v>3264</v>
      </c>
      <c r="C97" s="72" t="s">
        <v>331</v>
      </c>
      <c r="D97" s="72" t="s">
        <v>35</v>
      </c>
      <c r="E97" s="72" t="s">
        <v>35</v>
      </c>
      <c r="F97" s="52" t="str">
        <f t="shared" si="1"/>
        <v>INSERT INTO FT_T_MRKT (MKT_OID,MKT_NME,LAST_CHG_USR_ID,LAST_CHG_TMS,CREATED_TMS) SELECT  'ACMKT=0098','Safex Agricultural Products Div. JSE Securities','GS:BARCLAYS',SYSDATE,SYSDATE from dual where not exists (select 'X' from ft_t_MRKT where MKT_NME='Safex Agricultural Products Div. JSE Securities');</v>
      </c>
    </row>
    <row r="98" spans="1:6">
      <c r="A98" t="s">
        <v>3265</v>
      </c>
      <c r="B98" t="s">
        <v>3266</v>
      </c>
      <c r="C98" s="72" t="s">
        <v>331</v>
      </c>
      <c r="D98" s="72" t="s">
        <v>35</v>
      </c>
      <c r="E98" s="72" t="s">
        <v>35</v>
      </c>
      <c r="F98" s="52" t="str">
        <f t="shared" si="1"/>
        <v>INSERT INTO FT_T_MRKT (MKT_OID,MKT_NME,LAST_CHG_USR_ID,LAST_CHG_TMS,CREATED_TMS) SELECT  'ACMKT=0099','Safex/JSE Securities Exchange','GS:BARCLAYS',SYSDATE,SYSDATE from dual where not exists (select 'X' from ft_t_MRKT where MKT_NME='Safex/JSE Securities Exchange');</v>
      </c>
    </row>
    <row r="99" spans="1:6">
      <c r="A99" t="s">
        <v>3267</v>
      </c>
      <c r="B99" t="s">
        <v>3268</v>
      </c>
      <c r="C99" s="72" t="s">
        <v>331</v>
      </c>
      <c r="D99" s="72" t="s">
        <v>35</v>
      </c>
      <c r="E99" s="72" t="s">
        <v>35</v>
      </c>
      <c r="F99" s="52" t="str">
        <f t="shared" si="1"/>
        <v>INSERT INTO FT_T_MRKT (MKT_OID,MKT_NME,LAST_CHG_USR_ID,LAST_CHG_TMS,CREATED_TMS) SELECT  'ACMKT=0100','Sao Paulo Stock Exchange','GS:BARCLAYS',SYSDATE,SYSDATE from dual where not exists (select 'X' from ft_t_MRKT where MKT_NME='Sao Paulo Stock Exchange');</v>
      </c>
    </row>
    <row r="100" spans="1:6">
      <c r="A100" t="s">
        <v>3269</v>
      </c>
      <c r="B100" t="s">
        <v>3270</v>
      </c>
      <c r="C100" s="72" t="s">
        <v>331</v>
      </c>
      <c r="D100" s="72" t="s">
        <v>35</v>
      </c>
      <c r="E100" s="72" t="s">
        <v>35</v>
      </c>
      <c r="F100" s="52" t="str">
        <f t="shared" si="1"/>
        <v>INSERT INTO FT_T_MRKT (MKT_OID,MKT_NME,LAST_CHG_USR_ID,LAST_CHG_TMS,CREATED_TMS) SELECT  'ACMKT=0101','SFE Corp Ltd','GS:BARCLAYS',SYSDATE,SYSDATE from dual where not exists (select 'X' from ft_t_MRKT where MKT_NME='SFE Corp Ltd');</v>
      </c>
    </row>
    <row r="101" spans="1:6">
      <c r="A101" t="s">
        <v>3271</v>
      </c>
      <c r="B101" t="s">
        <v>3272</v>
      </c>
      <c r="C101" s="72" t="s">
        <v>331</v>
      </c>
      <c r="D101" s="72" t="s">
        <v>35</v>
      </c>
      <c r="E101" s="72" t="s">
        <v>35</v>
      </c>
      <c r="F101" s="52" t="str">
        <f t="shared" si="1"/>
        <v>INSERT INTO FT_T_MRKT (MKT_OID,MKT_NME,LAST_CHG_USR_ID,LAST_CHG_TMS,CREATED_TMS) SELECT  'ACMKT=0102','Shanghai Futures Exchange','GS:BARCLAYS',SYSDATE,SYSDATE from dual where not exists (select 'X' from ft_t_MRKT where MKT_NME='Shanghai Futures Exchange');</v>
      </c>
    </row>
    <row r="102" spans="1:6">
      <c r="A102" t="s">
        <v>3273</v>
      </c>
      <c r="B102" t="s">
        <v>3274</v>
      </c>
      <c r="C102" s="72" t="s">
        <v>331</v>
      </c>
      <c r="D102" s="72" t="s">
        <v>35</v>
      </c>
      <c r="E102" s="72" t="s">
        <v>35</v>
      </c>
      <c r="F102" s="52" t="str">
        <f t="shared" si="1"/>
        <v>INSERT INTO FT_T_MRKT (MKT_OID,MKT_NME,LAST_CHG_USR_ID,LAST_CHG_TMS,CREATED_TMS) SELECT  'ACMKT=0103','Singapore Commodity Exchange','GS:BARCLAYS',SYSDATE,SYSDATE from dual where not exists (select 'X' from ft_t_MRKT where MKT_NME='Singapore Commodity Exchange');</v>
      </c>
    </row>
    <row r="103" spans="1:6">
      <c r="A103" t="s">
        <v>3275</v>
      </c>
      <c r="B103" t="s">
        <v>3276</v>
      </c>
      <c r="C103" s="72" t="s">
        <v>331</v>
      </c>
      <c r="D103" s="72" t="s">
        <v>35</v>
      </c>
      <c r="E103" s="72" t="s">
        <v>35</v>
      </c>
      <c r="F103" s="52" t="str">
        <f t="shared" si="1"/>
        <v>INSERT INTO FT_T_MRKT (MKT_OID,MKT_NME,LAST_CHG_USR_ID,LAST_CHG_TMS,CREATED_TMS) SELECT  'ACMKT=0104','Singapore Exchange - Derivative Trading','GS:BARCLAYS',SYSDATE,SYSDATE from dual where not exists (select 'X' from ft_t_MRKT where MKT_NME='Singapore Exchange - Derivative Trading');</v>
      </c>
    </row>
    <row r="104" spans="1:6">
      <c r="A104" t="s">
        <v>3277</v>
      </c>
      <c r="B104" t="s">
        <v>3278</v>
      </c>
      <c r="C104" s="72" t="s">
        <v>331</v>
      </c>
      <c r="D104" s="72" t="s">
        <v>35</v>
      </c>
      <c r="E104" s="72" t="s">
        <v>35</v>
      </c>
      <c r="F104" s="52" t="str">
        <f t="shared" si="1"/>
        <v>INSERT INTO FT_T_MRKT (MKT_OID,MKT_NME,LAST_CHG_USR_ID,LAST_CHG_TMS,CREATED_TMS) SELECT  'ACMKT=0105','Singapore Mercantile Exchange Pte Ltd','GS:BARCLAYS',SYSDATE,SYSDATE from dual where not exists (select 'X' from ft_t_MRKT where MKT_NME='Singapore Mercantile Exchange Pte Ltd');</v>
      </c>
    </row>
    <row r="105" spans="1:6">
      <c r="A105" t="s">
        <v>3279</v>
      </c>
      <c r="B105" t="s">
        <v>3320</v>
      </c>
      <c r="C105" s="72" t="s">
        <v>331</v>
      </c>
      <c r="D105" s="72" t="s">
        <v>35</v>
      </c>
      <c r="E105" s="72" t="s">
        <v>35</v>
      </c>
      <c r="F105" s="52" t="str">
        <f t="shared" si="1"/>
        <v>INSERT INTO FT_T_MRKT (MKT_OID,MKT_NME,LAST_CHG_USR_ID,LAST_CHG_TMS,CREATED_TMS) SELECT  'ACMKT=0106','Societa Interbancaria per l''Automazione','GS:BARCLAYS',SYSDATE,SYSDATE from dual where not exists (select 'X' from ft_t_MRKT where MKT_NME='Societa Interbancaria per l''Automazione');</v>
      </c>
    </row>
    <row r="106" spans="1:6">
      <c r="A106" t="s">
        <v>3280</v>
      </c>
      <c r="B106" t="s">
        <v>3281</v>
      </c>
      <c r="C106" s="72" t="s">
        <v>331</v>
      </c>
      <c r="D106" s="72" t="s">
        <v>35</v>
      </c>
      <c r="E106" s="72" t="s">
        <v>35</v>
      </c>
      <c r="F106" s="52" t="str">
        <f t="shared" si="1"/>
        <v>INSERT INTO FT_T_MRKT (MKT_OID,MKT_NME,LAST_CHG_USR_ID,LAST_CHG_TMS,CREATED_TMS) SELECT  'ACMKT=0107','South African Futures Exchange','GS:BARCLAYS',SYSDATE,SYSDATE from dual where not exists (select 'X' from ft_t_MRKT where MKT_NME='South African Futures Exchange');</v>
      </c>
    </row>
    <row r="107" spans="1:6">
      <c r="A107" t="s">
        <v>3282</v>
      </c>
      <c r="B107" t="s">
        <v>3283</v>
      </c>
      <c r="C107" s="72" t="s">
        <v>331</v>
      </c>
      <c r="D107" s="72" t="s">
        <v>35</v>
      </c>
      <c r="E107" s="72" t="s">
        <v>35</v>
      </c>
      <c r="F107" s="52" t="str">
        <f t="shared" si="1"/>
        <v>INSERT INTO FT_T_MRKT (MKT_OID,MKT_NME,LAST_CHG_USR_ID,LAST_CHG_TMS,CREATED_TMS) SELECT  'ACMKT=0108','Stockholm','GS:BARCLAYS',SYSDATE,SYSDATE from dual where not exists (select 'X' from ft_t_MRKT where MKT_NME='Stockholm');</v>
      </c>
    </row>
    <row r="108" spans="1:6">
      <c r="A108" t="s">
        <v>3284</v>
      </c>
      <c r="B108" t="s">
        <v>3285</v>
      </c>
      <c r="C108" s="72" t="s">
        <v>331</v>
      </c>
      <c r="D108" s="72" t="s">
        <v>35</v>
      </c>
      <c r="E108" s="72" t="s">
        <v>35</v>
      </c>
      <c r="F108" s="52" t="str">
        <f t="shared" si="1"/>
        <v>INSERT INTO FT_T_MRKT (MKT_OID,MKT_NME,LAST_CHG_USR_ID,LAST_CHG_TMS,CREATED_TMS) SELECT  'ACMKT=0109','Stockholm Options Market','GS:BARCLAYS',SYSDATE,SYSDATE from dual where not exists (select 'X' from ft_t_MRKT where MKT_NME='Stockholm Options Market');</v>
      </c>
    </row>
    <row r="109" spans="1:6">
      <c r="A109" t="s">
        <v>3286</v>
      </c>
      <c r="B109" t="s">
        <v>3287</v>
      </c>
      <c r="C109" s="72" t="s">
        <v>331</v>
      </c>
      <c r="D109" s="72" t="s">
        <v>35</v>
      </c>
      <c r="E109" s="72" t="s">
        <v>35</v>
      </c>
      <c r="F109" s="52" t="str">
        <f t="shared" si="1"/>
        <v>INSERT INTO FT_T_MRKT (MKT_OID,MKT_NME,LAST_CHG_USR_ID,LAST_CHG_TMS,CREATED_TMS) SELECT  'ACMKT=0110','Swiss Options &amp; Financial Futures Exchange','GS:BARCLAYS',SYSDATE,SYSDATE from dual where not exists (select 'X' from ft_t_MRKT where MKT_NME='Swiss Options &amp; Financial Futures Exchange');</v>
      </c>
    </row>
    <row r="110" spans="1:6">
      <c r="A110" t="s">
        <v>3288</v>
      </c>
      <c r="B110" t="s">
        <v>3289</v>
      </c>
      <c r="C110" s="72" t="s">
        <v>331</v>
      </c>
      <c r="D110" s="72" t="s">
        <v>35</v>
      </c>
      <c r="E110" s="72" t="s">
        <v>35</v>
      </c>
      <c r="F110" s="52" t="str">
        <f t="shared" si="1"/>
        <v>INSERT INTO FT_T_MRKT (MKT_OID,MKT_NME,LAST_CHG_USR_ID,LAST_CHG_TMS,CREATED_TMS) SELECT  'ACMKT=0111','Taiwan Futures Exchange','GS:BARCLAYS',SYSDATE,SYSDATE from dual where not exists (select 'X' from ft_t_MRKT where MKT_NME='Taiwan Futures Exchange');</v>
      </c>
    </row>
    <row r="111" spans="1:6">
      <c r="A111" t="s">
        <v>3290</v>
      </c>
      <c r="B111" t="s">
        <v>3291</v>
      </c>
      <c r="C111" s="72" t="s">
        <v>331</v>
      </c>
      <c r="D111" s="72" t="s">
        <v>35</v>
      </c>
      <c r="E111" s="72" t="s">
        <v>35</v>
      </c>
      <c r="F111" s="52" t="str">
        <f t="shared" si="1"/>
        <v>INSERT INTO FT_T_MRKT (MKT_OID,MKT_NME,LAST_CHG_USR_ID,LAST_CHG_TMS,CREATED_TMS) SELECT  'ACMKT=0113','Thailand Future Exchange PLC','GS:BARCLAYS',SYSDATE,SYSDATE from dual where not exists (select 'X' from ft_t_MRKT where MKT_NME='Thailand Future Exchange PLC');</v>
      </c>
    </row>
    <row r="112" spans="1:6">
      <c r="A112" t="s">
        <v>3292</v>
      </c>
      <c r="B112" t="s">
        <v>3293</v>
      </c>
      <c r="C112" s="72" t="s">
        <v>331</v>
      </c>
      <c r="D112" s="72" t="s">
        <v>35</v>
      </c>
      <c r="E112" s="72" t="s">
        <v>35</v>
      </c>
      <c r="F112" s="52" t="str">
        <f t="shared" si="1"/>
        <v>INSERT INTO FT_T_MRKT (MKT_OID,MKT_NME,LAST_CHG_USR_ID,LAST_CHG_TMS,CREATED_TMS) SELECT  'ACMKT=0114','The Athens Derivatives Exchange S.A.','GS:BARCLAYS',SYSDATE,SYSDATE from dual where not exists (select 'X' from ft_t_MRKT where MKT_NME='The Athens Derivatives Exchange S.A.');</v>
      </c>
    </row>
    <row r="113" spans="1:6">
      <c r="A113" t="s">
        <v>3294</v>
      </c>
      <c r="B113" t="s">
        <v>3295</v>
      </c>
      <c r="C113" s="72" t="s">
        <v>331</v>
      </c>
      <c r="D113" s="72" t="s">
        <v>35</v>
      </c>
      <c r="E113" s="72" t="s">
        <v>35</v>
      </c>
      <c r="F113" s="52" t="str">
        <f t="shared" si="1"/>
        <v>INSERT INTO FT_T_MRKT (MKT_OID,MKT_NME,LAST_CHG_USR_ID,LAST_CHG_TMS,CREATED_TMS) SELECT  'ACMKT=0115','The Stock Exchange Mumbai','GS:BARCLAYS',SYSDATE,SYSDATE from dual where not exists (select 'X' from ft_t_MRKT where MKT_NME='The Stock Exchange Mumbai');</v>
      </c>
    </row>
    <row r="114" spans="1:6">
      <c r="A114" t="s">
        <v>3296</v>
      </c>
      <c r="B114" t="s">
        <v>3297</v>
      </c>
      <c r="C114" s="72" t="s">
        <v>331</v>
      </c>
      <c r="D114" s="72" t="s">
        <v>35</v>
      </c>
      <c r="E114" s="72" t="s">
        <v>35</v>
      </c>
      <c r="F114" s="52" t="str">
        <f t="shared" si="1"/>
        <v>INSERT INTO FT_T_MRKT (MKT_OID,MKT_NME,LAST_CHG_USR_ID,LAST_CHG_TMS,CREATED_TMS) SELECT  'ACMKT=0116','The Tokyo Commodity Exchange','GS:BARCLAYS',SYSDATE,SYSDATE from dual where not exists (select 'X' from ft_t_MRKT where MKT_NME='The Tokyo Commodity Exchange');</v>
      </c>
    </row>
    <row r="115" spans="1:6">
      <c r="A115" t="s">
        <v>3298</v>
      </c>
      <c r="B115" t="s">
        <v>3299</v>
      </c>
      <c r="C115" s="72" t="s">
        <v>331</v>
      </c>
      <c r="D115" s="72" t="s">
        <v>35</v>
      </c>
      <c r="E115" s="72" t="s">
        <v>35</v>
      </c>
      <c r="F115" s="52" t="str">
        <f t="shared" si="1"/>
        <v>INSERT INTO FT_T_MRKT (MKT_OID,MKT_NME,LAST_CHG_USR_ID,LAST_CHG_TMS,CREATED_TMS) SELECT  'ACMKT=0117','Tokyo Grain Exchange','GS:BARCLAYS',SYSDATE,SYSDATE from dual where not exists (select 'X' from ft_t_MRKT where MKT_NME='Tokyo Grain Exchange');</v>
      </c>
    </row>
    <row r="116" spans="1:6">
      <c r="A116" t="s">
        <v>3300</v>
      </c>
      <c r="B116" t="s">
        <v>3301</v>
      </c>
      <c r="C116" s="72" t="s">
        <v>331</v>
      </c>
      <c r="D116" s="72" t="s">
        <v>35</v>
      </c>
      <c r="E116" s="72" t="s">
        <v>35</v>
      </c>
      <c r="F116" s="52" t="str">
        <f t="shared" si="1"/>
        <v>INSERT INTO FT_T_MRKT (MKT_OID,MKT_NME,LAST_CHG_USR_ID,LAST_CHG_TMS,CREATED_TMS) SELECT  'ACMKT=0118','TOKYO KIRABOSHI FINANCIAL GROUP INC','GS:BARCLAYS',SYSDATE,SYSDATE from dual where not exists (select 'X' from ft_t_MRKT where MKT_NME='TOKYO KIRABOSHI FINANCIAL GROUP INC');</v>
      </c>
    </row>
    <row r="117" spans="1:6">
      <c r="A117" t="s">
        <v>3302</v>
      </c>
      <c r="B117" t="s">
        <v>3303</v>
      </c>
      <c r="C117" s="72" t="s">
        <v>331</v>
      </c>
      <c r="D117" s="72" t="s">
        <v>35</v>
      </c>
      <c r="E117" s="72" t="s">
        <v>35</v>
      </c>
      <c r="F117" s="52" t="str">
        <f t="shared" si="1"/>
        <v>INSERT INTO FT_T_MRKT (MKT_OID,MKT_NME,LAST_CHG_USR_ID,LAST_CHG_TMS,CREATED_TMS) SELECT  'ACMKT=0119','Tokyo Stock Exchange Inc','GS:BARCLAYS',SYSDATE,SYSDATE from dual where not exists (select 'X' from ft_t_MRKT where MKT_NME='Tokyo Stock Exchange Inc');</v>
      </c>
    </row>
    <row r="118" spans="1:6">
      <c r="A118" t="s">
        <v>3304</v>
      </c>
      <c r="B118" t="s">
        <v>3305</v>
      </c>
      <c r="C118" s="72" t="s">
        <v>331</v>
      </c>
      <c r="D118" s="72" t="s">
        <v>35</v>
      </c>
      <c r="E118" s="72" t="s">
        <v>35</v>
      </c>
      <c r="F118" s="52" t="str">
        <f t="shared" si="1"/>
        <v>INSERT INTO FT_T_MRKT (MKT_OID,MKT_NME,LAST_CHG_USR_ID,LAST_CHG_TMS,CREATED_TMS) SELECT  'ACMKT=0120','Toronto','GS:BARCLAYS',SYSDATE,SYSDATE from dual where not exists (select 'X' from ft_t_MRKT where MKT_NME='Toronto');</v>
      </c>
    </row>
    <row r="119" spans="1:6">
      <c r="A119" t="s">
        <v>3306</v>
      </c>
      <c r="B119" t="s">
        <v>3307</v>
      </c>
      <c r="C119" s="72" t="s">
        <v>331</v>
      </c>
      <c r="D119" s="72" t="s">
        <v>35</v>
      </c>
      <c r="E119" s="72" t="s">
        <v>35</v>
      </c>
      <c r="F119" s="52" t="str">
        <f t="shared" si="1"/>
        <v>INSERT INTO FT_T_MRKT (MKT_OID,MKT_NME,LAST_CHG_USR_ID,LAST_CHG_TMS,CREATED_TMS) SELECT  'ACMKT=0122','UK Power Exchange','GS:BARCLAYS',SYSDATE,SYSDATE from dual where not exists (select 'X' from ft_t_MRKT where MKT_NME='UK Power Exchange');</v>
      </c>
    </row>
    <row r="120" spans="1:6">
      <c r="A120" t="s">
        <v>3308</v>
      </c>
      <c r="B120" t="s">
        <v>3309</v>
      </c>
      <c r="C120" s="72" t="s">
        <v>331</v>
      </c>
      <c r="D120" s="72" t="s">
        <v>35</v>
      </c>
      <c r="E120" s="72" t="s">
        <v>35</v>
      </c>
      <c r="F120" s="52" t="str">
        <f t="shared" si="1"/>
        <v>INSERT INTO FT_T_MRKT (MKT_OID,MKT_NME,LAST_CHG_USR_ID,LAST_CHG_TMS,CREATED_TMS) SELECT  'ACMKT=0123','United Stock Exchange','GS:BARCLAYS',SYSDATE,SYSDATE from dual where not exists (select 'X' from ft_t_MRKT where MKT_NME='United Stock Exchange');</v>
      </c>
    </row>
    <row r="121" spans="1:6">
      <c r="A121" t="s">
        <v>3310</v>
      </c>
      <c r="B121" t="s">
        <v>3311</v>
      </c>
      <c r="C121" s="72" t="s">
        <v>331</v>
      </c>
      <c r="D121" s="72" t="s">
        <v>35</v>
      </c>
      <c r="E121" s="72" t="s">
        <v>35</v>
      </c>
      <c r="F121" s="52" t="str">
        <f t="shared" si="1"/>
        <v>INSERT INTO FT_T_MRKT (MKT_OID,MKT_NME,LAST_CHG_USR_ID,LAST_CHG_TMS,CREATED_TMS) SELECT  'ACMKT=0124','Warenterminborse Hannover','GS:BARCLAYS',SYSDATE,SYSDATE from dual where not exists (select 'X' from ft_t_MRKT where MKT_NME='Warenterminborse Hannover');</v>
      </c>
    </row>
    <row r="122" spans="1:6">
      <c r="A122" t="s">
        <v>3312</v>
      </c>
      <c r="B122" t="s">
        <v>3313</v>
      </c>
      <c r="C122" s="72" t="s">
        <v>331</v>
      </c>
      <c r="D122" s="72" t="s">
        <v>35</v>
      </c>
      <c r="E122" s="72" t="s">
        <v>35</v>
      </c>
      <c r="F122" s="52" t="str">
        <f t="shared" si="1"/>
        <v>INSERT INTO FT_T_MRKT (MKT_OID,MKT_NME,LAST_CHG_USR_ID,LAST_CHG_TMS,CREATED_TMS) SELECT  'ACMKT=0125','Warsaw Stock Exchange','GS:BARCLAYS',SYSDATE,SYSDATE from dual where not exists (select 'X' from ft_t_MRKT where MKT_NME='Warsaw Stock Exchange');</v>
      </c>
    </row>
    <row r="123" spans="1:6">
      <c r="A123" t="s">
        <v>3314</v>
      </c>
      <c r="B123" t="s">
        <v>3315</v>
      </c>
      <c r="C123" s="72" t="s">
        <v>331</v>
      </c>
      <c r="D123" s="72" t="s">
        <v>35</v>
      </c>
      <c r="E123" s="72" t="s">
        <v>35</v>
      </c>
      <c r="F123" s="52" t="str">
        <f t="shared" si="1"/>
        <v>INSERT INTO FT_T_MRKT (MKT_OID,MKT_NME,LAST_CHG_USR_ID,LAST_CHG_TMS,CREATED_TMS) SELECT  'ACMKT=0126','Wiener Boerse AG','GS:BARCLAYS',SYSDATE,SYSDATE from dual where not exists (select 'X' from ft_t_MRKT where MKT_NME='Wiener Boerse AG');</v>
      </c>
    </row>
    <row r="124" spans="1:6">
      <c r="A124" t="s">
        <v>3316</v>
      </c>
      <c r="B124" t="s">
        <v>3317</v>
      </c>
      <c r="C124" s="72" t="s">
        <v>331</v>
      </c>
      <c r="D124" s="72" t="s">
        <v>35</v>
      </c>
      <c r="E124" s="72" t="s">
        <v>35</v>
      </c>
      <c r="F124" s="52" t="str">
        <f t="shared" si="1"/>
        <v>INSERT INTO FT_T_MRKT (MKT_OID,MKT_NME,LAST_CHG_USR_ID,LAST_CHG_TMS,CREATED_TMS) SELECT  'ACMKT=0127','Winnipeg Commodity Exchange Inc','GS:BARCLAYS',SYSDATE,SYSDATE from dual where not exists (select 'X' from ft_t_MRKT where MKT_NME='Winnipeg Commodity Exchange Inc');</v>
      </c>
    </row>
    <row r="125" spans="1:6">
      <c r="A125" t="s">
        <v>3318</v>
      </c>
      <c r="B125" t="s">
        <v>3319</v>
      </c>
      <c r="C125" s="72" t="s">
        <v>331</v>
      </c>
      <c r="D125" s="72" t="s">
        <v>35</v>
      </c>
      <c r="E125" s="72" t="s">
        <v>35</v>
      </c>
      <c r="F125" s="52" t="str">
        <f t="shared" si="1"/>
        <v>INSERT INTO FT_T_MRKT (MKT_OID,MKT_NME,LAST_CHG_USR_ID,LAST_CHG_TMS,CREATED_TMS) SELECT  'ACMKT=0128','Yokohama Commodity Exchange','GS:BARCLAYS',SYSDATE,SYSDATE from dual where not exists (select 'X' from ft_t_MRKT where MKT_NME='Yokohama Commodity Exchange');</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97"/>
  <sheetViews>
    <sheetView workbookViewId="0"/>
  </sheetViews>
  <sheetFormatPr defaultRowHeight="14.5"/>
  <cols>
    <col min="1" max="2" width="19.54296875" bestFit="1" customWidth="1"/>
    <col min="3" max="3" width="11.1796875" bestFit="1" customWidth="1"/>
    <col min="4" max="4" width="11.1796875" style="51" customWidth="1"/>
    <col min="5" max="6" width="15" style="51" customWidth="1"/>
    <col min="7" max="7" width="18.26953125" bestFit="1" customWidth="1"/>
    <col min="8" max="8" width="12.1796875" bestFit="1" customWidth="1"/>
    <col min="9" max="9" width="9.1796875" style="60"/>
    <col min="13" max="13" width="125" bestFit="1" customWidth="1"/>
  </cols>
  <sheetData>
    <row r="1" spans="1:14" ht="67" thickBot="1">
      <c r="A1" s="20" t="s">
        <v>36</v>
      </c>
      <c r="B1" s="53" t="s">
        <v>205</v>
      </c>
      <c r="C1" s="22" t="s">
        <v>206</v>
      </c>
      <c r="D1" s="58"/>
      <c r="E1" s="58" t="s">
        <v>207</v>
      </c>
      <c r="F1" s="58" t="s">
        <v>208</v>
      </c>
      <c r="G1" s="55" t="s">
        <v>209</v>
      </c>
      <c r="H1" s="23" t="s">
        <v>166</v>
      </c>
      <c r="I1" s="59" t="s">
        <v>172</v>
      </c>
      <c r="J1" s="36" t="s">
        <v>165</v>
      </c>
      <c r="K1" s="23" t="s">
        <v>164</v>
      </c>
      <c r="L1" s="36" t="s">
        <v>7</v>
      </c>
      <c r="M1" s="13" t="s">
        <v>38</v>
      </c>
      <c r="N1" s="28"/>
    </row>
    <row r="2" spans="1:14" ht="15" thickTop="1">
      <c r="A2" s="49" t="s">
        <v>70</v>
      </c>
      <c r="B2" s="49" t="s">
        <v>212</v>
      </c>
      <c r="C2" s="49" t="s">
        <v>250</v>
      </c>
      <c r="D2" s="49" t="s">
        <v>250</v>
      </c>
      <c r="E2" s="49" t="s">
        <v>251</v>
      </c>
      <c r="F2" s="49" t="s">
        <v>48</v>
      </c>
      <c r="G2" s="54" t="s">
        <v>47</v>
      </c>
      <c r="H2" s="43" t="s">
        <v>35</v>
      </c>
      <c r="I2" s="56" t="s">
        <v>210</v>
      </c>
      <c r="J2" s="42" t="s">
        <v>211</v>
      </c>
      <c r="K2" s="43" t="s">
        <v>35</v>
      </c>
      <c r="L2" s="41" t="s">
        <v>15</v>
      </c>
      <c r="M2" s="28" t="str">
        <f>CONCATENATE("INSERT INTO FT_T_GUGP (GUGP_OID,PRNT_GU_GRP_OID,gu_grp_oid,GU_ID,GU_CNT,GU_TYP,LAST_CHG_TMS,PRT_PURP_TYP,LAST_CHG_USR_ID,START_TMS,DATA_STAT_TYP)")</f>
        <v>INSERT INTO FT_T_GUGP (GUGP_OID,PRNT_GU_GRP_OID,gu_grp_oid,GU_ID,GU_CNT,GU_TYP,LAST_CHG_TMS,PRT_PURP_TYP,LAST_CHG_USR_ID,START_TMS,DATA_STAT_TYP)</v>
      </c>
      <c r="N2" s="28" t="str">
        <f>CONCATENATE(M2," SELECT ","'",B2,"',","'",C2,"',","'",C2,"',","'",E2,"','",F2,"',","'",G2,"',","",H2,",", "'",I2,"',","'",J2,"',",K2,",","'",L2,"'"," FROM DUAL WHERE NOT EXISTS (SELECT 1 FROM FT_T_GUGP WHERE PRNT_GU_GRP_OID= '",C2,"'  AND GU_ID='",E2,"');")</f>
        <v>INSERT INTO FT_T_GUGP (GUGP_OID,PRNT_GU_GRP_OID,gu_grp_oid,GU_ID,GU_CNT,GU_TYP,LAST_CHG_TMS,PRT_PURP_TYP,LAST_CHG_USR_ID,START_TMS,DATA_STAT_TYP) SELECT 'GUGP=00001','GUGR=00002','GUGR=00002','AT','1','COUNTRY',SYSDATE,'GLOBAL','CSTM:CAT',SYSDATE,'ACTIVE' FROM DUAL WHERE NOT EXISTS (SELECT 1 FROM FT_T_GUGP WHERE PRNT_GU_GRP_OID= 'GUGR=00002'  AND GU_ID='AT');</v>
      </c>
    </row>
    <row r="3" spans="1:14">
      <c r="A3" s="49" t="s">
        <v>70</v>
      </c>
      <c r="B3" s="49" t="s">
        <v>213</v>
      </c>
      <c r="C3" s="49" t="s">
        <v>250</v>
      </c>
      <c r="D3" s="49" t="s">
        <v>250</v>
      </c>
      <c r="E3" s="49" t="s">
        <v>252</v>
      </c>
      <c r="F3" s="49" t="s">
        <v>48</v>
      </c>
      <c r="G3" s="54" t="s">
        <v>47</v>
      </c>
      <c r="H3" s="43" t="s">
        <v>35</v>
      </c>
      <c r="I3" s="56" t="s">
        <v>210</v>
      </c>
      <c r="J3" s="42" t="s">
        <v>211</v>
      </c>
      <c r="K3" s="43" t="s">
        <v>35</v>
      </c>
      <c r="L3" s="41" t="s">
        <v>15</v>
      </c>
      <c r="M3" s="28" t="str">
        <f t="shared" ref="M3:M66" si="0">CONCATENATE("INSERT INTO FT_T_GUGP (GUGP_OID,PRNT_GU_GRP_OID,gu_grp_oid,GU_ID,GU_CNT,GU_TYP,LAST_CHG_TMS,PRT_PURP_TYP,LAST_CHG_USR_ID,START_TMS,DATA_STAT_TYP)")</f>
        <v>INSERT INTO FT_T_GUGP (GUGP_OID,PRNT_GU_GRP_OID,gu_grp_oid,GU_ID,GU_CNT,GU_TYP,LAST_CHG_TMS,PRT_PURP_TYP,LAST_CHG_USR_ID,START_TMS,DATA_STAT_TYP)</v>
      </c>
      <c r="N3" s="28" t="str">
        <f t="shared" ref="N3:N33" si="1">CONCATENATE(M3," SELECT ","'",B3,"',","'",C3,"',","'",C3,"',","'",E3,"','",F3,"',","'",G3,"',","",H3,",", "'",I3,"',","'",J3,"',",K3,",","'",L3,"'"," FROM DUAL WHERE NOT EXISTS (SELECT 1 FROM FT_T_GUGP WHERE PRNT_GU_GRP_OID= '",C3,"'  AND GU_ID='",E3,"');")</f>
        <v>INSERT INTO FT_T_GUGP (GUGP_OID,PRNT_GU_GRP_OID,gu_grp_oid,GU_ID,GU_CNT,GU_TYP,LAST_CHG_TMS,PRT_PURP_TYP,LAST_CHG_USR_ID,START_TMS,DATA_STAT_TYP) SELECT 'GUGP=00002','GUGR=00002','GUGR=00002','BE','1','COUNTRY',SYSDATE,'GLOBAL','CSTM:CAT',SYSDATE,'ACTIVE' FROM DUAL WHERE NOT EXISTS (SELECT 1 FROM FT_T_GUGP WHERE PRNT_GU_GRP_OID= 'GUGR=00002'  AND GU_ID='BE');</v>
      </c>
    </row>
    <row r="4" spans="1:14">
      <c r="A4" s="29"/>
      <c r="B4" s="49" t="s">
        <v>214</v>
      </c>
      <c r="C4" s="49" t="s">
        <v>250</v>
      </c>
      <c r="D4" s="49" t="s">
        <v>250</v>
      </c>
      <c r="E4" s="49" t="s">
        <v>253</v>
      </c>
      <c r="F4" s="49" t="s">
        <v>48</v>
      </c>
      <c r="G4" s="54" t="s">
        <v>47</v>
      </c>
      <c r="H4" s="43" t="s">
        <v>35</v>
      </c>
      <c r="I4" s="56" t="s">
        <v>210</v>
      </c>
      <c r="J4" s="42" t="s">
        <v>211</v>
      </c>
      <c r="K4" s="43" t="s">
        <v>35</v>
      </c>
      <c r="L4" s="41" t="s">
        <v>15</v>
      </c>
      <c r="M4" s="28" t="str">
        <f t="shared" si="0"/>
        <v>INSERT INTO FT_T_GUGP (GUGP_OID,PRNT_GU_GRP_OID,gu_grp_oid,GU_ID,GU_CNT,GU_TYP,LAST_CHG_TMS,PRT_PURP_TYP,LAST_CHG_USR_ID,START_TMS,DATA_STAT_TYP)</v>
      </c>
      <c r="N4" s="28" t="str">
        <f t="shared" si="1"/>
        <v>INSERT INTO FT_T_GUGP (GUGP_OID,PRNT_GU_GRP_OID,gu_grp_oid,GU_ID,GU_CNT,GU_TYP,LAST_CHG_TMS,PRT_PURP_TYP,LAST_CHG_USR_ID,START_TMS,DATA_STAT_TYP) SELECT 'GUGP=00003','GUGR=00002','GUGR=00002','BG','1','COUNTRY',SYSDATE,'GLOBAL','CSTM:CAT',SYSDATE,'ACTIVE' FROM DUAL WHERE NOT EXISTS (SELECT 1 FROM FT_T_GUGP WHERE PRNT_GU_GRP_OID= 'GUGR=00002'  AND GU_ID='BG');</v>
      </c>
    </row>
    <row r="5" spans="1:14">
      <c r="A5" s="29"/>
      <c r="B5" s="49" t="s">
        <v>215</v>
      </c>
      <c r="C5" s="49" t="s">
        <v>250</v>
      </c>
      <c r="D5" s="49" t="s">
        <v>250</v>
      </c>
      <c r="E5" s="49" t="s">
        <v>254</v>
      </c>
      <c r="F5" s="49" t="s">
        <v>48</v>
      </c>
      <c r="G5" s="54" t="s">
        <v>47</v>
      </c>
      <c r="H5" s="43" t="s">
        <v>35</v>
      </c>
      <c r="I5" s="56" t="s">
        <v>210</v>
      </c>
      <c r="J5" s="42" t="s">
        <v>211</v>
      </c>
      <c r="K5" s="43" t="s">
        <v>35</v>
      </c>
      <c r="L5" s="41" t="s">
        <v>15</v>
      </c>
      <c r="M5" s="28" t="str">
        <f t="shared" si="0"/>
        <v>INSERT INTO FT_T_GUGP (GUGP_OID,PRNT_GU_GRP_OID,gu_grp_oid,GU_ID,GU_CNT,GU_TYP,LAST_CHG_TMS,PRT_PURP_TYP,LAST_CHG_USR_ID,START_TMS,DATA_STAT_TYP)</v>
      </c>
      <c r="N5" s="28" t="str">
        <f t="shared" si="1"/>
        <v>INSERT INTO FT_T_GUGP (GUGP_OID,PRNT_GU_GRP_OID,gu_grp_oid,GU_ID,GU_CNT,GU_TYP,LAST_CHG_TMS,PRT_PURP_TYP,LAST_CHG_USR_ID,START_TMS,DATA_STAT_TYP) SELECT 'GUGP=00004','GUGR=00002','GUGR=00002','HR','1','COUNTRY',SYSDATE,'GLOBAL','CSTM:CAT',SYSDATE,'ACTIVE' FROM DUAL WHERE NOT EXISTS (SELECT 1 FROM FT_T_GUGP WHERE PRNT_GU_GRP_OID= 'GUGR=00002'  AND GU_ID='HR');</v>
      </c>
    </row>
    <row r="6" spans="1:14">
      <c r="A6" s="29"/>
      <c r="B6" s="49" t="s">
        <v>216</v>
      </c>
      <c r="C6" s="49" t="s">
        <v>250</v>
      </c>
      <c r="D6" s="49" t="s">
        <v>250</v>
      </c>
      <c r="E6" s="49" t="s">
        <v>255</v>
      </c>
      <c r="F6" s="49" t="s">
        <v>48</v>
      </c>
      <c r="G6" s="54" t="s">
        <v>47</v>
      </c>
      <c r="H6" s="43" t="s">
        <v>35</v>
      </c>
      <c r="I6" s="56" t="s">
        <v>210</v>
      </c>
      <c r="J6" s="42" t="s">
        <v>211</v>
      </c>
      <c r="K6" s="43" t="s">
        <v>35</v>
      </c>
      <c r="L6" s="41" t="s">
        <v>15</v>
      </c>
      <c r="M6" s="28" t="str">
        <f t="shared" si="0"/>
        <v>INSERT INTO FT_T_GUGP (GUGP_OID,PRNT_GU_GRP_OID,gu_grp_oid,GU_ID,GU_CNT,GU_TYP,LAST_CHG_TMS,PRT_PURP_TYP,LAST_CHG_USR_ID,START_TMS,DATA_STAT_TYP)</v>
      </c>
      <c r="N6" s="28" t="str">
        <f t="shared" si="1"/>
        <v>INSERT INTO FT_T_GUGP (GUGP_OID,PRNT_GU_GRP_OID,gu_grp_oid,GU_ID,GU_CNT,GU_TYP,LAST_CHG_TMS,PRT_PURP_TYP,LAST_CHG_USR_ID,START_TMS,DATA_STAT_TYP) SELECT 'GUGP=00005','GUGR=00002','GUGR=00002','CY','1','COUNTRY',SYSDATE,'GLOBAL','CSTM:CAT',SYSDATE,'ACTIVE' FROM DUAL WHERE NOT EXISTS (SELECT 1 FROM FT_T_GUGP WHERE PRNT_GU_GRP_OID= 'GUGR=00002'  AND GU_ID='CY');</v>
      </c>
    </row>
    <row r="7" spans="1:14">
      <c r="A7" s="29"/>
      <c r="B7" s="49" t="s">
        <v>217</v>
      </c>
      <c r="C7" s="49" t="s">
        <v>250</v>
      </c>
      <c r="D7" s="49" t="s">
        <v>250</v>
      </c>
      <c r="E7" s="49" t="s">
        <v>256</v>
      </c>
      <c r="F7" s="49" t="s">
        <v>48</v>
      </c>
      <c r="G7" s="54" t="s">
        <v>47</v>
      </c>
      <c r="H7" s="43" t="s">
        <v>35</v>
      </c>
      <c r="I7" s="56" t="s">
        <v>210</v>
      </c>
      <c r="J7" s="42" t="s">
        <v>211</v>
      </c>
      <c r="K7" s="43" t="s">
        <v>35</v>
      </c>
      <c r="L7" s="41" t="s">
        <v>15</v>
      </c>
      <c r="M7" s="28" t="str">
        <f t="shared" si="0"/>
        <v>INSERT INTO FT_T_GUGP (GUGP_OID,PRNT_GU_GRP_OID,gu_grp_oid,GU_ID,GU_CNT,GU_TYP,LAST_CHG_TMS,PRT_PURP_TYP,LAST_CHG_USR_ID,START_TMS,DATA_STAT_TYP)</v>
      </c>
      <c r="N7" s="28" t="str">
        <f t="shared" si="1"/>
        <v>INSERT INTO FT_T_GUGP (GUGP_OID,PRNT_GU_GRP_OID,gu_grp_oid,GU_ID,GU_CNT,GU_TYP,LAST_CHG_TMS,PRT_PURP_TYP,LAST_CHG_USR_ID,START_TMS,DATA_STAT_TYP) SELECT 'GUGP=00006','GUGR=00002','GUGR=00002','CZ','1','COUNTRY',SYSDATE,'GLOBAL','CSTM:CAT',SYSDATE,'ACTIVE' FROM DUAL WHERE NOT EXISTS (SELECT 1 FROM FT_T_GUGP WHERE PRNT_GU_GRP_OID= 'GUGR=00002'  AND GU_ID='CZ');</v>
      </c>
    </row>
    <row r="8" spans="1:14">
      <c r="A8" s="29"/>
      <c r="B8" s="49" t="s">
        <v>218</v>
      </c>
      <c r="C8" s="49" t="s">
        <v>250</v>
      </c>
      <c r="D8" s="49" t="s">
        <v>250</v>
      </c>
      <c r="E8" s="49" t="s">
        <v>257</v>
      </c>
      <c r="F8" s="49" t="s">
        <v>48</v>
      </c>
      <c r="G8" s="54" t="s">
        <v>47</v>
      </c>
      <c r="H8" s="43" t="s">
        <v>35</v>
      </c>
      <c r="I8" s="56" t="s">
        <v>210</v>
      </c>
      <c r="J8" s="42" t="s">
        <v>211</v>
      </c>
      <c r="K8" s="43" t="s">
        <v>35</v>
      </c>
      <c r="L8" s="41" t="s">
        <v>15</v>
      </c>
      <c r="M8" s="28" t="str">
        <f t="shared" si="0"/>
        <v>INSERT INTO FT_T_GUGP (GUGP_OID,PRNT_GU_GRP_OID,gu_grp_oid,GU_ID,GU_CNT,GU_TYP,LAST_CHG_TMS,PRT_PURP_TYP,LAST_CHG_USR_ID,START_TMS,DATA_STAT_TYP)</v>
      </c>
      <c r="N8" s="28" t="str">
        <f t="shared" si="1"/>
        <v>INSERT INTO FT_T_GUGP (GUGP_OID,PRNT_GU_GRP_OID,gu_grp_oid,GU_ID,GU_CNT,GU_TYP,LAST_CHG_TMS,PRT_PURP_TYP,LAST_CHG_USR_ID,START_TMS,DATA_STAT_TYP) SELECT 'GUGP=00007','GUGR=00002','GUGR=00002','DK','1','COUNTRY',SYSDATE,'GLOBAL','CSTM:CAT',SYSDATE,'ACTIVE' FROM DUAL WHERE NOT EXISTS (SELECT 1 FROM FT_T_GUGP WHERE PRNT_GU_GRP_OID= 'GUGR=00002'  AND GU_ID='DK');</v>
      </c>
    </row>
    <row r="9" spans="1:14">
      <c r="A9" s="29"/>
      <c r="B9" s="49" t="s">
        <v>219</v>
      </c>
      <c r="C9" s="49" t="s">
        <v>250</v>
      </c>
      <c r="D9" s="49" t="s">
        <v>250</v>
      </c>
      <c r="E9" s="49" t="s">
        <v>258</v>
      </c>
      <c r="F9" s="49" t="s">
        <v>48</v>
      </c>
      <c r="G9" s="54" t="s">
        <v>47</v>
      </c>
      <c r="H9" s="43" t="s">
        <v>35</v>
      </c>
      <c r="I9" s="56" t="s">
        <v>210</v>
      </c>
      <c r="J9" s="42" t="s">
        <v>211</v>
      </c>
      <c r="K9" s="43" t="s">
        <v>35</v>
      </c>
      <c r="L9" s="41" t="s">
        <v>15</v>
      </c>
      <c r="M9" s="28" t="str">
        <f t="shared" si="0"/>
        <v>INSERT INTO FT_T_GUGP (GUGP_OID,PRNT_GU_GRP_OID,gu_grp_oid,GU_ID,GU_CNT,GU_TYP,LAST_CHG_TMS,PRT_PURP_TYP,LAST_CHG_USR_ID,START_TMS,DATA_STAT_TYP)</v>
      </c>
      <c r="N9" s="28" t="str">
        <f t="shared" si="1"/>
        <v>INSERT INTO FT_T_GUGP (GUGP_OID,PRNT_GU_GRP_OID,gu_grp_oid,GU_ID,GU_CNT,GU_TYP,LAST_CHG_TMS,PRT_PURP_TYP,LAST_CHG_USR_ID,START_TMS,DATA_STAT_TYP) SELECT 'GUGP=00008','GUGR=00002','GUGR=00002','EE','1','COUNTRY',SYSDATE,'GLOBAL','CSTM:CAT',SYSDATE,'ACTIVE' FROM DUAL WHERE NOT EXISTS (SELECT 1 FROM FT_T_GUGP WHERE PRNT_GU_GRP_OID= 'GUGR=00002'  AND GU_ID='EE');</v>
      </c>
    </row>
    <row r="10" spans="1:14">
      <c r="A10" s="29"/>
      <c r="B10" s="49" t="s">
        <v>220</v>
      </c>
      <c r="C10" s="49" t="s">
        <v>250</v>
      </c>
      <c r="D10" s="49" t="s">
        <v>250</v>
      </c>
      <c r="E10" s="49" t="s">
        <v>259</v>
      </c>
      <c r="F10" s="49" t="s">
        <v>48</v>
      </c>
      <c r="G10" s="54" t="s">
        <v>47</v>
      </c>
      <c r="H10" s="43" t="s">
        <v>35</v>
      </c>
      <c r="I10" s="56" t="s">
        <v>210</v>
      </c>
      <c r="J10" s="42" t="s">
        <v>211</v>
      </c>
      <c r="K10" s="43" t="s">
        <v>35</v>
      </c>
      <c r="L10" s="41" t="s">
        <v>15</v>
      </c>
      <c r="M10" s="28" t="str">
        <f t="shared" si="0"/>
        <v>INSERT INTO FT_T_GUGP (GUGP_OID,PRNT_GU_GRP_OID,gu_grp_oid,GU_ID,GU_CNT,GU_TYP,LAST_CHG_TMS,PRT_PURP_TYP,LAST_CHG_USR_ID,START_TMS,DATA_STAT_TYP)</v>
      </c>
      <c r="N10" s="28" t="str">
        <f t="shared" si="1"/>
        <v>INSERT INTO FT_T_GUGP (GUGP_OID,PRNT_GU_GRP_OID,gu_grp_oid,GU_ID,GU_CNT,GU_TYP,LAST_CHG_TMS,PRT_PURP_TYP,LAST_CHG_USR_ID,START_TMS,DATA_STAT_TYP) SELECT 'GUGP=00009','GUGR=00002','GUGR=00002','FI','1','COUNTRY',SYSDATE,'GLOBAL','CSTM:CAT',SYSDATE,'ACTIVE' FROM DUAL WHERE NOT EXISTS (SELECT 1 FROM FT_T_GUGP WHERE PRNT_GU_GRP_OID= 'GUGR=00002'  AND GU_ID='FI');</v>
      </c>
    </row>
    <row r="11" spans="1:14">
      <c r="A11" s="29"/>
      <c r="B11" s="49" t="s">
        <v>221</v>
      </c>
      <c r="C11" s="49" t="s">
        <v>250</v>
      </c>
      <c r="D11" s="49" t="s">
        <v>250</v>
      </c>
      <c r="E11" s="49" t="s">
        <v>260</v>
      </c>
      <c r="F11" s="49" t="s">
        <v>48</v>
      </c>
      <c r="G11" s="54" t="s">
        <v>47</v>
      </c>
      <c r="H11" s="43" t="s">
        <v>35</v>
      </c>
      <c r="I11" s="56" t="s">
        <v>210</v>
      </c>
      <c r="J11" s="42" t="s">
        <v>211</v>
      </c>
      <c r="K11" s="43" t="s">
        <v>35</v>
      </c>
      <c r="L11" s="41" t="s">
        <v>15</v>
      </c>
      <c r="M11" s="28" t="str">
        <f t="shared" si="0"/>
        <v>INSERT INTO FT_T_GUGP (GUGP_OID,PRNT_GU_GRP_OID,gu_grp_oid,GU_ID,GU_CNT,GU_TYP,LAST_CHG_TMS,PRT_PURP_TYP,LAST_CHG_USR_ID,START_TMS,DATA_STAT_TYP)</v>
      </c>
      <c r="N11" s="28" t="str">
        <f t="shared" si="1"/>
        <v>INSERT INTO FT_T_GUGP (GUGP_OID,PRNT_GU_GRP_OID,gu_grp_oid,GU_ID,GU_CNT,GU_TYP,LAST_CHG_TMS,PRT_PURP_TYP,LAST_CHG_USR_ID,START_TMS,DATA_STAT_TYP) SELECT 'GUGP=00010','GUGR=00002','GUGR=00002','FR','1','COUNTRY',SYSDATE,'GLOBAL','CSTM:CAT',SYSDATE,'ACTIVE' FROM DUAL WHERE NOT EXISTS (SELECT 1 FROM FT_T_GUGP WHERE PRNT_GU_GRP_OID= 'GUGR=00002'  AND GU_ID='FR');</v>
      </c>
    </row>
    <row r="12" spans="1:14">
      <c r="A12" s="29"/>
      <c r="B12" s="49" t="s">
        <v>222</v>
      </c>
      <c r="C12" s="49" t="s">
        <v>250</v>
      </c>
      <c r="D12" s="49" t="s">
        <v>250</v>
      </c>
      <c r="E12" s="49" t="s">
        <v>261</v>
      </c>
      <c r="F12" s="49" t="s">
        <v>48</v>
      </c>
      <c r="G12" s="54" t="s">
        <v>47</v>
      </c>
      <c r="H12" s="43" t="s">
        <v>35</v>
      </c>
      <c r="I12" s="56" t="s">
        <v>210</v>
      </c>
      <c r="J12" s="42" t="s">
        <v>211</v>
      </c>
      <c r="K12" s="43" t="s">
        <v>35</v>
      </c>
      <c r="L12" s="41" t="s">
        <v>15</v>
      </c>
      <c r="M12" s="28" t="str">
        <f t="shared" si="0"/>
        <v>INSERT INTO FT_T_GUGP (GUGP_OID,PRNT_GU_GRP_OID,gu_grp_oid,GU_ID,GU_CNT,GU_TYP,LAST_CHG_TMS,PRT_PURP_TYP,LAST_CHG_USR_ID,START_TMS,DATA_STAT_TYP)</v>
      </c>
      <c r="N12" s="28" t="str">
        <f t="shared" si="1"/>
        <v>INSERT INTO FT_T_GUGP (GUGP_OID,PRNT_GU_GRP_OID,gu_grp_oid,GU_ID,GU_CNT,GU_TYP,LAST_CHG_TMS,PRT_PURP_TYP,LAST_CHG_USR_ID,START_TMS,DATA_STAT_TYP) SELECT 'GUGP=00011','GUGR=00002','GUGR=00002','DE','1','COUNTRY',SYSDATE,'GLOBAL','CSTM:CAT',SYSDATE,'ACTIVE' FROM DUAL WHERE NOT EXISTS (SELECT 1 FROM FT_T_GUGP WHERE PRNT_GU_GRP_OID= 'GUGR=00002'  AND GU_ID='DE');</v>
      </c>
    </row>
    <row r="13" spans="1:14">
      <c r="A13" s="29"/>
      <c r="B13" s="49" t="s">
        <v>223</v>
      </c>
      <c r="C13" s="49" t="s">
        <v>250</v>
      </c>
      <c r="D13" s="49" t="s">
        <v>250</v>
      </c>
      <c r="E13" s="49" t="s">
        <v>262</v>
      </c>
      <c r="F13" s="49" t="s">
        <v>48</v>
      </c>
      <c r="G13" s="54" t="s">
        <v>47</v>
      </c>
      <c r="H13" s="43" t="s">
        <v>35</v>
      </c>
      <c r="I13" s="56" t="s">
        <v>210</v>
      </c>
      <c r="J13" s="42" t="s">
        <v>211</v>
      </c>
      <c r="K13" s="43" t="s">
        <v>35</v>
      </c>
      <c r="L13" s="41" t="s">
        <v>15</v>
      </c>
      <c r="M13" s="28" t="str">
        <f t="shared" si="0"/>
        <v>INSERT INTO FT_T_GUGP (GUGP_OID,PRNT_GU_GRP_OID,gu_grp_oid,GU_ID,GU_CNT,GU_TYP,LAST_CHG_TMS,PRT_PURP_TYP,LAST_CHG_USR_ID,START_TMS,DATA_STAT_TYP)</v>
      </c>
      <c r="N13" s="28" t="str">
        <f t="shared" si="1"/>
        <v>INSERT INTO FT_T_GUGP (GUGP_OID,PRNT_GU_GRP_OID,gu_grp_oid,GU_ID,GU_CNT,GU_TYP,LAST_CHG_TMS,PRT_PURP_TYP,LAST_CHG_USR_ID,START_TMS,DATA_STAT_TYP) SELECT 'GUGP=00012','GUGR=00002','GUGR=00002','GR','1','COUNTRY',SYSDATE,'GLOBAL','CSTM:CAT',SYSDATE,'ACTIVE' FROM DUAL WHERE NOT EXISTS (SELECT 1 FROM FT_T_GUGP WHERE PRNT_GU_GRP_OID= 'GUGR=00002'  AND GU_ID='GR');</v>
      </c>
    </row>
    <row r="14" spans="1:14">
      <c r="A14" s="29"/>
      <c r="B14" s="49" t="s">
        <v>224</v>
      </c>
      <c r="C14" s="49" t="s">
        <v>250</v>
      </c>
      <c r="D14" s="49" t="s">
        <v>250</v>
      </c>
      <c r="E14" s="49" t="s">
        <v>263</v>
      </c>
      <c r="F14" s="49" t="s">
        <v>48</v>
      </c>
      <c r="G14" s="54" t="s">
        <v>47</v>
      </c>
      <c r="H14" s="43" t="s">
        <v>35</v>
      </c>
      <c r="I14" s="56" t="s">
        <v>210</v>
      </c>
      <c r="J14" s="42" t="s">
        <v>211</v>
      </c>
      <c r="K14" s="43" t="s">
        <v>35</v>
      </c>
      <c r="L14" s="41" t="s">
        <v>15</v>
      </c>
      <c r="M14" s="28" t="str">
        <f t="shared" si="0"/>
        <v>INSERT INTO FT_T_GUGP (GUGP_OID,PRNT_GU_GRP_OID,gu_grp_oid,GU_ID,GU_CNT,GU_TYP,LAST_CHG_TMS,PRT_PURP_TYP,LAST_CHG_USR_ID,START_TMS,DATA_STAT_TYP)</v>
      </c>
      <c r="N14" s="28" t="str">
        <f t="shared" si="1"/>
        <v>INSERT INTO FT_T_GUGP (GUGP_OID,PRNT_GU_GRP_OID,gu_grp_oid,GU_ID,GU_CNT,GU_TYP,LAST_CHG_TMS,PRT_PURP_TYP,LAST_CHG_USR_ID,START_TMS,DATA_STAT_TYP) SELECT 'GUGP=00013','GUGR=00002','GUGR=00002','HU','1','COUNTRY',SYSDATE,'GLOBAL','CSTM:CAT',SYSDATE,'ACTIVE' FROM DUAL WHERE NOT EXISTS (SELECT 1 FROM FT_T_GUGP WHERE PRNT_GU_GRP_OID= 'GUGR=00002'  AND GU_ID='HU');</v>
      </c>
    </row>
    <row r="15" spans="1:14">
      <c r="A15" s="29"/>
      <c r="B15" s="49" t="s">
        <v>225</v>
      </c>
      <c r="C15" s="49" t="s">
        <v>250</v>
      </c>
      <c r="D15" s="49" t="s">
        <v>250</v>
      </c>
      <c r="E15" s="49" t="s">
        <v>264</v>
      </c>
      <c r="F15" s="49" t="s">
        <v>48</v>
      </c>
      <c r="G15" s="54" t="s">
        <v>47</v>
      </c>
      <c r="H15" s="43" t="s">
        <v>35</v>
      </c>
      <c r="I15" s="56" t="s">
        <v>210</v>
      </c>
      <c r="J15" s="42" t="s">
        <v>211</v>
      </c>
      <c r="K15" s="43" t="s">
        <v>35</v>
      </c>
      <c r="L15" s="41" t="s">
        <v>15</v>
      </c>
      <c r="M15" s="28" t="str">
        <f t="shared" si="0"/>
        <v>INSERT INTO FT_T_GUGP (GUGP_OID,PRNT_GU_GRP_OID,gu_grp_oid,GU_ID,GU_CNT,GU_TYP,LAST_CHG_TMS,PRT_PURP_TYP,LAST_CHG_USR_ID,START_TMS,DATA_STAT_TYP)</v>
      </c>
      <c r="N15" s="28" t="str">
        <f t="shared" si="1"/>
        <v>INSERT INTO FT_T_GUGP (GUGP_OID,PRNT_GU_GRP_OID,gu_grp_oid,GU_ID,GU_CNT,GU_TYP,LAST_CHG_TMS,PRT_PURP_TYP,LAST_CHG_USR_ID,START_TMS,DATA_STAT_TYP) SELECT 'GUGP=00014','GUGR=00002','GUGR=00002','IS','1','COUNTRY',SYSDATE,'GLOBAL','CSTM:CAT',SYSDATE,'ACTIVE' FROM DUAL WHERE NOT EXISTS (SELECT 1 FROM FT_T_GUGP WHERE PRNT_GU_GRP_OID= 'GUGR=00002'  AND GU_ID='IS');</v>
      </c>
    </row>
    <row r="16" spans="1:14">
      <c r="A16" s="29"/>
      <c r="B16" s="49" t="s">
        <v>226</v>
      </c>
      <c r="C16" s="49" t="s">
        <v>250</v>
      </c>
      <c r="D16" s="49" t="s">
        <v>250</v>
      </c>
      <c r="E16" s="49" t="s">
        <v>265</v>
      </c>
      <c r="F16" s="49" t="s">
        <v>48</v>
      </c>
      <c r="G16" s="54" t="s">
        <v>47</v>
      </c>
      <c r="H16" s="43" t="s">
        <v>35</v>
      </c>
      <c r="I16" s="56" t="s">
        <v>210</v>
      </c>
      <c r="J16" s="42" t="s">
        <v>211</v>
      </c>
      <c r="K16" s="43" t="s">
        <v>35</v>
      </c>
      <c r="L16" s="41" t="s">
        <v>15</v>
      </c>
      <c r="M16" s="28" t="str">
        <f t="shared" si="0"/>
        <v>INSERT INTO FT_T_GUGP (GUGP_OID,PRNT_GU_GRP_OID,gu_grp_oid,GU_ID,GU_CNT,GU_TYP,LAST_CHG_TMS,PRT_PURP_TYP,LAST_CHG_USR_ID,START_TMS,DATA_STAT_TYP)</v>
      </c>
      <c r="N16" s="28" t="str">
        <f t="shared" si="1"/>
        <v>INSERT INTO FT_T_GUGP (GUGP_OID,PRNT_GU_GRP_OID,gu_grp_oid,GU_ID,GU_CNT,GU_TYP,LAST_CHG_TMS,PRT_PURP_TYP,LAST_CHG_USR_ID,START_TMS,DATA_STAT_TYP) SELECT 'GUGP=00015','GUGR=00002','GUGR=00002','IT','1','COUNTRY',SYSDATE,'GLOBAL','CSTM:CAT',SYSDATE,'ACTIVE' FROM DUAL WHERE NOT EXISTS (SELECT 1 FROM FT_T_GUGP WHERE PRNT_GU_GRP_OID= 'GUGR=00002'  AND GU_ID='IT');</v>
      </c>
    </row>
    <row r="17" spans="1:14">
      <c r="A17" s="29"/>
      <c r="B17" s="49" t="s">
        <v>227</v>
      </c>
      <c r="C17" s="49" t="s">
        <v>250</v>
      </c>
      <c r="D17" s="49" t="s">
        <v>250</v>
      </c>
      <c r="E17" s="49" t="s">
        <v>266</v>
      </c>
      <c r="F17" s="49" t="s">
        <v>48</v>
      </c>
      <c r="G17" s="54" t="s">
        <v>47</v>
      </c>
      <c r="H17" s="43" t="s">
        <v>35</v>
      </c>
      <c r="I17" s="56" t="s">
        <v>210</v>
      </c>
      <c r="J17" s="42" t="s">
        <v>211</v>
      </c>
      <c r="K17" s="43" t="s">
        <v>35</v>
      </c>
      <c r="L17" s="41" t="s">
        <v>15</v>
      </c>
      <c r="M17" s="28" t="str">
        <f t="shared" si="0"/>
        <v>INSERT INTO FT_T_GUGP (GUGP_OID,PRNT_GU_GRP_OID,gu_grp_oid,GU_ID,GU_CNT,GU_TYP,LAST_CHG_TMS,PRT_PURP_TYP,LAST_CHG_USR_ID,START_TMS,DATA_STAT_TYP)</v>
      </c>
      <c r="N17" s="28" t="str">
        <f t="shared" si="1"/>
        <v>INSERT INTO FT_T_GUGP (GUGP_OID,PRNT_GU_GRP_OID,gu_grp_oid,GU_ID,GU_CNT,GU_TYP,LAST_CHG_TMS,PRT_PURP_TYP,LAST_CHG_USR_ID,START_TMS,DATA_STAT_TYP) SELECT 'GUGP=00016','GUGR=00002','GUGR=00002','LV','1','COUNTRY',SYSDATE,'GLOBAL','CSTM:CAT',SYSDATE,'ACTIVE' FROM DUAL WHERE NOT EXISTS (SELECT 1 FROM FT_T_GUGP WHERE PRNT_GU_GRP_OID= 'GUGR=00002'  AND GU_ID='LV');</v>
      </c>
    </row>
    <row r="18" spans="1:14">
      <c r="A18" s="29"/>
      <c r="B18" s="49" t="s">
        <v>228</v>
      </c>
      <c r="C18" s="49" t="s">
        <v>250</v>
      </c>
      <c r="D18" s="49" t="s">
        <v>250</v>
      </c>
      <c r="E18" s="49" t="s">
        <v>267</v>
      </c>
      <c r="F18" s="49" t="s">
        <v>48</v>
      </c>
      <c r="G18" s="54" t="s">
        <v>47</v>
      </c>
      <c r="H18" s="43" t="s">
        <v>35</v>
      </c>
      <c r="I18" s="56" t="s">
        <v>210</v>
      </c>
      <c r="J18" s="42" t="s">
        <v>211</v>
      </c>
      <c r="K18" s="43" t="s">
        <v>35</v>
      </c>
      <c r="L18" s="41" t="s">
        <v>15</v>
      </c>
      <c r="M18" s="28" t="str">
        <f t="shared" si="0"/>
        <v>INSERT INTO FT_T_GUGP (GUGP_OID,PRNT_GU_GRP_OID,gu_grp_oid,GU_ID,GU_CNT,GU_TYP,LAST_CHG_TMS,PRT_PURP_TYP,LAST_CHG_USR_ID,START_TMS,DATA_STAT_TYP)</v>
      </c>
      <c r="N18" s="28" t="str">
        <f t="shared" si="1"/>
        <v>INSERT INTO FT_T_GUGP (GUGP_OID,PRNT_GU_GRP_OID,gu_grp_oid,GU_ID,GU_CNT,GU_TYP,LAST_CHG_TMS,PRT_PURP_TYP,LAST_CHG_USR_ID,START_TMS,DATA_STAT_TYP) SELECT 'GUGP=00017','GUGR=00002','GUGR=00002','LT','1','COUNTRY',SYSDATE,'GLOBAL','CSTM:CAT',SYSDATE,'ACTIVE' FROM DUAL WHERE NOT EXISTS (SELECT 1 FROM FT_T_GUGP WHERE PRNT_GU_GRP_OID= 'GUGR=00002'  AND GU_ID='LT');</v>
      </c>
    </row>
    <row r="19" spans="1:14">
      <c r="A19" s="29"/>
      <c r="B19" s="49" t="s">
        <v>229</v>
      </c>
      <c r="C19" s="49" t="s">
        <v>250</v>
      </c>
      <c r="D19" s="49" t="s">
        <v>250</v>
      </c>
      <c r="E19" s="49" t="s">
        <v>268</v>
      </c>
      <c r="F19" s="49" t="s">
        <v>48</v>
      </c>
      <c r="G19" s="54" t="s">
        <v>47</v>
      </c>
      <c r="H19" s="43" t="s">
        <v>35</v>
      </c>
      <c r="I19" s="56" t="s">
        <v>210</v>
      </c>
      <c r="J19" s="42" t="s">
        <v>211</v>
      </c>
      <c r="K19" s="43" t="s">
        <v>35</v>
      </c>
      <c r="L19" s="41" t="s">
        <v>15</v>
      </c>
      <c r="M19" s="28" t="str">
        <f t="shared" si="0"/>
        <v>INSERT INTO FT_T_GUGP (GUGP_OID,PRNT_GU_GRP_OID,gu_grp_oid,GU_ID,GU_CNT,GU_TYP,LAST_CHG_TMS,PRT_PURP_TYP,LAST_CHG_USR_ID,START_TMS,DATA_STAT_TYP)</v>
      </c>
      <c r="N19" s="28" t="str">
        <f t="shared" si="1"/>
        <v>INSERT INTO FT_T_GUGP (GUGP_OID,PRNT_GU_GRP_OID,gu_grp_oid,GU_ID,GU_CNT,GU_TYP,LAST_CHG_TMS,PRT_PURP_TYP,LAST_CHG_USR_ID,START_TMS,DATA_STAT_TYP) SELECT 'GUGP=00018','GUGR=00002','GUGR=00002','LU','1','COUNTRY',SYSDATE,'GLOBAL','CSTM:CAT',SYSDATE,'ACTIVE' FROM DUAL WHERE NOT EXISTS (SELECT 1 FROM FT_T_GUGP WHERE PRNT_GU_GRP_OID= 'GUGR=00002'  AND GU_ID='LU');</v>
      </c>
    </row>
    <row r="20" spans="1:14">
      <c r="A20" s="29"/>
      <c r="B20" s="49" t="s">
        <v>230</v>
      </c>
      <c r="C20" s="49" t="s">
        <v>250</v>
      </c>
      <c r="D20" s="49" t="s">
        <v>250</v>
      </c>
      <c r="E20" s="49" t="s">
        <v>69</v>
      </c>
      <c r="F20" s="49" t="s">
        <v>48</v>
      </c>
      <c r="G20" s="54" t="s">
        <v>47</v>
      </c>
      <c r="H20" s="43" t="s">
        <v>35</v>
      </c>
      <c r="I20" s="56" t="s">
        <v>210</v>
      </c>
      <c r="J20" s="42" t="s">
        <v>211</v>
      </c>
      <c r="K20" s="43" t="s">
        <v>35</v>
      </c>
      <c r="L20" s="41" t="s">
        <v>15</v>
      </c>
      <c r="M20" s="28" t="str">
        <f t="shared" si="0"/>
        <v>INSERT INTO FT_T_GUGP (GUGP_OID,PRNT_GU_GRP_OID,gu_grp_oid,GU_ID,GU_CNT,GU_TYP,LAST_CHG_TMS,PRT_PURP_TYP,LAST_CHG_USR_ID,START_TMS,DATA_STAT_TYP)</v>
      </c>
      <c r="N20" s="28" t="str">
        <f t="shared" si="1"/>
        <v>INSERT INTO FT_T_GUGP (GUGP_OID,PRNT_GU_GRP_OID,gu_grp_oid,GU_ID,GU_CNT,GU_TYP,LAST_CHG_TMS,PRT_PURP_TYP,LAST_CHG_USR_ID,START_TMS,DATA_STAT_TYP) SELECT 'GUGP=00019','GUGR=00002','GUGR=00002','MT','1','COUNTRY',SYSDATE,'GLOBAL','CSTM:CAT',SYSDATE,'ACTIVE' FROM DUAL WHERE NOT EXISTS (SELECT 1 FROM FT_T_GUGP WHERE PRNT_GU_GRP_OID= 'GUGR=00002'  AND GU_ID='MT');</v>
      </c>
    </row>
    <row r="21" spans="1:14">
      <c r="A21" s="29"/>
      <c r="B21" s="49" t="s">
        <v>231</v>
      </c>
      <c r="C21" s="49" t="s">
        <v>250</v>
      </c>
      <c r="D21" s="49" t="s">
        <v>250</v>
      </c>
      <c r="E21" s="49" t="s">
        <v>269</v>
      </c>
      <c r="F21" s="49" t="s">
        <v>48</v>
      </c>
      <c r="G21" s="54" t="s">
        <v>47</v>
      </c>
      <c r="H21" s="43" t="s">
        <v>35</v>
      </c>
      <c r="I21" s="56" t="s">
        <v>210</v>
      </c>
      <c r="J21" s="42" t="s">
        <v>211</v>
      </c>
      <c r="K21" s="43" t="s">
        <v>35</v>
      </c>
      <c r="L21" s="41" t="s">
        <v>15</v>
      </c>
      <c r="M21" s="28" t="str">
        <f t="shared" si="0"/>
        <v>INSERT INTO FT_T_GUGP (GUGP_OID,PRNT_GU_GRP_OID,gu_grp_oid,GU_ID,GU_CNT,GU_TYP,LAST_CHG_TMS,PRT_PURP_TYP,LAST_CHG_USR_ID,START_TMS,DATA_STAT_TYP)</v>
      </c>
      <c r="N21" s="28" t="str">
        <f t="shared" si="1"/>
        <v>INSERT INTO FT_T_GUGP (GUGP_OID,PRNT_GU_GRP_OID,gu_grp_oid,GU_ID,GU_CNT,GU_TYP,LAST_CHG_TMS,PRT_PURP_TYP,LAST_CHG_USR_ID,START_TMS,DATA_STAT_TYP) SELECT 'GUGP=00020','GUGR=00002','GUGR=00002','NL','1','COUNTRY',SYSDATE,'GLOBAL','CSTM:CAT',SYSDATE,'ACTIVE' FROM DUAL WHERE NOT EXISTS (SELECT 1 FROM FT_T_GUGP WHERE PRNT_GU_GRP_OID= 'GUGR=00002'  AND GU_ID='NL');</v>
      </c>
    </row>
    <row r="22" spans="1:14">
      <c r="A22" s="29"/>
      <c r="B22" s="49" t="s">
        <v>232</v>
      </c>
      <c r="C22" s="49" t="s">
        <v>250</v>
      </c>
      <c r="D22" s="49" t="s">
        <v>250</v>
      </c>
      <c r="E22" s="49" t="s">
        <v>270</v>
      </c>
      <c r="F22" s="49" t="s">
        <v>48</v>
      </c>
      <c r="G22" s="54" t="s">
        <v>47</v>
      </c>
      <c r="H22" s="43" t="s">
        <v>35</v>
      </c>
      <c r="I22" s="56" t="s">
        <v>210</v>
      </c>
      <c r="J22" s="42" t="s">
        <v>211</v>
      </c>
      <c r="K22" s="43" t="s">
        <v>35</v>
      </c>
      <c r="L22" s="41" t="s">
        <v>15</v>
      </c>
      <c r="M22" s="28" t="str">
        <f t="shared" si="0"/>
        <v>INSERT INTO FT_T_GUGP (GUGP_OID,PRNT_GU_GRP_OID,gu_grp_oid,GU_ID,GU_CNT,GU_TYP,LAST_CHG_TMS,PRT_PURP_TYP,LAST_CHG_USR_ID,START_TMS,DATA_STAT_TYP)</v>
      </c>
      <c r="N22" s="28" t="str">
        <f t="shared" si="1"/>
        <v>INSERT INTO FT_T_GUGP (GUGP_OID,PRNT_GU_GRP_OID,gu_grp_oid,GU_ID,GU_CNT,GU_TYP,LAST_CHG_TMS,PRT_PURP_TYP,LAST_CHG_USR_ID,START_TMS,DATA_STAT_TYP) SELECT 'GUGP=00021','GUGR=00002','GUGR=00002','PL','1','COUNTRY',SYSDATE,'GLOBAL','CSTM:CAT',SYSDATE,'ACTIVE' FROM DUAL WHERE NOT EXISTS (SELECT 1 FROM FT_T_GUGP WHERE PRNT_GU_GRP_OID= 'GUGR=00002'  AND GU_ID='PL');</v>
      </c>
    </row>
    <row r="23" spans="1:14">
      <c r="A23" s="29"/>
      <c r="B23" s="49" t="s">
        <v>233</v>
      </c>
      <c r="C23" s="49" t="s">
        <v>250</v>
      </c>
      <c r="D23" s="49" t="s">
        <v>250</v>
      </c>
      <c r="E23" s="49" t="s">
        <v>271</v>
      </c>
      <c r="F23" s="49" t="s">
        <v>48</v>
      </c>
      <c r="G23" s="54" t="s">
        <v>47</v>
      </c>
      <c r="H23" s="43" t="s">
        <v>35</v>
      </c>
      <c r="I23" s="56" t="s">
        <v>210</v>
      </c>
      <c r="J23" s="42" t="s">
        <v>211</v>
      </c>
      <c r="K23" s="43" t="s">
        <v>35</v>
      </c>
      <c r="L23" s="41" t="s">
        <v>15</v>
      </c>
      <c r="M23" s="28" t="str">
        <f t="shared" si="0"/>
        <v>INSERT INTO FT_T_GUGP (GUGP_OID,PRNT_GU_GRP_OID,gu_grp_oid,GU_ID,GU_CNT,GU_TYP,LAST_CHG_TMS,PRT_PURP_TYP,LAST_CHG_USR_ID,START_TMS,DATA_STAT_TYP)</v>
      </c>
      <c r="N23" s="28" t="str">
        <f t="shared" si="1"/>
        <v>INSERT INTO FT_T_GUGP (GUGP_OID,PRNT_GU_GRP_OID,gu_grp_oid,GU_ID,GU_CNT,GU_TYP,LAST_CHG_TMS,PRT_PURP_TYP,LAST_CHG_USR_ID,START_TMS,DATA_STAT_TYP) SELECT 'GUGP=00022','GUGR=00002','GUGR=00002','PT','1','COUNTRY',SYSDATE,'GLOBAL','CSTM:CAT',SYSDATE,'ACTIVE' FROM DUAL WHERE NOT EXISTS (SELECT 1 FROM FT_T_GUGP WHERE PRNT_GU_GRP_OID= 'GUGR=00002'  AND GU_ID='PT');</v>
      </c>
    </row>
    <row r="24" spans="1:14">
      <c r="A24" s="29"/>
      <c r="B24" s="49" t="s">
        <v>234</v>
      </c>
      <c r="C24" s="49" t="s">
        <v>250</v>
      </c>
      <c r="D24" s="49" t="s">
        <v>250</v>
      </c>
      <c r="E24" s="49" t="s">
        <v>272</v>
      </c>
      <c r="F24" s="49" t="s">
        <v>48</v>
      </c>
      <c r="G24" s="54" t="s">
        <v>47</v>
      </c>
      <c r="H24" s="43" t="s">
        <v>35</v>
      </c>
      <c r="I24" s="56" t="s">
        <v>210</v>
      </c>
      <c r="J24" s="42" t="s">
        <v>211</v>
      </c>
      <c r="K24" s="43" t="s">
        <v>35</v>
      </c>
      <c r="L24" s="41" t="s">
        <v>15</v>
      </c>
      <c r="M24" s="28" t="str">
        <f t="shared" si="0"/>
        <v>INSERT INTO FT_T_GUGP (GUGP_OID,PRNT_GU_GRP_OID,gu_grp_oid,GU_ID,GU_CNT,GU_TYP,LAST_CHG_TMS,PRT_PURP_TYP,LAST_CHG_USR_ID,START_TMS,DATA_STAT_TYP)</v>
      </c>
      <c r="N24" s="28" t="str">
        <f t="shared" si="1"/>
        <v>INSERT INTO FT_T_GUGP (GUGP_OID,PRNT_GU_GRP_OID,gu_grp_oid,GU_ID,GU_CNT,GU_TYP,LAST_CHG_TMS,PRT_PURP_TYP,LAST_CHG_USR_ID,START_TMS,DATA_STAT_TYP) SELECT 'GUGP=00023','GUGR=00002','GUGR=00002','RO','1','COUNTRY',SYSDATE,'GLOBAL','CSTM:CAT',SYSDATE,'ACTIVE' FROM DUAL WHERE NOT EXISTS (SELECT 1 FROM FT_T_GUGP WHERE PRNT_GU_GRP_OID= 'GUGR=00002'  AND GU_ID='RO');</v>
      </c>
    </row>
    <row r="25" spans="1:14">
      <c r="A25" s="29"/>
      <c r="B25" s="49" t="s">
        <v>235</v>
      </c>
      <c r="C25" s="49" t="s">
        <v>250</v>
      </c>
      <c r="D25" s="49" t="s">
        <v>250</v>
      </c>
      <c r="E25" s="49" t="s">
        <v>273</v>
      </c>
      <c r="F25" s="49" t="s">
        <v>48</v>
      </c>
      <c r="G25" s="54" t="s">
        <v>47</v>
      </c>
      <c r="H25" s="43" t="s">
        <v>35</v>
      </c>
      <c r="I25" s="56" t="s">
        <v>210</v>
      </c>
      <c r="J25" s="42" t="s">
        <v>211</v>
      </c>
      <c r="K25" s="43" t="s">
        <v>35</v>
      </c>
      <c r="L25" s="41" t="s">
        <v>15</v>
      </c>
      <c r="M25" s="28" t="str">
        <f t="shared" si="0"/>
        <v>INSERT INTO FT_T_GUGP (GUGP_OID,PRNT_GU_GRP_OID,gu_grp_oid,GU_ID,GU_CNT,GU_TYP,LAST_CHG_TMS,PRT_PURP_TYP,LAST_CHG_USR_ID,START_TMS,DATA_STAT_TYP)</v>
      </c>
      <c r="N25" s="28" t="str">
        <f t="shared" si="1"/>
        <v>INSERT INTO FT_T_GUGP (GUGP_OID,PRNT_GU_GRP_OID,gu_grp_oid,GU_ID,GU_CNT,GU_TYP,LAST_CHG_TMS,PRT_PURP_TYP,LAST_CHG_USR_ID,START_TMS,DATA_STAT_TYP) SELECT 'GUGP=00024','GUGR=00002','GUGR=00002','SK','1','COUNTRY',SYSDATE,'GLOBAL','CSTM:CAT',SYSDATE,'ACTIVE' FROM DUAL WHERE NOT EXISTS (SELECT 1 FROM FT_T_GUGP WHERE PRNT_GU_GRP_OID= 'GUGR=00002'  AND GU_ID='SK');</v>
      </c>
    </row>
    <row r="26" spans="1:14">
      <c r="A26" s="29"/>
      <c r="B26" s="49" t="s">
        <v>236</v>
      </c>
      <c r="C26" s="49" t="s">
        <v>250</v>
      </c>
      <c r="D26" s="49" t="s">
        <v>250</v>
      </c>
      <c r="E26" s="49" t="s">
        <v>274</v>
      </c>
      <c r="F26" s="49" t="s">
        <v>48</v>
      </c>
      <c r="G26" s="54" t="s">
        <v>47</v>
      </c>
      <c r="H26" s="43" t="s">
        <v>35</v>
      </c>
      <c r="I26" s="56" t="s">
        <v>210</v>
      </c>
      <c r="J26" s="42" t="s">
        <v>211</v>
      </c>
      <c r="K26" s="43" t="s">
        <v>35</v>
      </c>
      <c r="L26" s="41" t="s">
        <v>15</v>
      </c>
      <c r="M26" s="28" t="str">
        <f t="shared" si="0"/>
        <v>INSERT INTO FT_T_GUGP (GUGP_OID,PRNT_GU_GRP_OID,gu_grp_oid,GU_ID,GU_CNT,GU_TYP,LAST_CHG_TMS,PRT_PURP_TYP,LAST_CHG_USR_ID,START_TMS,DATA_STAT_TYP)</v>
      </c>
      <c r="N26" s="28" t="str">
        <f t="shared" si="1"/>
        <v>INSERT INTO FT_T_GUGP (GUGP_OID,PRNT_GU_GRP_OID,gu_grp_oid,GU_ID,GU_CNT,GU_TYP,LAST_CHG_TMS,PRT_PURP_TYP,LAST_CHG_USR_ID,START_TMS,DATA_STAT_TYP) SELECT 'GUGP=00025','GUGR=00002','GUGR=00002','SI','1','COUNTRY',SYSDATE,'GLOBAL','CSTM:CAT',SYSDATE,'ACTIVE' FROM DUAL WHERE NOT EXISTS (SELECT 1 FROM FT_T_GUGP WHERE PRNT_GU_GRP_OID= 'GUGR=00002'  AND GU_ID='SI');</v>
      </c>
    </row>
    <row r="27" spans="1:14">
      <c r="A27" s="29"/>
      <c r="B27" s="49" t="s">
        <v>237</v>
      </c>
      <c r="C27" s="49" t="s">
        <v>250</v>
      </c>
      <c r="D27" s="49" t="s">
        <v>250</v>
      </c>
      <c r="E27" s="49" t="s">
        <v>275</v>
      </c>
      <c r="F27" s="49" t="s">
        <v>48</v>
      </c>
      <c r="G27" s="54" t="s">
        <v>47</v>
      </c>
      <c r="H27" s="43" t="s">
        <v>35</v>
      </c>
      <c r="I27" s="56" t="s">
        <v>210</v>
      </c>
      <c r="J27" s="42" t="s">
        <v>211</v>
      </c>
      <c r="K27" s="43" t="s">
        <v>35</v>
      </c>
      <c r="L27" s="41" t="s">
        <v>15</v>
      </c>
      <c r="M27" s="28" t="str">
        <f t="shared" si="0"/>
        <v>INSERT INTO FT_T_GUGP (GUGP_OID,PRNT_GU_GRP_OID,gu_grp_oid,GU_ID,GU_CNT,GU_TYP,LAST_CHG_TMS,PRT_PURP_TYP,LAST_CHG_USR_ID,START_TMS,DATA_STAT_TYP)</v>
      </c>
      <c r="N27" s="28" t="str">
        <f t="shared" si="1"/>
        <v>INSERT INTO FT_T_GUGP (GUGP_OID,PRNT_GU_GRP_OID,gu_grp_oid,GU_ID,GU_CNT,GU_TYP,LAST_CHG_TMS,PRT_PURP_TYP,LAST_CHG_USR_ID,START_TMS,DATA_STAT_TYP) SELECT 'GUGP=00026','GUGR=00002','GUGR=00002','ES','1','COUNTRY',SYSDATE,'GLOBAL','CSTM:CAT',SYSDATE,'ACTIVE' FROM DUAL WHERE NOT EXISTS (SELECT 1 FROM FT_T_GUGP WHERE PRNT_GU_GRP_OID= 'GUGR=00002'  AND GU_ID='ES');</v>
      </c>
    </row>
    <row r="28" spans="1:14">
      <c r="A28" s="29"/>
      <c r="B28" s="49" t="s">
        <v>238</v>
      </c>
      <c r="C28" s="49" t="s">
        <v>250</v>
      </c>
      <c r="D28" s="49" t="s">
        <v>250</v>
      </c>
      <c r="E28" s="49" t="s">
        <v>276</v>
      </c>
      <c r="F28" s="49" t="s">
        <v>48</v>
      </c>
      <c r="G28" s="54" t="s">
        <v>47</v>
      </c>
      <c r="H28" s="43" t="s">
        <v>35</v>
      </c>
      <c r="I28" s="56" t="s">
        <v>210</v>
      </c>
      <c r="J28" s="42" t="s">
        <v>211</v>
      </c>
      <c r="K28" s="43" t="s">
        <v>35</v>
      </c>
      <c r="L28" s="41" t="s">
        <v>15</v>
      </c>
      <c r="M28" s="28" t="str">
        <f t="shared" si="0"/>
        <v>INSERT INTO FT_T_GUGP (GUGP_OID,PRNT_GU_GRP_OID,gu_grp_oid,GU_ID,GU_CNT,GU_TYP,LAST_CHG_TMS,PRT_PURP_TYP,LAST_CHG_USR_ID,START_TMS,DATA_STAT_TYP)</v>
      </c>
      <c r="N28" s="28" t="str">
        <f t="shared" si="1"/>
        <v>INSERT INTO FT_T_GUGP (GUGP_OID,PRNT_GU_GRP_OID,gu_grp_oid,GU_ID,GU_CNT,GU_TYP,LAST_CHG_TMS,PRT_PURP_TYP,LAST_CHG_USR_ID,START_TMS,DATA_STAT_TYP) SELECT 'GUGP=00027','GUGR=00002','GUGR=00002','SE','1','COUNTRY',SYSDATE,'GLOBAL','CSTM:CAT',SYSDATE,'ACTIVE' FROM DUAL WHERE NOT EXISTS (SELECT 1 FROM FT_T_GUGP WHERE PRNT_GU_GRP_OID= 'GUGR=00002'  AND GU_ID='SE');</v>
      </c>
    </row>
    <row r="29" spans="1:14">
      <c r="A29" s="29"/>
      <c r="B29" s="49" t="s">
        <v>239</v>
      </c>
      <c r="C29" s="49" t="s">
        <v>250</v>
      </c>
      <c r="D29" s="49" t="s">
        <v>250</v>
      </c>
      <c r="E29" s="49" t="s">
        <v>277</v>
      </c>
      <c r="F29" s="49" t="s">
        <v>48</v>
      </c>
      <c r="G29" s="54" t="s">
        <v>47</v>
      </c>
      <c r="H29" s="43" t="s">
        <v>35</v>
      </c>
      <c r="I29" s="56" t="s">
        <v>210</v>
      </c>
      <c r="J29" s="42" t="s">
        <v>211</v>
      </c>
      <c r="K29" s="43" t="s">
        <v>35</v>
      </c>
      <c r="L29" s="41" t="s">
        <v>15</v>
      </c>
      <c r="M29" s="28" t="str">
        <f t="shared" si="0"/>
        <v>INSERT INTO FT_T_GUGP (GUGP_OID,PRNT_GU_GRP_OID,gu_grp_oid,GU_ID,GU_CNT,GU_TYP,LAST_CHG_TMS,PRT_PURP_TYP,LAST_CHG_USR_ID,START_TMS,DATA_STAT_TYP)</v>
      </c>
      <c r="N29" s="28" t="str">
        <f t="shared" si="1"/>
        <v>INSERT INTO FT_T_GUGP (GUGP_OID,PRNT_GU_GRP_OID,gu_grp_oid,GU_ID,GU_CNT,GU_TYP,LAST_CHG_TMS,PRT_PURP_TYP,LAST_CHG_USR_ID,START_TMS,DATA_STAT_TYP) SELECT 'GUGP=00028','GUGR=00002','GUGR=00002','GB','1','COUNTRY',SYSDATE,'GLOBAL','CSTM:CAT',SYSDATE,'ACTIVE' FROM DUAL WHERE NOT EXISTS (SELECT 1 FROM FT_T_GUGP WHERE PRNT_GU_GRP_OID= 'GUGR=00002'  AND GU_ID='GB');</v>
      </c>
    </row>
    <row r="30" spans="1:14">
      <c r="A30" s="29"/>
      <c r="B30" s="49" t="s">
        <v>240</v>
      </c>
      <c r="C30" s="49" t="s">
        <v>250</v>
      </c>
      <c r="D30" s="49" t="s">
        <v>250</v>
      </c>
      <c r="E30" s="49" t="s">
        <v>278</v>
      </c>
      <c r="F30" s="49" t="s">
        <v>48</v>
      </c>
      <c r="G30" s="54" t="s">
        <v>47</v>
      </c>
      <c r="H30" s="43" t="s">
        <v>35</v>
      </c>
      <c r="I30" s="56" t="s">
        <v>210</v>
      </c>
      <c r="J30" s="42" t="s">
        <v>211</v>
      </c>
      <c r="K30" s="43" t="s">
        <v>35</v>
      </c>
      <c r="L30" s="41" t="s">
        <v>15</v>
      </c>
      <c r="M30" s="28" t="str">
        <f t="shared" si="0"/>
        <v>INSERT INTO FT_T_GUGP (GUGP_OID,PRNT_GU_GRP_OID,gu_grp_oid,GU_ID,GU_CNT,GU_TYP,LAST_CHG_TMS,PRT_PURP_TYP,LAST_CHG_USR_ID,START_TMS,DATA_STAT_TYP)</v>
      </c>
      <c r="N30" s="28" t="str">
        <f t="shared" si="1"/>
        <v>INSERT INTO FT_T_GUGP (GUGP_OID,PRNT_GU_GRP_OID,gu_grp_oid,GU_ID,GU_CNT,GU_TYP,LAST_CHG_TMS,PRT_PURP_TYP,LAST_CHG_USR_ID,START_TMS,DATA_STAT_TYP) SELECT 'GUGP=00030','GUGR=00002','GUGR=00002','LI','1','COUNTRY',SYSDATE,'GLOBAL','CSTM:CAT',SYSDATE,'ACTIVE' FROM DUAL WHERE NOT EXISTS (SELECT 1 FROM FT_T_GUGP WHERE PRNT_GU_GRP_OID= 'GUGR=00002'  AND GU_ID='LI');</v>
      </c>
    </row>
    <row r="31" spans="1:14">
      <c r="A31" s="29"/>
      <c r="B31" s="49" t="s">
        <v>241</v>
      </c>
      <c r="C31" s="49" t="s">
        <v>250</v>
      </c>
      <c r="D31" s="49" t="s">
        <v>250</v>
      </c>
      <c r="E31" s="49" t="s">
        <v>279</v>
      </c>
      <c r="F31" s="49" t="s">
        <v>48</v>
      </c>
      <c r="G31" s="54" t="s">
        <v>47</v>
      </c>
      <c r="H31" s="43" t="s">
        <v>35</v>
      </c>
      <c r="I31" s="56" t="s">
        <v>210</v>
      </c>
      <c r="J31" s="42" t="s">
        <v>211</v>
      </c>
      <c r="K31" s="43" t="s">
        <v>35</v>
      </c>
      <c r="L31" s="41" t="s">
        <v>15</v>
      </c>
      <c r="M31" s="28" t="str">
        <f t="shared" si="0"/>
        <v>INSERT INTO FT_T_GUGP (GUGP_OID,PRNT_GU_GRP_OID,gu_grp_oid,GU_ID,GU_CNT,GU_TYP,LAST_CHG_TMS,PRT_PURP_TYP,LAST_CHG_USR_ID,START_TMS,DATA_STAT_TYP)</v>
      </c>
      <c r="N31" s="28" t="str">
        <f t="shared" si="1"/>
        <v>INSERT INTO FT_T_GUGP (GUGP_OID,PRNT_GU_GRP_OID,gu_grp_oid,GU_ID,GU_CNT,GU_TYP,LAST_CHG_TMS,PRT_PURP_TYP,LAST_CHG_USR_ID,START_TMS,DATA_STAT_TYP) SELECT 'GUGP=00031','GUGR=00002','GUGR=00002','NO','1','COUNTRY',SYSDATE,'GLOBAL','CSTM:CAT',SYSDATE,'ACTIVE' FROM DUAL WHERE NOT EXISTS (SELECT 1 FROM FT_T_GUGP WHERE PRNT_GU_GRP_OID= 'GUGR=00002'  AND GU_ID='NO');</v>
      </c>
    </row>
    <row r="33" spans="2:14">
      <c r="B33" s="49" t="s">
        <v>242</v>
      </c>
      <c r="C33" s="49" t="s">
        <v>204</v>
      </c>
      <c r="D33" s="49" t="s">
        <v>204</v>
      </c>
      <c r="E33" s="51" t="s">
        <v>292</v>
      </c>
      <c r="F33" s="49" t="s">
        <v>48</v>
      </c>
      <c r="G33" s="54" t="s">
        <v>47</v>
      </c>
      <c r="H33" s="43" t="s">
        <v>35</v>
      </c>
      <c r="I33" s="56" t="s">
        <v>210</v>
      </c>
      <c r="J33" s="42" t="s">
        <v>211</v>
      </c>
      <c r="K33" s="43" t="s">
        <v>35</v>
      </c>
      <c r="L33" s="41" t="s">
        <v>15</v>
      </c>
      <c r="M33" s="28" t="str">
        <f t="shared" si="0"/>
        <v>INSERT INTO FT_T_GUGP (GUGP_OID,PRNT_GU_GRP_OID,gu_grp_oid,GU_ID,GU_CNT,GU_TYP,LAST_CHG_TMS,PRT_PURP_TYP,LAST_CHG_USR_ID,START_TMS,DATA_STAT_TYP)</v>
      </c>
      <c r="N33" s="28" t="str">
        <f t="shared" si="1"/>
        <v>INSERT INTO FT_T_GUGP (GUGP_OID,PRNT_GU_GRP_OID,gu_grp_oid,GU_ID,GU_CNT,GU_TYP,LAST_CHG_TMS,PRT_PURP_TYP,LAST_CHG_USR_ID,START_TMS,DATA_STAT_TYP) SELECT 'GUGP=00033','GUGR=00001','GUGR=00001','AU','1','COUNTRY',SYSDATE,'GLOBAL','CSTM:CAT',SYSDATE,'ACTIVE' FROM DUAL WHERE NOT EXISTS (SELECT 1 FROM FT_T_GUGP WHERE PRNT_GU_GRP_OID= 'GUGR=00001'  AND GU_ID='AU');</v>
      </c>
    </row>
    <row r="34" spans="2:14">
      <c r="B34" s="49" t="s">
        <v>243</v>
      </c>
      <c r="C34" s="49" t="s">
        <v>204</v>
      </c>
      <c r="D34" s="49" t="s">
        <v>204</v>
      </c>
      <c r="E34" s="51" t="s">
        <v>251</v>
      </c>
      <c r="F34" s="49" t="s">
        <v>48</v>
      </c>
      <c r="G34" s="54" t="s">
        <v>47</v>
      </c>
      <c r="H34" s="43" t="s">
        <v>35</v>
      </c>
      <c r="I34" s="56" t="s">
        <v>210</v>
      </c>
      <c r="J34" s="42" t="s">
        <v>211</v>
      </c>
      <c r="K34" s="43" t="s">
        <v>35</v>
      </c>
      <c r="L34" s="41" t="s">
        <v>15</v>
      </c>
      <c r="M34" s="28" t="str">
        <f t="shared" si="0"/>
        <v>INSERT INTO FT_T_GUGP (GUGP_OID,PRNT_GU_GRP_OID,gu_grp_oid,GU_ID,GU_CNT,GU_TYP,LAST_CHG_TMS,PRT_PURP_TYP,LAST_CHG_USR_ID,START_TMS,DATA_STAT_TYP)</v>
      </c>
      <c r="N34" s="28" t="str">
        <f t="shared" ref="N34:N57" si="2">CONCATENATE(M34," SELECT ","'",B34,"',","'",C34,"',","'",C34,"',","'",E34,"','",F34,"',","'",G34,"',","",H34,",", "'",I34,"',","'",J34,"',",K34,",","'",L34,"'"," FROM DUAL WHERE NOT EXISTS (SELECT 1 FROM FT_T_GUGP WHERE PRNT_GU_GRP_OID= '",C34,"'  AND GU_ID='",E34,"');")</f>
        <v>INSERT INTO FT_T_GUGP (GUGP_OID,PRNT_GU_GRP_OID,gu_grp_oid,GU_ID,GU_CNT,GU_TYP,LAST_CHG_TMS,PRT_PURP_TYP,LAST_CHG_USR_ID,START_TMS,DATA_STAT_TYP) SELECT 'GUGP=00034','GUGR=00001','GUGR=00001','AT','1','COUNTRY',SYSDATE,'GLOBAL','CSTM:CAT',SYSDATE,'ACTIVE' FROM DUAL WHERE NOT EXISTS (SELECT 1 FROM FT_T_GUGP WHERE PRNT_GU_GRP_OID= 'GUGR=00001'  AND GU_ID='AT');</v>
      </c>
    </row>
    <row r="35" spans="2:14">
      <c r="B35" s="49" t="s">
        <v>244</v>
      </c>
      <c r="C35" s="49" t="s">
        <v>204</v>
      </c>
      <c r="D35" s="49" t="s">
        <v>204</v>
      </c>
      <c r="E35" s="51" t="s">
        <v>252</v>
      </c>
      <c r="F35" s="49" t="s">
        <v>48</v>
      </c>
      <c r="G35" s="54" t="s">
        <v>47</v>
      </c>
      <c r="H35" s="43" t="s">
        <v>35</v>
      </c>
      <c r="I35" s="56" t="s">
        <v>210</v>
      </c>
      <c r="J35" s="42" t="s">
        <v>211</v>
      </c>
      <c r="K35" s="43" t="s">
        <v>35</v>
      </c>
      <c r="L35" s="41" t="s">
        <v>15</v>
      </c>
      <c r="M35" s="28" t="str">
        <f t="shared" si="0"/>
        <v>INSERT INTO FT_T_GUGP (GUGP_OID,PRNT_GU_GRP_OID,gu_grp_oid,GU_ID,GU_CNT,GU_TYP,LAST_CHG_TMS,PRT_PURP_TYP,LAST_CHG_USR_ID,START_TMS,DATA_STAT_TYP)</v>
      </c>
      <c r="N35" s="28" t="str">
        <f t="shared" si="2"/>
        <v>INSERT INTO FT_T_GUGP (GUGP_OID,PRNT_GU_GRP_OID,gu_grp_oid,GU_ID,GU_CNT,GU_TYP,LAST_CHG_TMS,PRT_PURP_TYP,LAST_CHG_USR_ID,START_TMS,DATA_STAT_TYP) SELECT 'GUGP=00035','GUGR=00001','GUGR=00001','BE','1','COUNTRY',SYSDATE,'GLOBAL','CSTM:CAT',SYSDATE,'ACTIVE' FROM DUAL WHERE NOT EXISTS (SELECT 1 FROM FT_T_GUGP WHERE PRNT_GU_GRP_OID= 'GUGR=00001'  AND GU_ID='BE');</v>
      </c>
    </row>
    <row r="36" spans="2:14">
      <c r="B36" s="49" t="s">
        <v>245</v>
      </c>
      <c r="C36" s="49" t="s">
        <v>204</v>
      </c>
      <c r="D36" s="49" t="s">
        <v>204</v>
      </c>
      <c r="E36" s="51" t="s">
        <v>293</v>
      </c>
      <c r="F36" s="49" t="s">
        <v>48</v>
      </c>
      <c r="G36" s="54" t="s">
        <v>47</v>
      </c>
      <c r="H36" s="43" t="s">
        <v>35</v>
      </c>
      <c r="I36" s="56" t="s">
        <v>210</v>
      </c>
      <c r="J36" s="42" t="s">
        <v>211</v>
      </c>
      <c r="K36" s="43" t="s">
        <v>35</v>
      </c>
      <c r="L36" s="41" t="s">
        <v>15</v>
      </c>
      <c r="M36" s="28" t="str">
        <f t="shared" si="0"/>
        <v>INSERT INTO FT_T_GUGP (GUGP_OID,PRNT_GU_GRP_OID,gu_grp_oid,GU_ID,GU_CNT,GU_TYP,LAST_CHG_TMS,PRT_PURP_TYP,LAST_CHG_USR_ID,START_TMS,DATA_STAT_TYP)</v>
      </c>
      <c r="N36" s="28" t="str">
        <f t="shared" si="2"/>
        <v>INSERT INTO FT_T_GUGP (GUGP_OID,PRNT_GU_GRP_OID,gu_grp_oid,GU_ID,GU_CNT,GU_TYP,LAST_CHG_TMS,PRT_PURP_TYP,LAST_CHG_USR_ID,START_TMS,DATA_STAT_TYP) SELECT 'GUGP=00036','GUGR=00001','GUGR=00001','CA','1','COUNTRY',SYSDATE,'GLOBAL','CSTM:CAT',SYSDATE,'ACTIVE' FROM DUAL WHERE NOT EXISTS (SELECT 1 FROM FT_T_GUGP WHERE PRNT_GU_GRP_OID= 'GUGR=00001'  AND GU_ID='CA');</v>
      </c>
    </row>
    <row r="37" spans="2:14">
      <c r="B37" s="49" t="s">
        <v>246</v>
      </c>
      <c r="C37" s="49" t="s">
        <v>204</v>
      </c>
      <c r="D37" s="49" t="s">
        <v>204</v>
      </c>
      <c r="E37" s="51" t="s">
        <v>95</v>
      </c>
      <c r="F37" s="49" t="s">
        <v>48</v>
      </c>
      <c r="G37" s="54" t="s">
        <v>47</v>
      </c>
      <c r="H37" s="43" t="s">
        <v>35</v>
      </c>
      <c r="I37" s="56" t="s">
        <v>210</v>
      </c>
      <c r="J37" s="42" t="s">
        <v>211</v>
      </c>
      <c r="K37" s="43" t="s">
        <v>35</v>
      </c>
      <c r="L37" s="41" t="s">
        <v>15</v>
      </c>
      <c r="M37" s="28" t="str">
        <f t="shared" si="0"/>
        <v>INSERT INTO FT_T_GUGP (GUGP_OID,PRNT_GU_GRP_OID,gu_grp_oid,GU_ID,GU_CNT,GU_TYP,LAST_CHG_TMS,PRT_PURP_TYP,LAST_CHG_USR_ID,START_TMS,DATA_STAT_TYP)</v>
      </c>
      <c r="N37" s="28" t="str">
        <f t="shared" si="2"/>
        <v>INSERT INTO FT_T_GUGP (GUGP_OID,PRNT_GU_GRP_OID,gu_grp_oid,GU_ID,GU_CNT,GU_TYP,LAST_CHG_TMS,PRT_PURP_TYP,LAST_CHG_USR_ID,START_TMS,DATA_STAT_TYP) SELECT 'GUGP=00037','GUGR=00001','GUGR=00001','CL','1','COUNTRY',SYSDATE,'GLOBAL','CSTM:CAT',SYSDATE,'ACTIVE' FROM DUAL WHERE NOT EXISTS (SELECT 1 FROM FT_T_GUGP WHERE PRNT_GU_GRP_OID= 'GUGR=00001'  AND GU_ID='CL');</v>
      </c>
    </row>
    <row r="38" spans="2:14">
      <c r="B38" s="49" t="s">
        <v>247</v>
      </c>
      <c r="C38" s="49" t="s">
        <v>204</v>
      </c>
      <c r="D38" s="49" t="s">
        <v>204</v>
      </c>
      <c r="E38" s="51" t="s">
        <v>256</v>
      </c>
      <c r="F38" s="49" t="s">
        <v>48</v>
      </c>
      <c r="G38" s="54" t="s">
        <v>47</v>
      </c>
      <c r="H38" s="43" t="s">
        <v>35</v>
      </c>
      <c r="I38" s="56" t="s">
        <v>210</v>
      </c>
      <c r="J38" s="42" t="s">
        <v>211</v>
      </c>
      <c r="K38" s="43" t="s">
        <v>35</v>
      </c>
      <c r="L38" s="41" t="s">
        <v>15</v>
      </c>
      <c r="M38" s="28" t="str">
        <f t="shared" si="0"/>
        <v>INSERT INTO FT_T_GUGP (GUGP_OID,PRNT_GU_GRP_OID,gu_grp_oid,GU_ID,GU_CNT,GU_TYP,LAST_CHG_TMS,PRT_PURP_TYP,LAST_CHG_USR_ID,START_TMS,DATA_STAT_TYP)</v>
      </c>
      <c r="N38" s="28" t="str">
        <f t="shared" si="2"/>
        <v>INSERT INTO FT_T_GUGP (GUGP_OID,PRNT_GU_GRP_OID,gu_grp_oid,GU_ID,GU_CNT,GU_TYP,LAST_CHG_TMS,PRT_PURP_TYP,LAST_CHG_USR_ID,START_TMS,DATA_STAT_TYP) SELECT 'GUGP=00038','GUGR=00001','GUGR=00001','CZ','1','COUNTRY',SYSDATE,'GLOBAL','CSTM:CAT',SYSDATE,'ACTIVE' FROM DUAL WHERE NOT EXISTS (SELECT 1 FROM FT_T_GUGP WHERE PRNT_GU_GRP_OID= 'GUGR=00001'  AND GU_ID='CZ');</v>
      </c>
    </row>
    <row r="39" spans="2:14">
      <c r="B39" s="49" t="s">
        <v>248</v>
      </c>
      <c r="C39" s="49" t="s">
        <v>204</v>
      </c>
      <c r="D39" s="49" t="s">
        <v>204</v>
      </c>
      <c r="E39" s="51" t="s">
        <v>257</v>
      </c>
      <c r="F39" s="49" t="s">
        <v>48</v>
      </c>
      <c r="G39" s="54" t="s">
        <v>47</v>
      </c>
      <c r="H39" s="43" t="s">
        <v>35</v>
      </c>
      <c r="I39" s="56" t="s">
        <v>210</v>
      </c>
      <c r="J39" s="42" t="s">
        <v>211</v>
      </c>
      <c r="K39" s="43" t="s">
        <v>35</v>
      </c>
      <c r="L39" s="41" t="s">
        <v>15</v>
      </c>
      <c r="M39" s="28" t="str">
        <f t="shared" si="0"/>
        <v>INSERT INTO FT_T_GUGP (GUGP_OID,PRNT_GU_GRP_OID,gu_grp_oid,GU_ID,GU_CNT,GU_TYP,LAST_CHG_TMS,PRT_PURP_TYP,LAST_CHG_USR_ID,START_TMS,DATA_STAT_TYP)</v>
      </c>
      <c r="N39" s="28" t="str">
        <f t="shared" si="2"/>
        <v>INSERT INTO FT_T_GUGP (GUGP_OID,PRNT_GU_GRP_OID,gu_grp_oid,GU_ID,GU_CNT,GU_TYP,LAST_CHG_TMS,PRT_PURP_TYP,LAST_CHG_USR_ID,START_TMS,DATA_STAT_TYP) SELECT 'GUGP=00039','GUGR=00001','GUGR=00001','DK','1','COUNTRY',SYSDATE,'GLOBAL','CSTM:CAT',SYSDATE,'ACTIVE' FROM DUAL WHERE NOT EXISTS (SELECT 1 FROM FT_T_GUGP WHERE PRNT_GU_GRP_OID= 'GUGR=00001'  AND GU_ID='DK');</v>
      </c>
    </row>
    <row r="40" spans="2:14">
      <c r="B40" s="49" t="s">
        <v>249</v>
      </c>
      <c r="C40" s="49" t="s">
        <v>204</v>
      </c>
      <c r="D40" s="49" t="s">
        <v>204</v>
      </c>
      <c r="E40" s="51" t="s">
        <v>258</v>
      </c>
      <c r="F40" s="49" t="s">
        <v>48</v>
      </c>
      <c r="G40" s="54" t="s">
        <v>47</v>
      </c>
      <c r="H40" s="43" t="s">
        <v>35</v>
      </c>
      <c r="I40" s="56" t="s">
        <v>210</v>
      </c>
      <c r="J40" s="42" t="s">
        <v>211</v>
      </c>
      <c r="K40" s="43" t="s">
        <v>35</v>
      </c>
      <c r="L40" s="41" t="s">
        <v>15</v>
      </c>
      <c r="M40" s="28" t="str">
        <f t="shared" si="0"/>
        <v>INSERT INTO FT_T_GUGP (GUGP_OID,PRNT_GU_GRP_OID,gu_grp_oid,GU_ID,GU_CNT,GU_TYP,LAST_CHG_TMS,PRT_PURP_TYP,LAST_CHG_USR_ID,START_TMS,DATA_STAT_TYP)</v>
      </c>
      <c r="N40" s="28" t="str">
        <f t="shared" si="2"/>
        <v>INSERT INTO FT_T_GUGP (GUGP_OID,PRNT_GU_GRP_OID,gu_grp_oid,GU_ID,GU_CNT,GU_TYP,LAST_CHG_TMS,PRT_PURP_TYP,LAST_CHG_USR_ID,START_TMS,DATA_STAT_TYP) SELECT 'GUGP=00040','GUGR=00001','GUGR=00001','EE','1','COUNTRY',SYSDATE,'GLOBAL','CSTM:CAT',SYSDATE,'ACTIVE' FROM DUAL WHERE NOT EXISTS (SELECT 1 FROM FT_T_GUGP WHERE PRNT_GU_GRP_OID= 'GUGR=00001'  AND GU_ID='EE');</v>
      </c>
    </row>
    <row r="41" spans="2:14">
      <c r="B41" s="49" t="s">
        <v>303</v>
      </c>
      <c r="C41" s="49" t="s">
        <v>204</v>
      </c>
      <c r="D41" s="49" t="s">
        <v>204</v>
      </c>
      <c r="E41" s="51" t="s">
        <v>259</v>
      </c>
      <c r="F41" s="49" t="s">
        <v>48</v>
      </c>
      <c r="G41" s="54" t="s">
        <v>47</v>
      </c>
      <c r="H41" s="43" t="s">
        <v>35</v>
      </c>
      <c r="I41" s="56" t="s">
        <v>210</v>
      </c>
      <c r="J41" s="42" t="s">
        <v>211</v>
      </c>
      <c r="K41" s="43" t="s">
        <v>35</v>
      </c>
      <c r="L41" s="41" t="s">
        <v>15</v>
      </c>
      <c r="M41" s="28" t="str">
        <f t="shared" si="0"/>
        <v>INSERT INTO FT_T_GUGP (GUGP_OID,PRNT_GU_GRP_OID,gu_grp_oid,GU_ID,GU_CNT,GU_TYP,LAST_CHG_TMS,PRT_PURP_TYP,LAST_CHG_USR_ID,START_TMS,DATA_STAT_TYP)</v>
      </c>
      <c r="N41" s="28" t="str">
        <f t="shared" si="2"/>
        <v>INSERT INTO FT_T_GUGP (GUGP_OID,PRNT_GU_GRP_OID,gu_grp_oid,GU_ID,GU_CNT,GU_TYP,LAST_CHG_TMS,PRT_PURP_TYP,LAST_CHG_USR_ID,START_TMS,DATA_STAT_TYP) SELECT 'GUGP=00041','GUGR=00001','GUGR=00001','FI','1','COUNTRY',SYSDATE,'GLOBAL','CSTM:CAT',SYSDATE,'ACTIVE' FROM DUAL WHERE NOT EXISTS (SELECT 1 FROM FT_T_GUGP WHERE PRNT_GU_GRP_OID= 'GUGR=00001'  AND GU_ID='FI');</v>
      </c>
    </row>
    <row r="42" spans="2:14">
      <c r="B42" s="49" t="s">
        <v>304</v>
      </c>
      <c r="C42" s="49" t="s">
        <v>204</v>
      </c>
      <c r="D42" s="49" t="s">
        <v>204</v>
      </c>
      <c r="E42" s="51" t="s">
        <v>260</v>
      </c>
      <c r="F42" s="49" t="s">
        <v>48</v>
      </c>
      <c r="G42" s="54" t="s">
        <v>47</v>
      </c>
      <c r="H42" s="43" t="s">
        <v>35</v>
      </c>
      <c r="I42" s="56" t="s">
        <v>210</v>
      </c>
      <c r="J42" s="42" t="s">
        <v>211</v>
      </c>
      <c r="K42" s="43" t="s">
        <v>35</v>
      </c>
      <c r="L42" s="41" t="s">
        <v>15</v>
      </c>
      <c r="M42" s="28" t="str">
        <f t="shared" si="0"/>
        <v>INSERT INTO FT_T_GUGP (GUGP_OID,PRNT_GU_GRP_OID,gu_grp_oid,GU_ID,GU_CNT,GU_TYP,LAST_CHG_TMS,PRT_PURP_TYP,LAST_CHG_USR_ID,START_TMS,DATA_STAT_TYP)</v>
      </c>
      <c r="N42" s="28" t="str">
        <f t="shared" si="2"/>
        <v>INSERT INTO FT_T_GUGP (GUGP_OID,PRNT_GU_GRP_OID,gu_grp_oid,GU_ID,GU_CNT,GU_TYP,LAST_CHG_TMS,PRT_PURP_TYP,LAST_CHG_USR_ID,START_TMS,DATA_STAT_TYP) SELECT 'GUGP=00042','GUGR=00001','GUGR=00001','FR','1','COUNTRY',SYSDATE,'GLOBAL','CSTM:CAT',SYSDATE,'ACTIVE' FROM DUAL WHERE NOT EXISTS (SELECT 1 FROM FT_T_GUGP WHERE PRNT_GU_GRP_OID= 'GUGR=00001'  AND GU_ID='FR');</v>
      </c>
    </row>
    <row r="43" spans="2:14">
      <c r="B43" s="49" t="s">
        <v>305</v>
      </c>
      <c r="C43" s="49" t="s">
        <v>204</v>
      </c>
      <c r="D43" s="49" t="s">
        <v>204</v>
      </c>
      <c r="E43" s="51" t="s">
        <v>261</v>
      </c>
      <c r="F43" s="49" t="s">
        <v>48</v>
      </c>
      <c r="G43" s="54" t="s">
        <v>47</v>
      </c>
      <c r="H43" s="43" t="s">
        <v>35</v>
      </c>
      <c r="I43" s="56" t="s">
        <v>210</v>
      </c>
      <c r="J43" s="42" t="s">
        <v>211</v>
      </c>
      <c r="K43" s="43" t="s">
        <v>35</v>
      </c>
      <c r="L43" s="41" t="s">
        <v>15</v>
      </c>
      <c r="M43" s="28" t="str">
        <f t="shared" si="0"/>
        <v>INSERT INTO FT_T_GUGP (GUGP_OID,PRNT_GU_GRP_OID,gu_grp_oid,GU_ID,GU_CNT,GU_TYP,LAST_CHG_TMS,PRT_PURP_TYP,LAST_CHG_USR_ID,START_TMS,DATA_STAT_TYP)</v>
      </c>
      <c r="N43" s="28" t="str">
        <f t="shared" si="2"/>
        <v>INSERT INTO FT_T_GUGP (GUGP_OID,PRNT_GU_GRP_OID,gu_grp_oid,GU_ID,GU_CNT,GU_TYP,LAST_CHG_TMS,PRT_PURP_TYP,LAST_CHG_USR_ID,START_TMS,DATA_STAT_TYP) SELECT 'GUGP=00043','GUGR=00001','GUGR=00001','DE','1','COUNTRY',SYSDATE,'GLOBAL','CSTM:CAT',SYSDATE,'ACTIVE' FROM DUAL WHERE NOT EXISTS (SELECT 1 FROM FT_T_GUGP WHERE PRNT_GU_GRP_OID= 'GUGR=00001'  AND GU_ID='DE');</v>
      </c>
    </row>
    <row r="44" spans="2:14">
      <c r="B44" s="49" t="s">
        <v>306</v>
      </c>
      <c r="C44" s="49" t="s">
        <v>204</v>
      </c>
      <c r="D44" s="49" t="s">
        <v>204</v>
      </c>
      <c r="E44" s="51" t="s">
        <v>262</v>
      </c>
      <c r="F44" s="49" t="s">
        <v>48</v>
      </c>
      <c r="G44" s="54" t="s">
        <v>47</v>
      </c>
      <c r="H44" s="43" t="s">
        <v>35</v>
      </c>
      <c r="I44" s="56" t="s">
        <v>210</v>
      </c>
      <c r="J44" s="42" t="s">
        <v>211</v>
      </c>
      <c r="K44" s="43" t="s">
        <v>35</v>
      </c>
      <c r="L44" s="41" t="s">
        <v>15</v>
      </c>
      <c r="M44" s="28" t="str">
        <f t="shared" si="0"/>
        <v>INSERT INTO FT_T_GUGP (GUGP_OID,PRNT_GU_GRP_OID,gu_grp_oid,GU_ID,GU_CNT,GU_TYP,LAST_CHG_TMS,PRT_PURP_TYP,LAST_CHG_USR_ID,START_TMS,DATA_STAT_TYP)</v>
      </c>
      <c r="N44" s="28" t="str">
        <f t="shared" si="2"/>
        <v>INSERT INTO FT_T_GUGP (GUGP_OID,PRNT_GU_GRP_OID,gu_grp_oid,GU_ID,GU_CNT,GU_TYP,LAST_CHG_TMS,PRT_PURP_TYP,LAST_CHG_USR_ID,START_TMS,DATA_STAT_TYP) SELECT 'GUGP=00044','GUGR=00001','GUGR=00001','GR','1','COUNTRY',SYSDATE,'GLOBAL','CSTM:CAT',SYSDATE,'ACTIVE' FROM DUAL WHERE NOT EXISTS (SELECT 1 FROM FT_T_GUGP WHERE PRNT_GU_GRP_OID= 'GUGR=00001'  AND GU_ID='GR');</v>
      </c>
    </row>
    <row r="45" spans="2:14">
      <c r="B45" s="49" t="s">
        <v>307</v>
      </c>
      <c r="C45" s="49" t="s">
        <v>204</v>
      </c>
      <c r="D45" s="49" t="s">
        <v>204</v>
      </c>
      <c r="E45" s="51" t="s">
        <v>263</v>
      </c>
      <c r="F45" s="49" t="s">
        <v>48</v>
      </c>
      <c r="G45" s="54" t="s">
        <v>47</v>
      </c>
      <c r="H45" s="43" t="s">
        <v>35</v>
      </c>
      <c r="I45" s="56" t="s">
        <v>210</v>
      </c>
      <c r="J45" s="42" t="s">
        <v>211</v>
      </c>
      <c r="K45" s="43" t="s">
        <v>35</v>
      </c>
      <c r="L45" s="41" t="s">
        <v>15</v>
      </c>
      <c r="M45" s="28" t="str">
        <f t="shared" si="0"/>
        <v>INSERT INTO FT_T_GUGP (GUGP_OID,PRNT_GU_GRP_OID,gu_grp_oid,GU_ID,GU_CNT,GU_TYP,LAST_CHG_TMS,PRT_PURP_TYP,LAST_CHG_USR_ID,START_TMS,DATA_STAT_TYP)</v>
      </c>
      <c r="N45" s="28" t="str">
        <f t="shared" si="2"/>
        <v>INSERT INTO FT_T_GUGP (GUGP_OID,PRNT_GU_GRP_OID,gu_grp_oid,GU_ID,GU_CNT,GU_TYP,LAST_CHG_TMS,PRT_PURP_TYP,LAST_CHG_USR_ID,START_TMS,DATA_STAT_TYP) SELECT 'GUGP=00045','GUGR=00001','GUGR=00001','HU','1','COUNTRY',SYSDATE,'GLOBAL','CSTM:CAT',SYSDATE,'ACTIVE' FROM DUAL WHERE NOT EXISTS (SELECT 1 FROM FT_T_GUGP WHERE PRNT_GU_GRP_OID= 'GUGR=00001'  AND GU_ID='HU');</v>
      </c>
    </row>
    <row r="46" spans="2:14">
      <c r="B46" s="49" t="s">
        <v>308</v>
      </c>
      <c r="C46" s="49" t="s">
        <v>204</v>
      </c>
      <c r="D46" s="49" t="s">
        <v>204</v>
      </c>
      <c r="E46" s="51" t="s">
        <v>264</v>
      </c>
      <c r="F46" s="49" t="s">
        <v>48</v>
      </c>
      <c r="G46" s="54" t="s">
        <v>47</v>
      </c>
      <c r="H46" s="43" t="s">
        <v>35</v>
      </c>
      <c r="I46" s="56" t="s">
        <v>210</v>
      </c>
      <c r="J46" s="42" t="s">
        <v>211</v>
      </c>
      <c r="K46" s="43" t="s">
        <v>35</v>
      </c>
      <c r="L46" s="41" t="s">
        <v>15</v>
      </c>
      <c r="M46" s="28" t="str">
        <f t="shared" si="0"/>
        <v>INSERT INTO FT_T_GUGP (GUGP_OID,PRNT_GU_GRP_OID,gu_grp_oid,GU_ID,GU_CNT,GU_TYP,LAST_CHG_TMS,PRT_PURP_TYP,LAST_CHG_USR_ID,START_TMS,DATA_STAT_TYP)</v>
      </c>
      <c r="N46" s="28" t="str">
        <f t="shared" si="2"/>
        <v>INSERT INTO FT_T_GUGP (GUGP_OID,PRNT_GU_GRP_OID,gu_grp_oid,GU_ID,GU_CNT,GU_TYP,LAST_CHG_TMS,PRT_PURP_TYP,LAST_CHG_USR_ID,START_TMS,DATA_STAT_TYP) SELECT 'GUGP=00046','GUGR=00001','GUGR=00001','IS','1','COUNTRY',SYSDATE,'GLOBAL','CSTM:CAT',SYSDATE,'ACTIVE' FROM DUAL WHERE NOT EXISTS (SELECT 1 FROM FT_T_GUGP WHERE PRNT_GU_GRP_OID= 'GUGR=00001'  AND GU_ID='IS');</v>
      </c>
    </row>
    <row r="47" spans="2:14">
      <c r="B47" s="49" t="s">
        <v>309</v>
      </c>
      <c r="C47" s="49" t="s">
        <v>204</v>
      </c>
      <c r="D47" s="49" t="s">
        <v>204</v>
      </c>
      <c r="E47" s="51" t="s">
        <v>294</v>
      </c>
      <c r="F47" s="49" t="s">
        <v>48</v>
      </c>
      <c r="G47" s="54" t="s">
        <v>47</v>
      </c>
      <c r="H47" s="43" t="s">
        <v>35</v>
      </c>
      <c r="I47" s="56" t="s">
        <v>210</v>
      </c>
      <c r="J47" s="42" t="s">
        <v>211</v>
      </c>
      <c r="K47" s="43" t="s">
        <v>35</v>
      </c>
      <c r="L47" s="41" t="s">
        <v>15</v>
      </c>
      <c r="M47" s="28" t="str">
        <f t="shared" si="0"/>
        <v>INSERT INTO FT_T_GUGP (GUGP_OID,PRNT_GU_GRP_OID,gu_grp_oid,GU_ID,GU_CNT,GU_TYP,LAST_CHG_TMS,PRT_PURP_TYP,LAST_CHG_USR_ID,START_TMS,DATA_STAT_TYP)</v>
      </c>
      <c r="N47" s="28" t="str">
        <f t="shared" si="2"/>
        <v>INSERT INTO FT_T_GUGP (GUGP_OID,PRNT_GU_GRP_OID,gu_grp_oid,GU_ID,GU_CNT,GU_TYP,LAST_CHG_TMS,PRT_PURP_TYP,LAST_CHG_USR_ID,START_TMS,DATA_STAT_TYP) SELECT 'GUGP=00047','GUGR=00001','GUGR=00001','IE','1','COUNTRY',SYSDATE,'GLOBAL','CSTM:CAT',SYSDATE,'ACTIVE' FROM DUAL WHERE NOT EXISTS (SELECT 1 FROM FT_T_GUGP WHERE PRNT_GU_GRP_OID= 'GUGR=00001'  AND GU_ID='IE');</v>
      </c>
    </row>
    <row r="48" spans="2:14">
      <c r="B48" s="49" t="s">
        <v>310</v>
      </c>
      <c r="C48" s="49" t="s">
        <v>204</v>
      </c>
      <c r="D48" s="49" t="s">
        <v>204</v>
      </c>
      <c r="E48" s="51" t="s">
        <v>295</v>
      </c>
      <c r="F48" s="49" t="s">
        <v>48</v>
      </c>
      <c r="G48" s="54" t="s">
        <v>47</v>
      </c>
      <c r="H48" s="43" t="s">
        <v>35</v>
      </c>
      <c r="I48" s="56" t="s">
        <v>210</v>
      </c>
      <c r="J48" s="42" t="s">
        <v>211</v>
      </c>
      <c r="K48" s="43" t="s">
        <v>35</v>
      </c>
      <c r="L48" s="41" t="s">
        <v>15</v>
      </c>
      <c r="M48" s="28" t="str">
        <f t="shared" si="0"/>
        <v>INSERT INTO FT_T_GUGP (GUGP_OID,PRNT_GU_GRP_OID,gu_grp_oid,GU_ID,GU_CNT,GU_TYP,LAST_CHG_TMS,PRT_PURP_TYP,LAST_CHG_USR_ID,START_TMS,DATA_STAT_TYP)</v>
      </c>
      <c r="N48" s="28" t="str">
        <f t="shared" si="2"/>
        <v>INSERT INTO FT_T_GUGP (GUGP_OID,PRNT_GU_GRP_OID,gu_grp_oid,GU_ID,GU_CNT,GU_TYP,LAST_CHG_TMS,PRT_PURP_TYP,LAST_CHG_USR_ID,START_TMS,DATA_STAT_TYP) SELECT 'GUGP=00048','GUGR=00001','GUGR=00001','IL','1','COUNTRY',SYSDATE,'GLOBAL','CSTM:CAT',SYSDATE,'ACTIVE' FROM DUAL WHERE NOT EXISTS (SELECT 1 FROM FT_T_GUGP WHERE PRNT_GU_GRP_OID= 'GUGR=00001'  AND GU_ID='IL');</v>
      </c>
    </row>
    <row r="49" spans="2:14">
      <c r="B49" s="49" t="s">
        <v>311</v>
      </c>
      <c r="C49" s="49" t="s">
        <v>204</v>
      </c>
      <c r="D49" s="49" t="s">
        <v>204</v>
      </c>
      <c r="E49" s="51" t="s">
        <v>265</v>
      </c>
      <c r="F49" s="49" t="s">
        <v>48</v>
      </c>
      <c r="G49" s="54" t="s">
        <v>47</v>
      </c>
      <c r="H49" s="43" t="s">
        <v>35</v>
      </c>
      <c r="I49" s="56" t="s">
        <v>210</v>
      </c>
      <c r="J49" s="42" t="s">
        <v>211</v>
      </c>
      <c r="K49" s="43" t="s">
        <v>35</v>
      </c>
      <c r="L49" s="41" t="s">
        <v>15</v>
      </c>
      <c r="M49" s="28" t="str">
        <f t="shared" si="0"/>
        <v>INSERT INTO FT_T_GUGP (GUGP_OID,PRNT_GU_GRP_OID,gu_grp_oid,GU_ID,GU_CNT,GU_TYP,LAST_CHG_TMS,PRT_PURP_TYP,LAST_CHG_USR_ID,START_TMS,DATA_STAT_TYP)</v>
      </c>
      <c r="N49" s="28" t="str">
        <f t="shared" si="2"/>
        <v>INSERT INTO FT_T_GUGP (GUGP_OID,PRNT_GU_GRP_OID,gu_grp_oid,GU_ID,GU_CNT,GU_TYP,LAST_CHG_TMS,PRT_PURP_TYP,LAST_CHG_USR_ID,START_TMS,DATA_STAT_TYP) SELECT 'GUGP=00049','GUGR=00001','GUGR=00001','IT','1','COUNTRY',SYSDATE,'GLOBAL','CSTM:CAT',SYSDATE,'ACTIVE' FROM DUAL WHERE NOT EXISTS (SELECT 1 FROM FT_T_GUGP WHERE PRNT_GU_GRP_OID= 'GUGR=00001'  AND GU_ID='IT');</v>
      </c>
    </row>
    <row r="50" spans="2:14">
      <c r="B50" s="49" t="s">
        <v>312</v>
      </c>
      <c r="C50" s="49" t="s">
        <v>204</v>
      </c>
      <c r="D50" s="49" t="s">
        <v>204</v>
      </c>
      <c r="E50" s="51" t="s">
        <v>296</v>
      </c>
      <c r="F50" s="49" t="s">
        <v>48</v>
      </c>
      <c r="G50" s="54" t="s">
        <v>47</v>
      </c>
      <c r="H50" s="43" t="s">
        <v>35</v>
      </c>
      <c r="I50" s="56" t="s">
        <v>210</v>
      </c>
      <c r="J50" s="42" t="s">
        <v>211</v>
      </c>
      <c r="K50" s="43" t="s">
        <v>35</v>
      </c>
      <c r="L50" s="41" t="s">
        <v>15</v>
      </c>
      <c r="M50" s="28" t="str">
        <f t="shared" si="0"/>
        <v>INSERT INTO FT_T_GUGP (GUGP_OID,PRNT_GU_GRP_OID,gu_grp_oid,GU_ID,GU_CNT,GU_TYP,LAST_CHG_TMS,PRT_PURP_TYP,LAST_CHG_USR_ID,START_TMS,DATA_STAT_TYP)</v>
      </c>
      <c r="N50" s="28" t="str">
        <f t="shared" si="2"/>
        <v>INSERT INTO FT_T_GUGP (GUGP_OID,PRNT_GU_GRP_OID,gu_grp_oid,GU_ID,GU_CNT,GU_TYP,LAST_CHG_TMS,PRT_PURP_TYP,LAST_CHG_USR_ID,START_TMS,DATA_STAT_TYP) SELECT 'GUGP=00050','GUGR=00001','GUGR=00001','JP','1','COUNTRY',SYSDATE,'GLOBAL','CSTM:CAT',SYSDATE,'ACTIVE' FROM DUAL WHERE NOT EXISTS (SELECT 1 FROM FT_T_GUGP WHERE PRNT_GU_GRP_OID= 'GUGR=00001'  AND GU_ID='JP');</v>
      </c>
    </row>
    <row r="51" spans="2:14">
      <c r="B51" s="49" t="s">
        <v>313</v>
      </c>
      <c r="C51" s="49" t="s">
        <v>204</v>
      </c>
      <c r="D51" s="49" t="s">
        <v>204</v>
      </c>
      <c r="E51" s="51" t="s">
        <v>297</v>
      </c>
      <c r="F51" s="49" t="s">
        <v>48</v>
      </c>
      <c r="G51" s="54" t="s">
        <v>47</v>
      </c>
      <c r="H51" s="43" t="s">
        <v>35</v>
      </c>
      <c r="I51" s="56" t="s">
        <v>210</v>
      </c>
      <c r="J51" s="42" t="s">
        <v>211</v>
      </c>
      <c r="K51" s="43" t="s">
        <v>35</v>
      </c>
      <c r="L51" s="41" t="s">
        <v>15</v>
      </c>
      <c r="M51" s="28" t="str">
        <f t="shared" si="0"/>
        <v>INSERT INTO FT_T_GUGP (GUGP_OID,PRNT_GU_GRP_OID,gu_grp_oid,GU_ID,GU_CNT,GU_TYP,LAST_CHG_TMS,PRT_PURP_TYP,LAST_CHG_USR_ID,START_TMS,DATA_STAT_TYP)</v>
      </c>
      <c r="N51" s="28" t="str">
        <f t="shared" si="2"/>
        <v>INSERT INTO FT_T_GUGP (GUGP_OID,PRNT_GU_GRP_OID,gu_grp_oid,GU_ID,GU_CNT,GU_TYP,LAST_CHG_TMS,PRT_PURP_TYP,LAST_CHG_USR_ID,START_TMS,DATA_STAT_TYP) SELECT 'GUGP=00051','GUGR=00001','GUGR=00001','KR','1','COUNTRY',SYSDATE,'GLOBAL','CSTM:CAT',SYSDATE,'ACTIVE' FROM DUAL WHERE NOT EXISTS (SELECT 1 FROM FT_T_GUGP WHERE PRNT_GU_GRP_OID= 'GUGR=00001'  AND GU_ID='KR');</v>
      </c>
    </row>
    <row r="52" spans="2:14">
      <c r="B52" s="49" t="s">
        <v>314</v>
      </c>
      <c r="C52" s="49" t="s">
        <v>204</v>
      </c>
      <c r="D52" s="49" t="s">
        <v>204</v>
      </c>
      <c r="E52" s="51" t="s">
        <v>266</v>
      </c>
      <c r="F52" s="49" t="s">
        <v>48</v>
      </c>
      <c r="G52" s="54" t="s">
        <v>47</v>
      </c>
      <c r="H52" s="43" t="s">
        <v>35</v>
      </c>
      <c r="I52" s="56" t="s">
        <v>210</v>
      </c>
      <c r="J52" s="42" t="s">
        <v>211</v>
      </c>
      <c r="K52" s="43" t="s">
        <v>35</v>
      </c>
      <c r="L52" s="41" t="s">
        <v>15</v>
      </c>
      <c r="M52" s="28" t="str">
        <f t="shared" si="0"/>
        <v>INSERT INTO FT_T_GUGP (GUGP_OID,PRNT_GU_GRP_OID,gu_grp_oid,GU_ID,GU_CNT,GU_TYP,LAST_CHG_TMS,PRT_PURP_TYP,LAST_CHG_USR_ID,START_TMS,DATA_STAT_TYP)</v>
      </c>
      <c r="N52" s="28" t="str">
        <f t="shared" si="2"/>
        <v>INSERT INTO FT_T_GUGP (GUGP_OID,PRNT_GU_GRP_OID,gu_grp_oid,GU_ID,GU_CNT,GU_TYP,LAST_CHG_TMS,PRT_PURP_TYP,LAST_CHG_USR_ID,START_TMS,DATA_STAT_TYP) SELECT 'GUGP=00052','GUGR=00001','GUGR=00001','LV','1','COUNTRY',SYSDATE,'GLOBAL','CSTM:CAT',SYSDATE,'ACTIVE' FROM DUAL WHERE NOT EXISTS (SELECT 1 FROM FT_T_GUGP WHERE PRNT_GU_GRP_OID= 'GUGR=00001'  AND GU_ID='LV');</v>
      </c>
    </row>
    <row r="53" spans="2:14">
      <c r="B53" s="49" t="s">
        <v>315</v>
      </c>
      <c r="C53" s="49" t="s">
        <v>204</v>
      </c>
      <c r="D53" s="49" t="s">
        <v>204</v>
      </c>
      <c r="E53" s="51" t="s">
        <v>268</v>
      </c>
      <c r="F53" s="49" t="s">
        <v>48</v>
      </c>
      <c r="G53" s="54" t="s">
        <v>47</v>
      </c>
      <c r="H53" s="43" t="s">
        <v>35</v>
      </c>
      <c r="I53" s="56" t="s">
        <v>210</v>
      </c>
      <c r="J53" s="42" t="s">
        <v>211</v>
      </c>
      <c r="K53" s="43" t="s">
        <v>35</v>
      </c>
      <c r="L53" s="41" t="s">
        <v>15</v>
      </c>
      <c r="M53" s="28" t="str">
        <f t="shared" si="0"/>
        <v>INSERT INTO FT_T_GUGP (GUGP_OID,PRNT_GU_GRP_OID,gu_grp_oid,GU_ID,GU_CNT,GU_TYP,LAST_CHG_TMS,PRT_PURP_TYP,LAST_CHG_USR_ID,START_TMS,DATA_STAT_TYP)</v>
      </c>
      <c r="N53" s="28" t="str">
        <f t="shared" si="2"/>
        <v>INSERT INTO FT_T_GUGP (GUGP_OID,PRNT_GU_GRP_OID,gu_grp_oid,GU_ID,GU_CNT,GU_TYP,LAST_CHG_TMS,PRT_PURP_TYP,LAST_CHG_USR_ID,START_TMS,DATA_STAT_TYP) SELECT 'GUGP=00053','GUGR=00001','GUGR=00001','LU','1','COUNTRY',SYSDATE,'GLOBAL','CSTM:CAT',SYSDATE,'ACTIVE' FROM DUAL WHERE NOT EXISTS (SELECT 1 FROM FT_T_GUGP WHERE PRNT_GU_GRP_OID= 'GUGR=00001'  AND GU_ID='LU');</v>
      </c>
    </row>
    <row r="54" spans="2:14">
      <c r="B54" s="49" t="s">
        <v>316</v>
      </c>
      <c r="C54" s="49" t="s">
        <v>204</v>
      </c>
      <c r="D54" s="49" t="s">
        <v>204</v>
      </c>
      <c r="E54" s="51" t="s">
        <v>298</v>
      </c>
      <c r="F54" s="49" t="s">
        <v>48</v>
      </c>
      <c r="G54" s="54" t="s">
        <v>47</v>
      </c>
      <c r="H54" s="43" t="s">
        <v>35</v>
      </c>
      <c r="I54" s="56" t="s">
        <v>210</v>
      </c>
      <c r="J54" s="42" t="s">
        <v>211</v>
      </c>
      <c r="K54" s="43" t="s">
        <v>35</v>
      </c>
      <c r="L54" s="41" t="s">
        <v>15</v>
      </c>
      <c r="M54" s="28" t="str">
        <f t="shared" si="0"/>
        <v>INSERT INTO FT_T_GUGP (GUGP_OID,PRNT_GU_GRP_OID,gu_grp_oid,GU_ID,GU_CNT,GU_TYP,LAST_CHG_TMS,PRT_PURP_TYP,LAST_CHG_USR_ID,START_TMS,DATA_STAT_TYP)</v>
      </c>
      <c r="N54" s="28" t="str">
        <f t="shared" si="2"/>
        <v>INSERT INTO FT_T_GUGP (GUGP_OID,PRNT_GU_GRP_OID,gu_grp_oid,GU_ID,GU_CNT,GU_TYP,LAST_CHG_TMS,PRT_PURP_TYP,LAST_CHG_USR_ID,START_TMS,DATA_STAT_TYP) SELECT 'GUGP=00054','GUGR=00001','GUGR=00001','MX','1','COUNTRY',SYSDATE,'GLOBAL','CSTM:CAT',SYSDATE,'ACTIVE' FROM DUAL WHERE NOT EXISTS (SELECT 1 FROM FT_T_GUGP WHERE PRNT_GU_GRP_OID= 'GUGR=00001'  AND GU_ID='MX');</v>
      </c>
    </row>
    <row r="55" spans="2:14">
      <c r="B55" s="49" t="s">
        <v>317</v>
      </c>
      <c r="C55" s="49" t="s">
        <v>204</v>
      </c>
      <c r="D55" s="49" t="s">
        <v>204</v>
      </c>
      <c r="E55" s="51" t="s">
        <v>269</v>
      </c>
      <c r="F55" s="49" t="s">
        <v>48</v>
      </c>
      <c r="G55" s="54" t="s">
        <v>47</v>
      </c>
      <c r="H55" s="43" t="s">
        <v>35</v>
      </c>
      <c r="I55" s="56" t="s">
        <v>210</v>
      </c>
      <c r="J55" s="42" t="s">
        <v>211</v>
      </c>
      <c r="K55" s="43" t="s">
        <v>35</v>
      </c>
      <c r="L55" s="41" t="s">
        <v>15</v>
      </c>
      <c r="M55" s="28" t="str">
        <f t="shared" si="0"/>
        <v>INSERT INTO FT_T_GUGP (GUGP_OID,PRNT_GU_GRP_OID,gu_grp_oid,GU_ID,GU_CNT,GU_TYP,LAST_CHG_TMS,PRT_PURP_TYP,LAST_CHG_USR_ID,START_TMS,DATA_STAT_TYP)</v>
      </c>
      <c r="N55" s="28" t="str">
        <f t="shared" si="2"/>
        <v>INSERT INTO FT_T_GUGP (GUGP_OID,PRNT_GU_GRP_OID,gu_grp_oid,GU_ID,GU_CNT,GU_TYP,LAST_CHG_TMS,PRT_PURP_TYP,LAST_CHG_USR_ID,START_TMS,DATA_STAT_TYP) SELECT 'GUGP=00055','GUGR=00001','GUGR=00001','NL','1','COUNTRY',SYSDATE,'GLOBAL','CSTM:CAT',SYSDATE,'ACTIVE' FROM DUAL WHERE NOT EXISTS (SELECT 1 FROM FT_T_GUGP WHERE PRNT_GU_GRP_OID= 'GUGR=00001'  AND GU_ID='NL');</v>
      </c>
    </row>
    <row r="56" spans="2:14">
      <c r="B56" s="49" t="s">
        <v>318</v>
      </c>
      <c r="C56" s="49" t="s">
        <v>204</v>
      </c>
      <c r="D56" s="49" t="s">
        <v>204</v>
      </c>
      <c r="E56" s="51" t="s">
        <v>299</v>
      </c>
      <c r="F56" s="49" t="s">
        <v>48</v>
      </c>
      <c r="G56" s="54" t="s">
        <v>47</v>
      </c>
      <c r="H56" s="43" t="s">
        <v>35</v>
      </c>
      <c r="I56" s="56" t="s">
        <v>210</v>
      </c>
      <c r="J56" s="42" t="s">
        <v>211</v>
      </c>
      <c r="K56" s="43" t="s">
        <v>35</v>
      </c>
      <c r="L56" s="41" t="s">
        <v>15</v>
      </c>
      <c r="M56" s="28" t="str">
        <f t="shared" si="0"/>
        <v>INSERT INTO FT_T_GUGP (GUGP_OID,PRNT_GU_GRP_OID,gu_grp_oid,GU_ID,GU_CNT,GU_TYP,LAST_CHG_TMS,PRT_PURP_TYP,LAST_CHG_USR_ID,START_TMS,DATA_STAT_TYP)</v>
      </c>
      <c r="N56" s="28" t="str">
        <f t="shared" si="2"/>
        <v>INSERT INTO FT_T_GUGP (GUGP_OID,PRNT_GU_GRP_OID,gu_grp_oid,GU_ID,GU_CNT,GU_TYP,LAST_CHG_TMS,PRT_PURP_TYP,LAST_CHG_USR_ID,START_TMS,DATA_STAT_TYP) SELECT 'GUGP=00056','GUGR=00001','GUGR=00001','NZ','1','COUNTRY',SYSDATE,'GLOBAL','CSTM:CAT',SYSDATE,'ACTIVE' FROM DUAL WHERE NOT EXISTS (SELECT 1 FROM FT_T_GUGP WHERE PRNT_GU_GRP_OID= 'GUGR=00001'  AND GU_ID='NZ');</v>
      </c>
    </row>
    <row r="57" spans="2:14">
      <c r="B57" s="49" t="s">
        <v>319</v>
      </c>
      <c r="C57" s="49" t="s">
        <v>204</v>
      </c>
      <c r="D57" s="49" t="s">
        <v>204</v>
      </c>
      <c r="E57" s="51" t="s">
        <v>279</v>
      </c>
      <c r="F57" s="49" t="s">
        <v>48</v>
      </c>
      <c r="G57" s="54" t="s">
        <v>47</v>
      </c>
      <c r="H57" s="43" t="s">
        <v>35</v>
      </c>
      <c r="I57" s="56" t="s">
        <v>210</v>
      </c>
      <c r="J57" s="42" t="s">
        <v>211</v>
      </c>
      <c r="K57" s="43" t="s">
        <v>35</v>
      </c>
      <c r="L57" s="41" t="s">
        <v>15</v>
      </c>
      <c r="M57" s="28" t="str">
        <f t="shared" si="0"/>
        <v>INSERT INTO FT_T_GUGP (GUGP_OID,PRNT_GU_GRP_OID,gu_grp_oid,GU_ID,GU_CNT,GU_TYP,LAST_CHG_TMS,PRT_PURP_TYP,LAST_CHG_USR_ID,START_TMS,DATA_STAT_TYP)</v>
      </c>
      <c r="N57" s="28" t="str">
        <f t="shared" si="2"/>
        <v>INSERT INTO FT_T_GUGP (GUGP_OID,PRNT_GU_GRP_OID,gu_grp_oid,GU_ID,GU_CNT,GU_TYP,LAST_CHG_TMS,PRT_PURP_TYP,LAST_CHG_USR_ID,START_TMS,DATA_STAT_TYP) SELECT 'GUGP=00057','GUGR=00001','GUGR=00001','NO','1','COUNTRY',SYSDATE,'GLOBAL','CSTM:CAT',SYSDATE,'ACTIVE' FROM DUAL WHERE NOT EXISTS (SELECT 1 FROM FT_T_GUGP WHERE PRNT_GU_GRP_OID= 'GUGR=00001'  AND GU_ID='NO');</v>
      </c>
    </row>
    <row r="58" spans="2:14">
      <c r="B58" s="49" t="s">
        <v>320</v>
      </c>
      <c r="C58" s="49" t="s">
        <v>204</v>
      </c>
      <c r="D58" s="49" t="s">
        <v>204</v>
      </c>
      <c r="E58" s="51" t="s">
        <v>270</v>
      </c>
      <c r="F58" s="49" t="s">
        <v>48</v>
      </c>
      <c r="G58" s="54" t="s">
        <v>47</v>
      </c>
      <c r="H58" s="43" t="s">
        <v>35</v>
      </c>
      <c r="I58" s="56" t="s">
        <v>210</v>
      </c>
      <c r="J58" s="42" t="s">
        <v>211</v>
      </c>
      <c r="K58" s="43" t="s">
        <v>35</v>
      </c>
      <c r="L58" s="41" t="s">
        <v>15</v>
      </c>
      <c r="M58" s="28" t="str">
        <f t="shared" si="0"/>
        <v>INSERT INTO FT_T_GUGP (GUGP_OID,PRNT_GU_GRP_OID,gu_grp_oid,GU_ID,GU_CNT,GU_TYP,LAST_CHG_TMS,PRT_PURP_TYP,LAST_CHG_USR_ID,START_TMS,DATA_STAT_TYP)</v>
      </c>
      <c r="N58" s="28" t="str">
        <f t="shared" ref="N58:N67" si="3">CONCATENATE(M58," SELECT ","'",B58,"',","'",C58,"',","'",C58,"',","'",E58,"','",F58,"',","'",G58,"',","",H58,",", "'",I58,"',","'",J58,"',",K58,",","'",L58,"'"," FROM DUAL WHERE NOT EXISTS (SELECT 1 FROM FT_T_GUGP WHERE PRNT_GU_GRP_OID= '",C58,"'  AND GU_ID='",E58,"');")</f>
        <v>INSERT INTO FT_T_GUGP (GUGP_OID,PRNT_GU_GRP_OID,gu_grp_oid,GU_ID,GU_CNT,GU_TYP,LAST_CHG_TMS,PRT_PURP_TYP,LAST_CHG_USR_ID,START_TMS,DATA_STAT_TYP) SELECT 'GUGP=00058','GUGR=00001','GUGR=00001','PL','1','COUNTRY',SYSDATE,'GLOBAL','CSTM:CAT',SYSDATE,'ACTIVE' FROM DUAL WHERE NOT EXISTS (SELECT 1 FROM FT_T_GUGP WHERE PRNT_GU_GRP_OID= 'GUGR=00001'  AND GU_ID='PL');</v>
      </c>
    </row>
    <row r="59" spans="2:14">
      <c r="B59" s="49" t="s">
        <v>321</v>
      </c>
      <c r="C59" s="49" t="s">
        <v>204</v>
      </c>
      <c r="D59" s="49" t="s">
        <v>204</v>
      </c>
      <c r="E59" s="51" t="s">
        <v>271</v>
      </c>
      <c r="F59" s="49" t="s">
        <v>48</v>
      </c>
      <c r="G59" s="54" t="s">
        <v>47</v>
      </c>
      <c r="H59" s="43" t="s">
        <v>35</v>
      </c>
      <c r="I59" s="56" t="s">
        <v>210</v>
      </c>
      <c r="J59" s="42" t="s">
        <v>211</v>
      </c>
      <c r="K59" s="43" t="s">
        <v>35</v>
      </c>
      <c r="L59" s="41" t="s">
        <v>15</v>
      </c>
      <c r="M59" s="28" t="str">
        <f t="shared" si="0"/>
        <v>INSERT INTO FT_T_GUGP (GUGP_OID,PRNT_GU_GRP_OID,gu_grp_oid,GU_ID,GU_CNT,GU_TYP,LAST_CHG_TMS,PRT_PURP_TYP,LAST_CHG_USR_ID,START_TMS,DATA_STAT_TYP)</v>
      </c>
      <c r="N59" s="28" t="str">
        <f t="shared" si="3"/>
        <v>INSERT INTO FT_T_GUGP (GUGP_OID,PRNT_GU_GRP_OID,gu_grp_oid,GU_ID,GU_CNT,GU_TYP,LAST_CHG_TMS,PRT_PURP_TYP,LAST_CHG_USR_ID,START_TMS,DATA_STAT_TYP) SELECT 'GUGP=00059','GUGR=00001','GUGR=00001','PT','1','COUNTRY',SYSDATE,'GLOBAL','CSTM:CAT',SYSDATE,'ACTIVE' FROM DUAL WHERE NOT EXISTS (SELECT 1 FROM FT_T_GUGP WHERE PRNT_GU_GRP_OID= 'GUGR=00001'  AND GU_ID='PT');</v>
      </c>
    </row>
    <row r="60" spans="2:14">
      <c r="B60" s="49" t="s">
        <v>322</v>
      </c>
      <c r="C60" s="49" t="s">
        <v>204</v>
      </c>
      <c r="D60" s="49" t="s">
        <v>204</v>
      </c>
      <c r="E60" s="51" t="s">
        <v>273</v>
      </c>
      <c r="F60" s="49" t="s">
        <v>48</v>
      </c>
      <c r="G60" s="54" t="s">
        <v>47</v>
      </c>
      <c r="H60" s="43" t="s">
        <v>35</v>
      </c>
      <c r="I60" s="56" t="s">
        <v>210</v>
      </c>
      <c r="J60" s="42" t="s">
        <v>211</v>
      </c>
      <c r="K60" s="43" t="s">
        <v>35</v>
      </c>
      <c r="L60" s="41" t="s">
        <v>15</v>
      </c>
      <c r="M60" s="28" t="str">
        <f t="shared" si="0"/>
        <v>INSERT INTO FT_T_GUGP (GUGP_OID,PRNT_GU_GRP_OID,gu_grp_oid,GU_ID,GU_CNT,GU_TYP,LAST_CHG_TMS,PRT_PURP_TYP,LAST_CHG_USR_ID,START_TMS,DATA_STAT_TYP)</v>
      </c>
      <c r="N60" s="28" t="str">
        <f t="shared" si="3"/>
        <v>INSERT INTO FT_T_GUGP (GUGP_OID,PRNT_GU_GRP_OID,gu_grp_oid,GU_ID,GU_CNT,GU_TYP,LAST_CHG_TMS,PRT_PURP_TYP,LAST_CHG_USR_ID,START_TMS,DATA_STAT_TYP) SELECT 'GUGP=00060','GUGR=00001','GUGR=00001','SK','1','COUNTRY',SYSDATE,'GLOBAL','CSTM:CAT',SYSDATE,'ACTIVE' FROM DUAL WHERE NOT EXISTS (SELECT 1 FROM FT_T_GUGP WHERE PRNT_GU_GRP_OID= 'GUGR=00001'  AND GU_ID='SK');</v>
      </c>
    </row>
    <row r="61" spans="2:14">
      <c r="B61" s="49" t="s">
        <v>323</v>
      </c>
      <c r="C61" s="49" t="s">
        <v>204</v>
      </c>
      <c r="D61" s="49" t="s">
        <v>204</v>
      </c>
      <c r="E61" s="51" t="s">
        <v>274</v>
      </c>
      <c r="F61" s="49" t="s">
        <v>48</v>
      </c>
      <c r="G61" s="54" t="s">
        <v>47</v>
      </c>
      <c r="H61" s="43" t="s">
        <v>35</v>
      </c>
      <c r="I61" s="56" t="s">
        <v>210</v>
      </c>
      <c r="J61" s="42" t="s">
        <v>211</v>
      </c>
      <c r="K61" s="43" t="s">
        <v>35</v>
      </c>
      <c r="L61" s="41" t="s">
        <v>15</v>
      </c>
      <c r="M61" s="28" t="str">
        <f t="shared" si="0"/>
        <v>INSERT INTO FT_T_GUGP (GUGP_OID,PRNT_GU_GRP_OID,gu_grp_oid,GU_ID,GU_CNT,GU_TYP,LAST_CHG_TMS,PRT_PURP_TYP,LAST_CHG_USR_ID,START_TMS,DATA_STAT_TYP)</v>
      </c>
      <c r="N61" s="28" t="str">
        <f t="shared" si="3"/>
        <v>INSERT INTO FT_T_GUGP (GUGP_OID,PRNT_GU_GRP_OID,gu_grp_oid,GU_ID,GU_CNT,GU_TYP,LAST_CHG_TMS,PRT_PURP_TYP,LAST_CHG_USR_ID,START_TMS,DATA_STAT_TYP) SELECT 'GUGP=00061','GUGR=00001','GUGR=00001','SI','1','COUNTRY',SYSDATE,'GLOBAL','CSTM:CAT',SYSDATE,'ACTIVE' FROM DUAL WHERE NOT EXISTS (SELECT 1 FROM FT_T_GUGP WHERE PRNT_GU_GRP_OID= 'GUGR=00001'  AND GU_ID='SI');</v>
      </c>
    </row>
    <row r="62" spans="2:14">
      <c r="B62" s="49" t="s">
        <v>324</v>
      </c>
      <c r="C62" s="49" t="s">
        <v>204</v>
      </c>
      <c r="D62" s="49" t="s">
        <v>204</v>
      </c>
      <c r="E62" s="51" t="s">
        <v>275</v>
      </c>
      <c r="F62" s="49" t="s">
        <v>48</v>
      </c>
      <c r="G62" s="54" t="s">
        <v>47</v>
      </c>
      <c r="H62" s="43" t="s">
        <v>35</v>
      </c>
      <c r="I62" s="56" t="s">
        <v>210</v>
      </c>
      <c r="J62" s="42" t="s">
        <v>211</v>
      </c>
      <c r="K62" s="43" t="s">
        <v>35</v>
      </c>
      <c r="L62" s="41" t="s">
        <v>15</v>
      </c>
      <c r="M62" s="28" t="str">
        <f t="shared" si="0"/>
        <v>INSERT INTO FT_T_GUGP (GUGP_OID,PRNT_GU_GRP_OID,gu_grp_oid,GU_ID,GU_CNT,GU_TYP,LAST_CHG_TMS,PRT_PURP_TYP,LAST_CHG_USR_ID,START_TMS,DATA_STAT_TYP)</v>
      </c>
      <c r="N62" s="28" t="str">
        <f t="shared" si="3"/>
        <v>INSERT INTO FT_T_GUGP (GUGP_OID,PRNT_GU_GRP_OID,gu_grp_oid,GU_ID,GU_CNT,GU_TYP,LAST_CHG_TMS,PRT_PURP_TYP,LAST_CHG_USR_ID,START_TMS,DATA_STAT_TYP) SELECT 'GUGP=00062','GUGR=00001','GUGR=00001','ES','1','COUNTRY',SYSDATE,'GLOBAL','CSTM:CAT',SYSDATE,'ACTIVE' FROM DUAL WHERE NOT EXISTS (SELECT 1 FROM FT_T_GUGP WHERE PRNT_GU_GRP_OID= 'GUGR=00001'  AND GU_ID='ES');</v>
      </c>
    </row>
    <row r="63" spans="2:14">
      <c r="B63" s="49" t="s">
        <v>325</v>
      </c>
      <c r="C63" s="49" t="s">
        <v>204</v>
      </c>
      <c r="D63" s="49" t="s">
        <v>204</v>
      </c>
      <c r="E63" s="51" t="s">
        <v>276</v>
      </c>
      <c r="F63" s="49" t="s">
        <v>48</v>
      </c>
      <c r="G63" s="54" t="s">
        <v>47</v>
      </c>
      <c r="H63" s="43" t="s">
        <v>35</v>
      </c>
      <c r="I63" s="56" t="s">
        <v>210</v>
      </c>
      <c r="J63" s="42" t="s">
        <v>211</v>
      </c>
      <c r="K63" s="43" t="s">
        <v>35</v>
      </c>
      <c r="L63" s="41" t="s">
        <v>15</v>
      </c>
      <c r="M63" s="28" t="str">
        <f t="shared" si="0"/>
        <v>INSERT INTO FT_T_GUGP (GUGP_OID,PRNT_GU_GRP_OID,gu_grp_oid,GU_ID,GU_CNT,GU_TYP,LAST_CHG_TMS,PRT_PURP_TYP,LAST_CHG_USR_ID,START_TMS,DATA_STAT_TYP)</v>
      </c>
      <c r="N63" s="28" t="str">
        <f t="shared" si="3"/>
        <v>INSERT INTO FT_T_GUGP (GUGP_OID,PRNT_GU_GRP_OID,gu_grp_oid,GU_ID,GU_CNT,GU_TYP,LAST_CHG_TMS,PRT_PURP_TYP,LAST_CHG_USR_ID,START_TMS,DATA_STAT_TYP) SELECT 'GUGP=00063','GUGR=00001','GUGR=00001','SE','1','COUNTRY',SYSDATE,'GLOBAL','CSTM:CAT',SYSDATE,'ACTIVE' FROM DUAL WHERE NOT EXISTS (SELECT 1 FROM FT_T_GUGP WHERE PRNT_GU_GRP_OID= 'GUGR=00001'  AND GU_ID='SE');</v>
      </c>
    </row>
    <row r="64" spans="2:14">
      <c r="B64" s="49" t="s">
        <v>326</v>
      </c>
      <c r="C64" s="49" t="s">
        <v>204</v>
      </c>
      <c r="D64" s="49" t="s">
        <v>204</v>
      </c>
      <c r="E64" s="51" t="s">
        <v>300</v>
      </c>
      <c r="F64" s="49" t="s">
        <v>48</v>
      </c>
      <c r="G64" s="54" t="s">
        <v>47</v>
      </c>
      <c r="H64" s="43" t="s">
        <v>35</v>
      </c>
      <c r="I64" s="56" t="s">
        <v>210</v>
      </c>
      <c r="J64" s="42" t="s">
        <v>211</v>
      </c>
      <c r="K64" s="43" t="s">
        <v>35</v>
      </c>
      <c r="L64" s="41" t="s">
        <v>15</v>
      </c>
      <c r="M64" s="28" t="str">
        <f t="shared" si="0"/>
        <v>INSERT INTO FT_T_GUGP (GUGP_OID,PRNT_GU_GRP_OID,gu_grp_oid,GU_ID,GU_CNT,GU_TYP,LAST_CHG_TMS,PRT_PURP_TYP,LAST_CHG_USR_ID,START_TMS,DATA_STAT_TYP)</v>
      </c>
      <c r="N64" s="28" t="str">
        <f t="shared" si="3"/>
        <v>INSERT INTO FT_T_GUGP (GUGP_OID,PRNT_GU_GRP_OID,gu_grp_oid,GU_ID,GU_CNT,GU_TYP,LAST_CHG_TMS,PRT_PURP_TYP,LAST_CHG_USR_ID,START_TMS,DATA_STAT_TYP) SELECT 'GUGP=00064','GUGR=00001','GUGR=00001','SZ','1','COUNTRY',SYSDATE,'GLOBAL','CSTM:CAT',SYSDATE,'ACTIVE' FROM DUAL WHERE NOT EXISTS (SELECT 1 FROM FT_T_GUGP WHERE PRNT_GU_GRP_OID= 'GUGR=00001'  AND GU_ID='SZ');</v>
      </c>
    </row>
    <row r="65" spans="2:14">
      <c r="B65" s="49" t="s">
        <v>327</v>
      </c>
      <c r="C65" s="49" t="s">
        <v>204</v>
      </c>
      <c r="D65" s="49" t="s">
        <v>204</v>
      </c>
      <c r="E65" s="51" t="s">
        <v>301</v>
      </c>
      <c r="F65" s="49" t="s">
        <v>48</v>
      </c>
      <c r="G65" s="54" t="s">
        <v>47</v>
      </c>
      <c r="H65" s="43" t="s">
        <v>35</v>
      </c>
      <c r="I65" s="56" t="s">
        <v>210</v>
      </c>
      <c r="J65" s="42" t="s">
        <v>211</v>
      </c>
      <c r="K65" s="43" t="s">
        <v>35</v>
      </c>
      <c r="L65" s="41" t="s">
        <v>15</v>
      </c>
      <c r="M65" s="28" t="str">
        <f t="shared" si="0"/>
        <v>INSERT INTO FT_T_GUGP (GUGP_OID,PRNT_GU_GRP_OID,gu_grp_oid,GU_ID,GU_CNT,GU_TYP,LAST_CHG_TMS,PRT_PURP_TYP,LAST_CHG_USR_ID,START_TMS,DATA_STAT_TYP)</v>
      </c>
      <c r="N65" s="28" t="str">
        <f t="shared" si="3"/>
        <v>INSERT INTO FT_T_GUGP (GUGP_OID,PRNT_GU_GRP_OID,gu_grp_oid,GU_ID,GU_CNT,GU_TYP,LAST_CHG_TMS,PRT_PURP_TYP,LAST_CHG_USR_ID,START_TMS,DATA_STAT_TYP) SELECT 'GUGP=00065','GUGR=00001','GUGR=00001','TR','1','COUNTRY',SYSDATE,'GLOBAL','CSTM:CAT',SYSDATE,'ACTIVE' FROM DUAL WHERE NOT EXISTS (SELECT 1 FROM FT_T_GUGP WHERE PRNT_GU_GRP_OID= 'GUGR=00001'  AND GU_ID='TR');</v>
      </c>
    </row>
    <row r="66" spans="2:14">
      <c r="B66" s="49" t="s">
        <v>328</v>
      </c>
      <c r="C66" s="49" t="s">
        <v>204</v>
      </c>
      <c r="D66" s="49" t="s">
        <v>204</v>
      </c>
      <c r="E66" s="51" t="s">
        <v>277</v>
      </c>
      <c r="F66" s="49" t="s">
        <v>48</v>
      </c>
      <c r="G66" s="54" t="s">
        <v>47</v>
      </c>
      <c r="H66" s="43" t="s">
        <v>35</v>
      </c>
      <c r="I66" s="56" t="s">
        <v>210</v>
      </c>
      <c r="J66" s="42" t="s">
        <v>211</v>
      </c>
      <c r="K66" s="43" t="s">
        <v>35</v>
      </c>
      <c r="L66" s="41" t="s">
        <v>15</v>
      </c>
      <c r="M66" s="28" t="str">
        <f t="shared" si="0"/>
        <v>INSERT INTO FT_T_GUGP (GUGP_OID,PRNT_GU_GRP_OID,gu_grp_oid,GU_ID,GU_CNT,GU_TYP,LAST_CHG_TMS,PRT_PURP_TYP,LAST_CHG_USR_ID,START_TMS,DATA_STAT_TYP)</v>
      </c>
      <c r="N66" s="28" t="str">
        <f t="shared" si="3"/>
        <v>INSERT INTO FT_T_GUGP (GUGP_OID,PRNT_GU_GRP_OID,gu_grp_oid,GU_ID,GU_CNT,GU_TYP,LAST_CHG_TMS,PRT_PURP_TYP,LAST_CHG_USR_ID,START_TMS,DATA_STAT_TYP) SELECT 'GUGP=00066','GUGR=00001','GUGR=00001','GB','1','COUNTRY',SYSDATE,'GLOBAL','CSTM:CAT',SYSDATE,'ACTIVE' FROM DUAL WHERE NOT EXISTS (SELECT 1 FROM FT_T_GUGP WHERE PRNT_GU_GRP_OID= 'GUGR=00001'  AND GU_ID='GB');</v>
      </c>
    </row>
    <row r="67" spans="2:14">
      <c r="B67" s="49" t="s">
        <v>329</v>
      </c>
      <c r="C67" s="49" t="s">
        <v>204</v>
      </c>
      <c r="D67" s="49" t="s">
        <v>204</v>
      </c>
      <c r="E67" s="51" t="s">
        <v>302</v>
      </c>
      <c r="F67" s="49" t="s">
        <v>48</v>
      </c>
      <c r="G67" s="54" t="s">
        <v>47</v>
      </c>
      <c r="H67" s="43" t="s">
        <v>35</v>
      </c>
      <c r="I67" s="56" t="s">
        <v>210</v>
      </c>
      <c r="J67" s="42" t="s">
        <v>211</v>
      </c>
      <c r="K67" s="43" t="s">
        <v>35</v>
      </c>
      <c r="L67" s="41" t="s">
        <v>15</v>
      </c>
      <c r="M67" s="28" t="str">
        <f>CONCATENATE("INSERT INTO FT_T_GUGP (GUGP_OID,PRNT_GU_GRP_OID,gu_grp_oid,GU_ID,GU_CNT,GU_TYP,LAST_CHG_TMS,PRT_PURP_TYP,LAST_CHG_USR_ID,START_TMS,DATA_STAT_TYP)")</f>
        <v>INSERT INTO FT_T_GUGP (GUGP_OID,PRNT_GU_GRP_OID,gu_grp_oid,GU_ID,GU_CNT,GU_TYP,LAST_CHG_TMS,PRT_PURP_TYP,LAST_CHG_USR_ID,START_TMS,DATA_STAT_TYP)</v>
      </c>
      <c r="N67" s="28" t="str">
        <f t="shared" si="3"/>
        <v>INSERT INTO FT_T_GUGP (GUGP_OID,PRNT_GU_GRP_OID,gu_grp_oid,GU_ID,GU_CNT,GU_TYP,LAST_CHG_TMS,PRT_PURP_TYP,LAST_CHG_USR_ID,START_TMS,DATA_STAT_TYP) SELECT 'GUGP=00067','GUGR=00001','GUGR=00001','US','1','COUNTRY',SYSDATE,'GLOBAL','CSTM:CAT',SYSDATE,'ACTIVE' FROM DUAL WHERE NOT EXISTS (SELECT 1 FROM FT_T_GUGP WHERE PRNT_GU_GRP_OID= 'GUGR=00001'  AND GU_ID='US');</v>
      </c>
    </row>
    <row r="96" spans="1:11">
      <c r="A96" t="s">
        <v>205</v>
      </c>
      <c r="B96" t="s">
        <v>280</v>
      </c>
      <c r="C96" t="s">
        <v>281</v>
      </c>
      <c r="D96" s="51" t="s">
        <v>207</v>
      </c>
      <c r="E96" s="51" t="s">
        <v>208</v>
      </c>
      <c r="F96" s="51" t="s">
        <v>209</v>
      </c>
      <c r="G96" t="s">
        <v>172</v>
      </c>
      <c r="H96" t="s">
        <v>166</v>
      </c>
      <c r="I96" s="60" t="s">
        <v>165</v>
      </c>
      <c r="J96" t="s">
        <v>164</v>
      </c>
      <c r="K96" t="s">
        <v>282</v>
      </c>
    </row>
    <row r="97" spans="1:11">
      <c r="A97" t="s">
        <v>283</v>
      </c>
      <c r="B97" t="s">
        <v>284</v>
      </c>
      <c r="C97" t="s">
        <v>285</v>
      </c>
      <c r="D97" s="51" t="s">
        <v>286</v>
      </c>
      <c r="E97" s="51" t="s">
        <v>287</v>
      </c>
      <c r="F97" s="51" t="s">
        <v>288</v>
      </c>
      <c r="G97" t="s">
        <v>35</v>
      </c>
      <c r="H97" t="s">
        <v>289</v>
      </c>
      <c r="I97" s="60" t="s">
        <v>290</v>
      </c>
      <c r="J97" t="s">
        <v>35</v>
      </c>
      <c r="K97" t="s">
        <v>291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8"/>
  <sheetViews>
    <sheetView workbookViewId="0"/>
  </sheetViews>
  <sheetFormatPr defaultRowHeight="14.5"/>
  <cols>
    <col min="1" max="1" width="12.81640625" bestFit="1" customWidth="1"/>
    <col min="2" max="2" width="9.54296875" bestFit="1" customWidth="1"/>
    <col min="3" max="3" width="12.54296875" bestFit="1" customWidth="1"/>
    <col min="4" max="4" width="15.1796875" bestFit="1" customWidth="1"/>
    <col min="5" max="5" width="19.26953125" bestFit="1" customWidth="1"/>
    <col min="6" max="6" width="40" bestFit="1" customWidth="1"/>
  </cols>
  <sheetData>
    <row r="1" spans="1:7">
      <c r="A1" s="52" t="s">
        <v>2717</v>
      </c>
      <c r="B1" s="52" t="s">
        <v>164</v>
      </c>
      <c r="C1" s="52" t="s">
        <v>166</v>
      </c>
      <c r="D1" s="52" t="s">
        <v>165</v>
      </c>
      <c r="E1" s="52" t="s">
        <v>2718</v>
      </c>
      <c r="F1" s="52" t="s">
        <v>2719</v>
      </c>
    </row>
    <row r="2" spans="1:7">
      <c r="A2" s="52" t="s">
        <v>2720</v>
      </c>
      <c r="B2" s="52" t="s">
        <v>35</v>
      </c>
      <c r="C2" s="52" t="s">
        <v>35</v>
      </c>
      <c r="D2" s="52" t="s">
        <v>331</v>
      </c>
      <c r="E2" s="66" t="s">
        <v>518</v>
      </c>
      <c r="F2" s="66" t="s">
        <v>518</v>
      </c>
      <c r="G2" s="52" t="str">
        <f>CONCATENATE("INSERT INTO FT_T_RGAT (RGAT_OID,START_TMS,LAST_CHG_TMS,LAST_CHG_USR_ID,REG_AUTH_NME,REG_AUTH_DESC)"," SELECT '",A2,"',","",B2,",",C2,",'",D2,"',","'",E2,"',","'",F2,"' from dual where not exists (select 'X' from ft_t_rgat where REG_AUTH_NME='",E2,"');")</f>
        <v>INSERT INTO FT_T_RGAT (RGAT_OID,START_TMS,LAST_CHG_TMS,LAST_CHG_USR_ID,REG_AUTH_NME,REG_AUTH_DESC) SELECT 'AIM=======',SYSDATE,SYSDATE,'GS:BARCLAYS','AIM','AIM' from dual where not exists (select 'X' from ft_t_rgat where REG_AUTH_NME='AIM');</v>
      </c>
    </row>
    <row r="3" spans="1:7">
      <c r="A3" t="s">
        <v>2721</v>
      </c>
      <c r="B3" s="52" t="s">
        <v>35</v>
      </c>
      <c r="C3" s="52" t="s">
        <v>35</v>
      </c>
      <c r="D3" s="52" t="s">
        <v>331</v>
      </c>
      <c r="E3" s="66" t="s">
        <v>1197</v>
      </c>
      <c r="F3" s="66" t="s">
        <v>1198</v>
      </c>
      <c r="G3" s="52" t="str">
        <f t="shared" ref="G3:G18" si="0">CONCATENATE("INSERT INTO FT_T_RGAT (RGAT_OID,START_TMS,LAST_CHG_TMS,LAST_CHG_USR_ID,REG_AUTH_NME,REG_AUTH_DESC)"," SELECT '",A3,"',","",B3,",",C3,",'",D3,"',","'",E3,"',","'",F3,"' from dual where not exists (select 'X' from ft_t_rgat where REG_AUTH_NME='",E3,"');")</f>
        <v>INSERT INTO FT_T_RGAT (RGAT_OID,START_TMS,LAST_CHG_TMS,LAST_CHG_USR_ID,REG_AUTH_NME,REG_AUTH_DESC) SELECT 'BOAT======',SYSDATE,SYSDATE,'GS:BARCLAYS','BOAT Manual','BOAT' from dual where not exists (select 'X' from ft_t_rgat where REG_AUTH_NME='BOAT Manual');</v>
      </c>
    </row>
    <row r="4" spans="1:7">
      <c r="A4" t="s">
        <v>2723</v>
      </c>
      <c r="B4" s="52" t="s">
        <v>35</v>
      </c>
      <c r="C4" s="52" t="s">
        <v>35</v>
      </c>
      <c r="D4" s="52" t="s">
        <v>331</v>
      </c>
      <c r="E4" s="66" t="s">
        <v>1199</v>
      </c>
      <c r="F4" s="66" t="s">
        <v>1200</v>
      </c>
      <c r="G4" s="52" t="str">
        <f t="shared" si="0"/>
        <v>INSERT INTO FT_T_RGAT (RGAT_OID,START_TMS,LAST_CHG_TMS,LAST_CHG_USR_ID,REG_AUTH_NME,REG_AUTH_DESC) SELECT 'BAFIN=====',SYSDATE,SYSDATE,'GS:BARCLAYS','BaFin','Bundesanstalt fur Finanzdienstleistungsaufsicht' from dual where not exists (select 'X' from ft_t_rgat where REG_AUTH_NME='BaFin');</v>
      </c>
    </row>
    <row r="5" spans="1:7">
      <c r="A5" t="s">
        <v>2724</v>
      </c>
      <c r="B5" s="52" t="s">
        <v>35</v>
      </c>
      <c r="C5" s="52" t="s">
        <v>35</v>
      </c>
      <c r="D5" s="52" t="s">
        <v>331</v>
      </c>
      <c r="E5" s="66" t="s">
        <v>1201</v>
      </c>
      <c r="F5" s="66" t="s">
        <v>1202</v>
      </c>
      <c r="G5" s="52" t="str">
        <f t="shared" si="0"/>
        <v>INSERT INTO FT_T_RGAT (RGAT_OID,START_TMS,LAST_CHG_TMS,LAST_CHG_USR_ID,REG_AUTH_NME,REG_AUTH_DESC) SELECT 'FINBXWORLD',SYSDATE,SYSDATE,'GS:BARCLAYS','FINMA-BX-WORLDCAPS','Berne BX feed' from dual where not exists (select 'X' from ft_t_rgat where REG_AUTH_NME='FINMA-BX-WORLDCAPS');</v>
      </c>
    </row>
    <row r="6" spans="1:7">
      <c r="A6" s="66" t="s">
        <v>2725</v>
      </c>
      <c r="B6" s="52" t="s">
        <v>35</v>
      </c>
      <c r="C6" s="52" t="s">
        <v>35</v>
      </c>
      <c r="D6" s="52" t="s">
        <v>331</v>
      </c>
      <c r="E6" s="66" t="s">
        <v>1203</v>
      </c>
      <c r="F6" s="66" t="s">
        <v>1203</v>
      </c>
      <c r="G6" s="52" t="str">
        <f t="shared" si="0"/>
        <v>INSERT INTO FT_T_RGAT (RGAT_OID,START_TMS,LAST_CHG_TMS,LAST_CHG_USR_ID,REG_AUTH_NME,REG_AUTH_DESC) SELECT 'FINRA=====',SYSDATE,SYSDATE,'GS:BARCLAYS','FINRA','FINRA' from dual where not exists (select 'X' from ft_t_rgat where REG_AUTH_NME='FINRA');</v>
      </c>
    </row>
    <row r="7" spans="1:7">
      <c r="A7" t="s">
        <v>2726</v>
      </c>
      <c r="B7" s="52" t="s">
        <v>35</v>
      </c>
      <c r="C7" s="52" t="s">
        <v>35</v>
      </c>
      <c r="D7" s="52" t="s">
        <v>331</v>
      </c>
      <c r="E7" s="66" t="s">
        <v>1204</v>
      </c>
      <c r="F7" s="66" t="s">
        <v>1205</v>
      </c>
      <c r="G7" s="52" t="str">
        <f t="shared" si="0"/>
        <v>INSERT INTO FT_T_RGAT (RGAT_OID,START_TMS,LAST_CHG_TMS,LAST_CHG_USR_ID,REG_AUTH_NME,REG_AUTH_DESC) SELECT 'FINRAOATS=',SYSDATE,SYSDATE,'GS:BARCLAYS','FINRA-OATS','FINRA Order Audit Trail System' from dual where not exists (select 'X' from ft_t_rgat where REG_AUTH_NME='FINRA-OATS');</v>
      </c>
    </row>
    <row r="8" spans="1:7">
      <c r="A8" s="66" t="s">
        <v>2735</v>
      </c>
      <c r="B8" s="52" t="s">
        <v>35</v>
      </c>
      <c r="C8" s="52" t="s">
        <v>35</v>
      </c>
      <c r="D8" s="52" t="s">
        <v>331</v>
      </c>
      <c r="E8" s="66" t="s">
        <v>1206</v>
      </c>
      <c r="F8" s="66" t="s">
        <v>1206</v>
      </c>
      <c r="G8" s="52" t="str">
        <f t="shared" si="0"/>
        <v>INSERT INTO FT_T_RGAT (RGAT_OID,START_TMS,LAST_CHG_TMS,LAST_CHG_USR_ID,REG_AUTH_NME,REG_AUTH_DESC) SELECT 'FSA-LSE===',SYSDATE,SYSDATE,'GS:BARCLAYS','FSA-LSE','FSA-LSE' from dual where not exists (select 'X' from ft_t_rgat where REG_AUTH_NME='FSA-LSE');</v>
      </c>
    </row>
    <row r="9" spans="1:7">
      <c r="A9" t="s">
        <v>2728</v>
      </c>
      <c r="B9" s="52" t="s">
        <v>35</v>
      </c>
      <c r="C9" s="52" t="s">
        <v>35</v>
      </c>
      <c r="D9" s="52" t="s">
        <v>331</v>
      </c>
      <c r="E9" s="66" t="s">
        <v>376</v>
      </c>
      <c r="F9" s="66" t="s">
        <v>1207</v>
      </c>
      <c r="G9" s="52" t="str">
        <f t="shared" si="0"/>
        <v>INSERT INTO FT_T_RGAT (RGAT_OID,START_TMS,LAST_CHG_TMS,LAST_CHG_USR_ID,REG_AUTH_NME,REG_AUTH_DESC) SELECT 'ISE=======',SYSDATE,SYSDATE,'GS:BARCLAYS','ISE','Ireland - Irish Stock Exchange' from dual where not exists (select 'X' from ft_t_rgat where REG_AUTH_NME='ISE');</v>
      </c>
    </row>
    <row r="10" spans="1:7">
      <c r="A10" s="77" t="s">
        <v>2729</v>
      </c>
      <c r="B10" s="52" t="s">
        <v>35</v>
      </c>
      <c r="C10" s="52" t="s">
        <v>35</v>
      </c>
      <c r="D10" s="52" t="s">
        <v>331</v>
      </c>
      <c r="E10" s="66" t="s">
        <v>350</v>
      </c>
      <c r="F10" s="66" t="s">
        <v>350</v>
      </c>
      <c r="G10" s="52" t="str">
        <f t="shared" si="0"/>
        <v>INSERT INTO FT_T_RGAT (RGAT_OID,START_TMS,LAST_CHG_TMS,LAST_CHG_USR_ID,REG_AUTH_NME,REG_AUTH_DESC) SELECT 'LSE=======',SYSDATE,SYSDATE,'GS:BARCLAYS','LSE','LSE' from dual where not exists (select 'X' from ft_t_rgat where REG_AUTH_NME='LSE');</v>
      </c>
    </row>
    <row r="11" spans="1:7">
      <c r="A11" t="s">
        <v>2727</v>
      </c>
      <c r="B11" s="52" t="s">
        <v>35</v>
      </c>
      <c r="C11" s="52" t="s">
        <v>35</v>
      </c>
      <c r="D11" s="52" t="s">
        <v>331</v>
      </c>
      <c r="E11" s="66" t="s">
        <v>1208</v>
      </c>
      <c r="F11" s="66" t="s">
        <v>1209</v>
      </c>
      <c r="G11" s="52" t="str">
        <f t="shared" si="0"/>
        <v>INSERT INTO FT_T_RGAT (RGAT_OID,START_TMS,LAST_CHG_TMS,LAST_CHG_USR_ID,REG_AUTH_NME,REG_AUTH_DESC) SELECT 'MIFID=====',SYSDATE,SYSDATE,'GS:BARCLAYS','Mifid','CESR' from dual where not exists (select 'X' from ft_t_rgat where REG_AUTH_NME='Mifid');</v>
      </c>
    </row>
    <row r="12" spans="1:7">
      <c r="A12" s="77" t="s">
        <v>2730</v>
      </c>
      <c r="B12" s="52" t="s">
        <v>35</v>
      </c>
      <c r="C12" s="52" t="s">
        <v>35</v>
      </c>
      <c r="D12" s="52" t="s">
        <v>331</v>
      </c>
      <c r="E12" s="66" t="s">
        <v>1210</v>
      </c>
      <c r="F12" s="66" t="s">
        <v>1211</v>
      </c>
      <c r="G12" s="52" t="str">
        <f t="shared" si="0"/>
        <v>INSERT INTO FT_T_RGAT (RGAT_OID,START_TMS,LAST_CHG_TMS,LAST_CHG_USR_ID,REG_AUTH_NME,REG_AUTH_DESC) SELECT 'NTMA======',SYSDATE,SYSDATE,'GS:BARCLAYS','NTMA','Ireland - National Treasury Management Agency' from dual where not exists (select 'X' from ft_t_rgat where REG_AUTH_NME='NTMA');</v>
      </c>
    </row>
    <row r="13" spans="1:7">
      <c r="A13" t="s">
        <v>2722</v>
      </c>
      <c r="B13" s="52" t="s">
        <v>35</v>
      </c>
      <c r="C13" s="52" t="s">
        <v>35</v>
      </c>
      <c r="D13" s="52" t="s">
        <v>331</v>
      </c>
      <c r="E13" s="66" t="s">
        <v>1212</v>
      </c>
      <c r="F13" s="66" t="s">
        <v>1212</v>
      </c>
      <c r="G13" s="52" t="str">
        <f t="shared" si="0"/>
        <v>INSERT INTO FT_T_RGAT (RGAT_OID,START_TMS,LAST_CHG_TMS,LAST_CHG_USR_ID,REG_AUTH_NME,REG_AUTH_DESC) SELECT 'PLUS======',SYSDATE,SYSDATE,'GS:BARCLAYS','PLUS','PLUS' from dual where not exists (select 'X' from ft_t_rgat where REG_AUTH_NME='PLUS');</v>
      </c>
    </row>
    <row r="14" spans="1:7">
      <c r="A14" s="77" t="s">
        <v>2731</v>
      </c>
      <c r="B14" s="52" t="s">
        <v>35</v>
      </c>
      <c r="C14" s="52" t="s">
        <v>35</v>
      </c>
      <c r="D14" s="52" t="s">
        <v>331</v>
      </c>
      <c r="E14" s="66" t="s">
        <v>1213</v>
      </c>
      <c r="F14" s="66" t="s">
        <v>1213</v>
      </c>
      <c r="G14" s="52" t="str">
        <f t="shared" si="0"/>
        <v>INSERT INTO FT_T_RGAT (RGAT_OID,START_TMS,LAST_CHG_TMS,LAST_CHG_USR_ID,REG_AUTH_NME,REG_AUTH_DESC) SELECT 'SIX=======',SYSDATE,SYSDATE,'GS:BARCLAYS','SIX','SIX' from dual where not exists (select 'X' from ft_t_rgat where REG_AUTH_NME='SIX');</v>
      </c>
    </row>
    <row r="15" spans="1:7">
      <c r="A15" t="s">
        <v>2732</v>
      </c>
      <c r="B15" s="52" t="s">
        <v>35</v>
      </c>
      <c r="C15" s="52" t="s">
        <v>35</v>
      </c>
      <c r="D15" s="52" t="s">
        <v>331</v>
      </c>
      <c r="E15" s="66" t="s">
        <v>1214</v>
      </c>
      <c r="F15" s="66" t="s">
        <v>1215</v>
      </c>
      <c r="G15" s="52" t="str">
        <f t="shared" si="0"/>
        <v>INSERT INTO FT_T_RGAT (RGAT_OID,START_TMS,LAST_CHG_TMS,LAST_CHG_USR_ID,REG_AUTH_NME,REG_AUTH_DESC) SELECT 'SIXTRANS==',SYSDATE,SYSDATE,'GS:BARCLAYS','SIX-TRANS','SIX Transaction' from dual where not exists (select 'X' from ft_t_rgat where REG_AUTH_NME='SIX-TRANS');</v>
      </c>
    </row>
    <row r="16" spans="1:7">
      <c r="A16" s="77" t="s">
        <v>2733</v>
      </c>
      <c r="B16" s="52" t="s">
        <v>35</v>
      </c>
      <c r="C16" s="52" t="s">
        <v>35</v>
      </c>
      <c r="D16" s="52" t="s">
        <v>331</v>
      </c>
      <c r="E16" s="66" t="s">
        <v>1216</v>
      </c>
      <c r="F16" s="66" t="s">
        <v>1217</v>
      </c>
      <c r="G16" s="52" t="str">
        <f t="shared" si="0"/>
        <v>INSERT INTO FT_T_RGAT (RGAT_OID,START_TMS,LAST_CHG_TMS,LAST_CHG_USR_ID,REG_AUTH_NME,REG_AUTH_DESC) SELECT 'TRACE-ABS=',SYSDATE,SYSDATE,'GS:BARCLAYS','TRACE-ABS','TRACE ABS Securities' from dual where not exists (select 'X' from ft_t_rgat where REG_AUTH_NME='TRACE-ABS');</v>
      </c>
    </row>
    <row r="17" spans="1:7">
      <c r="A17" s="66" t="s">
        <v>1218</v>
      </c>
      <c r="B17" s="52" t="s">
        <v>35</v>
      </c>
      <c r="C17" s="52" t="s">
        <v>35</v>
      </c>
      <c r="D17" s="52" t="s">
        <v>331</v>
      </c>
      <c r="E17" s="66" t="s">
        <v>1218</v>
      </c>
      <c r="F17" s="66" t="s">
        <v>1219</v>
      </c>
      <c r="G17" s="52" t="str">
        <f t="shared" si="0"/>
        <v>INSERT INTO FT_T_RGAT (RGAT_OID,START_TMS,LAST_CHG_TMS,LAST_CHG_USR_ID,REG_AUTH_NME,REG_AUTH_DESC) SELECT 'TRACE-CORP',SYSDATE,SYSDATE,'GS:BARCLAYS','TRACE-CORP','TRACE CORP Securities' from dual where not exists (select 'X' from ft_t_rgat where REG_AUTH_NME='TRACE-CORP');</v>
      </c>
    </row>
    <row r="18" spans="1:7">
      <c r="A18" s="66" t="s">
        <v>2734</v>
      </c>
      <c r="B18" s="52" t="s">
        <v>35</v>
      </c>
      <c r="C18" s="52" t="s">
        <v>35</v>
      </c>
      <c r="D18" s="52" t="s">
        <v>331</v>
      </c>
      <c r="E18" s="66" t="s">
        <v>1220</v>
      </c>
      <c r="F18" s="66" t="s">
        <v>1221</v>
      </c>
      <c r="G18" s="52" t="str">
        <f t="shared" si="0"/>
        <v>INSERT INTO FT_T_RGAT (RGAT_OID,START_TMS,LAST_CHG_TMS,LAST_CHG_USR_ID,REG_AUTH_NME,REG_AUTH_DESC) SELECT 'TRACETRSRY',SYSDATE,SYSDATE,'GS:BARCLAYS','TRACE-TREASURY','TRACE TREASURY Securities' from dual where not exists (select 'X' from ft_t_rgat where REG_AUTH_NME='TRACE-TREASURY');</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9"/>
  <sheetViews>
    <sheetView topLeftCell="A76" workbookViewId="0">
      <selection activeCell="B99" sqref="B99"/>
    </sheetView>
  </sheetViews>
  <sheetFormatPr defaultColWidth="8.54296875" defaultRowHeight="13"/>
  <cols>
    <col min="1" max="1" width="13.26953125" style="169" bestFit="1" customWidth="1"/>
    <col min="2" max="2" width="14.1796875" style="169" customWidth="1"/>
    <col min="3" max="3" width="27.81640625" style="169" bestFit="1" customWidth="1"/>
    <col min="4" max="4" width="16.1796875" style="169" bestFit="1" customWidth="1"/>
    <col min="5" max="5" width="15" style="169" bestFit="1" customWidth="1"/>
    <col min="6" max="6" width="11.54296875" style="169" bestFit="1" customWidth="1"/>
    <col min="7" max="7" width="15" style="169" customWidth="1"/>
    <col min="8" max="8" width="16.81640625" style="169" customWidth="1"/>
    <col min="9" max="9" width="15.54296875" style="169" bestFit="1" customWidth="1"/>
    <col min="10" max="10" width="10.81640625" style="169" bestFit="1" customWidth="1"/>
    <col min="11" max="11" width="32.54296875" style="169" customWidth="1"/>
    <col min="12" max="12" width="85.1796875" style="169" customWidth="1"/>
    <col min="13" max="13" width="41.1796875" style="169" bestFit="1" customWidth="1"/>
    <col min="14" max="16384" width="8.54296875" style="169"/>
  </cols>
  <sheetData>
    <row r="1" spans="1:13">
      <c r="A1" s="169" t="s">
        <v>154</v>
      </c>
      <c r="B1" s="169" t="s">
        <v>5934</v>
      </c>
    </row>
    <row r="2" spans="1:13">
      <c r="A2" s="169" t="s">
        <v>5626</v>
      </c>
      <c r="B2" s="169" t="s">
        <v>5933</v>
      </c>
    </row>
    <row r="3" spans="1:13">
      <c r="A3" s="169" t="s">
        <v>5627</v>
      </c>
      <c r="B3" s="169" t="s">
        <v>5759</v>
      </c>
    </row>
    <row r="4" spans="1:13">
      <c r="A4" s="169" t="s">
        <v>5628</v>
      </c>
      <c r="B4" s="170" t="s">
        <v>5760</v>
      </c>
    </row>
    <row r="5" spans="1:13">
      <c r="A5" s="169" t="s">
        <v>5629</v>
      </c>
      <c r="B5" s="169" t="s">
        <v>5935</v>
      </c>
    </row>
    <row r="6" spans="1:13">
      <c r="A6" s="169" t="s">
        <v>165</v>
      </c>
      <c r="B6" s="169" t="s">
        <v>5625</v>
      </c>
    </row>
    <row r="7" spans="1:13">
      <c r="A7" s="169" t="s">
        <v>166</v>
      </c>
      <c r="B7" s="169" t="s">
        <v>5931</v>
      </c>
    </row>
    <row r="9" spans="1:13">
      <c r="A9" s="169" t="s">
        <v>5630</v>
      </c>
      <c r="B9" s="169" t="s">
        <v>5631</v>
      </c>
      <c r="C9" s="169" t="s">
        <v>5632</v>
      </c>
      <c r="D9" s="169" t="s">
        <v>5633</v>
      </c>
      <c r="E9" s="169" t="s">
        <v>5634</v>
      </c>
      <c r="F9" s="169" t="s">
        <v>5635</v>
      </c>
      <c r="G9" s="169" t="s">
        <v>5636</v>
      </c>
      <c r="H9" s="169" t="s">
        <v>5637</v>
      </c>
      <c r="I9" s="169" t="s">
        <v>5638</v>
      </c>
      <c r="J9" s="169" t="s">
        <v>5639</v>
      </c>
      <c r="K9" s="169" t="s">
        <v>5640</v>
      </c>
      <c r="L9" s="169" t="s">
        <v>5641</v>
      </c>
    </row>
    <row r="10" spans="1:13">
      <c r="A10" s="169">
        <v>1</v>
      </c>
      <c r="B10" s="169" t="s">
        <v>5642</v>
      </c>
      <c r="C10" s="169" t="s">
        <v>165</v>
      </c>
      <c r="D10" s="169" t="s">
        <v>5643</v>
      </c>
      <c r="E10" s="169" t="str">
        <f>F10&amp;"("&amp;G10&amp;")"</f>
        <v>VARCHAR(256)</v>
      </c>
      <c r="F10" s="169" t="s">
        <v>5644</v>
      </c>
      <c r="G10" s="169">
        <v>256</v>
      </c>
      <c r="J10" s="169" t="s">
        <v>5645</v>
      </c>
      <c r="K10" s="169" t="s">
        <v>5646</v>
      </c>
      <c r="L10" s="169" t="s">
        <v>5647</v>
      </c>
      <c r="M10" s="169" t="str">
        <f t="shared" ref="M10:M23" si="0">C10&amp;" "&amp;E10&amp;" "&amp;IF(D10="Y","NOT NULL","")</f>
        <v>LAST_CHG_USR_ID VARCHAR(256) NOT NULL</v>
      </c>
    </row>
    <row r="11" spans="1:13">
      <c r="A11" s="169">
        <v>2</v>
      </c>
      <c r="B11" s="169" t="s">
        <v>5648</v>
      </c>
      <c r="C11" s="169" t="s">
        <v>166</v>
      </c>
      <c r="D11" s="169" t="s">
        <v>5643</v>
      </c>
      <c r="E11" s="169" t="s">
        <v>5725</v>
      </c>
      <c r="F11" s="169" t="s">
        <v>6243</v>
      </c>
      <c r="J11" s="169" t="s">
        <v>5649</v>
      </c>
      <c r="K11" s="169" t="s">
        <v>5650</v>
      </c>
      <c r="L11" s="169" t="s">
        <v>5651</v>
      </c>
      <c r="M11" s="169" t="str">
        <f t="shared" si="0"/>
        <v>LAST_CHG_TMS TIMESTAMP(0) NOT NULL</v>
      </c>
    </row>
    <row r="12" spans="1:13">
      <c r="A12" s="169">
        <v>3</v>
      </c>
      <c r="B12" s="169" t="s">
        <v>5652</v>
      </c>
      <c r="C12" s="169" t="s">
        <v>282</v>
      </c>
      <c r="D12" s="169" t="s">
        <v>16</v>
      </c>
      <c r="E12" s="169" t="str">
        <f>F12&amp;"("&amp;G12&amp;")"</f>
        <v>VARCHAR(20)</v>
      </c>
      <c r="F12" s="169" t="s">
        <v>5644</v>
      </c>
      <c r="G12" s="169">
        <v>20</v>
      </c>
      <c r="J12" s="169" t="s">
        <v>5653</v>
      </c>
      <c r="K12" s="169" t="s">
        <v>5654</v>
      </c>
      <c r="L12" s="169" t="s">
        <v>5655</v>
      </c>
      <c r="M12" s="169" t="str">
        <f t="shared" si="0"/>
        <v xml:space="preserve">DATA_STAT_TYP VARCHAR(20) </v>
      </c>
    </row>
    <row r="13" spans="1:13">
      <c r="A13" s="169">
        <v>4</v>
      </c>
      <c r="B13" s="169" t="s">
        <v>5656</v>
      </c>
      <c r="C13" s="169" t="s">
        <v>164</v>
      </c>
      <c r="D13" s="169" t="s">
        <v>5643</v>
      </c>
      <c r="E13" s="169" t="s">
        <v>5725</v>
      </c>
      <c r="F13" s="169" t="s">
        <v>6243</v>
      </c>
      <c r="J13" s="169" t="s">
        <v>5657</v>
      </c>
      <c r="K13" s="169" t="s">
        <v>5658</v>
      </c>
      <c r="L13" s="169" t="s">
        <v>5659</v>
      </c>
      <c r="M13" s="169" t="str">
        <f t="shared" si="0"/>
        <v>START_TMS TIMESTAMP(0) NOT NULL</v>
      </c>
    </row>
    <row r="14" spans="1:13">
      <c r="A14" s="169">
        <v>5</v>
      </c>
      <c r="B14" s="169" t="s">
        <v>5660</v>
      </c>
      <c r="C14" s="169" t="s">
        <v>5618</v>
      </c>
      <c r="D14" s="169" t="s">
        <v>16</v>
      </c>
      <c r="E14" s="169" t="s">
        <v>5725</v>
      </c>
      <c r="F14" s="169" t="s">
        <v>6243</v>
      </c>
      <c r="J14" s="169" t="s">
        <v>5657</v>
      </c>
      <c r="K14" s="169" t="s">
        <v>5661</v>
      </c>
      <c r="L14" s="169" t="s">
        <v>5662</v>
      </c>
      <c r="M14" s="169" t="str">
        <f t="shared" si="0"/>
        <v xml:space="preserve">END_TMS TIMESTAMP(0) </v>
      </c>
    </row>
    <row r="15" spans="1:13">
      <c r="A15" s="169">
        <v>6</v>
      </c>
      <c r="B15" s="169" t="s">
        <v>5663</v>
      </c>
      <c r="C15" s="169" t="s">
        <v>160</v>
      </c>
      <c r="D15" s="169" t="s">
        <v>16</v>
      </c>
      <c r="E15" s="169" t="str">
        <f>F15&amp;"("&amp;G15&amp;")"</f>
        <v>VARCHAR(40)</v>
      </c>
      <c r="F15" s="169" t="s">
        <v>5644</v>
      </c>
      <c r="G15" s="169">
        <v>40</v>
      </c>
      <c r="J15" s="169" t="s">
        <v>5664</v>
      </c>
      <c r="K15" s="169" t="s">
        <v>5665</v>
      </c>
      <c r="L15" s="169" t="s">
        <v>5666</v>
      </c>
      <c r="M15" s="169" t="str">
        <f t="shared" si="0"/>
        <v xml:space="preserve">DATA_SRC_ID VARCHAR(40) </v>
      </c>
    </row>
    <row r="16" spans="1:13">
      <c r="A16" s="169">
        <v>7</v>
      </c>
      <c r="B16" s="170" t="s">
        <v>5667</v>
      </c>
      <c r="C16" s="169" t="s">
        <v>5668</v>
      </c>
      <c r="D16" s="169" t="s">
        <v>5643</v>
      </c>
      <c r="E16" s="169" t="s">
        <v>5669</v>
      </c>
      <c r="F16" s="169" t="s">
        <v>5551</v>
      </c>
      <c r="G16" s="169">
        <v>10</v>
      </c>
      <c r="J16" s="169" t="s">
        <v>5670</v>
      </c>
      <c r="K16" s="169" t="s">
        <v>5668</v>
      </c>
      <c r="L16" s="169" t="s">
        <v>5668</v>
      </c>
      <c r="M16" s="169" t="str">
        <f t="shared" si="0"/>
        <v>ACCT_OID CHAR(10) NOT NULL</v>
      </c>
    </row>
    <row r="17" spans="1:13">
      <c r="A17" s="169">
        <v>8</v>
      </c>
      <c r="B17" s="169" t="s">
        <v>5958</v>
      </c>
      <c r="C17" s="169" t="s">
        <v>5938</v>
      </c>
      <c r="D17" s="169" t="s">
        <v>5643</v>
      </c>
      <c r="E17" s="169" t="s">
        <v>5669</v>
      </c>
      <c r="F17" s="169" t="s">
        <v>5551</v>
      </c>
      <c r="G17" s="169">
        <v>10</v>
      </c>
      <c r="J17" s="169" t="s">
        <v>5670</v>
      </c>
      <c r="K17" s="169" t="str">
        <f t="shared" ref="K17:K23" si="1">C17</f>
        <v>APG1_OID</v>
      </c>
      <c r="L17" s="169" t="s">
        <v>5938</v>
      </c>
      <c r="M17" s="169" t="str">
        <f t="shared" si="0"/>
        <v>APG1_OID CHAR(10) NOT NULL</v>
      </c>
    </row>
    <row r="18" spans="1:13">
      <c r="A18" s="169">
        <v>9</v>
      </c>
      <c r="B18" s="170" t="s">
        <v>5957</v>
      </c>
      <c r="C18" s="171" t="s">
        <v>5946</v>
      </c>
      <c r="D18" s="169" t="s">
        <v>5643</v>
      </c>
      <c r="E18" s="169" t="s">
        <v>5669</v>
      </c>
      <c r="F18" s="169" t="s">
        <v>5551</v>
      </c>
      <c r="G18" s="169">
        <v>10</v>
      </c>
      <c r="J18" s="169" t="s">
        <v>5670</v>
      </c>
      <c r="K18" s="169" t="str">
        <f>C18</f>
        <v>PAGP_OID</v>
      </c>
      <c r="L18" s="171" t="s">
        <v>5946</v>
      </c>
      <c r="M18" s="169" t="str">
        <f t="shared" si="0"/>
        <v>PAGP_OID CHAR(10) NOT NULL</v>
      </c>
    </row>
    <row r="19" spans="1:13">
      <c r="A19" s="169">
        <v>10</v>
      </c>
      <c r="B19" s="170" t="s">
        <v>5723</v>
      </c>
      <c r="C19" s="171" t="s">
        <v>5724</v>
      </c>
      <c r="D19" s="169" t="s">
        <v>16</v>
      </c>
      <c r="E19" s="169" t="s">
        <v>5725</v>
      </c>
      <c r="F19" s="169" t="s">
        <v>6225</v>
      </c>
      <c r="J19" s="169" t="s">
        <v>5657</v>
      </c>
      <c r="K19" s="169" t="str">
        <f t="shared" si="1"/>
        <v>EFF_TMS</v>
      </c>
      <c r="L19" s="171" t="s">
        <v>5724</v>
      </c>
      <c r="M19" s="169" t="str">
        <f t="shared" si="0"/>
        <v xml:space="preserve">EFF_TMS TIMESTAMP(0) </v>
      </c>
    </row>
    <row r="20" spans="1:13">
      <c r="A20" s="169">
        <v>11</v>
      </c>
      <c r="B20" s="170" t="s">
        <v>5726</v>
      </c>
      <c r="C20" s="171" t="s">
        <v>5727</v>
      </c>
      <c r="D20" s="169" t="s">
        <v>16</v>
      </c>
      <c r="E20" s="169" t="s">
        <v>5725</v>
      </c>
      <c r="F20" s="169" t="s">
        <v>6225</v>
      </c>
      <c r="J20" s="169" t="s">
        <v>5657</v>
      </c>
      <c r="K20" s="169" t="str">
        <f t="shared" si="1"/>
        <v>EXP_TMS</v>
      </c>
      <c r="L20" s="171" t="s">
        <v>5727</v>
      </c>
      <c r="M20" s="169" t="str">
        <f t="shared" si="0"/>
        <v xml:space="preserve">EXP_TMS TIMESTAMP(0) </v>
      </c>
    </row>
    <row r="21" spans="1:13">
      <c r="A21" s="169">
        <v>12</v>
      </c>
      <c r="B21" s="169" t="s">
        <v>5959</v>
      </c>
      <c r="C21" s="171" t="s">
        <v>5936</v>
      </c>
      <c r="D21" s="169" t="s">
        <v>5643</v>
      </c>
      <c r="E21" s="169" t="s">
        <v>5761</v>
      </c>
      <c r="F21" s="169" t="s">
        <v>5644</v>
      </c>
      <c r="G21" s="169">
        <v>20</v>
      </c>
      <c r="J21" s="169" t="s">
        <v>5677</v>
      </c>
      <c r="K21" s="169" t="str">
        <f t="shared" si="1"/>
        <v>APG1_PART_PURP_TYP</v>
      </c>
      <c r="L21" s="171" t="s">
        <v>5936</v>
      </c>
      <c r="M21" s="169" t="str">
        <f t="shared" si="0"/>
        <v>APG1_PART_PURP_TYP VARCHAR(20) NOT NULL</v>
      </c>
    </row>
    <row r="22" spans="1:13">
      <c r="A22" s="169">
        <v>13</v>
      </c>
      <c r="B22" s="169" t="s">
        <v>5960</v>
      </c>
      <c r="C22" s="171" t="s">
        <v>5937</v>
      </c>
      <c r="D22" s="169" t="s">
        <v>16</v>
      </c>
      <c r="E22" s="169" t="s">
        <v>5732</v>
      </c>
      <c r="F22" s="169" t="s">
        <v>5644</v>
      </c>
      <c r="G22" s="169">
        <v>1024</v>
      </c>
      <c r="J22" s="169" t="s">
        <v>5676</v>
      </c>
      <c r="K22" s="169" t="str">
        <f t="shared" si="1"/>
        <v>APG1_PART_DESC</v>
      </c>
      <c r="L22" s="171" t="s">
        <v>5937</v>
      </c>
      <c r="M22" s="169" t="str">
        <f t="shared" si="0"/>
        <v xml:space="preserve">APG1_PART_DESC VARCHAR(1024) </v>
      </c>
    </row>
    <row r="23" spans="1:13">
      <c r="A23" s="169">
        <v>14</v>
      </c>
      <c r="B23" s="169" t="s">
        <v>6137</v>
      </c>
      <c r="C23" s="169" t="s">
        <v>6136</v>
      </c>
      <c r="D23" s="169" t="s">
        <v>16</v>
      </c>
      <c r="E23" s="169" t="s">
        <v>5761</v>
      </c>
      <c r="F23" s="169" t="s">
        <v>5644</v>
      </c>
      <c r="G23" s="169">
        <v>20</v>
      </c>
      <c r="J23" s="169" t="s">
        <v>5677</v>
      </c>
      <c r="K23" s="169" t="str">
        <f t="shared" si="1"/>
        <v>APG1_PERF_PERIOD</v>
      </c>
      <c r="L23" s="169" t="s">
        <v>6136</v>
      </c>
      <c r="M23" s="169" t="str">
        <f t="shared" si="0"/>
        <v xml:space="preserve">APG1_PERF_PERIOD VARCHAR(20) </v>
      </c>
    </row>
    <row r="25" spans="1:13">
      <c r="B25" s="169" t="s">
        <v>5678</v>
      </c>
      <c r="I25" s="169" t="s">
        <v>5679</v>
      </c>
    </row>
    <row r="26" spans="1:13">
      <c r="B26" s="169" t="str">
        <f>"INSERT INTO ft_t_tbdf (tbl_id, tbl_ddl_nme, last_chg_tms, last_chg_usr_id, tbl_nme, tbl_desc, tbl_clsf_typ, tbl_view_nme)"</f>
        <v>INSERT INTO ft_t_tbdf (tbl_id, tbl_ddl_nme, last_chg_tms, last_chg_usr_id, tbl_nme, tbl_desc, tbl_clsf_typ, tbl_view_nme)</v>
      </c>
      <c r="G26" s="169" t="str">
        <f>"
   SELECT '"&amp;$B$1&amp;"', 'FT_T_"&amp;$B$1&amp;"', "&amp;$B$7&amp;", '"&amp;$B$6&amp;"', '"&amp;$B$2&amp;"', '"&amp;$B$3&amp;"', 'X', NULL"</f>
        <v xml:space="preserve">
   SELECT 'APG1', 'FT_T_APG1', SYSDATE(), 'P72:CSTM', 'Account/Party Group Participant', 'Each occurrence of the Account/Employee Group Participant records a relation between ACCT and EMGP', 'X', NULL</v>
      </c>
      <c r="H26" s="169" t="str">
        <f>"
     FROM DUAL WHERE NOT EXISTS (SELECT 'X' FROM ft_t_tbdf WHERE tbl_id = '"&amp;B1&amp;"');"</f>
        <v xml:space="preserve">
     FROM DUAL WHERE NOT EXISTS (SELECT 'X' FROM ft_t_tbdf WHERE tbl_id = 'APG1');</v>
      </c>
      <c r="I26" s="169" t="str">
        <f>B26&amp;
G26&amp;
H26</f>
        <v>INSERT INTO ft_t_tbdf (tbl_id, tbl_ddl_nme, last_chg_tms, last_chg_usr_id, tbl_nme, tbl_desc, tbl_clsf_typ, tbl_view_nme)
   SELECT 'APG1', 'FT_T_APG1', SYSDATE(), 'P72:CSTM', 'Account/Party Group Participant', 'Each occurrence of the Account/Employee Group Participant records a relation between ACCT and EMGP', 'X', NULL
     FROM DUAL WHERE NOT EXISTS (SELECT 'X' FROM ft_t_tbdf WHERE tbl_id = 'APG1');</v>
      </c>
    </row>
    <row r="28" spans="1:13">
      <c r="B28" s="169" t="s">
        <v>5680</v>
      </c>
    </row>
    <row r="29" spans="1:13">
      <c r="B29" s="169" t="str">
        <f>"INSERT INTO ft_t_fldf (fld_id,last_chg_tms,last_chg_usr_id,fld_data_cl_id,prnt_fld_id,ddl_nme,just_typ,fld_used_by_typ,fld_nme,fld_desc)"</f>
        <v>INSERT INTO ft_t_fldf (fld_id,last_chg_tms,last_chg_usr_id,fld_data_cl_id,prnt_fld_id,ddl_nme,just_typ,fld_used_by_typ,fld_nme,fld_desc)</v>
      </c>
      <c r="I29" s="169" t="str">
        <f>B29&amp;"
    SELECT '"&amp;B17&amp;"', "&amp;$B$7&amp;", '"&amp;$B$6&amp;"', '"&amp;J17&amp;"', NULL, '"&amp;C17&amp;"', 'L', 'T', '"&amp;K17&amp;"', '"&amp;L17&amp;"'
      FROM DUAL WHERE NOT EXISTS (SELECT 'X' FROM ft_t_fldf WHERE ddl_nme = '"&amp;C17&amp;"');
"</f>
        <v xml:space="preserve">INSERT INTO ft_t_fldf (fld_id,last_chg_tms,last_chg_usr_id,fld_data_cl_id,prnt_fld_id,ddl_nme,just_typ,fld_used_by_typ,fld_nme,fld_desc)
    SELECT 'APG10001', SYSDATE(), 'P72:CSTM', 'OID', NULL, 'APG1_OID', 'L', 'T', 'APG1_OID', 'APG1_OID'
      FROM DUAL WHERE NOT EXISTS (SELECT 'X' FROM ft_t_fldf WHERE ddl_nme = 'APG1_OID');
</v>
      </c>
    </row>
    <row r="30" spans="1:13">
      <c r="B30" s="169" t="str">
        <f>"INSERT INTO ft_t_fldf (fld_id,last_chg_tms,last_chg_usr_id,fld_data_cl_id,prnt_fld_id,ddl_nme,just_typ,fld_used_by_typ,fld_nme,fld_desc)"</f>
        <v>INSERT INTO ft_t_fldf (fld_id,last_chg_tms,last_chg_usr_id,fld_data_cl_id,prnt_fld_id,ddl_nme,just_typ,fld_used_by_typ,fld_nme,fld_desc)</v>
      </c>
      <c r="I30" s="169" t="str">
        <f>B30&amp;"
    SELECT '"&amp;B21&amp;"', "&amp;$B$7&amp;", '"&amp;$B$6&amp;"', '"&amp;J21&amp;"', NULL, '"&amp;C21&amp;"', 'L', 'T', '"&amp;K21&amp;"', '"&amp;L21&amp;"'
      FROM DUAL WHERE NOT EXISTS (SELECT 'X' FROM ft_t_fldf WHERE ddl_nme = '"&amp;C21&amp;"');
"</f>
        <v xml:space="preserve">INSERT INTO ft_t_fldf (fld_id,last_chg_tms,last_chg_usr_id,fld_data_cl_id,prnt_fld_id,ddl_nme,just_typ,fld_used_by_typ,fld_nme,fld_desc)
    SELECT 'APG10002', SYSDATE(), 'P72:CSTM', 'DTYPV20', NULL, 'APG1_PART_PURP_TYP', 'L', 'T', 'APG1_PART_PURP_TYP', 'APG1_PART_PURP_TYP'
      FROM DUAL WHERE NOT EXISTS (SELECT 'X' FROM ft_t_fldf WHERE ddl_nme = 'APG1_PART_PURP_TYP');
</v>
      </c>
    </row>
    <row r="31" spans="1:13">
      <c r="B31" s="169" t="str">
        <f>"INSERT INTO ft_t_fldf (fld_id,last_chg_tms,last_chg_usr_id,fld_data_cl_id,prnt_fld_id,ddl_nme,just_typ,fld_used_by_typ,fld_nme,fld_desc)"</f>
        <v>INSERT INTO ft_t_fldf (fld_id,last_chg_tms,last_chg_usr_id,fld_data_cl_id,prnt_fld_id,ddl_nme,just_typ,fld_used_by_typ,fld_nme,fld_desc)</v>
      </c>
      <c r="I31" s="169" t="str">
        <f>B31&amp;"
    SELECT '"&amp;B22&amp;"', "&amp;$B$7&amp;", '"&amp;$B$6&amp;"', '"&amp;J22&amp;"', NULL, '"&amp;C22&amp;"', 'L', 'T', '"&amp;K22&amp;"', '"&amp;L22&amp;"'
      FROM DUAL WHERE NOT EXISTS (SELECT 'X' FROM ft_t_fldf WHERE ddl_nme = '"&amp;C22&amp;"');
"</f>
        <v xml:space="preserve">INSERT INTO ft_t_fldf (fld_id,last_chg_tms,last_chg_usr_id,fld_data_cl_id,prnt_fld_id,ddl_nme,just_typ,fld_used_by_typ,fld_nme,fld_desc)
    SELECT 'APG10003', SYSDATE(), 'P72:CSTM', 'TXT1024', NULL, 'APG1_PART_DESC', 'L', 'T', 'APG1_PART_DESC', 'APG1_PART_DESC'
      FROM DUAL WHERE NOT EXISTS (SELECT 'X' FROM ft_t_fldf WHERE ddl_nme = 'APG1_PART_DESC');
</v>
      </c>
    </row>
    <row r="32" spans="1:13">
      <c r="B32" s="169" t="str">
        <f>"INSERT INTO ft_t_fldf (fld_id,last_chg_tms,last_chg_usr_id,fld_data_cl_id,prnt_fld_id,ddl_nme,just_typ,fld_used_by_typ,fld_nme,fld_desc)"</f>
        <v>INSERT INTO ft_t_fldf (fld_id,last_chg_tms,last_chg_usr_id,fld_data_cl_id,prnt_fld_id,ddl_nme,just_typ,fld_used_by_typ,fld_nme,fld_desc)</v>
      </c>
      <c r="I32" s="169" t="str">
        <f>B32&amp;"
    SELECT '"&amp;B23&amp;"', "&amp;$B$7&amp;", '"&amp;$B$6&amp;"', '"&amp;J23&amp;"', NULL, '"&amp;C23&amp;"', 'L', 'T', '"&amp;K23&amp;"', '"&amp;L23&amp;"'
      FROM DUAL WHERE NOT EXISTS (SELECT 'X' FROM ft_t_fldf WHERE ddl_nme = '"&amp;C23&amp;"');
"</f>
        <v xml:space="preserve">INSERT INTO ft_t_fldf (fld_id,last_chg_tms,last_chg_usr_id,fld_data_cl_id,prnt_fld_id,ddl_nme,just_typ,fld_used_by_typ,fld_nme,fld_desc)
    SELECT 'APG10004', SYSDATE(), 'P72:CSTM', 'DTYPV20', NULL, 'APG1_PERF_PERIOD', 'L', 'T', 'APG1_PERF_PERIOD', 'APG1_PERF_PERIOD'
      FROM DUAL WHERE NOT EXISTS (SELECT 'X' FROM ft_t_fldf WHERE ddl_nme = 'APG1_PERF_PERIOD');
</v>
      </c>
    </row>
    <row r="34" spans="2:9">
      <c r="B34" s="169" t="s">
        <v>5681</v>
      </c>
    </row>
    <row r="35" spans="2:9">
      <c r="B35" s="169" t="str">
        <f t="shared" ref="B35:B48" si="2">"INSERT INTO ft_t_cldf (tbl_id,col_nme,fld_id,prnt_tbl_id,prnt_col_nme,col_req_ind,ddl_data_typ,col_sq_num,last_chg_tms,last_chg_usr_id,native_col_ind,logl_nme,col_desc,ddl_base_data_typ,ddl_data_len, ddl_data_prec_num, ddl_data_scale_num)"</f>
        <v>INSERT INTO ft_t_cldf (tbl_id,col_nme,fld_id,prnt_tbl_id,prnt_col_nme,col_req_ind,ddl_data_typ,col_sq_num,last_chg_tms,last_chg_usr_id,native_col_ind,logl_nme,col_desc,ddl_base_data_typ,ddl_data_len, ddl_data_prec_num, ddl_data_scale_num)</v>
      </c>
      <c r="G35" s="169" t="str">
        <f t="shared" ref="G35:G48" si="3">"
    SELECT '"&amp;$B$1&amp;"', '"&amp;C10&amp;"', '"&amp;B10&amp;"', NULL, NULL, '"&amp;D10&amp;"', '"&amp;E10&amp;"', "&amp;A10&amp;", "&amp;$B$7&amp;", '"&amp;$B$6&amp;"', 'Y', '"&amp;K10&amp;"', '"&amp;L10&amp;"', '"&amp;F10&amp;"', "&amp;IF(G10="","NULL",G10)&amp;", "&amp;IF(H10="","NULL",H10)&amp;", "&amp;IF(I10="","NULL",I10)&amp;""</f>
        <v xml:space="preserve">
    SELECT 'APG1', 'LAST_CHG_USR_ID', '00003325', NULL, NULL, 'Y', 'VARCHAR(256)', 1, SYSDATE(), 'P72:CSTM', 'Y', 'Last Change User ID', 'This field contains the identifier of the last person or application that changed the values of the table occurrence on which this field resides.', 'VARCHAR', 256, NULL, NULL</v>
      </c>
      <c r="H35" s="169" t="str">
        <f t="shared" ref="H35:H48" si="4">"
      FROM DUAL WHERE NOT EXISTS (SELECT 'X' FROM ft_t_cldf WHERE tbl_id = '"&amp;$B$1&amp;"' AND col_nme = '"&amp;C10&amp;"');
"</f>
        <v xml:space="preserve">
      FROM DUAL WHERE NOT EXISTS (SELECT 'X' FROM ft_t_cldf WHERE tbl_id = 'APG1' AND col_nme = 'LAST_CHG_USR_ID');
</v>
      </c>
      <c r="I35" s="169" t="str">
        <f t="shared" ref="I35:I47" si="5">B35&amp;
G35&amp;
H35</f>
        <v xml:space="preserve">INSERT INTO ft_t_cldf (tbl_id,col_nme,fld_id,prnt_tbl_id,prnt_col_nme,col_req_ind,ddl_data_typ,col_sq_num,last_chg_tms,last_chg_usr_id,native_col_ind,logl_nme,col_desc,ddl_base_data_typ,ddl_data_len, ddl_data_prec_num, ddl_data_scale_num)
    SELECT 'APG1', 'LAST_CHG_USR_ID', '00003325', NULL, NULL, 'Y', 'VARCHAR(256)', 1, SYSDATE(), 'P72:CSTM', 'Y', 'Last Change User ID', 'This field contains the identifier of the last person or application that changed the values of the table occurrence on which this field resides.', 'VARCHAR', 256, NULL, NULL
      FROM DUAL WHERE NOT EXISTS (SELECT 'X' FROM ft_t_cldf WHERE tbl_id = 'APG1' AND col_nme = 'LAST_CHG_USR_ID');
</v>
      </c>
    </row>
    <row r="36" spans="2:9">
      <c r="B36" s="169" t="str">
        <f t="shared" si="2"/>
        <v>INSERT INTO ft_t_cldf (tbl_id,col_nme,fld_id,prnt_tbl_id,prnt_col_nme,col_req_ind,ddl_data_typ,col_sq_num,last_chg_tms,last_chg_usr_id,native_col_ind,logl_nme,col_desc,ddl_base_data_typ,ddl_data_len, ddl_data_prec_num, ddl_data_scale_num)</v>
      </c>
      <c r="G36" s="169" t="str">
        <f t="shared" si="3"/>
        <v xml:space="preserve">
    SELECT 'APG1', 'LAST_CHG_TMS', '00003320', NULL, NULL, 'Y', 'TIMESTAMP(0)', 2, SYSDATE(), 'P72:CSTM', 'Y', 'Last Change Date/Time', 'This field contains the latest date and time that the values of the table occurrence on which this field resides were changed.', 'DATE', NULL, NULL, NULL</v>
      </c>
      <c r="H36" s="169" t="str">
        <f t="shared" si="4"/>
        <v xml:space="preserve">
      FROM DUAL WHERE NOT EXISTS (SELECT 'X' FROM ft_t_cldf WHERE tbl_id = 'APG1' AND col_nme = 'LAST_CHG_TMS');
</v>
      </c>
      <c r="I36" s="169" t="str">
        <f t="shared" si="5"/>
        <v xml:space="preserve">INSERT INTO ft_t_cldf (tbl_id,col_nme,fld_id,prnt_tbl_id,prnt_col_nme,col_req_ind,ddl_data_typ,col_sq_num,last_chg_tms,last_chg_usr_id,native_col_ind,logl_nme,col_desc,ddl_base_data_typ,ddl_data_len, ddl_data_prec_num, ddl_data_scale_num)
    SELECT 'APG1', 'LAST_CHG_TMS', '00003320', NULL, NULL, 'Y', 'TIMESTAMP(0)', 2, SYSDATE(), 'P72:CSTM', 'Y', 'Last Change Date/Time', 'This field contains the latest date and time that the values of the table occurrence on which this field resides were changed.', 'DATE', NULL, NULL, NULL
      FROM DUAL WHERE NOT EXISTS (SELECT 'X' FROM ft_t_cldf WHERE tbl_id = 'APG1' AND col_nme = 'LAST_CHG_TMS');
</v>
      </c>
    </row>
    <row r="37" spans="2:9">
      <c r="B37" s="169" t="str">
        <f t="shared" si="2"/>
        <v>INSERT INTO ft_t_cldf (tbl_id,col_nme,fld_id,prnt_tbl_id,prnt_col_nme,col_req_ind,ddl_data_typ,col_sq_num,last_chg_tms,last_chg_usr_id,native_col_ind,logl_nme,col_desc,ddl_base_data_typ,ddl_data_len, ddl_data_prec_num, ddl_data_scale_num)</v>
      </c>
      <c r="G37" s="169" t="str">
        <f t="shared" si="3"/>
        <v xml:space="preserve">
    SELECT 'APG1',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v>
      </c>
      <c r="H37" s="169" t="str">
        <f t="shared" si="4"/>
        <v xml:space="preserve">
      FROM DUAL WHERE NOT EXISTS (SELECT 'X' FROM ft_t_cldf WHERE tbl_id = 'APG1' AND col_nme = 'DATA_STAT_TYP');
</v>
      </c>
      <c r="I37" s="169" t="str">
        <f t="shared" si="5"/>
        <v xml:space="preserve">INSERT INTO ft_t_cldf (tbl_id,col_nme,fld_id,prnt_tbl_id,prnt_col_nme,col_req_ind,ddl_data_typ,col_sq_num,last_chg_tms,last_chg_usr_id,native_col_ind,logl_nme,col_desc,ddl_base_data_typ,ddl_data_len, ddl_data_prec_num, ddl_data_scale_num)
    SELECT 'APG1',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
      FROM DUAL WHERE NOT EXISTS (SELECT 'X' FROM ft_t_cldf WHERE tbl_id = 'APG1' AND col_nme = 'DATA_STAT_TYP');
</v>
      </c>
    </row>
    <row r="38" spans="2:9">
      <c r="B38" s="169" t="str">
        <f t="shared" si="2"/>
        <v>INSERT INTO ft_t_cldf (tbl_id,col_nme,fld_id,prnt_tbl_id,prnt_col_nme,col_req_ind,ddl_data_typ,col_sq_num,last_chg_tms,last_chg_usr_id,native_col_ind,logl_nme,col_desc,ddl_base_data_typ,ddl_data_len, ddl_data_prec_num, ddl_data_scale_num)</v>
      </c>
      <c r="G38" s="169" t="str">
        <f t="shared" si="3"/>
        <v xml:space="preserve">
    SELECT 'APG1',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v>
      </c>
      <c r="H38" s="169" t="str">
        <f t="shared" si="4"/>
        <v xml:space="preserve">
      FROM DUAL WHERE NOT EXISTS (SELECT 'X' FROM ft_t_cldf WHERE tbl_id = 'APG1' AND col_nme = 'START_TMS');
</v>
      </c>
      <c r="I38" s="169" t="str">
        <f t="shared" si="5"/>
        <v xml:space="preserve">INSERT INTO ft_t_cldf (tbl_id,col_nme,fld_id,prnt_tbl_id,prnt_col_nme,col_req_ind,ddl_data_typ,col_sq_num,last_chg_tms,last_chg_usr_id,native_col_ind,logl_nme,col_desc,ddl_base_data_typ,ddl_data_len, ddl_data_prec_num, ddl_data_scale_num)
    SELECT 'APG1',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
      FROM DUAL WHERE NOT EXISTS (SELECT 'X' FROM ft_t_cldf WHERE tbl_id = 'APG1' AND col_nme = 'START_TMS');
</v>
      </c>
    </row>
    <row r="39" spans="2:9">
      <c r="B39" s="169" t="str">
        <f t="shared" si="2"/>
        <v>INSERT INTO ft_t_cldf (tbl_id,col_nme,fld_id,prnt_tbl_id,prnt_col_nme,col_req_ind,ddl_data_typ,col_sq_num,last_chg_tms,last_chg_usr_id,native_col_ind,logl_nme,col_desc,ddl_base_data_typ,ddl_data_len, ddl_data_prec_num, ddl_data_scale_num)</v>
      </c>
      <c r="G39" s="169" t="str">
        <f t="shared" si="3"/>
        <v xml:space="preserve">
    SELECT 'APG1',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v>
      </c>
      <c r="H39" s="169" t="str">
        <f t="shared" si="4"/>
        <v xml:space="preserve">
      FROM DUAL WHERE NOT EXISTS (SELECT 'X' FROM ft_t_cldf WHERE tbl_id = 'APG1' AND col_nme = 'END_TMS');
</v>
      </c>
      <c r="I39" s="169" t="str">
        <f t="shared" si="5"/>
        <v xml:space="preserve">INSERT INTO ft_t_cldf (tbl_id,col_nme,fld_id,prnt_tbl_id,prnt_col_nme,col_req_ind,ddl_data_typ,col_sq_num,last_chg_tms,last_chg_usr_id,native_col_ind,logl_nme,col_desc,ddl_base_data_typ,ddl_data_len, ddl_data_prec_num, ddl_data_scale_num)
    SELECT 'APG1',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
      FROM DUAL WHERE NOT EXISTS (SELECT 'X' FROM ft_t_cldf WHERE tbl_id = 'APG1' AND col_nme = 'END_TMS');
</v>
      </c>
    </row>
    <row r="40" spans="2:9">
      <c r="B40" s="169" t="str">
        <f t="shared" si="2"/>
        <v>INSERT INTO ft_t_cldf (tbl_id,col_nme,fld_id,prnt_tbl_id,prnt_col_nme,col_req_ind,ddl_data_typ,col_sq_num,last_chg_tms,last_chg_usr_id,native_col_ind,logl_nme,col_desc,ddl_base_data_typ,ddl_data_len, ddl_data_prec_num, ddl_data_scale_num)</v>
      </c>
      <c r="G40" s="169" t="str">
        <f t="shared" si="3"/>
        <v xml:space="preserve">
    SELECT 'APG1',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v>
      </c>
      <c r="H40" s="169" t="str">
        <f t="shared" si="4"/>
        <v xml:space="preserve">
      FROM DUAL WHERE NOT EXISTS (SELECT 'X' FROM ft_t_cldf WHERE tbl_id = 'APG1' AND col_nme = 'DATA_SRC_ID');
</v>
      </c>
      <c r="I40" s="169" t="str">
        <f t="shared" si="5"/>
        <v xml:space="preserve">INSERT INTO ft_t_cldf (tbl_id,col_nme,fld_id,prnt_tbl_id,prnt_col_nme,col_req_ind,ddl_data_typ,col_sq_num,last_chg_tms,last_chg_usr_id,native_col_ind,logl_nme,col_desc,ddl_base_data_typ,ddl_data_len, ddl_data_prec_num, ddl_data_scale_num)
    SELECT 'APG1',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
      FROM DUAL WHERE NOT EXISTS (SELECT 'X' FROM ft_t_cldf WHERE tbl_id = 'APG1' AND col_nme = 'DATA_SRC_ID');
</v>
      </c>
    </row>
    <row r="41" spans="2:9">
      <c r="B41" s="169" t="str">
        <f t="shared" si="2"/>
        <v>INSERT INTO ft_t_cldf (tbl_id,col_nme,fld_id,prnt_tbl_id,prnt_col_nme,col_req_ind,ddl_data_typ,col_sq_num,last_chg_tms,last_chg_usr_id,native_col_ind,logl_nme,col_desc,ddl_base_data_typ,ddl_data_len, ddl_data_prec_num, ddl_data_scale_num)</v>
      </c>
      <c r="G41" s="169" t="str">
        <f t="shared" si="3"/>
        <v xml:space="preserve">
    SELECT 'APG1', 'ACCT_OID', '01871128', NULL, NULL, 'Y', 'CHAR(10)', 7, SYSDATE(), 'P72:CSTM', 'Y', 'ACCT_OID', 'ACCT_OID', 'CHAR', 10, NULL, NULL</v>
      </c>
      <c r="H41" s="169" t="str">
        <f t="shared" si="4"/>
        <v xml:space="preserve">
      FROM DUAL WHERE NOT EXISTS (SELECT 'X' FROM ft_t_cldf WHERE tbl_id = 'APG1' AND col_nme = 'ACCT_OID');
</v>
      </c>
      <c r="I41" s="169" t="str">
        <f t="shared" si="5"/>
        <v xml:space="preserve">INSERT INTO ft_t_cldf (tbl_id,col_nme,fld_id,prnt_tbl_id,prnt_col_nme,col_req_ind,ddl_data_typ,col_sq_num,last_chg_tms,last_chg_usr_id,native_col_ind,logl_nme,col_desc,ddl_base_data_typ,ddl_data_len, ddl_data_prec_num, ddl_data_scale_num)
    SELECT 'APG1', 'ACCT_OID', '01871128', NULL, NULL, 'Y', 'CHAR(10)', 7, SYSDATE(), 'P72:CSTM', 'Y', 'ACCT_OID', 'ACCT_OID', 'CHAR', 10, NULL, NULL
      FROM DUAL WHERE NOT EXISTS (SELECT 'X' FROM ft_t_cldf WHERE tbl_id = 'APG1' AND col_nme = 'ACCT_OID');
</v>
      </c>
    </row>
    <row r="42" spans="2:9">
      <c r="B42" s="169" t="str">
        <f t="shared" si="2"/>
        <v>INSERT INTO ft_t_cldf (tbl_id,col_nme,fld_id,prnt_tbl_id,prnt_col_nme,col_req_ind,ddl_data_typ,col_sq_num,last_chg_tms,last_chg_usr_id,native_col_ind,logl_nme,col_desc,ddl_base_data_typ,ddl_data_len, ddl_data_prec_num, ddl_data_scale_num)</v>
      </c>
      <c r="G42" s="169" t="str">
        <f t="shared" si="3"/>
        <v xml:space="preserve">
    SELECT 'APG1', 'APG1_OID', 'APG10001', NULL, NULL, 'Y', 'CHAR(10)', 8, SYSDATE(), 'P72:CSTM', 'Y', 'APG1_OID', 'APG1_OID', 'CHAR', 10, NULL, NULL</v>
      </c>
      <c r="H42" s="169" t="str">
        <f t="shared" si="4"/>
        <v xml:space="preserve">
      FROM DUAL WHERE NOT EXISTS (SELECT 'X' FROM ft_t_cldf WHERE tbl_id = 'APG1' AND col_nme = 'APG1_OID');
</v>
      </c>
      <c r="I42" s="169" t="str">
        <f t="shared" si="5"/>
        <v xml:space="preserve">INSERT INTO ft_t_cldf (tbl_id,col_nme,fld_id,prnt_tbl_id,prnt_col_nme,col_req_ind,ddl_data_typ,col_sq_num,last_chg_tms,last_chg_usr_id,native_col_ind,logl_nme,col_desc,ddl_base_data_typ,ddl_data_len, ddl_data_prec_num, ddl_data_scale_num)
    SELECT 'APG1', 'APG1_OID', 'APG10001', NULL, NULL, 'Y', 'CHAR(10)', 8, SYSDATE(), 'P72:CSTM', 'Y', 'APG1_OID', 'APG1_OID', 'CHAR', 10, NULL, NULL
      FROM DUAL WHERE NOT EXISTS (SELECT 'X' FROM ft_t_cldf WHERE tbl_id = 'APG1' AND col_nme = 'APG1_OID');
</v>
      </c>
    </row>
    <row r="43" spans="2:9">
      <c r="B43" s="169" t="str">
        <f t="shared" si="2"/>
        <v>INSERT INTO ft_t_cldf (tbl_id,col_nme,fld_id,prnt_tbl_id,prnt_col_nme,col_req_ind,ddl_data_typ,col_sq_num,last_chg_tms,last_chg_usr_id,native_col_ind,logl_nme,col_desc,ddl_base_data_typ,ddl_data_len, ddl_data_prec_num, ddl_data_scale_num)</v>
      </c>
      <c r="G43" s="169" t="str">
        <f t="shared" si="3"/>
        <v xml:space="preserve">
    SELECT 'APG1', 'PAGP_OID', '01872040', NULL, NULL, 'Y', 'CHAR(10)', 9, SYSDATE(), 'P72:CSTM', 'Y', 'PAGP_OID', 'PAGP_OID', 'CHAR', 10, NULL, NULL</v>
      </c>
      <c r="H43" s="169" t="str">
        <f t="shared" si="4"/>
        <v xml:space="preserve">
      FROM DUAL WHERE NOT EXISTS (SELECT 'X' FROM ft_t_cldf WHERE tbl_id = 'APG1' AND col_nme = 'PAGP_OID');
</v>
      </c>
      <c r="I43" s="169" t="str">
        <f t="shared" si="5"/>
        <v xml:space="preserve">INSERT INTO ft_t_cldf (tbl_id,col_nme,fld_id,prnt_tbl_id,prnt_col_nme,col_req_ind,ddl_data_typ,col_sq_num,last_chg_tms,last_chg_usr_id,native_col_ind,logl_nme,col_desc,ddl_base_data_typ,ddl_data_len, ddl_data_prec_num, ddl_data_scale_num)
    SELECT 'APG1', 'PAGP_OID', '01872040', NULL, NULL, 'Y', 'CHAR(10)', 9, SYSDATE(), 'P72:CSTM', 'Y', 'PAGP_OID', 'PAGP_OID', 'CHAR', 10, NULL, NULL
      FROM DUAL WHERE NOT EXISTS (SELECT 'X' FROM ft_t_cldf WHERE tbl_id = 'APG1' AND col_nme = 'PAGP_OID');
</v>
      </c>
    </row>
    <row r="44" spans="2:9">
      <c r="B44" s="169" t="str">
        <f t="shared" si="2"/>
        <v>INSERT INTO ft_t_cldf (tbl_id,col_nme,fld_id,prnt_tbl_id,prnt_col_nme,col_req_ind,ddl_data_typ,col_sq_num,last_chg_tms,last_chg_usr_id,native_col_ind,logl_nme,col_desc,ddl_base_data_typ,ddl_data_len, ddl_data_prec_num, ddl_data_scale_num)</v>
      </c>
      <c r="G44" s="169" t="str">
        <f t="shared" si="3"/>
        <v xml:space="preserve">
    SELECT 'APG1', 'EFF_TMS', '00008090', NULL, NULL, 'N', 'TIMESTAMP(0)', 10, SYSDATE(), 'P72:CSTM', 'Y', 'EFF_TMS', 'EFF_TMS', 'TIMESTAMP', NULL, NULL, NULL</v>
      </c>
      <c r="H44" s="169" t="str">
        <f t="shared" si="4"/>
        <v xml:space="preserve">
      FROM DUAL WHERE NOT EXISTS (SELECT 'X' FROM ft_t_cldf WHERE tbl_id = 'APG1' AND col_nme = 'EFF_TMS');
</v>
      </c>
      <c r="I44" s="169" t="str">
        <f t="shared" si="5"/>
        <v xml:space="preserve">INSERT INTO ft_t_cldf (tbl_id,col_nme,fld_id,prnt_tbl_id,prnt_col_nme,col_req_ind,ddl_data_typ,col_sq_num,last_chg_tms,last_chg_usr_id,native_col_ind,logl_nme,col_desc,ddl_base_data_typ,ddl_data_len, ddl_data_prec_num, ddl_data_scale_num)
    SELECT 'APG1', 'EFF_TMS', '00008090', NULL, NULL, 'N', 'TIMESTAMP(0)', 10, SYSDATE(), 'P72:CSTM', 'Y', 'EFF_TMS', 'EFF_TMS', 'TIMESTAMP', NULL, NULL, NULL
      FROM DUAL WHERE NOT EXISTS (SELECT 'X' FROM ft_t_cldf WHERE tbl_id = 'APG1' AND col_nme = 'EFF_TMS');
</v>
      </c>
    </row>
    <row r="45" spans="2:9">
      <c r="B45" s="169" t="str">
        <f t="shared" si="2"/>
        <v>INSERT INTO ft_t_cldf (tbl_id,col_nme,fld_id,prnt_tbl_id,prnt_col_nme,col_req_ind,ddl_data_typ,col_sq_num,last_chg_tms,last_chg_usr_id,native_col_ind,logl_nme,col_desc,ddl_base_data_typ,ddl_data_len, ddl_data_prec_num, ddl_data_scale_num)</v>
      </c>
      <c r="G45" s="169" t="str">
        <f t="shared" si="3"/>
        <v xml:space="preserve">
    SELECT 'APG1', 'EXP_TMS', '00068115', NULL, NULL, 'N', 'TIMESTAMP(0)', 11, SYSDATE(), 'P72:CSTM', 'Y', 'EXP_TMS', 'EXP_TMS', 'TIMESTAMP', NULL, NULL, NULL</v>
      </c>
      <c r="H45" s="169" t="str">
        <f t="shared" si="4"/>
        <v xml:space="preserve">
      FROM DUAL WHERE NOT EXISTS (SELECT 'X' FROM ft_t_cldf WHERE tbl_id = 'APG1' AND col_nme = 'EXP_TMS');
</v>
      </c>
      <c r="I45" s="169" t="str">
        <f t="shared" si="5"/>
        <v xml:space="preserve">INSERT INTO ft_t_cldf (tbl_id,col_nme,fld_id,prnt_tbl_id,prnt_col_nme,col_req_ind,ddl_data_typ,col_sq_num,last_chg_tms,last_chg_usr_id,native_col_ind,logl_nme,col_desc,ddl_base_data_typ,ddl_data_len, ddl_data_prec_num, ddl_data_scale_num)
    SELECT 'APG1', 'EXP_TMS', '00068115', NULL, NULL, 'N', 'TIMESTAMP(0)', 11, SYSDATE(), 'P72:CSTM', 'Y', 'EXP_TMS', 'EXP_TMS', 'TIMESTAMP', NULL, NULL, NULL
      FROM DUAL WHERE NOT EXISTS (SELECT 'X' FROM ft_t_cldf WHERE tbl_id = 'APG1' AND col_nme = 'EXP_TMS');
</v>
      </c>
    </row>
    <row r="46" spans="2:9">
      <c r="B46" s="169" t="str">
        <f t="shared" si="2"/>
        <v>INSERT INTO ft_t_cldf (tbl_id,col_nme,fld_id,prnt_tbl_id,prnt_col_nme,col_req_ind,ddl_data_typ,col_sq_num,last_chg_tms,last_chg_usr_id,native_col_ind,logl_nme,col_desc,ddl_base_data_typ,ddl_data_len, ddl_data_prec_num, ddl_data_scale_num)</v>
      </c>
      <c r="G46" s="169" t="str">
        <f t="shared" si="3"/>
        <v xml:space="preserve">
    SELECT 'APG1', 'APG1_PART_PURP_TYP', 'APG10002', NULL, NULL, 'Y', 'VARCHAR(20)', 12, SYSDATE(), 'P72:CSTM', 'Y', 'APG1_PART_PURP_TYP', 'APG1_PART_PURP_TYP', 'VARCHAR', 20, NULL, NULL</v>
      </c>
      <c r="H46" s="169" t="str">
        <f t="shared" si="4"/>
        <v xml:space="preserve">
      FROM DUAL WHERE NOT EXISTS (SELECT 'X' FROM ft_t_cldf WHERE tbl_id = 'APG1' AND col_nme = 'APG1_PART_PURP_TYP');
</v>
      </c>
      <c r="I46" s="169" t="str">
        <f t="shared" si="5"/>
        <v xml:space="preserve">INSERT INTO ft_t_cldf (tbl_id,col_nme,fld_id,prnt_tbl_id,prnt_col_nme,col_req_ind,ddl_data_typ,col_sq_num,last_chg_tms,last_chg_usr_id,native_col_ind,logl_nme,col_desc,ddl_base_data_typ,ddl_data_len, ddl_data_prec_num, ddl_data_scale_num)
    SELECT 'APG1', 'APG1_PART_PURP_TYP', 'APG10002', NULL, NULL, 'Y', 'VARCHAR(20)', 12, SYSDATE(), 'P72:CSTM', 'Y', 'APG1_PART_PURP_TYP', 'APG1_PART_PURP_TYP', 'VARCHAR', 20, NULL, NULL
      FROM DUAL WHERE NOT EXISTS (SELECT 'X' FROM ft_t_cldf WHERE tbl_id = 'APG1' AND col_nme = 'APG1_PART_PURP_TYP');
</v>
      </c>
    </row>
    <row r="47" spans="2:9">
      <c r="B47" s="169" t="str">
        <f t="shared" si="2"/>
        <v>INSERT INTO ft_t_cldf (tbl_id,col_nme,fld_id,prnt_tbl_id,prnt_col_nme,col_req_ind,ddl_data_typ,col_sq_num,last_chg_tms,last_chg_usr_id,native_col_ind,logl_nme,col_desc,ddl_base_data_typ,ddl_data_len, ddl_data_prec_num, ddl_data_scale_num)</v>
      </c>
      <c r="G47" s="169" t="str">
        <f t="shared" si="3"/>
        <v xml:space="preserve">
    SELECT 'APG1', 'APG1_PART_DESC', 'APG10003', NULL, NULL, 'N', 'VARCHAR(1024)', 13, SYSDATE(), 'P72:CSTM', 'Y', 'APG1_PART_DESC', 'APG1_PART_DESC', 'VARCHAR', 1024, NULL, NULL</v>
      </c>
      <c r="H47" s="169" t="str">
        <f t="shared" si="4"/>
        <v xml:space="preserve">
      FROM DUAL WHERE NOT EXISTS (SELECT 'X' FROM ft_t_cldf WHERE tbl_id = 'APG1' AND col_nme = 'APG1_PART_DESC');
</v>
      </c>
      <c r="I47" s="169" t="str">
        <f t="shared" si="5"/>
        <v xml:space="preserve">INSERT INTO ft_t_cldf (tbl_id,col_nme,fld_id,prnt_tbl_id,prnt_col_nme,col_req_ind,ddl_data_typ,col_sq_num,last_chg_tms,last_chg_usr_id,native_col_ind,logl_nme,col_desc,ddl_base_data_typ,ddl_data_len, ddl_data_prec_num, ddl_data_scale_num)
    SELECT 'APG1', 'APG1_PART_DESC', 'APG10003', NULL, NULL, 'N', 'VARCHAR(1024)', 13, SYSDATE(), 'P72:CSTM', 'Y', 'APG1_PART_DESC', 'APG1_PART_DESC', 'VARCHAR', 1024, NULL, NULL
      FROM DUAL WHERE NOT EXISTS (SELECT 'X' FROM ft_t_cldf WHERE tbl_id = 'APG1' AND col_nme = 'APG1_PART_DESC');
</v>
      </c>
    </row>
    <row r="48" spans="2:9">
      <c r="B48" s="169" t="str">
        <f t="shared" si="2"/>
        <v>INSERT INTO ft_t_cldf (tbl_id,col_nme,fld_id,prnt_tbl_id,prnt_col_nme,col_req_ind,ddl_data_typ,col_sq_num,last_chg_tms,last_chg_usr_id,native_col_ind,logl_nme,col_desc,ddl_base_data_typ,ddl_data_len, ddl_data_prec_num, ddl_data_scale_num)</v>
      </c>
      <c r="G48" s="169" t="str">
        <f t="shared" si="3"/>
        <v xml:space="preserve">
    SELECT 'APG1', 'APG1_PERF_PERIOD', 'APG10004', NULL, NULL, 'N', 'VARCHAR(20)', 14, SYSDATE(), 'P72:CSTM', 'Y', 'APG1_PERF_PERIOD', 'APG1_PERF_PERIOD', 'VARCHAR', 20, NULL, NULL</v>
      </c>
      <c r="H48" s="169" t="str">
        <f t="shared" si="4"/>
        <v xml:space="preserve">
      FROM DUAL WHERE NOT EXISTS (SELECT 'X' FROM ft_t_cldf WHERE tbl_id = 'APG1' AND col_nme = 'APG1_PERF_PERIOD');
</v>
      </c>
      <c r="I48" s="169" t="str">
        <f>B48&amp;
G48&amp;
H48</f>
        <v xml:space="preserve">INSERT INTO ft_t_cldf (tbl_id,col_nme,fld_id,prnt_tbl_id,prnt_col_nme,col_req_ind,ddl_data_typ,col_sq_num,last_chg_tms,last_chg_usr_id,native_col_ind,logl_nme,col_desc,ddl_base_data_typ,ddl_data_len, ddl_data_prec_num, ddl_data_scale_num)
    SELECT 'APG1', 'APG1_PERF_PERIOD', 'APG10004', NULL, NULL, 'N', 'VARCHAR(20)', 14, SYSDATE(), 'P72:CSTM', 'Y', 'APG1_PERF_PERIOD', 'APG1_PERF_PERIOD', 'VARCHAR', 20, NULL, NULL
      FROM DUAL WHERE NOT EXISTS (SELECT 'X' FROM ft_t_cldf WHERE tbl_id = 'APG1' AND col_nme = 'APG1_PERF_PERIOD');
</v>
      </c>
    </row>
    <row r="50" spans="2:12">
      <c r="B50" s="169" t="s">
        <v>5682</v>
      </c>
    </row>
    <row r="51" spans="2:12">
      <c r="B51" s="169" t="s">
        <v>5683</v>
      </c>
      <c r="C51" s="169" t="s">
        <v>5684</v>
      </c>
      <c r="D51" s="169" t="s">
        <v>5685</v>
      </c>
      <c r="E51" s="169" t="s">
        <v>5686</v>
      </c>
      <c r="F51" s="169" t="s">
        <v>5687</v>
      </c>
      <c r="G51" s="169" t="s">
        <v>5688</v>
      </c>
      <c r="H51" s="169" t="s">
        <v>5689</v>
      </c>
      <c r="I51" s="169" t="s">
        <v>5690</v>
      </c>
      <c r="J51" s="169" t="s">
        <v>5691</v>
      </c>
      <c r="K51" s="169" t="s">
        <v>5692</v>
      </c>
    </row>
    <row r="52" spans="2:12" ht="15" customHeight="1">
      <c r="B52" s="169" t="str">
        <f>"INSERT INTO ft_t_tbrl (tbrl_oid, tbl_id, ref_tbl_id, tbl_fgn_key_id, rfi_rule_typ, last_chg_tms, last_chg_usr_id, logl_only_ind, child_to_prnt_req_ind, child_to_prnt_card_typ, prnt_to_child_req_ind, prnt_to_child_card_typ)"</f>
        <v>INSERT INTO ft_t_tbrl (tbrl_oid, tbl_id, ref_tbl_id, tbl_fgn_key_id, rfi_rule_typ, last_chg_tms, last_chg_usr_id, logl_only_ind, child_to_prnt_req_ind, child_to_prnt_card_typ, prnt_to_child_req_ind, prnt_to_child_card_typ)</v>
      </c>
      <c r="C52" s="169" t="s">
        <v>5939</v>
      </c>
      <c r="D52" s="169" t="s">
        <v>5941</v>
      </c>
      <c r="E52" s="169" t="s">
        <v>5693</v>
      </c>
      <c r="F52" s="169" t="s">
        <v>16</v>
      </c>
      <c r="G52" s="169" t="s">
        <v>5694</v>
      </c>
      <c r="H52" s="169" t="s">
        <v>16</v>
      </c>
      <c r="I52" s="169" t="s">
        <v>5695</v>
      </c>
      <c r="J52" s="169" t="s">
        <v>16</v>
      </c>
      <c r="K52" s="169" t="s">
        <v>5695</v>
      </c>
      <c r="L52" s="169" t="str">
        <f>B52&amp;"
   SELECT '"&amp;C52&amp;"', '"&amp;$B$1&amp;"', '"&amp;E52&amp;"','"&amp;D52&amp;"', 'R', "&amp;$B$7&amp;", '"&amp;$B$6&amp;"', '"&amp;F52&amp;"', '"&amp;H52&amp;"', '"&amp;I52&amp;"', '"&amp;J52&amp;"', '"&amp;K52&amp;"' 
     FROM DUAL WHERE NOT EXISTS ( SELECT 'X' FROM ft_t_tbrl WHERE tbrl_oid = '"&amp;C52&amp;"');
"</f>
        <v xml:space="preserve">INSERT INTO ft_t_tbrl (tbrl_oid, tbl_id, ref_tbl_id, tbl_fgn_key_id, rfi_rule_typ, last_chg_tms, last_chg_usr_id, logl_only_ind, child_to_prnt_req_ind, child_to_prnt_card_typ, prnt_to_child_req_ind, prnt_to_child_card_typ)
   SELECT 'APG1ACCT01', 'APG1', 'ACCT','APG1F001', 'R', SYSDATE(), 'P72:CSTM', 'N', 'N', '0,1', 'N', '0,1' 
     FROM DUAL WHERE NOT EXISTS ( SELECT 'X' FROM ft_t_tbrl WHERE tbrl_oid = 'APG1ACCT01');
</v>
      </c>
    </row>
    <row r="53" spans="2:12" ht="15" customHeight="1">
      <c r="B53" s="169" t="str">
        <f>"INSERT INTO ft_t_tbrl (tbrl_oid, tbl_id, ref_tbl_id, tbl_fgn_key_id, rfi_rule_typ, last_chg_tms, last_chg_usr_id, logl_only_ind, child_to_prnt_req_ind, child_to_prnt_card_typ, prnt_to_child_req_ind, prnt_to_child_card_typ)"</f>
        <v>INSERT INTO ft_t_tbrl (tbrl_oid, tbl_id, ref_tbl_id, tbl_fgn_key_id, rfi_rule_typ, last_chg_tms, last_chg_usr_id, logl_only_ind, child_to_prnt_req_ind, child_to_prnt_card_typ, prnt_to_child_req_ind, prnt_to_child_card_typ)</v>
      </c>
      <c r="C53" s="169" t="s">
        <v>5940</v>
      </c>
      <c r="D53" s="169" t="s">
        <v>5942</v>
      </c>
      <c r="E53" s="169" t="s">
        <v>5943</v>
      </c>
      <c r="F53" s="169" t="s">
        <v>16</v>
      </c>
      <c r="G53" s="169" t="s">
        <v>5694</v>
      </c>
      <c r="H53" s="169" t="s">
        <v>16</v>
      </c>
      <c r="I53" s="169" t="s">
        <v>5695</v>
      </c>
      <c r="J53" s="169" t="s">
        <v>16</v>
      </c>
      <c r="K53" s="169" t="s">
        <v>5695</v>
      </c>
      <c r="L53" s="169" t="str">
        <f>B53&amp;"
   SELECT '"&amp;C53&amp;"', '"&amp;$B$1&amp;"', '"&amp;E53&amp;"','"&amp;D53&amp;"', 'R', "&amp;$B$7&amp;", '"&amp;$B$6&amp;"', '"&amp;F53&amp;"', '"&amp;H53&amp;"', '"&amp;I53&amp;"', '"&amp;J53&amp;"', '"&amp;K53&amp;"' 
     FROM DUAL WHERE NOT EXISTS ( SELECT 'X' FROM ft_t_tbrl WHERE tbrl_oid = '"&amp;C53&amp;"');
"</f>
        <v xml:space="preserve">INSERT INTO ft_t_tbrl (tbrl_oid, tbl_id, ref_tbl_id, tbl_fgn_key_id, rfi_rule_typ, last_chg_tms, last_chg_usr_id, logl_only_ind, child_to_prnt_req_ind, child_to_prnt_card_typ, prnt_to_child_req_ind, prnt_to_child_card_typ)
   SELECT 'APG1EMGP01', 'APG1', 'PAGP','APG1F002', 'R', SYSDATE(), 'P72:CSTM', 'N', 'N', '0,1', 'N', '0,1' 
     FROM DUAL WHERE NOT EXISTS ( SELECT 'X' FROM ft_t_tbrl WHERE tbrl_oid = 'APG1EMGP01');
</v>
      </c>
    </row>
    <row r="55" spans="2:12">
      <c r="B55" s="169" t="s">
        <v>5696</v>
      </c>
    </row>
    <row r="56" spans="2:12">
      <c r="B56" s="169" t="s">
        <v>5683</v>
      </c>
      <c r="C56" s="169" t="s">
        <v>5697</v>
      </c>
      <c r="D56" s="169" t="s">
        <v>5684</v>
      </c>
      <c r="E56" s="169" t="s">
        <v>5698</v>
      </c>
      <c r="F56" s="169" t="s">
        <v>5699</v>
      </c>
    </row>
    <row r="57" spans="2:12" ht="15" customHeight="1">
      <c r="B57" s="169" t="str">
        <f>"INSERT INTO ft_t_tbrn (tbrn_oid, tbrl_oid, tbl_id, col_nme, col_sq_num, last_chg_tms, last_chg_usr_id)"</f>
        <v>INSERT INTO ft_t_tbrn (tbrn_oid, tbrl_oid, tbl_id, col_nme, col_sq_num, last_chg_tms, last_chg_usr_id)</v>
      </c>
      <c r="C57" s="169" t="s">
        <v>5944</v>
      </c>
      <c r="D57" s="169" t="s">
        <v>5939</v>
      </c>
      <c r="E57" s="169" t="s">
        <v>5668</v>
      </c>
      <c r="F57" s="169">
        <v>1</v>
      </c>
      <c r="I57" s="169" t="str">
        <f>B57&amp;"
   SELECT '"&amp;C57&amp;"', '"&amp;D57&amp;"', '"&amp;$B$1&amp;"', '"&amp;E57&amp;"', "&amp;F57&amp;", "&amp;$B$7&amp;", '"&amp;$B$6&amp;"'
     FROM DUAL WHERE NOT EXISTS ( SELECT 'X' FROM ft_t_tbrn WHERE tbrn_oid = '"&amp;C57&amp;"');
"</f>
        <v xml:space="preserve">INSERT INTO ft_t_tbrn (tbrn_oid, tbrl_oid, tbl_id, col_nme, col_sq_num, last_chg_tms, last_chg_usr_id)
   SELECT 'APG1F00101', 'APG1ACCT01', 'APG1', 'ACCT_OID', 1, SYSDATE(), 'P72:CSTM'
     FROM DUAL WHERE NOT EXISTS ( SELECT 'X' FROM ft_t_tbrn WHERE tbrn_oid = 'APG1F00101');
</v>
      </c>
    </row>
    <row r="58" spans="2:12" ht="15" customHeight="1">
      <c r="B58" s="169" t="str">
        <f>"INSERT INTO ft_t_tbrn (tbrn_oid, tbrl_oid, tbl_id, col_nme, col_sq_num, last_chg_tms, last_chg_usr_id)"</f>
        <v>INSERT INTO ft_t_tbrn (tbrn_oid, tbrl_oid, tbl_id, col_nme, col_sq_num, last_chg_tms, last_chg_usr_id)</v>
      </c>
      <c r="C58" s="169" t="s">
        <v>5945</v>
      </c>
      <c r="D58" s="169" t="s">
        <v>5940</v>
      </c>
      <c r="E58" s="169" t="s">
        <v>5946</v>
      </c>
      <c r="F58" s="169">
        <v>1</v>
      </c>
      <c r="I58" s="169" t="str">
        <f>B58&amp;"
   SELECT '"&amp;C58&amp;"', '"&amp;D58&amp;"', '"&amp;$B$1&amp;"', '"&amp;E58&amp;"', "&amp;F58&amp;", "&amp;$B$7&amp;", '"&amp;$B$6&amp;"'
     FROM DUAL WHERE NOT EXISTS ( SELECT 'X' FROM ft_t_tbrn WHERE tbrn_oid = '"&amp;C58&amp;"');
"</f>
        <v xml:space="preserve">INSERT INTO ft_t_tbrn (tbrn_oid, tbrl_oid, tbl_id, col_nme, col_sq_num, last_chg_tms, last_chg_usr_id)
   SELECT 'APG1F00201', 'APG1EMGP01', 'APG1', 'PAGP_OID', 1, SYSDATE(), 'P72:CSTM'
     FROM DUAL WHERE NOT EXISTS ( SELECT 'X' FROM ft_t_tbrn WHERE tbrn_oid = 'APG1F00201');
</v>
      </c>
    </row>
    <row r="60" spans="2:12">
      <c r="B60" s="169" t="s">
        <v>5700</v>
      </c>
    </row>
    <row r="61" spans="2:12">
      <c r="B61" s="169" t="s">
        <v>5683</v>
      </c>
      <c r="C61" s="169" t="s">
        <v>5701</v>
      </c>
      <c r="D61" s="169" t="s">
        <v>5702</v>
      </c>
      <c r="E61" s="169" t="s">
        <v>5703</v>
      </c>
    </row>
    <row r="62" spans="2:12" ht="15" customHeight="1">
      <c r="B62" s="169" t="str">
        <f>"INSERT INTO ft_t_tidx (tidx_oid, tbl_id, tbl_index_nme, tbl_index_typ, last_chg_tms, last_chg_usr_id)"</f>
        <v>INSERT INTO ft_t_tidx (tidx_oid, tbl_id, tbl_index_nme, tbl_index_typ, last_chg_tms, last_chg_usr_id)</v>
      </c>
      <c r="C62" s="169" t="s">
        <v>5947</v>
      </c>
      <c r="D62" s="169" t="s">
        <v>5948</v>
      </c>
      <c r="E62" s="169" t="s">
        <v>5704</v>
      </c>
      <c r="I62" s="169" t="str">
        <f>B62&amp;"
   SELECT '"&amp;C62&amp;"', '"&amp;$B$1&amp;"', '"&amp;D62&amp;"', '"&amp;E62&amp;"', "&amp;$B$7&amp;", '"&amp;$B$6&amp;"'
     FROM DUAL WHERE NOT EXISTS ( SELECT 'X' FROM ft_t_tidX WHERE TIDX_OID = '"&amp;C62&amp;"');
"</f>
        <v xml:space="preserve">INSERT INTO ft_t_tidx (tidx_oid, tbl_id, tbl_index_nme, tbl_index_typ, last_chg_tms, last_chg_usr_id)
   SELECT 'APG1P001==', 'APG1', 'FT_T_APG1_PK', 'P', SYSDATE(), 'P72:CSTM'
     FROM DUAL WHERE NOT EXISTS ( SELECT 'X' FROM ft_t_tidX WHERE TIDX_OID = 'APG1P001==');
</v>
      </c>
    </row>
    <row r="63" spans="2:12" ht="15" customHeight="1">
      <c r="B63" s="169" t="str">
        <f>"INSERT INTO ft_t_tidx (tidx_oid, tbl_id, tbl_index_nme, tbl_index_typ, last_chg_tms, last_chg_usr_id)"</f>
        <v>INSERT INTO ft_t_tidx (tidx_oid, tbl_id, tbl_index_nme, tbl_index_typ, last_chg_tms, last_chg_usr_id)</v>
      </c>
      <c r="C63" s="169" t="s">
        <v>5949</v>
      </c>
      <c r="D63" s="169" t="s">
        <v>5950</v>
      </c>
      <c r="E63" s="169" t="s">
        <v>5705</v>
      </c>
      <c r="I63" s="169" t="str">
        <f>B63&amp;"
   SELECT '"&amp;C63&amp;"', '"&amp;$B$1&amp;"', '"&amp;D63&amp;"', '"&amp;E63&amp;"', "&amp;$B$7&amp;", '"&amp;$B$6&amp;"'
     FROM DUAL WHERE NOT EXISTS ( SELECT 'X' FROM ft_t_tidX WHERE TIDX_OID = '"&amp;C63&amp;"');
"</f>
        <v xml:space="preserve">INSERT INTO ft_t_tidx (tidx_oid, tbl_id, tbl_index_nme, tbl_index_typ, last_chg_tms, last_chg_usr_id)
   SELECT 'APG1U001==', 'APG1', 'FT_T_APG1_U001', 'U', SYSDATE(), 'P72:CSTM'
     FROM DUAL WHERE NOT EXISTS ( SELECT 'X' FROM ft_t_tidX WHERE TIDX_OID = 'APG1U001==');
</v>
      </c>
    </row>
    <row r="65" spans="2:9">
      <c r="B65" s="169" t="s">
        <v>5706</v>
      </c>
    </row>
    <row r="66" spans="2:9">
      <c r="B66" s="169" t="s">
        <v>5683</v>
      </c>
      <c r="C66" s="169" t="s">
        <v>5707</v>
      </c>
      <c r="D66" s="169" t="s">
        <v>5701</v>
      </c>
      <c r="E66" s="169" t="s">
        <v>155</v>
      </c>
      <c r="F66" s="169" t="s">
        <v>5699</v>
      </c>
    </row>
    <row r="67" spans="2:9">
      <c r="B67" s="169" t="str">
        <f t="shared" ref="B67:B72" si="6">"INSERT INTO ft_t_tidc (tidc_oid, tidx_oid, tbl_id, col_nme, col_sq_num, last_chg_tms, last_chg_usr_id)"</f>
        <v>INSERT INTO ft_t_tidc (tidc_oid, tidx_oid, tbl_id, col_nme, col_sq_num, last_chg_tms, last_chg_usr_id)</v>
      </c>
      <c r="C67" s="169" t="s">
        <v>5951</v>
      </c>
      <c r="D67" s="169" t="s">
        <v>5947</v>
      </c>
      <c r="E67" s="169" t="s">
        <v>5938</v>
      </c>
      <c r="F67" s="169">
        <v>1</v>
      </c>
      <c r="I67" s="169" t="str">
        <f t="shared" ref="I67:I72" si="7">B67&amp;"
   SELECT '"&amp;C67&amp;"', '"&amp;D67&amp;"', '"&amp;$B$1&amp;"', '"&amp;E67&amp;"',"&amp;F67&amp;", "&amp;$B$7&amp;", '"&amp;$B$6&amp;"'
     FROM DUAL WHERE NOT EXISTS ( SELECT 'X' FROM ft_t_tidc WHERE tidc_OID = '"&amp;C67&amp;"');
"</f>
        <v xml:space="preserve">INSERT INTO ft_t_tidc (tidc_oid, tidx_oid, tbl_id, col_nme, col_sq_num, last_chg_tms, last_chg_usr_id)
   SELECT 'APG1P00101', 'APG1P001==', 'APG1', 'APG1_OID',1, SYSDATE(), 'P72:CSTM'
     FROM DUAL WHERE NOT EXISTS ( SELECT 'X' FROM ft_t_tidc WHERE tidc_OID = 'APG1P00101');
</v>
      </c>
    </row>
    <row r="68" spans="2:9">
      <c r="B68" s="169" t="str">
        <f t="shared" si="6"/>
        <v>INSERT INTO ft_t_tidc (tidc_oid, tidx_oid, tbl_id, col_nme, col_sq_num, last_chg_tms, last_chg_usr_id)</v>
      </c>
      <c r="C68" s="169" t="s">
        <v>5952</v>
      </c>
      <c r="D68" s="169" t="s">
        <v>5949</v>
      </c>
      <c r="E68" s="169" t="s">
        <v>5668</v>
      </c>
      <c r="F68" s="169">
        <v>1</v>
      </c>
      <c r="I68" s="169" t="str">
        <f t="shared" si="7"/>
        <v xml:space="preserve">INSERT INTO ft_t_tidc (tidc_oid, tidx_oid, tbl_id, col_nme, col_sq_num, last_chg_tms, last_chg_usr_id)
   SELECT 'APG1U00101', 'APG1U001==', 'APG1', 'ACCT_OID',1, SYSDATE(), 'P72:CSTM'
     FROM DUAL WHERE NOT EXISTS ( SELECT 'X' FROM ft_t_tidc WHERE tidc_OID = 'APG1U00101');
</v>
      </c>
    </row>
    <row r="69" spans="2:9">
      <c r="B69" s="169" t="str">
        <f t="shared" si="6"/>
        <v>INSERT INTO ft_t_tidc (tidc_oid, tidx_oid, tbl_id, col_nme, col_sq_num, last_chg_tms, last_chg_usr_id)</v>
      </c>
      <c r="C69" s="169" t="s">
        <v>5953</v>
      </c>
      <c r="D69" s="169" t="s">
        <v>5949</v>
      </c>
      <c r="E69" s="169" t="s">
        <v>5946</v>
      </c>
      <c r="F69" s="169">
        <v>2</v>
      </c>
      <c r="I69" s="169" t="str">
        <f t="shared" si="7"/>
        <v xml:space="preserve">INSERT INTO ft_t_tidc (tidc_oid, tidx_oid, tbl_id, col_nme, col_sq_num, last_chg_tms, last_chg_usr_id)
   SELECT 'APG1U00102', 'APG1U001==', 'APG1', 'PAGP_OID',2, SYSDATE(), 'P72:CSTM'
     FROM DUAL WHERE NOT EXISTS ( SELECT 'X' FROM ft_t_tidc WHERE tidc_OID = 'APG1U00102');
</v>
      </c>
    </row>
    <row r="70" spans="2:9">
      <c r="B70" s="169" t="str">
        <f t="shared" si="6"/>
        <v>INSERT INTO ft_t_tidc (tidc_oid, tidx_oid, tbl_id, col_nme, col_sq_num, last_chg_tms, last_chg_usr_id)</v>
      </c>
      <c r="C70" s="169" t="s">
        <v>5954</v>
      </c>
      <c r="D70" s="169" t="s">
        <v>5949</v>
      </c>
      <c r="E70" s="169" t="s">
        <v>5936</v>
      </c>
      <c r="F70" s="169">
        <v>3</v>
      </c>
      <c r="I70" s="169" t="str">
        <f t="shared" si="7"/>
        <v xml:space="preserve">INSERT INTO ft_t_tidc (tidc_oid, tidx_oid, tbl_id, col_nme, col_sq_num, last_chg_tms, last_chg_usr_id)
   SELECT 'APG1U00103', 'APG1U001==', 'APG1', 'APG1_PART_PURP_TYP',3, SYSDATE(), 'P72:CSTM'
     FROM DUAL WHERE NOT EXISTS ( SELECT 'X' FROM ft_t_tidc WHERE tidc_OID = 'APG1U00103');
</v>
      </c>
    </row>
    <row r="71" spans="2:9">
      <c r="B71" s="169" t="str">
        <f t="shared" si="6"/>
        <v>INSERT INTO ft_t_tidc (tidc_oid, tidx_oid, tbl_id, col_nme, col_sq_num, last_chg_tms, last_chg_usr_id)</v>
      </c>
      <c r="C71" s="169" t="s">
        <v>5955</v>
      </c>
      <c r="D71" s="169" t="s">
        <v>5949</v>
      </c>
      <c r="E71" s="169" t="s">
        <v>5724</v>
      </c>
      <c r="F71" s="169">
        <v>4</v>
      </c>
      <c r="I71" s="169" t="str">
        <f t="shared" si="7"/>
        <v xml:space="preserve">INSERT INTO ft_t_tidc (tidc_oid, tidx_oid, tbl_id, col_nme, col_sq_num, last_chg_tms, last_chg_usr_id)
   SELECT 'APG1U00104', 'APG1U001==', 'APG1', 'EFF_TMS',4, SYSDATE(), 'P72:CSTM'
     FROM DUAL WHERE NOT EXISTS ( SELECT 'X' FROM ft_t_tidc WHERE tidc_OID = 'APG1U00104');
</v>
      </c>
    </row>
    <row r="72" spans="2:9">
      <c r="B72" s="169" t="str">
        <f t="shared" si="6"/>
        <v>INSERT INTO ft_t_tidc (tidc_oid, tidx_oid, tbl_id, col_nme, col_sq_num, last_chg_tms, last_chg_usr_id)</v>
      </c>
      <c r="C72" s="169" t="s">
        <v>5956</v>
      </c>
      <c r="D72" s="169" t="s">
        <v>5949</v>
      </c>
      <c r="E72" s="169" t="s">
        <v>164</v>
      </c>
      <c r="F72" s="169">
        <v>5</v>
      </c>
      <c r="I72" s="169" t="str">
        <f t="shared" si="7"/>
        <v xml:space="preserve">INSERT INTO ft_t_tidc (tidc_oid, tidx_oid, tbl_id, col_nme, col_sq_num, last_chg_tms, last_chg_usr_id)
   SELECT 'APG1U00105', 'APG1U001==', 'APG1', 'START_TMS',5, SYSDATE(), 'P72:CSTM'
     FROM DUAL WHERE NOT EXISTS ( SELECT 'X' FROM ft_t_tidc WHERE tidc_OID = 'APG1U00105');
</v>
      </c>
    </row>
    <row r="74" spans="2:9">
      <c r="B74" s="169" t="s">
        <v>5708</v>
      </c>
    </row>
    <row r="75" spans="2:9" ht="15" customHeight="1">
      <c r="B75" s="169" t="str">
        <f>"INSERT INTO ft_t_xseg (segment_id, start_tms, last_chg_tms, last_chg_usr_id, segment_nme, segment_desc)"</f>
        <v>INSERT INTO ft_t_xseg (segment_id, start_tms, last_chg_tms, last_chg_usr_id, segment_nme, segment_desc)</v>
      </c>
      <c r="I75" s="169" t="str">
        <f>B75&amp;"
   SELECT '"&amp;$B$4&amp;"', "&amp;$B$7&amp;", "&amp;$B$7&amp;", '"&amp;$B$6&amp;"', '"&amp;$B$5&amp;"', '"&amp;$B$1&amp;"' 
     FROM DUAL WHERE NOT EXISTS (SELECT 'X' FROM ft_t_xseg WHERE segment_Id = '"&amp;$B$4&amp;"');"</f>
        <v>INSERT INTO ft_t_xseg (segment_id, start_tms, last_chg_tms, last_chg_usr_id, segment_nme, segment_desc)
   SELECT '10000003', SYSDATE(), SYSDATE(), 'P72:CSTM', 'AccountPartyGroupParticipant', 'APG1' 
     FROM DUAL WHERE NOT EXISTS (SELECT 'X' FROM ft_t_xseg WHERE segment_Id = '10000003');</v>
      </c>
    </row>
    <row r="77" spans="2:9">
      <c r="B77" s="169" t="s">
        <v>5709</v>
      </c>
    </row>
    <row r="78" spans="2:9">
      <c r="B78" s="169" t="s">
        <v>5683</v>
      </c>
      <c r="C78" s="169" t="s">
        <v>5710</v>
      </c>
      <c r="D78" s="169" t="s">
        <v>5711</v>
      </c>
    </row>
    <row r="79" spans="2:9" ht="15" customHeight="1">
      <c r="B79" s="169" t="str">
        <f>"INSERT INTO ft_t_xsto (segment_id, tbl_id, prnt_tbl_id, tbl_clsf_typ, last_chg_tms, last_chg_usr_id)"</f>
        <v>INSERT INTO ft_t_xsto (segment_id, tbl_id, prnt_tbl_id, tbl_clsf_typ, last_chg_tms, last_chg_usr_id)</v>
      </c>
      <c r="C79" s="169" t="s">
        <v>5693</v>
      </c>
      <c r="D79" s="169" t="s">
        <v>5704</v>
      </c>
      <c r="I79" s="169" t="str">
        <f>B79&amp;"
  SELECT "&amp;$B$4&amp;", '"&amp;$B$1&amp;"', '"&amp;C79&amp;"', '"&amp;D79&amp;"', "&amp;$B$7&amp;", '"&amp;$B$6&amp;"'
     FROM DUAL WHERE NOT EXISTS ( SELECT 'X' FROM ft_t_xsto WHERE segment_id = '"&amp;$B$4&amp;"');"</f>
        <v>INSERT INTO ft_t_xsto (segment_id, tbl_id, prnt_tbl_id, tbl_clsf_typ, last_chg_tms, last_chg_usr_id)
  SELECT 10000003, 'APG1', 'ACCT', 'P', SYSDATE(), 'P72:CSTM'
     FROM DUAL WHERE NOT EXISTS ( SELECT 'X' FROM ft_t_xsto WHERE segment_id = '10000003');</v>
      </c>
    </row>
    <row r="80" spans="2:9" ht="15" customHeight="1"/>
    <row r="81" spans="2:9">
      <c r="B81" s="169" t="s">
        <v>5712</v>
      </c>
    </row>
    <row r="82" spans="2:9">
      <c r="B82" s="169" t="s">
        <v>5683</v>
      </c>
      <c r="C82" s="169" t="s">
        <v>5713</v>
      </c>
      <c r="D82" s="169" t="s">
        <v>5714</v>
      </c>
      <c r="E82" s="169" t="s">
        <v>5715</v>
      </c>
      <c r="F82" s="169" t="s">
        <v>5716</v>
      </c>
    </row>
    <row r="83" spans="2:9" ht="15" customHeight="1">
      <c r="B83" s="169" t="str">
        <f>"INSERT INTO ft_t_clmi (clmi_oid, src_tbl_id, src_col_nme, trgt_tbl_id, trgt_col_nme, pgm_data_typ, last_chg_tms, last_chg_usr_id)"</f>
        <v>INSERT INTO ft_t_clmi (clmi_oid, src_tbl_id, src_col_nme, trgt_tbl_id, trgt_col_nme, pgm_data_typ, last_chg_tms, last_chg_usr_id)</v>
      </c>
      <c r="C83" s="169" t="s">
        <v>5693</v>
      </c>
      <c r="D83" s="169" t="s">
        <v>5668</v>
      </c>
      <c r="E83" s="169" t="s">
        <v>5668</v>
      </c>
      <c r="F83" s="169" t="s">
        <v>5717</v>
      </c>
      <c r="G83" s="169" t="str">
        <f>"
   SELECT NEW_OID(), '"&amp;C83&amp;"', '"&amp;D83&amp;"', '"&amp;$B$1&amp;"', '"&amp;E83&amp;"', '"&amp;F83&amp;"', "&amp;$B$7&amp;", '"&amp;$B$6&amp;"'"</f>
        <v xml:space="preserve">
   SELECT NEW_OID(), 'ACCT', 'ACCT_OID', 'APG1', 'ACCT_OID', 'STRING', SYSDATE(), 'P72:CSTM'</v>
      </c>
      <c r="H83" s="169" t="str">
        <f>"
     FROM DUAL WHERE NOT EXISTS (SELECT 'X' FROM ft_t_clmi WHERE src_tbl_id = '"&amp;C83&amp;"' AND src_col_nme = '"&amp;D83&amp;"' AND trgt_tbl_id ='"&amp;$B$1&amp;"' AND trgt_col_nme = '"&amp;E83&amp;"');"</f>
        <v xml:space="preserve">
     FROM DUAL WHERE NOT EXISTS (SELECT 'X' FROM ft_t_clmi WHERE src_tbl_id = 'ACCT' AND src_col_nme = 'ACCT_OID' AND trgt_tbl_id ='APG1' AND trgt_col_nme = 'ACCT_OID');</v>
      </c>
      <c r="I83" s="169" t="str">
        <f>B83&amp;
G83&amp;
H83</f>
        <v>INSERT INTO ft_t_clmi (clmi_oid, src_tbl_id, src_col_nme, trgt_tbl_id, trgt_col_nme, pgm_data_typ, last_chg_tms, last_chg_usr_id)
   SELECT NEW_OID(), 'ACCT', 'ACCT_OID', 'APG1', 'ACCT_OID', 'STRING', SYSDATE(), 'P72:CSTM'
     FROM DUAL WHERE NOT EXISTS (SELECT 'X' FROM ft_t_clmi WHERE src_tbl_id = 'ACCT' AND src_col_nme = 'ACCT_OID' AND trgt_tbl_id ='APG1' AND trgt_col_nme = 'ACCT_OID');</v>
      </c>
    </row>
    <row r="84" spans="2:9" ht="15" customHeight="1"/>
    <row r="85" spans="2:9">
      <c r="B85" s="169" t="s">
        <v>5718</v>
      </c>
    </row>
    <row r="86" spans="2:9">
      <c r="B86" s="169" t="str">
        <f t="shared" ref="B86:B99" si="8">"INSERT INTO FT_T_XELM (SEGMENT_ID, TBL_ID, ELEMENT_XML_TAG, ELEMENT_NME, LAST_CHG_TMS, LAST_CHG_USR_ID, COL_NME) "</f>
        <v xml:space="preserve">INSERT INTO FT_T_XELM (SEGMENT_ID, TBL_ID, ELEMENT_XML_TAG, ELEMENT_NME, LAST_CHG_TMS, LAST_CHG_USR_ID, COL_NME) </v>
      </c>
      <c r="I86" s="169" t="str">
        <f t="shared" ref="I86:I99" si="9">B86&amp;" SELECT '"&amp;$B$4&amp;"', '"&amp;$B$1&amp;"', '"&amp;SUBSTITUTE(C10,"_","")&amp;"', '"&amp;K10&amp;"', "&amp;$B$7&amp;", '"&amp;$B$6&amp;"', '"&amp;C10&amp;"' FROM DUAL WHERE NOT EXISTS ( SELECT 'X' FROM FT_T_XELM WHERE SEGMENT_ID = "&amp;$B$4&amp;" AND TBL_ID = '"&amp;$B$1&amp;"' AND ELEMENT_XML_TAG = '"&amp;SUBSTITUTE(C10,"_","")&amp;"');"</f>
        <v>INSERT INTO FT_T_XELM (SEGMENT_ID, TBL_ID, ELEMENT_XML_TAG, ELEMENT_NME, LAST_CHG_TMS, LAST_CHG_USR_ID, COL_NME)  SELECT '10000003', 'APG1', 'LASTCHGUSRID', 'Last Change User ID', SYSDATE(), 'P72:CSTM', 'LAST_CHG_USR_ID' FROM DUAL WHERE NOT EXISTS ( SELECT 'X' FROM FT_T_XELM WHERE SEGMENT_ID = 10000003 AND TBL_ID = 'APG1' AND ELEMENT_XML_TAG = 'LASTCHGUSRID');</v>
      </c>
    </row>
    <row r="87" spans="2:9">
      <c r="B87" s="169" t="str">
        <f t="shared" si="8"/>
        <v xml:space="preserve">INSERT INTO FT_T_XELM (SEGMENT_ID, TBL_ID, ELEMENT_XML_TAG, ELEMENT_NME, LAST_CHG_TMS, LAST_CHG_USR_ID, COL_NME) </v>
      </c>
      <c r="I87" s="169" t="str">
        <f t="shared" si="9"/>
        <v>INSERT INTO FT_T_XELM (SEGMENT_ID, TBL_ID, ELEMENT_XML_TAG, ELEMENT_NME, LAST_CHG_TMS, LAST_CHG_USR_ID, COL_NME)  SELECT '10000003', 'APG1', 'LASTCHGTMS', 'Last Change Date/Time', SYSDATE(), 'P72:CSTM', 'LAST_CHG_TMS' FROM DUAL WHERE NOT EXISTS ( SELECT 'X' FROM FT_T_XELM WHERE SEGMENT_ID = 10000003 AND TBL_ID = 'APG1' AND ELEMENT_XML_TAG = 'LASTCHGTMS');</v>
      </c>
    </row>
    <row r="88" spans="2:9">
      <c r="B88" s="169" t="str">
        <f t="shared" si="8"/>
        <v xml:space="preserve">INSERT INTO FT_T_XELM (SEGMENT_ID, TBL_ID, ELEMENT_XML_TAG, ELEMENT_NME, LAST_CHG_TMS, LAST_CHG_USR_ID, COL_NME) </v>
      </c>
      <c r="I88" s="169" t="str">
        <f t="shared" si="9"/>
        <v>INSERT INTO FT_T_XELM (SEGMENT_ID, TBL_ID, ELEMENT_XML_TAG, ELEMENT_NME, LAST_CHG_TMS, LAST_CHG_USR_ID, COL_NME)  SELECT '10000003', 'APG1', 'DATASTATTYP', 'Data Status', SYSDATE(), 'P72:CSTM', 'DATA_STAT_TYP' FROM DUAL WHERE NOT EXISTS ( SELECT 'X' FROM FT_T_XELM WHERE SEGMENT_ID = 10000003 AND TBL_ID = 'APG1' AND ELEMENT_XML_TAG = 'DATASTATTYP');</v>
      </c>
    </row>
    <row r="89" spans="2:9">
      <c r="B89" s="169" t="str">
        <f t="shared" si="8"/>
        <v xml:space="preserve">INSERT INTO FT_T_XELM (SEGMENT_ID, TBL_ID, ELEMENT_XML_TAG, ELEMENT_NME, LAST_CHG_TMS, LAST_CHG_USR_ID, COL_NME) </v>
      </c>
      <c r="I89" s="169" t="str">
        <f t="shared" si="9"/>
        <v>INSERT INTO FT_T_XELM (SEGMENT_ID, TBL_ID, ELEMENT_XML_TAG, ELEMENT_NME, LAST_CHG_TMS, LAST_CHG_USR_ID, COL_NME)  SELECT '10000003', 'APG1', 'STARTTMS', 'Start Date/Time', SYSDATE(), 'P72:CSTM', 'START_TMS' FROM DUAL WHERE NOT EXISTS ( SELECT 'X' FROM FT_T_XELM WHERE SEGMENT_ID = 10000003 AND TBL_ID = 'APG1' AND ELEMENT_XML_TAG = 'STARTTMS');</v>
      </c>
    </row>
    <row r="90" spans="2:9">
      <c r="B90" s="169" t="str">
        <f t="shared" si="8"/>
        <v xml:space="preserve">INSERT INTO FT_T_XELM (SEGMENT_ID, TBL_ID, ELEMENT_XML_TAG, ELEMENT_NME, LAST_CHG_TMS, LAST_CHG_USR_ID, COL_NME) </v>
      </c>
      <c r="I90" s="169" t="str">
        <f t="shared" si="9"/>
        <v>INSERT INTO FT_T_XELM (SEGMENT_ID, TBL_ID, ELEMENT_XML_TAG, ELEMENT_NME, LAST_CHG_TMS, LAST_CHG_USR_ID, COL_NME)  SELECT '10000003', 'APG1', 'ENDTMS', 'End Date/Time', SYSDATE(), 'P72:CSTM', 'END_TMS' FROM DUAL WHERE NOT EXISTS ( SELECT 'X' FROM FT_T_XELM WHERE SEGMENT_ID = 10000003 AND TBL_ID = 'APG1' AND ELEMENT_XML_TAG = 'ENDTMS');</v>
      </c>
    </row>
    <row r="91" spans="2:9">
      <c r="B91" s="169" t="str">
        <f t="shared" si="8"/>
        <v xml:space="preserve">INSERT INTO FT_T_XELM (SEGMENT_ID, TBL_ID, ELEMENT_XML_TAG, ELEMENT_NME, LAST_CHG_TMS, LAST_CHG_USR_ID, COL_NME) </v>
      </c>
      <c r="I91" s="169" t="str">
        <f t="shared" si="9"/>
        <v>INSERT INTO FT_T_XELM (SEGMENT_ID, TBL_ID, ELEMENT_XML_TAG, ELEMENT_NME, LAST_CHG_TMS, LAST_CHG_USR_ID, COL_NME)  SELECT '10000003', 'APG1', 'DATASRCID', 'Data Source ID', SYSDATE(), 'P72:CSTM', 'DATA_SRC_ID' FROM DUAL WHERE NOT EXISTS ( SELECT 'X' FROM FT_T_XELM WHERE SEGMENT_ID = 10000003 AND TBL_ID = 'APG1' AND ELEMENT_XML_TAG = 'DATASRCID');</v>
      </c>
    </row>
    <row r="92" spans="2:9">
      <c r="B92" s="169" t="str">
        <f t="shared" si="8"/>
        <v xml:space="preserve">INSERT INTO FT_T_XELM (SEGMENT_ID, TBL_ID, ELEMENT_XML_TAG, ELEMENT_NME, LAST_CHG_TMS, LAST_CHG_USR_ID, COL_NME) </v>
      </c>
      <c r="I92" s="169" t="str">
        <f t="shared" si="9"/>
        <v>INSERT INTO FT_T_XELM (SEGMENT_ID, TBL_ID, ELEMENT_XML_TAG, ELEMENT_NME, LAST_CHG_TMS, LAST_CHG_USR_ID, COL_NME)  SELECT '10000003', 'APG1', 'ACCTOID', 'ACCT_OID', SYSDATE(), 'P72:CSTM', 'ACCT_OID' FROM DUAL WHERE NOT EXISTS ( SELECT 'X' FROM FT_T_XELM WHERE SEGMENT_ID = 10000003 AND TBL_ID = 'APG1' AND ELEMENT_XML_TAG = 'ACCTOID');</v>
      </c>
    </row>
    <row r="93" spans="2:9">
      <c r="B93" s="169" t="str">
        <f t="shared" si="8"/>
        <v xml:space="preserve">INSERT INTO FT_T_XELM (SEGMENT_ID, TBL_ID, ELEMENT_XML_TAG, ELEMENT_NME, LAST_CHG_TMS, LAST_CHG_USR_ID, COL_NME) </v>
      </c>
      <c r="I93" s="169" t="str">
        <f t="shared" si="9"/>
        <v>INSERT INTO FT_T_XELM (SEGMENT_ID, TBL_ID, ELEMENT_XML_TAG, ELEMENT_NME, LAST_CHG_TMS, LAST_CHG_USR_ID, COL_NME)  SELECT '10000003', 'APG1', 'APG1OID', 'APG1_OID', SYSDATE(), 'P72:CSTM', 'APG1_OID' FROM DUAL WHERE NOT EXISTS ( SELECT 'X' FROM FT_T_XELM WHERE SEGMENT_ID = 10000003 AND TBL_ID = 'APG1' AND ELEMENT_XML_TAG = 'APG1OID');</v>
      </c>
    </row>
    <row r="94" spans="2:9">
      <c r="B94" s="169" t="str">
        <f t="shared" si="8"/>
        <v xml:space="preserve">INSERT INTO FT_T_XELM (SEGMENT_ID, TBL_ID, ELEMENT_XML_TAG, ELEMENT_NME, LAST_CHG_TMS, LAST_CHG_USR_ID, COL_NME) </v>
      </c>
      <c r="I94" s="169" t="str">
        <f t="shared" si="9"/>
        <v>INSERT INTO FT_T_XELM (SEGMENT_ID, TBL_ID, ELEMENT_XML_TAG, ELEMENT_NME, LAST_CHG_TMS, LAST_CHG_USR_ID, COL_NME)  SELECT '10000003', 'APG1', 'PAGPOID', 'PAGP_OID', SYSDATE(), 'P72:CSTM', 'PAGP_OID' FROM DUAL WHERE NOT EXISTS ( SELECT 'X' FROM FT_T_XELM WHERE SEGMENT_ID = 10000003 AND TBL_ID = 'APG1' AND ELEMENT_XML_TAG = 'PAGPOID');</v>
      </c>
    </row>
    <row r="95" spans="2:9">
      <c r="B95" s="169" t="str">
        <f t="shared" si="8"/>
        <v xml:space="preserve">INSERT INTO FT_T_XELM (SEGMENT_ID, TBL_ID, ELEMENT_XML_TAG, ELEMENT_NME, LAST_CHG_TMS, LAST_CHG_USR_ID, COL_NME) </v>
      </c>
      <c r="I95" s="169" t="str">
        <f t="shared" si="9"/>
        <v>INSERT INTO FT_T_XELM (SEGMENT_ID, TBL_ID, ELEMENT_XML_TAG, ELEMENT_NME, LAST_CHG_TMS, LAST_CHG_USR_ID, COL_NME)  SELECT '10000003', 'APG1', 'EFFTMS', 'EFF_TMS', SYSDATE(), 'P72:CSTM', 'EFF_TMS' FROM DUAL WHERE NOT EXISTS ( SELECT 'X' FROM FT_T_XELM WHERE SEGMENT_ID = 10000003 AND TBL_ID = 'APG1' AND ELEMENT_XML_TAG = 'EFFTMS');</v>
      </c>
    </row>
    <row r="96" spans="2:9">
      <c r="B96" s="169" t="str">
        <f t="shared" si="8"/>
        <v xml:space="preserve">INSERT INTO FT_T_XELM (SEGMENT_ID, TBL_ID, ELEMENT_XML_TAG, ELEMENT_NME, LAST_CHG_TMS, LAST_CHG_USR_ID, COL_NME) </v>
      </c>
      <c r="I96" s="169" t="str">
        <f t="shared" si="9"/>
        <v>INSERT INTO FT_T_XELM (SEGMENT_ID, TBL_ID, ELEMENT_XML_TAG, ELEMENT_NME, LAST_CHG_TMS, LAST_CHG_USR_ID, COL_NME)  SELECT '10000003', 'APG1', 'EXPTMS', 'EXP_TMS', SYSDATE(), 'P72:CSTM', 'EXP_TMS' FROM DUAL WHERE NOT EXISTS ( SELECT 'X' FROM FT_T_XELM WHERE SEGMENT_ID = 10000003 AND TBL_ID = 'APG1' AND ELEMENT_XML_TAG = 'EXPTMS');</v>
      </c>
    </row>
    <row r="97" spans="2:9">
      <c r="B97" s="169" t="str">
        <f t="shared" si="8"/>
        <v xml:space="preserve">INSERT INTO FT_T_XELM (SEGMENT_ID, TBL_ID, ELEMENT_XML_TAG, ELEMENT_NME, LAST_CHG_TMS, LAST_CHG_USR_ID, COL_NME) </v>
      </c>
      <c r="I97" s="169" t="str">
        <f t="shared" si="9"/>
        <v>INSERT INTO FT_T_XELM (SEGMENT_ID, TBL_ID, ELEMENT_XML_TAG, ELEMENT_NME, LAST_CHG_TMS, LAST_CHG_USR_ID, COL_NME)  SELECT '10000003', 'APG1', 'APG1PARTPURPTYP', 'APG1_PART_PURP_TYP', SYSDATE(), 'P72:CSTM', 'APG1_PART_PURP_TYP' FROM DUAL WHERE NOT EXISTS ( SELECT 'X' FROM FT_T_XELM WHERE SEGMENT_ID = 10000003 AND TBL_ID = 'APG1' AND ELEMENT_XML_TAG = 'APG1PARTPURPTYP');</v>
      </c>
    </row>
    <row r="98" spans="2:9">
      <c r="B98" s="169" t="str">
        <f t="shared" si="8"/>
        <v xml:space="preserve">INSERT INTO FT_T_XELM (SEGMENT_ID, TBL_ID, ELEMENT_XML_TAG, ELEMENT_NME, LAST_CHG_TMS, LAST_CHG_USR_ID, COL_NME) </v>
      </c>
      <c r="I98" s="169" t="str">
        <f t="shared" si="9"/>
        <v>INSERT INTO FT_T_XELM (SEGMENT_ID, TBL_ID, ELEMENT_XML_TAG, ELEMENT_NME, LAST_CHG_TMS, LAST_CHG_USR_ID, COL_NME)  SELECT '10000003', 'APG1', 'APG1PARTDESC', 'APG1_PART_DESC', SYSDATE(), 'P72:CSTM', 'APG1_PART_DESC' FROM DUAL WHERE NOT EXISTS ( SELECT 'X' FROM FT_T_XELM WHERE SEGMENT_ID = 10000003 AND TBL_ID = 'APG1' AND ELEMENT_XML_TAG = 'APG1PARTDESC');</v>
      </c>
    </row>
    <row r="99" spans="2:9">
      <c r="B99" s="169" t="str">
        <f t="shared" si="8"/>
        <v xml:space="preserve">INSERT INTO FT_T_XELM (SEGMENT_ID, TBL_ID, ELEMENT_XML_TAG, ELEMENT_NME, LAST_CHG_TMS, LAST_CHG_USR_ID, COL_NME) </v>
      </c>
      <c r="I99" s="169" t="str">
        <f t="shared" si="9"/>
        <v>INSERT INTO FT_T_XELM (SEGMENT_ID, TBL_ID, ELEMENT_XML_TAG, ELEMENT_NME, LAST_CHG_TMS, LAST_CHG_USR_ID, COL_NME)  SELECT '10000003', 'APG1', 'APG1PERFPERIOD', 'APG1_PERF_PERIOD', SYSDATE(), 'P72:CSTM', 'APG1_PERF_PERIOD' FROM DUAL WHERE NOT EXISTS ( SELECT 'X' FROM FT_T_XELM WHERE SEGMENT_ID = 10000003 AND TBL_ID = 'APG1' AND ELEMENT_XML_TAG = 'APG1PERFPERIOD');</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4"/>
  <sheetViews>
    <sheetView topLeftCell="A55" workbookViewId="0">
      <selection activeCell="I90" sqref="I90"/>
    </sheetView>
  </sheetViews>
  <sheetFormatPr defaultColWidth="8.54296875" defaultRowHeight="13"/>
  <cols>
    <col min="1" max="1" width="13.26953125" style="169" bestFit="1" customWidth="1"/>
    <col min="2" max="2" width="14.1796875" style="169" customWidth="1"/>
    <col min="3" max="3" width="27.81640625" style="169" bestFit="1" customWidth="1"/>
    <col min="4" max="4" width="16.1796875" style="169" bestFit="1" customWidth="1"/>
    <col min="5" max="5" width="15" style="169" bestFit="1" customWidth="1"/>
    <col min="6" max="6" width="11.54296875" style="169" bestFit="1" customWidth="1"/>
    <col min="7" max="7" width="15" style="169" customWidth="1"/>
    <col min="8" max="8" width="16.81640625" style="169" customWidth="1"/>
    <col min="9" max="9" width="15.54296875" style="169" bestFit="1" customWidth="1"/>
    <col min="10" max="10" width="10.81640625" style="169" bestFit="1" customWidth="1"/>
    <col min="11" max="11" width="32.54296875" style="169" customWidth="1"/>
    <col min="12" max="12" width="85.1796875" style="169" customWidth="1"/>
    <col min="13" max="13" width="41.1796875" style="169" bestFit="1" customWidth="1"/>
    <col min="14" max="16384" width="8.54296875" style="169"/>
  </cols>
  <sheetData>
    <row r="1" spans="1:13">
      <c r="A1" s="169" t="s">
        <v>154</v>
      </c>
      <c r="B1" s="169" t="s">
        <v>5737</v>
      </c>
    </row>
    <row r="2" spans="1:13">
      <c r="A2" s="169" t="s">
        <v>5626</v>
      </c>
      <c r="B2" s="169" t="s">
        <v>5738</v>
      </c>
    </row>
    <row r="3" spans="1:13">
      <c r="A3" s="169" t="s">
        <v>5627</v>
      </c>
      <c r="B3" s="169" t="s">
        <v>5739</v>
      </c>
    </row>
    <row r="4" spans="1:13">
      <c r="A4" s="169" t="s">
        <v>5628</v>
      </c>
      <c r="B4" s="170" t="s">
        <v>5740</v>
      </c>
    </row>
    <row r="5" spans="1:13">
      <c r="A5" s="169" t="s">
        <v>5629</v>
      </c>
      <c r="B5" s="169" t="s">
        <v>5741</v>
      </c>
    </row>
    <row r="6" spans="1:13">
      <c r="A6" s="169" t="s">
        <v>165</v>
      </c>
      <c r="B6" s="169" t="s">
        <v>5625</v>
      </c>
    </row>
    <row r="7" spans="1:13">
      <c r="A7" s="169" t="s">
        <v>166</v>
      </c>
      <c r="B7" s="169" t="s">
        <v>5931</v>
      </c>
    </row>
    <row r="9" spans="1:13">
      <c r="A9" s="169" t="s">
        <v>5630</v>
      </c>
      <c r="B9" s="169" t="s">
        <v>5631</v>
      </c>
      <c r="C9" s="169" t="s">
        <v>5632</v>
      </c>
      <c r="D9" s="169" t="s">
        <v>5633</v>
      </c>
      <c r="E9" s="169" t="s">
        <v>5634</v>
      </c>
      <c r="F9" s="169" t="s">
        <v>5635</v>
      </c>
      <c r="G9" s="169" t="s">
        <v>5636</v>
      </c>
      <c r="H9" s="169" t="s">
        <v>5637</v>
      </c>
      <c r="I9" s="169" t="s">
        <v>5638</v>
      </c>
      <c r="J9" s="169" t="s">
        <v>5639</v>
      </c>
      <c r="K9" s="169" t="s">
        <v>5640</v>
      </c>
      <c r="L9" s="169" t="s">
        <v>5641</v>
      </c>
    </row>
    <row r="10" spans="1:13">
      <c r="A10" s="169">
        <v>1</v>
      </c>
      <c r="B10" s="169" t="s">
        <v>5642</v>
      </c>
      <c r="C10" s="169" t="s">
        <v>165</v>
      </c>
      <c r="D10" s="169" t="s">
        <v>5643</v>
      </c>
      <c r="E10" s="169" t="str">
        <f>F10&amp;"("&amp;G10&amp;")"</f>
        <v>VARCHAR(256)</v>
      </c>
      <c r="F10" s="169" t="s">
        <v>5644</v>
      </c>
      <c r="G10" s="169">
        <v>256</v>
      </c>
      <c r="J10" s="169" t="s">
        <v>5645</v>
      </c>
      <c r="K10" s="169" t="s">
        <v>5646</v>
      </c>
      <c r="L10" s="169" t="s">
        <v>5647</v>
      </c>
      <c r="M10" s="169" t="str">
        <f t="shared" ref="M10:M24" si="0">C10&amp;" "&amp;E10&amp;" "&amp;IF(D10="Y","NOT NULL","")</f>
        <v>LAST_CHG_USR_ID VARCHAR(256) NOT NULL</v>
      </c>
    </row>
    <row r="11" spans="1:13">
      <c r="A11" s="169">
        <v>2</v>
      </c>
      <c r="B11" s="169" t="s">
        <v>5648</v>
      </c>
      <c r="C11" s="169" t="s">
        <v>166</v>
      </c>
      <c r="D11" s="169" t="s">
        <v>5643</v>
      </c>
      <c r="E11" s="169" t="s">
        <v>5725</v>
      </c>
      <c r="F11" s="169" t="s">
        <v>6243</v>
      </c>
      <c r="J11" s="169" t="s">
        <v>5649</v>
      </c>
      <c r="K11" s="169" t="s">
        <v>5650</v>
      </c>
      <c r="L11" s="169" t="s">
        <v>5651</v>
      </c>
      <c r="M11" s="169" t="str">
        <f t="shared" si="0"/>
        <v>LAST_CHG_TMS TIMESTAMP(0) NOT NULL</v>
      </c>
    </row>
    <row r="12" spans="1:13">
      <c r="A12" s="169">
        <v>3</v>
      </c>
      <c r="B12" s="169" t="s">
        <v>5652</v>
      </c>
      <c r="C12" s="169" t="s">
        <v>282</v>
      </c>
      <c r="D12" s="169" t="s">
        <v>16</v>
      </c>
      <c r="E12" s="169" t="str">
        <f>F12&amp;"("&amp;G12&amp;")"</f>
        <v>VARCHAR(20)</v>
      </c>
      <c r="F12" s="169" t="s">
        <v>5644</v>
      </c>
      <c r="G12" s="169">
        <v>20</v>
      </c>
      <c r="J12" s="169" t="s">
        <v>5653</v>
      </c>
      <c r="K12" s="169" t="s">
        <v>5654</v>
      </c>
      <c r="L12" s="169" t="s">
        <v>5655</v>
      </c>
      <c r="M12" s="169" t="str">
        <f t="shared" si="0"/>
        <v xml:space="preserve">DATA_STAT_TYP VARCHAR(20) </v>
      </c>
    </row>
    <row r="13" spans="1:13">
      <c r="A13" s="169">
        <v>4</v>
      </c>
      <c r="B13" s="169" t="s">
        <v>5656</v>
      </c>
      <c r="C13" s="169" t="s">
        <v>164</v>
      </c>
      <c r="D13" s="169" t="s">
        <v>5643</v>
      </c>
      <c r="E13" s="169" t="s">
        <v>5725</v>
      </c>
      <c r="F13" s="169" t="s">
        <v>6243</v>
      </c>
      <c r="J13" s="169" t="s">
        <v>5657</v>
      </c>
      <c r="K13" s="169" t="s">
        <v>5658</v>
      </c>
      <c r="L13" s="169" t="s">
        <v>5659</v>
      </c>
      <c r="M13" s="169" t="str">
        <f t="shared" si="0"/>
        <v>START_TMS TIMESTAMP(0) NOT NULL</v>
      </c>
    </row>
    <row r="14" spans="1:13">
      <c r="A14" s="169">
        <v>5</v>
      </c>
      <c r="B14" s="169" t="s">
        <v>5660</v>
      </c>
      <c r="C14" s="169" t="s">
        <v>5618</v>
      </c>
      <c r="D14" s="169" t="s">
        <v>16</v>
      </c>
      <c r="E14" s="169" t="s">
        <v>5725</v>
      </c>
      <c r="F14" s="169" t="s">
        <v>6243</v>
      </c>
      <c r="J14" s="169" t="s">
        <v>5657</v>
      </c>
      <c r="K14" s="169" t="s">
        <v>5661</v>
      </c>
      <c r="L14" s="169" t="s">
        <v>5662</v>
      </c>
      <c r="M14" s="169" t="str">
        <f t="shared" si="0"/>
        <v xml:space="preserve">END_TMS TIMESTAMP(0) </v>
      </c>
    </row>
    <row r="15" spans="1:13">
      <c r="A15" s="169">
        <v>6</v>
      </c>
      <c r="B15" s="169" t="s">
        <v>5663</v>
      </c>
      <c r="C15" s="169" t="s">
        <v>160</v>
      </c>
      <c r="D15" s="169" t="s">
        <v>16</v>
      </c>
      <c r="E15" s="169" t="str">
        <f>F15&amp;"("&amp;G15&amp;")"</f>
        <v>VARCHAR(40)</v>
      </c>
      <c r="F15" s="169" t="s">
        <v>5644</v>
      </c>
      <c r="G15" s="169">
        <v>40</v>
      </c>
      <c r="J15" s="169" t="s">
        <v>5664</v>
      </c>
      <c r="K15" s="169" t="s">
        <v>5665</v>
      </c>
      <c r="L15" s="169" t="s">
        <v>5666</v>
      </c>
      <c r="M15" s="169" t="str">
        <f t="shared" si="0"/>
        <v xml:space="preserve">DATA_SRC_ID VARCHAR(40) </v>
      </c>
    </row>
    <row r="16" spans="1:13">
      <c r="A16" s="169">
        <v>7</v>
      </c>
      <c r="B16" s="170" t="s">
        <v>5667</v>
      </c>
      <c r="C16" s="169" t="s">
        <v>5668</v>
      </c>
      <c r="D16" s="169" t="s">
        <v>16</v>
      </c>
      <c r="E16" s="169" t="s">
        <v>5669</v>
      </c>
      <c r="F16" s="169" t="s">
        <v>5551</v>
      </c>
      <c r="G16" s="169">
        <v>10</v>
      </c>
      <c r="J16" s="169" t="s">
        <v>5670</v>
      </c>
      <c r="K16" s="169" t="s">
        <v>5668</v>
      </c>
      <c r="L16" s="169" t="s">
        <v>5668</v>
      </c>
      <c r="M16" s="169" t="str">
        <f t="shared" si="0"/>
        <v xml:space="preserve">ACCT_OID CHAR(10) </v>
      </c>
    </row>
    <row r="17" spans="1:13">
      <c r="A17" s="169">
        <v>8</v>
      </c>
      <c r="B17" s="169" t="s">
        <v>5720</v>
      </c>
      <c r="C17" s="169" t="s">
        <v>5719</v>
      </c>
      <c r="D17" s="169" t="s">
        <v>5643</v>
      </c>
      <c r="E17" s="169" t="s">
        <v>5669</v>
      </c>
      <c r="F17" s="169" t="s">
        <v>5551</v>
      </c>
      <c r="G17" s="169">
        <v>10</v>
      </c>
      <c r="J17" s="169" t="s">
        <v>5670</v>
      </c>
      <c r="K17" s="169" t="str">
        <f t="shared" ref="K17:K24" si="1">C17</f>
        <v>BAT1_OID</v>
      </c>
      <c r="L17" s="169" t="s">
        <v>5719</v>
      </c>
      <c r="M17" s="169" t="str">
        <f t="shared" si="0"/>
        <v>BAT1_OID CHAR(10) NOT NULL</v>
      </c>
    </row>
    <row r="18" spans="1:13">
      <c r="A18" s="169">
        <v>9</v>
      </c>
      <c r="B18" s="170" t="s">
        <v>5722</v>
      </c>
      <c r="C18" s="171" t="s">
        <v>5721</v>
      </c>
      <c r="D18" s="169" t="s">
        <v>16</v>
      </c>
      <c r="E18" s="169" t="s">
        <v>5669</v>
      </c>
      <c r="F18" s="169" t="s">
        <v>5551</v>
      </c>
      <c r="G18" s="169">
        <v>10</v>
      </c>
      <c r="J18" s="169" t="s">
        <v>5670</v>
      </c>
      <c r="K18" s="169" t="str">
        <f>C18</f>
        <v>EMPL_OID</v>
      </c>
      <c r="L18" s="171" t="s">
        <v>5721</v>
      </c>
      <c r="M18" s="169" t="str">
        <f t="shared" si="0"/>
        <v xml:space="preserve">EMPL_OID CHAR(10) </v>
      </c>
    </row>
    <row r="19" spans="1:13">
      <c r="A19" s="169">
        <v>10</v>
      </c>
      <c r="B19" s="170" t="s">
        <v>5723</v>
      </c>
      <c r="C19" s="171" t="s">
        <v>5724</v>
      </c>
      <c r="D19" s="169" t="s">
        <v>5643</v>
      </c>
      <c r="E19" s="169" t="s">
        <v>5725</v>
      </c>
      <c r="F19" s="169" t="s">
        <v>6225</v>
      </c>
      <c r="J19" s="169" t="s">
        <v>5657</v>
      </c>
      <c r="K19" s="169" t="str">
        <f t="shared" si="1"/>
        <v>EFF_TMS</v>
      </c>
      <c r="L19" s="171" t="s">
        <v>5724</v>
      </c>
      <c r="M19" s="169" t="str">
        <f t="shared" si="0"/>
        <v>EFF_TMS TIMESTAMP(0) NOT NULL</v>
      </c>
    </row>
    <row r="20" spans="1:13">
      <c r="A20" s="169">
        <v>11</v>
      </c>
      <c r="B20" s="170" t="s">
        <v>5726</v>
      </c>
      <c r="C20" s="171" t="s">
        <v>5727</v>
      </c>
      <c r="D20" s="169" t="s">
        <v>16</v>
      </c>
      <c r="E20" s="169" t="s">
        <v>5725</v>
      </c>
      <c r="F20" s="169" t="s">
        <v>6225</v>
      </c>
      <c r="J20" s="169" t="s">
        <v>5657</v>
      </c>
      <c r="K20" s="169" t="str">
        <f t="shared" si="1"/>
        <v>EXP_TMS</v>
      </c>
      <c r="L20" s="171" t="s">
        <v>5727</v>
      </c>
      <c r="M20" s="169" t="str">
        <f t="shared" si="0"/>
        <v xml:space="preserve">EXP_TMS TIMESTAMP(0) </v>
      </c>
    </row>
    <row r="21" spans="1:13">
      <c r="A21" s="169">
        <v>12</v>
      </c>
      <c r="B21" s="169" t="s">
        <v>5728</v>
      </c>
      <c r="C21" s="171" t="s">
        <v>5729</v>
      </c>
      <c r="D21" s="169" t="s">
        <v>5643</v>
      </c>
      <c r="E21" s="169" t="s">
        <v>5671</v>
      </c>
      <c r="F21" s="169" t="s">
        <v>5644</v>
      </c>
      <c r="G21" s="169">
        <v>40</v>
      </c>
      <c r="J21" s="169" t="s">
        <v>5672</v>
      </c>
      <c r="K21" s="169" t="str">
        <f t="shared" si="1"/>
        <v>BAT1_KEY</v>
      </c>
      <c r="L21" s="171" t="s">
        <v>5729</v>
      </c>
      <c r="M21" s="169" t="str">
        <f t="shared" si="0"/>
        <v>BAT1_KEY VARCHAR(40) NOT NULL</v>
      </c>
    </row>
    <row r="22" spans="1:13">
      <c r="A22" s="169">
        <v>13</v>
      </c>
      <c r="B22" s="169" t="s">
        <v>5730</v>
      </c>
      <c r="C22" s="171" t="s">
        <v>5731</v>
      </c>
      <c r="D22" s="169" t="s">
        <v>16</v>
      </c>
      <c r="E22" s="169" t="s">
        <v>5732</v>
      </c>
      <c r="F22" s="169" t="s">
        <v>5644</v>
      </c>
      <c r="G22" s="169">
        <v>1024</v>
      </c>
      <c r="J22" s="169" t="s">
        <v>5676</v>
      </c>
      <c r="K22" s="169" t="str">
        <f t="shared" si="1"/>
        <v>BAT1_VAL_TXT</v>
      </c>
      <c r="L22" s="171" t="s">
        <v>5731</v>
      </c>
      <c r="M22" s="169" t="str">
        <f t="shared" si="0"/>
        <v xml:space="preserve">BAT1_VAL_TXT VARCHAR(1024) </v>
      </c>
    </row>
    <row r="23" spans="1:13">
      <c r="A23" s="169">
        <v>14</v>
      </c>
      <c r="B23" s="169" t="s">
        <v>5733</v>
      </c>
      <c r="C23" s="171" t="s">
        <v>5734</v>
      </c>
      <c r="D23" s="169" t="s">
        <v>16</v>
      </c>
      <c r="E23" s="169" t="s">
        <v>5725</v>
      </c>
      <c r="F23" s="169" t="s">
        <v>6225</v>
      </c>
      <c r="J23" s="169" t="s">
        <v>5657</v>
      </c>
      <c r="K23" s="169" t="str">
        <f t="shared" si="1"/>
        <v>BAT1_VAL_DTE</v>
      </c>
      <c r="L23" s="171" t="s">
        <v>5734</v>
      </c>
      <c r="M23" s="169" t="str">
        <f t="shared" si="0"/>
        <v xml:space="preserve">BAT1_VAL_DTE TIMESTAMP(0) </v>
      </c>
    </row>
    <row r="24" spans="1:13">
      <c r="A24" s="169">
        <v>15</v>
      </c>
      <c r="B24" s="169" t="s">
        <v>5735</v>
      </c>
      <c r="C24" s="171" t="s">
        <v>5736</v>
      </c>
      <c r="D24" s="169" t="s">
        <v>16</v>
      </c>
      <c r="E24" s="169" t="s">
        <v>5673</v>
      </c>
      <c r="F24" s="169" t="s">
        <v>5674</v>
      </c>
      <c r="H24" s="169">
        <v>31</v>
      </c>
      <c r="I24" s="169">
        <v>11</v>
      </c>
      <c r="J24" s="169" t="s">
        <v>5675</v>
      </c>
      <c r="K24" s="169" t="str">
        <f t="shared" si="1"/>
        <v>BAT1_VAL_NUM</v>
      </c>
      <c r="L24" s="171" t="s">
        <v>5736</v>
      </c>
      <c r="M24" s="169" t="str">
        <f t="shared" si="0"/>
        <v xml:space="preserve">BAT1_VAL_NUM NUMERIC(31,11) </v>
      </c>
    </row>
    <row r="27" spans="1:13">
      <c r="B27" s="169" t="s">
        <v>5678</v>
      </c>
      <c r="I27" s="169" t="s">
        <v>5679</v>
      </c>
    </row>
    <row r="28" spans="1:13">
      <c r="B28" s="169" t="str">
        <f>"INSERT INTO ft_t_tbdf (tbl_id, tbl_ddl_nme, last_chg_tms, last_chg_usr_id, tbl_nme, tbl_desc, tbl_clsf_typ, tbl_view_nme)"</f>
        <v>INSERT INTO ft_t_tbdf (tbl_id, tbl_ddl_nme, last_chg_tms, last_chg_usr_id, tbl_nme, tbl_desc, tbl_clsf_typ, tbl_view_nme)</v>
      </c>
      <c r="G28" s="169" t="str">
        <f>"
   SELECT '"&amp;$B$1&amp;"', 'FT_T_"&amp;$B$1&amp;"', "&amp;$B$7&amp;", '"&amp;$B$6&amp;"', '"&amp;$B$2&amp;"', '"&amp;$B$3&amp;"', 'X', NULL"</f>
        <v xml:space="preserve">
   SELECT 'BAT1', 'FT_T_BAT1', SYSDATE(), 'P72:CSTM', 'Bitemporal Attributes Table', 'Each occurrence of the Bi-Temporal Attributes Table records the data for a bi-temporal attribute for a Portfolio/Sub-Book', 'X', NULL</v>
      </c>
      <c r="H28" s="169" t="str">
        <f>"
     FROM DUAL WHERE NOT EXISTS (SELECT 'X' FROM ft_t_tbdf WHERE tbl_id = '"&amp;B1&amp;"');"</f>
        <v xml:space="preserve">
     FROM DUAL WHERE NOT EXISTS (SELECT 'X' FROM ft_t_tbdf WHERE tbl_id = 'BAT1');</v>
      </c>
      <c r="I28" s="169" t="str">
        <f>B28&amp;
G28&amp;
H28</f>
        <v>INSERT INTO ft_t_tbdf (tbl_id, tbl_ddl_nme, last_chg_tms, last_chg_usr_id, tbl_nme, tbl_desc, tbl_clsf_typ, tbl_view_nme)
   SELECT 'BAT1', 'FT_T_BAT1', SYSDATE(), 'P72:CSTM', 'Bitemporal Attributes Table', 'Each occurrence of the Bi-Temporal Attributes Table records the data for a bi-temporal attribute for a Portfolio/Sub-Book', 'X', NULL
     FROM DUAL WHERE NOT EXISTS (SELECT 'X' FROM ft_t_tbdf WHERE tbl_id = 'BAT1');</v>
      </c>
    </row>
    <row r="30" spans="1:13">
      <c r="B30" s="169" t="s">
        <v>5680</v>
      </c>
    </row>
    <row r="31" spans="1:13">
      <c r="B31" s="169" t="str">
        <f>"INSERT INTO ft_t_fldf (fld_id,last_chg_tms,last_chg_usr_id,fld_data_cl_id,prnt_fld_id,ddl_nme,just_typ,fld_used_by_typ,fld_nme,fld_desc)"</f>
        <v>INSERT INTO ft_t_fldf (fld_id,last_chg_tms,last_chg_usr_id,fld_data_cl_id,prnt_fld_id,ddl_nme,just_typ,fld_used_by_typ,fld_nme,fld_desc)</v>
      </c>
      <c r="I31" s="169" t="str">
        <f>B31&amp;"
    SELECT '"&amp;B17&amp;"', "&amp;$B$7&amp;", '"&amp;$B$6&amp;"', '"&amp;J17&amp;"', NULL, '"&amp;C17&amp;"', 'L', 'T', '"&amp;K17&amp;"', '"&amp;L17&amp;"'
      FROM DUAL WHERE NOT EXISTS (SELECT 'X' FROM ft_t_fldf WHERE ddl_nme = '"&amp;C17&amp;"');
"</f>
        <v xml:space="preserve">INSERT INTO ft_t_fldf (fld_id,last_chg_tms,last_chg_usr_id,fld_data_cl_id,prnt_fld_id,ddl_nme,just_typ,fld_used_by_typ,fld_nme,fld_desc)
    SELECT 'BAT10001', SYSDATE(), 'P72:CSTM', 'OID', NULL, 'BAT1_OID', 'L', 'T', 'BAT1_OID', 'BAT1_OID'
      FROM DUAL WHERE NOT EXISTS (SELECT 'X' FROM ft_t_fldf WHERE ddl_nme = 'BAT1_OID');
</v>
      </c>
    </row>
    <row r="32" spans="1:13">
      <c r="B32" s="169" t="str">
        <f>"INSERT INTO ft_t_fldf (fld_id,last_chg_tms,last_chg_usr_id,fld_data_cl_id,prnt_fld_id,ddl_nme,just_typ,fld_used_by_typ,fld_nme,fld_desc)"</f>
        <v>INSERT INTO ft_t_fldf (fld_id,last_chg_tms,last_chg_usr_id,fld_data_cl_id,prnt_fld_id,ddl_nme,just_typ,fld_used_by_typ,fld_nme,fld_desc)</v>
      </c>
      <c r="I32" s="169" t="str">
        <f>B32&amp;"
    SELECT '"&amp;B21&amp;"', "&amp;$B$7&amp;", '"&amp;$B$6&amp;"', '"&amp;J21&amp;"', NULL, '"&amp;C21&amp;"', 'L', 'T', '"&amp;K21&amp;"', '"&amp;L21&amp;"'
      FROM DUAL WHERE NOT EXISTS (SELECT 'X' FROM ft_t_fldf WHERE ddl_nme = '"&amp;C21&amp;"');
"</f>
        <v xml:space="preserve">INSERT INTO ft_t_fldf (fld_id,last_chg_tms,last_chg_usr_id,fld_data_cl_id,prnt_fld_id,ddl_nme,just_typ,fld_used_by_typ,fld_nme,fld_desc)
    SELECT 'BAT10002', SYSDATE(), 'P72:CSTM', 'DTYPV40', NULL, 'BAT1_KEY', 'L', 'T', 'BAT1_KEY', 'BAT1_KEY'
      FROM DUAL WHERE NOT EXISTS (SELECT 'X' FROM ft_t_fldf WHERE ddl_nme = 'BAT1_KEY');
</v>
      </c>
    </row>
    <row r="33" spans="2:9">
      <c r="B33" s="169" t="str">
        <f>"INSERT INTO ft_t_fldf (fld_id,last_chg_tms,last_chg_usr_id,fld_data_cl_id,prnt_fld_id,ddl_nme,just_typ,fld_used_by_typ,fld_nme,fld_desc)"</f>
        <v>INSERT INTO ft_t_fldf (fld_id,last_chg_tms,last_chg_usr_id,fld_data_cl_id,prnt_fld_id,ddl_nme,just_typ,fld_used_by_typ,fld_nme,fld_desc)</v>
      </c>
      <c r="I33" s="169" t="str">
        <f>B33&amp;"
    SELECT '"&amp;B22&amp;"', "&amp;$B$7&amp;", '"&amp;$B$6&amp;"', '"&amp;J22&amp;"', NULL, '"&amp;C22&amp;"', 'L', 'T', '"&amp;K22&amp;"', '"&amp;L22&amp;"'
      FROM DUAL WHERE NOT EXISTS (SELECT 'X' FROM ft_t_fldf WHERE ddl_nme = '"&amp;C22&amp;"');
"</f>
        <v xml:space="preserve">INSERT INTO ft_t_fldf (fld_id,last_chg_tms,last_chg_usr_id,fld_data_cl_id,prnt_fld_id,ddl_nme,just_typ,fld_used_by_typ,fld_nme,fld_desc)
    SELECT 'BAT10003', SYSDATE(), 'P72:CSTM', 'TXT1024', NULL, 'BAT1_VAL_TXT', 'L', 'T', 'BAT1_VAL_TXT', 'BAT1_VAL_TXT'
      FROM DUAL WHERE NOT EXISTS (SELECT 'X' FROM ft_t_fldf WHERE ddl_nme = 'BAT1_VAL_TXT');
</v>
      </c>
    </row>
    <row r="34" spans="2:9">
      <c r="B34" s="169" t="str">
        <f>"INSERT INTO ft_t_fldf (fld_id,last_chg_tms,last_chg_usr_id,fld_data_cl_id,prnt_fld_id,ddl_nme,just_typ,fld_used_by_typ,fld_nme,fld_desc)"</f>
        <v>INSERT INTO ft_t_fldf (fld_id,last_chg_tms,last_chg_usr_id,fld_data_cl_id,prnt_fld_id,ddl_nme,just_typ,fld_used_by_typ,fld_nme,fld_desc)</v>
      </c>
      <c r="I34" s="169" t="str">
        <f>B34&amp;"
    SELECT '"&amp;B23&amp;"', "&amp;$B$7&amp;", '"&amp;$B$6&amp;"', '"&amp;J23&amp;"', NULL, '"&amp;C23&amp;"', 'L', 'T', '"&amp;K23&amp;"', '"&amp;L23&amp;"'
      FROM DUAL WHERE NOT EXISTS (SELECT 'X' FROM ft_t_fldf WHERE ddl_nme = '"&amp;C23&amp;"');
"</f>
        <v xml:space="preserve">INSERT INTO ft_t_fldf (fld_id,last_chg_tms,last_chg_usr_id,fld_data_cl_id,prnt_fld_id,ddl_nme,just_typ,fld_used_by_typ,fld_nme,fld_desc)
    SELECT 'BAT10004', SYSDATE(), 'P72:CSTM', 'DATETIME', NULL, 'BAT1_VAL_DTE', 'L', 'T', 'BAT1_VAL_DTE', 'BAT1_VAL_DTE'
      FROM DUAL WHERE NOT EXISTS (SELECT 'X' FROM ft_t_fldf WHERE ddl_nme = 'BAT1_VAL_DTE');
</v>
      </c>
    </row>
    <row r="35" spans="2:9">
      <c r="B35" s="169" t="str">
        <f>"INSERT INTO ft_t_fldf (fld_id,last_chg_tms,last_chg_usr_id,fld_data_cl_id,prnt_fld_id,ddl_nme,just_typ,fld_used_by_typ,fld_nme,fld_desc)"</f>
        <v>INSERT INTO ft_t_fldf (fld_id,last_chg_tms,last_chg_usr_id,fld_data_cl_id,prnt_fld_id,ddl_nme,just_typ,fld_used_by_typ,fld_nme,fld_desc)</v>
      </c>
      <c r="I35" s="169" t="str">
        <f>B35&amp;"
    SELECT '"&amp;B24&amp;"', "&amp;$B$7&amp;", '"&amp;$B$6&amp;"', '"&amp;J24&amp;"', NULL, '"&amp;C24&amp;"', 'L', 'T', '"&amp;K24&amp;"', '"&amp;L24&amp;"'
      FROM DUAL WHERE NOT EXISTS (SELECT 'X' FROM ft_t_fldf WHERE ddl_nme = '"&amp;C24&amp;"');
"</f>
        <v xml:space="preserve">INSERT INTO ft_t_fldf (fld_id,last_chg_tms,last_chg_usr_id,fld_data_cl_id,prnt_fld_id,ddl_nme,just_typ,fld_used_by_typ,fld_nme,fld_desc)
    SELECT 'BAT10005', SYSDATE(), 'P72:CSTM', 'QUANTITY', NULL, 'BAT1_VAL_NUM', 'L', 'T', 'BAT1_VAL_NUM', 'BAT1_VAL_NUM'
      FROM DUAL WHERE NOT EXISTS (SELECT 'X' FROM ft_t_fldf WHERE ddl_nme = 'BAT1_VAL_NUM');
</v>
      </c>
    </row>
    <row r="37" spans="2:9">
      <c r="B37" s="169" t="s">
        <v>5681</v>
      </c>
    </row>
    <row r="38" spans="2:9">
      <c r="B38" s="169" t="str">
        <f t="shared" ref="B38:B52" si="2">"INSERT INTO ft_t_cldf (tbl_id,col_nme,fld_id,prnt_tbl_id,prnt_col_nme,col_req_ind,ddl_data_typ,col_sq_num,last_chg_tms,last_chg_usr_id,native_col_ind,logl_nme,col_desc,ddl_base_data_typ,ddl_data_len, ddl_data_prec_num, ddl_data_scale_num)"</f>
        <v>INSERT INTO ft_t_cldf (tbl_id,col_nme,fld_id,prnt_tbl_id,prnt_col_nme,col_req_ind,ddl_data_typ,col_sq_num,last_chg_tms,last_chg_usr_id,native_col_ind,logl_nme,col_desc,ddl_base_data_typ,ddl_data_len, ddl_data_prec_num, ddl_data_scale_num)</v>
      </c>
      <c r="G38" s="169" t="str">
        <f t="shared" ref="G38:G52" si="3">"
    SELECT '"&amp;$B$1&amp;"', '"&amp;C10&amp;"', '"&amp;B10&amp;"', NULL, NULL, '"&amp;D10&amp;"', '"&amp;E10&amp;"', "&amp;A10&amp;", "&amp;$B$7&amp;", '"&amp;$B$6&amp;"', 'Y', '"&amp;K10&amp;"', '"&amp;L10&amp;"', '"&amp;F10&amp;"', "&amp;IF(G10="","NULL",G10)&amp;", "&amp;IF(H10="","NULL",H10)&amp;", "&amp;IF(I10="","NULL",I10)&amp;""</f>
        <v xml:space="preserve">
    SELECT 'BAT1', 'LAST_CHG_USR_ID', '00003325', NULL, NULL, 'Y', 'VARCHAR(256)', 1, SYSDATE(), 'P72:CSTM', 'Y', 'Last Change User ID', 'This field contains the identifier of the last person or application that changed the values of the table occurrence on which this field resides.', 'VARCHAR', 256, NULL, NULL</v>
      </c>
      <c r="H38" s="169" t="str">
        <f t="shared" ref="H38:H52" si="4">"
      FROM DUAL WHERE NOT EXISTS (SELECT 'X' FROM ft_t_cldf WHERE tbl_id = '"&amp;$B$1&amp;"' AND col_nme = '"&amp;C10&amp;"');
"</f>
        <v xml:space="preserve">
      FROM DUAL WHERE NOT EXISTS (SELECT 'X' FROM ft_t_cldf WHERE tbl_id = 'BAT1' AND col_nme = 'LAST_CHG_USR_ID');
</v>
      </c>
      <c r="I38" s="169" t="str">
        <f t="shared" ref="I38:I52" si="5">B38&amp;
G38&amp;
H38</f>
        <v xml:space="preserve">INSERT INTO ft_t_cldf (tbl_id,col_nme,fld_id,prnt_tbl_id,prnt_col_nme,col_req_ind,ddl_data_typ,col_sq_num,last_chg_tms,last_chg_usr_id,native_col_ind,logl_nme,col_desc,ddl_base_data_typ,ddl_data_len, ddl_data_prec_num, ddl_data_scale_num)
    SELECT 'BAT1', 'LAST_CHG_USR_ID', '00003325', NULL, NULL, 'Y', 'VARCHAR(256)', 1, SYSDATE(), 'P72:CSTM', 'Y', 'Last Change User ID', 'This field contains the identifier of the last person or application that changed the values of the table occurrence on which this field resides.', 'VARCHAR', 256, NULL, NULL
      FROM DUAL WHERE NOT EXISTS (SELECT 'X' FROM ft_t_cldf WHERE tbl_id = 'BAT1' AND col_nme = 'LAST_CHG_USR_ID');
</v>
      </c>
    </row>
    <row r="39" spans="2:9">
      <c r="B39" s="169" t="str">
        <f t="shared" si="2"/>
        <v>INSERT INTO ft_t_cldf (tbl_id,col_nme,fld_id,prnt_tbl_id,prnt_col_nme,col_req_ind,ddl_data_typ,col_sq_num,last_chg_tms,last_chg_usr_id,native_col_ind,logl_nme,col_desc,ddl_base_data_typ,ddl_data_len, ddl_data_prec_num, ddl_data_scale_num)</v>
      </c>
      <c r="G39" s="169" t="str">
        <f t="shared" si="3"/>
        <v xml:space="preserve">
    SELECT 'BAT1', 'LAST_CHG_TMS', '00003320', NULL, NULL, 'Y', 'TIMESTAMP(0)', 2, SYSDATE(), 'P72:CSTM', 'Y', 'Last Change Date/Time', 'This field contains the latest date and time that the values of the table occurrence on which this field resides were changed.', 'DATE', NULL, NULL, NULL</v>
      </c>
      <c r="H39" s="169" t="str">
        <f t="shared" si="4"/>
        <v xml:space="preserve">
      FROM DUAL WHERE NOT EXISTS (SELECT 'X' FROM ft_t_cldf WHERE tbl_id = 'BAT1' AND col_nme = 'LAST_CHG_TMS');
</v>
      </c>
      <c r="I39" s="169" t="str">
        <f t="shared" si="5"/>
        <v xml:space="preserve">INSERT INTO ft_t_cldf (tbl_id,col_nme,fld_id,prnt_tbl_id,prnt_col_nme,col_req_ind,ddl_data_typ,col_sq_num,last_chg_tms,last_chg_usr_id,native_col_ind,logl_nme,col_desc,ddl_base_data_typ,ddl_data_len, ddl_data_prec_num, ddl_data_scale_num)
    SELECT 'BAT1', 'LAST_CHG_TMS', '00003320', NULL, NULL, 'Y', 'TIMESTAMP(0)', 2, SYSDATE(), 'P72:CSTM', 'Y', 'Last Change Date/Time', 'This field contains the latest date and time that the values of the table occurrence on which this field resides were changed.', 'DATE', NULL, NULL, NULL
      FROM DUAL WHERE NOT EXISTS (SELECT 'X' FROM ft_t_cldf WHERE tbl_id = 'BAT1' AND col_nme = 'LAST_CHG_TMS');
</v>
      </c>
    </row>
    <row r="40" spans="2:9">
      <c r="B40" s="169" t="str">
        <f t="shared" si="2"/>
        <v>INSERT INTO ft_t_cldf (tbl_id,col_nme,fld_id,prnt_tbl_id,prnt_col_nme,col_req_ind,ddl_data_typ,col_sq_num,last_chg_tms,last_chg_usr_id,native_col_ind,logl_nme,col_desc,ddl_base_data_typ,ddl_data_len, ddl_data_prec_num, ddl_data_scale_num)</v>
      </c>
      <c r="G40" s="169" t="str">
        <f t="shared" si="3"/>
        <v xml:space="preserve">
    SELECT 'BAT1',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v>
      </c>
      <c r="H40" s="169" t="str">
        <f t="shared" si="4"/>
        <v xml:space="preserve">
      FROM DUAL WHERE NOT EXISTS (SELECT 'X' FROM ft_t_cldf WHERE tbl_id = 'BAT1' AND col_nme = 'DATA_STAT_TYP');
</v>
      </c>
      <c r="I40" s="169" t="str">
        <f t="shared" si="5"/>
        <v xml:space="preserve">INSERT INTO ft_t_cldf (tbl_id,col_nme,fld_id,prnt_tbl_id,prnt_col_nme,col_req_ind,ddl_data_typ,col_sq_num,last_chg_tms,last_chg_usr_id,native_col_ind,logl_nme,col_desc,ddl_base_data_typ,ddl_data_len, ddl_data_prec_num, ddl_data_scale_num)
    SELECT 'BAT1', 'DATA_STAT_TYP', '00161255', NULL, NULL, 'N', 'VARCHAR(20)', 3, SYSDATE(), 'P72:CSTM', 'Y', 'Data Status', 'This field specifies the status of the data within this row of the table.  Normally the value of this field will be "null" indicating that the data is active.  Depending upon how a specific data vendor supplies data, other possible values include "DELETED", "REPLACED".  It is also possible to use this field to indicate the verification status of the data in this table row.  In that case possible values include "UNVERIFIED" and "VERIFIED".', 'VARCHAR', 20, NULL, NULL
      FROM DUAL WHERE NOT EXISTS (SELECT 'X' FROM ft_t_cldf WHERE tbl_id = 'BAT1' AND col_nme = 'DATA_STAT_TYP');
</v>
      </c>
    </row>
    <row r="41" spans="2:9">
      <c r="B41" s="169" t="str">
        <f t="shared" si="2"/>
        <v>INSERT INTO ft_t_cldf (tbl_id,col_nme,fld_id,prnt_tbl_id,prnt_col_nme,col_req_ind,ddl_data_typ,col_sq_num,last_chg_tms,last_chg_usr_id,native_col_ind,logl_nme,col_desc,ddl_base_data_typ,ddl_data_len, ddl_data_prec_num, ddl_data_scale_num)</v>
      </c>
      <c r="G41" s="169" t="str">
        <f t="shared" si="3"/>
        <v xml:space="preserve">
    SELECT 'BAT1',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v>
      </c>
      <c r="H41" s="169" t="str">
        <f t="shared" si="4"/>
        <v xml:space="preserve">
      FROM DUAL WHERE NOT EXISTS (SELECT 'X' FROM ft_t_cldf WHERE tbl_id = 'BAT1' AND col_nme = 'START_TMS');
</v>
      </c>
      <c r="I41" s="169" t="str">
        <f t="shared" si="5"/>
        <v xml:space="preserve">INSERT INTO ft_t_cldf (tbl_id,col_nme,fld_id,prnt_tbl_id,prnt_col_nme,col_req_ind,ddl_data_typ,col_sq_num,last_chg_tms,last_chg_usr_id,native_col_ind,logl_nme,col_desc,ddl_base_data_typ,ddl_data_len, ddl_data_prec_num, ddl_data_scale_num)
    SELECT 'BAT1', 'START_TMS', '00007490', NULL, NULL, 'Y', 'TIMESTAMP(0)', 4, SYSDATE(), 'P72:CSTM', 'Y', 'Start Date/Time', 'This field specifies the date and time from which the table occurrence is active.  In conjunction with the End Date/Time field, it determines the period when the table occurrence is active.', 'DATE', NULL, NULL, NULL
      FROM DUAL WHERE NOT EXISTS (SELECT 'X' FROM ft_t_cldf WHERE tbl_id = 'BAT1' AND col_nme = 'START_TMS');
</v>
      </c>
    </row>
    <row r="42" spans="2:9">
      <c r="B42" s="169" t="str">
        <f t="shared" si="2"/>
        <v>INSERT INTO ft_t_cldf (tbl_id,col_nme,fld_id,prnt_tbl_id,prnt_col_nme,col_req_ind,ddl_data_typ,col_sq_num,last_chg_tms,last_chg_usr_id,native_col_ind,logl_nme,col_desc,ddl_base_data_typ,ddl_data_len, ddl_data_prec_num, ddl_data_scale_num)</v>
      </c>
      <c r="G42" s="169" t="str">
        <f t="shared" si="3"/>
        <v xml:space="preserve">
    SELECT 'BAT1',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v>
      </c>
      <c r="H42" s="169" t="str">
        <f t="shared" si="4"/>
        <v xml:space="preserve">
      FROM DUAL WHERE NOT EXISTS (SELECT 'X' FROM ft_t_cldf WHERE tbl_id = 'BAT1' AND col_nme = 'END_TMS');
</v>
      </c>
      <c r="I42" s="169" t="str">
        <f t="shared" si="5"/>
        <v xml:space="preserve">INSERT INTO ft_t_cldf (tbl_id,col_nme,fld_id,prnt_tbl_id,prnt_col_nme,col_req_ind,ddl_data_typ,col_sq_num,last_chg_tms,last_chg_usr_id,native_col_ind,logl_nme,col_desc,ddl_base_data_typ,ddl_data_len, ddl_data_prec_num, ddl_data_scale_num)
    SELECT 'BAT1', 'END_TMS', '00007450', NULL, NULL, 'N', 'TIMESTAMP(0)', 5, SYSDATE(), 'P72:CSTM', 'Y', 'End Date/Time', 'This field specifies the date and time after which the table occurrence is no longer active.  A value of "null" in this field indicates that an End Date/Time is not given and that the table occurrence is active.  The End Date/Time is used in conjunction w', 'DATE', NULL, NULL, NULL
      FROM DUAL WHERE NOT EXISTS (SELECT 'X' FROM ft_t_cldf WHERE tbl_id = 'BAT1' AND col_nme = 'END_TMS');
</v>
      </c>
    </row>
    <row r="43" spans="2:9">
      <c r="B43" s="169" t="str">
        <f t="shared" si="2"/>
        <v>INSERT INTO ft_t_cldf (tbl_id,col_nme,fld_id,prnt_tbl_id,prnt_col_nme,col_req_ind,ddl_data_typ,col_sq_num,last_chg_tms,last_chg_usr_id,native_col_ind,logl_nme,col_desc,ddl_base_data_typ,ddl_data_len, ddl_data_prec_num, ddl_data_scale_num)</v>
      </c>
      <c r="G43" s="169" t="str">
        <f t="shared" si="3"/>
        <v xml:space="preserve">
    SELECT 'BAT1',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v>
      </c>
      <c r="H43" s="169" t="str">
        <f t="shared" si="4"/>
        <v xml:space="preserve">
      FROM DUAL WHERE NOT EXISTS (SELECT 'X' FROM ft_t_cldf WHERE tbl_id = 'BAT1' AND col_nme = 'DATA_SRC_ID');
</v>
      </c>
      <c r="I43" s="169" t="str">
        <f t="shared" si="5"/>
        <v xml:space="preserve">INSERT INTO ft_t_cldf (tbl_id,col_nme,fld_id,prnt_tbl_id,prnt_col_nme,col_req_ind,ddl_data_typ,col_sq_num,last_chg_tms,last_chg_usr_id,native_col_ind,logl_nme,col_desc,ddl_base_data_typ,ddl_data_len, ddl_data_prec_num, ddl_data_scale_num)
    SELECT 'BAT1', 'DATA_SRC_ID', '00161254', NULL, NULL, 'N', 'VARCHAR(40)', 6, SYSDATE(), 'P72:CSTM', 'Y', 'Data Source ID', 'This field uniquely identifies the source that provided the data.  This is typically a vendor.  It is recommended that a unique mnemonic be supplied (for example, "TELEKURS" and "EXTEL") in order to facilitate the identification of the data provider.', 'VARCHAR', 40, NULL, NULL
      FROM DUAL WHERE NOT EXISTS (SELECT 'X' FROM ft_t_cldf WHERE tbl_id = 'BAT1' AND col_nme = 'DATA_SRC_ID');
</v>
      </c>
    </row>
    <row r="44" spans="2:9">
      <c r="B44" s="169" t="str">
        <f t="shared" si="2"/>
        <v>INSERT INTO ft_t_cldf (tbl_id,col_nme,fld_id,prnt_tbl_id,prnt_col_nme,col_req_ind,ddl_data_typ,col_sq_num,last_chg_tms,last_chg_usr_id,native_col_ind,logl_nme,col_desc,ddl_base_data_typ,ddl_data_len, ddl_data_prec_num, ddl_data_scale_num)</v>
      </c>
      <c r="G44" s="169" t="str">
        <f t="shared" si="3"/>
        <v xml:space="preserve">
    SELECT 'BAT1', 'ACCT_OID', '01871128', NULL, NULL, 'N', 'CHAR(10)', 7, SYSDATE(), 'P72:CSTM', 'Y', 'ACCT_OID', 'ACCT_OID', 'CHAR', 10, NULL, NULL</v>
      </c>
      <c r="H44" s="169" t="str">
        <f t="shared" si="4"/>
        <v xml:space="preserve">
      FROM DUAL WHERE NOT EXISTS (SELECT 'X' FROM ft_t_cldf WHERE tbl_id = 'BAT1' AND col_nme = 'ACCT_OID');
</v>
      </c>
      <c r="I44" s="169" t="str">
        <f t="shared" si="5"/>
        <v xml:space="preserve">INSERT INTO ft_t_cldf (tbl_id,col_nme,fld_id,prnt_tbl_id,prnt_col_nme,col_req_ind,ddl_data_typ,col_sq_num,last_chg_tms,last_chg_usr_id,native_col_ind,logl_nme,col_desc,ddl_base_data_typ,ddl_data_len, ddl_data_prec_num, ddl_data_scale_num)
    SELECT 'BAT1', 'ACCT_OID', '01871128', NULL, NULL, 'N', 'CHAR(10)', 7, SYSDATE(), 'P72:CSTM', 'Y', 'ACCT_OID', 'ACCT_OID', 'CHAR', 10, NULL, NULL
      FROM DUAL WHERE NOT EXISTS (SELECT 'X' FROM ft_t_cldf WHERE tbl_id = 'BAT1' AND col_nme = 'ACCT_OID');
</v>
      </c>
    </row>
    <row r="45" spans="2:9">
      <c r="B45" s="169" t="str">
        <f t="shared" si="2"/>
        <v>INSERT INTO ft_t_cldf (tbl_id,col_nme,fld_id,prnt_tbl_id,prnt_col_nme,col_req_ind,ddl_data_typ,col_sq_num,last_chg_tms,last_chg_usr_id,native_col_ind,logl_nme,col_desc,ddl_base_data_typ,ddl_data_len, ddl_data_prec_num, ddl_data_scale_num)</v>
      </c>
      <c r="G45" s="169" t="str">
        <f t="shared" si="3"/>
        <v xml:space="preserve">
    SELECT 'BAT1', 'BAT1_OID', 'BAT10001', NULL, NULL, 'Y', 'CHAR(10)', 8, SYSDATE(), 'P72:CSTM', 'Y', 'BAT1_OID', 'BAT1_OID', 'CHAR', 10, NULL, NULL</v>
      </c>
      <c r="H45" s="169" t="str">
        <f t="shared" si="4"/>
        <v xml:space="preserve">
      FROM DUAL WHERE NOT EXISTS (SELECT 'X' FROM ft_t_cldf WHERE tbl_id = 'BAT1' AND col_nme = 'BAT1_OID');
</v>
      </c>
      <c r="I45" s="169" t="str">
        <f t="shared" si="5"/>
        <v xml:space="preserve">INSERT INTO ft_t_cldf (tbl_id,col_nme,fld_id,prnt_tbl_id,prnt_col_nme,col_req_ind,ddl_data_typ,col_sq_num,last_chg_tms,last_chg_usr_id,native_col_ind,logl_nme,col_desc,ddl_base_data_typ,ddl_data_len, ddl_data_prec_num, ddl_data_scale_num)
    SELECT 'BAT1', 'BAT1_OID', 'BAT10001', NULL, NULL, 'Y', 'CHAR(10)', 8, SYSDATE(), 'P72:CSTM', 'Y', 'BAT1_OID', 'BAT1_OID', 'CHAR', 10, NULL, NULL
      FROM DUAL WHERE NOT EXISTS (SELECT 'X' FROM ft_t_cldf WHERE tbl_id = 'BAT1' AND col_nme = 'BAT1_OID');
</v>
      </c>
    </row>
    <row r="46" spans="2:9">
      <c r="B46" s="169" t="str">
        <f t="shared" si="2"/>
        <v>INSERT INTO ft_t_cldf (tbl_id,col_nme,fld_id,prnt_tbl_id,prnt_col_nme,col_req_ind,ddl_data_typ,col_sq_num,last_chg_tms,last_chg_usr_id,native_col_ind,logl_nme,col_desc,ddl_base_data_typ,ddl_data_len, ddl_data_prec_num, ddl_data_scale_num)</v>
      </c>
      <c r="G46" s="169" t="str">
        <f t="shared" si="3"/>
        <v xml:space="preserve">
    SELECT 'BAT1', 'EMPL_OID', '00100667', NULL, NULL, 'N', 'CHAR(10)', 9, SYSDATE(), 'P72:CSTM', 'Y', 'EMPL_OID', 'EMPL_OID', 'CHAR', 10, NULL, NULL</v>
      </c>
      <c r="H46" s="169" t="str">
        <f t="shared" si="4"/>
        <v xml:space="preserve">
      FROM DUAL WHERE NOT EXISTS (SELECT 'X' FROM ft_t_cldf WHERE tbl_id = 'BAT1' AND col_nme = 'EMPL_OID');
</v>
      </c>
      <c r="I46" s="169" t="str">
        <f t="shared" si="5"/>
        <v xml:space="preserve">INSERT INTO ft_t_cldf (tbl_id,col_nme,fld_id,prnt_tbl_id,prnt_col_nme,col_req_ind,ddl_data_typ,col_sq_num,last_chg_tms,last_chg_usr_id,native_col_ind,logl_nme,col_desc,ddl_base_data_typ,ddl_data_len, ddl_data_prec_num, ddl_data_scale_num)
    SELECT 'BAT1', 'EMPL_OID', '00100667', NULL, NULL, 'N', 'CHAR(10)', 9, SYSDATE(), 'P72:CSTM', 'Y', 'EMPL_OID', 'EMPL_OID', 'CHAR', 10, NULL, NULL
      FROM DUAL WHERE NOT EXISTS (SELECT 'X' FROM ft_t_cldf WHERE tbl_id = 'BAT1' AND col_nme = 'EMPL_OID');
</v>
      </c>
    </row>
    <row r="47" spans="2:9">
      <c r="B47" s="169" t="str">
        <f t="shared" si="2"/>
        <v>INSERT INTO ft_t_cldf (tbl_id,col_nme,fld_id,prnt_tbl_id,prnt_col_nme,col_req_ind,ddl_data_typ,col_sq_num,last_chg_tms,last_chg_usr_id,native_col_ind,logl_nme,col_desc,ddl_base_data_typ,ddl_data_len, ddl_data_prec_num, ddl_data_scale_num)</v>
      </c>
      <c r="G47" s="169" t="str">
        <f t="shared" si="3"/>
        <v xml:space="preserve">
    SELECT 'BAT1', 'EFF_TMS', '00008090', NULL, NULL, 'Y', 'TIMESTAMP(0)', 10, SYSDATE(), 'P72:CSTM', 'Y', 'EFF_TMS', 'EFF_TMS', 'TIMESTAMP', NULL, NULL, NULL</v>
      </c>
      <c r="H47" s="169" t="str">
        <f t="shared" si="4"/>
        <v xml:space="preserve">
      FROM DUAL WHERE NOT EXISTS (SELECT 'X' FROM ft_t_cldf WHERE tbl_id = 'BAT1' AND col_nme = 'EFF_TMS');
</v>
      </c>
      <c r="I47" s="169" t="str">
        <f t="shared" si="5"/>
        <v xml:space="preserve">INSERT INTO ft_t_cldf (tbl_id,col_nme,fld_id,prnt_tbl_id,prnt_col_nme,col_req_ind,ddl_data_typ,col_sq_num,last_chg_tms,last_chg_usr_id,native_col_ind,logl_nme,col_desc,ddl_base_data_typ,ddl_data_len, ddl_data_prec_num, ddl_data_scale_num)
    SELECT 'BAT1', 'EFF_TMS', '00008090', NULL, NULL, 'Y', 'TIMESTAMP(0)', 10, SYSDATE(), 'P72:CSTM', 'Y', 'EFF_TMS', 'EFF_TMS', 'TIMESTAMP', NULL, NULL, NULL
      FROM DUAL WHERE NOT EXISTS (SELECT 'X' FROM ft_t_cldf WHERE tbl_id = 'BAT1' AND col_nme = 'EFF_TMS');
</v>
      </c>
    </row>
    <row r="48" spans="2:9">
      <c r="B48" s="169" t="str">
        <f t="shared" si="2"/>
        <v>INSERT INTO ft_t_cldf (tbl_id,col_nme,fld_id,prnt_tbl_id,prnt_col_nme,col_req_ind,ddl_data_typ,col_sq_num,last_chg_tms,last_chg_usr_id,native_col_ind,logl_nme,col_desc,ddl_base_data_typ,ddl_data_len, ddl_data_prec_num, ddl_data_scale_num)</v>
      </c>
      <c r="G48" s="169" t="str">
        <f t="shared" si="3"/>
        <v xml:space="preserve">
    SELECT 'BAT1', 'EXP_TMS', '00068115', NULL, NULL, 'N', 'TIMESTAMP(0)', 11, SYSDATE(), 'P72:CSTM', 'Y', 'EXP_TMS', 'EXP_TMS', 'TIMESTAMP', NULL, NULL, NULL</v>
      </c>
      <c r="H48" s="169" t="str">
        <f t="shared" si="4"/>
        <v xml:space="preserve">
      FROM DUAL WHERE NOT EXISTS (SELECT 'X' FROM ft_t_cldf WHERE tbl_id = 'BAT1' AND col_nme = 'EXP_TMS');
</v>
      </c>
      <c r="I48" s="169" t="str">
        <f t="shared" si="5"/>
        <v xml:space="preserve">INSERT INTO ft_t_cldf (tbl_id,col_nme,fld_id,prnt_tbl_id,prnt_col_nme,col_req_ind,ddl_data_typ,col_sq_num,last_chg_tms,last_chg_usr_id,native_col_ind,logl_nme,col_desc,ddl_base_data_typ,ddl_data_len, ddl_data_prec_num, ddl_data_scale_num)
    SELECT 'BAT1', 'EXP_TMS', '00068115', NULL, NULL, 'N', 'TIMESTAMP(0)', 11, SYSDATE(), 'P72:CSTM', 'Y', 'EXP_TMS', 'EXP_TMS', 'TIMESTAMP', NULL, NULL, NULL
      FROM DUAL WHERE NOT EXISTS (SELECT 'X' FROM ft_t_cldf WHERE tbl_id = 'BAT1' AND col_nme = 'EXP_TMS');
</v>
      </c>
    </row>
    <row r="49" spans="2:12">
      <c r="B49" s="169" t="str">
        <f t="shared" si="2"/>
        <v>INSERT INTO ft_t_cldf (tbl_id,col_nme,fld_id,prnt_tbl_id,prnt_col_nme,col_req_ind,ddl_data_typ,col_sq_num,last_chg_tms,last_chg_usr_id,native_col_ind,logl_nme,col_desc,ddl_base_data_typ,ddl_data_len, ddl_data_prec_num, ddl_data_scale_num)</v>
      </c>
      <c r="G49" s="169" t="str">
        <f t="shared" si="3"/>
        <v xml:space="preserve">
    SELECT 'BAT1', 'BAT1_KEY', 'BAT10002', NULL, NULL, 'Y', 'VARCHAR(40)', 12, SYSDATE(), 'P72:CSTM', 'Y', 'BAT1_KEY', 'BAT1_KEY', 'VARCHAR', 40, NULL, NULL</v>
      </c>
      <c r="H49" s="169" t="str">
        <f t="shared" si="4"/>
        <v xml:space="preserve">
      FROM DUAL WHERE NOT EXISTS (SELECT 'X' FROM ft_t_cldf WHERE tbl_id = 'BAT1' AND col_nme = 'BAT1_KEY');
</v>
      </c>
      <c r="I49" s="169" t="str">
        <f t="shared" si="5"/>
        <v xml:space="preserve">INSERT INTO ft_t_cldf (tbl_id,col_nme,fld_id,prnt_tbl_id,prnt_col_nme,col_req_ind,ddl_data_typ,col_sq_num,last_chg_tms,last_chg_usr_id,native_col_ind,logl_nme,col_desc,ddl_base_data_typ,ddl_data_len, ddl_data_prec_num, ddl_data_scale_num)
    SELECT 'BAT1', 'BAT1_KEY', 'BAT10002', NULL, NULL, 'Y', 'VARCHAR(40)', 12, SYSDATE(), 'P72:CSTM', 'Y', 'BAT1_KEY', 'BAT1_KEY', 'VARCHAR', 40, NULL, NULL
      FROM DUAL WHERE NOT EXISTS (SELECT 'X' FROM ft_t_cldf WHERE tbl_id = 'BAT1' AND col_nme = 'BAT1_KEY');
</v>
      </c>
    </row>
    <row r="50" spans="2:12">
      <c r="B50" s="169" t="str">
        <f t="shared" si="2"/>
        <v>INSERT INTO ft_t_cldf (tbl_id,col_nme,fld_id,prnt_tbl_id,prnt_col_nme,col_req_ind,ddl_data_typ,col_sq_num,last_chg_tms,last_chg_usr_id,native_col_ind,logl_nme,col_desc,ddl_base_data_typ,ddl_data_len, ddl_data_prec_num, ddl_data_scale_num)</v>
      </c>
      <c r="G50" s="169" t="str">
        <f t="shared" si="3"/>
        <v xml:space="preserve">
    SELECT 'BAT1', 'BAT1_VAL_TXT', 'BAT10003', NULL, NULL, 'N', 'VARCHAR(1024)', 13, SYSDATE(), 'P72:CSTM', 'Y', 'BAT1_VAL_TXT', 'BAT1_VAL_TXT', 'VARCHAR', 1024, NULL, NULL</v>
      </c>
      <c r="H50" s="169" t="str">
        <f t="shared" si="4"/>
        <v xml:space="preserve">
      FROM DUAL WHERE NOT EXISTS (SELECT 'X' FROM ft_t_cldf WHERE tbl_id = 'BAT1' AND col_nme = 'BAT1_VAL_TXT');
</v>
      </c>
      <c r="I50" s="169" t="str">
        <f t="shared" si="5"/>
        <v xml:space="preserve">INSERT INTO ft_t_cldf (tbl_id,col_nme,fld_id,prnt_tbl_id,prnt_col_nme,col_req_ind,ddl_data_typ,col_sq_num,last_chg_tms,last_chg_usr_id,native_col_ind,logl_nme,col_desc,ddl_base_data_typ,ddl_data_len, ddl_data_prec_num, ddl_data_scale_num)
    SELECT 'BAT1', 'BAT1_VAL_TXT', 'BAT10003', NULL, NULL, 'N', 'VARCHAR(1024)', 13, SYSDATE(), 'P72:CSTM', 'Y', 'BAT1_VAL_TXT', 'BAT1_VAL_TXT', 'VARCHAR', 1024, NULL, NULL
      FROM DUAL WHERE NOT EXISTS (SELECT 'X' FROM ft_t_cldf WHERE tbl_id = 'BAT1' AND col_nme = 'BAT1_VAL_TXT');
</v>
      </c>
    </row>
    <row r="51" spans="2:12">
      <c r="B51" s="169" t="str">
        <f t="shared" si="2"/>
        <v>INSERT INTO ft_t_cldf (tbl_id,col_nme,fld_id,prnt_tbl_id,prnt_col_nme,col_req_ind,ddl_data_typ,col_sq_num,last_chg_tms,last_chg_usr_id,native_col_ind,logl_nme,col_desc,ddl_base_data_typ,ddl_data_len, ddl_data_prec_num, ddl_data_scale_num)</v>
      </c>
      <c r="G51" s="169" t="str">
        <f t="shared" si="3"/>
        <v xml:space="preserve">
    SELECT 'BAT1', 'BAT1_VAL_DTE', 'BAT10004', NULL, NULL, 'N', 'TIMESTAMP(0)', 14, SYSDATE(), 'P72:CSTM', 'Y', 'BAT1_VAL_DTE', 'BAT1_VAL_DTE', 'TIMESTAMP', NULL, NULL, NULL</v>
      </c>
      <c r="H51" s="169" t="str">
        <f t="shared" si="4"/>
        <v xml:space="preserve">
      FROM DUAL WHERE NOT EXISTS (SELECT 'X' FROM ft_t_cldf WHERE tbl_id = 'BAT1' AND col_nme = 'BAT1_VAL_DTE');
</v>
      </c>
      <c r="I51" s="169" t="str">
        <f t="shared" si="5"/>
        <v xml:space="preserve">INSERT INTO ft_t_cldf (tbl_id,col_nme,fld_id,prnt_tbl_id,prnt_col_nme,col_req_ind,ddl_data_typ,col_sq_num,last_chg_tms,last_chg_usr_id,native_col_ind,logl_nme,col_desc,ddl_base_data_typ,ddl_data_len, ddl_data_prec_num, ddl_data_scale_num)
    SELECT 'BAT1', 'BAT1_VAL_DTE', 'BAT10004', NULL, NULL, 'N', 'TIMESTAMP(0)', 14, SYSDATE(), 'P72:CSTM', 'Y', 'BAT1_VAL_DTE', 'BAT1_VAL_DTE', 'TIMESTAMP', NULL, NULL, NULL
      FROM DUAL WHERE NOT EXISTS (SELECT 'X' FROM ft_t_cldf WHERE tbl_id = 'BAT1' AND col_nme = 'BAT1_VAL_DTE');
</v>
      </c>
    </row>
    <row r="52" spans="2:12">
      <c r="B52" s="169" t="str">
        <f t="shared" si="2"/>
        <v>INSERT INTO ft_t_cldf (tbl_id,col_nme,fld_id,prnt_tbl_id,prnt_col_nme,col_req_ind,ddl_data_typ,col_sq_num,last_chg_tms,last_chg_usr_id,native_col_ind,logl_nme,col_desc,ddl_base_data_typ,ddl_data_len, ddl_data_prec_num, ddl_data_scale_num)</v>
      </c>
      <c r="G52" s="169" t="str">
        <f t="shared" si="3"/>
        <v xml:space="preserve">
    SELECT 'BAT1', 'BAT1_VAL_NUM', 'BAT10005', NULL, NULL, 'N', 'NUMERIC(31,11)', 15, SYSDATE(), 'P72:CSTM', 'Y', 'BAT1_VAL_NUM', 'BAT1_VAL_NUM', 'NUMBER', NULL, 31, 11</v>
      </c>
      <c r="H52" s="169" t="str">
        <f t="shared" si="4"/>
        <v xml:space="preserve">
      FROM DUAL WHERE NOT EXISTS (SELECT 'X' FROM ft_t_cldf WHERE tbl_id = 'BAT1' AND col_nme = 'BAT1_VAL_NUM');
</v>
      </c>
      <c r="I52" s="169" t="str">
        <f t="shared" si="5"/>
        <v xml:space="preserve">INSERT INTO ft_t_cldf (tbl_id,col_nme,fld_id,prnt_tbl_id,prnt_col_nme,col_req_ind,ddl_data_typ,col_sq_num,last_chg_tms,last_chg_usr_id,native_col_ind,logl_nme,col_desc,ddl_base_data_typ,ddl_data_len, ddl_data_prec_num, ddl_data_scale_num)
    SELECT 'BAT1', 'BAT1_VAL_NUM', 'BAT10005', NULL, NULL, 'N', 'NUMERIC(31,11)', 15, SYSDATE(), 'P72:CSTM', 'Y', 'BAT1_VAL_NUM', 'BAT1_VAL_NUM', 'NUMBER', NULL, 31, 11
      FROM DUAL WHERE NOT EXISTS (SELECT 'X' FROM ft_t_cldf WHERE tbl_id = 'BAT1' AND col_nme = 'BAT1_VAL_NUM');
</v>
      </c>
    </row>
    <row r="54" spans="2:12">
      <c r="B54" s="169" t="s">
        <v>5682</v>
      </c>
    </row>
    <row r="55" spans="2:12">
      <c r="B55" s="169" t="s">
        <v>5683</v>
      </c>
      <c r="C55" s="169" t="s">
        <v>5684</v>
      </c>
      <c r="D55" s="169" t="s">
        <v>5685</v>
      </c>
      <c r="E55" s="169" t="s">
        <v>5686</v>
      </c>
      <c r="F55" s="169" t="s">
        <v>5687</v>
      </c>
      <c r="G55" s="169" t="s">
        <v>5688</v>
      </c>
      <c r="H55" s="169" t="s">
        <v>5689</v>
      </c>
      <c r="I55" s="169" t="s">
        <v>5690</v>
      </c>
      <c r="J55" s="169" t="s">
        <v>5691</v>
      </c>
      <c r="K55" s="169" t="s">
        <v>5692</v>
      </c>
    </row>
    <row r="56" spans="2:12" ht="15" customHeight="1">
      <c r="B56" s="169" t="str">
        <f>"INSERT INTO ft_t_tbrl (tbrl_oid, tbl_id, ref_tbl_id, tbl_fgn_key_id, rfi_rule_typ, last_chg_tms, last_chg_usr_id, logl_only_ind, child_to_prnt_req_ind, child_to_prnt_card_typ, prnt_to_child_req_ind, prnt_to_child_card_typ)"</f>
        <v>INSERT INTO ft_t_tbrl (tbrl_oid, tbl_id, ref_tbl_id, tbl_fgn_key_id, rfi_rule_typ, last_chg_tms, last_chg_usr_id, logl_only_ind, child_to_prnt_req_ind, child_to_prnt_card_typ, prnt_to_child_req_ind, prnt_to_child_card_typ)</v>
      </c>
      <c r="C56" s="169" t="s">
        <v>5742</v>
      </c>
      <c r="D56" s="169" t="s">
        <v>5743</v>
      </c>
      <c r="E56" s="169" t="s">
        <v>5693</v>
      </c>
      <c r="F56" s="169" t="s">
        <v>16</v>
      </c>
      <c r="G56" s="169" t="s">
        <v>5694</v>
      </c>
      <c r="H56" s="169" t="s">
        <v>16</v>
      </c>
      <c r="I56" s="169" t="s">
        <v>5695</v>
      </c>
      <c r="J56" s="169" t="s">
        <v>16</v>
      </c>
      <c r="K56" s="169" t="s">
        <v>5695</v>
      </c>
      <c r="L56" s="169" t="str">
        <f>B56&amp;"
   SELECT '"&amp;C56&amp;"', '"&amp;$B$1&amp;"', '"&amp;E56&amp;"','"&amp;D56&amp;"', 'R', "&amp;$B$7&amp;", '"&amp;$B$6&amp;"', '"&amp;F56&amp;"', '"&amp;H56&amp;"', '"&amp;I56&amp;"', '"&amp;J56&amp;"', '"&amp;K56&amp;"' 
     FROM DUAL WHERE NOT EXISTS ( SELECT 'X' FROM ft_t_tbrl WHERE tbrl_oid = '"&amp;C56&amp;"');
"</f>
        <v xml:space="preserve">INSERT INTO ft_t_tbrl (tbrl_oid, tbl_id, ref_tbl_id, tbl_fgn_key_id, rfi_rule_typ, last_chg_tms, last_chg_usr_id, logl_only_ind, child_to_prnt_req_ind, child_to_prnt_card_typ, prnt_to_child_req_ind, prnt_to_child_card_typ)
   SELECT 'BAT1ACCT01', 'BAT1', 'ACCT','BAT1F001', 'R', SYSDATE(), 'P72:CSTM', 'N', 'N', '0,1', 'N', '0,1' 
     FROM DUAL WHERE NOT EXISTS ( SELECT 'X' FROM ft_t_tbrl WHERE tbrl_oid = 'BAT1ACCT01');
</v>
      </c>
    </row>
    <row r="57" spans="2:12" ht="15" customHeight="1">
      <c r="B57" s="169" t="str">
        <f>"INSERT INTO ft_t_tbrl (tbrl_oid, tbl_id, ref_tbl_id, tbl_fgn_key_id, rfi_rule_typ, last_chg_tms, last_chg_usr_id, logl_only_ind, child_to_prnt_req_ind, child_to_prnt_card_typ, prnt_to_child_req_ind, prnt_to_child_card_typ)"</f>
        <v>INSERT INTO ft_t_tbrl (tbrl_oid, tbl_id, ref_tbl_id, tbl_fgn_key_id, rfi_rule_typ, last_chg_tms, last_chg_usr_id, logl_only_ind, child_to_prnt_req_ind, child_to_prnt_card_typ, prnt_to_child_req_ind, prnt_to_child_card_typ)</v>
      </c>
      <c r="C57" s="169" t="s">
        <v>5745</v>
      </c>
      <c r="D57" s="169" t="s">
        <v>5746</v>
      </c>
      <c r="E57" s="169" t="s">
        <v>5747</v>
      </c>
      <c r="F57" s="169" t="s">
        <v>16</v>
      </c>
      <c r="G57" s="169" t="s">
        <v>5694</v>
      </c>
      <c r="H57" s="169" t="s">
        <v>16</v>
      </c>
      <c r="I57" s="169" t="s">
        <v>5695</v>
      </c>
      <c r="J57" s="169" t="s">
        <v>16</v>
      </c>
      <c r="K57" s="169" t="s">
        <v>5695</v>
      </c>
      <c r="L57" s="169" t="str">
        <f>B57&amp;"
   SELECT '"&amp;C57&amp;"', '"&amp;$B$1&amp;"', '"&amp;E57&amp;"','"&amp;D57&amp;"', 'R', "&amp;$B$7&amp;", '"&amp;$B$6&amp;"', '"&amp;F57&amp;"', '"&amp;H57&amp;"', '"&amp;I57&amp;"', '"&amp;J57&amp;"', '"&amp;K57&amp;"' 
     FROM DUAL WHERE NOT EXISTS ( SELECT 'X' FROM ft_t_tbrl WHERE tbrl_oid = '"&amp;C57&amp;"');
"</f>
        <v xml:space="preserve">INSERT INTO ft_t_tbrl (tbrl_oid, tbl_id, ref_tbl_id, tbl_fgn_key_id, rfi_rule_typ, last_chg_tms, last_chg_usr_id, logl_only_ind, child_to_prnt_req_ind, child_to_prnt_card_typ, prnt_to_child_req_ind, prnt_to_child_card_typ)
   SELECT 'BAT1EMPL01', 'BAT1', 'EMPL','BAT1F002', 'R', SYSDATE(), 'P72:CSTM', 'N', 'N', '0,1', 'N', '0,1' 
     FROM DUAL WHERE NOT EXISTS ( SELECT 'X' FROM ft_t_tbrl WHERE tbrl_oid = 'BAT1EMPL01');
</v>
      </c>
    </row>
    <row r="59" spans="2:12">
      <c r="B59" s="169" t="s">
        <v>5696</v>
      </c>
    </row>
    <row r="60" spans="2:12">
      <c r="B60" s="169" t="s">
        <v>5683</v>
      </c>
      <c r="C60" s="169" t="s">
        <v>5697</v>
      </c>
      <c r="D60" s="169" t="s">
        <v>5684</v>
      </c>
      <c r="E60" s="169" t="s">
        <v>5698</v>
      </c>
      <c r="F60" s="169" t="s">
        <v>5699</v>
      </c>
    </row>
    <row r="61" spans="2:12" ht="15" customHeight="1">
      <c r="B61" s="169" t="str">
        <f>"INSERT INTO ft_t_tbrn (tbrn_oid, tbrl_oid, tbl_id, col_nme, col_sq_num, last_chg_tms, last_chg_usr_id)"</f>
        <v>INSERT INTO ft_t_tbrn (tbrn_oid, tbrl_oid, tbl_id, col_nme, col_sq_num, last_chg_tms, last_chg_usr_id)</v>
      </c>
      <c r="C61" s="169" t="s">
        <v>5744</v>
      </c>
      <c r="D61" s="169" t="s">
        <v>5742</v>
      </c>
      <c r="E61" s="169" t="s">
        <v>5668</v>
      </c>
      <c r="F61" s="169">
        <v>1</v>
      </c>
      <c r="I61" s="169" t="str">
        <f>B61&amp;"
   SELECT '"&amp;C61&amp;"', '"&amp;D61&amp;"', '"&amp;$B$1&amp;"', '"&amp;E61&amp;"', "&amp;F61&amp;", "&amp;$B$7&amp;", '"&amp;$B$6&amp;"'
     FROM DUAL WHERE NOT EXISTS ( SELECT 'X' FROM ft_t_tbrn WHERE tbrn_oid = '"&amp;C61&amp;"');
"</f>
        <v xml:space="preserve">INSERT INTO ft_t_tbrn (tbrn_oid, tbrl_oid, tbl_id, col_nme, col_sq_num, last_chg_tms, last_chg_usr_id)
   SELECT 'BAT1F00101', 'BAT1ACCT01', 'BAT1', 'ACCT_OID', 1, SYSDATE(), 'P72:CSTM'
     FROM DUAL WHERE NOT EXISTS ( SELECT 'X' FROM ft_t_tbrn WHERE tbrn_oid = 'BAT1F00101');
</v>
      </c>
    </row>
    <row r="62" spans="2:12" ht="15" customHeight="1">
      <c r="B62" s="169" t="str">
        <f>"INSERT INTO ft_t_tbrn (tbrn_oid, tbrl_oid, tbl_id, col_nme, col_sq_num, last_chg_tms, last_chg_usr_id)"</f>
        <v>INSERT INTO ft_t_tbrn (tbrn_oid, tbrl_oid, tbl_id, col_nme, col_sq_num, last_chg_tms, last_chg_usr_id)</v>
      </c>
      <c r="C62" s="169" t="s">
        <v>5748</v>
      </c>
      <c r="D62" s="169" t="s">
        <v>5745</v>
      </c>
      <c r="E62" s="169" t="s">
        <v>5721</v>
      </c>
      <c r="F62" s="169">
        <v>1</v>
      </c>
      <c r="I62" s="169" t="str">
        <f>B62&amp;"
   SELECT '"&amp;C62&amp;"', '"&amp;D62&amp;"', '"&amp;$B$1&amp;"', '"&amp;E62&amp;"', "&amp;F62&amp;", "&amp;$B$7&amp;", '"&amp;$B$6&amp;"'
     FROM DUAL WHERE NOT EXISTS ( SELECT 'X' FROM ft_t_tbrn WHERE tbrn_oid = '"&amp;C62&amp;"');
"</f>
        <v xml:space="preserve">INSERT INTO ft_t_tbrn (tbrn_oid, tbrl_oid, tbl_id, col_nme, col_sq_num, last_chg_tms, last_chg_usr_id)
   SELECT 'BAT1F00201', 'BAT1EMPL01', 'BAT1', 'EMPL_OID', 1, SYSDATE(), 'P72:CSTM'
     FROM DUAL WHERE NOT EXISTS ( SELECT 'X' FROM ft_t_tbrn WHERE tbrn_oid = 'BAT1F00201');
</v>
      </c>
    </row>
    <row r="64" spans="2:12">
      <c r="B64" s="169" t="s">
        <v>5700</v>
      </c>
    </row>
    <row r="65" spans="2:9">
      <c r="B65" s="169" t="s">
        <v>5683</v>
      </c>
      <c r="C65" s="169" t="s">
        <v>5701</v>
      </c>
      <c r="D65" s="169" t="s">
        <v>5702</v>
      </c>
      <c r="E65" s="169" t="s">
        <v>5703</v>
      </c>
    </row>
    <row r="66" spans="2:9" ht="15" customHeight="1">
      <c r="B66" s="169" t="str">
        <f>"INSERT INTO ft_t_tidx (tidx_oid, tbl_id, tbl_index_nme, tbl_index_typ, last_chg_tms, last_chg_usr_id)"</f>
        <v>INSERT INTO ft_t_tidx (tidx_oid, tbl_id, tbl_index_nme, tbl_index_typ, last_chg_tms, last_chg_usr_id)</v>
      </c>
      <c r="C66" s="169" t="s">
        <v>5749</v>
      </c>
      <c r="D66" s="169" t="s">
        <v>5750</v>
      </c>
      <c r="E66" s="169" t="s">
        <v>5704</v>
      </c>
      <c r="I66" s="169" t="str">
        <f>B66&amp;"
   SELECT '"&amp;C66&amp;"', '"&amp;$B$1&amp;"', '"&amp;D66&amp;"', '"&amp;E66&amp;"', "&amp;$B$7&amp;", '"&amp;$B$6&amp;"'
     FROM DUAL WHERE NOT EXISTS ( SELECT 'X' FROM ft_t_tidX WHERE TIDX_OID = '"&amp;C66&amp;"');
"</f>
        <v xml:space="preserve">INSERT INTO ft_t_tidx (tidx_oid, tbl_id, tbl_index_nme, tbl_index_typ, last_chg_tms, last_chg_usr_id)
   SELECT 'BAT1P001==', 'BAT1', 'FT_T_BAT1_PK', 'P', SYSDATE(), 'P72:CSTM'
     FROM DUAL WHERE NOT EXISTS ( SELECT 'X' FROM ft_t_tidX WHERE TIDX_OID = 'BAT1P001==');
</v>
      </c>
    </row>
    <row r="67" spans="2:9" ht="15" customHeight="1">
      <c r="B67" s="169" t="str">
        <f>"INSERT INTO ft_t_tidx (tidx_oid, tbl_id, tbl_index_nme, tbl_index_typ, last_chg_tms, last_chg_usr_id)"</f>
        <v>INSERT INTO ft_t_tidx (tidx_oid, tbl_id, tbl_index_nme, tbl_index_typ, last_chg_tms, last_chg_usr_id)</v>
      </c>
      <c r="C67" s="169" t="s">
        <v>5751</v>
      </c>
      <c r="D67" s="169" t="s">
        <v>5752</v>
      </c>
      <c r="E67" s="169" t="s">
        <v>5705</v>
      </c>
      <c r="I67" s="169" t="str">
        <f>B67&amp;"
   SELECT '"&amp;C67&amp;"', '"&amp;$B$1&amp;"', '"&amp;D67&amp;"', '"&amp;E67&amp;"', "&amp;$B$7&amp;", '"&amp;$B$6&amp;"'
     FROM DUAL WHERE NOT EXISTS ( SELECT 'X' FROM ft_t_tidX WHERE TIDX_OID = '"&amp;C67&amp;"');
"</f>
        <v xml:space="preserve">INSERT INTO ft_t_tidx (tidx_oid, tbl_id, tbl_index_nme, tbl_index_typ, last_chg_tms, last_chg_usr_id)
   SELECT 'BAT1U001==', 'BAT1', 'FT_T_BAT1_U001', 'U', SYSDATE(), 'P72:CSTM'
     FROM DUAL WHERE NOT EXISTS ( SELECT 'X' FROM ft_t_tidX WHERE TIDX_OID = 'BAT1U001==');
</v>
      </c>
    </row>
    <row r="69" spans="2:9">
      <c r="B69" s="169" t="s">
        <v>5706</v>
      </c>
    </row>
    <row r="70" spans="2:9">
      <c r="B70" s="169" t="s">
        <v>5683</v>
      </c>
      <c r="C70" s="169" t="s">
        <v>5707</v>
      </c>
      <c r="D70" s="169" t="s">
        <v>5701</v>
      </c>
      <c r="E70" s="169" t="s">
        <v>155</v>
      </c>
      <c r="F70" s="169" t="s">
        <v>5699</v>
      </c>
    </row>
    <row r="71" spans="2:9">
      <c r="B71" s="169" t="str">
        <f t="shared" ref="B71:B76" si="6">"INSERT INTO ft_t_tidc (tidc_oid, tidx_oid, tbl_id, col_nme, col_sq_num, last_chg_tms, last_chg_usr_id)"</f>
        <v>INSERT INTO ft_t_tidc (tidc_oid, tidx_oid, tbl_id, col_nme, col_sq_num, last_chg_tms, last_chg_usr_id)</v>
      </c>
      <c r="C71" s="169" t="s">
        <v>5753</v>
      </c>
      <c r="D71" s="169" t="s">
        <v>5749</v>
      </c>
      <c r="E71" s="169" t="s">
        <v>5719</v>
      </c>
      <c r="F71" s="169">
        <v>1</v>
      </c>
      <c r="I71" s="169" t="str">
        <f t="shared" ref="I71:I76" si="7">B71&amp;"
   SELECT '"&amp;C71&amp;"', '"&amp;D71&amp;"', '"&amp;$B$1&amp;"', '"&amp;E71&amp;"',"&amp;F71&amp;", "&amp;$B$7&amp;", '"&amp;$B$6&amp;"'
     FROM DUAL WHERE NOT EXISTS ( SELECT 'X' FROM ft_t_tidc WHERE tidc_OID = '"&amp;C71&amp;"');
"</f>
        <v xml:space="preserve">INSERT INTO ft_t_tidc (tidc_oid, tidx_oid, tbl_id, col_nme, col_sq_num, last_chg_tms, last_chg_usr_id)
   SELECT 'BAT1P00101', 'BAT1P001==', 'BAT1', 'BAT1_OID',1, SYSDATE(), 'P72:CSTM'
     FROM DUAL WHERE NOT EXISTS ( SELECT 'X' FROM ft_t_tidc WHERE tidc_OID = 'BAT1P00101');
</v>
      </c>
    </row>
    <row r="72" spans="2:9">
      <c r="B72" s="169" t="str">
        <f t="shared" si="6"/>
        <v>INSERT INTO ft_t_tidc (tidc_oid, tidx_oid, tbl_id, col_nme, col_sq_num, last_chg_tms, last_chg_usr_id)</v>
      </c>
      <c r="C72" s="169" t="s">
        <v>5754</v>
      </c>
      <c r="D72" s="169" t="s">
        <v>5751</v>
      </c>
      <c r="E72" s="169" t="s">
        <v>5668</v>
      </c>
      <c r="F72" s="169">
        <v>1</v>
      </c>
      <c r="I72" s="169" t="str">
        <f t="shared" si="7"/>
        <v xml:space="preserve">INSERT INTO ft_t_tidc (tidc_oid, tidx_oid, tbl_id, col_nme, col_sq_num, last_chg_tms, last_chg_usr_id)
   SELECT 'BAT1U00101', 'BAT1U001==', 'BAT1', 'ACCT_OID',1, SYSDATE(), 'P72:CSTM'
     FROM DUAL WHERE NOT EXISTS ( SELECT 'X' FROM ft_t_tidc WHERE tidc_OID = 'BAT1U00101');
</v>
      </c>
    </row>
    <row r="73" spans="2:9">
      <c r="B73" s="169" t="str">
        <f t="shared" si="6"/>
        <v>INSERT INTO ft_t_tidc (tidc_oid, tidx_oid, tbl_id, col_nme, col_sq_num, last_chg_tms, last_chg_usr_id)</v>
      </c>
      <c r="C73" s="169" t="s">
        <v>5755</v>
      </c>
      <c r="D73" s="169" t="s">
        <v>5751</v>
      </c>
      <c r="E73" s="169" t="s">
        <v>5721</v>
      </c>
      <c r="F73" s="169">
        <v>2</v>
      </c>
      <c r="I73" s="169" t="str">
        <f t="shared" si="7"/>
        <v xml:space="preserve">INSERT INTO ft_t_tidc (tidc_oid, tidx_oid, tbl_id, col_nme, col_sq_num, last_chg_tms, last_chg_usr_id)
   SELECT 'BAT1U00102', 'BAT1U001==', 'BAT1', 'EMPL_OID',2, SYSDATE(), 'P72:CSTM'
     FROM DUAL WHERE NOT EXISTS ( SELECT 'X' FROM ft_t_tidc WHERE tidc_OID = 'BAT1U00102');
</v>
      </c>
    </row>
    <row r="74" spans="2:9">
      <c r="B74" s="169" t="str">
        <f t="shared" si="6"/>
        <v>INSERT INTO ft_t_tidc (tidc_oid, tidx_oid, tbl_id, col_nme, col_sq_num, last_chg_tms, last_chg_usr_id)</v>
      </c>
      <c r="C74" s="169" t="s">
        <v>5756</v>
      </c>
      <c r="D74" s="169" t="s">
        <v>5751</v>
      </c>
      <c r="E74" s="169" t="s">
        <v>5729</v>
      </c>
      <c r="F74" s="169">
        <v>3</v>
      </c>
      <c r="I74" s="169" t="str">
        <f t="shared" si="7"/>
        <v xml:space="preserve">INSERT INTO ft_t_tidc (tidc_oid, tidx_oid, tbl_id, col_nme, col_sq_num, last_chg_tms, last_chg_usr_id)
   SELECT 'BAT1U00103', 'BAT1U001==', 'BAT1', 'BAT1_KEY',3, SYSDATE(), 'P72:CSTM'
     FROM DUAL WHERE NOT EXISTS ( SELECT 'X' FROM ft_t_tidc WHERE tidc_OID = 'BAT1U00103');
</v>
      </c>
    </row>
    <row r="75" spans="2:9">
      <c r="B75" s="169" t="str">
        <f t="shared" si="6"/>
        <v>INSERT INTO ft_t_tidc (tidc_oid, tidx_oid, tbl_id, col_nme, col_sq_num, last_chg_tms, last_chg_usr_id)</v>
      </c>
      <c r="C75" s="169" t="s">
        <v>5757</v>
      </c>
      <c r="D75" s="169" t="s">
        <v>5751</v>
      </c>
      <c r="E75" s="169" t="s">
        <v>5724</v>
      </c>
      <c r="F75" s="169">
        <v>4</v>
      </c>
      <c r="I75" s="169" t="str">
        <f t="shared" si="7"/>
        <v xml:space="preserve">INSERT INTO ft_t_tidc (tidc_oid, tidx_oid, tbl_id, col_nme, col_sq_num, last_chg_tms, last_chg_usr_id)
   SELECT 'BAT1U00104', 'BAT1U001==', 'BAT1', 'EFF_TMS',4, SYSDATE(), 'P72:CSTM'
     FROM DUAL WHERE NOT EXISTS ( SELECT 'X' FROM ft_t_tidc WHERE tidc_OID = 'BAT1U00104');
</v>
      </c>
    </row>
    <row r="76" spans="2:9">
      <c r="B76" s="169" t="str">
        <f t="shared" si="6"/>
        <v>INSERT INTO ft_t_tidc (tidc_oid, tidx_oid, tbl_id, col_nme, col_sq_num, last_chg_tms, last_chg_usr_id)</v>
      </c>
      <c r="C76" s="169" t="s">
        <v>5758</v>
      </c>
      <c r="D76" s="169" t="s">
        <v>5751</v>
      </c>
      <c r="E76" s="169" t="s">
        <v>164</v>
      </c>
      <c r="F76" s="169">
        <v>5</v>
      </c>
      <c r="I76" s="169" t="str">
        <f t="shared" si="7"/>
        <v xml:space="preserve">INSERT INTO ft_t_tidc (tidc_oid, tidx_oid, tbl_id, col_nme, col_sq_num, last_chg_tms, last_chg_usr_id)
   SELECT 'BAT1U00105', 'BAT1U001==', 'BAT1', 'START_TMS',5, SYSDATE(), 'P72:CSTM'
     FROM DUAL WHERE NOT EXISTS ( SELECT 'X' FROM ft_t_tidc WHERE tidc_OID = 'BAT1U00105');
</v>
      </c>
    </row>
    <row r="78" spans="2:9">
      <c r="B78" s="169" t="s">
        <v>5708</v>
      </c>
    </row>
    <row r="79" spans="2:9" ht="15" customHeight="1">
      <c r="B79" s="169" t="str">
        <f>"INSERT INTO ft_t_xseg (segment_id, start_tms, last_chg_tms, last_chg_usr_id, segment_nme, segment_desc)"</f>
        <v>INSERT INTO ft_t_xseg (segment_id, start_tms, last_chg_tms, last_chg_usr_id, segment_nme, segment_desc)</v>
      </c>
      <c r="I79" s="169" t="str">
        <f>B79&amp;"
   SELECT '"&amp;$B$4&amp;"', "&amp;$B$7&amp;", "&amp;$B$7&amp;", '"&amp;$B$6&amp;"', '"&amp;$B$5&amp;"', '"&amp;$B$1&amp;"' 
     FROM DUAL WHERE NOT EXISTS (SELECT 'X' FROM ft_t_xseg WHERE segment_Id = '"&amp;$B$4&amp;"');"</f>
        <v>INSERT INTO ft_t_xseg (segment_id, start_tms, last_chg_tms, last_chg_usr_id, segment_nme, segment_desc)
   SELECT '10000002', SYSDATE(), SYSDATE(), 'P72:CSTM', 'AcctBiTemporalAttributes', 'BAT1' 
     FROM DUAL WHERE NOT EXISTS (SELECT 'X' FROM ft_t_xseg WHERE segment_Id = '10000002');</v>
      </c>
    </row>
    <row r="81" spans="2:9">
      <c r="B81" s="169" t="s">
        <v>5709</v>
      </c>
    </row>
    <row r="82" spans="2:9">
      <c r="B82" s="169" t="s">
        <v>5683</v>
      </c>
      <c r="C82" s="169" t="s">
        <v>5710</v>
      </c>
      <c r="D82" s="169" t="s">
        <v>5711</v>
      </c>
    </row>
    <row r="83" spans="2:9" ht="15" customHeight="1">
      <c r="B83" s="169" t="str">
        <f>"INSERT INTO ft_t_xsto (segment_id, tbl_id, prnt_tbl_id, tbl_clsf_typ, last_chg_tms, last_chg_usr_id)"</f>
        <v>INSERT INTO ft_t_xsto (segment_id, tbl_id, prnt_tbl_id, tbl_clsf_typ, last_chg_tms, last_chg_usr_id)</v>
      </c>
      <c r="C83" s="169" t="s">
        <v>5693</v>
      </c>
      <c r="D83" s="169" t="s">
        <v>5704</v>
      </c>
      <c r="I83" s="169" t="str">
        <f>B83&amp;"
  SELECT "&amp;$B$4&amp;", '"&amp;$B$1&amp;"', '"&amp;C83&amp;"', '"&amp;D83&amp;"', "&amp;$B$7&amp;", '"&amp;$B$6&amp;"'
     FROM DUAL WHERE NOT EXISTS ( SELECT 'X' FROM ft_t_xsto WHERE segment_id = '"&amp;$B$4&amp;"');"</f>
        <v>INSERT INTO ft_t_xsto (segment_id, tbl_id, prnt_tbl_id, tbl_clsf_typ, last_chg_tms, last_chg_usr_id)
  SELECT 10000002, 'BAT1', 'ACCT', 'P', SYSDATE(), 'P72:CSTM'
     FROM DUAL WHERE NOT EXISTS ( SELECT 'X' FROM ft_t_xsto WHERE segment_id = '10000002');</v>
      </c>
    </row>
    <row r="84" spans="2:9" ht="15" customHeight="1"/>
    <row r="85" spans="2:9">
      <c r="B85" s="169" t="s">
        <v>5712</v>
      </c>
    </row>
    <row r="86" spans="2:9">
      <c r="B86" s="169" t="s">
        <v>5683</v>
      </c>
      <c r="C86" s="169" t="s">
        <v>5713</v>
      </c>
      <c r="D86" s="169" t="s">
        <v>5714</v>
      </c>
      <c r="E86" s="169" t="s">
        <v>5715</v>
      </c>
      <c r="F86" s="169" t="s">
        <v>5716</v>
      </c>
    </row>
    <row r="87" spans="2:9" ht="15" customHeight="1">
      <c r="B87" s="169" t="str">
        <f>"INSERT INTO ft_t_clmi (clmi_oid, src_tbl_id, src_col_nme, trgt_tbl_id, trgt_col_nme, pgm_data_typ, last_chg_tms, last_chg_usr_id)"</f>
        <v>INSERT INTO ft_t_clmi (clmi_oid, src_tbl_id, src_col_nme, trgt_tbl_id, trgt_col_nme, pgm_data_typ, last_chg_tms, last_chg_usr_id)</v>
      </c>
      <c r="C87" s="169" t="s">
        <v>5693</v>
      </c>
      <c r="D87" s="169" t="s">
        <v>5668</v>
      </c>
      <c r="E87" s="169" t="s">
        <v>5668</v>
      </c>
      <c r="F87" s="169" t="s">
        <v>5717</v>
      </c>
      <c r="G87" s="169" t="str">
        <f>"
   SELECT NEW_OID(), '"&amp;C87&amp;"', '"&amp;D87&amp;"', '"&amp;$B$1&amp;"', '"&amp;E87&amp;"', '"&amp;F87&amp;"', "&amp;$B$7&amp;", '"&amp;$B$6&amp;"'"</f>
        <v xml:space="preserve">
   SELECT NEW_OID(), 'ACCT', 'ACCT_OID', 'BAT1', 'ACCT_OID', 'STRING', SYSDATE(), 'P72:CSTM'</v>
      </c>
      <c r="H87" s="169" t="str">
        <f>"
     FROM DUAL WHERE NOT EXISTS (SELECT 'X' FROM ft_t_clmi WHERE src_tbl_id = '"&amp;C87&amp;"' AND src_col_nme = '"&amp;D87&amp;"' AND trgt_tbl_id ='"&amp;$B$1&amp;"' AND trgt_col_nme = '"&amp;E87&amp;"');"</f>
        <v xml:space="preserve">
     FROM DUAL WHERE NOT EXISTS (SELECT 'X' FROM ft_t_clmi WHERE src_tbl_id = 'ACCT' AND src_col_nme = 'ACCT_OID' AND trgt_tbl_id ='BAT1' AND trgt_col_nme = 'ACCT_OID');</v>
      </c>
      <c r="I87" s="169" t="str">
        <f>B87&amp;
G87&amp;
H87</f>
        <v>INSERT INTO ft_t_clmi (clmi_oid, src_tbl_id, src_col_nme, trgt_tbl_id, trgt_col_nme, pgm_data_typ, last_chg_tms, last_chg_usr_id)
   SELECT NEW_OID(), 'ACCT', 'ACCT_OID', 'BAT1', 'ACCT_OID', 'STRING', SYSDATE(), 'P72:CSTM'
     FROM DUAL WHERE NOT EXISTS (SELECT 'X' FROM ft_t_clmi WHERE src_tbl_id = 'ACCT' AND src_col_nme = 'ACCT_OID' AND trgt_tbl_id ='BAT1' AND trgt_col_nme = 'ACCT_OID');</v>
      </c>
    </row>
    <row r="88" spans="2:9" ht="15" customHeight="1"/>
    <row r="89" spans="2:9">
      <c r="B89" s="169" t="s">
        <v>5718</v>
      </c>
    </row>
    <row r="90" spans="2:9">
      <c r="B90" s="169" t="str">
        <f t="shared" ref="B90:B104" si="8">"INSERT INTO FT_T_XELM (SEGMENT_ID, TBL_ID, ELEMENT_XML_TAG, ELEMENT_NME, LAST_CHG_TMS, LAST_CHG_USR_ID, COL_NME) "</f>
        <v xml:space="preserve">INSERT INTO FT_T_XELM (SEGMENT_ID, TBL_ID, ELEMENT_XML_TAG, ELEMENT_NME, LAST_CHG_TMS, LAST_CHG_USR_ID, COL_NME) </v>
      </c>
      <c r="I90" s="169" t="str">
        <f t="shared" ref="I90:I104" si="9">B90&amp;" SELECT '"&amp;$B$4&amp;"', '"&amp;$B$1&amp;"', '"&amp;SUBSTITUTE(C10,"_","")&amp;"', '"&amp;K10&amp;"', "&amp;$B$7&amp;", '"&amp;$B$6&amp;"', '"&amp;C10&amp;"' FROM DUAL WHERE NOT EXISTS ( SELECT 'X' FROM FT_T_XELM WHERE SEGMENT_ID = "&amp;$B$4&amp;" AND TBL_ID = '"&amp;$B$1&amp;"' AND ELEMENT_XML_TAG = '"&amp;SUBSTITUTE(C10,"_","")&amp;"');"</f>
        <v>INSERT INTO FT_T_XELM (SEGMENT_ID, TBL_ID, ELEMENT_XML_TAG, ELEMENT_NME, LAST_CHG_TMS, LAST_CHG_USR_ID, COL_NME)  SELECT '10000002', 'BAT1', 'LASTCHGUSRID', 'Last Change User ID', SYSDATE(), 'P72:CSTM', 'LAST_CHG_USR_ID' FROM DUAL WHERE NOT EXISTS ( SELECT 'X' FROM FT_T_XELM WHERE SEGMENT_ID = 10000002 AND TBL_ID = 'BAT1' AND ELEMENT_XML_TAG = 'LASTCHGUSRID');</v>
      </c>
    </row>
    <row r="91" spans="2:9">
      <c r="B91" s="169" t="str">
        <f t="shared" si="8"/>
        <v xml:space="preserve">INSERT INTO FT_T_XELM (SEGMENT_ID, TBL_ID, ELEMENT_XML_TAG, ELEMENT_NME, LAST_CHG_TMS, LAST_CHG_USR_ID, COL_NME) </v>
      </c>
      <c r="I91" s="169" t="str">
        <f t="shared" si="9"/>
        <v>INSERT INTO FT_T_XELM (SEGMENT_ID, TBL_ID, ELEMENT_XML_TAG, ELEMENT_NME, LAST_CHG_TMS, LAST_CHG_USR_ID, COL_NME)  SELECT '10000002', 'BAT1', 'LASTCHGTMS', 'Last Change Date/Time', SYSDATE(), 'P72:CSTM', 'LAST_CHG_TMS' FROM DUAL WHERE NOT EXISTS ( SELECT 'X' FROM FT_T_XELM WHERE SEGMENT_ID = 10000002 AND TBL_ID = 'BAT1' AND ELEMENT_XML_TAG = 'LASTCHGTMS');</v>
      </c>
    </row>
    <row r="92" spans="2:9">
      <c r="B92" s="169" t="str">
        <f t="shared" si="8"/>
        <v xml:space="preserve">INSERT INTO FT_T_XELM (SEGMENT_ID, TBL_ID, ELEMENT_XML_TAG, ELEMENT_NME, LAST_CHG_TMS, LAST_CHG_USR_ID, COL_NME) </v>
      </c>
      <c r="I92" s="169" t="str">
        <f t="shared" si="9"/>
        <v>INSERT INTO FT_T_XELM (SEGMENT_ID, TBL_ID, ELEMENT_XML_TAG, ELEMENT_NME, LAST_CHG_TMS, LAST_CHG_USR_ID, COL_NME)  SELECT '10000002', 'BAT1', 'DATASTATTYP', 'Data Status', SYSDATE(), 'P72:CSTM', 'DATA_STAT_TYP' FROM DUAL WHERE NOT EXISTS ( SELECT 'X' FROM FT_T_XELM WHERE SEGMENT_ID = 10000002 AND TBL_ID = 'BAT1' AND ELEMENT_XML_TAG = 'DATASTATTYP');</v>
      </c>
    </row>
    <row r="93" spans="2:9">
      <c r="B93" s="169" t="str">
        <f t="shared" si="8"/>
        <v xml:space="preserve">INSERT INTO FT_T_XELM (SEGMENT_ID, TBL_ID, ELEMENT_XML_TAG, ELEMENT_NME, LAST_CHG_TMS, LAST_CHG_USR_ID, COL_NME) </v>
      </c>
      <c r="I93" s="169" t="str">
        <f t="shared" si="9"/>
        <v>INSERT INTO FT_T_XELM (SEGMENT_ID, TBL_ID, ELEMENT_XML_TAG, ELEMENT_NME, LAST_CHG_TMS, LAST_CHG_USR_ID, COL_NME)  SELECT '10000002', 'BAT1', 'STARTTMS', 'Start Date/Time', SYSDATE(), 'P72:CSTM', 'START_TMS' FROM DUAL WHERE NOT EXISTS ( SELECT 'X' FROM FT_T_XELM WHERE SEGMENT_ID = 10000002 AND TBL_ID = 'BAT1' AND ELEMENT_XML_TAG = 'STARTTMS');</v>
      </c>
    </row>
    <row r="94" spans="2:9">
      <c r="B94" s="169" t="str">
        <f t="shared" si="8"/>
        <v xml:space="preserve">INSERT INTO FT_T_XELM (SEGMENT_ID, TBL_ID, ELEMENT_XML_TAG, ELEMENT_NME, LAST_CHG_TMS, LAST_CHG_USR_ID, COL_NME) </v>
      </c>
      <c r="I94" s="169" t="str">
        <f t="shared" si="9"/>
        <v>INSERT INTO FT_T_XELM (SEGMENT_ID, TBL_ID, ELEMENT_XML_TAG, ELEMENT_NME, LAST_CHG_TMS, LAST_CHG_USR_ID, COL_NME)  SELECT '10000002', 'BAT1', 'ENDTMS', 'End Date/Time', SYSDATE(), 'P72:CSTM', 'END_TMS' FROM DUAL WHERE NOT EXISTS ( SELECT 'X' FROM FT_T_XELM WHERE SEGMENT_ID = 10000002 AND TBL_ID = 'BAT1' AND ELEMENT_XML_TAG = 'ENDTMS');</v>
      </c>
    </row>
    <row r="95" spans="2:9">
      <c r="B95" s="169" t="str">
        <f t="shared" si="8"/>
        <v xml:space="preserve">INSERT INTO FT_T_XELM (SEGMENT_ID, TBL_ID, ELEMENT_XML_TAG, ELEMENT_NME, LAST_CHG_TMS, LAST_CHG_USR_ID, COL_NME) </v>
      </c>
      <c r="I95" s="169" t="str">
        <f t="shared" si="9"/>
        <v>INSERT INTO FT_T_XELM (SEGMENT_ID, TBL_ID, ELEMENT_XML_TAG, ELEMENT_NME, LAST_CHG_TMS, LAST_CHG_USR_ID, COL_NME)  SELECT '10000002', 'BAT1', 'DATASRCID', 'Data Source ID', SYSDATE(), 'P72:CSTM', 'DATA_SRC_ID' FROM DUAL WHERE NOT EXISTS ( SELECT 'X' FROM FT_T_XELM WHERE SEGMENT_ID = 10000002 AND TBL_ID = 'BAT1' AND ELEMENT_XML_TAG = 'DATASRCID');</v>
      </c>
    </row>
    <row r="96" spans="2:9">
      <c r="B96" s="169" t="str">
        <f t="shared" si="8"/>
        <v xml:space="preserve">INSERT INTO FT_T_XELM (SEGMENT_ID, TBL_ID, ELEMENT_XML_TAG, ELEMENT_NME, LAST_CHG_TMS, LAST_CHG_USR_ID, COL_NME) </v>
      </c>
      <c r="I96" s="169" t="str">
        <f t="shared" si="9"/>
        <v>INSERT INTO FT_T_XELM (SEGMENT_ID, TBL_ID, ELEMENT_XML_TAG, ELEMENT_NME, LAST_CHG_TMS, LAST_CHG_USR_ID, COL_NME)  SELECT '10000002', 'BAT1', 'ACCTOID', 'ACCT_OID', SYSDATE(), 'P72:CSTM', 'ACCT_OID' FROM DUAL WHERE NOT EXISTS ( SELECT 'X' FROM FT_T_XELM WHERE SEGMENT_ID = 10000002 AND TBL_ID = 'BAT1' AND ELEMENT_XML_TAG = 'ACCTOID');</v>
      </c>
    </row>
    <row r="97" spans="2:9">
      <c r="B97" s="169" t="str">
        <f t="shared" si="8"/>
        <v xml:space="preserve">INSERT INTO FT_T_XELM (SEGMENT_ID, TBL_ID, ELEMENT_XML_TAG, ELEMENT_NME, LAST_CHG_TMS, LAST_CHG_USR_ID, COL_NME) </v>
      </c>
      <c r="I97" s="169" t="str">
        <f t="shared" si="9"/>
        <v>INSERT INTO FT_T_XELM (SEGMENT_ID, TBL_ID, ELEMENT_XML_TAG, ELEMENT_NME, LAST_CHG_TMS, LAST_CHG_USR_ID, COL_NME)  SELECT '10000002', 'BAT1', 'BAT1OID', 'BAT1_OID', SYSDATE(), 'P72:CSTM', 'BAT1_OID' FROM DUAL WHERE NOT EXISTS ( SELECT 'X' FROM FT_T_XELM WHERE SEGMENT_ID = 10000002 AND TBL_ID = 'BAT1' AND ELEMENT_XML_TAG = 'BAT1OID');</v>
      </c>
    </row>
    <row r="98" spans="2:9">
      <c r="B98" s="169" t="str">
        <f t="shared" si="8"/>
        <v xml:space="preserve">INSERT INTO FT_T_XELM (SEGMENT_ID, TBL_ID, ELEMENT_XML_TAG, ELEMENT_NME, LAST_CHG_TMS, LAST_CHG_USR_ID, COL_NME) </v>
      </c>
      <c r="I98" s="169" t="str">
        <f t="shared" si="9"/>
        <v>INSERT INTO FT_T_XELM (SEGMENT_ID, TBL_ID, ELEMENT_XML_TAG, ELEMENT_NME, LAST_CHG_TMS, LAST_CHG_USR_ID, COL_NME)  SELECT '10000002', 'BAT1', 'EMPLOID', 'EMPL_OID', SYSDATE(), 'P72:CSTM', 'EMPL_OID' FROM DUAL WHERE NOT EXISTS ( SELECT 'X' FROM FT_T_XELM WHERE SEGMENT_ID = 10000002 AND TBL_ID = 'BAT1' AND ELEMENT_XML_TAG = 'EMPLOID');</v>
      </c>
    </row>
    <row r="99" spans="2:9">
      <c r="B99" s="169" t="str">
        <f t="shared" si="8"/>
        <v xml:space="preserve">INSERT INTO FT_T_XELM (SEGMENT_ID, TBL_ID, ELEMENT_XML_TAG, ELEMENT_NME, LAST_CHG_TMS, LAST_CHG_USR_ID, COL_NME) </v>
      </c>
      <c r="I99" s="169" t="str">
        <f t="shared" si="9"/>
        <v>INSERT INTO FT_T_XELM (SEGMENT_ID, TBL_ID, ELEMENT_XML_TAG, ELEMENT_NME, LAST_CHG_TMS, LAST_CHG_USR_ID, COL_NME)  SELECT '10000002', 'BAT1', 'EFFTMS', 'EFF_TMS', SYSDATE(), 'P72:CSTM', 'EFF_TMS' FROM DUAL WHERE NOT EXISTS ( SELECT 'X' FROM FT_T_XELM WHERE SEGMENT_ID = 10000002 AND TBL_ID = 'BAT1' AND ELEMENT_XML_TAG = 'EFFTMS');</v>
      </c>
    </row>
    <row r="100" spans="2:9">
      <c r="B100" s="169" t="str">
        <f t="shared" si="8"/>
        <v xml:space="preserve">INSERT INTO FT_T_XELM (SEGMENT_ID, TBL_ID, ELEMENT_XML_TAG, ELEMENT_NME, LAST_CHG_TMS, LAST_CHG_USR_ID, COL_NME) </v>
      </c>
      <c r="I100" s="169" t="str">
        <f t="shared" si="9"/>
        <v>INSERT INTO FT_T_XELM (SEGMENT_ID, TBL_ID, ELEMENT_XML_TAG, ELEMENT_NME, LAST_CHG_TMS, LAST_CHG_USR_ID, COL_NME)  SELECT '10000002', 'BAT1', 'EXPTMS', 'EXP_TMS', SYSDATE(), 'P72:CSTM', 'EXP_TMS' FROM DUAL WHERE NOT EXISTS ( SELECT 'X' FROM FT_T_XELM WHERE SEGMENT_ID = 10000002 AND TBL_ID = 'BAT1' AND ELEMENT_XML_TAG = 'EXPTMS');</v>
      </c>
    </row>
    <row r="101" spans="2:9">
      <c r="B101" s="169" t="str">
        <f t="shared" si="8"/>
        <v xml:space="preserve">INSERT INTO FT_T_XELM (SEGMENT_ID, TBL_ID, ELEMENT_XML_TAG, ELEMENT_NME, LAST_CHG_TMS, LAST_CHG_USR_ID, COL_NME) </v>
      </c>
      <c r="I101" s="169" t="str">
        <f t="shared" si="9"/>
        <v>INSERT INTO FT_T_XELM (SEGMENT_ID, TBL_ID, ELEMENT_XML_TAG, ELEMENT_NME, LAST_CHG_TMS, LAST_CHG_USR_ID, COL_NME)  SELECT '10000002', 'BAT1', 'BAT1KEY', 'BAT1_KEY', SYSDATE(), 'P72:CSTM', 'BAT1_KEY' FROM DUAL WHERE NOT EXISTS ( SELECT 'X' FROM FT_T_XELM WHERE SEGMENT_ID = 10000002 AND TBL_ID = 'BAT1' AND ELEMENT_XML_TAG = 'BAT1KEY');</v>
      </c>
    </row>
    <row r="102" spans="2:9">
      <c r="B102" s="169" t="str">
        <f t="shared" si="8"/>
        <v xml:space="preserve">INSERT INTO FT_T_XELM (SEGMENT_ID, TBL_ID, ELEMENT_XML_TAG, ELEMENT_NME, LAST_CHG_TMS, LAST_CHG_USR_ID, COL_NME) </v>
      </c>
      <c r="I102" s="169" t="str">
        <f t="shared" si="9"/>
        <v>INSERT INTO FT_T_XELM (SEGMENT_ID, TBL_ID, ELEMENT_XML_TAG, ELEMENT_NME, LAST_CHG_TMS, LAST_CHG_USR_ID, COL_NME)  SELECT '10000002', 'BAT1', 'BAT1VALTXT', 'BAT1_VAL_TXT', SYSDATE(), 'P72:CSTM', 'BAT1_VAL_TXT' FROM DUAL WHERE NOT EXISTS ( SELECT 'X' FROM FT_T_XELM WHERE SEGMENT_ID = 10000002 AND TBL_ID = 'BAT1' AND ELEMENT_XML_TAG = 'BAT1VALTXT');</v>
      </c>
    </row>
    <row r="103" spans="2:9">
      <c r="B103" s="169" t="str">
        <f t="shared" si="8"/>
        <v xml:space="preserve">INSERT INTO FT_T_XELM (SEGMENT_ID, TBL_ID, ELEMENT_XML_TAG, ELEMENT_NME, LAST_CHG_TMS, LAST_CHG_USR_ID, COL_NME) </v>
      </c>
      <c r="I103" s="169" t="str">
        <f t="shared" si="9"/>
        <v>INSERT INTO FT_T_XELM (SEGMENT_ID, TBL_ID, ELEMENT_XML_TAG, ELEMENT_NME, LAST_CHG_TMS, LAST_CHG_USR_ID, COL_NME)  SELECT '10000002', 'BAT1', 'BAT1VALDTE', 'BAT1_VAL_DTE', SYSDATE(), 'P72:CSTM', 'BAT1_VAL_DTE' FROM DUAL WHERE NOT EXISTS ( SELECT 'X' FROM FT_T_XELM WHERE SEGMENT_ID = 10000002 AND TBL_ID = 'BAT1' AND ELEMENT_XML_TAG = 'BAT1VALDTE');</v>
      </c>
    </row>
    <row r="104" spans="2:9">
      <c r="B104" s="169" t="str">
        <f t="shared" si="8"/>
        <v xml:space="preserve">INSERT INTO FT_T_XELM (SEGMENT_ID, TBL_ID, ELEMENT_XML_TAG, ELEMENT_NME, LAST_CHG_TMS, LAST_CHG_USR_ID, COL_NME) </v>
      </c>
      <c r="I104" s="169" t="str">
        <f t="shared" si="9"/>
        <v>INSERT INTO FT_T_XELM (SEGMENT_ID, TBL_ID, ELEMENT_XML_TAG, ELEMENT_NME, LAST_CHG_TMS, LAST_CHG_USR_ID, COL_NME)  SELECT '10000002', 'BAT1', 'BAT1VALNUM', 'BAT1_VAL_NUM', SYSDATE(), 'P72:CSTM', 'BAT1_VAL_NUM' FROM DUAL WHERE NOT EXISTS ( SELECT 'X' FROM FT_T_XELM WHERE SEGMENT_ID = 10000002 AND TBL_ID = 'BAT1' AND ELEMENT_XML_TAG = 'BAT1VALNUM');</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4"/>
  <sheetViews>
    <sheetView workbookViewId="0">
      <selection activeCell="A2" sqref="A2"/>
    </sheetView>
  </sheetViews>
  <sheetFormatPr defaultColWidth="8.54296875" defaultRowHeight="13"/>
  <cols>
    <col min="1" max="1" width="9.1796875" style="210" customWidth="1"/>
    <col min="2" max="2" width="18.453125" style="210" customWidth="1"/>
    <col min="3" max="4" width="10.54296875" style="210" bestFit="1" customWidth="1"/>
    <col min="5" max="5" width="7.453125" style="210" bestFit="1" customWidth="1"/>
    <col min="6" max="6" width="9.54296875" style="210" customWidth="1"/>
    <col min="7" max="7" width="8.1796875" style="210" customWidth="1"/>
    <col min="8" max="8" width="7.453125" style="210" bestFit="1" customWidth="1"/>
    <col min="9" max="9" width="10.26953125" style="210" bestFit="1" customWidth="1"/>
    <col min="10" max="10" width="7.453125" style="210" bestFit="1" customWidth="1"/>
    <col min="11" max="11" width="30.453125" style="210" bestFit="1" customWidth="1"/>
    <col min="12" max="12" width="11.81640625" style="210" customWidth="1"/>
    <col min="13" max="13" width="8" style="210" customWidth="1"/>
    <col min="14" max="14" width="15" style="210" customWidth="1"/>
    <col min="15" max="15" width="34.81640625" style="210" customWidth="1"/>
    <col min="16" max="16384" width="8.54296875" style="210"/>
  </cols>
  <sheetData>
    <row r="1" spans="1:15" s="208" customFormat="1" ht="39">
      <c r="A1" s="206" t="s">
        <v>36</v>
      </c>
      <c r="B1" s="206" t="s">
        <v>41</v>
      </c>
      <c r="C1" s="206" t="s">
        <v>42</v>
      </c>
      <c r="D1" s="206" t="s">
        <v>43</v>
      </c>
      <c r="E1" s="206" t="s">
        <v>1</v>
      </c>
      <c r="F1" s="206" t="s">
        <v>2</v>
      </c>
      <c r="G1" s="206" t="s">
        <v>0</v>
      </c>
      <c r="H1" s="206" t="s">
        <v>44</v>
      </c>
      <c r="I1" s="207" t="s">
        <v>6429</v>
      </c>
      <c r="J1" s="206" t="s">
        <v>46</v>
      </c>
      <c r="K1" s="206" t="s">
        <v>45</v>
      </c>
      <c r="L1" s="206" t="s">
        <v>6430</v>
      </c>
      <c r="M1" s="206" t="s">
        <v>6431</v>
      </c>
      <c r="N1" s="206" t="s">
        <v>6432</v>
      </c>
      <c r="O1" s="206" t="s">
        <v>38</v>
      </c>
    </row>
    <row r="2" spans="1:15">
      <c r="A2" s="209"/>
      <c r="B2" s="211"/>
      <c r="C2" s="209"/>
      <c r="D2" s="209"/>
      <c r="E2" s="209"/>
      <c r="F2" s="209"/>
      <c r="G2" s="209"/>
      <c r="H2" s="209"/>
      <c r="I2" s="209"/>
      <c r="J2" s="209"/>
      <c r="K2" s="211"/>
      <c r="L2" s="209"/>
      <c r="M2" s="209"/>
      <c r="N2" s="209"/>
      <c r="O2" s="209"/>
    </row>
    <row r="3" spans="1:15">
      <c r="A3" s="209"/>
      <c r="B3" s="211"/>
      <c r="C3" s="209"/>
      <c r="D3" s="209"/>
      <c r="E3" s="209"/>
      <c r="F3" s="209"/>
      <c r="G3" s="209"/>
      <c r="H3" s="209"/>
      <c r="I3" s="209"/>
      <c r="J3" s="209"/>
      <c r="K3" s="211"/>
      <c r="L3" s="209"/>
      <c r="M3" s="209"/>
      <c r="N3" s="209"/>
      <c r="O3" s="209"/>
    </row>
    <row r="4" spans="1:15">
      <c r="A4" s="209"/>
      <c r="B4" s="211"/>
      <c r="C4" s="209"/>
      <c r="D4" s="209"/>
      <c r="E4" s="209"/>
      <c r="F4" s="209"/>
      <c r="G4" s="209"/>
      <c r="H4" s="209"/>
      <c r="I4" s="209"/>
      <c r="J4" s="209"/>
      <c r="K4" s="211"/>
      <c r="L4" s="209"/>
      <c r="M4" s="209"/>
      <c r="N4" s="209"/>
      <c r="O4" s="209"/>
    </row>
    <row r="5" spans="1:15">
      <c r="A5" s="209"/>
      <c r="B5" s="211"/>
      <c r="C5" s="209"/>
      <c r="D5" s="209"/>
      <c r="E5" s="209"/>
      <c r="F5" s="209"/>
      <c r="G5" s="209"/>
      <c r="H5" s="209"/>
      <c r="I5" s="209"/>
      <c r="J5" s="209"/>
      <c r="K5" s="211"/>
      <c r="L5" s="209"/>
      <c r="M5" s="209"/>
      <c r="N5" s="209"/>
      <c r="O5" s="209"/>
    </row>
    <row r="6" spans="1:15">
      <c r="A6" s="209"/>
      <c r="B6" s="211"/>
      <c r="C6" s="209"/>
      <c r="D6" s="209"/>
      <c r="E6" s="209"/>
      <c r="F6" s="209"/>
      <c r="G6" s="209"/>
      <c r="H6" s="209"/>
      <c r="I6" s="209"/>
      <c r="J6" s="209"/>
      <c r="K6" s="211"/>
      <c r="L6" s="209"/>
      <c r="M6" s="209"/>
      <c r="N6" s="209"/>
      <c r="O6" s="209"/>
    </row>
    <row r="7" spans="1:15">
      <c r="A7" s="209"/>
      <c r="B7" s="211"/>
      <c r="C7" s="209"/>
      <c r="D7" s="209"/>
      <c r="E7" s="209"/>
      <c r="F7" s="209"/>
      <c r="G7" s="209"/>
      <c r="H7" s="209"/>
      <c r="I7" s="209"/>
      <c r="J7" s="209"/>
      <c r="K7" s="211"/>
      <c r="L7" s="209"/>
      <c r="M7" s="209"/>
      <c r="N7" s="209"/>
      <c r="O7" s="209"/>
    </row>
    <row r="8" spans="1:15">
      <c r="A8" s="209"/>
      <c r="B8" s="211"/>
      <c r="C8" s="209"/>
      <c r="D8" s="209"/>
      <c r="E8" s="209"/>
      <c r="F8" s="209"/>
      <c r="G8" s="209"/>
      <c r="H8" s="209"/>
      <c r="I8" s="209"/>
      <c r="J8" s="209"/>
      <c r="K8" s="211"/>
      <c r="L8" s="209"/>
      <c r="M8" s="209"/>
      <c r="N8" s="209"/>
      <c r="O8" s="209"/>
    </row>
    <row r="9" spans="1:15">
      <c r="A9" s="209"/>
      <c r="B9" s="211"/>
      <c r="C9" s="209"/>
      <c r="D9" s="209"/>
      <c r="E9" s="209"/>
      <c r="F9" s="209"/>
      <c r="G9" s="209"/>
      <c r="H9" s="209"/>
      <c r="I9" s="209"/>
      <c r="J9" s="209"/>
      <c r="K9" s="211"/>
      <c r="L9" s="209"/>
      <c r="M9" s="209"/>
      <c r="N9" s="209"/>
      <c r="O9" s="209"/>
    </row>
    <row r="10" spans="1:15">
      <c r="A10" s="209"/>
      <c r="B10" s="211"/>
      <c r="C10" s="209"/>
      <c r="D10" s="209"/>
      <c r="E10" s="209"/>
      <c r="F10" s="209"/>
      <c r="G10" s="209"/>
      <c r="H10" s="209"/>
      <c r="I10" s="209"/>
      <c r="J10" s="209"/>
      <c r="K10" s="211"/>
      <c r="L10" s="209"/>
      <c r="M10" s="209"/>
      <c r="N10" s="209"/>
      <c r="O10" s="209"/>
    </row>
    <row r="11" spans="1:15">
      <c r="A11" s="209"/>
      <c r="B11" s="211"/>
      <c r="C11" s="209"/>
      <c r="D11" s="209"/>
      <c r="E11" s="209"/>
      <c r="F11" s="209"/>
      <c r="G11" s="209"/>
      <c r="H11" s="209"/>
      <c r="I11" s="209"/>
      <c r="J11" s="209"/>
      <c r="K11" s="211"/>
      <c r="L11" s="209"/>
      <c r="M11" s="209"/>
      <c r="N11" s="209"/>
      <c r="O11" s="209"/>
    </row>
    <row r="12" spans="1:15">
      <c r="A12" s="209"/>
      <c r="B12" s="211"/>
      <c r="C12" s="209"/>
      <c r="D12" s="209"/>
      <c r="E12" s="209"/>
      <c r="F12" s="209"/>
      <c r="G12" s="209"/>
      <c r="H12" s="209"/>
      <c r="I12" s="209"/>
      <c r="J12" s="209"/>
      <c r="K12" s="211"/>
      <c r="L12" s="209"/>
      <c r="M12" s="209"/>
      <c r="N12" s="209"/>
      <c r="O12" s="209"/>
    </row>
    <row r="13" spans="1:15">
      <c r="A13" s="209"/>
      <c r="B13" s="211"/>
      <c r="C13" s="209"/>
      <c r="D13" s="209"/>
      <c r="E13" s="209"/>
      <c r="F13" s="209"/>
      <c r="G13" s="209"/>
      <c r="H13" s="209"/>
      <c r="I13" s="209"/>
      <c r="J13" s="209"/>
      <c r="K13" s="211"/>
      <c r="L13" s="209"/>
      <c r="M13" s="209"/>
      <c r="N13" s="209"/>
      <c r="O13" s="209"/>
    </row>
    <row r="14" spans="1:15">
      <c r="A14" s="209"/>
      <c r="B14" s="211"/>
      <c r="C14" s="209"/>
      <c r="D14" s="209"/>
      <c r="E14" s="209"/>
      <c r="F14" s="209"/>
      <c r="G14" s="209"/>
      <c r="H14" s="209"/>
      <c r="I14" s="209"/>
      <c r="J14" s="209"/>
      <c r="K14" s="211"/>
      <c r="L14" s="209"/>
      <c r="M14" s="209"/>
      <c r="N14" s="209"/>
      <c r="O14" s="209"/>
    </row>
    <row r="15" spans="1:15">
      <c r="A15" s="209"/>
      <c r="B15" s="211"/>
      <c r="C15" s="209"/>
      <c r="D15" s="209"/>
      <c r="E15" s="209"/>
      <c r="F15" s="209"/>
      <c r="G15" s="209"/>
      <c r="H15" s="209"/>
      <c r="I15" s="209"/>
      <c r="J15" s="209"/>
      <c r="K15" s="211"/>
      <c r="L15" s="209"/>
      <c r="M15" s="209"/>
      <c r="N15" s="209"/>
      <c r="O15" s="209"/>
    </row>
    <row r="16" spans="1:15">
      <c r="A16" s="209"/>
      <c r="B16" s="211"/>
      <c r="C16" s="209"/>
      <c r="D16" s="209"/>
      <c r="E16" s="209"/>
      <c r="F16" s="209"/>
      <c r="G16" s="209"/>
      <c r="H16" s="209"/>
      <c r="I16" s="209"/>
      <c r="J16" s="209"/>
      <c r="K16" s="211"/>
      <c r="L16" s="209"/>
      <c r="M16" s="209"/>
      <c r="N16" s="209"/>
      <c r="O16" s="209"/>
    </row>
    <row r="17" spans="1:15">
      <c r="A17" s="209"/>
      <c r="B17" s="211"/>
      <c r="C17" s="209"/>
      <c r="D17" s="209"/>
      <c r="E17" s="209"/>
      <c r="F17" s="209"/>
      <c r="G17" s="209"/>
      <c r="H17" s="209"/>
      <c r="I17" s="209"/>
      <c r="J17" s="209"/>
      <c r="K17" s="211"/>
      <c r="L17" s="209"/>
      <c r="M17" s="209"/>
      <c r="N17" s="209"/>
      <c r="O17" s="209"/>
    </row>
    <row r="18" spans="1:15">
      <c r="A18" s="209"/>
      <c r="B18" s="211"/>
      <c r="C18" s="209"/>
      <c r="D18" s="209"/>
      <c r="E18" s="209"/>
      <c r="F18" s="209"/>
      <c r="G18" s="209"/>
      <c r="H18" s="209"/>
      <c r="I18" s="209"/>
      <c r="J18" s="209"/>
      <c r="K18" s="211"/>
      <c r="L18" s="209"/>
      <c r="M18" s="209"/>
      <c r="N18" s="209"/>
      <c r="O18" s="209"/>
    </row>
    <row r="19" spans="1:15">
      <c r="A19" s="209"/>
      <c r="B19" s="211"/>
      <c r="C19" s="209"/>
      <c r="D19" s="209"/>
      <c r="E19" s="209"/>
      <c r="F19" s="209"/>
      <c r="G19" s="209"/>
      <c r="H19" s="209"/>
      <c r="I19" s="209"/>
      <c r="J19" s="209"/>
      <c r="K19" s="211"/>
      <c r="L19" s="209"/>
      <c r="M19" s="209"/>
      <c r="N19" s="209"/>
      <c r="O19" s="209"/>
    </row>
    <row r="20" spans="1:15">
      <c r="A20" s="209"/>
      <c r="B20" s="211"/>
      <c r="C20" s="209"/>
      <c r="D20" s="209"/>
      <c r="E20" s="209"/>
      <c r="F20" s="209"/>
      <c r="G20" s="209"/>
      <c r="H20" s="209"/>
      <c r="I20" s="209"/>
      <c r="J20" s="209"/>
      <c r="K20" s="211"/>
      <c r="L20" s="209"/>
      <c r="M20" s="209"/>
      <c r="N20" s="209"/>
      <c r="O20" s="209"/>
    </row>
    <row r="21" spans="1:15">
      <c r="A21" s="209"/>
      <c r="B21" s="211"/>
      <c r="C21" s="209"/>
      <c r="D21" s="209"/>
      <c r="E21" s="209"/>
      <c r="F21" s="209"/>
      <c r="G21" s="209"/>
      <c r="H21" s="209"/>
      <c r="I21" s="209"/>
      <c r="J21" s="209"/>
      <c r="K21" s="211"/>
      <c r="L21" s="209"/>
      <c r="M21" s="209"/>
      <c r="N21" s="209"/>
      <c r="O21" s="209"/>
    </row>
    <row r="22" spans="1:15">
      <c r="A22" s="209"/>
      <c r="B22" s="211"/>
      <c r="C22" s="209"/>
      <c r="D22" s="209"/>
      <c r="E22" s="209"/>
      <c r="F22" s="209"/>
      <c r="G22" s="209"/>
      <c r="H22" s="209"/>
      <c r="I22" s="209"/>
      <c r="J22" s="209"/>
      <c r="K22" s="211"/>
      <c r="L22" s="209"/>
      <c r="M22" s="209"/>
      <c r="N22" s="209"/>
      <c r="O22" s="209"/>
    </row>
    <row r="23" spans="1:15">
      <c r="A23" s="209"/>
      <c r="B23" s="211"/>
      <c r="C23" s="209"/>
      <c r="D23" s="209"/>
      <c r="E23" s="209"/>
      <c r="F23" s="209"/>
      <c r="G23" s="209"/>
      <c r="H23" s="209"/>
      <c r="I23" s="209"/>
      <c r="J23" s="209"/>
      <c r="K23" s="211"/>
      <c r="L23" s="209"/>
      <c r="M23" s="209"/>
      <c r="N23" s="209"/>
      <c r="O23" s="209"/>
    </row>
    <row r="24" spans="1:15">
      <c r="A24" s="209"/>
      <c r="B24" s="211"/>
      <c r="C24" s="209"/>
      <c r="D24" s="209"/>
      <c r="E24" s="209"/>
      <c r="F24" s="209"/>
      <c r="G24" s="209"/>
      <c r="H24" s="209"/>
      <c r="I24" s="209"/>
      <c r="J24" s="209"/>
      <c r="K24" s="211"/>
      <c r="L24" s="209"/>
      <c r="M24" s="209"/>
      <c r="N24" s="209"/>
      <c r="O24" s="209"/>
    </row>
    <row r="25" spans="1:15">
      <c r="A25" s="209"/>
      <c r="B25" s="211"/>
      <c r="C25" s="209"/>
      <c r="D25" s="209"/>
      <c r="E25" s="209"/>
      <c r="F25" s="209"/>
      <c r="G25" s="209"/>
      <c r="H25" s="209"/>
      <c r="I25" s="209"/>
      <c r="J25" s="209"/>
      <c r="K25" s="211"/>
      <c r="L25" s="209"/>
      <c r="M25" s="209"/>
      <c r="N25" s="209"/>
      <c r="O25" s="209"/>
    </row>
    <row r="26" spans="1:15">
      <c r="A26" s="209"/>
      <c r="B26" s="211"/>
      <c r="C26" s="209"/>
      <c r="D26" s="209"/>
      <c r="E26" s="209"/>
      <c r="F26" s="209"/>
      <c r="G26" s="209"/>
      <c r="H26" s="209"/>
      <c r="I26" s="209"/>
      <c r="J26" s="209"/>
      <c r="K26" s="211"/>
      <c r="L26" s="209"/>
      <c r="M26" s="209"/>
      <c r="N26" s="209"/>
      <c r="O26" s="209"/>
    </row>
    <row r="27" spans="1:15">
      <c r="A27" s="209"/>
      <c r="B27" s="211"/>
      <c r="C27" s="209"/>
      <c r="D27" s="209"/>
      <c r="E27" s="209"/>
      <c r="F27" s="209"/>
      <c r="G27" s="209"/>
      <c r="H27" s="209"/>
      <c r="I27" s="209"/>
      <c r="J27" s="209"/>
      <c r="K27" s="211"/>
      <c r="L27" s="209"/>
      <c r="M27" s="209"/>
      <c r="N27" s="209"/>
      <c r="O27" s="209"/>
    </row>
    <row r="28" spans="1:15">
      <c r="A28" s="209"/>
      <c r="B28" s="211"/>
      <c r="C28" s="209"/>
      <c r="D28" s="209"/>
      <c r="E28" s="209"/>
      <c r="F28" s="209"/>
      <c r="G28" s="209"/>
      <c r="H28" s="209"/>
      <c r="I28" s="209"/>
      <c r="J28" s="209"/>
      <c r="K28" s="211"/>
      <c r="L28" s="209"/>
      <c r="M28" s="209"/>
      <c r="N28" s="209"/>
      <c r="O28" s="209"/>
    </row>
    <row r="29" spans="1:15">
      <c r="A29" s="209"/>
      <c r="B29" s="211"/>
      <c r="C29" s="209"/>
      <c r="D29" s="209"/>
      <c r="E29" s="209"/>
      <c r="F29" s="209"/>
      <c r="G29" s="209"/>
      <c r="H29" s="209"/>
      <c r="I29" s="209"/>
      <c r="J29" s="209"/>
      <c r="K29" s="211"/>
      <c r="L29" s="209"/>
      <c r="M29" s="209"/>
      <c r="N29" s="209"/>
      <c r="O29" s="209"/>
    </row>
    <row r="30" spans="1:15">
      <c r="A30" s="209"/>
      <c r="B30" s="211"/>
      <c r="C30" s="209"/>
      <c r="D30" s="209"/>
      <c r="E30" s="209"/>
      <c r="F30" s="209"/>
      <c r="G30" s="209"/>
      <c r="H30" s="209"/>
      <c r="I30" s="209"/>
      <c r="J30" s="209"/>
      <c r="K30" s="211"/>
      <c r="L30" s="209"/>
      <c r="M30" s="209"/>
      <c r="N30" s="209"/>
      <c r="O30" s="209"/>
    </row>
    <row r="31" spans="1:15">
      <c r="A31" s="209"/>
      <c r="B31" s="211"/>
      <c r="C31" s="209"/>
      <c r="D31" s="209"/>
      <c r="E31" s="209"/>
      <c r="F31" s="209"/>
      <c r="G31" s="209"/>
      <c r="H31" s="209"/>
      <c r="I31" s="209"/>
      <c r="J31" s="209"/>
      <c r="K31" s="211"/>
      <c r="L31" s="209"/>
      <c r="M31" s="209"/>
      <c r="N31" s="209"/>
      <c r="O31" s="209"/>
    </row>
    <row r="32" spans="1:15">
      <c r="A32" s="209"/>
      <c r="B32" s="211"/>
      <c r="C32" s="209"/>
      <c r="D32" s="209"/>
      <c r="E32" s="209"/>
      <c r="F32" s="209"/>
      <c r="G32" s="209"/>
      <c r="H32" s="209"/>
      <c r="I32" s="209"/>
      <c r="J32" s="209"/>
      <c r="K32" s="211"/>
      <c r="L32" s="209"/>
      <c r="M32" s="209"/>
      <c r="N32" s="209"/>
      <c r="O32" s="209"/>
    </row>
    <row r="33" spans="1:15">
      <c r="A33" s="209"/>
      <c r="B33" s="211"/>
      <c r="C33" s="209"/>
      <c r="D33" s="209"/>
      <c r="E33" s="209"/>
      <c r="F33" s="209"/>
      <c r="G33" s="209"/>
      <c r="H33" s="209"/>
      <c r="I33" s="209"/>
      <c r="J33" s="209"/>
      <c r="K33" s="211"/>
      <c r="L33" s="209"/>
      <c r="M33" s="209"/>
      <c r="N33" s="209"/>
      <c r="O33" s="209"/>
    </row>
    <row r="34" spans="1:15">
      <c r="A34" s="209"/>
      <c r="B34" s="211"/>
      <c r="C34" s="209"/>
      <c r="D34" s="209"/>
      <c r="E34" s="209"/>
      <c r="F34" s="209"/>
      <c r="G34" s="209"/>
      <c r="H34" s="209"/>
      <c r="I34" s="209"/>
      <c r="J34" s="209"/>
      <c r="K34" s="211"/>
      <c r="L34" s="209"/>
      <c r="M34" s="209"/>
      <c r="N34" s="209"/>
      <c r="O34" s="209"/>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
  <sheetViews>
    <sheetView zoomScale="80" zoomScaleNormal="80" workbookViewId="0">
      <pane xSplit="1" ySplit="1" topLeftCell="B2" activePane="bottomRight" state="frozenSplit"/>
      <selection activeCell="J2" sqref="J2"/>
      <selection pane="topRight" activeCell="J2" sqref="J2"/>
      <selection pane="bottomLeft" activeCell="J2" sqref="J2"/>
      <selection pane="bottomRight"/>
    </sheetView>
  </sheetViews>
  <sheetFormatPr defaultColWidth="29.453125" defaultRowHeight="14.5"/>
  <cols>
    <col min="1" max="1" width="35.54296875" style="119" bestFit="1" customWidth="1"/>
    <col min="2" max="2" width="15.54296875" style="119" customWidth="1"/>
    <col min="3" max="3" width="19.453125" style="119" customWidth="1"/>
    <col min="4" max="5" width="22.1796875" style="120" bestFit="1" customWidth="1"/>
    <col min="6" max="6" width="14.453125" style="121" customWidth="1"/>
    <col min="7" max="8" width="35.54296875" style="121" bestFit="1" customWidth="1"/>
    <col min="9" max="9" width="22.1796875" style="121" customWidth="1"/>
    <col min="10" max="10" width="80.54296875" style="118" customWidth="1"/>
    <col min="11" max="11" width="55.81640625" style="118" customWidth="1"/>
    <col min="12" max="16384" width="29.453125" style="118"/>
  </cols>
  <sheetData>
    <row r="1" spans="1:10" ht="150" customHeight="1">
      <c r="A1" s="122" t="s">
        <v>36</v>
      </c>
      <c r="B1" s="123" t="s">
        <v>3</v>
      </c>
      <c r="C1" s="124" t="s">
        <v>4</v>
      </c>
      <c r="D1" s="125" t="s">
        <v>0</v>
      </c>
      <c r="E1" s="125" t="s">
        <v>1</v>
      </c>
      <c r="F1" s="126" t="s">
        <v>2</v>
      </c>
      <c r="G1" s="126" t="s">
        <v>5</v>
      </c>
      <c r="H1" s="126" t="s">
        <v>6</v>
      </c>
      <c r="I1" s="126" t="s">
        <v>160</v>
      </c>
      <c r="J1" s="126" t="s">
        <v>38</v>
      </c>
    </row>
    <row r="2" spans="1:10">
      <c r="A2" s="162" t="s">
        <v>3814</v>
      </c>
      <c r="B2" s="128" t="s">
        <v>3815</v>
      </c>
      <c r="C2" s="128" t="s">
        <v>3815</v>
      </c>
      <c r="D2" s="128" t="s">
        <v>5931</v>
      </c>
      <c r="E2" s="128" t="s">
        <v>5931</v>
      </c>
      <c r="F2" s="128" t="s">
        <v>3813</v>
      </c>
      <c r="G2" s="128" t="s">
        <v>3814</v>
      </c>
      <c r="H2" s="128" t="s">
        <v>3814</v>
      </c>
      <c r="I2" s="128"/>
      <c r="J2" s="118" t="str">
        <f t="shared" ref="J2:J9" si="0">CONCATENATE("INSERT INTO ft_t_incs (indus_cl_set_id, clsf_set_mnem, start_tms, last_chg_tms, last_chg_usr_id, cl_set_nme, cl_set_desc,data_src_id)    SELECT '", B2, "','", C2, "',", D2, ",", E2, ",'", F2, "','", G2, "','", H2, "','", I2, "'     FROM DUAL WHERE NOT EXISTS (SELECT 1 FROM ft_t_incs WHERE indus_cl_set_id = '", B2, "' );")</f>
        <v>INSERT INTO ft_t_incs (indus_cl_set_id, clsf_set_mnem, start_tms, last_chg_tms, last_chg_usr_id, cl_set_nme, cl_set_desc,data_src_id)    SELECT 'INSTYPGR','INSTYPGR',SYSDATE(),SYSDATE(),'GS:PSG:P72','Instrument Type Group','Instrument Type Group',''     FROM DUAL WHERE NOT EXISTS (SELECT 1 FROM ft_t_incs WHERE indus_cl_set_id = 'INSTYPGR' );</v>
      </c>
    </row>
    <row r="3" spans="1:10">
      <c r="A3" s="162" t="s">
        <v>5029</v>
      </c>
      <c r="B3" s="128" t="s">
        <v>5006</v>
      </c>
      <c r="C3" s="128" t="s">
        <v>5006</v>
      </c>
      <c r="D3" s="128" t="s">
        <v>5931</v>
      </c>
      <c r="E3" s="128" t="s">
        <v>5931</v>
      </c>
      <c r="F3" s="128" t="s">
        <v>3813</v>
      </c>
      <c r="G3" s="128" t="s">
        <v>5029</v>
      </c>
      <c r="H3" s="128" t="s">
        <v>5029</v>
      </c>
      <c r="I3" s="128"/>
      <c r="J3" s="118" t="str">
        <f t="shared" si="0"/>
        <v>INSERT INTO ft_t_incs (indus_cl_set_id, clsf_set_mnem, start_tms, last_chg_tms, last_chg_usr_id, cl_set_nme, cl_set_desc,data_src_id)    SELECT 'GVASTTYP','GVASTTYP',SYSDATE(),SYSDATE(),'GS:PSG:P72','Geneva Asset Type','Geneva Asset Type',''     FROM DUAL WHERE NOT EXISTS (SELECT 1 FROM ft_t_incs WHERE indus_cl_set_id = 'GVASTTYP' );</v>
      </c>
    </row>
    <row r="4" spans="1:10">
      <c r="A4" s="162" t="s">
        <v>5266</v>
      </c>
      <c r="B4" s="128" t="s">
        <v>5269</v>
      </c>
      <c r="C4" s="128" t="s">
        <v>5269</v>
      </c>
      <c r="D4" s="128" t="s">
        <v>5931</v>
      </c>
      <c r="E4" s="128" t="s">
        <v>5931</v>
      </c>
      <c r="F4" s="128" t="s">
        <v>3813</v>
      </c>
      <c r="G4" s="128" t="s">
        <v>5266</v>
      </c>
      <c r="H4" s="128" t="s">
        <v>5266</v>
      </c>
      <c r="I4" s="128"/>
      <c r="J4" s="118" t="str">
        <f t="shared" si="0"/>
        <v>INSERT INTO ft_t_incs (indus_cl_set_id, clsf_set_mnem, start_tms, last_chg_tms, last_chg_usr_id, cl_set_nme, cl_set_desc,data_src_id)    SELECT 'GVPRNTGR','GVPRNTGR',SYSDATE(),SYSDATE(),'GS:PSG:P72','Print Group','Print Group',''     FROM DUAL WHERE NOT EXISTS (SELECT 1 FROM ft_t_incs WHERE indus_cl_set_id = 'GVPRNTGR' );</v>
      </c>
    </row>
    <row r="5" spans="1:10">
      <c r="A5" s="162" t="s">
        <v>5267</v>
      </c>
      <c r="B5" s="128" t="s">
        <v>5268</v>
      </c>
      <c r="C5" s="128" t="s">
        <v>5268</v>
      </c>
      <c r="D5" s="128" t="s">
        <v>5931</v>
      </c>
      <c r="E5" s="128" t="s">
        <v>5931</v>
      </c>
      <c r="F5" s="128" t="s">
        <v>3813</v>
      </c>
      <c r="G5" s="128" t="s">
        <v>5267</v>
      </c>
      <c r="H5" s="128" t="s">
        <v>5267</v>
      </c>
      <c r="I5" s="128"/>
      <c r="J5" s="118" t="str">
        <f t="shared" si="0"/>
        <v>INSERT INTO ft_t_incs (indus_cl_set_id, clsf_set_mnem, start_tms, last_chg_tms, last_chg_usr_id, cl_set_nme, cl_set_desc,data_src_id)    SELECT 'GVINVTYP','GVINVTYP',SYSDATE(),SYSDATE(),'GS:PSG:P72','Geneva Investment Type','Geneva Investment Type',''     FROM DUAL WHERE NOT EXISTS (SELECT 1 FROM ft_t_incs WHERE indus_cl_set_id = 'GVINVTYP' );</v>
      </c>
    </row>
    <row r="6" spans="1:10">
      <c r="A6" s="162" t="s">
        <v>5540</v>
      </c>
      <c r="B6" s="128" t="s">
        <v>5541</v>
      </c>
      <c r="C6" s="128" t="s">
        <v>5541</v>
      </c>
      <c r="D6" s="128" t="s">
        <v>5931</v>
      </c>
      <c r="E6" s="128" t="s">
        <v>5931</v>
      </c>
      <c r="F6" s="128" t="s">
        <v>3813</v>
      </c>
      <c r="G6" s="128" t="s">
        <v>5540</v>
      </c>
      <c r="H6" s="128" t="s">
        <v>5540</v>
      </c>
      <c r="I6" s="128"/>
      <c r="J6" s="118" t="str">
        <f t="shared" si="0"/>
        <v>INSERT INTO ft_t_incs (indus_cl_set_id, clsf_set_mnem, start_tms, last_chg_tms, last_chg_usr_id, cl_set_nme, cl_set_desc,data_src_id)    SELECT 'PANOINCT','PANOINCT',SYSDATE(),SYSDATE(),'GS:PSG:P72','Pano Investment Category ','Pano Investment Category ',''     FROM DUAL WHERE NOT EXISTS (SELECT 1 FROM ft_t_incs WHERE indus_cl_set_id = 'PANOINCT' );</v>
      </c>
    </row>
    <row r="7" spans="1:10">
      <c r="A7" s="162" t="s">
        <v>5542</v>
      </c>
      <c r="B7" s="128" t="s">
        <v>5543</v>
      </c>
      <c r="C7" s="128" t="s">
        <v>5544</v>
      </c>
      <c r="D7" s="128" t="s">
        <v>5931</v>
      </c>
      <c r="E7" s="128" t="s">
        <v>5931</v>
      </c>
      <c r="F7" s="128" t="s">
        <v>3813</v>
      </c>
      <c r="G7" s="128" t="s">
        <v>5542</v>
      </c>
      <c r="H7" s="128" t="s">
        <v>5542</v>
      </c>
      <c r="I7" s="128"/>
      <c r="J7" s="118" t="str">
        <f t="shared" si="0"/>
        <v>INSERT INTO ft_t_incs (indus_cl_set_id, clsf_set_mnem, start_tms, last_chg_tms, last_chg_usr_id, cl_set_nme, cl_set_desc,data_src_id)    SELECT 'PANOSECTYP','PANOSECT',SYSDATE(),SYSDATE(),'GS:PSG:P72','Pano Security Type For Assignment','Pano Security Type For Assignment',''     FROM DUAL WHERE NOT EXISTS (SELECT 1 FROM ft_t_incs WHERE indus_cl_set_id = 'PANOSECTYP' );</v>
      </c>
    </row>
    <row r="8" spans="1:10">
      <c r="A8" s="162" t="s">
        <v>6218</v>
      </c>
      <c r="B8" s="128" t="s">
        <v>6217</v>
      </c>
      <c r="C8" s="128" t="s">
        <v>6217</v>
      </c>
      <c r="D8" s="128" t="s">
        <v>5931</v>
      </c>
      <c r="E8" s="128" t="s">
        <v>5931</v>
      </c>
      <c r="F8" s="121" t="s">
        <v>5625</v>
      </c>
      <c r="G8" s="121" t="s">
        <v>6218</v>
      </c>
      <c r="H8" s="121" t="s">
        <v>6218</v>
      </c>
      <c r="J8" s="93" t="str">
        <f t="shared" si="0"/>
        <v>INSERT INTO ft_t_incs (indus_cl_set_id, clsf_set_mnem, start_tms, last_chg_tms, last_chg_usr_id, cl_set_nme, cl_set_desc,data_src_id)    SELECT 'BUSSTRGY','BUSSTRGY',SYSDATE(),SYSDATE(),'P72:CSTM','Business Unit Strategy','Business Unit Strategy',''     FROM DUAL WHERE NOT EXISTS (SELECT 1 FROM ft_t_incs WHERE indus_cl_set_id = 'BUSSTRGY' );</v>
      </c>
    </row>
    <row r="9" spans="1:10">
      <c r="A9" s="162" t="s">
        <v>6155</v>
      </c>
      <c r="B9" s="93" t="s">
        <v>6154</v>
      </c>
      <c r="C9" s="93" t="s">
        <v>6154</v>
      </c>
      <c r="D9" s="128" t="s">
        <v>5931</v>
      </c>
      <c r="E9" s="128" t="s">
        <v>5931</v>
      </c>
      <c r="F9" s="121" t="s">
        <v>5625</v>
      </c>
      <c r="G9" s="121" t="s">
        <v>6155</v>
      </c>
      <c r="H9" s="121" t="s">
        <v>6155</v>
      </c>
      <c r="J9" s="93" t="str">
        <f t="shared" si="0"/>
        <v>INSERT INTO ft_t_incs (indus_cl_set_id, clsf_set_mnem, start_tms, last_chg_tms, last_chg_usr_id, cl_set_nme, cl_set_desc,data_src_id)    SELECT 'REGSTRGY','REGSTRGY',SYSDATE(),SYSDATE(),'P72:CSTM','Regional Strategy','Regional Strategy',''     FROM DUAL WHERE NOT EXISTS (SELECT 1 FROM ft_t_incs WHERE indus_cl_set_id = 'REGSTRGY' );</v>
      </c>
    </row>
  </sheetData>
  <printOptions horizontalCentered="1"/>
  <pageMargins left="0.25" right="0.25" top="0.7" bottom="0.55000000000000004" header="0.4" footer="0.24000000000000002"/>
  <pageSetup scale="90" orientation="landscape" r:id="rId1"/>
  <headerFooter>
    <oddHeader>&amp;C&amp;"Arial,Bold"&amp;12FT_T_INCS - Export From AFLAC831_GC@PSG11G01</oddHeader>
    <oddFooter>&amp;L&amp;D&amp;C&amp;P of &amp;N&amp;R&amp;F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4473"/>
  <sheetViews>
    <sheetView zoomScale="80" zoomScaleNormal="80" workbookViewId="0">
      <pane xSplit="1" ySplit="1" topLeftCell="B368" activePane="bottomRight" state="frozenSplit"/>
      <selection activeCell="F21" sqref="F21"/>
      <selection pane="topRight" activeCell="F21" sqref="F21"/>
      <selection pane="bottomLeft" activeCell="F21" sqref="F21"/>
      <selection pane="bottomRight" activeCell="C1" sqref="C1"/>
    </sheetView>
  </sheetViews>
  <sheetFormatPr defaultColWidth="9.1796875" defaultRowHeight="14.5"/>
  <cols>
    <col min="1" max="1" width="25.54296875" style="161" bestFit="1" customWidth="1"/>
    <col min="2" max="2" width="24.54296875" style="134" bestFit="1" customWidth="1"/>
    <col min="3" max="3" width="36.81640625" style="121" bestFit="1" customWidth="1"/>
    <col min="4" max="4" width="29.54296875" style="119" bestFit="1" customWidth="1"/>
    <col min="5" max="5" width="20.54296875" style="120" bestFit="1" customWidth="1"/>
    <col min="6" max="6" width="28" style="120" bestFit="1" customWidth="1"/>
    <col min="7" max="8" width="38.7265625" style="121" bestFit="1" customWidth="1"/>
    <col min="9" max="9" width="23.54296875" style="135" bestFit="1" customWidth="1"/>
    <col min="10" max="10" width="21.453125" style="120" bestFit="1" customWidth="1"/>
    <col min="11" max="11" width="22.1796875" style="120" bestFit="1" customWidth="1"/>
    <col min="12" max="12" width="22.453125" style="121" bestFit="1" customWidth="1"/>
    <col min="13" max="13" width="12.1796875" style="121" bestFit="1" customWidth="1"/>
    <col min="14" max="14" width="100.54296875" style="139" customWidth="1"/>
    <col min="15" max="16384" width="9.1796875" style="93"/>
  </cols>
  <sheetData>
    <row r="1" spans="1:14" s="138" customFormat="1" ht="150" customHeight="1">
      <c r="A1" s="122" t="s">
        <v>36</v>
      </c>
      <c r="B1" s="129" t="s">
        <v>9</v>
      </c>
      <c r="C1" s="129" t="s">
        <v>10</v>
      </c>
      <c r="D1" s="130" t="s">
        <v>11</v>
      </c>
      <c r="E1" s="151" t="s">
        <v>3861</v>
      </c>
      <c r="F1" s="151" t="s">
        <v>3860</v>
      </c>
      <c r="G1" s="136" t="s">
        <v>201</v>
      </c>
      <c r="H1" s="136" t="s">
        <v>14</v>
      </c>
      <c r="I1" s="131" t="s">
        <v>12</v>
      </c>
      <c r="J1" s="132" t="s">
        <v>13</v>
      </c>
      <c r="K1" s="125" t="s">
        <v>1</v>
      </c>
      <c r="L1" s="126" t="s">
        <v>2</v>
      </c>
      <c r="M1" s="136" t="s">
        <v>160</v>
      </c>
      <c r="N1" s="137" t="s">
        <v>38</v>
      </c>
    </row>
    <row r="2" spans="1:14">
      <c r="A2" s="93" t="s">
        <v>3814</v>
      </c>
      <c r="B2" s="93" t="s">
        <v>3816</v>
      </c>
      <c r="C2" s="93" t="s">
        <v>3826</v>
      </c>
      <c r="D2" s="93" t="s">
        <v>3815</v>
      </c>
      <c r="E2" s="93"/>
      <c r="F2" s="93"/>
      <c r="G2" s="93" t="s">
        <v>3826</v>
      </c>
      <c r="H2" s="93" t="s">
        <v>3826</v>
      </c>
      <c r="I2" s="93">
        <v>1</v>
      </c>
      <c r="J2" s="93" t="s">
        <v>5931</v>
      </c>
      <c r="K2" s="93" t="s">
        <v>5931</v>
      </c>
      <c r="L2" s="93" t="s">
        <v>3813</v>
      </c>
      <c r="M2" s="93"/>
      <c r="N2" s="93" t="str">
        <f>IF(I2=1,CONCATENATE("INSERT INTO ft_t_incl (clsf_oid, cl_value, indus_cl_set_id, level_num, start_tms, last_chg_tms, last_chg_usr_id, cl_nme, cl_desc,data_src_id)  SELECT '", B2, "','", C2, "','", D2, "',", I2, ",", J2, ",", K2, ",'", L2, "','", G2, "','", H2, "','", M2, "'     FROM DUAL WHERE NOT EXISTS (SELECT 1 FROM ft_t_incl WHERE cl_value = '", C2, "' AND indus_cl_set_id = '", D2, "');"),CONCATENATE("INSERT INTO ft_t_incl (clsf_oid, cl_value, indus_cl_set_id, prnt_clsf_oid, prnt_cl_value, level_num, start_tms, last_chg_tms, last_chg_usr_id, cl_nme, cl_desc,data_src_id)  SELECT '", B2, "','", C2, "','", D2, "','", E2, "','", F2, "',", I2, ",", J2, ",", K2, ",'", L2, "','", G2, "','", H2, "','", M2, "'     FROM DUAL WHERE NOT EXISTS (SELECT 1 FROM ft_t_incl WHERE cl_value = '", C2, "' AND indus_cl_set_id = '", D2, "'  AND level_num = ",I2,");"))</f>
        <v>INSERT INTO ft_t_incl (clsf_oid, cl_value, indus_cl_set_id, level_num, start_tms, last_chg_tms, last_chg_usr_id, cl_nme, cl_desc,data_src_id)  SELECT 'INSTYPGR01','Derivative','INSTYPGR',1,SYSDATE(),SYSDATE(),'GS:PSG:P72','Derivative','Derivative',''     FROM DUAL WHERE NOT EXISTS (SELECT 1 FROM ft_t_incl WHERE cl_value = 'Derivative' AND indus_cl_set_id = 'INSTYPGR');</v>
      </c>
    </row>
    <row r="3" spans="1:14">
      <c r="A3" s="93" t="s">
        <v>3814</v>
      </c>
      <c r="B3" s="93" t="s">
        <v>3817</v>
      </c>
      <c r="C3" s="93" t="s">
        <v>3827</v>
      </c>
      <c r="D3" s="93" t="s">
        <v>3815</v>
      </c>
      <c r="E3" s="93"/>
      <c r="F3" s="93"/>
      <c r="G3" s="93" t="s">
        <v>3827</v>
      </c>
      <c r="H3" s="93" t="s">
        <v>3827</v>
      </c>
      <c r="I3" s="93">
        <v>1</v>
      </c>
      <c r="J3" s="93" t="s">
        <v>5931</v>
      </c>
      <c r="K3" s="93" t="s">
        <v>5931</v>
      </c>
      <c r="L3" s="93" t="s">
        <v>3813</v>
      </c>
      <c r="M3" s="93"/>
      <c r="N3" s="93" t="str">
        <f t="shared" ref="N3:N38" si="0">IF(I3=1,CONCATENATE("INSERT INTO ft_t_incl (clsf_oid, cl_value, indus_cl_set_id, level_num, start_tms, last_chg_tms, last_chg_usr_id, cl_nme, cl_desc,data_src_id)  SELECT '", B3, "','", C3, "','", D3, "',", I3, ",", J3, ",", K3, ",'", L3, "','", G3, "','", H3, "','", M3, "'     FROM DUAL WHERE NOT EXISTS (SELECT 1 FROM ft_t_incl WHERE cl_value = '", C3, "' AND indus_cl_set_id = '", D3, "');"),CONCATENATE("INSERT INTO ft_t_incl (clsf_oid, cl_value, indus_cl_set_id, prnt_clsf_oid, prnt_cl_value, level_num, start_tms, last_chg_tms, last_chg_usr_id, cl_nme, cl_desc,data_src_id)  SELECT '", B3, "','", C3, "','", D3, "','", E3, "','", F3, "',", I3, ",", J3, ",", K3, ",'", L3, "','", G3, "','", H3, "','", M3, "'     FROM DUAL WHERE NOT EXISTS (SELECT 1 FROM ft_t_incl WHERE cl_value = '", C3, "' AND indus_cl_set_id = '", D3, "'  AND level_num = ",I3,");"))</f>
        <v>INSERT INTO ft_t_incl (clsf_oid, cl_value, indus_cl_set_id, level_num, start_tms, last_chg_tms, last_chg_usr_id, cl_nme, cl_desc,data_src_id)  SELECT 'INSTYPGR02','Equity','INSTYPGR',1,SYSDATE(),SYSDATE(),'GS:PSG:P72','Equity','Equity',''     FROM DUAL WHERE NOT EXISTS (SELECT 1 FROM ft_t_incl WHERE cl_value = 'Equity' AND indus_cl_set_id = 'INSTYPGR');</v>
      </c>
    </row>
    <row r="4" spans="1:14">
      <c r="A4" s="93" t="s">
        <v>3814</v>
      </c>
      <c r="B4" s="93" t="s">
        <v>3818</v>
      </c>
      <c r="C4" s="93" t="s">
        <v>3828</v>
      </c>
      <c r="D4" s="93" t="s">
        <v>3815</v>
      </c>
      <c r="E4" s="93"/>
      <c r="F4" s="93"/>
      <c r="G4" s="93" t="s">
        <v>3828</v>
      </c>
      <c r="H4" s="93" t="s">
        <v>3828</v>
      </c>
      <c r="I4" s="93">
        <v>1</v>
      </c>
      <c r="J4" s="93" t="s">
        <v>5931</v>
      </c>
      <c r="K4" s="93" t="s">
        <v>5931</v>
      </c>
      <c r="L4" s="93" t="s">
        <v>3813</v>
      </c>
      <c r="M4" s="93"/>
      <c r="N4" s="93" t="str">
        <f t="shared" si="0"/>
        <v>INSERT INTO ft_t_incl (clsf_oid, cl_value, indus_cl_set_id, level_num, start_tms, last_chg_tms, last_chg_usr_id, cl_nme, cl_desc,data_src_id)  SELECT 'INSTYPGR03','Fixed Income/Bond','INSTYPGR',1,SYSDATE(),SYSDATE(),'GS:PSG:P72','Fixed Income/Bond','Fixed Income/Bond',''     FROM DUAL WHERE NOT EXISTS (SELECT 1 FROM ft_t_incl WHERE cl_value = 'Fixed Income/Bond' AND indus_cl_set_id = 'INSTYPGR');</v>
      </c>
    </row>
    <row r="5" spans="1:14">
      <c r="A5" s="93" t="s">
        <v>3814</v>
      </c>
      <c r="B5" s="93" t="s">
        <v>3819</v>
      </c>
      <c r="C5" s="93" t="s">
        <v>3829</v>
      </c>
      <c r="D5" s="93" t="s">
        <v>3815</v>
      </c>
      <c r="E5" s="93" t="s">
        <v>3816</v>
      </c>
      <c r="F5" s="93" t="s">
        <v>3826</v>
      </c>
      <c r="G5" s="93" t="s">
        <v>3829</v>
      </c>
      <c r="H5" s="93" t="s">
        <v>3829</v>
      </c>
      <c r="I5" s="93">
        <v>2</v>
      </c>
      <c r="J5" s="93" t="s">
        <v>5931</v>
      </c>
      <c r="K5" s="93" t="s">
        <v>5931</v>
      </c>
      <c r="L5" s="93" t="s">
        <v>3813</v>
      </c>
      <c r="M5" s="93"/>
      <c r="N5" s="93" t="str">
        <f t="shared" si="0"/>
        <v>INSERT INTO ft_t_incl (clsf_oid, cl_value, indus_cl_set_id, prnt_clsf_oid, prnt_cl_value, level_num, start_tms, last_chg_tms, last_chg_usr_id, cl_nme, cl_desc,data_src_id)  SELECT 'INSTYPGR04','Equity Rights','INSTYPGR','INSTYPGR01','Derivative',2,SYSDATE(),SYSDATE(),'GS:PSG:P72','Equity Rights','Equity Rights',''     FROM DUAL WHERE NOT EXISTS (SELECT 1 FROM ft_t_incl WHERE cl_value = 'Equity Rights' AND indus_cl_set_id = 'INSTYPGR'  AND level_num = 2);</v>
      </c>
    </row>
    <row r="6" spans="1:14">
      <c r="A6" s="93" t="s">
        <v>3814</v>
      </c>
      <c r="B6" s="93" t="s">
        <v>3820</v>
      </c>
      <c r="C6" s="93" t="s">
        <v>3830</v>
      </c>
      <c r="D6" s="93" t="s">
        <v>3815</v>
      </c>
      <c r="E6" s="93" t="s">
        <v>3816</v>
      </c>
      <c r="F6" s="93" t="s">
        <v>3826</v>
      </c>
      <c r="G6" s="93" t="s">
        <v>3830</v>
      </c>
      <c r="H6" s="93" t="s">
        <v>3830</v>
      </c>
      <c r="I6" s="93">
        <v>2</v>
      </c>
      <c r="J6" s="93" t="s">
        <v>5931</v>
      </c>
      <c r="K6" s="93" t="s">
        <v>5931</v>
      </c>
      <c r="L6" s="93" t="s">
        <v>3813</v>
      </c>
      <c r="M6" s="93"/>
      <c r="N6" s="93" t="str">
        <f t="shared" si="0"/>
        <v>INSERT INTO ft_t_incl (clsf_oid, cl_value, indus_cl_set_id, prnt_clsf_oid, prnt_cl_value, level_num, start_tms, last_chg_tms, last_chg_usr_id, cl_nme, cl_desc,data_src_id)  SELECT 'INSTYPGR05','Equity Warrants','INSTYPGR','INSTYPGR01','Derivative',2,SYSDATE(),SYSDATE(),'GS:PSG:P72','Equity Warrants','Equity Warrants',''     FROM DUAL WHERE NOT EXISTS (SELECT 1 FROM ft_t_incl WHERE cl_value = 'Equity Warrants' AND indus_cl_set_id = 'INSTYPGR'  AND level_num = 2);</v>
      </c>
    </row>
    <row r="7" spans="1:14">
      <c r="A7" s="93" t="s">
        <v>3814</v>
      </c>
      <c r="B7" s="93" t="s">
        <v>3821</v>
      </c>
      <c r="C7" s="93" t="s">
        <v>3875</v>
      </c>
      <c r="D7" s="93" t="s">
        <v>3815</v>
      </c>
      <c r="E7" s="93" t="s">
        <v>3817</v>
      </c>
      <c r="F7" s="93" t="s">
        <v>3827</v>
      </c>
      <c r="G7" s="93" t="s">
        <v>3875</v>
      </c>
      <c r="H7" s="93" t="s">
        <v>3875</v>
      </c>
      <c r="I7" s="93">
        <v>2</v>
      </c>
      <c r="J7" s="93" t="s">
        <v>5931</v>
      </c>
      <c r="K7" s="93" t="s">
        <v>5931</v>
      </c>
      <c r="L7" s="93" t="s">
        <v>3813</v>
      </c>
      <c r="M7" s="93"/>
      <c r="N7" s="93" t="str">
        <f t="shared" si="0"/>
        <v>INSERT INTO ft_t_incl (clsf_oid, cl_value, indus_cl_set_id, prnt_clsf_oid, prnt_cl_value, level_num, start_tms, last_chg_tms, last_chg_usr_id, cl_nme, cl_desc,data_src_id)  SELECT 'INSTYPGR06','Common Stock','INSTYPGR','INSTYPGR02','Equity',2,SYSDATE(),SYSDATE(),'GS:PSG:P72','Common Stock','Common Stock',''     FROM DUAL WHERE NOT EXISTS (SELECT 1 FROM ft_t_incl WHERE cl_value = 'Common Stock' AND indus_cl_set_id = 'INSTYPGR'  AND level_num = 2);</v>
      </c>
    </row>
    <row r="8" spans="1:14">
      <c r="A8" s="93" t="s">
        <v>3814</v>
      </c>
      <c r="B8" s="93" t="s">
        <v>3822</v>
      </c>
      <c r="C8" s="93" t="s">
        <v>4047</v>
      </c>
      <c r="D8" s="93" t="s">
        <v>3815</v>
      </c>
      <c r="E8" s="93" t="s">
        <v>3817</v>
      </c>
      <c r="F8" s="93" t="s">
        <v>3827</v>
      </c>
      <c r="G8" s="93" t="s">
        <v>4047</v>
      </c>
      <c r="H8" s="93" t="s">
        <v>4047</v>
      </c>
      <c r="I8" s="93">
        <v>2</v>
      </c>
      <c r="J8" s="93" t="s">
        <v>5931</v>
      </c>
      <c r="K8" s="93" t="s">
        <v>5931</v>
      </c>
      <c r="L8" s="93" t="s">
        <v>3813</v>
      </c>
      <c r="M8" s="93"/>
      <c r="N8" s="93" t="str">
        <f t="shared" si="0"/>
        <v>INSERT INTO ft_t_incl (clsf_oid, cl_value, indus_cl_set_id, prnt_clsf_oid, prnt_cl_value, level_num, start_tms, last_chg_tms, last_chg_usr_id, cl_nme, cl_desc,data_src_id)  SELECT 'INSTYPGR07','Depository Receipts','INSTYPGR','INSTYPGR02','Equity',2,SYSDATE(),SYSDATE(),'GS:PSG:P72','Depository Receipts','Depository Receipts',''     FROM DUAL WHERE NOT EXISTS (SELECT 1 FROM ft_t_incl WHERE cl_value = 'Depository Receipts' AND indus_cl_set_id = 'INSTYPGR'  AND level_num = 2);</v>
      </c>
    </row>
    <row r="9" spans="1:14">
      <c r="A9" s="93" t="s">
        <v>3814</v>
      </c>
      <c r="B9" s="93" t="s">
        <v>3823</v>
      </c>
      <c r="C9" s="93" t="s">
        <v>3944</v>
      </c>
      <c r="D9" s="93" t="s">
        <v>3815</v>
      </c>
      <c r="E9" s="93" t="s">
        <v>3817</v>
      </c>
      <c r="F9" s="93" t="s">
        <v>3827</v>
      </c>
      <c r="G9" s="93" t="s">
        <v>3944</v>
      </c>
      <c r="H9" s="93" t="s">
        <v>3944</v>
      </c>
      <c r="I9" s="93">
        <v>2</v>
      </c>
      <c r="J9" s="93" t="s">
        <v>5931</v>
      </c>
      <c r="K9" s="93" t="s">
        <v>5931</v>
      </c>
      <c r="L9" s="93" t="s">
        <v>3813</v>
      </c>
      <c r="M9" s="93"/>
      <c r="N9" s="93" t="str">
        <f t="shared" si="0"/>
        <v>INSERT INTO ft_t_incl (clsf_oid, cl_value, indus_cl_set_id, prnt_clsf_oid, prnt_cl_value, level_num, start_tms, last_chg_tms, last_chg_usr_id, cl_nme, cl_desc,data_src_id)  SELECT 'INSTYPGR08','MLP','INSTYPGR','INSTYPGR02','Equity',2,SYSDATE(),SYSDATE(),'GS:PSG:P72','MLP','MLP',''     FROM DUAL WHERE NOT EXISTS (SELECT 1 FROM ft_t_incl WHERE cl_value = 'MLP' AND indus_cl_set_id = 'INSTYPGR'  AND level_num = 2);</v>
      </c>
    </row>
    <row r="10" spans="1:14">
      <c r="A10" s="93" t="s">
        <v>3814</v>
      </c>
      <c r="B10" s="93" t="s">
        <v>3824</v>
      </c>
      <c r="C10" s="93" t="s">
        <v>3831</v>
      </c>
      <c r="D10" s="93" t="s">
        <v>3815</v>
      </c>
      <c r="E10" s="93" t="s">
        <v>3817</v>
      </c>
      <c r="F10" s="93" t="s">
        <v>3827</v>
      </c>
      <c r="G10" s="93" t="s">
        <v>3831</v>
      </c>
      <c r="H10" s="93" t="s">
        <v>3831</v>
      </c>
      <c r="I10" s="93">
        <v>2</v>
      </c>
      <c r="J10" s="93" t="s">
        <v>5931</v>
      </c>
      <c r="K10" s="93" t="s">
        <v>5931</v>
      </c>
      <c r="L10" s="93" t="s">
        <v>3813</v>
      </c>
      <c r="M10" s="93"/>
      <c r="N10" s="93" t="str">
        <f t="shared" si="0"/>
        <v>INSERT INTO ft_t_incl (clsf_oid, cl_value, indus_cl_set_id, prnt_clsf_oid, prnt_cl_value, level_num, start_tms, last_chg_tms, last_chg_usr_id, cl_nme, cl_desc,data_src_id)  SELECT 'INSTYPGR09','Preference','INSTYPGR','INSTYPGR02','Equity',2,SYSDATE(),SYSDATE(),'GS:PSG:P72','Preference','Preference',''     FROM DUAL WHERE NOT EXISTS (SELECT 1 FROM ft_t_incl WHERE cl_value = 'Preference' AND indus_cl_set_id = 'INSTYPGR'  AND level_num = 2);</v>
      </c>
    </row>
    <row r="11" spans="1:14">
      <c r="A11" s="93" t="s">
        <v>3814</v>
      </c>
      <c r="B11" s="93" t="s">
        <v>3825</v>
      </c>
      <c r="C11" s="93" t="s">
        <v>3832</v>
      </c>
      <c r="D11" s="93" t="s">
        <v>3815</v>
      </c>
      <c r="E11" s="93" t="s">
        <v>3817</v>
      </c>
      <c r="F11" s="93" t="s">
        <v>3827</v>
      </c>
      <c r="G11" s="93" t="s">
        <v>3832</v>
      </c>
      <c r="H11" s="93" t="s">
        <v>3832</v>
      </c>
      <c r="I11" s="93">
        <v>2</v>
      </c>
      <c r="J11" s="93" t="s">
        <v>5931</v>
      </c>
      <c r="K11" s="93" t="s">
        <v>5931</v>
      </c>
      <c r="L11" s="93" t="s">
        <v>3813</v>
      </c>
      <c r="M11" s="93"/>
      <c r="N11" s="93" t="str">
        <f t="shared" si="0"/>
        <v>INSERT INTO ft_t_incl (clsf_oid, cl_value, indus_cl_set_id, prnt_clsf_oid, prnt_cl_value, level_num, start_tms, last_chg_tms, last_chg_usr_id, cl_nme, cl_desc,data_src_id)  SELECT 'INSTYPGR10','Preferred Stock','INSTYPGR','INSTYPGR02','Equity',2,SYSDATE(),SYSDATE(),'GS:PSG:P72','Preferred Stock','Preferred Stock',''     FROM DUAL WHERE NOT EXISTS (SELECT 1 FROM ft_t_incl WHERE cl_value = 'Preferred Stock' AND indus_cl_set_id = 'INSTYPGR'  AND level_num = 2);</v>
      </c>
    </row>
    <row r="12" spans="1:14">
      <c r="A12" s="93" t="s">
        <v>3814</v>
      </c>
      <c r="B12" s="93" t="s">
        <v>3834</v>
      </c>
      <c r="C12" s="93" t="s">
        <v>3833</v>
      </c>
      <c r="D12" s="93" t="s">
        <v>3815</v>
      </c>
      <c r="E12" s="93" t="s">
        <v>3817</v>
      </c>
      <c r="F12" s="93" t="s">
        <v>3827</v>
      </c>
      <c r="G12" s="93" t="s">
        <v>3833</v>
      </c>
      <c r="H12" s="93" t="s">
        <v>3833</v>
      </c>
      <c r="I12" s="93">
        <v>2</v>
      </c>
      <c r="J12" s="93" t="s">
        <v>5931</v>
      </c>
      <c r="K12" s="93" t="s">
        <v>5931</v>
      </c>
      <c r="L12" s="93" t="s">
        <v>3813</v>
      </c>
      <c r="M12" s="93"/>
      <c r="N12" s="93" t="str">
        <f t="shared" si="0"/>
        <v>INSERT INTO ft_t_incl (clsf_oid, cl_value, indus_cl_set_id, prnt_clsf_oid, prnt_cl_value, level_num, start_tms, last_chg_tms, last_chg_usr_id, cl_nme, cl_desc,data_src_id)  SELECT 'INSTYPGR11','Private Placement','INSTYPGR','INSTYPGR02','Equity',2,SYSDATE(),SYSDATE(),'GS:PSG:P72','Private Placement','Private Placement',''     FROM DUAL WHERE NOT EXISTS (SELECT 1 FROM ft_t_incl WHERE cl_value = 'Private Placement' AND indus_cl_set_id = 'INSTYPGR'  AND level_num = 2);</v>
      </c>
    </row>
    <row r="13" spans="1:14">
      <c r="A13" s="93" t="s">
        <v>3814</v>
      </c>
      <c r="B13" s="93" t="s">
        <v>3835</v>
      </c>
      <c r="C13" s="93" t="s">
        <v>3847</v>
      </c>
      <c r="D13" s="93" t="s">
        <v>3815</v>
      </c>
      <c r="E13" s="93" t="s">
        <v>3817</v>
      </c>
      <c r="F13" s="93" t="s">
        <v>3827</v>
      </c>
      <c r="G13" s="93" t="s">
        <v>3847</v>
      </c>
      <c r="H13" s="93" t="s">
        <v>3847</v>
      </c>
      <c r="I13" s="93">
        <v>2</v>
      </c>
      <c r="J13" s="93" t="s">
        <v>5931</v>
      </c>
      <c r="K13" s="93" t="s">
        <v>5931</v>
      </c>
      <c r="L13" s="93" t="s">
        <v>3813</v>
      </c>
      <c r="M13" s="93"/>
      <c r="N13" s="93" t="str">
        <f t="shared" si="0"/>
        <v>INSERT INTO ft_t_incl (clsf_oid, cl_value, indus_cl_set_id, prnt_clsf_oid, prnt_cl_value, level_num, start_tms, last_chg_tms, last_chg_usr_id, cl_nme, cl_desc,data_src_id)  SELECT 'INSTYPGR12','REIT','INSTYPGR','INSTYPGR02','Equity',2,SYSDATE(),SYSDATE(),'GS:PSG:P72','REIT','REIT',''     FROM DUAL WHERE NOT EXISTS (SELECT 1 FROM ft_t_incl WHERE cl_value = 'REIT' AND indus_cl_set_id = 'INSTYPGR'  AND level_num = 2);</v>
      </c>
    </row>
    <row r="14" spans="1:14">
      <c r="A14" s="93" t="s">
        <v>3814</v>
      </c>
      <c r="B14" s="93" t="s">
        <v>3836</v>
      </c>
      <c r="C14" s="93" t="s">
        <v>3848</v>
      </c>
      <c r="D14" s="93" t="s">
        <v>3815</v>
      </c>
      <c r="E14" s="93" t="s">
        <v>3818</v>
      </c>
      <c r="F14" s="93" t="s">
        <v>3828</v>
      </c>
      <c r="G14" s="93" t="s">
        <v>3848</v>
      </c>
      <c r="H14" s="93" t="s">
        <v>3848</v>
      </c>
      <c r="I14" s="93">
        <v>2</v>
      </c>
      <c r="J14" s="93" t="s">
        <v>5931</v>
      </c>
      <c r="K14" s="93" t="s">
        <v>5931</v>
      </c>
      <c r="L14" s="93" t="s">
        <v>3813</v>
      </c>
      <c r="M14" s="93"/>
      <c r="N14" s="93" t="str">
        <f t="shared" si="0"/>
        <v>INSERT INTO ft_t_incl (clsf_oid, cl_value, indus_cl_set_id, prnt_clsf_oid, prnt_cl_value, level_num, start_tms, last_chg_tms, last_chg_usr_id, cl_nme, cl_desc,data_src_id)  SELECT 'INSTYPGR13','Convertible Preferred Stock','INSTYPGR','INSTYPGR03','Fixed Income/Bond',2,SYSDATE(),SYSDATE(),'GS:PSG:P72','Convertible Preferred Stock','Convertible Preferred Stock',''     FROM DUAL WHERE NOT EXISTS (SELECT 1 FROM ft_t_incl WHERE cl_value = 'Convertible Preferred Stock' AND indus_cl_set_id = 'INSTYPGR'  AND level_num = 2);</v>
      </c>
    </row>
    <row r="15" spans="1:14">
      <c r="A15" s="93" t="s">
        <v>3814</v>
      </c>
      <c r="B15" s="93" t="s">
        <v>3837</v>
      </c>
      <c r="C15" s="93" t="s">
        <v>3829</v>
      </c>
      <c r="D15" s="93" t="s">
        <v>3815</v>
      </c>
      <c r="E15" s="93" t="s">
        <v>3819</v>
      </c>
      <c r="F15" s="93" t="s">
        <v>3829</v>
      </c>
      <c r="G15" s="93" t="s">
        <v>3829</v>
      </c>
      <c r="H15" s="93" t="s">
        <v>3829</v>
      </c>
      <c r="I15" s="93">
        <v>3</v>
      </c>
      <c r="J15" s="93" t="s">
        <v>5931</v>
      </c>
      <c r="K15" s="93" t="s">
        <v>5931</v>
      </c>
      <c r="L15" s="93" t="s">
        <v>3813</v>
      </c>
      <c r="M15" s="93"/>
      <c r="N15" s="93" t="str">
        <f t="shared" si="0"/>
        <v>INSERT INTO ft_t_incl (clsf_oid, cl_value, indus_cl_set_id, prnt_clsf_oid, prnt_cl_value, level_num, start_tms, last_chg_tms, last_chg_usr_id, cl_nme, cl_desc,data_src_id)  SELECT 'INSTYPGR14','Equity Rights','INSTYPGR','INSTYPGR04','Equity Rights',3,SYSDATE(),SYSDATE(),'GS:PSG:P72','Equity Rights','Equity Rights',''     FROM DUAL WHERE NOT EXISTS (SELECT 1 FROM ft_t_incl WHERE cl_value = 'Equity Rights' AND indus_cl_set_id = 'INSTYPGR'  AND level_num = 3);</v>
      </c>
    </row>
    <row r="16" spans="1:14">
      <c r="A16" s="93" t="s">
        <v>3814</v>
      </c>
      <c r="B16" s="93" t="s">
        <v>3838</v>
      </c>
      <c r="C16" s="93" t="s">
        <v>3830</v>
      </c>
      <c r="D16" s="93" t="s">
        <v>3815</v>
      </c>
      <c r="E16" s="93" t="s">
        <v>3820</v>
      </c>
      <c r="F16" s="93" t="s">
        <v>3830</v>
      </c>
      <c r="G16" s="93" t="s">
        <v>3830</v>
      </c>
      <c r="H16" s="93" t="s">
        <v>3830</v>
      </c>
      <c r="I16" s="93">
        <v>3</v>
      </c>
      <c r="J16" s="93" t="s">
        <v>5931</v>
      </c>
      <c r="K16" s="93" t="s">
        <v>5931</v>
      </c>
      <c r="L16" s="93" t="s">
        <v>3813</v>
      </c>
      <c r="M16" s="93"/>
      <c r="N16" s="93" t="str">
        <f t="shared" si="0"/>
        <v>INSERT INTO ft_t_incl (clsf_oid, cl_value, indus_cl_set_id, prnt_clsf_oid, prnt_cl_value, level_num, start_tms, last_chg_tms, last_chg_usr_id, cl_nme, cl_desc,data_src_id)  SELECT 'INSTYPGR15','Equity Warrants','INSTYPGR','INSTYPGR05','Equity Warrants',3,SYSDATE(),SYSDATE(),'GS:PSG:P72','Equity Warrants','Equity Warrants',''     FROM DUAL WHERE NOT EXISTS (SELECT 1 FROM ft_t_incl WHERE cl_value = 'Equity Warrants' AND indus_cl_set_id = 'INSTYPGR'  AND level_num = 3);</v>
      </c>
    </row>
    <row r="17" spans="1:14">
      <c r="A17" s="93" t="s">
        <v>3814</v>
      </c>
      <c r="B17" s="93" t="s">
        <v>3839</v>
      </c>
      <c r="C17" s="93" t="s">
        <v>3875</v>
      </c>
      <c r="D17" s="93" t="s">
        <v>3815</v>
      </c>
      <c r="E17" s="93" t="s">
        <v>3821</v>
      </c>
      <c r="F17" s="93" t="s">
        <v>3875</v>
      </c>
      <c r="G17" s="93" t="s">
        <v>3875</v>
      </c>
      <c r="H17" s="93" t="s">
        <v>3875</v>
      </c>
      <c r="I17" s="93">
        <v>3</v>
      </c>
      <c r="J17" s="93" t="s">
        <v>5931</v>
      </c>
      <c r="K17" s="93" t="s">
        <v>5931</v>
      </c>
      <c r="L17" s="93" t="s">
        <v>3813</v>
      </c>
      <c r="M17" s="93"/>
      <c r="N17" s="93" t="str">
        <f t="shared" si="0"/>
        <v>INSERT INTO ft_t_incl (clsf_oid, cl_value, indus_cl_set_id, prnt_clsf_oid, prnt_cl_value, level_num, start_tms, last_chg_tms, last_chg_usr_id, cl_nme, cl_desc,data_src_id)  SELECT 'INSTYPGR16','Common Stock','INSTYPGR','INSTYPGR06','Common Stock',3,SYSDATE(),SYSDATE(),'GS:PSG:P72','Common Stock','Common Stock',''     FROM DUAL WHERE NOT EXISTS (SELECT 1 FROM ft_t_incl WHERE cl_value = 'Common Stock' AND indus_cl_set_id = 'INSTYPGR'  AND level_num = 3);</v>
      </c>
    </row>
    <row r="18" spans="1:14">
      <c r="A18" s="93" t="s">
        <v>3814</v>
      </c>
      <c r="B18" s="93" t="s">
        <v>3840</v>
      </c>
      <c r="C18" s="93" t="s">
        <v>3797</v>
      </c>
      <c r="D18" s="93" t="s">
        <v>3815</v>
      </c>
      <c r="E18" s="93" t="s">
        <v>3822</v>
      </c>
      <c r="F18" s="93" t="s">
        <v>4047</v>
      </c>
      <c r="G18" s="93" t="s">
        <v>3797</v>
      </c>
      <c r="H18" s="93" t="s">
        <v>3797</v>
      </c>
      <c r="I18" s="93">
        <v>3</v>
      </c>
      <c r="J18" s="93" t="s">
        <v>5931</v>
      </c>
      <c r="K18" s="93" t="s">
        <v>5931</v>
      </c>
      <c r="L18" s="93" t="s">
        <v>3813</v>
      </c>
      <c r="M18" s="93"/>
      <c r="N18" s="93" t="str">
        <f t="shared" si="0"/>
        <v>INSERT INTO ft_t_incl (clsf_oid, cl_value, indus_cl_set_id, prnt_clsf_oid, prnt_cl_value, level_num, start_tms, last_chg_tms, last_chg_usr_id, cl_nme, cl_desc,data_src_id)  SELECT 'INSTYPGR17','ADR','INSTYPGR','INSTYPGR07','Depository Receipts',3,SYSDATE(),SYSDATE(),'GS:PSG:P72','ADR','ADR',''     FROM DUAL WHERE NOT EXISTS (SELECT 1 FROM ft_t_incl WHERE cl_value = 'ADR' AND indus_cl_set_id = 'INSTYPGR'  AND level_num = 3);</v>
      </c>
    </row>
    <row r="19" spans="1:14">
      <c r="A19" s="93" t="s">
        <v>3814</v>
      </c>
      <c r="B19" s="93" t="s">
        <v>3841</v>
      </c>
      <c r="C19" s="93" t="s">
        <v>3849</v>
      </c>
      <c r="D19" s="93" t="s">
        <v>3815</v>
      </c>
      <c r="E19" s="93" t="s">
        <v>3822</v>
      </c>
      <c r="F19" s="93" t="s">
        <v>4047</v>
      </c>
      <c r="G19" s="93" t="s">
        <v>3849</v>
      </c>
      <c r="H19" s="93" t="s">
        <v>3849</v>
      </c>
      <c r="I19" s="93">
        <v>3</v>
      </c>
      <c r="J19" s="93" t="s">
        <v>5931</v>
      </c>
      <c r="K19" s="93" t="s">
        <v>5931</v>
      </c>
      <c r="L19" s="93" t="s">
        <v>3813</v>
      </c>
      <c r="M19" s="93"/>
      <c r="N19" s="93" t="str">
        <f t="shared" si="0"/>
        <v>INSERT INTO ft_t_incl (clsf_oid, cl_value, indus_cl_set_id, prnt_clsf_oid, prnt_cl_value, level_num, start_tms, last_chg_tms, last_chg_usr_id, cl_nme, cl_desc,data_src_id)  SELECT 'INSTYPGR18','GDR','INSTYPGR','INSTYPGR07','Depository Receipts',3,SYSDATE(),SYSDATE(),'GS:PSG:P72','GDR','GDR',''     FROM DUAL WHERE NOT EXISTS (SELECT 1 FROM ft_t_incl WHERE cl_value = 'GDR' AND indus_cl_set_id = 'INSTYPGR'  AND level_num = 3);</v>
      </c>
    </row>
    <row r="20" spans="1:14">
      <c r="A20" s="93" t="s">
        <v>3814</v>
      </c>
      <c r="B20" s="93" t="s">
        <v>3842</v>
      </c>
      <c r="C20" s="93" t="s">
        <v>3944</v>
      </c>
      <c r="D20" s="93" t="s">
        <v>3815</v>
      </c>
      <c r="E20" s="93" t="s">
        <v>3823</v>
      </c>
      <c r="F20" s="93" t="s">
        <v>3944</v>
      </c>
      <c r="G20" s="93" t="s">
        <v>3944</v>
      </c>
      <c r="H20" s="93" t="s">
        <v>3944</v>
      </c>
      <c r="I20" s="93">
        <v>3</v>
      </c>
      <c r="J20" s="93" t="s">
        <v>5931</v>
      </c>
      <c r="K20" s="93" t="s">
        <v>5931</v>
      </c>
      <c r="L20" s="93" t="s">
        <v>3813</v>
      </c>
      <c r="M20" s="93"/>
      <c r="N20" s="93" t="str">
        <f t="shared" si="0"/>
        <v>INSERT INTO ft_t_incl (clsf_oid, cl_value, indus_cl_set_id, prnt_clsf_oid, prnt_cl_value, level_num, start_tms, last_chg_tms, last_chg_usr_id, cl_nme, cl_desc,data_src_id)  SELECT 'INSTYPGR19','MLP','INSTYPGR','INSTYPGR08','MLP',3,SYSDATE(),SYSDATE(),'GS:PSG:P72','MLP','MLP',''     FROM DUAL WHERE NOT EXISTS (SELECT 1 FROM ft_t_incl WHERE cl_value = 'MLP' AND indus_cl_set_id = 'INSTYPGR'  AND level_num = 3);</v>
      </c>
    </row>
    <row r="21" spans="1:14">
      <c r="A21" s="93" t="s">
        <v>3814</v>
      </c>
      <c r="B21" s="93" t="s">
        <v>3843</v>
      </c>
      <c r="C21" s="93" t="s">
        <v>3831</v>
      </c>
      <c r="D21" s="93" t="s">
        <v>3815</v>
      </c>
      <c r="E21" s="93" t="s">
        <v>3824</v>
      </c>
      <c r="F21" s="93" t="s">
        <v>3831</v>
      </c>
      <c r="G21" s="93" t="s">
        <v>3831</v>
      </c>
      <c r="H21" s="93" t="s">
        <v>3831</v>
      </c>
      <c r="I21" s="93">
        <v>3</v>
      </c>
      <c r="J21" s="93" t="s">
        <v>5931</v>
      </c>
      <c r="K21" s="93" t="s">
        <v>5931</v>
      </c>
      <c r="L21" s="93" t="s">
        <v>3813</v>
      </c>
      <c r="M21" s="93"/>
      <c r="N21" s="93" t="str">
        <f t="shared" si="0"/>
        <v>INSERT INTO ft_t_incl (clsf_oid, cl_value, indus_cl_set_id, prnt_clsf_oid, prnt_cl_value, level_num, start_tms, last_chg_tms, last_chg_usr_id, cl_nme, cl_desc,data_src_id)  SELECT 'INSTYPGR20','Preference','INSTYPGR','INSTYPGR09','Preference',3,SYSDATE(),SYSDATE(),'GS:PSG:P72','Preference','Preference',''     FROM DUAL WHERE NOT EXISTS (SELECT 1 FROM ft_t_incl WHERE cl_value = 'Preference' AND indus_cl_set_id = 'INSTYPGR'  AND level_num = 3);</v>
      </c>
    </row>
    <row r="22" spans="1:14">
      <c r="A22" s="93" t="s">
        <v>3814</v>
      </c>
      <c r="B22" s="93" t="s">
        <v>3844</v>
      </c>
      <c r="C22" s="93" t="s">
        <v>3832</v>
      </c>
      <c r="D22" s="93" t="s">
        <v>3815</v>
      </c>
      <c r="E22" s="93" t="s">
        <v>3825</v>
      </c>
      <c r="F22" s="93" t="s">
        <v>3832</v>
      </c>
      <c r="G22" s="93" t="s">
        <v>3832</v>
      </c>
      <c r="H22" s="93" t="s">
        <v>3832</v>
      </c>
      <c r="I22" s="93">
        <v>3</v>
      </c>
      <c r="J22" s="93" t="s">
        <v>5931</v>
      </c>
      <c r="K22" s="93" t="s">
        <v>5931</v>
      </c>
      <c r="L22" s="93" t="s">
        <v>3813</v>
      </c>
      <c r="M22" s="93"/>
      <c r="N22" s="93" t="str">
        <f t="shared" si="0"/>
        <v>INSERT INTO ft_t_incl (clsf_oid, cl_value, indus_cl_set_id, prnt_clsf_oid, prnt_cl_value, level_num, start_tms, last_chg_tms, last_chg_usr_id, cl_nme, cl_desc,data_src_id)  SELECT 'INSTYPGR21','Preferred Stock','INSTYPGR','INSTYPGR10','Preferred Stock',3,SYSDATE(),SYSDATE(),'GS:PSG:P72','Preferred Stock','Preferred Stock',''     FROM DUAL WHERE NOT EXISTS (SELECT 1 FROM ft_t_incl WHERE cl_value = 'Preferred Stock' AND indus_cl_set_id = 'INSTYPGR'  AND level_num = 3);</v>
      </c>
    </row>
    <row r="23" spans="1:14">
      <c r="A23" s="93" t="s">
        <v>3814</v>
      </c>
      <c r="B23" s="93" t="s">
        <v>3845</v>
      </c>
      <c r="C23" s="93" t="s">
        <v>3833</v>
      </c>
      <c r="D23" s="93" t="s">
        <v>3815</v>
      </c>
      <c r="E23" s="93" t="s">
        <v>3834</v>
      </c>
      <c r="F23" s="93" t="s">
        <v>3833</v>
      </c>
      <c r="G23" s="93" t="s">
        <v>3833</v>
      </c>
      <c r="H23" s="93" t="s">
        <v>3833</v>
      </c>
      <c r="I23" s="93">
        <v>3</v>
      </c>
      <c r="J23" s="93" t="s">
        <v>5931</v>
      </c>
      <c r="K23" s="93" t="s">
        <v>5931</v>
      </c>
      <c r="L23" s="93" t="s">
        <v>3813</v>
      </c>
      <c r="M23" s="93"/>
      <c r="N23" s="93" t="str">
        <f t="shared" si="0"/>
        <v>INSERT INTO ft_t_incl (clsf_oid, cl_value, indus_cl_set_id, prnt_clsf_oid, prnt_cl_value, level_num, start_tms, last_chg_tms, last_chg_usr_id, cl_nme, cl_desc,data_src_id)  SELECT 'INSTYPGR22','Private Placement','INSTYPGR','INSTYPGR11','Private Placement',3,SYSDATE(),SYSDATE(),'GS:PSG:P72','Private Placement','Private Placement',''     FROM DUAL WHERE NOT EXISTS (SELECT 1 FROM ft_t_incl WHERE cl_value = 'Private Placement' AND indus_cl_set_id = 'INSTYPGR'  AND level_num = 3);</v>
      </c>
    </row>
    <row r="24" spans="1:14">
      <c r="A24" s="93" t="s">
        <v>3814</v>
      </c>
      <c r="B24" s="93" t="s">
        <v>3846</v>
      </c>
      <c r="C24" s="93" t="s">
        <v>3847</v>
      </c>
      <c r="D24" s="93" t="s">
        <v>3815</v>
      </c>
      <c r="E24" s="93" t="s">
        <v>3835</v>
      </c>
      <c r="F24" s="93" t="s">
        <v>3847</v>
      </c>
      <c r="G24" s="93" t="s">
        <v>3847</v>
      </c>
      <c r="H24" s="93" t="s">
        <v>3847</v>
      </c>
      <c r="I24" s="93">
        <v>3</v>
      </c>
      <c r="J24" s="93" t="s">
        <v>5931</v>
      </c>
      <c r="K24" s="93" t="s">
        <v>5931</v>
      </c>
      <c r="L24" s="93" t="s">
        <v>3813</v>
      </c>
      <c r="M24" s="93"/>
      <c r="N24" s="93" t="str">
        <f t="shared" si="0"/>
        <v>INSERT INTO ft_t_incl (clsf_oid, cl_value, indus_cl_set_id, prnt_clsf_oid, prnt_cl_value, level_num, start_tms, last_chg_tms, last_chg_usr_id, cl_nme, cl_desc,data_src_id)  SELECT 'INSTYPGR23','REIT','INSTYPGR','INSTYPGR12','REIT',3,SYSDATE(),SYSDATE(),'GS:PSG:P72','REIT','REIT',''     FROM DUAL WHERE NOT EXISTS (SELECT 1 FROM ft_t_incl WHERE cl_value = 'REIT' AND indus_cl_set_id = 'INSTYPGR'  AND level_num = 3);</v>
      </c>
    </row>
    <row r="25" spans="1:14">
      <c r="A25" s="93" t="s">
        <v>3814</v>
      </c>
      <c r="B25" s="93" t="s">
        <v>3851</v>
      </c>
      <c r="C25" s="93" t="s">
        <v>3848</v>
      </c>
      <c r="D25" s="93" t="s">
        <v>3815</v>
      </c>
      <c r="E25" s="93" t="s">
        <v>3836</v>
      </c>
      <c r="F25" s="93" t="s">
        <v>3848</v>
      </c>
      <c r="G25" s="93" t="s">
        <v>3848</v>
      </c>
      <c r="H25" s="93" t="s">
        <v>3848</v>
      </c>
      <c r="I25" s="93">
        <v>3</v>
      </c>
      <c r="J25" s="93" t="s">
        <v>5931</v>
      </c>
      <c r="K25" s="93" t="s">
        <v>5931</v>
      </c>
      <c r="L25" s="93" t="s">
        <v>3813</v>
      </c>
      <c r="M25" s="93"/>
      <c r="N25" s="93" t="str">
        <f t="shared" si="0"/>
        <v>INSERT INTO ft_t_incl (clsf_oid, cl_value, indus_cl_set_id, prnt_clsf_oid, prnt_cl_value, level_num, start_tms, last_chg_tms, last_chg_usr_id, cl_nme, cl_desc,data_src_id)  SELECT 'INSTYPGR24','Convertible Preferred Stock','INSTYPGR','INSTYPGR13','Convertible Preferred Stock',3,SYSDATE(),SYSDATE(),'GS:PSG:P72','Convertible Preferred Stock','Convertible Preferred Stock',''     FROM DUAL WHERE NOT EXISTS (SELECT 1 FROM ft_t_incl WHERE cl_value = 'Convertible Preferred Stock' AND indus_cl_set_id = 'INSTYPGR'  AND level_num = 3);</v>
      </c>
    </row>
    <row r="26" spans="1:14">
      <c r="A26" s="93" t="s">
        <v>3814</v>
      </c>
      <c r="B26" s="93" t="s">
        <v>3852</v>
      </c>
      <c r="C26" s="93" t="s">
        <v>3874</v>
      </c>
      <c r="D26" s="93" t="s">
        <v>3815</v>
      </c>
      <c r="E26" s="93" t="s">
        <v>3837</v>
      </c>
      <c r="F26" s="93" t="s">
        <v>3829</v>
      </c>
      <c r="G26" s="93" t="s">
        <v>3874</v>
      </c>
      <c r="H26" s="93" t="s">
        <v>3874</v>
      </c>
      <c r="I26" s="93">
        <v>4</v>
      </c>
      <c r="J26" s="93" t="s">
        <v>5931</v>
      </c>
      <c r="K26" s="93" t="s">
        <v>5931</v>
      </c>
      <c r="L26" s="93" t="s">
        <v>3813</v>
      </c>
      <c r="M26" s="93"/>
      <c r="N26" s="93" t="str">
        <f t="shared" si="0"/>
        <v>INSERT INTO ft_t_incl (clsf_oid, cl_value, indus_cl_set_id, prnt_clsf_oid, prnt_cl_value, level_num, start_tms, last_chg_tms, last_chg_usr_id, cl_nme, cl_desc,data_src_id)  SELECT 'INSTYPGR25','Equity Right','INSTYPGR','INSTYPGR14','Equity Rights',4,SYSDATE(),SYSDATE(),'GS:PSG:P72','Equity Right','Equity Right',''     FROM DUAL WHERE NOT EXISTS (SELECT 1 FROM ft_t_incl WHERE cl_value = 'Equity Right' AND indus_cl_set_id = 'INSTYPGR'  AND level_num = 4);</v>
      </c>
    </row>
    <row r="27" spans="1:14">
      <c r="A27" s="93" t="s">
        <v>3814</v>
      </c>
      <c r="B27" s="93" t="s">
        <v>3853</v>
      </c>
      <c r="C27" s="93" t="s">
        <v>3850</v>
      </c>
      <c r="D27" s="93" t="s">
        <v>3815</v>
      </c>
      <c r="E27" s="93" t="s">
        <v>3838</v>
      </c>
      <c r="F27" s="93" t="s">
        <v>3830</v>
      </c>
      <c r="G27" s="93" t="s">
        <v>3850</v>
      </c>
      <c r="H27" s="93" t="s">
        <v>3850</v>
      </c>
      <c r="I27" s="93">
        <v>4</v>
      </c>
      <c r="J27" s="93" t="s">
        <v>5931</v>
      </c>
      <c r="K27" s="93" t="s">
        <v>5931</v>
      </c>
      <c r="L27" s="93" t="s">
        <v>3813</v>
      </c>
      <c r="M27" s="93"/>
      <c r="N27" s="93" t="str">
        <f t="shared" si="0"/>
        <v>INSERT INTO ft_t_incl (clsf_oid, cl_value, indus_cl_set_id, prnt_clsf_oid, prnt_cl_value, level_num, start_tms, last_chg_tms, last_chg_usr_id, cl_nme, cl_desc,data_src_id)  SELECT 'INSTYPGR26','Equity Warrant','INSTYPGR','INSTYPGR15','Equity Warrants',4,SYSDATE(),SYSDATE(),'GS:PSG:P72','Equity Warrant','Equity Warrant',''     FROM DUAL WHERE NOT EXISTS (SELECT 1 FROM ft_t_incl WHERE cl_value = 'Equity Warrant' AND indus_cl_set_id = 'INSTYPGR'  AND level_num = 4);</v>
      </c>
    </row>
    <row r="28" spans="1:14">
      <c r="A28" s="93" t="s">
        <v>3814</v>
      </c>
      <c r="B28" s="93" t="s">
        <v>3854</v>
      </c>
      <c r="C28" s="93" t="s">
        <v>3875</v>
      </c>
      <c r="D28" s="93" t="s">
        <v>3815</v>
      </c>
      <c r="E28" s="93" t="s">
        <v>3839</v>
      </c>
      <c r="F28" s="93" t="s">
        <v>3875</v>
      </c>
      <c r="G28" s="93" t="s">
        <v>3875</v>
      </c>
      <c r="H28" s="93" t="s">
        <v>3875</v>
      </c>
      <c r="I28" s="93">
        <v>4</v>
      </c>
      <c r="J28" s="93" t="s">
        <v>5931</v>
      </c>
      <c r="K28" s="93" t="s">
        <v>5931</v>
      </c>
      <c r="L28" s="93" t="s">
        <v>3813</v>
      </c>
      <c r="M28" s="93"/>
      <c r="N28" s="93" t="str">
        <f t="shared" si="0"/>
        <v>INSERT INTO ft_t_incl (clsf_oid, cl_value, indus_cl_set_id, prnt_clsf_oid, prnt_cl_value, level_num, start_tms, last_chg_tms, last_chg_usr_id, cl_nme, cl_desc,data_src_id)  SELECT 'INSTYPGR27','Common Stock','INSTYPGR','INSTYPGR16','Common Stock',4,SYSDATE(),SYSDATE(),'GS:PSG:P72','Common Stock','Common Stock',''     FROM DUAL WHERE NOT EXISTS (SELECT 1 FROM ft_t_incl WHERE cl_value = 'Common Stock' AND indus_cl_set_id = 'INSTYPGR'  AND level_num = 4);</v>
      </c>
    </row>
    <row r="29" spans="1:14">
      <c r="A29" s="93" t="s">
        <v>3814</v>
      </c>
      <c r="B29" s="93" t="s">
        <v>3855</v>
      </c>
      <c r="C29" s="93" t="s">
        <v>3797</v>
      </c>
      <c r="D29" s="93" t="s">
        <v>3815</v>
      </c>
      <c r="E29" s="93" t="s">
        <v>3840</v>
      </c>
      <c r="F29" s="93" t="s">
        <v>3797</v>
      </c>
      <c r="G29" s="93" t="s">
        <v>3797</v>
      </c>
      <c r="H29" s="93" t="s">
        <v>3797</v>
      </c>
      <c r="I29" s="93">
        <v>4</v>
      </c>
      <c r="J29" s="93" t="s">
        <v>5931</v>
      </c>
      <c r="K29" s="93" t="s">
        <v>5931</v>
      </c>
      <c r="L29" s="93" t="s">
        <v>3813</v>
      </c>
      <c r="M29" s="93"/>
      <c r="N29" s="93" t="str">
        <f t="shared" si="0"/>
        <v>INSERT INTO ft_t_incl (clsf_oid, cl_value, indus_cl_set_id, prnt_clsf_oid, prnt_cl_value, level_num, start_tms, last_chg_tms, last_chg_usr_id, cl_nme, cl_desc,data_src_id)  SELECT 'INSTYPGR28','ADR','INSTYPGR','INSTYPGR17','ADR',4,SYSDATE(),SYSDATE(),'GS:PSG:P72','ADR','ADR',''     FROM DUAL WHERE NOT EXISTS (SELECT 1 FROM ft_t_incl WHERE cl_value = 'ADR' AND indus_cl_set_id = 'INSTYPGR'  AND level_num = 4);</v>
      </c>
    </row>
    <row r="30" spans="1:14">
      <c r="A30" s="93" t="s">
        <v>3814</v>
      </c>
      <c r="B30" s="93" t="s">
        <v>3856</v>
      </c>
      <c r="C30" s="93" t="s">
        <v>3849</v>
      </c>
      <c r="D30" s="93" t="s">
        <v>3815</v>
      </c>
      <c r="E30" s="93" t="s">
        <v>3841</v>
      </c>
      <c r="F30" s="93" t="s">
        <v>3849</v>
      </c>
      <c r="G30" s="93" t="s">
        <v>3849</v>
      </c>
      <c r="H30" s="93" t="s">
        <v>3849</v>
      </c>
      <c r="I30" s="93">
        <v>4</v>
      </c>
      <c r="J30" s="93" t="s">
        <v>5931</v>
      </c>
      <c r="K30" s="93" t="s">
        <v>5931</v>
      </c>
      <c r="L30" s="93" t="s">
        <v>3813</v>
      </c>
      <c r="M30" s="93"/>
      <c r="N30" s="93" t="str">
        <f t="shared" si="0"/>
        <v>INSERT INTO ft_t_incl (clsf_oid, cl_value, indus_cl_set_id, prnt_clsf_oid, prnt_cl_value, level_num, start_tms, last_chg_tms, last_chg_usr_id, cl_nme, cl_desc,data_src_id)  SELECT 'INSTYPGR29','GDR','INSTYPGR','INSTYPGR18','GDR',4,SYSDATE(),SYSDATE(),'GS:PSG:P72','GDR','GDR',''     FROM DUAL WHERE NOT EXISTS (SELECT 1 FROM ft_t_incl WHERE cl_value = 'GDR' AND indus_cl_set_id = 'INSTYPGR'  AND level_num = 4);</v>
      </c>
    </row>
    <row r="31" spans="1:14">
      <c r="A31" s="93" t="s">
        <v>3814</v>
      </c>
      <c r="B31" s="93" t="s">
        <v>3857</v>
      </c>
      <c r="C31" s="93" t="s">
        <v>3944</v>
      </c>
      <c r="D31" s="93" t="s">
        <v>3815</v>
      </c>
      <c r="E31" s="93" t="s">
        <v>3842</v>
      </c>
      <c r="F31" s="93" t="s">
        <v>3944</v>
      </c>
      <c r="G31" s="93" t="s">
        <v>3944</v>
      </c>
      <c r="H31" s="93" t="s">
        <v>3944</v>
      </c>
      <c r="I31" s="93">
        <v>4</v>
      </c>
      <c r="J31" s="93" t="s">
        <v>5931</v>
      </c>
      <c r="K31" s="93" t="s">
        <v>5931</v>
      </c>
      <c r="L31" s="93" t="s">
        <v>3813</v>
      </c>
      <c r="M31" s="93"/>
      <c r="N31" s="93" t="str">
        <f t="shared" si="0"/>
        <v>INSERT INTO ft_t_incl (clsf_oid, cl_value, indus_cl_set_id, prnt_clsf_oid, prnt_cl_value, level_num, start_tms, last_chg_tms, last_chg_usr_id, cl_nme, cl_desc,data_src_id)  SELECT 'INSTYPGR30','MLP','INSTYPGR','INSTYPGR19','MLP',4,SYSDATE(),SYSDATE(),'GS:PSG:P72','MLP','MLP',''     FROM DUAL WHERE NOT EXISTS (SELECT 1 FROM ft_t_incl WHERE cl_value = 'MLP' AND indus_cl_set_id = 'INSTYPGR'  AND level_num = 4);</v>
      </c>
    </row>
    <row r="32" spans="1:14">
      <c r="A32" s="93" t="s">
        <v>3814</v>
      </c>
      <c r="B32" s="93" t="s">
        <v>3858</v>
      </c>
      <c r="C32" s="93" t="s">
        <v>3831</v>
      </c>
      <c r="D32" s="93" t="s">
        <v>3815</v>
      </c>
      <c r="E32" s="93" t="s">
        <v>3843</v>
      </c>
      <c r="F32" s="93" t="s">
        <v>3831</v>
      </c>
      <c r="G32" s="93" t="s">
        <v>3831</v>
      </c>
      <c r="H32" s="93" t="s">
        <v>3831</v>
      </c>
      <c r="I32" s="93">
        <v>4</v>
      </c>
      <c r="J32" s="93" t="s">
        <v>5931</v>
      </c>
      <c r="K32" s="93" t="s">
        <v>5931</v>
      </c>
      <c r="L32" s="93" t="s">
        <v>3813</v>
      </c>
      <c r="M32" s="93"/>
      <c r="N32" s="93" t="str">
        <f t="shared" si="0"/>
        <v>INSERT INTO ft_t_incl (clsf_oid, cl_value, indus_cl_set_id, prnt_clsf_oid, prnt_cl_value, level_num, start_tms, last_chg_tms, last_chg_usr_id, cl_nme, cl_desc,data_src_id)  SELECT 'INSTYPGR31','Preference','INSTYPGR','INSTYPGR20','Preference',4,SYSDATE(),SYSDATE(),'GS:PSG:P72','Preference','Preference',''     FROM DUAL WHERE NOT EXISTS (SELECT 1 FROM ft_t_incl WHERE cl_value = 'Preference' AND indus_cl_set_id = 'INSTYPGR'  AND level_num = 4);</v>
      </c>
    </row>
    <row r="33" spans="1:14">
      <c r="A33" s="93" t="s">
        <v>3814</v>
      </c>
      <c r="B33" s="93" t="s">
        <v>3859</v>
      </c>
      <c r="C33" s="93" t="s">
        <v>3832</v>
      </c>
      <c r="D33" s="93" t="s">
        <v>3815</v>
      </c>
      <c r="E33" s="93" t="s">
        <v>3844</v>
      </c>
      <c r="F33" s="93" t="s">
        <v>3832</v>
      </c>
      <c r="G33" s="93" t="s">
        <v>3832</v>
      </c>
      <c r="H33" s="93" t="s">
        <v>3832</v>
      </c>
      <c r="I33" s="93">
        <v>4</v>
      </c>
      <c r="J33" s="93" t="s">
        <v>5931</v>
      </c>
      <c r="K33" s="93" t="s">
        <v>5931</v>
      </c>
      <c r="L33" s="93" t="s">
        <v>3813</v>
      </c>
      <c r="M33" s="93"/>
      <c r="N33" s="93" t="str">
        <f t="shared" si="0"/>
        <v>INSERT INTO ft_t_incl (clsf_oid, cl_value, indus_cl_set_id, prnt_clsf_oid, prnt_cl_value, level_num, start_tms, last_chg_tms, last_chg_usr_id, cl_nme, cl_desc,data_src_id)  SELECT 'INSTYPGR32','Preferred Stock','INSTYPGR','INSTYPGR21','Preferred Stock',4,SYSDATE(),SYSDATE(),'GS:PSG:P72','Preferred Stock','Preferred Stock',''     FROM DUAL WHERE NOT EXISTS (SELECT 1 FROM ft_t_incl WHERE cl_value = 'Preferred Stock' AND indus_cl_set_id = 'INSTYPGR'  AND level_num = 4);</v>
      </c>
    </row>
    <row r="34" spans="1:14">
      <c r="A34" s="93" t="s">
        <v>3814</v>
      </c>
      <c r="B34" s="93" t="s">
        <v>3950</v>
      </c>
      <c r="C34" s="93" t="s">
        <v>3833</v>
      </c>
      <c r="D34" s="93" t="s">
        <v>3815</v>
      </c>
      <c r="E34" s="93" t="s">
        <v>3845</v>
      </c>
      <c r="F34" s="93" t="s">
        <v>3833</v>
      </c>
      <c r="G34" s="93" t="s">
        <v>3833</v>
      </c>
      <c r="H34" s="93" t="s">
        <v>3833</v>
      </c>
      <c r="I34" s="93">
        <v>4</v>
      </c>
      <c r="J34" s="93" t="s">
        <v>5931</v>
      </c>
      <c r="K34" s="93" t="s">
        <v>5931</v>
      </c>
      <c r="L34" s="93" t="s">
        <v>3813</v>
      </c>
      <c r="M34" s="93"/>
      <c r="N34" s="93" t="str">
        <f t="shared" si="0"/>
        <v>INSERT INTO ft_t_incl (clsf_oid, cl_value, indus_cl_set_id, prnt_clsf_oid, prnt_cl_value, level_num, start_tms, last_chg_tms, last_chg_usr_id, cl_nme, cl_desc,data_src_id)  SELECT 'INSTYPGR33','Private Placement','INSTYPGR','INSTYPGR22','Private Placement',4,SYSDATE(),SYSDATE(),'GS:PSG:P72','Private Placement','Private Placement',''     FROM DUAL WHERE NOT EXISTS (SELECT 1 FROM ft_t_incl WHERE cl_value = 'Private Placement' AND indus_cl_set_id = 'INSTYPGR'  AND level_num = 4);</v>
      </c>
    </row>
    <row r="35" spans="1:14">
      <c r="A35" s="93" t="s">
        <v>3814</v>
      </c>
      <c r="B35" s="93" t="s">
        <v>3951</v>
      </c>
      <c r="C35" s="93" t="s">
        <v>3847</v>
      </c>
      <c r="D35" s="93" t="s">
        <v>3815</v>
      </c>
      <c r="E35" s="93" t="s">
        <v>3846</v>
      </c>
      <c r="F35" s="93" t="s">
        <v>3847</v>
      </c>
      <c r="G35" s="93" t="s">
        <v>3847</v>
      </c>
      <c r="H35" s="93" t="s">
        <v>3847</v>
      </c>
      <c r="I35" s="93">
        <v>4</v>
      </c>
      <c r="J35" s="93" t="s">
        <v>5931</v>
      </c>
      <c r="K35" s="93" t="s">
        <v>5931</v>
      </c>
      <c r="L35" s="93" t="s">
        <v>3813</v>
      </c>
      <c r="M35" s="93"/>
      <c r="N35" s="93" t="str">
        <f t="shared" si="0"/>
        <v>INSERT INTO ft_t_incl (clsf_oid, cl_value, indus_cl_set_id, prnt_clsf_oid, prnt_cl_value, level_num, start_tms, last_chg_tms, last_chg_usr_id, cl_nme, cl_desc,data_src_id)  SELECT 'INSTYPGR34','REIT','INSTYPGR','INSTYPGR23','REIT',4,SYSDATE(),SYSDATE(),'GS:PSG:P72','REIT','REIT',''     FROM DUAL WHERE NOT EXISTS (SELECT 1 FROM ft_t_incl WHERE cl_value = 'REIT' AND indus_cl_set_id = 'INSTYPGR'  AND level_num = 4);</v>
      </c>
    </row>
    <row r="36" spans="1:14">
      <c r="A36" s="93" t="s">
        <v>3814</v>
      </c>
      <c r="B36" s="93" t="s">
        <v>3952</v>
      </c>
      <c r="C36" s="93" t="s">
        <v>3848</v>
      </c>
      <c r="D36" s="93" t="s">
        <v>3815</v>
      </c>
      <c r="E36" s="93" t="s">
        <v>3851</v>
      </c>
      <c r="F36" s="93" t="s">
        <v>3848</v>
      </c>
      <c r="G36" s="93" t="s">
        <v>3848</v>
      </c>
      <c r="H36" s="93" t="s">
        <v>3848</v>
      </c>
      <c r="I36" s="93">
        <v>4</v>
      </c>
      <c r="J36" s="93" t="s">
        <v>5931</v>
      </c>
      <c r="K36" s="93" t="s">
        <v>5931</v>
      </c>
      <c r="L36" s="93" t="s">
        <v>3813</v>
      </c>
      <c r="M36" s="93"/>
      <c r="N36" s="93" t="str">
        <f t="shared" si="0"/>
        <v>INSERT INTO ft_t_incl (clsf_oid, cl_value, indus_cl_set_id, prnt_clsf_oid, prnt_cl_value, level_num, start_tms, last_chg_tms, last_chg_usr_id, cl_nme, cl_desc,data_src_id)  SELECT 'INSTYPGR35','Convertible Preferred Stock','INSTYPGR','INSTYPGR24','Convertible Preferred Stock',4,SYSDATE(),SYSDATE(),'GS:PSG:P72','Convertible Preferred Stock','Convertible Preferred Stock',''     FROM DUAL WHERE NOT EXISTS (SELECT 1 FROM ft_t_incl WHERE cl_value = 'Convertible Preferred Stock' AND indus_cl_set_id = 'INSTYPGR'  AND level_num = 4);</v>
      </c>
    </row>
    <row r="37" spans="1:14" s="212" customFormat="1">
      <c r="A37" s="212" t="s">
        <v>3814</v>
      </c>
      <c r="B37" s="212" t="s">
        <v>3960</v>
      </c>
      <c r="C37" s="212" t="s">
        <v>3961</v>
      </c>
      <c r="D37" s="212" t="s">
        <v>3815</v>
      </c>
      <c r="G37" s="212" t="s">
        <v>3961</v>
      </c>
      <c r="H37" s="212" t="s">
        <v>3961</v>
      </c>
      <c r="I37" s="212">
        <v>1</v>
      </c>
      <c r="J37" s="212" t="s">
        <v>5931</v>
      </c>
      <c r="K37" s="212" t="s">
        <v>5931</v>
      </c>
      <c r="L37" s="212" t="s">
        <v>3813</v>
      </c>
      <c r="N37" s="212" t="str">
        <f t="shared" si="0"/>
        <v>INSERT INTO ft_t_incl (clsf_oid, cl_value, indus_cl_set_id, level_num, start_tms, last_chg_tms, last_chg_usr_id, cl_nme, cl_desc,data_src_id)  SELECT 'INSTYPGR36','Funds','INSTYPGR',1,SYSDATE(),SYSDATE(),'GS:PSG:P72','Funds','Funds',''     FROM DUAL WHERE NOT EXISTS (SELECT 1 FROM ft_t_incl WHERE cl_value = 'Funds' AND indus_cl_set_id = 'INSTYPGR');</v>
      </c>
    </row>
    <row r="38" spans="1:14" s="212" customFormat="1">
      <c r="A38" s="212" t="s">
        <v>3814</v>
      </c>
      <c r="B38" s="212" t="s">
        <v>3962</v>
      </c>
      <c r="C38" s="212" t="s">
        <v>3963</v>
      </c>
      <c r="D38" s="212" t="s">
        <v>3815</v>
      </c>
      <c r="E38" s="212" t="s">
        <v>3960</v>
      </c>
      <c r="F38" s="212" t="s">
        <v>3961</v>
      </c>
      <c r="G38" s="212" t="s">
        <v>3963</v>
      </c>
      <c r="H38" s="212" t="s">
        <v>3963</v>
      </c>
      <c r="I38" s="212">
        <v>2</v>
      </c>
      <c r="J38" s="212" t="s">
        <v>5931</v>
      </c>
      <c r="K38" s="212" t="s">
        <v>5931</v>
      </c>
      <c r="L38" s="212" t="s">
        <v>3813</v>
      </c>
      <c r="N38" s="212" t="str">
        <f t="shared" si="0"/>
        <v>INSERT INTO ft_t_incl (clsf_oid, cl_value, indus_cl_set_id, prnt_clsf_oid, prnt_cl_value, level_num, start_tms, last_chg_tms, last_chg_usr_id, cl_nme, cl_desc,data_src_id)  SELECT 'INSTYPGR37','ETF','INSTYPGR','INSTYPGR36','Funds',2,SYSDATE(),SYSDATE(),'GS:PSG:P72','ETF','ETF',''     FROM DUAL WHERE NOT EXISTS (SELECT 1 FROM ft_t_incl WHERE cl_value = 'ETF' AND indus_cl_set_id = 'INSTYPGR'  AND level_num = 2);</v>
      </c>
    </row>
    <row r="39" spans="1:14">
      <c r="A39" s="93" t="s">
        <v>3814</v>
      </c>
      <c r="B39" s="93" t="s">
        <v>3969</v>
      </c>
      <c r="C39" s="93" t="s">
        <v>3964</v>
      </c>
      <c r="D39" s="93" t="s">
        <v>3815</v>
      </c>
      <c r="E39" s="93" t="s">
        <v>3960</v>
      </c>
      <c r="F39" s="93" t="s">
        <v>3961</v>
      </c>
      <c r="G39" s="93" t="s">
        <v>3964</v>
      </c>
      <c r="H39" s="93" t="s">
        <v>3964</v>
      </c>
      <c r="I39" s="93">
        <v>2</v>
      </c>
      <c r="J39" s="93" t="s">
        <v>5931</v>
      </c>
      <c r="K39" s="93" t="s">
        <v>5931</v>
      </c>
      <c r="L39" s="93" t="s">
        <v>3813</v>
      </c>
      <c r="M39" s="93"/>
      <c r="N39" s="93" t="str">
        <f t="shared" ref="N39:N44" si="1">IF(I39=1,CONCATENATE("INSERT INTO ft_t_incl (clsf_oid, cl_value, indus_cl_set_id, level_num, start_tms, last_chg_tms, last_chg_usr_id, cl_nme, cl_desc,data_src_id)  SELECT '", B39, "','", C39, "','", D39, "',", I39, ",", J39, ",", K39, ",'", L39, "','", G39, "','", H39, "','", M39, "'     FROM DUAL WHERE NOT EXISTS (SELECT 1 FROM ft_t_incl WHERE cl_value = '", C39, "' AND indus_cl_set_id = '", D39, "');"),CONCATENATE("INSERT INTO ft_t_incl (clsf_oid, cl_value, indus_cl_set_id, prnt_clsf_oid, prnt_cl_value, level_num, start_tms, last_chg_tms, last_chg_usr_id, cl_nme, cl_desc,data_src_id)  SELECT '", B39, "','", C39, "','", D39, "','", E39, "','", F39, "',", I39, ",", J39, ",", K39, ",'", L39, "','", G39, "','", H39, "','", M39, "'     FROM DUAL WHERE NOT EXISTS (SELECT 1 FROM ft_t_incl WHERE cl_value = '", C39, "' AND indus_cl_set_id = '", D39, "'  AND level_num = ",I39,");"))</f>
        <v>INSERT INTO ft_t_incl (clsf_oid, cl_value, indus_cl_set_id, prnt_clsf_oid, prnt_cl_value, level_num, start_tms, last_chg_tms, last_chg_usr_id, cl_nme, cl_desc,data_src_id)  SELECT 'INSTYPGR38','Fund of Funds','INSTYPGR','INSTYPGR36','Funds',2,SYSDATE(),SYSDATE(),'GS:PSG:P72','Fund of Funds','Fund of Funds',''     FROM DUAL WHERE NOT EXISTS (SELECT 1 FROM ft_t_incl WHERE cl_value = 'Fund of Funds' AND indus_cl_set_id = 'INSTYPGR'  AND level_num = 2);</v>
      </c>
    </row>
    <row r="40" spans="1:14">
      <c r="A40" s="93" t="s">
        <v>3814</v>
      </c>
      <c r="B40" s="93" t="s">
        <v>3970</v>
      </c>
      <c r="C40" s="93" t="s">
        <v>3965</v>
      </c>
      <c r="D40" s="93" t="s">
        <v>3815</v>
      </c>
      <c r="E40" s="93" t="s">
        <v>3960</v>
      </c>
      <c r="F40" s="93" t="s">
        <v>3961</v>
      </c>
      <c r="G40" s="93" t="s">
        <v>3965</v>
      </c>
      <c r="H40" s="93" t="s">
        <v>3965</v>
      </c>
      <c r="I40" s="93">
        <v>2</v>
      </c>
      <c r="J40" s="93" t="s">
        <v>5931</v>
      </c>
      <c r="K40" s="93" t="s">
        <v>5931</v>
      </c>
      <c r="L40" s="93" t="s">
        <v>3813</v>
      </c>
      <c r="M40" s="93"/>
      <c r="N40" s="93" t="str">
        <f t="shared" si="1"/>
        <v>INSERT INTO ft_t_incl (clsf_oid, cl_value, indus_cl_set_id, prnt_clsf_oid, prnt_cl_value, level_num, start_tms, last_chg_tms, last_chg_usr_id, cl_nme, cl_desc,data_src_id)  SELECT 'INSTYPGR39','Hedge Funds','INSTYPGR','INSTYPGR36','Funds',2,SYSDATE(),SYSDATE(),'GS:PSG:P72','Hedge Funds','Hedge Funds',''     FROM DUAL WHERE NOT EXISTS (SELECT 1 FROM ft_t_incl WHERE cl_value = 'Hedge Funds' AND indus_cl_set_id = 'INSTYPGR'  AND level_num = 2);</v>
      </c>
    </row>
    <row r="41" spans="1:14" s="212" customFormat="1">
      <c r="A41" s="212" t="s">
        <v>3814</v>
      </c>
      <c r="B41" s="212" t="s">
        <v>3971</v>
      </c>
      <c r="C41" s="212" t="s">
        <v>3966</v>
      </c>
      <c r="D41" s="212" t="s">
        <v>3815</v>
      </c>
      <c r="E41" s="212" t="s">
        <v>3960</v>
      </c>
      <c r="F41" s="212" t="s">
        <v>3961</v>
      </c>
      <c r="G41" s="212" t="s">
        <v>3966</v>
      </c>
      <c r="H41" s="212" t="s">
        <v>3966</v>
      </c>
      <c r="I41" s="212">
        <v>2</v>
      </c>
      <c r="J41" s="212" t="s">
        <v>5931</v>
      </c>
      <c r="K41" s="212" t="s">
        <v>5931</v>
      </c>
      <c r="L41" s="212" t="s">
        <v>3813</v>
      </c>
      <c r="N41" s="212" t="str">
        <f t="shared" si="1"/>
        <v>INSERT INTO ft_t_incl (clsf_oid, cl_value, indus_cl_set_id, prnt_clsf_oid, prnt_cl_value, level_num, start_tms, last_chg_tms, last_chg_usr_id, cl_nme, cl_desc,data_src_id)  SELECT 'INSTYPGR40','Mutual Funds','INSTYPGR','INSTYPGR36','Funds',2,SYSDATE(),SYSDATE(),'GS:PSG:P72','Mutual Funds','Mutual Funds',''     FROM DUAL WHERE NOT EXISTS (SELECT 1 FROM ft_t_incl WHERE cl_value = 'Mutual Funds' AND indus_cl_set_id = 'INSTYPGR'  AND level_num = 2);</v>
      </c>
    </row>
    <row r="42" spans="1:14">
      <c r="A42" s="93" t="s">
        <v>3814</v>
      </c>
      <c r="B42" s="93" t="s">
        <v>3972</v>
      </c>
      <c r="C42" s="93" t="s">
        <v>3967</v>
      </c>
      <c r="D42" s="93" t="s">
        <v>3815</v>
      </c>
      <c r="E42" s="93" t="s">
        <v>3960</v>
      </c>
      <c r="F42" s="93" t="s">
        <v>3961</v>
      </c>
      <c r="G42" s="93" t="s">
        <v>3967</v>
      </c>
      <c r="H42" s="93" t="s">
        <v>3967</v>
      </c>
      <c r="I42" s="93">
        <v>2</v>
      </c>
      <c r="J42" s="93" t="s">
        <v>5931</v>
      </c>
      <c r="K42" s="93" t="s">
        <v>5931</v>
      </c>
      <c r="L42" s="93" t="s">
        <v>3813</v>
      </c>
      <c r="M42" s="93"/>
      <c r="N42" s="93" t="str">
        <f t="shared" si="1"/>
        <v>INSERT INTO ft_t_incl (clsf_oid, cl_value, indus_cl_set_id, prnt_clsf_oid, prnt_cl_value, level_num, start_tms, last_chg_tms, last_chg_usr_id, cl_nme, cl_desc,data_src_id)  SELECT 'INSTYPGR41','Private Equity Fund','INSTYPGR','INSTYPGR36','Funds',2,SYSDATE(),SYSDATE(),'GS:PSG:P72','Private Equity Fund','Private Equity Fund',''     FROM DUAL WHERE NOT EXISTS (SELECT 1 FROM ft_t_incl WHERE cl_value = 'Private Equity Fund' AND indus_cl_set_id = 'INSTYPGR'  AND level_num = 2);</v>
      </c>
    </row>
    <row r="43" spans="1:14">
      <c r="A43" s="93" t="s">
        <v>3814</v>
      </c>
      <c r="B43" s="93" t="s">
        <v>3973</v>
      </c>
      <c r="C43" s="93" t="s">
        <v>3968</v>
      </c>
      <c r="D43" s="93" t="s">
        <v>3815</v>
      </c>
      <c r="E43" s="93" t="s">
        <v>3960</v>
      </c>
      <c r="F43" s="93" t="s">
        <v>3961</v>
      </c>
      <c r="G43" s="93" t="s">
        <v>3968</v>
      </c>
      <c r="H43" s="93" t="s">
        <v>3968</v>
      </c>
      <c r="I43" s="93">
        <v>2</v>
      </c>
      <c r="J43" s="93" t="s">
        <v>5931</v>
      </c>
      <c r="K43" s="93" t="s">
        <v>5931</v>
      </c>
      <c r="L43" s="93" t="s">
        <v>3813</v>
      </c>
      <c r="M43" s="93"/>
      <c r="N43" s="93" t="str">
        <f t="shared" si="1"/>
        <v>INSERT INTO ft_t_incl (clsf_oid, cl_value, indus_cl_set_id, prnt_clsf_oid, prnt_cl_value, level_num, start_tms, last_chg_tms, last_chg_usr_id, cl_nme, cl_desc,data_src_id)  SELECT 'INSTYPGR42','Unit Investment Trust','INSTYPGR','INSTYPGR36','Funds',2,SYSDATE(),SYSDATE(),'GS:PSG:P72','Unit Investment Trust','Unit Investment Trust',''     FROM DUAL WHERE NOT EXISTS (SELECT 1 FROM ft_t_incl WHERE cl_value = 'Unit Investment Trust' AND indus_cl_set_id = 'INSTYPGR'  AND level_num = 2);</v>
      </c>
    </row>
    <row r="44" spans="1:14" s="212" customFormat="1">
      <c r="A44" s="212" t="s">
        <v>3814</v>
      </c>
      <c r="B44" s="212" t="s">
        <v>3974</v>
      </c>
      <c r="C44" s="212" t="s">
        <v>3975</v>
      </c>
      <c r="D44" s="212" t="s">
        <v>3815</v>
      </c>
      <c r="E44" s="212" t="s">
        <v>3962</v>
      </c>
      <c r="F44" s="212" t="s">
        <v>3963</v>
      </c>
      <c r="G44" s="212" t="s">
        <v>3975</v>
      </c>
      <c r="H44" s="212" t="s">
        <v>3975</v>
      </c>
      <c r="I44" s="212">
        <v>3</v>
      </c>
      <c r="J44" s="212" t="s">
        <v>5931</v>
      </c>
      <c r="K44" s="212" t="s">
        <v>5931</v>
      </c>
      <c r="L44" s="212" t="s">
        <v>3813</v>
      </c>
      <c r="N44" s="212" t="str">
        <f t="shared" si="1"/>
        <v>INSERT INTO ft_t_incl (clsf_oid, cl_value, indus_cl_set_id, prnt_clsf_oid, prnt_cl_value, level_num, start_tms, last_chg_tms, last_chg_usr_id, cl_nme, cl_desc,data_src_id)  SELECT 'INSTYPGR43','Commodity ETF','INSTYPGR','INSTYPGR37','ETF',3,SYSDATE(),SYSDATE(),'GS:PSG:P72','Commodity ETF','Commodity ETF',''     FROM DUAL WHERE NOT EXISTS (SELECT 1 FROM ft_t_incl WHERE cl_value = 'Commodity ETF' AND indus_cl_set_id = 'INSTYPGR'  AND level_num = 3);</v>
      </c>
    </row>
    <row r="45" spans="1:14" s="212" customFormat="1">
      <c r="A45" s="212" t="s">
        <v>3814</v>
      </c>
      <c r="B45" s="212" t="s">
        <v>3980</v>
      </c>
      <c r="C45" s="212" t="s">
        <v>3976</v>
      </c>
      <c r="D45" s="212" t="s">
        <v>3815</v>
      </c>
      <c r="E45" s="212" t="s">
        <v>3962</v>
      </c>
      <c r="F45" s="212" t="s">
        <v>3963</v>
      </c>
      <c r="G45" s="212" t="s">
        <v>3976</v>
      </c>
      <c r="H45" s="212" t="s">
        <v>3976</v>
      </c>
      <c r="I45" s="212">
        <v>3</v>
      </c>
      <c r="J45" s="212" t="s">
        <v>5931</v>
      </c>
      <c r="K45" s="212" t="s">
        <v>5931</v>
      </c>
      <c r="L45" s="212" t="s">
        <v>3813</v>
      </c>
      <c r="N45" s="212" t="str">
        <f t="shared" ref="N45:N50" si="2">IF(I45=1,CONCATENATE("INSERT INTO ft_t_incl (clsf_oid, cl_value, indus_cl_set_id, level_num, start_tms, last_chg_tms, last_chg_usr_id, cl_nme, cl_desc,data_src_id)  SELECT '", B45, "','", C45, "','", D45, "',", I45, ",", J45, ",", K45, ",'", L45, "','", G45, "','", H45, "','", M45, "'     FROM DUAL WHERE NOT EXISTS (SELECT 1 FROM ft_t_incl WHERE cl_value = '", C45, "' AND indus_cl_set_id = '", D45, "');"),CONCATENATE("INSERT INTO ft_t_incl (clsf_oid, cl_value, indus_cl_set_id, prnt_clsf_oid, prnt_cl_value, level_num, start_tms, last_chg_tms, last_chg_usr_id, cl_nme, cl_desc,data_src_id)  SELECT '", B45, "','", C45, "','", D45, "','", E45, "','", F45, "',", I45, ",", J45, ",", K45, ",'", L45, "','", G45, "','", H45, "','", M45, "'     FROM DUAL WHERE NOT EXISTS (SELECT 1 FROM ft_t_incl WHERE cl_value = '", C45, "' AND indus_cl_set_id = '", D45, "'  AND level_num = ",I45,");"))</f>
        <v>INSERT INTO ft_t_incl (clsf_oid, cl_value, indus_cl_set_id, prnt_clsf_oid, prnt_cl_value, level_num, start_tms, last_chg_tms, last_chg_usr_id, cl_nme, cl_desc,data_src_id)  SELECT 'INSTYPGR44','Equity ETF','INSTYPGR','INSTYPGR37','ETF',3,SYSDATE(),SYSDATE(),'GS:PSG:P72','Equity ETF','Equity ETF',''     FROM DUAL WHERE NOT EXISTS (SELECT 1 FROM ft_t_incl WHERE cl_value = 'Equity ETF' AND indus_cl_set_id = 'INSTYPGR'  AND level_num = 3);</v>
      </c>
    </row>
    <row r="46" spans="1:14" s="212" customFormat="1">
      <c r="A46" s="212" t="s">
        <v>3814</v>
      </c>
      <c r="B46" s="212" t="s">
        <v>3981</v>
      </c>
      <c r="C46" s="212" t="s">
        <v>3977</v>
      </c>
      <c r="D46" s="212" t="s">
        <v>3815</v>
      </c>
      <c r="E46" s="212" t="s">
        <v>3962</v>
      </c>
      <c r="F46" s="212" t="s">
        <v>3963</v>
      </c>
      <c r="G46" s="212" t="s">
        <v>3977</v>
      </c>
      <c r="H46" s="212" t="s">
        <v>3977</v>
      </c>
      <c r="I46" s="212">
        <v>3</v>
      </c>
      <c r="J46" s="212" t="s">
        <v>5931</v>
      </c>
      <c r="K46" s="212" t="s">
        <v>5931</v>
      </c>
      <c r="L46" s="212" t="s">
        <v>3813</v>
      </c>
      <c r="N46" s="212" t="str">
        <f t="shared" si="2"/>
        <v>INSERT INTO ft_t_incl (clsf_oid, cl_value, indus_cl_set_id, prnt_clsf_oid, prnt_cl_value, level_num, start_tms, last_chg_tms, last_chg_usr_id, cl_nme, cl_desc,data_src_id)  SELECT 'INSTYPGR45','Fixed Income ETF','INSTYPGR','INSTYPGR37','ETF',3,SYSDATE(),SYSDATE(),'GS:PSG:P72','Fixed Income ETF','Fixed Income ETF',''     FROM DUAL WHERE NOT EXISTS (SELECT 1 FROM ft_t_incl WHERE cl_value = 'Fixed Income ETF' AND indus_cl_set_id = 'INSTYPGR'  AND level_num = 3);</v>
      </c>
    </row>
    <row r="47" spans="1:14">
      <c r="A47" s="93" t="s">
        <v>3814</v>
      </c>
      <c r="B47" s="93" t="s">
        <v>3982</v>
      </c>
      <c r="C47" s="93" t="s">
        <v>3964</v>
      </c>
      <c r="D47" s="93" t="s">
        <v>3815</v>
      </c>
      <c r="E47" s="93" t="s">
        <v>3969</v>
      </c>
      <c r="F47" s="93" t="s">
        <v>3964</v>
      </c>
      <c r="G47" s="93" t="s">
        <v>3964</v>
      </c>
      <c r="H47" s="93" t="s">
        <v>3964</v>
      </c>
      <c r="I47" s="93">
        <v>3</v>
      </c>
      <c r="J47" s="93" t="s">
        <v>5931</v>
      </c>
      <c r="K47" s="93" t="s">
        <v>5931</v>
      </c>
      <c r="L47" s="93" t="s">
        <v>3813</v>
      </c>
      <c r="M47" s="93"/>
      <c r="N47" s="93" t="str">
        <f t="shared" si="2"/>
        <v>INSERT INTO ft_t_incl (clsf_oid, cl_value, indus_cl_set_id, prnt_clsf_oid, prnt_cl_value, level_num, start_tms, last_chg_tms, last_chg_usr_id, cl_nme, cl_desc,data_src_id)  SELECT 'INSTYPGR46','Fund of Funds','INSTYPGR','INSTYPGR38','Fund of Funds',3,SYSDATE(),SYSDATE(),'GS:PSG:P72','Fund of Funds','Fund of Funds',''     FROM DUAL WHERE NOT EXISTS (SELECT 1 FROM ft_t_incl WHERE cl_value = 'Fund of Funds' AND indus_cl_set_id = 'INSTYPGR'  AND level_num = 3);</v>
      </c>
    </row>
    <row r="48" spans="1:14">
      <c r="A48" s="93" t="s">
        <v>3814</v>
      </c>
      <c r="B48" s="93" t="s">
        <v>3983</v>
      </c>
      <c r="C48" s="93" t="s">
        <v>3965</v>
      </c>
      <c r="D48" s="93" t="s">
        <v>3815</v>
      </c>
      <c r="E48" s="93" t="s">
        <v>3970</v>
      </c>
      <c r="F48" s="93" t="s">
        <v>3965</v>
      </c>
      <c r="G48" s="93" t="s">
        <v>3965</v>
      </c>
      <c r="H48" s="93" t="s">
        <v>3965</v>
      </c>
      <c r="I48" s="93">
        <v>3</v>
      </c>
      <c r="J48" s="93" t="s">
        <v>5931</v>
      </c>
      <c r="K48" s="93" t="s">
        <v>5931</v>
      </c>
      <c r="L48" s="93" t="s">
        <v>3813</v>
      </c>
      <c r="M48" s="93"/>
      <c r="N48" s="93" t="str">
        <f t="shared" si="2"/>
        <v>INSERT INTO ft_t_incl (clsf_oid, cl_value, indus_cl_set_id, prnt_clsf_oid, prnt_cl_value, level_num, start_tms, last_chg_tms, last_chg_usr_id, cl_nme, cl_desc,data_src_id)  SELECT 'INSTYPGR47','Hedge Funds','INSTYPGR','INSTYPGR39','Hedge Funds',3,SYSDATE(),SYSDATE(),'GS:PSG:P72','Hedge Funds','Hedge Funds',''     FROM DUAL WHERE NOT EXISTS (SELECT 1 FROM ft_t_incl WHERE cl_value = 'Hedge Funds' AND indus_cl_set_id = 'INSTYPGR'  AND level_num = 3);</v>
      </c>
    </row>
    <row r="49" spans="1:14">
      <c r="A49" s="93" t="s">
        <v>3814</v>
      </c>
      <c r="B49" s="93" t="s">
        <v>3984</v>
      </c>
      <c r="C49" s="93" t="s">
        <v>3978</v>
      </c>
      <c r="D49" s="93" t="s">
        <v>3815</v>
      </c>
      <c r="E49" s="93" t="s">
        <v>3971</v>
      </c>
      <c r="F49" s="93" t="s">
        <v>3966</v>
      </c>
      <c r="G49" s="93" t="s">
        <v>3978</v>
      </c>
      <c r="H49" s="93" t="s">
        <v>3978</v>
      </c>
      <c r="I49" s="93">
        <v>3</v>
      </c>
      <c r="J49" s="93" t="s">
        <v>5931</v>
      </c>
      <c r="K49" s="93" t="s">
        <v>5931</v>
      </c>
      <c r="L49" s="93" t="s">
        <v>3813</v>
      </c>
      <c r="M49" s="93"/>
      <c r="N49" s="93" t="str">
        <f t="shared" si="2"/>
        <v>INSERT INTO ft_t_incl (clsf_oid, cl_value, indus_cl_set_id, prnt_clsf_oid, prnt_cl_value, level_num, start_tms, last_chg_tms, last_chg_usr_id, cl_nme, cl_desc,data_src_id)  SELECT 'INSTYPGR48','Close Ended Mutual Fund','INSTYPGR','INSTYPGR40','Mutual Funds',3,SYSDATE(),SYSDATE(),'GS:PSG:P72','Close Ended Mutual Fund','Close Ended Mutual Fund',''     FROM DUAL WHERE NOT EXISTS (SELECT 1 FROM ft_t_incl WHERE cl_value = 'Close Ended Mutual Fund' AND indus_cl_set_id = 'INSTYPGR'  AND level_num = 3);</v>
      </c>
    </row>
    <row r="50" spans="1:14" s="212" customFormat="1">
      <c r="A50" s="212" t="s">
        <v>3814</v>
      </c>
      <c r="B50" s="212" t="s">
        <v>3985</v>
      </c>
      <c r="C50" s="212" t="s">
        <v>3979</v>
      </c>
      <c r="D50" s="212" t="s">
        <v>3815</v>
      </c>
      <c r="E50" s="212" t="s">
        <v>3971</v>
      </c>
      <c r="F50" s="212" t="s">
        <v>3966</v>
      </c>
      <c r="G50" s="212" t="s">
        <v>3979</v>
      </c>
      <c r="H50" s="212" t="s">
        <v>3979</v>
      </c>
      <c r="I50" s="212">
        <v>3</v>
      </c>
      <c r="J50" s="212" t="s">
        <v>5931</v>
      </c>
      <c r="K50" s="212" t="s">
        <v>5931</v>
      </c>
      <c r="L50" s="212" t="s">
        <v>3813</v>
      </c>
      <c r="N50" s="212" t="str">
        <f t="shared" si="2"/>
        <v>INSERT INTO ft_t_incl (clsf_oid, cl_value, indus_cl_set_id, prnt_clsf_oid, prnt_cl_value, level_num, start_tms, last_chg_tms, last_chg_usr_id, cl_nme, cl_desc,data_src_id)  SELECT 'INSTYPGR49','Open Ended Mutual Fund','INSTYPGR','INSTYPGR40','Mutual Funds',3,SYSDATE(),SYSDATE(),'GS:PSG:P72','Open Ended Mutual Fund','Open Ended Mutual Fund',''     FROM DUAL WHERE NOT EXISTS (SELECT 1 FROM ft_t_incl WHERE cl_value = 'Open Ended Mutual Fund' AND indus_cl_set_id = 'INSTYPGR'  AND level_num = 3);</v>
      </c>
    </row>
    <row r="51" spans="1:14">
      <c r="A51" s="93" t="s">
        <v>3814</v>
      </c>
      <c r="B51" s="93" t="s">
        <v>3986</v>
      </c>
      <c r="C51" s="93" t="s">
        <v>3967</v>
      </c>
      <c r="D51" s="93" t="s">
        <v>3815</v>
      </c>
      <c r="E51" s="93" t="s">
        <v>3972</v>
      </c>
      <c r="F51" s="93" t="s">
        <v>3967</v>
      </c>
      <c r="G51" s="93" t="s">
        <v>3967</v>
      </c>
      <c r="H51" s="93" t="s">
        <v>3967</v>
      </c>
      <c r="I51" s="93">
        <v>3</v>
      </c>
      <c r="J51" s="93" t="s">
        <v>5931</v>
      </c>
      <c r="K51" s="93" t="s">
        <v>5931</v>
      </c>
      <c r="L51" s="93" t="s">
        <v>3813</v>
      </c>
      <c r="M51" s="93"/>
      <c r="N51" s="93" t="str">
        <f>IF(I51=1,CONCATENATE("INSERT INTO ft_t_incl (clsf_oid, cl_value, indus_cl_set_id, level_num, start_tms, last_chg_tms, last_chg_usr_id, cl_nme, cl_desc,data_src_id)  SELECT '", B51, "','", C51, "','", D51, "',", I51, ",", J51, ",", K51, ",'", L51, "','", G51, "','", H51, "','", M51, "'     FROM DUAL WHERE NOT EXISTS (SELECT 1 FROM ft_t_incl WHERE cl_value = '", C51, "' AND indus_cl_set_id = '", D51, "');"),CONCATENATE("INSERT INTO ft_t_incl (clsf_oid, cl_value, indus_cl_set_id, prnt_clsf_oid, prnt_cl_value, level_num, start_tms, last_chg_tms, last_chg_usr_id, cl_nme, cl_desc,data_src_id)  SELECT '", B51, "','", C51, "','", D51, "','", E51, "','", F51, "',", I51, ",", J51, ",", K51, ",'", L51, "','", G51, "','", H51, "','", M51, "'     FROM DUAL WHERE NOT EXISTS (SELECT 1 FROM ft_t_incl WHERE cl_value = '", C51, "' AND indus_cl_set_id = '", D51, "'  AND level_num = ",I51,");"))</f>
        <v>INSERT INTO ft_t_incl (clsf_oid, cl_value, indus_cl_set_id, prnt_clsf_oid, prnt_cl_value, level_num, start_tms, last_chg_tms, last_chg_usr_id, cl_nme, cl_desc,data_src_id)  SELECT 'INSTYPGR50','Private Equity Fund','INSTYPGR','INSTYPGR41','Private Equity Fund',3,SYSDATE(),SYSDATE(),'GS:PSG:P72','Private Equity Fund','Private Equity Fund',''     FROM DUAL WHERE NOT EXISTS (SELECT 1 FROM ft_t_incl WHERE cl_value = 'Private Equity Fund' AND indus_cl_set_id = 'INSTYPGR'  AND level_num = 3);</v>
      </c>
    </row>
    <row r="52" spans="1:14">
      <c r="A52" s="93" t="s">
        <v>3814</v>
      </c>
      <c r="B52" s="93" t="s">
        <v>3987</v>
      </c>
      <c r="C52" s="93" t="s">
        <v>3968</v>
      </c>
      <c r="D52" s="93" t="s">
        <v>3815</v>
      </c>
      <c r="E52" s="93" t="s">
        <v>3973</v>
      </c>
      <c r="F52" s="93" t="s">
        <v>3968</v>
      </c>
      <c r="G52" s="93" t="s">
        <v>3968</v>
      </c>
      <c r="H52" s="93" t="s">
        <v>3968</v>
      </c>
      <c r="I52" s="93">
        <v>3</v>
      </c>
      <c r="J52" s="93" t="s">
        <v>5931</v>
      </c>
      <c r="K52" s="93" t="s">
        <v>5931</v>
      </c>
      <c r="L52" s="93" t="s">
        <v>3813</v>
      </c>
      <c r="M52" s="93"/>
      <c r="N52" s="93" t="str">
        <f>IF(I52=1,CONCATENATE("INSERT INTO ft_t_incl (clsf_oid, cl_value, indus_cl_set_id, level_num, start_tms, last_chg_tms, last_chg_usr_id, cl_nme, cl_desc,data_src_id)  SELECT '", B52, "','", C52, "','", D52, "',", I52, ",", J52, ",", K52, ",'", L52, "','", G52, "','", H52, "','", M52, "'     FROM DUAL WHERE NOT EXISTS (SELECT 1 FROM ft_t_incl WHERE cl_value = '", C52, "' AND indus_cl_set_id = '", D52, "');"),CONCATENATE("INSERT INTO ft_t_incl (clsf_oid, cl_value, indus_cl_set_id, prnt_clsf_oid, prnt_cl_value, level_num, start_tms, last_chg_tms, last_chg_usr_id, cl_nme, cl_desc,data_src_id)  SELECT '", B52, "','", C52, "','", D52, "','", E52, "','", F52, "',", I52, ",", J52, ",", K52, ",'", L52, "','", G52, "','", H52, "','", M52, "'     FROM DUAL WHERE NOT EXISTS (SELECT 1 FROM ft_t_incl WHERE cl_value = '", C52, "' AND indus_cl_set_id = '", D52, "'  AND level_num = ",I52,");"))</f>
        <v>INSERT INTO ft_t_incl (clsf_oid, cl_value, indus_cl_set_id, prnt_clsf_oid, prnt_cl_value, level_num, start_tms, last_chg_tms, last_chg_usr_id, cl_nme, cl_desc,data_src_id)  SELECT 'INSTYPGR51','Unit Investment Trust','INSTYPGR','INSTYPGR42','Unit Investment Trust',3,SYSDATE(),SYSDATE(),'GS:PSG:P72','Unit Investment Trust','Unit Investment Trust',''     FROM DUAL WHERE NOT EXISTS (SELECT 1 FROM ft_t_incl WHERE cl_value = 'Unit Investment Trust' AND indus_cl_set_id = 'INSTYPGR'  AND level_num = 3);</v>
      </c>
    </row>
    <row r="53" spans="1:14" s="212" customFormat="1">
      <c r="A53" s="212" t="s">
        <v>3814</v>
      </c>
      <c r="B53" s="212" t="s">
        <v>3988</v>
      </c>
      <c r="C53" s="212" t="s">
        <v>3975</v>
      </c>
      <c r="D53" s="212" t="s">
        <v>3815</v>
      </c>
      <c r="E53" s="212" t="s">
        <v>3974</v>
      </c>
      <c r="F53" s="212" t="s">
        <v>3975</v>
      </c>
      <c r="G53" s="212" t="s">
        <v>3975</v>
      </c>
      <c r="H53" s="212" t="s">
        <v>3975</v>
      </c>
      <c r="I53" s="212">
        <v>4</v>
      </c>
      <c r="J53" s="212" t="s">
        <v>5931</v>
      </c>
      <c r="K53" s="212" t="s">
        <v>5931</v>
      </c>
      <c r="L53" s="212" t="s">
        <v>3813</v>
      </c>
      <c r="N53" s="212" t="str">
        <f>IF(I53=1,CONCATENATE("INSERT INTO ft_t_incl (clsf_oid, cl_value, indus_cl_set_id, level_num, start_tms, last_chg_tms, last_chg_usr_id, cl_nme, cl_desc,data_src_id)  SELECT '", B53, "','", C53, "','", D53, "',", I53, ",", J53, ",", K53, ",'", L53, "','", G53, "','", H53, "','", M53, "'     FROM DUAL WHERE NOT EXISTS (SELECT 1 FROM ft_t_incl WHERE cl_value = '", C53, "' AND indus_cl_set_id = '", D53, "');"),CONCATENATE("INSERT INTO ft_t_incl (clsf_oid, cl_value, indus_cl_set_id, prnt_clsf_oid, prnt_cl_value, level_num, start_tms, last_chg_tms, last_chg_usr_id, cl_nme, cl_desc,data_src_id)  SELECT '", B53, "','", C53, "','", D53, "','", E53, "','", F53, "',", I53, ",", J53, ",", K53, ",'", L53, "','", G53, "','", H53, "','", M53, "'     FROM DUAL WHERE NOT EXISTS (SELECT 1 FROM ft_t_incl WHERE cl_value = '", C53, "' AND indus_cl_set_id = '", D53, "'  AND level_num = ",I53,");"))</f>
        <v>INSERT INTO ft_t_incl (clsf_oid, cl_value, indus_cl_set_id, prnt_clsf_oid, prnt_cl_value, level_num, start_tms, last_chg_tms, last_chg_usr_id, cl_nme, cl_desc,data_src_id)  SELECT 'INSTYPGR52','Commodity ETF','INSTYPGR','INSTYPGR43','Commodity ETF',4,SYSDATE(),SYSDATE(),'GS:PSG:P72','Commodity ETF','Commodity ETF',''     FROM DUAL WHERE NOT EXISTS (SELECT 1 FROM ft_t_incl WHERE cl_value = 'Commodity ETF' AND indus_cl_set_id = 'INSTYPGR'  AND level_num = 4);</v>
      </c>
    </row>
    <row r="54" spans="1:14" s="212" customFormat="1">
      <c r="A54" s="212" t="s">
        <v>3814</v>
      </c>
      <c r="B54" s="212" t="s">
        <v>3989</v>
      </c>
      <c r="C54" s="212" t="s">
        <v>3976</v>
      </c>
      <c r="D54" s="212" t="s">
        <v>3815</v>
      </c>
      <c r="E54" s="212" t="s">
        <v>3980</v>
      </c>
      <c r="F54" s="212" t="s">
        <v>3976</v>
      </c>
      <c r="G54" s="212" t="s">
        <v>3976</v>
      </c>
      <c r="H54" s="212" t="s">
        <v>3976</v>
      </c>
      <c r="I54" s="212">
        <v>4</v>
      </c>
      <c r="J54" s="212" t="s">
        <v>5931</v>
      </c>
      <c r="K54" s="212" t="s">
        <v>5931</v>
      </c>
      <c r="L54" s="212" t="s">
        <v>3813</v>
      </c>
      <c r="N54" s="212" t="str">
        <f>IF(I54=1,CONCATENATE("INSERT INTO ft_t_incl (clsf_oid, cl_value, indus_cl_set_id, level_num, start_tms, last_chg_tms, last_chg_usr_id, cl_nme, cl_desc,data_src_id)  SELECT '", B54, "','", C54, "','", D54, "',", I54, ",", J54, ",", K54, ",'", L54, "','", G54, "','", H54, "','", M54, "'     FROM DUAL WHERE NOT EXISTS (SELECT 1 FROM ft_t_incl WHERE cl_value = '", C54, "' AND indus_cl_set_id = '", D54, "');"),CONCATENATE("INSERT INTO ft_t_incl (clsf_oid, cl_value, indus_cl_set_id, prnt_clsf_oid, prnt_cl_value, level_num, start_tms, last_chg_tms, last_chg_usr_id, cl_nme, cl_desc,data_src_id)  SELECT '", B54, "','", C54, "','", D54, "','", E54, "','", F54, "',", I54, ",", J54, ",", K54, ",'", L54, "','", G54, "','", H54, "','", M54, "'     FROM DUAL WHERE NOT EXISTS (SELECT 1 FROM ft_t_incl WHERE cl_value = '", C54, "' AND indus_cl_set_id = '", D54, "'  AND level_num = ",I54,");"))</f>
        <v>INSERT INTO ft_t_incl (clsf_oid, cl_value, indus_cl_set_id, prnt_clsf_oid, prnt_cl_value, level_num, start_tms, last_chg_tms, last_chg_usr_id, cl_nme, cl_desc,data_src_id)  SELECT 'INSTYPGR53','Equity ETF','INSTYPGR','INSTYPGR44','Equity ETF',4,SYSDATE(),SYSDATE(),'GS:PSG:P72','Equity ETF','Equity ETF',''     FROM DUAL WHERE NOT EXISTS (SELECT 1 FROM ft_t_incl WHERE cl_value = 'Equity ETF' AND indus_cl_set_id = 'INSTYPGR'  AND level_num = 4);</v>
      </c>
    </row>
    <row r="55" spans="1:14" s="212" customFormat="1">
      <c r="A55" s="212" t="s">
        <v>3814</v>
      </c>
      <c r="B55" s="212" t="s">
        <v>3990</v>
      </c>
      <c r="C55" s="212" t="s">
        <v>3977</v>
      </c>
      <c r="D55" s="212" t="s">
        <v>3815</v>
      </c>
      <c r="E55" s="212" t="s">
        <v>3981</v>
      </c>
      <c r="F55" s="212" t="s">
        <v>3977</v>
      </c>
      <c r="G55" s="212" t="s">
        <v>3977</v>
      </c>
      <c r="H55" s="212" t="s">
        <v>3977</v>
      </c>
      <c r="I55" s="212">
        <v>4</v>
      </c>
      <c r="J55" s="212" t="s">
        <v>5931</v>
      </c>
      <c r="K55" s="212" t="s">
        <v>5931</v>
      </c>
      <c r="L55" s="212" t="s">
        <v>3813</v>
      </c>
      <c r="N55" s="212" t="str">
        <f t="shared" ref="N55:N62" si="3">IF(I55=1,CONCATENATE("INSERT INTO ft_t_incl (clsf_oid, cl_value, indus_cl_set_id, level_num, start_tms, last_chg_tms, last_chg_usr_id, cl_nme, cl_desc,data_src_id)  SELECT '", B55, "','", C55, "','", D55, "',", I55, ",", J55, ",", K55, ",'", L55, "','", G55, "','", H55, "','", M55, "'     FROM DUAL WHERE NOT EXISTS (SELECT 1 FROM ft_t_incl WHERE cl_value = '", C55, "' AND indus_cl_set_id = '", D55, "');"),CONCATENATE("INSERT INTO ft_t_incl (clsf_oid, cl_value, indus_cl_set_id, prnt_clsf_oid, prnt_cl_value, level_num, start_tms, last_chg_tms, last_chg_usr_id, cl_nme, cl_desc,data_src_id)  SELECT '", B55, "','", C55, "','", D55, "','", E55, "','", F55, "',", I55, ",", J55, ",", K55, ",'", L55, "','", G55, "','", H55, "','", M55, "'     FROM DUAL WHERE NOT EXISTS (SELECT 1 FROM ft_t_incl WHERE cl_value = '", C55, "' AND indus_cl_set_id = '", D55, "'  AND level_num = ",I55,");"))</f>
        <v>INSERT INTO ft_t_incl (clsf_oid, cl_value, indus_cl_set_id, prnt_clsf_oid, prnt_cl_value, level_num, start_tms, last_chg_tms, last_chg_usr_id, cl_nme, cl_desc,data_src_id)  SELECT 'INSTYPGR54','Fixed Income ETF','INSTYPGR','INSTYPGR45','Fixed Income ETF',4,SYSDATE(),SYSDATE(),'GS:PSG:P72','Fixed Income ETF','Fixed Income ETF',''     FROM DUAL WHERE NOT EXISTS (SELECT 1 FROM ft_t_incl WHERE cl_value = 'Fixed Income ETF' AND indus_cl_set_id = 'INSTYPGR'  AND level_num = 4);</v>
      </c>
    </row>
    <row r="56" spans="1:14">
      <c r="A56" s="93" t="s">
        <v>3814</v>
      </c>
      <c r="B56" s="93" t="s">
        <v>3991</v>
      </c>
      <c r="C56" s="93" t="s">
        <v>3964</v>
      </c>
      <c r="D56" s="93" t="s">
        <v>3815</v>
      </c>
      <c r="E56" s="93" t="s">
        <v>3982</v>
      </c>
      <c r="F56" s="93" t="s">
        <v>3964</v>
      </c>
      <c r="G56" s="93" t="s">
        <v>3964</v>
      </c>
      <c r="H56" s="93" t="s">
        <v>3964</v>
      </c>
      <c r="I56" s="93">
        <v>4</v>
      </c>
      <c r="J56" s="93" t="s">
        <v>5931</v>
      </c>
      <c r="K56" s="93" t="s">
        <v>5931</v>
      </c>
      <c r="L56" s="93" t="s">
        <v>3813</v>
      </c>
      <c r="M56" s="93"/>
      <c r="N56" s="93" t="str">
        <f t="shared" si="3"/>
        <v>INSERT INTO ft_t_incl (clsf_oid, cl_value, indus_cl_set_id, prnt_clsf_oid, prnt_cl_value, level_num, start_tms, last_chg_tms, last_chg_usr_id, cl_nme, cl_desc,data_src_id)  SELECT 'INSTYPGR55','Fund of Funds','INSTYPGR','INSTYPGR46','Fund of Funds',4,SYSDATE(),SYSDATE(),'GS:PSG:P72','Fund of Funds','Fund of Funds',''     FROM DUAL WHERE NOT EXISTS (SELECT 1 FROM ft_t_incl WHERE cl_value = 'Fund of Funds' AND indus_cl_set_id = 'INSTYPGR'  AND level_num = 4);</v>
      </c>
    </row>
    <row r="57" spans="1:14">
      <c r="A57" s="93" t="s">
        <v>3814</v>
      </c>
      <c r="B57" s="93" t="s">
        <v>3992</v>
      </c>
      <c r="C57" s="93" t="s">
        <v>3997</v>
      </c>
      <c r="D57" s="93" t="s">
        <v>3815</v>
      </c>
      <c r="E57" s="93" t="s">
        <v>3983</v>
      </c>
      <c r="F57" s="93" t="s">
        <v>3965</v>
      </c>
      <c r="G57" s="93" t="s">
        <v>3965</v>
      </c>
      <c r="H57" s="93" t="s">
        <v>3965</v>
      </c>
      <c r="I57" s="93">
        <v>4</v>
      </c>
      <c r="J57" s="93" t="s">
        <v>5931</v>
      </c>
      <c r="K57" s="93" t="s">
        <v>5931</v>
      </c>
      <c r="L57" s="93" t="s">
        <v>3813</v>
      </c>
      <c r="M57" s="93"/>
      <c r="N57" s="93" t="str">
        <f>IF(I57=1,CONCATENATE("INSERT INTO ft_t_incl (clsf_oid, cl_value, indus_cl_set_id, level_num, start_tms, last_chg_tms, last_chg_usr_id, cl_nme, cl_desc,data_src_id)  SELECT '", B57, "','", C57, "','", D57, "',", I57, ",", J57, ",", K57, ",'", L57, "','", G57, "','", H57, "','", M57, "'     FROM DUAL WHERE NOT EXISTS (SELECT 1 FROM ft_t_incl WHERE cl_value = '", C57, "' AND indus_cl_set_id = '", D57, "');"),CONCATENATE("INSERT INTO ft_t_incl (clsf_oid, cl_value, indus_cl_set_id, prnt_clsf_oid, prnt_cl_value, level_num, start_tms, last_chg_tms, last_chg_usr_id, cl_nme, cl_desc,data_src_id)  SELECT '", B57, "','", C57, "','", D57, "','", E57, "','", F57, "',", I57, ",", J57, ",", K57, ",'", L57, "','", G57, "','", H57, "','", M57, "'     FROM DUAL WHERE NOT EXISTS (SELECT 1 FROM ft_t_incl WHERE cl_value = '", C57, "' AND indus_cl_set_id = '", D57, "'  AND level_num = ",I57,");"))</f>
        <v>INSERT INTO ft_t_incl (clsf_oid, cl_value, indus_cl_set_id, prnt_clsf_oid, prnt_cl_value, level_num, start_tms, last_chg_tms, last_chg_usr_id, cl_nme, cl_desc,data_src_id)  SELECT 'INSTYPGR56','Hedge Fund','INSTYPGR','INSTYPGR47','Hedge Funds',4,SYSDATE(),SYSDATE(),'GS:PSG:P72','Hedge Funds','Hedge Funds',''     FROM DUAL WHERE NOT EXISTS (SELECT 1 FROM ft_t_incl WHERE cl_value = 'Hedge Fund' AND indus_cl_set_id = 'INSTYPGR'  AND level_num = 4);</v>
      </c>
    </row>
    <row r="58" spans="1:14">
      <c r="A58" s="93" t="s">
        <v>3814</v>
      </c>
      <c r="B58" s="93" t="s">
        <v>3993</v>
      </c>
      <c r="C58" s="93" t="s">
        <v>3978</v>
      </c>
      <c r="D58" s="93" t="s">
        <v>3815</v>
      </c>
      <c r="E58" s="93" t="s">
        <v>3984</v>
      </c>
      <c r="F58" s="93" t="s">
        <v>3978</v>
      </c>
      <c r="G58" s="93" t="s">
        <v>3978</v>
      </c>
      <c r="H58" s="93" t="s">
        <v>3978</v>
      </c>
      <c r="I58" s="93">
        <v>4</v>
      </c>
      <c r="J58" s="93" t="s">
        <v>5931</v>
      </c>
      <c r="K58" s="93" t="s">
        <v>5931</v>
      </c>
      <c r="L58" s="93" t="s">
        <v>3813</v>
      </c>
      <c r="M58" s="93"/>
      <c r="N58" s="93" t="str">
        <f>IF(I58=1,CONCATENATE("INSERT INTO ft_t_incl (clsf_oid, cl_value, indus_cl_set_id, level_num, start_tms, last_chg_tms, last_chg_usr_id, cl_nme, cl_desc,data_src_id)  SELECT '", B58, "','", C58, "','", D58, "',", I58, ",", J58, ",", K58, ",'", L58, "','", G58, "','", H58, "','", M58, "'     FROM DUAL WHERE NOT EXISTS (SELECT 1 FROM ft_t_incl WHERE cl_value = '", C58, "' AND indus_cl_set_id = '", D58, "');"),CONCATENATE("INSERT INTO ft_t_incl (clsf_oid, cl_value, indus_cl_set_id, prnt_clsf_oid, prnt_cl_value, level_num, start_tms, last_chg_tms, last_chg_usr_id, cl_nme, cl_desc,data_src_id)  SELECT '", B58, "','", C58, "','", D58, "','", E58, "','", F58, "',", I58, ",", J58, ",", K58, ",'", L58, "','", G58, "','", H58, "','", M58, "'     FROM DUAL WHERE NOT EXISTS (SELECT 1 FROM ft_t_incl WHERE cl_value = '", C58, "' AND indus_cl_set_id = '", D58, "'  AND level_num = ",I58,");"))</f>
        <v>INSERT INTO ft_t_incl (clsf_oid, cl_value, indus_cl_set_id, prnt_clsf_oid, prnt_cl_value, level_num, start_tms, last_chg_tms, last_chg_usr_id, cl_nme, cl_desc,data_src_id)  SELECT 'INSTYPGR57','Close Ended Mutual Fund','INSTYPGR','INSTYPGR48','Close Ended Mutual Fund',4,SYSDATE(),SYSDATE(),'GS:PSG:P72','Close Ended Mutual Fund','Close Ended Mutual Fund',''     FROM DUAL WHERE NOT EXISTS (SELECT 1 FROM ft_t_incl WHERE cl_value = 'Close Ended Mutual Fund' AND indus_cl_set_id = 'INSTYPGR'  AND level_num = 4);</v>
      </c>
    </row>
    <row r="59" spans="1:14" s="212" customFormat="1">
      <c r="A59" s="212" t="s">
        <v>3814</v>
      </c>
      <c r="B59" s="212" t="s">
        <v>3994</v>
      </c>
      <c r="C59" s="212" t="s">
        <v>3979</v>
      </c>
      <c r="D59" s="212" t="s">
        <v>3815</v>
      </c>
      <c r="E59" s="212" t="s">
        <v>3985</v>
      </c>
      <c r="F59" s="212" t="s">
        <v>3979</v>
      </c>
      <c r="G59" s="212" t="s">
        <v>3979</v>
      </c>
      <c r="H59" s="212" t="s">
        <v>3979</v>
      </c>
      <c r="I59" s="212">
        <v>4</v>
      </c>
      <c r="J59" s="212" t="s">
        <v>5931</v>
      </c>
      <c r="K59" s="212" t="s">
        <v>5931</v>
      </c>
      <c r="L59" s="212" t="s">
        <v>3813</v>
      </c>
      <c r="N59" s="212" t="str">
        <f>IF(I59=1,CONCATENATE("INSERT INTO ft_t_incl (clsf_oid, cl_value, indus_cl_set_id, level_num, start_tms, last_chg_tms, last_chg_usr_id, cl_nme, cl_desc,data_src_id)  SELECT '", B59, "','", C59, "','", D59, "',", I59, ",", J59, ",", K59, ",'", L59, "','", G59, "','", H59, "','", M59, "'     FROM DUAL WHERE NOT EXISTS (SELECT 1 FROM ft_t_incl WHERE cl_value = '", C59, "' AND indus_cl_set_id = '", D59, "');"),CONCATENATE("INSERT INTO ft_t_incl (clsf_oid, cl_value, indus_cl_set_id, prnt_clsf_oid, prnt_cl_value, level_num, start_tms, last_chg_tms, last_chg_usr_id, cl_nme, cl_desc,data_src_id)  SELECT '", B59, "','", C59, "','", D59, "','", E59, "','", F59, "',", I59, ",", J59, ",", K59, ",'", L59, "','", G59, "','", H59, "','", M59, "'     FROM DUAL WHERE NOT EXISTS (SELECT 1 FROM ft_t_incl WHERE cl_value = '", C59, "' AND indus_cl_set_id = '", D59, "'  AND level_num = ",I59,");"))</f>
        <v>INSERT INTO ft_t_incl (clsf_oid, cl_value, indus_cl_set_id, prnt_clsf_oid, prnt_cl_value, level_num, start_tms, last_chg_tms, last_chg_usr_id, cl_nme, cl_desc,data_src_id)  SELECT 'INSTYPGR58','Open Ended Mutual Fund','INSTYPGR','INSTYPGR49','Open Ended Mutual Fund',4,SYSDATE(),SYSDATE(),'GS:PSG:P72','Open Ended Mutual Fund','Open Ended Mutual Fund',''     FROM DUAL WHERE NOT EXISTS (SELECT 1 FROM ft_t_incl WHERE cl_value = 'Open Ended Mutual Fund' AND indus_cl_set_id = 'INSTYPGR'  AND level_num = 4);</v>
      </c>
    </row>
    <row r="60" spans="1:14">
      <c r="A60" s="93" t="s">
        <v>3814</v>
      </c>
      <c r="B60" s="93" t="s">
        <v>3995</v>
      </c>
      <c r="C60" s="93" t="s">
        <v>3967</v>
      </c>
      <c r="D60" s="93" t="s">
        <v>3815</v>
      </c>
      <c r="E60" s="93" t="s">
        <v>3986</v>
      </c>
      <c r="F60" s="93" t="s">
        <v>3967</v>
      </c>
      <c r="G60" s="93" t="s">
        <v>3967</v>
      </c>
      <c r="H60" s="93" t="s">
        <v>3967</v>
      </c>
      <c r="I60" s="93">
        <v>4</v>
      </c>
      <c r="J60" s="93" t="s">
        <v>5931</v>
      </c>
      <c r="K60" s="93" t="s">
        <v>5931</v>
      </c>
      <c r="L60" s="93" t="s">
        <v>3813</v>
      </c>
      <c r="M60" s="93"/>
      <c r="N60" s="93" t="str">
        <f>IF(I60=1,CONCATENATE("INSERT INTO ft_t_incl (clsf_oid, cl_value, indus_cl_set_id, level_num, start_tms, last_chg_tms, last_chg_usr_id, cl_nme, cl_desc,data_src_id)  SELECT '", B60, "','", C60, "','", D60, "',", I60, ",", J60, ",", K60, ",'", L60, "','", G60, "','", H60, "','", M60, "'     FROM DUAL WHERE NOT EXISTS (SELECT 1 FROM ft_t_incl WHERE cl_value = '", C60, "' AND indus_cl_set_id = '", D60, "');"),CONCATENATE("INSERT INTO ft_t_incl (clsf_oid, cl_value, indus_cl_set_id, prnt_clsf_oid, prnt_cl_value, level_num, start_tms, last_chg_tms, last_chg_usr_id, cl_nme, cl_desc,data_src_id)  SELECT '", B60, "','", C60, "','", D60, "','", E60, "','", F60, "',", I60, ",", J60, ",", K60, ",'", L60, "','", G60, "','", H60, "','", M60, "'     FROM DUAL WHERE NOT EXISTS (SELECT 1 FROM ft_t_incl WHERE cl_value = '", C60, "' AND indus_cl_set_id = '", D60, "'  AND level_num = ",I60,");"))</f>
        <v>INSERT INTO ft_t_incl (clsf_oid, cl_value, indus_cl_set_id, prnt_clsf_oid, prnt_cl_value, level_num, start_tms, last_chg_tms, last_chg_usr_id, cl_nme, cl_desc,data_src_id)  SELECT 'INSTYPGR59','Private Equity Fund','INSTYPGR','INSTYPGR50','Private Equity Fund',4,SYSDATE(),SYSDATE(),'GS:PSG:P72','Private Equity Fund','Private Equity Fund',''     FROM DUAL WHERE NOT EXISTS (SELECT 1 FROM ft_t_incl WHERE cl_value = 'Private Equity Fund' AND indus_cl_set_id = 'INSTYPGR'  AND level_num = 4);</v>
      </c>
    </row>
    <row r="61" spans="1:14">
      <c r="A61" s="93" t="s">
        <v>3814</v>
      </c>
      <c r="B61" s="93" t="s">
        <v>3996</v>
      </c>
      <c r="C61" s="93" t="s">
        <v>3968</v>
      </c>
      <c r="D61" s="93" t="s">
        <v>3815</v>
      </c>
      <c r="E61" s="93" t="s">
        <v>3987</v>
      </c>
      <c r="F61" s="93" t="s">
        <v>3968</v>
      </c>
      <c r="G61" s="93" t="s">
        <v>3968</v>
      </c>
      <c r="H61" s="93" t="s">
        <v>3968</v>
      </c>
      <c r="I61" s="93">
        <v>4</v>
      </c>
      <c r="J61" s="93" t="s">
        <v>5931</v>
      </c>
      <c r="K61" s="93" t="s">
        <v>5931</v>
      </c>
      <c r="L61" s="93" t="s">
        <v>3813</v>
      </c>
      <c r="M61" s="93"/>
      <c r="N61" s="93" t="str">
        <f t="shared" si="3"/>
        <v>INSERT INTO ft_t_incl (clsf_oid, cl_value, indus_cl_set_id, prnt_clsf_oid, prnt_cl_value, level_num, start_tms, last_chg_tms, last_chg_usr_id, cl_nme, cl_desc,data_src_id)  SELECT 'INSTYPGR60','Unit Investment Trust','INSTYPGR','INSTYPGR51','Unit Investment Trust',4,SYSDATE(),SYSDATE(),'GS:PSG:P72','Unit Investment Trust','Unit Investment Trust',''     FROM DUAL WHERE NOT EXISTS (SELECT 1 FROM ft_t_incl WHERE cl_value = 'Unit Investment Trust' AND indus_cl_set_id = 'INSTYPGR'  AND level_num = 4);</v>
      </c>
    </row>
    <row r="62" spans="1:14">
      <c r="A62" s="93" t="s">
        <v>3814</v>
      </c>
      <c r="B62" s="93" t="s">
        <v>4149</v>
      </c>
      <c r="C62" s="93" t="s">
        <v>4153</v>
      </c>
      <c r="D62" s="93" t="s">
        <v>3815</v>
      </c>
      <c r="E62" s="93" t="s">
        <v>3818</v>
      </c>
      <c r="F62" s="93" t="s">
        <v>3828</v>
      </c>
      <c r="G62" s="93" t="s">
        <v>4153</v>
      </c>
      <c r="H62" s="93" t="s">
        <v>4153</v>
      </c>
      <c r="I62" s="93">
        <v>2</v>
      </c>
      <c r="J62" s="93" t="s">
        <v>5931</v>
      </c>
      <c r="K62" s="93" t="s">
        <v>5931</v>
      </c>
      <c r="L62" s="93" t="s">
        <v>3813</v>
      </c>
      <c r="M62" s="93"/>
      <c r="N62" s="93" t="str">
        <f t="shared" si="3"/>
        <v>INSERT INTO ft_t_incl (clsf_oid, cl_value, indus_cl_set_id, prnt_clsf_oid, prnt_cl_value, level_num, start_tms, last_chg_tms, last_chg_usr_id, cl_nme, cl_desc,data_src_id)  SELECT 'INSTYPGR61','Securitized','INSTYPGR','INSTYPGR03','Fixed Income/Bond',2,SYSDATE(),SYSDATE(),'GS:PSG:P72','Securitized','Securitized',''     FROM DUAL WHERE NOT EXISTS (SELECT 1 FROM ft_t_incl WHERE cl_value = 'Securitized' AND indus_cl_set_id = 'INSTYPGR'  AND level_num = 2);</v>
      </c>
    </row>
    <row r="63" spans="1:14">
      <c r="A63" s="93" t="s">
        <v>3814</v>
      </c>
      <c r="B63" s="93" t="s">
        <v>4150</v>
      </c>
      <c r="C63" s="93" t="s">
        <v>4154</v>
      </c>
      <c r="D63" s="93" t="s">
        <v>3815</v>
      </c>
      <c r="E63" s="93" t="s">
        <v>4149</v>
      </c>
      <c r="F63" s="93" t="s">
        <v>4153</v>
      </c>
      <c r="G63" s="93" t="s">
        <v>4154</v>
      </c>
      <c r="H63" s="93" t="s">
        <v>4154</v>
      </c>
      <c r="I63" s="93">
        <v>3</v>
      </c>
      <c r="J63" s="93" t="s">
        <v>5931</v>
      </c>
      <c r="K63" s="93" t="s">
        <v>5931</v>
      </c>
      <c r="L63" s="93" t="s">
        <v>3813</v>
      </c>
      <c r="M63" s="93"/>
      <c r="N63" s="93" t="str">
        <f t="shared" ref="N63:N124" si="4">IF(I63=1,CONCATENATE("INSERT INTO ft_t_incl (clsf_oid, cl_value, indus_cl_set_id, level_num, start_tms, last_chg_tms, last_chg_usr_id, cl_nme, cl_desc,data_src_id)  SELECT '", B63, "','", C63, "','", D63, "',", I63, ",", J63, ",", K63, ",'", L63, "','", G63, "','", H63, "','", M63, "'     FROM DUAL WHERE NOT EXISTS (SELECT 1 FROM ft_t_incl WHERE cl_value = '", C63, "' AND indus_cl_set_id = '", D63, "');"),CONCATENATE("INSERT INTO ft_t_incl (clsf_oid, cl_value, indus_cl_set_id, prnt_clsf_oid, prnt_cl_value, level_num, start_tms, last_chg_tms, last_chg_usr_id, cl_nme, cl_desc,data_src_id)  SELECT '", B63, "','", C63, "','", D63, "','", E63, "','", F63, "',", I63, ",", J63, ",", K63, ",'", L63, "','", G63, "','", H63, "','", M63, "'     FROM DUAL WHERE NOT EXISTS (SELECT 1 FROM ft_t_incl WHERE cl_value = '", C63, "' AND indus_cl_set_id = '", D63, "'  AND level_num = ",I63,");"))</f>
        <v>INSERT INTO ft_t_incl (clsf_oid, cl_value, indus_cl_set_id, prnt_clsf_oid, prnt_cl_value, level_num, start_tms, last_chg_tms, last_chg_usr_id, cl_nme, cl_desc,data_src_id)  SELECT 'INSTYPGR62','Asset Backed Securities','INSTYPGR','INSTYPGR61','Securitized',3,SYSDATE(),SYSDATE(),'GS:PSG:P72','Asset Backed Securities','Asset Backed Securities',''     FROM DUAL WHERE NOT EXISTS (SELECT 1 FROM ft_t_incl WHERE cl_value = 'Asset Backed Securities' AND indus_cl_set_id = 'INSTYPGR'  AND level_num = 3);</v>
      </c>
    </row>
    <row r="64" spans="1:14">
      <c r="A64" s="93" t="s">
        <v>3814</v>
      </c>
      <c r="B64" s="93" t="s">
        <v>4151</v>
      </c>
      <c r="C64" s="93" t="s">
        <v>4155</v>
      </c>
      <c r="D64" s="93" t="s">
        <v>3815</v>
      </c>
      <c r="E64" s="93" t="s">
        <v>4149</v>
      </c>
      <c r="F64" s="93" t="s">
        <v>4153</v>
      </c>
      <c r="G64" s="93" t="s">
        <v>4155</v>
      </c>
      <c r="H64" s="93" t="s">
        <v>4155</v>
      </c>
      <c r="I64" s="93">
        <v>3</v>
      </c>
      <c r="J64" s="93" t="s">
        <v>5931</v>
      </c>
      <c r="K64" s="93" t="s">
        <v>5931</v>
      </c>
      <c r="L64" s="93" t="s">
        <v>3813</v>
      </c>
      <c r="M64" s="93"/>
      <c r="N64" s="93" t="str">
        <f t="shared" si="4"/>
        <v>INSERT INTO ft_t_incl (clsf_oid, cl_value, indus_cl_set_id, prnt_clsf_oid, prnt_cl_value, level_num, start_tms, last_chg_tms, last_chg_usr_id, cl_nme, cl_desc,data_src_id)  SELECT 'INSTYPGR63','Commercial Mortgage Backed Securities','INSTYPGR','INSTYPGR61','Securitized',3,SYSDATE(),SYSDATE(),'GS:PSG:P72','Commercial Mortgage Backed Securities','Commercial Mortgage Backed Securities',''     FROM DUAL WHERE NOT EXISTS (SELECT 1 FROM ft_t_incl WHERE cl_value = 'Commercial Mortgage Backed Securities' AND indus_cl_set_id = 'INSTYPGR'  AND level_num = 3);</v>
      </c>
    </row>
    <row r="65" spans="1:14">
      <c r="A65" s="93" t="s">
        <v>3814</v>
      </c>
      <c r="B65" s="93" t="s">
        <v>4152</v>
      </c>
      <c r="C65" s="93" t="s">
        <v>4160</v>
      </c>
      <c r="D65" s="93" t="s">
        <v>3815</v>
      </c>
      <c r="E65" s="93" t="s">
        <v>4149</v>
      </c>
      <c r="F65" s="93" t="s">
        <v>4153</v>
      </c>
      <c r="G65" s="93" t="s">
        <v>4160</v>
      </c>
      <c r="H65" s="93" t="s">
        <v>4160</v>
      </c>
      <c r="I65" s="93">
        <v>3</v>
      </c>
      <c r="J65" s="93" t="s">
        <v>5931</v>
      </c>
      <c r="K65" s="93" t="s">
        <v>5931</v>
      </c>
      <c r="L65" s="93" t="s">
        <v>3813</v>
      </c>
      <c r="M65" s="93"/>
      <c r="N65" s="93" t="str">
        <f t="shared" si="4"/>
        <v>INSERT INTO ft_t_incl (clsf_oid, cl_value, indus_cl_set_id, prnt_clsf_oid, prnt_cl_value, level_num, start_tms, last_chg_tms, last_chg_usr_id, cl_nme, cl_desc,data_src_id)  SELECT 'INSTYPGR64','Mortgage Backed Securities','INSTYPGR','INSTYPGR61','Securitized',3,SYSDATE(),SYSDATE(),'GS:PSG:P72','Mortgage Backed Securities','Mortgage Backed Securities',''     FROM DUAL WHERE NOT EXISTS (SELECT 1 FROM ft_t_incl WHERE cl_value = 'Mortgage Backed Securities' AND indus_cl_set_id = 'INSTYPGR'  AND level_num = 3);</v>
      </c>
    </row>
    <row r="66" spans="1:14">
      <c r="A66" s="93" t="s">
        <v>3814</v>
      </c>
      <c r="B66" s="93" t="s">
        <v>4156</v>
      </c>
      <c r="C66" s="93" t="s">
        <v>4161</v>
      </c>
      <c r="D66" s="93" t="s">
        <v>3815</v>
      </c>
      <c r="E66" s="93" t="s">
        <v>4149</v>
      </c>
      <c r="F66" s="93" t="s">
        <v>4153</v>
      </c>
      <c r="G66" s="93" t="s">
        <v>4161</v>
      </c>
      <c r="H66" s="93" t="s">
        <v>4161</v>
      </c>
      <c r="I66" s="93">
        <v>3</v>
      </c>
      <c r="J66" s="93" t="s">
        <v>5931</v>
      </c>
      <c r="K66" s="93" t="s">
        <v>5931</v>
      </c>
      <c r="L66" s="93" t="s">
        <v>3813</v>
      </c>
      <c r="M66" s="93"/>
      <c r="N66" s="93" t="str">
        <f t="shared" si="4"/>
        <v>INSERT INTO ft_t_incl (clsf_oid, cl_value, indus_cl_set_id, prnt_clsf_oid, prnt_cl_value, level_num, start_tms, last_chg_tms, last_chg_usr_id, cl_nme, cl_desc,data_src_id)  SELECT 'INSTYPGR65','TBA','INSTYPGR','INSTYPGR61','Securitized',3,SYSDATE(),SYSDATE(),'GS:PSG:P72','TBA','TBA',''     FROM DUAL WHERE NOT EXISTS (SELECT 1 FROM ft_t_incl WHERE cl_value = 'TBA' AND indus_cl_set_id = 'INSTYPGR'  AND level_num = 3);</v>
      </c>
    </row>
    <row r="67" spans="1:14">
      <c r="A67" s="93" t="s">
        <v>3814</v>
      </c>
      <c r="B67" s="93" t="s">
        <v>4157</v>
      </c>
      <c r="C67" s="93" t="s">
        <v>4162</v>
      </c>
      <c r="D67" s="93" t="s">
        <v>3815</v>
      </c>
      <c r="E67" s="93" t="s">
        <v>4150</v>
      </c>
      <c r="F67" s="93" t="s">
        <v>4154</v>
      </c>
      <c r="G67" s="93" t="s">
        <v>4162</v>
      </c>
      <c r="H67" s="93" t="s">
        <v>4162</v>
      </c>
      <c r="I67" s="93">
        <v>4</v>
      </c>
      <c r="J67" s="93" t="s">
        <v>5931</v>
      </c>
      <c r="K67" s="93" t="s">
        <v>5931</v>
      </c>
      <c r="L67" s="93" t="s">
        <v>3813</v>
      </c>
      <c r="M67" s="93"/>
      <c r="N67" s="93" t="str">
        <f t="shared" si="4"/>
        <v>INSERT INTO ft_t_incl (clsf_oid, cl_value, indus_cl_set_id, prnt_clsf_oid, prnt_cl_value, level_num, start_tms, last_chg_tms, last_chg_usr_id, cl_nme, cl_desc,data_src_id)  SELECT 'INSTYPGR66','Asset Backed Security','INSTYPGR','INSTYPGR62','Asset Backed Securities',4,SYSDATE(),SYSDATE(),'GS:PSG:P72','Asset Backed Security','Asset Backed Security',''     FROM DUAL WHERE NOT EXISTS (SELECT 1 FROM ft_t_incl WHERE cl_value = 'Asset Backed Security' AND indus_cl_set_id = 'INSTYPGR'  AND level_num = 4);</v>
      </c>
    </row>
    <row r="68" spans="1:14">
      <c r="A68" s="93" t="s">
        <v>3814</v>
      </c>
      <c r="B68" s="93" t="s">
        <v>4158</v>
      </c>
      <c r="C68" s="93" t="s">
        <v>4165</v>
      </c>
      <c r="D68" s="93" t="s">
        <v>3815</v>
      </c>
      <c r="E68" s="93" t="s">
        <v>4151</v>
      </c>
      <c r="F68" s="93" t="s">
        <v>4155</v>
      </c>
      <c r="G68" s="93" t="s">
        <v>4165</v>
      </c>
      <c r="H68" s="93" t="s">
        <v>4165</v>
      </c>
      <c r="I68" s="93">
        <v>4</v>
      </c>
      <c r="J68" s="93" t="s">
        <v>5931</v>
      </c>
      <c r="K68" s="93" t="s">
        <v>5931</v>
      </c>
      <c r="L68" s="93" t="s">
        <v>3813</v>
      </c>
      <c r="M68" s="93"/>
      <c r="N68" s="93" t="str">
        <f t="shared" si="4"/>
        <v>INSERT INTO ft_t_incl (clsf_oid, cl_value, indus_cl_set_id, prnt_clsf_oid, prnt_cl_value, level_num, start_tms, last_chg_tms, last_chg_usr_id, cl_nme, cl_desc,data_src_id)  SELECT 'INSTYPGR67','Agency CMBS','INSTYPGR','INSTYPGR63','Commercial Mortgage Backed Securities',4,SYSDATE(),SYSDATE(),'GS:PSG:P72','Agency CMBS','Agency CMBS',''     FROM DUAL WHERE NOT EXISTS (SELECT 1 FROM ft_t_incl WHERE cl_value = 'Agency CMBS' AND indus_cl_set_id = 'INSTYPGR'  AND level_num = 4);</v>
      </c>
    </row>
    <row r="69" spans="1:14">
      <c r="A69" s="93" t="s">
        <v>3814</v>
      </c>
      <c r="B69" s="93" t="s">
        <v>4159</v>
      </c>
      <c r="C69" s="93" t="s">
        <v>4166</v>
      </c>
      <c r="D69" s="93" t="s">
        <v>3815</v>
      </c>
      <c r="E69" s="93" t="s">
        <v>4151</v>
      </c>
      <c r="F69" s="93" t="s">
        <v>4155</v>
      </c>
      <c r="G69" s="93" t="s">
        <v>4166</v>
      </c>
      <c r="H69" s="93" t="s">
        <v>4166</v>
      </c>
      <c r="I69" s="93">
        <v>4</v>
      </c>
      <c r="J69" s="93" t="s">
        <v>5931</v>
      </c>
      <c r="K69" s="93" t="s">
        <v>5931</v>
      </c>
      <c r="L69" s="93" t="s">
        <v>3813</v>
      </c>
      <c r="M69" s="93"/>
      <c r="N69" s="93" t="str">
        <f t="shared" si="4"/>
        <v>INSERT INTO ft_t_incl (clsf_oid, cl_value, indus_cl_set_id, prnt_clsf_oid, prnt_cl_value, level_num, start_tms, last_chg_tms, last_chg_usr_id, cl_nme, cl_desc,data_src_id)  SELECT 'INSTYPGR68','Non-Agency CMBS','INSTYPGR','INSTYPGR63','Commercial Mortgage Backed Securities',4,SYSDATE(),SYSDATE(),'GS:PSG:P72','Non-Agency CMBS','Non-Agency CMBS',''     FROM DUAL WHERE NOT EXISTS (SELECT 1 FROM ft_t_incl WHERE cl_value = 'Non-Agency CMBS' AND indus_cl_set_id = 'INSTYPGR'  AND level_num = 4);</v>
      </c>
    </row>
    <row r="70" spans="1:14">
      <c r="A70" s="93" t="s">
        <v>3814</v>
      </c>
      <c r="B70" s="93" t="s">
        <v>4163</v>
      </c>
      <c r="C70" s="93" t="s">
        <v>4167</v>
      </c>
      <c r="D70" s="93" t="s">
        <v>3815</v>
      </c>
      <c r="E70" s="93" t="s">
        <v>4152</v>
      </c>
      <c r="F70" s="93" t="s">
        <v>4160</v>
      </c>
      <c r="G70" s="93" t="s">
        <v>4167</v>
      </c>
      <c r="H70" s="93" t="s">
        <v>4167</v>
      </c>
      <c r="I70" s="93">
        <v>4</v>
      </c>
      <c r="J70" s="93" t="s">
        <v>5931</v>
      </c>
      <c r="K70" s="93" t="s">
        <v>5931</v>
      </c>
      <c r="L70" s="93" t="s">
        <v>3813</v>
      </c>
      <c r="M70" s="93"/>
      <c r="N70" s="93" t="str">
        <f t="shared" si="4"/>
        <v>INSERT INTO ft_t_incl (clsf_oid, cl_value, indus_cl_set_id, prnt_clsf_oid, prnt_cl_value, level_num, start_tms, last_chg_tms, last_chg_usr_id, cl_nme, cl_desc,data_src_id)  SELECT 'INSTYPGR69','Agency CMO','INSTYPGR','INSTYPGR64','Mortgage Backed Securities',4,SYSDATE(),SYSDATE(),'GS:PSG:P72','Agency CMO','Agency CMO',''     FROM DUAL WHERE NOT EXISTS (SELECT 1 FROM ft_t_incl WHERE cl_value = 'Agency CMO' AND indus_cl_set_id = 'INSTYPGR'  AND level_num = 4);</v>
      </c>
    </row>
    <row r="71" spans="1:14">
      <c r="A71" s="93" t="s">
        <v>3814</v>
      </c>
      <c r="B71" s="93" t="s">
        <v>4164</v>
      </c>
      <c r="C71" s="93" t="s">
        <v>4170</v>
      </c>
      <c r="D71" s="93" t="s">
        <v>3815</v>
      </c>
      <c r="E71" s="93" t="s">
        <v>4152</v>
      </c>
      <c r="F71" s="93" t="s">
        <v>4160</v>
      </c>
      <c r="G71" s="93" t="s">
        <v>4170</v>
      </c>
      <c r="H71" s="93" t="s">
        <v>4170</v>
      </c>
      <c r="I71" s="93">
        <v>4</v>
      </c>
      <c r="J71" s="93" t="s">
        <v>5931</v>
      </c>
      <c r="K71" s="93" t="s">
        <v>5931</v>
      </c>
      <c r="L71" s="93" t="s">
        <v>3813</v>
      </c>
      <c r="M71" s="93"/>
      <c r="N71" s="93" t="str">
        <f t="shared" si="4"/>
        <v>INSERT INTO ft_t_incl (clsf_oid, cl_value, indus_cl_set_id, prnt_clsf_oid, prnt_cl_value, level_num, start_tms, last_chg_tms, last_chg_usr_id, cl_nme, cl_desc,data_src_id)  SELECT 'INSTYPGR70','Agency MBS','INSTYPGR','INSTYPGR64','Mortgage Backed Securities',4,SYSDATE(),SYSDATE(),'GS:PSG:P72','Agency MBS','Agency MBS',''     FROM DUAL WHERE NOT EXISTS (SELECT 1 FROM ft_t_incl WHERE cl_value = 'Agency MBS' AND indus_cl_set_id = 'INSTYPGR'  AND level_num = 4);</v>
      </c>
    </row>
    <row r="72" spans="1:14">
      <c r="A72" s="93" t="s">
        <v>3814</v>
      </c>
      <c r="B72" s="93" t="s">
        <v>4168</v>
      </c>
      <c r="C72" s="93" t="s">
        <v>4171</v>
      </c>
      <c r="D72" s="93" t="s">
        <v>3815</v>
      </c>
      <c r="E72" s="93" t="s">
        <v>4152</v>
      </c>
      <c r="F72" s="93" t="s">
        <v>4160</v>
      </c>
      <c r="G72" s="93" t="s">
        <v>4171</v>
      </c>
      <c r="H72" s="93" t="s">
        <v>4171</v>
      </c>
      <c r="I72" s="93">
        <v>4</v>
      </c>
      <c r="J72" s="93" t="s">
        <v>5931</v>
      </c>
      <c r="K72" s="93" t="s">
        <v>5931</v>
      </c>
      <c r="L72" s="93" t="s">
        <v>3813</v>
      </c>
      <c r="M72" s="93"/>
      <c r="N72" s="93" t="str">
        <f t="shared" si="4"/>
        <v>INSERT INTO ft_t_incl (clsf_oid, cl_value, indus_cl_set_id, prnt_clsf_oid, prnt_cl_value, level_num, start_tms, last_chg_tms, last_chg_usr_id, cl_nme, cl_desc,data_src_id)  SELECT 'INSTYPGR71','Non-Agency CMO','INSTYPGR','INSTYPGR64','Mortgage Backed Securities',4,SYSDATE(),SYSDATE(),'GS:PSG:P72','Non-Agency CMO','Non-Agency CMO',''     FROM DUAL WHERE NOT EXISTS (SELECT 1 FROM ft_t_incl WHERE cl_value = 'Non-Agency CMO' AND indus_cl_set_id = 'INSTYPGR'  AND level_num = 4);</v>
      </c>
    </row>
    <row r="73" spans="1:14">
      <c r="A73" s="93" t="s">
        <v>3814</v>
      </c>
      <c r="B73" s="93" t="s">
        <v>4169</v>
      </c>
      <c r="C73" s="93" t="s">
        <v>4180</v>
      </c>
      <c r="D73" s="93" t="s">
        <v>3815</v>
      </c>
      <c r="E73" s="93" t="s">
        <v>4152</v>
      </c>
      <c r="F73" s="93" t="s">
        <v>4160</v>
      </c>
      <c r="G73" s="93" t="s">
        <v>4180</v>
      </c>
      <c r="H73" s="93" t="s">
        <v>4180</v>
      </c>
      <c r="I73" s="93">
        <v>4</v>
      </c>
      <c r="J73" s="93" t="s">
        <v>5931</v>
      </c>
      <c r="K73" s="93" t="s">
        <v>5931</v>
      </c>
      <c r="L73" s="93" t="s">
        <v>3813</v>
      </c>
      <c r="M73" s="93"/>
      <c r="N73" s="93" t="str">
        <f t="shared" si="4"/>
        <v>INSERT INTO ft_t_incl (clsf_oid, cl_value, indus_cl_set_id, prnt_clsf_oid, prnt_cl_value, level_num, start_tms, last_chg_tms, last_chg_usr_id, cl_nme, cl_desc,data_src_id)  SELECT 'INSTYPGR72','Non-Agency MBS','INSTYPGR','INSTYPGR64','Mortgage Backed Securities',4,SYSDATE(),SYSDATE(),'GS:PSG:P72','Non-Agency MBS','Non-Agency MBS',''     FROM DUAL WHERE NOT EXISTS (SELECT 1 FROM ft_t_incl WHERE cl_value = 'Non-Agency MBS' AND indus_cl_set_id = 'INSTYPGR'  AND level_num = 4);</v>
      </c>
    </row>
    <row r="74" spans="1:14">
      <c r="A74" s="93" t="s">
        <v>3814</v>
      </c>
      <c r="B74" s="93" t="s">
        <v>4172</v>
      </c>
      <c r="C74" s="93" t="s">
        <v>4161</v>
      </c>
      <c r="D74" s="93" t="s">
        <v>3815</v>
      </c>
      <c r="E74" s="93" t="s">
        <v>4156</v>
      </c>
      <c r="F74" s="93" t="s">
        <v>4161</v>
      </c>
      <c r="G74" s="93" t="s">
        <v>4161</v>
      </c>
      <c r="H74" s="93" t="s">
        <v>4161</v>
      </c>
      <c r="I74" s="93">
        <v>4</v>
      </c>
      <c r="J74" s="93" t="s">
        <v>5931</v>
      </c>
      <c r="K74" s="93" t="s">
        <v>5931</v>
      </c>
      <c r="L74" s="93" t="s">
        <v>3813</v>
      </c>
      <c r="M74" s="93"/>
      <c r="N74" s="93" t="str">
        <f t="shared" si="4"/>
        <v>INSERT INTO ft_t_incl (clsf_oid, cl_value, indus_cl_set_id, prnt_clsf_oid, prnt_cl_value, level_num, start_tms, last_chg_tms, last_chg_usr_id, cl_nme, cl_desc,data_src_id)  SELECT 'INSTYPGR73','TBA','INSTYPGR','INSTYPGR65','TBA',4,SYSDATE(),SYSDATE(),'GS:PSG:P72','TBA','TBA',''     FROM DUAL WHERE NOT EXISTS (SELECT 1 FROM ft_t_incl WHERE cl_value = 'TBA' AND indus_cl_set_id = 'INSTYPGR'  AND level_num = 4);</v>
      </c>
    </row>
    <row r="75" spans="1:14">
      <c r="A75" s="93" t="s">
        <v>3814</v>
      </c>
      <c r="B75" s="93" t="s">
        <v>4277</v>
      </c>
      <c r="C75" s="93" t="s">
        <v>4021</v>
      </c>
      <c r="D75" s="93" t="s">
        <v>3815</v>
      </c>
      <c r="E75" s="93"/>
      <c r="F75" s="93"/>
      <c r="G75" s="93" t="s">
        <v>4021</v>
      </c>
      <c r="H75" s="93" t="s">
        <v>4021</v>
      </c>
      <c r="I75" s="93">
        <v>1</v>
      </c>
      <c r="J75" s="93" t="s">
        <v>5931</v>
      </c>
      <c r="K75" s="93" t="s">
        <v>5931</v>
      </c>
      <c r="L75" s="93" t="s">
        <v>3813</v>
      </c>
      <c r="M75" s="93"/>
      <c r="N75" s="93" t="str">
        <f t="shared" si="4"/>
        <v>INSERT INTO ft_t_incl (clsf_oid, cl_value, indus_cl_set_id, level_num, start_tms, last_chg_tms, last_chg_usr_id, cl_nme, cl_desc,data_src_id)  SELECT 'INSTYPGR74','Money Market','INSTYPGR',1,SYSDATE(),SYSDATE(),'GS:PSG:P72','Money Market','Money Market',''     FROM DUAL WHERE NOT EXISTS (SELECT 1 FROM ft_t_incl WHERE cl_value = 'Money Market' AND indus_cl_set_id = 'INSTYPGR');</v>
      </c>
    </row>
    <row r="76" spans="1:14">
      <c r="A76" s="93" t="s">
        <v>3814</v>
      </c>
      <c r="B76" s="93" t="s">
        <v>4278</v>
      </c>
      <c r="C76" s="93" t="s">
        <v>4627</v>
      </c>
      <c r="D76" s="93" t="s">
        <v>3815</v>
      </c>
      <c r="E76" s="93" t="s">
        <v>4277</v>
      </c>
      <c r="F76" s="93" t="s">
        <v>4021</v>
      </c>
      <c r="G76" s="93" t="s">
        <v>4627</v>
      </c>
      <c r="H76" s="93" t="s">
        <v>4627</v>
      </c>
      <c r="I76" s="93">
        <v>2</v>
      </c>
      <c r="J76" s="93" t="s">
        <v>5931</v>
      </c>
      <c r="K76" s="93" t="s">
        <v>5931</v>
      </c>
      <c r="L76" s="93" t="s">
        <v>3813</v>
      </c>
      <c r="M76" s="93"/>
      <c r="N76" s="93" t="str">
        <f t="shared" si="4"/>
        <v>INSERT INTO ft_t_incl (clsf_oid, cl_value, indus_cl_set_id, prnt_clsf_oid, prnt_cl_value, level_num, start_tms, last_chg_tms, last_chg_usr_id, cl_nme, cl_desc,data_src_id)  SELECT 'INSTYPGR75','Bankers Acceptance','INSTYPGR','INSTYPGR74','Money Market',2,SYSDATE(),SYSDATE(),'GS:PSG:P72','Bankers Acceptance','Bankers Acceptance',''     FROM DUAL WHERE NOT EXISTS (SELECT 1 FROM ft_t_incl WHERE cl_value = 'Bankers Acceptance' AND indus_cl_set_id = 'INSTYPGR'  AND level_num = 2);</v>
      </c>
    </row>
    <row r="77" spans="1:14">
      <c r="A77" s="93" t="s">
        <v>3814</v>
      </c>
      <c r="B77" s="93" t="s">
        <v>4279</v>
      </c>
      <c r="C77" s="93" t="s">
        <v>4282</v>
      </c>
      <c r="D77" s="93" t="s">
        <v>3815</v>
      </c>
      <c r="E77" s="93" t="s">
        <v>4277</v>
      </c>
      <c r="F77" s="93" t="s">
        <v>4021</v>
      </c>
      <c r="G77" s="93" t="s">
        <v>4282</v>
      </c>
      <c r="H77" s="93" t="s">
        <v>4282</v>
      </c>
      <c r="I77" s="93">
        <v>2</v>
      </c>
      <c r="J77" s="93" t="s">
        <v>5931</v>
      </c>
      <c r="K77" s="93" t="s">
        <v>5931</v>
      </c>
      <c r="L77" s="93" t="s">
        <v>3813</v>
      </c>
      <c r="M77" s="93"/>
      <c r="N77" s="93" t="str">
        <f t="shared" si="4"/>
        <v>INSERT INTO ft_t_incl (clsf_oid, cl_value, indus_cl_set_id, prnt_clsf_oid, prnt_cl_value, level_num, start_tms, last_chg_tms, last_chg_usr_id, cl_nme, cl_desc,data_src_id)  SELECT 'INSTYPGR76','Certificate of Deposit','INSTYPGR','INSTYPGR74','Money Market',2,SYSDATE(),SYSDATE(),'GS:PSG:P72','Certificate of Deposit','Certificate of Deposit',''     FROM DUAL WHERE NOT EXISTS (SELECT 1 FROM ft_t_incl WHERE cl_value = 'Certificate of Deposit' AND indus_cl_set_id = 'INSTYPGR'  AND level_num = 2);</v>
      </c>
    </row>
    <row r="78" spans="1:14">
      <c r="A78" s="93" t="s">
        <v>3814</v>
      </c>
      <c r="B78" s="93" t="s">
        <v>4280</v>
      </c>
      <c r="C78" s="93" t="s">
        <v>4283</v>
      </c>
      <c r="D78" s="93" t="s">
        <v>3815</v>
      </c>
      <c r="E78" s="93" t="s">
        <v>4277</v>
      </c>
      <c r="F78" s="93" t="s">
        <v>4021</v>
      </c>
      <c r="G78" s="93" t="s">
        <v>4283</v>
      </c>
      <c r="H78" s="93" t="s">
        <v>4283</v>
      </c>
      <c r="I78" s="93">
        <v>2</v>
      </c>
      <c r="J78" s="93" t="s">
        <v>5931</v>
      </c>
      <c r="K78" s="93" t="s">
        <v>5931</v>
      </c>
      <c r="L78" s="93" t="s">
        <v>3813</v>
      </c>
      <c r="M78" s="93"/>
      <c r="N78" s="93" t="str">
        <f t="shared" si="4"/>
        <v>INSERT INTO ft_t_incl (clsf_oid, cl_value, indus_cl_set_id, prnt_clsf_oid, prnt_cl_value, level_num, start_tms, last_chg_tms, last_chg_usr_id, cl_nme, cl_desc,data_src_id)  SELECT 'INSTYPGR77','Repo','INSTYPGR','INSTYPGR74','Money Market',2,SYSDATE(),SYSDATE(),'GS:PSG:P72','Repo','Repo',''     FROM DUAL WHERE NOT EXISTS (SELECT 1 FROM ft_t_incl WHERE cl_value = 'Repo' AND indus_cl_set_id = 'INSTYPGR'  AND level_num = 2);</v>
      </c>
    </row>
    <row r="79" spans="1:14">
      <c r="A79" s="93" t="s">
        <v>3814</v>
      </c>
      <c r="B79" s="93" t="s">
        <v>4281</v>
      </c>
      <c r="C79" s="93" t="s">
        <v>4284</v>
      </c>
      <c r="D79" s="93" t="s">
        <v>3815</v>
      </c>
      <c r="E79" s="93" t="s">
        <v>4277</v>
      </c>
      <c r="F79" s="93" t="s">
        <v>4021</v>
      </c>
      <c r="G79" s="93" t="s">
        <v>4284</v>
      </c>
      <c r="H79" s="93" t="s">
        <v>4284</v>
      </c>
      <c r="I79" s="93">
        <v>2</v>
      </c>
      <c r="J79" s="93" t="s">
        <v>5931</v>
      </c>
      <c r="K79" s="93" t="s">
        <v>5931</v>
      </c>
      <c r="L79" s="93" t="s">
        <v>3813</v>
      </c>
      <c r="M79" s="93"/>
      <c r="N79" s="93" t="str">
        <f t="shared" si="4"/>
        <v>INSERT INTO ft_t_incl (clsf_oid, cl_value, indus_cl_set_id, prnt_clsf_oid, prnt_cl_value, level_num, start_tms, last_chg_tms, last_chg_usr_id, cl_nme, cl_desc,data_src_id)  SELECT 'INSTYPGR78','Commercial Paper','INSTYPGR','INSTYPGR74','Money Market',2,SYSDATE(),SYSDATE(),'GS:PSG:P72','Commercial Paper','Commercial Paper',''     FROM DUAL WHERE NOT EXISTS (SELECT 1 FROM ft_t_incl WHERE cl_value = 'Commercial Paper' AND indus_cl_set_id = 'INSTYPGR'  AND level_num = 2);</v>
      </c>
    </row>
    <row r="80" spans="1:14">
      <c r="A80" s="93" t="s">
        <v>3814</v>
      </c>
      <c r="B80" s="93" t="s">
        <v>4286</v>
      </c>
      <c r="C80" s="93" t="s">
        <v>4285</v>
      </c>
      <c r="D80" s="93" t="s">
        <v>3815</v>
      </c>
      <c r="E80" s="93" t="s">
        <v>4277</v>
      </c>
      <c r="F80" s="93" t="s">
        <v>4021</v>
      </c>
      <c r="G80" s="93" t="s">
        <v>4285</v>
      </c>
      <c r="H80" s="93" t="s">
        <v>4285</v>
      </c>
      <c r="I80" s="93">
        <v>2</v>
      </c>
      <c r="J80" s="93" t="s">
        <v>5931</v>
      </c>
      <c r="K80" s="93" t="s">
        <v>5931</v>
      </c>
      <c r="L80" s="93" t="s">
        <v>3813</v>
      </c>
      <c r="M80" s="93"/>
      <c r="N80" s="93" t="str">
        <f t="shared" si="4"/>
        <v>INSERT INTO ft_t_incl (clsf_oid, cl_value, indus_cl_set_id, prnt_clsf_oid, prnt_cl_value, level_num, start_tms, last_chg_tms, last_chg_usr_id, cl_nme, cl_desc,data_src_id)  SELECT 'INSTYPGR79','Payable Note','INSTYPGR','INSTYPGR74','Money Market',2,SYSDATE(),SYSDATE(),'GS:PSG:P72','Payable Note','Payable Note',''     FROM DUAL WHERE NOT EXISTS (SELECT 1 FROM ft_t_incl WHERE cl_value = 'Payable Note' AND indus_cl_set_id = 'INSTYPGR'  AND level_num = 2);</v>
      </c>
    </row>
    <row r="81" spans="1:14">
      <c r="A81" s="93" t="s">
        <v>3814</v>
      </c>
      <c r="B81" s="93" t="s">
        <v>4287</v>
      </c>
      <c r="C81" s="93" t="s">
        <v>4627</v>
      </c>
      <c r="D81" s="93" t="s">
        <v>3815</v>
      </c>
      <c r="E81" s="93" t="s">
        <v>4278</v>
      </c>
      <c r="F81" s="93" t="s">
        <v>4627</v>
      </c>
      <c r="G81" s="93" t="s">
        <v>4627</v>
      </c>
      <c r="H81" s="93" t="s">
        <v>4627</v>
      </c>
      <c r="I81" s="93">
        <v>3</v>
      </c>
      <c r="J81" s="93" t="s">
        <v>5931</v>
      </c>
      <c r="K81" s="93" t="s">
        <v>5931</v>
      </c>
      <c r="L81" s="93" t="s">
        <v>3813</v>
      </c>
      <c r="M81" s="93"/>
      <c r="N81" s="93" t="str">
        <f t="shared" si="4"/>
        <v>INSERT INTO ft_t_incl (clsf_oid, cl_value, indus_cl_set_id, prnt_clsf_oid, prnt_cl_value, level_num, start_tms, last_chg_tms, last_chg_usr_id, cl_nme, cl_desc,data_src_id)  SELECT 'INSTYPGR80','Bankers Acceptance','INSTYPGR','INSTYPGR75','Bankers Acceptance',3,SYSDATE(),SYSDATE(),'GS:PSG:P72','Bankers Acceptance','Bankers Acceptance',''     FROM DUAL WHERE NOT EXISTS (SELECT 1 FROM ft_t_incl WHERE cl_value = 'Bankers Acceptance' AND indus_cl_set_id = 'INSTYPGR'  AND level_num = 3);</v>
      </c>
    </row>
    <row r="82" spans="1:14">
      <c r="A82" s="93" t="s">
        <v>3814</v>
      </c>
      <c r="B82" s="93" t="s">
        <v>4288</v>
      </c>
      <c r="C82" s="93" t="s">
        <v>4282</v>
      </c>
      <c r="D82" s="93" t="s">
        <v>3815</v>
      </c>
      <c r="E82" s="93" t="s">
        <v>4279</v>
      </c>
      <c r="F82" s="93" t="s">
        <v>4282</v>
      </c>
      <c r="G82" s="93" t="s">
        <v>4282</v>
      </c>
      <c r="H82" s="93" t="s">
        <v>4282</v>
      </c>
      <c r="I82" s="93">
        <v>3</v>
      </c>
      <c r="J82" s="93" t="s">
        <v>5931</v>
      </c>
      <c r="K82" s="93" t="s">
        <v>5931</v>
      </c>
      <c r="L82" s="93" t="s">
        <v>3813</v>
      </c>
      <c r="M82" s="93"/>
      <c r="N82" s="93" t="str">
        <f t="shared" si="4"/>
        <v>INSERT INTO ft_t_incl (clsf_oid, cl_value, indus_cl_set_id, prnt_clsf_oid, prnt_cl_value, level_num, start_tms, last_chg_tms, last_chg_usr_id, cl_nme, cl_desc,data_src_id)  SELECT 'INSTYPGR81','Certificate of Deposit','INSTYPGR','INSTYPGR76','Certificate of Deposit',3,SYSDATE(),SYSDATE(),'GS:PSG:P72','Certificate of Deposit','Certificate of Deposit',''     FROM DUAL WHERE NOT EXISTS (SELECT 1 FROM ft_t_incl WHERE cl_value = 'Certificate of Deposit' AND indus_cl_set_id = 'INSTYPGR'  AND level_num = 3);</v>
      </c>
    </row>
    <row r="83" spans="1:14">
      <c r="A83" s="93" t="s">
        <v>3814</v>
      </c>
      <c r="B83" s="93" t="s">
        <v>4289</v>
      </c>
      <c r="C83" s="93" t="s">
        <v>4283</v>
      </c>
      <c r="D83" s="93" t="s">
        <v>3815</v>
      </c>
      <c r="E83" s="93" t="s">
        <v>4280</v>
      </c>
      <c r="F83" s="93" t="s">
        <v>4283</v>
      </c>
      <c r="G83" s="93" t="s">
        <v>4283</v>
      </c>
      <c r="H83" s="93" t="s">
        <v>4283</v>
      </c>
      <c r="I83" s="93">
        <v>3</v>
      </c>
      <c r="J83" s="93" t="s">
        <v>5931</v>
      </c>
      <c r="K83" s="93" t="s">
        <v>5931</v>
      </c>
      <c r="L83" s="93" t="s">
        <v>3813</v>
      </c>
      <c r="M83" s="93"/>
      <c r="N83" s="93" t="str">
        <f t="shared" si="4"/>
        <v>INSERT INTO ft_t_incl (clsf_oid, cl_value, indus_cl_set_id, prnt_clsf_oid, prnt_cl_value, level_num, start_tms, last_chg_tms, last_chg_usr_id, cl_nme, cl_desc,data_src_id)  SELECT 'INSTYPGR82','Repo','INSTYPGR','INSTYPGR77','Repo',3,SYSDATE(),SYSDATE(),'GS:PSG:P72','Repo','Repo',''     FROM DUAL WHERE NOT EXISTS (SELECT 1 FROM ft_t_incl WHERE cl_value = 'Repo' AND indus_cl_set_id = 'INSTYPGR'  AND level_num = 3);</v>
      </c>
    </row>
    <row r="84" spans="1:14">
      <c r="A84" s="93" t="s">
        <v>3814</v>
      </c>
      <c r="B84" s="93" t="s">
        <v>4290</v>
      </c>
      <c r="C84" s="93" t="s">
        <v>4284</v>
      </c>
      <c r="D84" s="93" t="s">
        <v>3815</v>
      </c>
      <c r="E84" s="93" t="s">
        <v>4281</v>
      </c>
      <c r="F84" s="93" t="s">
        <v>4284</v>
      </c>
      <c r="G84" s="93" t="s">
        <v>4284</v>
      </c>
      <c r="H84" s="93" t="s">
        <v>4284</v>
      </c>
      <c r="I84" s="93">
        <v>3</v>
      </c>
      <c r="J84" s="93" t="s">
        <v>5931</v>
      </c>
      <c r="K84" s="93" t="s">
        <v>5931</v>
      </c>
      <c r="L84" s="93" t="s">
        <v>3813</v>
      </c>
      <c r="M84" s="93"/>
      <c r="N84" s="93" t="str">
        <f t="shared" si="4"/>
        <v>INSERT INTO ft_t_incl (clsf_oid, cl_value, indus_cl_set_id, prnt_clsf_oid, prnt_cl_value, level_num, start_tms, last_chg_tms, last_chg_usr_id, cl_nme, cl_desc,data_src_id)  SELECT 'INSTYPGR83','Commercial Paper','INSTYPGR','INSTYPGR78','Commercial Paper',3,SYSDATE(),SYSDATE(),'GS:PSG:P72','Commercial Paper','Commercial Paper',''     FROM DUAL WHERE NOT EXISTS (SELECT 1 FROM ft_t_incl WHERE cl_value = 'Commercial Paper' AND indus_cl_set_id = 'INSTYPGR'  AND level_num = 3);</v>
      </c>
    </row>
    <row r="85" spans="1:14">
      <c r="A85" s="93" t="s">
        <v>3814</v>
      </c>
      <c r="B85" s="93" t="s">
        <v>4291</v>
      </c>
      <c r="C85" s="93" t="s">
        <v>4285</v>
      </c>
      <c r="D85" s="93" t="s">
        <v>3815</v>
      </c>
      <c r="E85" s="93" t="s">
        <v>4286</v>
      </c>
      <c r="F85" s="93" t="s">
        <v>4285</v>
      </c>
      <c r="G85" s="93" t="s">
        <v>4285</v>
      </c>
      <c r="H85" s="93" t="s">
        <v>4285</v>
      </c>
      <c r="I85" s="93">
        <v>3</v>
      </c>
      <c r="J85" s="93" t="s">
        <v>5931</v>
      </c>
      <c r="K85" s="93" t="s">
        <v>5931</v>
      </c>
      <c r="L85" s="93" t="s">
        <v>3813</v>
      </c>
      <c r="M85" s="93"/>
      <c r="N85" s="93" t="str">
        <f t="shared" si="4"/>
        <v>INSERT INTO ft_t_incl (clsf_oid, cl_value, indus_cl_set_id, prnt_clsf_oid, prnt_cl_value, level_num, start_tms, last_chg_tms, last_chg_usr_id, cl_nme, cl_desc,data_src_id)  SELECT 'INSTYPGR84','Payable Note','INSTYPGR','INSTYPGR79','Payable Note',3,SYSDATE(),SYSDATE(),'GS:PSG:P72','Payable Note','Payable Note',''     FROM DUAL WHERE NOT EXISTS (SELECT 1 FROM ft_t_incl WHERE cl_value = 'Payable Note' AND indus_cl_set_id = 'INSTYPGR'  AND level_num = 3);</v>
      </c>
    </row>
    <row r="86" spans="1:14">
      <c r="A86" s="93" t="s">
        <v>3814</v>
      </c>
      <c r="B86" s="93" t="s">
        <v>4292</v>
      </c>
      <c r="C86" s="93" t="s">
        <v>4627</v>
      </c>
      <c r="D86" s="93" t="s">
        <v>3815</v>
      </c>
      <c r="E86" s="93" t="s">
        <v>4287</v>
      </c>
      <c r="F86" s="93" t="s">
        <v>4627</v>
      </c>
      <c r="G86" s="93" t="s">
        <v>4627</v>
      </c>
      <c r="H86" s="93" t="s">
        <v>4627</v>
      </c>
      <c r="I86" s="93">
        <v>4</v>
      </c>
      <c r="J86" s="93" t="s">
        <v>5931</v>
      </c>
      <c r="K86" s="93" t="s">
        <v>5931</v>
      </c>
      <c r="L86" s="93" t="s">
        <v>3813</v>
      </c>
      <c r="M86" s="93"/>
      <c r="N86" s="93" t="str">
        <f t="shared" si="4"/>
        <v>INSERT INTO ft_t_incl (clsf_oid, cl_value, indus_cl_set_id, prnt_clsf_oid, prnt_cl_value, level_num, start_tms, last_chg_tms, last_chg_usr_id, cl_nme, cl_desc,data_src_id)  SELECT 'INSTYPGR85','Bankers Acceptance','INSTYPGR','INSTYPGR80','Bankers Acceptance',4,SYSDATE(),SYSDATE(),'GS:PSG:P72','Bankers Acceptance','Bankers Acceptance',''     FROM DUAL WHERE NOT EXISTS (SELECT 1 FROM ft_t_incl WHERE cl_value = 'Bankers Acceptance' AND indus_cl_set_id = 'INSTYPGR'  AND level_num = 4);</v>
      </c>
    </row>
    <row r="87" spans="1:14">
      <c r="A87" s="93" t="s">
        <v>3814</v>
      </c>
      <c r="B87" s="93" t="s">
        <v>4293</v>
      </c>
      <c r="C87" s="93" t="s">
        <v>4282</v>
      </c>
      <c r="D87" s="93" t="s">
        <v>3815</v>
      </c>
      <c r="E87" s="93" t="s">
        <v>4288</v>
      </c>
      <c r="F87" s="93" t="s">
        <v>4282</v>
      </c>
      <c r="G87" s="93" t="s">
        <v>4282</v>
      </c>
      <c r="H87" s="93" t="s">
        <v>4282</v>
      </c>
      <c r="I87" s="93">
        <v>4</v>
      </c>
      <c r="J87" s="93" t="s">
        <v>5931</v>
      </c>
      <c r="K87" s="93" t="s">
        <v>5931</v>
      </c>
      <c r="L87" s="93" t="s">
        <v>3813</v>
      </c>
      <c r="M87" s="93"/>
      <c r="N87" s="93" t="str">
        <f t="shared" si="4"/>
        <v>INSERT INTO ft_t_incl (clsf_oid, cl_value, indus_cl_set_id, prnt_clsf_oid, prnt_cl_value, level_num, start_tms, last_chg_tms, last_chg_usr_id, cl_nme, cl_desc,data_src_id)  SELECT 'INSTYPGR86','Certificate of Deposit','INSTYPGR','INSTYPGR81','Certificate of Deposit',4,SYSDATE(),SYSDATE(),'GS:PSG:P72','Certificate of Deposit','Certificate of Deposit',''     FROM DUAL WHERE NOT EXISTS (SELECT 1 FROM ft_t_incl WHERE cl_value = 'Certificate of Deposit' AND indus_cl_set_id = 'INSTYPGR'  AND level_num = 4);</v>
      </c>
    </row>
    <row r="88" spans="1:14">
      <c r="A88" s="93" t="s">
        <v>3814</v>
      </c>
      <c r="B88" s="93" t="s">
        <v>4294</v>
      </c>
      <c r="C88" s="93" t="s">
        <v>4283</v>
      </c>
      <c r="D88" s="93" t="s">
        <v>3815</v>
      </c>
      <c r="E88" s="93" t="s">
        <v>4289</v>
      </c>
      <c r="F88" s="93" t="s">
        <v>4283</v>
      </c>
      <c r="G88" s="93" t="s">
        <v>4283</v>
      </c>
      <c r="H88" s="93" t="s">
        <v>4283</v>
      </c>
      <c r="I88" s="93">
        <v>4</v>
      </c>
      <c r="J88" s="93" t="s">
        <v>5931</v>
      </c>
      <c r="K88" s="93" t="s">
        <v>5931</v>
      </c>
      <c r="L88" s="93" t="s">
        <v>3813</v>
      </c>
      <c r="M88" s="93"/>
      <c r="N88" s="93" t="str">
        <f t="shared" si="4"/>
        <v>INSERT INTO ft_t_incl (clsf_oid, cl_value, indus_cl_set_id, prnt_clsf_oid, prnt_cl_value, level_num, start_tms, last_chg_tms, last_chg_usr_id, cl_nme, cl_desc,data_src_id)  SELECT 'INSTYPGR87','Repo','INSTYPGR','INSTYPGR82','Repo',4,SYSDATE(),SYSDATE(),'GS:PSG:P72','Repo','Repo',''     FROM DUAL WHERE NOT EXISTS (SELECT 1 FROM ft_t_incl WHERE cl_value = 'Repo' AND indus_cl_set_id = 'INSTYPGR'  AND level_num = 4);</v>
      </c>
    </row>
    <row r="89" spans="1:14">
      <c r="A89" s="93" t="s">
        <v>3814</v>
      </c>
      <c r="B89" s="93" t="s">
        <v>4295</v>
      </c>
      <c r="C89" s="93" t="s">
        <v>4284</v>
      </c>
      <c r="D89" s="93" t="s">
        <v>3815</v>
      </c>
      <c r="E89" s="93" t="s">
        <v>4290</v>
      </c>
      <c r="F89" s="93" t="s">
        <v>4284</v>
      </c>
      <c r="G89" s="93" t="s">
        <v>4284</v>
      </c>
      <c r="H89" s="93" t="s">
        <v>4284</v>
      </c>
      <c r="I89" s="93">
        <v>4</v>
      </c>
      <c r="J89" s="93" t="s">
        <v>5931</v>
      </c>
      <c r="K89" s="93" t="s">
        <v>5931</v>
      </c>
      <c r="L89" s="93" t="s">
        <v>3813</v>
      </c>
      <c r="M89" s="93"/>
      <c r="N89" s="93" t="str">
        <f t="shared" si="4"/>
        <v>INSERT INTO ft_t_incl (clsf_oid, cl_value, indus_cl_set_id, prnt_clsf_oid, prnt_cl_value, level_num, start_tms, last_chg_tms, last_chg_usr_id, cl_nme, cl_desc,data_src_id)  SELECT 'INSTYPGR88','Commercial Paper','INSTYPGR','INSTYPGR83','Commercial Paper',4,SYSDATE(),SYSDATE(),'GS:PSG:P72','Commercial Paper','Commercial Paper',''     FROM DUAL WHERE NOT EXISTS (SELECT 1 FROM ft_t_incl WHERE cl_value = 'Commercial Paper' AND indus_cl_set_id = 'INSTYPGR'  AND level_num = 4);</v>
      </c>
    </row>
    <row r="90" spans="1:14">
      <c r="A90" s="93" t="s">
        <v>3814</v>
      </c>
      <c r="B90" s="93" t="s">
        <v>4296</v>
      </c>
      <c r="C90" s="93" t="s">
        <v>4285</v>
      </c>
      <c r="D90" s="93" t="s">
        <v>3815</v>
      </c>
      <c r="E90" s="93" t="s">
        <v>4291</v>
      </c>
      <c r="F90" s="93" t="s">
        <v>4285</v>
      </c>
      <c r="G90" s="93" t="s">
        <v>4285</v>
      </c>
      <c r="H90" s="93" t="s">
        <v>4285</v>
      </c>
      <c r="I90" s="93">
        <v>4</v>
      </c>
      <c r="J90" s="93" t="s">
        <v>5931</v>
      </c>
      <c r="K90" s="93" t="s">
        <v>5931</v>
      </c>
      <c r="L90" s="93" t="s">
        <v>3813</v>
      </c>
      <c r="M90" s="93"/>
      <c r="N90" s="93" t="str">
        <f t="shared" si="4"/>
        <v>INSERT INTO ft_t_incl (clsf_oid, cl_value, indus_cl_set_id, prnt_clsf_oid, prnt_cl_value, level_num, start_tms, last_chg_tms, last_chg_usr_id, cl_nme, cl_desc,data_src_id)  SELECT 'INSTYPGR89','Payable Note','INSTYPGR','INSTYPGR84','Payable Note',4,SYSDATE(),SYSDATE(),'GS:PSG:P72','Payable Note','Payable Note',''     FROM DUAL WHERE NOT EXISTS (SELECT 1 FROM ft_t_incl WHERE cl_value = 'Payable Note' AND indus_cl_set_id = 'INSTYPGR'  AND level_num = 4);</v>
      </c>
    </row>
    <row r="91" spans="1:14">
      <c r="A91" s="93" t="s">
        <v>3814</v>
      </c>
      <c r="B91" s="93" t="s">
        <v>4556</v>
      </c>
      <c r="C91" s="93" t="s">
        <v>4566</v>
      </c>
      <c r="D91" s="93" t="s">
        <v>3815</v>
      </c>
      <c r="E91" s="93" t="s">
        <v>3818</v>
      </c>
      <c r="F91" s="93" t="s">
        <v>3828</v>
      </c>
      <c r="G91" s="93" t="s">
        <v>4566</v>
      </c>
      <c r="H91" s="93" t="s">
        <v>4566</v>
      </c>
      <c r="I91" s="93">
        <v>2</v>
      </c>
      <c r="J91" s="93" t="s">
        <v>5931</v>
      </c>
      <c r="K91" s="93" t="s">
        <v>5931</v>
      </c>
      <c r="L91" s="93" t="s">
        <v>3813</v>
      </c>
      <c r="M91" s="93"/>
      <c r="N91" s="93" t="str">
        <f t="shared" si="4"/>
        <v>INSERT INTO ft_t_incl (clsf_oid, cl_value, indus_cl_set_id, prnt_clsf_oid, prnt_cl_value, level_num, start_tms, last_chg_tms, last_chg_usr_id, cl_nme, cl_desc,data_src_id)  SELECT 'INSTYPGR90','Agencies','INSTYPGR','INSTYPGR03','Fixed Income/Bond',2,SYSDATE(),SYSDATE(),'GS:PSG:P72','Agencies','Agencies',''     FROM DUAL WHERE NOT EXISTS (SELECT 1 FROM ft_t_incl WHERE cl_value = 'Agencies' AND indus_cl_set_id = 'INSTYPGR'  AND level_num = 2);</v>
      </c>
    </row>
    <row r="92" spans="1:14">
      <c r="A92" s="93" t="s">
        <v>3814</v>
      </c>
      <c r="B92" s="93" t="s">
        <v>4557</v>
      </c>
      <c r="C92" s="93" t="s">
        <v>4567</v>
      </c>
      <c r="D92" s="93" t="s">
        <v>3815</v>
      </c>
      <c r="E92" s="93" t="s">
        <v>3818</v>
      </c>
      <c r="F92" s="93" t="s">
        <v>3828</v>
      </c>
      <c r="G92" s="93" t="s">
        <v>4567</v>
      </c>
      <c r="H92" s="93" t="s">
        <v>4567</v>
      </c>
      <c r="I92" s="93">
        <v>2</v>
      </c>
      <c r="J92" s="93" t="s">
        <v>5931</v>
      </c>
      <c r="K92" s="93" t="s">
        <v>5931</v>
      </c>
      <c r="L92" s="93" t="s">
        <v>3813</v>
      </c>
      <c r="M92" s="93"/>
      <c r="N92" s="93" t="str">
        <f t="shared" si="4"/>
        <v>INSERT INTO ft_t_incl (clsf_oid, cl_value, indus_cl_set_id, prnt_clsf_oid, prnt_cl_value, level_num, start_tms, last_chg_tms, last_chg_usr_id, cl_nme, cl_desc,data_src_id)  SELECT 'INSTYPGR91','Convertible Bonds','INSTYPGR','INSTYPGR03','Fixed Income/Bond',2,SYSDATE(),SYSDATE(),'GS:PSG:P72','Convertible Bonds','Convertible Bonds',''     FROM DUAL WHERE NOT EXISTS (SELECT 1 FROM ft_t_incl WHERE cl_value = 'Convertible Bonds' AND indus_cl_set_id = 'INSTYPGR'  AND level_num = 2);</v>
      </c>
    </row>
    <row r="93" spans="1:14">
      <c r="A93" s="93" t="s">
        <v>3814</v>
      </c>
      <c r="B93" s="93" t="s">
        <v>4558</v>
      </c>
      <c r="C93" s="93" t="s">
        <v>4568</v>
      </c>
      <c r="D93" s="93" t="s">
        <v>3815</v>
      </c>
      <c r="E93" s="93" t="s">
        <v>3818</v>
      </c>
      <c r="F93" s="93" t="s">
        <v>3828</v>
      </c>
      <c r="G93" s="93" t="s">
        <v>4568</v>
      </c>
      <c r="H93" s="93" t="s">
        <v>4568</v>
      </c>
      <c r="I93" s="93">
        <v>2</v>
      </c>
      <c r="J93" s="93" t="s">
        <v>5931</v>
      </c>
      <c r="K93" s="93" t="s">
        <v>5931</v>
      </c>
      <c r="L93" s="93" t="s">
        <v>3813</v>
      </c>
      <c r="M93" s="93"/>
      <c r="N93" s="93" t="str">
        <f t="shared" si="4"/>
        <v>INSERT INTO ft_t_incl (clsf_oid, cl_value, indus_cl_set_id, prnt_clsf_oid, prnt_cl_value, level_num, start_tms, last_chg_tms, last_chg_usr_id, cl_nme, cl_desc,data_src_id)  SELECT 'INSTYPGR92','Corporate Bonds','INSTYPGR','INSTYPGR03','Fixed Income/Bond',2,SYSDATE(),SYSDATE(),'GS:PSG:P72','Corporate Bonds','Corporate Bonds',''     FROM DUAL WHERE NOT EXISTS (SELECT 1 FROM ft_t_incl WHERE cl_value = 'Corporate Bonds' AND indus_cl_set_id = 'INSTYPGR'  AND level_num = 2);</v>
      </c>
    </row>
    <row r="94" spans="1:14">
      <c r="A94" s="93" t="s">
        <v>3814</v>
      </c>
      <c r="B94" s="93" t="s">
        <v>4559</v>
      </c>
      <c r="C94" s="93" t="s">
        <v>4569</v>
      </c>
      <c r="D94" s="93" t="s">
        <v>3815</v>
      </c>
      <c r="E94" s="93" t="s">
        <v>3818</v>
      </c>
      <c r="F94" s="93" t="s">
        <v>3828</v>
      </c>
      <c r="G94" s="93" t="s">
        <v>4569</v>
      </c>
      <c r="H94" s="93" t="s">
        <v>4569</v>
      </c>
      <c r="I94" s="93">
        <v>2</v>
      </c>
      <c r="J94" s="93" t="s">
        <v>5931</v>
      </c>
      <c r="K94" s="93" t="s">
        <v>5931</v>
      </c>
      <c r="L94" s="93" t="s">
        <v>3813</v>
      </c>
      <c r="M94" s="93"/>
      <c r="N94" s="93" t="str">
        <f t="shared" si="4"/>
        <v>INSERT INTO ft_t_incl (clsf_oid, cl_value, indus_cl_set_id, prnt_clsf_oid, prnt_cl_value, level_num, start_tms, last_chg_tms, last_chg_usr_id, cl_nme, cl_desc,data_src_id)  SELECT 'INSTYPGR93','Corporate Inflation Linked','INSTYPGR','INSTYPGR03','Fixed Income/Bond',2,SYSDATE(),SYSDATE(),'GS:PSG:P72','Corporate Inflation Linked','Corporate Inflation Linked',''     FROM DUAL WHERE NOT EXISTS (SELECT 1 FROM ft_t_incl WHERE cl_value = 'Corporate Inflation Linked' AND indus_cl_set_id = 'INSTYPGR'  AND level_num = 2);</v>
      </c>
    </row>
    <row r="95" spans="1:14">
      <c r="A95" s="93" t="s">
        <v>3814</v>
      </c>
      <c r="B95" s="93" t="s">
        <v>4560</v>
      </c>
      <c r="C95" s="93" t="s">
        <v>4570</v>
      </c>
      <c r="D95" s="93" t="s">
        <v>3815</v>
      </c>
      <c r="E95" s="93" t="s">
        <v>3818</v>
      </c>
      <c r="F95" s="93" t="s">
        <v>3828</v>
      </c>
      <c r="G95" s="93" t="s">
        <v>4570</v>
      </c>
      <c r="H95" s="93" t="s">
        <v>4570</v>
      </c>
      <c r="I95" s="93">
        <v>2</v>
      </c>
      <c r="J95" s="93" t="s">
        <v>5931</v>
      </c>
      <c r="K95" s="93" t="s">
        <v>5931</v>
      </c>
      <c r="L95" s="93" t="s">
        <v>3813</v>
      </c>
      <c r="M95" s="93"/>
      <c r="N95" s="93" t="str">
        <f t="shared" si="4"/>
        <v>INSERT INTO ft_t_incl (clsf_oid, cl_value, indus_cl_set_id, prnt_clsf_oid, prnt_cl_value, level_num, start_tms, last_chg_tms, last_chg_usr_id, cl_nme, cl_desc,data_src_id)  SELECT 'INSTYPGR94','Foreign Government Bonds','INSTYPGR','INSTYPGR03','Fixed Income/Bond',2,SYSDATE(),SYSDATE(),'GS:PSG:P72','Foreign Government Bonds','Foreign Government Bonds',''     FROM DUAL WHERE NOT EXISTS (SELECT 1 FROM ft_t_incl WHERE cl_value = 'Foreign Government Bonds' AND indus_cl_set_id = 'INSTYPGR'  AND level_num = 2);</v>
      </c>
    </row>
    <row r="96" spans="1:14">
      <c r="A96" s="93" t="s">
        <v>3814</v>
      </c>
      <c r="B96" s="93" t="s">
        <v>4561</v>
      </c>
      <c r="C96" s="93" t="s">
        <v>4653</v>
      </c>
      <c r="D96" s="93" t="s">
        <v>3815</v>
      </c>
      <c r="E96" s="93" t="s">
        <v>3818</v>
      </c>
      <c r="F96" s="93" t="s">
        <v>3828</v>
      </c>
      <c r="G96" s="93" t="s">
        <v>4571</v>
      </c>
      <c r="H96" s="93" t="s">
        <v>4571</v>
      </c>
      <c r="I96" s="93">
        <v>2</v>
      </c>
      <c r="J96" s="93" t="s">
        <v>5931</v>
      </c>
      <c r="K96" s="93" t="s">
        <v>5931</v>
      </c>
      <c r="L96" s="93" t="s">
        <v>3813</v>
      </c>
      <c r="M96" s="93"/>
      <c r="N96" s="93" t="str">
        <f t="shared" si="4"/>
        <v>INSERT INTO ft_t_incl (clsf_oid, cl_value, indus_cl_set_id, prnt_clsf_oid, prnt_cl_value, level_num, start_tms, last_chg_tms, last_chg_usr_id, cl_nme, cl_desc,data_src_id)  SELECT 'INSTYPGR95','Foreign Govt Bonds - Inflation Linked','INSTYPGR','INSTYPGR03','Fixed Income/Bond',2,SYSDATE(),SYSDATE(),'GS:PSG:P72','Foreign Government Bonds - Inflation Linked','Foreign Government Bonds - Inflation Linked',''     FROM DUAL WHERE NOT EXISTS (SELECT 1 FROM ft_t_incl WHERE cl_value = 'Foreign Govt Bonds - Inflation Linked' AND indus_cl_set_id = 'INSTYPGR'  AND level_num = 2);</v>
      </c>
    </row>
    <row r="97" spans="1:14">
      <c r="A97" s="93" t="s">
        <v>3814</v>
      </c>
      <c r="B97" s="93" t="s">
        <v>4562</v>
      </c>
      <c r="C97" s="93" t="s">
        <v>4572</v>
      </c>
      <c r="D97" s="93" t="s">
        <v>3815</v>
      </c>
      <c r="E97" s="93" t="s">
        <v>3818</v>
      </c>
      <c r="F97" s="93" t="s">
        <v>3828</v>
      </c>
      <c r="G97" s="93" t="s">
        <v>4572</v>
      </c>
      <c r="H97" s="93" t="s">
        <v>4572</v>
      </c>
      <c r="I97" s="93">
        <v>2</v>
      </c>
      <c r="J97" s="93" t="s">
        <v>5931</v>
      </c>
      <c r="K97" s="93" t="s">
        <v>5931</v>
      </c>
      <c r="L97" s="93" t="s">
        <v>3813</v>
      </c>
      <c r="M97" s="93"/>
      <c r="N97" s="93" t="str">
        <f t="shared" si="4"/>
        <v>INSERT INTO ft_t_incl (clsf_oid, cl_value, indus_cl_set_id, prnt_clsf_oid, prnt_cl_value, level_num, start_tms, last_chg_tms, last_chg_usr_id, cl_nme, cl_desc,data_src_id)  SELECT 'INSTYPGR96','Municipal Bonds','INSTYPGR','INSTYPGR03','Fixed Income/Bond',2,SYSDATE(),SYSDATE(),'GS:PSG:P72','Municipal Bonds','Municipal Bonds',''     FROM DUAL WHERE NOT EXISTS (SELECT 1 FROM ft_t_incl WHERE cl_value = 'Municipal Bonds' AND indus_cl_set_id = 'INSTYPGR'  AND level_num = 2);</v>
      </c>
    </row>
    <row r="98" spans="1:14">
      <c r="A98" s="93" t="s">
        <v>3814</v>
      </c>
      <c r="B98" s="93" t="s">
        <v>4563</v>
      </c>
      <c r="C98" s="93" t="s">
        <v>4573</v>
      </c>
      <c r="D98" s="93" t="s">
        <v>3815</v>
      </c>
      <c r="E98" s="93" t="s">
        <v>3818</v>
      </c>
      <c r="F98" s="93" t="s">
        <v>3828</v>
      </c>
      <c r="G98" s="93" t="s">
        <v>4573</v>
      </c>
      <c r="H98" s="93" t="s">
        <v>4573</v>
      </c>
      <c r="I98" s="93">
        <v>2</v>
      </c>
      <c r="J98" s="93" t="s">
        <v>5931</v>
      </c>
      <c r="K98" s="93" t="s">
        <v>5931</v>
      </c>
      <c r="L98" s="93" t="s">
        <v>3813</v>
      </c>
      <c r="M98" s="93"/>
      <c r="N98" s="93" t="str">
        <f t="shared" si="4"/>
        <v>INSERT INTO ft_t_incl (clsf_oid, cl_value, indus_cl_set_id, prnt_clsf_oid, prnt_cl_value, level_num, start_tms, last_chg_tms, last_chg_usr_id, cl_nme, cl_desc,data_src_id)  SELECT 'INSTYPGR97','Supranational','INSTYPGR','INSTYPGR03','Fixed Income/Bond',2,SYSDATE(),SYSDATE(),'GS:PSG:P72','Supranational','Supranational',''     FROM DUAL WHERE NOT EXISTS (SELECT 1 FROM ft_t_incl WHERE cl_value = 'Supranational' AND indus_cl_set_id = 'INSTYPGR'  AND level_num = 2);</v>
      </c>
    </row>
    <row r="99" spans="1:14">
      <c r="A99" s="93" t="s">
        <v>3814</v>
      </c>
      <c r="B99" s="93" t="s">
        <v>4564</v>
      </c>
      <c r="C99" s="93" t="s">
        <v>4574</v>
      </c>
      <c r="D99" s="93" t="s">
        <v>3815</v>
      </c>
      <c r="E99" s="93" t="s">
        <v>3818</v>
      </c>
      <c r="F99" s="93" t="s">
        <v>3828</v>
      </c>
      <c r="G99" s="93" t="s">
        <v>4574</v>
      </c>
      <c r="H99" s="93" t="s">
        <v>4574</v>
      </c>
      <c r="I99" s="93">
        <v>2</v>
      </c>
      <c r="J99" s="93" t="s">
        <v>5931</v>
      </c>
      <c r="K99" s="93" t="s">
        <v>5931</v>
      </c>
      <c r="L99" s="93" t="s">
        <v>3813</v>
      </c>
      <c r="M99" s="93"/>
      <c r="N99" s="93" t="str">
        <f t="shared" si="4"/>
        <v>INSERT INTO ft_t_incl (clsf_oid, cl_value, indus_cl_set_id, prnt_clsf_oid, prnt_cl_value, level_num, start_tms, last_chg_tms, last_chg_usr_id, cl_nme, cl_desc,data_src_id)  SELECT 'INSTYPGR98','Term Loans','INSTYPGR','INSTYPGR03','Fixed Income/Bond',2,SYSDATE(),SYSDATE(),'GS:PSG:P72','Term Loans','Term Loans',''     FROM DUAL WHERE NOT EXISTS (SELECT 1 FROM ft_t_incl WHERE cl_value = 'Term Loans' AND indus_cl_set_id = 'INSTYPGR'  AND level_num = 2);</v>
      </c>
    </row>
    <row r="100" spans="1:14">
      <c r="A100" s="93" t="s">
        <v>3814</v>
      </c>
      <c r="B100" s="93" t="s">
        <v>4565</v>
      </c>
      <c r="C100" s="93" t="s">
        <v>4575</v>
      </c>
      <c r="D100" s="93" t="s">
        <v>3815</v>
      </c>
      <c r="E100" s="93" t="s">
        <v>3818</v>
      </c>
      <c r="F100" s="93" t="s">
        <v>3828</v>
      </c>
      <c r="G100" s="93" t="s">
        <v>4575</v>
      </c>
      <c r="H100" s="93" t="s">
        <v>4575</v>
      </c>
      <c r="I100" s="93">
        <v>2</v>
      </c>
      <c r="J100" s="93" t="s">
        <v>5931</v>
      </c>
      <c r="K100" s="93" t="s">
        <v>5931</v>
      </c>
      <c r="L100" s="93" t="s">
        <v>3813</v>
      </c>
      <c r="M100" s="93"/>
      <c r="N100" s="93" t="str">
        <f t="shared" si="4"/>
        <v>INSERT INTO ft_t_incl (clsf_oid, cl_value, indus_cl_set_id, prnt_clsf_oid, prnt_cl_value, level_num, start_tms, last_chg_tms, last_chg_usr_id, cl_nme, cl_desc,data_src_id)  SELECT 'INSTYPGR99','TIPS','INSTYPGR','INSTYPGR03','Fixed Income/Bond',2,SYSDATE(),SYSDATE(),'GS:PSG:P72','TIPS','TIPS',''     FROM DUAL WHERE NOT EXISTS (SELECT 1 FROM ft_t_incl WHERE cl_value = 'TIPS' AND indus_cl_set_id = 'INSTYPGR'  AND level_num = 2);</v>
      </c>
    </row>
    <row r="101" spans="1:14">
      <c r="A101" s="93" t="s">
        <v>3814</v>
      </c>
      <c r="B101" s="93" t="s">
        <v>4628</v>
      </c>
      <c r="C101" s="93" t="s">
        <v>4576</v>
      </c>
      <c r="D101" s="93" t="s">
        <v>3815</v>
      </c>
      <c r="E101" s="93" t="s">
        <v>3818</v>
      </c>
      <c r="F101" s="93" t="s">
        <v>3828</v>
      </c>
      <c r="G101" s="93" t="s">
        <v>4576</v>
      </c>
      <c r="H101" s="93" t="s">
        <v>4576</v>
      </c>
      <c r="I101" s="93">
        <v>2</v>
      </c>
      <c r="J101" s="93" t="s">
        <v>5931</v>
      </c>
      <c r="K101" s="93" t="s">
        <v>5931</v>
      </c>
      <c r="L101" s="93" t="s">
        <v>3813</v>
      </c>
      <c r="M101" s="93"/>
      <c r="N101" s="93" t="str">
        <f t="shared" si="4"/>
        <v>INSERT INTO ft_t_incl (clsf_oid, cl_value, indus_cl_set_id, prnt_clsf_oid, prnt_cl_value, level_num, start_tms, last_chg_tms, last_chg_usr_id, cl_nme, cl_desc,data_src_id)  SELECT 'INSTYPG100','Treasuries','INSTYPGR','INSTYPGR03','Fixed Income/Bond',2,SYSDATE(),SYSDATE(),'GS:PSG:P72','Treasuries','Treasuries',''     FROM DUAL WHERE NOT EXISTS (SELECT 1 FROM ft_t_incl WHERE cl_value = 'Treasuries' AND indus_cl_set_id = 'INSTYPGR'  AND level_num = 2);</v>
      </c>
    </row>
    <row r="102" spans="1:14">
      <c r="A102" s="93" t="s">
        <v>3814</v>
      </c>
      <c r="B102" s="93" t="s">
        <v>4629</v>
      </c>
      <c r="C102" s="93" t="s">
        <v>4566</v>
      </c>
      <c r="D102" s="93" t="s">
        <v>3815</v>
      </c>
      <c r="E102" s="93" t="s">
        <v>4556</v>
      </c>
      <c r="F102" s="93" t="s">
        <v>4566</v>
      </c>
      <c r="G102" s="93" t="s">
        <v>4566</v>
      </c>
      <c r="H102" s="93" t="s">
        <v>4566</v>
      </c>
      <c r="I102" s="93">
        <v>3</v>
      </c>
      <c r="J102" s="93" t="s">
        <v>5931</v>
      </c>
      <c r="K102" s="93" t="s">
        <v>5931</v>
      </c>
      <c r="L102" s="93" t="s">
        <v>3813</v>
      </c>
      <c r="M102" s="93"/>
      <c r="N102" s="93" t="str">
        <f t="shared" si="4"/>
        <v>INSERT INTO ft_t_incl (clsf_oid, cl_value, indus_cl_set_id, prnt_clsf_oid, prnt_cl_value, level_num, start_tms, last_chg_tms, last_chg_usr_id, cl_nme, cl_desc,data_src_id)  SELECT 'INSTYPG101','Agencies','INSTYPGR','INSTYPGR90','Agencies',3,SYSDATE(),SYSDATE(),'GS:PSG:P72','Agencies','Agencies',''     FROM DUAL WHERE NOT EXISTS (SELECT 1 FROM ft_t_incl WHERE cl_value = 'Agencies' AND indus_cl_set_id = 'INSTYPGR'  AND level_num = 3);</v>
      </c>
    </row>
    <row r="103" spans="1:14">
      <c r="A103" s="93" t="s">
        <v>3814</v>
      </c>
      <c r="B103" s="93" t="s">
        <v>4630</v>
      </c>
      <c r="C103" s="93" t="s">
        <v>4567</v>
      </c>
      <c r="D103" s="93" t="s">
        <v>3815</v>
      </c>
      <c r="E103" s="93" t="s">
        <v>4557</v>
      </c>
      <c r="F103" s="93" t="s">
        <v>4567</v>
      </c>
      <c r="G103" s="93" t="s">
        <v>4567</v>
      </c>
      <c r="H103" s="93" t="s">
        <v>4567</v>
      </c>
      <c r="I103" s="93">
        <v>3</v>
      </c>
      <c r="J103" s="93" t="s">
        <v>5931</v>
      </c>
      <c r="K103" s="93" t="s">
        <v>5931</v>
      </c>
      <c r="L103" s="93" t="s">
        <v>3813</v>
      </c>
      <c r="M103" s="93"/>
      <c r="N103" s="93" t="str">
        <f t="shared" si="4"/>
        <v>INSERT INTO ft_t_incl (clsf_oid, cl_value, indus_cl_set_id, prnt_clsf_oid, prnt_cl_value, level_num, start_tms, last_chg_tms, last_chg_usr_id, cl_nme, cl_desc,data_src_id)  SELECT 'INSTYPG102','Convertible Bonds','INSTYPGR','INSTYPGR91','Convertible Bonds',3,SYSDATE(),SYSDATE(),'GS:PSG:P72','Convertible Bonds','Convertible Bonds',''     FROM DUAL WHERE NOT EXISTS (SELECT 1 FROM ft_t_incl WHERE cl_value = 'Convertible Bonds' AND indus_cl_set_id = 'INSTYPGR'  AND level_num = 3);</v>
      </c>
    </row>
    <row r="104" spans="1:14">
      <c r="A104" s="93" t="s">
        <v>3814</v>
      </c>
      <c r="B104" s="93" t="s">
        <v>4631</v>
      </c>
      <c r="C104" s="93" t="s">
        <v>4568</v>
      </c>
      <c r="D104" s="93" t="s">
        <v>3815</v>
      </c>
      <c r="E104" s="93" t="s">
        <v>4558</v>
      </c>
      <c r="F104" s="93" t="s">
        <v>4568</v>
      </c>
      <c r="G104" s="93" t="s">
        <v>4568</v>
      </c>
      <c r="H104" s="93" t="s">
        <v>4568</v>
      </c>
      <c r="I104" s="93">
        <v>3</v>
      </c>
      <c r="J104" s="93" t="s">
        <v>5931</v>
      </c>
      <c r="K104" s="93" t="s">
        <v>5931</v>
      </c>
      <c r="L104" s="93" t="s">
        <v>3813</v>
      </c>
      <c r="M104" s="93"/>
      <c r="N104" s="93" t="str">
        <f t="shared" si="4"/>
        <v>INSERT INTO ft_t_incl (clsf_oid, cl_value, indus_cl_set_id, prnt_clsf_oid, prnt_cl_value, level_num, start_tms, last_chg_tms, last_chg_usr_id, cl_nme, cl_desc,data_src_id)  SELECT 'INSTYPG103','Corporate Bonds','INSTYPGR','INSTYPGR92','Corporate Bonds',3,SYSDATE(),SYSDATE(),'GS:PSG:P72','Corporate Bonds','Corporate Bonds',''     FROM DUAL WHERE NOT EXISTS (SELECT 1 FROM ft_t_incl WHERE cl_value = 'Corporate Bonds' AND indus_cl_set_id = 'INSTYPGR'  AND level_num = 3);</v>
      </c>
    </row>
    <row r="105" spans="1:14">
      <c r="A105" s="93" t="s">
        <v>3814</v>
      </c>
      <c r="B105" s="93" t="s">
        <v>4632</v>
      </c>
      <c r="C105" s="93" t="s">
        <v>4569</v>
      </c>
      <c r="D105" s="93" t="s">
        <v>3815</v>
      </c>
      <c r="E105" s="93" t="s">
        <v>4559</v>
      </c>
      <c r="F105" s="93" t="s">
        <v>4569</v>
      </c>
      <c r="G105" s="93" t="s">
        <v>4569</v>
      </c>
      <c r="H105" s="93" t="s">
        <v>4569</v>
      </c>
      <c r="I105" s="93">
        <v>3</v>
      </c>
      <c r="J105" s="93" t="s">
        <v>5931</v>
      </c>
      <c r="K105" s="93" t="s">
        <v>5931</v>
      </c>
      <c r="L105" s="93" t="s">
        <v>3813</v>
      </c>
      <c r="M105" s="93"/>
      <c r="N105" s="93" t="str">
        <f t="shared" si="4"/>
        <v>INSERT INTO ft_t_incl (clsf_oid, cl_value, indus_cl_set_id, prnt_clsf_oid, prnt_cl_value, level_num, start_tms, last_chg_tms, last_chg_usr_id, cl_nme, cl_desc,data_src_id)  SELECT 'INSTYPG104','Corporate Inflation Linked','INSTYPGR','INSTYPGR93','Corporate Inflation Linked',3,SYSDATE(),SYSDATE(),'GS:PSG:P72','Corporate Inflation Linked','Corporate Inflation Linked',''     FROM DUAL WHERE NOT EXISTS (SELECT 1 FROM ft_t_incl WHERE cl_value = 'Corporate Inflation Linked' AND indus_cl_set_id = 'INSTYPGR'  AND level_num = 3);</v>
      </c>
    </row>
    <row r="106" spans="1:14">
      <c r="A106" s="93" t="s">
        <v>3814</v>
      </c>
      <c r="B106" s="93" t="s">
        <v>4633</v>
      </c>
      <c r="C106" s="93" t="s">
        <v>4570</v>
      </c>
      <c r="D106" s="93" t="s">
        <v>3815</v>
      </c>
      <c r="E106" s="93" t="s">
        <v>4560</v>
      </c>
      <c r="F106" s="93" t="s">
        <v>4570</v>
      </c>
      <c r="G106" s="93" t="s">
        <v>4570</v>
      </c>
      <c r="H106" s="93" t="s">
        <v>4570</v>
      </c>
      <c r="I106" s="93">
        <v>3</v>
      </c>
      <c r="J106" s="93" t="s">
        <v>5931</v>
      </c>
      <c r="K106" s="93" t="s">
        <v>5931</v>
      </c>
      <c r="L106" s="93" t="s">
        <v>3813</v>
      </c>
      <c r="M106" s="93"/>
      <c r="N106" s="93" t="str">
        <f t="shared" si="4"/>
        <v>INSERT INTO ft_t_incl (clsf_oid, cl_value, indus_cl_set_id, prnt_clsf_oid, prnt_cl_value, level_num, start_tms, last_chg_tms, last_chg_usr_id, cl_nme, cl_desc,data_src_id)  SELECT 'INSTYPG105','Foreign Government Bonds','INSTYPGR','INSTYPGR94','Foreign Government Bonds',3,SYSDATE(),SYSDATE(),'GS:PSG:P72','Foreign Government Bonds','Foreign Government Bonds',''     FROM DUAL WHERE NOT EXISTS (SELECT 1 FROM ft_t_incl WHERE cl_value = 'Foreign Government Bonds' AND indus_cl_set_id = 'INSTYPGR'  AND level_num = 3);</v>
      </c>
    </row>
    <row r="107" spans="1:14">
      <c r="A107" s="93" t="s">
        <v>3814</v>
      </c>
      <c r="B107" s="93" t="s">
        <v>4634</v>
      </c>
      <c r="C107" s="93" t="s">
        <v>4653</v>
      </c>
      <c r="D107" s="93" t="s">
        <v>3815</v>
      </c>
      <c r="E107" s="93" t="s">
        <v>4561</v>
      </c>
      <c r="F107" s="93" t="s">
        <v>4653</v>
      </c>
      <c r="G107" s="93" t="s">
        <v>4571</v>
      </c>
      <c r="H107" s="93" t="s">
        <v>4571</v>
      </c>
      <c r="I107" s="93">
        <v>3</v>
      </c>
      <c r="J107" s="93" t="s">
        <v>5931</v>
      </c>
      <c r="K107" s="93" t="s">
        <v>5931</v>
      </c>
      <c r="L107" s="93" t="s">
        <v>3813</v>
      </c>
      <c r="M107" s="93"/>
      <c r="N107" s="93" t="str">
        <f t="shared" si="4"/>
        <v>INSERT INTO ft_t_incl (clsf_oid, cl_value, indus_cl_set_id, prnt_clsf_oid, prnt_cl_value, level_num, start_tms, last_chg_tms, last_chg_usr_id, cl_nme, cl_desc,data_src_id)  SELECT 'INSTYPG106','Foreign Govt Bonds - Inflation Linked','INSTYPGR','INSTYPGR95','Foreign Govt Bonds - Inflation Linked',3,SYSDATE(),SYSDATE(),'GS:PSG:P72','Foreign Government Bonds - Inflation Linked','Foreign Government Bonds - Inflation Linked',''     FROM DUAL WHERE NOT EXISTS (SELECT 1 FROM ft_t_incl WHERE cl_value = 'Foreign Govt Bonds - Inflation Linked' AND indus_cl_set_id = 'INSTYPGR'  AND level_num = 3);</v>
      </c>
    </row>
    <row r="108" spans="1:14">
      <c r="A108" s="93" t="s">
        <v>3814</v>
      </c>
      <c r="B108" s="93" t="s">
        <v>4635</v>
      </c>
      <c r="C108" s="93" t="s">
        <v>4572</v>
      </c>
      <c r="D108" s="93" t="s">
        <v>3815</v>
      </c>
      <c r="E108" s="93" t="s">
        <v>4562</v>
      </c>
      <c r="F108" s="93" t="s">
        <v>4572</v>
      </c>
      <c r="G108" s="93" t="s">
        <v>4572</v>
      </c>
      <c r="H108" s="93" t="s">
        <v>4572</v>
      </c>
      <c r="I108" s="93">
        <v>3</v>
      </c>
      <c r="J108" s="93" t="s">
        <v>5931</v>
      </c>
      <c r="K108" s="93" t="s">
        <v>5931</v>
      </c>
      <c r="L108" s="93" t="s">
        <v>3813</v>
      </c>
      <c r="M108" s="93"/>
      <c r="N108" s="93" t="str">
        <f t="shared" si="4"/>
        <v>INSERT INTO ft_t_incl (clsf_oid, cl_value, indus_cl_set_id, prnt_clsf_oid, prnt_cl_value, level_num, start_tms, last_chg_tms, last_chg_usr_id, cl_nme, cl_desc,data_src_id)  SELECT 'INSTYPG107','Municipal Bonds','INSTYPGR','INSTYPGR96','Municipal Bonds',3,SYSDATE(),SYSDATE(),'GS:PSG:P72','Municipal Bonds','Municipal Bonds',''     FROM DUAL WHERE NOT EXISTS (SELECT 1 FROM ft_t_incl WHERE cl_value = 'Municipal Bonds' AND indus_cl_set_id = 'INSTYPGR'  AND level_num = 3);</v>
      </c>
    </row>
    <row r="109" spans="1:14">
      <c r="A109" s="93" t="s">
        <v>3814</v>
      </c>
      <c r="B109" s="93" t="s">
        <v>4636</v>
      </c>
      <c r="C109" s="93" t="s">
        <v>4577</v>
      </c>
      <c r="D109" s="93" t="s">
        <v>3815</v>
      </c>
      <c r="E109" s="93" t="s">
        <v>4563</v>
      </c>
      <c r="F109" s="93" t="s">
        <v>4573</v>
      </c>
      <c r="G109" s="93" t="s">
        <v>4577</v>
      </c>
      <c r="H109" s="93" t="s">
        <v>4577</v>
      </c>
      <c r="I109" s="93">
        <v>3</v>
      </c>
      <c r="J109" s="93" t="s">
        <v>5931</v>
      </c>
      <c r="K109" s="93" t="s">
        <v>5931</v>
      </c>
      <c r="L109" s="93" t="s">
        <v>3813</v>
      </c>
      <c r="M109" s="93"/>
      <c r="N109" s="93" t="str">
        <f t="shared" si="4"/>
        <v>INSERT INTO ft_t_incl (clsf_oid, cl_value, indus_cl_set_id, prnt_clsf_oid, prnt_cl_value, level_num, start_tms, last_chg_tms, last_chg_usr_id, cl_nme, cl_desc,data_src_id)  SELECT 'INSTYPG108','Supranational Bonds','INSTYPGR','INSTYPGR97','Supranational',3,SYSDATE(),SYSDATE(),'GS:PSG:P72','Supranational Bonds','Supranational Bonds',''     FROM DUAL WHERE NOT EXISTS (SELECT 1 FROM ft_t_incl WHERE cl_value = 'Supranational Bonds' AND indus_cl_set_id = 'INSTYPGR'  AND level_num = 3);</v>
      </c>
    </row>
    <row r="110" spans="1:14">
      <c r="A110" s="93" t="s">
        <v>3814</v>
      </c>
      <c r="B110" s="93" t="s">
        <v>4637</v>
      </c>
      <c r="C110" s="93" t="s">
        <v>4574</v>
      </c>
      <c r="D110" s="93" t="s">
        <v>3815</v>
      </c>
      <c r="E110" s="93" t="s">
        <v>4564</v>
      </c>
      <c r="F110" s="93" t="s">
        <v>4574</v>
      </c>
      <c r="G110" s="93" t="s">
        <v>4574</v>
      </c>
      <c r="H110" s="93" t="s">
        <v>4574</v>
      </c>
      <c r="I110" s="93">
        <v>3</v>
      </c>
      <c r="J110" s="93" t="s">
        <v>5931</v>
      </c>
      <c r="K110" s="93" t="s">
        <v>5931</v>
      </c>
      <c r="L110" s="93" t="s">
        <v>3813</v>
      </c>
      <c r="M110" s="93"/>
      <c r="N110" s="93" t="str">
        <f t="shared" si="4"/>
        <v>INSERT INTO ft_t_incl (clsf_oid, cl_value, indus_cl_set_id, prnt_clsf_oid, prnt_cl_value, level_num, start_tms, last_chg_tms, last_chg_usr_id, cl_nme, cl_desc,data_src_id)  SELECT 'INSTYPG109','Term Loans','INSTYPGR','INSTYPGR98','Term Loans',3,SYSDATE(),SYSDATE(),'GS:PSG:P72','Term Loans','Term Loans',''     FROM DUAL WHERE NOT EXISTS (SELECT 1 FROM ft_t_incl WHERE cl_value = 'Term Loans' AND indus_cl_set_id = 'INSTYPGR'  AND level_num = 3);</v>
      </c>
    </row>
    <row r="111" spans="1:14">
      <c r="A111" s="93" t="s">
        <v>3814</v>
      </c>
      <c r="B111" s="93" t="s">
        <v>4638</v>
      </c>
      <c r="C111" s="93" t="s">
        <v>4575</v>
      </c>
      <c r="D111" s="93" t="s">
        <v>3815</v>
      </c>
      <c r="E111" s="93" t="s">
        <v>4565</v>
      </c>
      <c r="F111" s="93" t="s">
        <v>4575</v>
      </c>
      <c r="G111" s="93" t="s">
        <v>4575</v>
      </c>
      <c r="H111" s="93" t="s">
        <v>4575</v>
      </c>
      <c r="I111" s="93">
        <v>3</v>
      </c>
      <c r="J111" s="93" t="s">
        <v>5931</v>
      </c>
      <c r="K111" s="93" t="s">
        <v>5931</v>
      </c>
      <c r="L111" s="93" t="s">
        <v>3813</v>
      </c>
      <c r="M111" s="93"/>
      <c r="N111" s="93" t="str">
        <f t="shared" si="4"/>
        <v>INSERT INTO ft_t_incl (clsf_oid, cl_value, indus_cl_set_id, prnt_clsf_oid, prnt_cl_value, level_num, start_tms, last_chg_tms, last_chg_usr_id, cl_nme, cl_desc,data_src_id)  SELECT 'INSTYPG110','TIPS','INSTYPGR','INSTYPGR99','TIPS',3,SYSDATE(),SYSDATE(),'GS:PSG:P72','TIPS','TIPS',''     FROM DUAL WHERE NOT EXISTS (SELECT 1 FROM ft_t_incl WHERE cl_value = 'TIPS' AND indus_cl_set_id = 'INSTYPGR'  AND level_num = 3);</v>
      </c>
    </row>
    <row r="112" spans="1:14">
      <c r="A112" s="93" t="s">
        <v>3814</v>
      </c>
      <c r="B112" s="93" t="s">
        <v>4639</v>
      </c>
      <c r="C112" s="93" t="s">
        <v>4578</v>
      </c>
      <c r="D112" s="93" t="s">
        <v>3815</v>
      </c>
      <c r="E112" s="93" t="s">
        <v>4628</v>
      </c>
      <c r="F112" s="93" t="s">
        <v>4576</v>
      </c>
      <c r="G112" s="93" t="s">
        <v>4578</v>
      </c>
      <c r="H112" s="93" t="s">
        <v>4578</v>
      </c>
      <c r="I112" s="93">
        <v>3</v>
      </c>
      <c r="J112" s="93" t="s">
        <v>5931</v>
      </c>
      <c r="K112" s="93" t="s">
        <v>5931</v>
      </c>
      <c r="L112" s="93" t="s">
        <v>3813</v>
      </c>
      <c r="M112" s="93"/>
      <c r="N112" s="93" t="str">
        <f t="shared" si="4"/>
        <v>INSERT INTO ft_t_incl (clsf_oid, cl_value, indus_cl_set_id, prnt_clsf_oid, prnt_cl_value, level_num, start_tms, last_chg_tms, last_chg_usr_id, cl_nme, cl_desc,data_src_id)  SELECT 'INSTYPG111','Treasury Bills','INSTYPGR','INSTYPG100','Treasuries',3,SYSDATE(),SYSDATE(),'GS:PSG:P72','Treasury Bills','Treasury Bills',''     FROM DUAL WHERE NOT EXISTS (SELECT 1 FROM ft_t_incl WHERE cl_value = 'Treasury Bills' AND indus_cl_set_id = 'INSTYPGR'  AND level_num = 3);</v>
      </c>
    </row>
    <row r="113" spans="1:14">
      <c r="A113" s="93" t="s">
        <v>3814</v>
      </c>
      <c r="B113" s="93" t="s">
        <v>4640</v>
      </c>
      <c r="C113" s="93" t="s">
        <v>4579</v>
      </c>
      <c r="D113" s="93" t="s">
        <v>3815</v>
      </c>
      <c r="E113" s="93" t="s">
        <v>4628</v>
      </c>
      <c r="F113" s="93" t="s">
        <v>4576</v>
      </c>
      <c r="G113" s="93" t="s">
        <v>4579</v>
      </c>
      <c r="H113" s="93" t="s">
        <v>4579</v>
      </c>
      <c r="I113" s="93">
        <v>3</v>
      </c>
      <c r="J113" s="93" t="s">
        <v>5931</v>
      </c>
      <c r="K113" s="93" t="s">
        <v>5931</v>
      </c>
      <c r="L113" s="93" t="s">
        <v>3813</v>
      </c>
      <c r="M113" s="93"/>
      <c r="N113" s="93" t="str">
        <f t="shared" si="4"/>
        <v>INSERT INTO ft_t_incl (clsf_oid, cl_value, indus_cl_set_id, prnt_clsf_oid, prnt_cl_value, level_num, start_tms, last_chg_tms, last_chg_usr_id, cl_nme, cl_desc,data_src_id)  SELECT 'INSTYPG112','Treasury Bonds','INSTYPGR','INSTYPG100','Treasuries',3,SYSDATE(),SYSDATE(),'GS:PSG:P72','Treasury Bonds','Treasury Bonds',''     FROM DUAL WHERE NOT EXISTS (SELECT 1 FROM ft_t_incl WHERE cl_value = 'Treasury Bonds' AND indus_cl_set_id = 'INSTYPGR'  AND level_num = 3);</v>
      </c>
    </row>
    <row r="114" spans="1:14">
      <c r="A114" s="93" t="s">
        <v>3814</v>
      </c>
      <c r="B114" s="93" t="s">
        <v>4641</v>
      </c>
      <c r="C114" s="93" t="s">
        <v>4580</v>
      </c>
      <c r="D114" s="93" t="s">
        <v>3815</v>
      </c>
      <c r="E114" s="93" t="s">
        <v>4629</v>
      </c>
      <c r="F114" s="93" t="s">
        <v>4566</v>
      </c>
      <c r="G114" s="93" t="s">
        <v>4580</v>
      </c>
      <c r="H114" s="93" t="s">
        <v>4580</v>
      </c>
      <c r="I114" s="93">
        <v>4</v>
      </c>
      <c r="J114" s="93" t="s">
        <v>5931</v>
      </c>
      <c r="K114" s="93" t="s">
        <v>5931</v>
      </c>
      <c r="L114" s="93" t="s">
        <v>3813</v>
      </c>
      <c r="M114" s="93"/>
      <c r="N114" s="93" t="str">
        <f t="shared" si="4"/>
        <v>INSERT INTO ft_t_incl (clsf_oid, cl_value, indus_cl_set_id, prnt_clsf_oid, prnt_cl_value, level_num, start_tms, last_chg_tms, last_chg_usr_id, cl_nme, cl_desc,data_src_id)  SELECT 'INSTYPG113','Agency Bond','INSTYPGR','INSTYPG101','Agencies',4,SYSDATE(),SYSDATE(),'GS:PSG:P72','Agency Bond','Agency Bond',''     FROM DUAL WHERE NOT EXISTS (SELECT 1 FROM ft_t_incl WHERE cl_value = 'Agency Bond' AND indus_cl_set_id = 'INSTYPGR'  AND level_num = 4);</v>
      </c>
    </row>
    <row r="115" spans="1:14">
      <c r="A115" s="93" t="s">
        <v>3814</v>
      </c>
      <c r="B115" s="93" t="s">
        <v>4642</v>
      </c>
      <c r="C115" s="93" t="s">
        <v>4581</v>
      </c>
      <c r="D115" s="93" t="s">
        <v>3815</v>
      </c>
      <c r="E115" s="93" t="s">
        <v>4630</v>
      </c>
      <c r="F115" s="93" t="s">
        <v>4567</v>
      </c>
      <c r="G115" s="93" t="s">
        <v>4581</v>
      </c>
      <c r="H115" s="93" t="s">
        <v>4581</v>
      </c>
      <c r="I115" s="93">
        <v>4</v>
      </c>
      <c r="J115" s="93" t="s">
        <v>5931</v>
      </c>
      <c r="K115" s="93" t="s">
        <v>5931</v>
      </c>
      <c r="L115" s="93" t="s">
        <v>3813</v>
      </c>
      <c r="M115" s="93"/>
      <c r="N115" s="93" t="str">
        <f t="shared" si="4"/>
        <v>INSERT INTO ft_t_incl (clsf_oid, cl_value, indus_cl_set_id, prnt_clsf_oid, prnt_cl_value, level_num, start_tms, last_chg_tms, last_chg_usr_id, cl_nme, cl_desc,data_src_id)  SELECT 'INSTYPG114','Convertible Bond','INSTYPGR','INSTYPG102','Convertible Bonds',4,SYSDATE(),SYSDATE(),'GS:PSG:P72','Convertible Bond','Convertible Bond',''     FROM DUAL WHERE NOT EXISTS (SELECT 1 FROM ft_t_incl WHERE cl_value = 'Convertible Bond' AND indus_cl_set_id = 'INSTYPGR'  AND level_num = 4);</v>
      </c>
    </row>
    <row r="116" spans="1:14">
      <c r="A116" s="93" t="s">
        <v>3814</v>
      </c>
      <c r="B116" s="93" t="s">
        <v>4643</v>
      </c>
      <c r="C116" s="93" t="s">
        <v>4582</v>
      </c>
      <c r="D116" s="93" t="s">
        <v>3815</v>
      </c>
      <c r="E116" s="93" t="s">
        <v>4631</v>
      </c>
      <c r="F116" s="93" t="s">
        <v>4568</v>
      </c>
      <c r="G116" s="93" t="s">
        <v>4582</v>
      </c>
      <c r="H116" s="93" t="s">
        <v>4582</v>
      </c>
      <c r="I116" s="93">
        <v>4</v>
      </c>
      <c r="J116" s="93" t="s">
        <v>5931</v>
      </c>
      <c r="K116" s="93" t="s">
        <v>5931</v>
      </c>
      <c r="L116" s="93" t="s">
        <v>3813</v>
      </c>
      <c r="M116" s="93"/>
      <c r="N116" s="93" t="str">
        <f t="shared" si="4"/>
        <v>INSERT INTO ft_t_incl (clsf_oid, cl_value, indus_cl_set_id, prnt_clsf_oid, prnt_cl_value, level_num, start_tms, last_chg_tms, last_chg_usr_id, cl_nme, cl_desc,data_src_id)  SELECT 'INSTYPG115','Corporate Bond','INSTYPGR','INSTYPG103','Corporate Bonds',4,SYSDATE(),SYSDATE(),'GS:PSG:P72','Corporate Bond','Corporate Bond',''     FROM DUAL WHERE NOT EXISTS (SELECT 1 FROM ft_t_incl WHERE cl_value = 'Corporate Bond' AND indus_cl_set_id = 'INSTYPGR'  AND level_num = 4);</v>
      </c>
    </row>
    <row r="117" spans="1:14">
      <c r="A117" s="93" t="s">
        <v>3814</v>
      </c>
      <c r="B117" s="93" t="s">
        <v>4644</v>
      </c>
      <c r="C117" s="93" t="s">
        <v>4569</v>
      </c>
      <c r="D117" s="93" t="s">
        <v>3815</v>
      </c>
      <c r="E117" s="93" t="s">
        <v>4632</v>
      </c>
      <c r="F117" s="93" t="s">
        <v>4569</v>
      </c>
      <c r="G117" s="93" t="s">
        <v>4569</v>
      </c>
      <c r="H117" s="93" t="s">
        <v>4569</v>
      </c>
      <c r="I117" s="93">
        <v>4</v>
      </c>
      <c r="J117" s="93" t="s">
        <v>5931</v>
      </c>
      <c r="K117" s="93" t="s">
        <v>5931</v>
      </c>
      <c r="L117" s="93" t="s">
        <v>3813</v>
      </c>
      <c r="M117" s="93"/>
      <c r="N117" s="93" t="str">
        <f t="shared" si="4"/>
        <v>INSERT INTO ft_t_incl (clsf_oid, cl_value, indus_cl_set_id, prnt_clsf_oid, prnt_cl_value, level_num, start_tms, last_chg_tms, last_chg_usr_id, cl_nme, cl_desc,data_src_id)  SELECT 'INSTYPG116','Corporate Inflation Linked','INSTYPGR','INSTYPG104','Corporate Inflation Linked',4,SYSDATE(),SYSDATE(),'GS:PSG:P72','Corporate Inflation Linked','Corporate Inflation Linked',''     FROM DUAL WHERE NOT EXISTS (SELECT 1 FROM ft_t_incl WHERE cl_value = 'Corporate Inflation Linked' AND indus_cl_set_id = 'INSTYPGR'  AND level_num = 4);</v>
      </c>
    </row>
    <row r="118" spans="1:14">
      <c r="A118" s="93" t="s">
        <v>3814</v>
      </c>
      <c r="B118" s="93" t="s">
        <v>4645</v>
      </c>
      <c r="C118" s="93" t="s">
        <v>4583</v>
      </c>
      <c r="D118" s="93" t="s">
        <v>3815</v>
      </c>
      <c r="E118" s="93" t="s">
        <v>4633</v>
      </c>
      <c r="F118" s="93" t="s">
        <v>4570</v>
      </c>
      <c r="G118" s="93" t="s">
        <v>4583</v>
      </c>
      <c r="H118" s="93" t="s">
        <v>4583</v>
      </c>
      <c r="I118" s="93">
        <v>4</v>
      </c>
      <c r="J118" s="93" t="s">
        <v>5931</v>
      </c>
      <c r="K118" s="93" t="s">
        <v>5931</v>
      </c>
      <c r="L118" s="93" t="s">
        <v>3813</v>
      </c>
      <c r="M118" s="93"/>
      <c r="N118" s="93" t="str">
        <f t="shared" si="4"/>
        <v>INSERT INTO ft_t_incl (clsf_oid, cl_value, indus_cl_set_id, prnt_clsf_oid, prnt_cl_value, level_num, start_tms, last_chg_tms, last_chg_usr_id, cl_nme, cl_desc,data_src_id)  SELECT 'INSTYPG117','Foreign Government Bond','INSTYPGR','INSTYPG105','Foreign Government Bonds',4,SYSDATE(),SYSDATE(),'GS:PSG:P72','Foreign Government Bond','Foreign Government Bond',''     FROM DUAL WHERE NOT EXISTS (SELECT 1 FROM ft_t_incl WHERE cl_value = 'Foreign Government Bond' AND indus_cl_set_id = 'INSTYPGR'  AND level_num = 4);</v>
      </c>
    </row>
    <row r="119" spans="1:14">
      <c r="A119" s="93" t="s">
        <v>3814</v>
      </c>
      <c r="B119" s="93" t="s">
        <v>4646</v>
      </c>
      <c r="C119" s="93" t="s">
        <v>4653</v>
      </c>
      <c r="D119" s="93" t="s">
        <v>3815</v>
      </c>
      <c r="E119" s="93" t="s">
        <v>4634</v>
      </c>
      <c r="F119" s="93" t="s">
        <v>4653</v>
      </c>
      <c r="G119" s="93" t="s">
        <v>4584</v>
      </c>
      <c r="H119" s="93" t="s">
        <v>4584</v>
      </c>
      <c r="I119" s="93">
        <v>4</v>
      </c>
      <c r="J119" s="93" t="s">
        <v>5931</v>
      </c>
      <c r="K119" s="93" t="s">
        <v>5931</v>
      </c>
      <c r="L119" s="93" t="s">
        <v>3813</v>
      </c>
      <c r="M119" s="93"/>
      <c r="N119" s="93" t="str">
        <f t="shared" si="4"/>
        <v>INSERT INTO ft_t_incl (clsf_oid, cl_value, indus_cl_set_id, prnt_clsf_oid, prnt_cl_value, level_num, start_tms, last_chg_tms, last_chg_usr_id, cl_nme, cl_desc,data_src_id)  SELECT 'INSTYPG118','Foreign Govt Bonds - Inflation Linked','INSTYPGR','INSTYPG106','Foreign Govt Bonds - Inflation Linked',4,SYSDATE(),SYSDATE(),'GS:PSG:P72','Foreign Government Bond - Inflation Linked','Foreign Government Bond - Inflation Linked',''     FROM DUAL WHERE NOT EXISTS (SELECT 1 FROM ft_t_incl WHERE cl_value = 'Foreign Govt Bonds - Inflation Linked' AND indus_cl_set_id = 'INSTYPGR'  AND level_num = 4);</v>
      </c>
    </row>
    <row r="120" spans="1:14">
      <c r="A120" s="93" t="s">
        <v>3814</v>
      </c>
      <c r="B120" s="93" t="s">
        <v>4647</v>
      </c>
      <c r="C120" s="93" t="s">
        <v>4585</v>
      </c>
      <c r="D120" s="93" t="s">
        <v>3815</v>
      </c>
      <c r="E120" s="93" t="s">
        <v>4635</v>
      </c>
      <c r="F120" s="93" t="s">
        <v>4572</v>
      </c>
      <c r="G120" s="93" t="s">
        <v>4585</v>
      </c>
      <c r="H120" s="93" t="s">
        <v>4585</v>
      </c>
      <c r="I120" s="93">
        <v>4</v>
      </c>
      <c r="J120" s="93" t="s">
        <v>5931</v>
      </c>
      <c r="K120" s="93" t="s">
        <v>5931</v>
      </c>
      <c r="L120" s="93" t="s">
        <v>3813</v>
      </c>
      <c r="M120" s="93"/>
      <c r="N120" s="93" t="str">
        <f t="shared" si="4"/>
        <v>INSERT INTO ft_t_incl (clsf_oid, cl_value, indus_cl_set_id, prnt_clsf_oid, prnt_cl_value, level_num, start_tms, last_chg_tms, last_chg_usr_id, cl_nme, cl_desc,data_src_id)  SELECT 'INSTYPG119','Municipal Bond','INSTYPGR','INSTYPG107','Municipal Bonds',4,SYSDATE(),SYSDATE(),'GS:PSG:P72','Municipal Bond','Municipal Bond',''     FROM DUAL WHERE NOT EXISTS (SELECT 1 FROM ft_t_incl WHERE cl_value = 'Municipal Bond' AND indus_cl_set_id = 'INSTYPGR'  AND level_num = 4);</v>
      </c>
    </row>
    <row r="121" spans="1:14">
      <c r="A121" s="93" t="s">
        <v>3814</v>
      </c>
      <c r="B121" s="93" t="s">
        <v>4648</v>
      </c>
      <c r="C121" s="93" t="s">
        <v>4586</v>
      </c>
      <c r="D121" s="93" t="s">
        <v>3815</v>
      </c>
      <c r="E121" s="93" t="s">
        <v>4636</v>
      </c>
      <c r="F121" s="93" t="s">
        <v>4577</v>
      </c>
      <c r="G121" s="93" t="s">
        <v>4586</v>
      </c>
      <c r="H121" s="93" t="s">
        <v>4586</v>
      </c>
      <c r="I121" s="93">
        <v>4</v>
      </c>
      <c r="J121" s="93" t="s">
        <v>5931</v>
      </c>
      <c r="K121" s="93" t="s">
        <v>5931</v>
      </c>
      <c r="L121" s="93" t="s">
        <v>3813</v>
      </c>
      <c r="M121" s="93"/>
      <c r="N121" s="93" t="str">
        <f t="shared" si="4"/>
        <v>INSERT INTO ft_t_incl (clsf_oid, cl_value, indus_cl_set_id, prnt_clsf_oid, prnt_cl_value, level_num, start_tms, last_chg_tms, last_chg_usr_id, cl_nme, cl_desc,data_src_id)  SELECT 'INSTYPG120','Supranational Bond','INSTYPGR','INSTYPG108','Supranational Bonds',4,SYSDATE(),SYSDATE(),'GS:PSG:P72','Supranational Bond','Supranational Bond',''     FROM DUAL WHERE NOT EXISTS (SELECT 1 FROM ft_t_incl WHERE cl_value = 'Supranational Bond' AND indus_cl_set_id = 'INSTYPGR'  AND level_num = 4);</v>
      </c>
    </row>
    <row r="122" spans="1:14">
      <c r="A122" s="93" t="s">
        <v>3814</v>
      </c>
      <c r="B122" s="93" t="s">
        <v>4649</v>
      </c>
      <c r="C122" s="93" t="s">
        <v>4587</v>
      </c>
      <c r="D122" s="93" t="s">
        <v>3815</v>
      </c>
      <c r="E122" s="93" t="s">
        <v>4637</v>
      </c>
      <c r="F122" s="93" t="s">
        <v>4574</v>
      </c>
      <c r="G122" s="93" t="s">
        <v>4587</v>
      </c>
      <c r="H122" s="93" t="s">
        <v>4587</v>
      </c>
      <c r="I122" s="93">
        <v>4</v>
      </c>
      <c r="J122" s="93" t="s">
        <v>5931</v>
      </c>
      <c r="K122" s="93" t="s">
        <v>5931</v>
      </c>
      <c r="L122" s="93" t="s">
        <v>3813</v>
      </c>
      <c r="M122" s="93"/>
      <c r="N122" s="93" t="str">
        <f t="shared" si="4"/>
        <v>INSERT INTO ft_t_incl (clsf_oid, cl_value, indus_cl_set_id, prnt_clsf_oid, prnt_cl_value, level_num, start_tms, last_chg_tms, last_chg_usr_id, cl_nme, cl_desc,data_src_id)  SELECT 'INSTYPG121','Term Loan','INSTYPGR','INSTYPG109','Term Loans',4,SYSDATE(),SYSDATE(),'GS:PSG:P72','Term Loan','Term Loan',''     FROM DUAL WHERE NOT EXISTS (SELECT 1 FROM ft_t_incl WHERE cl_value = 'Term Loan' AND indus_cl_set_id = 'INSTYPGR'  AND level_num = 4);</v>
      </c>
    </row>
    <row r="123" spans="1:14">
      <c r="A123" s="93" t="s">
        <v>3814</v>
      </c>
      <c r="B123" s="93" t="s">
        <v>4650</v>
      </c>
      <c r="C123" s="93" t="s">
        <v>4575</v>
      </c>
      <c r="D123" s="93" t="s">
        <v>3815</v>
      </c>
      <c r="E123" s="93" t="s">
        <v>4638</v>
      </c>
      <c r="F123" s="93" t="s">
        <v>4575</v>
      </c>
      <c r="G123" s="93" t="s">
        <v>4575</v>
      </c>
      <c r="H123" s="93" t="s">
        <v>4575</v>
      </c>
      <c r="I123" s="93">
        <v>4</v>
      </c>
      <c r="J123" s="93" t="s">
        <v>5931</v>
      </c>
      <c r="K123" s="93" t="s">
        <v>5931</v>
      </c>
      <c r="L123" s="93" t="s">
        <v>3813</v>
      </c>
      <c r="M123" s="93"/>
      <c r="N123" s="93" t="str">
        <f t="shared" si="4"/>
        <v>INSERT INTO ft_t_incl (clsf_oid, cl_value, indus_cl_set_id, prnt_clsf_oid, prnt_cl_value, level_num, start_tms, last_chg_tms, last_chg_usr_id, cl_nme, cl_desc,data_src_id)  SELECT 'INSTYPG122','TIPS','INSTYPGR','INSTYPG110','TIPS',4,SYSDATE(),SYSDATE(),'GS:PSG:P72','TIPS','TIPS',''     FROM DUAL WHERE NOT EXISTS (SELECT 1 FROM ft_t_incl WHERE cl_value = 'TIPS' AND indus_cl_set_id = 'INSTYPGR'  AND level_num = 4);</v>
      </c>
    </row>
    <row r="124" spans="1:14">
      <c r="A124" s="93" t="s">
        <v>3814</v>
      </c>
      <c r="B124" s="93" t="s">
        <v>4651</v>
      </c>
      <c r="C124" s="93" t="s">
        <v>4588</v>
      </c>
      <c r="D124" s="93" t="s">
        <v>3815</v>
      </c>
      <c r="E124" s="93" t="s">
        <v>4639</v>
      </c>
      <c r="F124" s="93" t="s">
        <v>4578</v>
      </c>
      <c r="G124" s="93" t="s">
        <v>4588</v>
      </c>
      <c r="H124" s="93" t="s">
        <v>4588</v>
      </c>
      <c r="I124" s="93">
        <v>4</v>
      </c>
      <c r="J124" s="93" t="s">
        <v>5931</v>
      </c>
      <c r="K124" s="93" t="s">
        <v>5931</v>
      </c>
      <c r="L124" s="93" t="s">
        <v>3813</v>
      </c>
      <c r="M124" s="93"/>
      <c r="N124" s="93" t="str">
        <f t="shared" si="4"/>
        <v>INSERT INTO ft_t_incl (clsf_oid, cl_value, indus_cl_set_id, prnt_clsf_oid, prnt_cl_value, level_num, start_tms, last_chg_tms, last_chg_usr_id, cl_nme, cl_desc,data_src_id)  SELECT 'INSTYPG123','Treasury Bill','INSTYPGR','INSTYPG111','Treasury Bills',4,SYSDATE(),SYSDATE(),'GS:PSG:P72','Treasury Bill','Treasury Bill',''     FROM DUAL WHERE NOT EXISTS (SELECT 1 FROM ft_t_incl WHERE cl_value = 'Treasury Bill' AND indus_cl_set_id = 'INSTYPGR'  AND level_num = 4);</v>
      </c>
    </row>
    <row r="125" spans="1:14">
      <c r="A125" s="93" t="s">
        <v>3814</v>
      </c>
      <c r="B125" s="93" t="s">
        <v>4652</v>
      </c>
      <c r="C125" s="93" t="s">
        <v>4589</v>
      </c>
      <c r="D125" s="93" t="s">
        <v>3815</v>
      </c>
      <c r="E125" s="93" t="s">
        <v>4640</v>
      </c>
      <c r="F125" s="93" t="s">
        <v>4579</v>
      </c>
      <c r="G125" s="93" t="s">
        <v>4589</v>
      </c>
      <c r="H125" s="93" t="s">
        <v>4589</v>
      </c>
      <c r="I125" s="93">
        <v>4</v>
      </c>
      <c r="J125" s="93" t="s">
        <v>5931</v>
      </c>
      <c r="K125" s="93" t="s">
        <v>5931</v>
      </c>
      <c r="L125" s="93" t="s">
        <v>3813</v>
      </c>
      <c r="M125" s="93"/>
      <c r="N125" s="93" t="str">
        <f t="shared" ref="N125:N166" si="5">IF(I125=1,CONCATENATE("INSERT INTO ft_t_incl (clsf_oid, cl_value, indus_cl_set_id, level_num, start_tms, last_chg_tms, last_chg_usr_id, cl_nme, cl_desc,data_src_id)  SELECT '", B125, "','", C125, "','", D125, "',", I125, ",", J125, ",", K125, ",'", L125, "','", G125, "','", H125, "','", M125, "'     FROM DUAL WHERE NOT EXISTS (SELECT 1 FROM ft_t_incl WHERE cl_value = '", C125, "' AND indus_cl_set_id = '", D125, "');"),CONCATENATE("INSERT INTO ft_t_incl (clsf_oid, cl_value, indus_cl_set_id, prnt_clsf_oid, prnt_cl_value, level_num, start_tms, last_chg_tms, last_chg_usr_id, cl_nme, cl_desc,data_src_id)  SELECT '", B125, "','", C125, "','", D125, "','", E125, "','", F125, "',", I125, ",", J125, ",", K125, ",'", L125, "','", G125, "','", H125, "','", M125, "'     FROM DUAL WHERE NOT EXISTS (SELECT 1 FROM ft_t_incl WHERE cl_value = '", C125, "' AND indus_cl_set_id = '", D125, "'  AND level_num = ",I125,");"))</f>
        <v>INSERT INTO ft_t_incl (clsf_oid, cl_value, indus_cl_set_id, prnt_clsf_oid, prnt_cl_value, level_num, start_tms, last_chg_tms, last_chg_usr_id, cl_nme, cl_desc,data_src_id)  SELECT 'INSTYPG124','Treasury Bond','INSTYPGR','INSTYPG112','Treasury Bonds',4,SYSDATE(),SYSDATE(),'GS:PSG:P72','Treasury Bond','Treasury Bond',''     FROM DUAL WHERE NOT EXISTS (SELECT 1 FROM ft_t_incl WHERE cl_value = 'Treasury Bond' AND indus_cl_set_id = 'INSTYPGR'  AND level_num = 4);</v>
      </c>
    </row>
    <row r="126" spans="1:14" s="256" customFormat="1">
      <c r="A126" s="256" t="s">
        <v>3814</v>
      </c>
      <c r="B126" s="256" t="s">
        <v>7012</v>
      </c>
      <c r="C126" s="259" t="s">
        <v>7019</v>
      </c>
      <c r="D126" s="256" t="s">
        <v>3815</v>
      </c>
      <c r="E126" s="256" t="s">
        <v>3820</v>
      </c>
      <c r="F126" s="256" t="s">
        <v>3830</v>
      </c>
      <c r="G126" s="259" t="s">
        <v>7019</v>
      </c>
      <c r="H126" s="259" t="s">
        <v>7019</v>
      </c>
      <c r="I126" s="256">
        <v>3</v>
      </c>
      <c r="J126" s="256" t="s">
        <v>5931</v>
      </c>
      <c r="K126" s="256" t="s">
        <v>5931</v>
      </c>
      <c r="L126" s="256" t="s">
        <v>3813</v>
      </c>
      <c r="N126" s="256" t="str">
        <f>IF(I126=1,CONCATENATE("INSERT INTO ft_t_incl (clsf_oid, cl_value, indus_cl_set_id, level_num, start_tms, last_chg_tms, last_chg_usr_id, cl_nme, cl_desc,data_src_id)  SELECT '", B126, "','", C126, "','", D126, "',", I126, ",", J126, ",", K126, ",'", L126, "','", G126, "','", H126, "','", M126, "'     FROM DUAL WHERE NOT EXISTS (SELECT 1 FROM ft_t_incl WHERE cl_value = '", C126, "' AND indus_cl_set_id = '", D126, "');"),CONCATENATE("INSERT INTO ft_t_incl (clsf_oid, cl_value, indus_cl_set_id, prnt_clsf_oid, prnt_cl_value, level_num, start_tms, last_chg_tms, last_chg_usr_id, cl_nme, cl_desc,data_src_id)  SELECT '", B126, "','", C126, "','", D126, "','", E126, "','", F126, "',", I126, ",", J126, ",", K126, ",'", L126, "','", G126, "','", H126, "','", M126, "'     FROM DUAL WHERE NOT EXISTS (SELECT 1 FROM ft_t_incl WHERE cl_value = '", C126, "' AND indus_cl_set_id = '", D126, "'  AND level_num = ",I126,");"))</f>
        <v>INSERT INTO ft_t_incl (clsf_oid, cl_value, indus_cl_set_id, prnt_clsf_oid, prnt_cl_value, level_num, start_tms, last_chg_tms, last_chg_usr_id, cl_nme, cl_desc,data_src_id)  SELECT 'INSTYPG185','SPAC Warrants','INSTYPGR','INSTYPGR05','Equity Warrants',3,SYSDATE(),SYSDATE(),'GS:PSG:P72','SPAC Warrants','SPAC Warrants',''     FROM DUAL WHERE NOT EXISTS (SELECT 1 FROM ft_t_incl WHERE cl_value = 'SPAC Warrants' AND indus_cl_set_id = 'INSTYPGR'  AND level_num = 3);</v>
      </c>
    </row>
    <row r="127" spans="1:14" s="256" customFormat="1">
      <c r="A127" s="256" t="s">
        <v>3814</v>
      </c>
      <c r="B127" s="256" t="s">
        <v>7013</v>
      </c>
      <c r="C127" s="259" t="s">
        <v>7020</v>
      </c>
      <c r="D127" s="256" t="s">
        <v>3815</v>
      </c>
      <c r="E127" s="256" t="s">
        <v>3821</v>
      </c>
      <c r="F127" s="256" t="s">
        <v>3875</v>
      </c>
      <c r="G127" s="259" t="s">
        <v>7020</v>
      </c>
      <c r="H127" s="259" t="s">
        <v>7020</v>
      </c>
      <c r="I127" s="256">
        <v>3</v>
      </c>
      <c r="J127" s="256" t="s">
        <v>5931</v>
      </c>
      <c r="K127" s="256" t="s">
        <v>5931</v>
      </c>
      <c r="L127" s="256" t="s">
        <v>3813</v>
      </c>
      <c r="N127" s="256" t="str">
        <f>IF(I127=1,CONCATENATE("INSERT INTO ft_t_incl (clsf_oid, cl_value, indus_cl_set_id, level_num, start_tms, last_chg_tms, last_chg_usr_id, cl_nme, cl_desc,data_src_id)  SELECT '", B127, "','", C127, "','", D127, "',", I127, ",", J127, ",", K127, ",'", L127, "','", G127, "','", H127, "','", M127, "'     FROM DUAL WHERE NOT EXISTS (SELECT 1 FROM ft_t_incl WHERE cl_value = '", C127, "' AND indus_cl_set_id = '", D127, "');"),CONCATENATE("INSERT INTO ft_t_incl (clsf_oid, cl_value, indus_cl_set_id, prnt_clsf_oid, prnt_cl_value, level_num, start_tms, last_chg_tms, last_chg_usr_id, cl_nme, cl_desc,data_src_id)  SELECT '", B127, "','", C127, "','", D127, "','", E127, "','", F127, "',", I127, ",", J127, ",", K127, ",'", L127, "','", G127, "','", H127, "','", M127, "'     FROM DUAL WHERE NOT EXISTS (SELECT 1 FROM ft_t_incl WHERE cl_value = '", C127, "' AND indus_cl_set_id = '", D127, "'  AND level_num = ",I127,");"))</f>
        <v>INSERT INTO ft_t_incl (clsf_oid, cl_value, indus_cl_set_id, prnt_clsf_oid, prnt_cl_value, level_num, start_tms, last_chg_tms, last_chg_usr_id, cl_nme, cl_desc,data_src_id)  SELECT 'INSTYPG186','SPAC Common Stock','INSTYPGR','INSTYPGR06','Common Stock',3,SYSDATE(),SYSDATE(),'GS:PSG:P72','SPAC Common Stock','SPAC Common Stock',''     FROM DUAL WHERE NOT EXISTS (SELECT 1 FROM ft_t_incl WHERE cl_value = 'SPAC Common Stock' AND indus_cl_set_id = 'INSTYPGR'  AND level_num = 3);</v>
      </c>
    </row>
    <row r="128" spans="1:14" s="256" customFormat="1">
      <c r="A128" s="256" t="s">
        <v>3814</v>
      </c>
      <c r="B128" s="256" t="s">
        <v>7014</v>
      </c>
      <c r="C128" s="259" t="s">
        <v>7021</v>
      </c>
      <c r="D128" s="256" t="s">
        <v>3815</v>
      </c>
      <c r="E128" s="256" t="s">
        <v>3821</v>
      </c>
      <c r="F128" s="256" t="s">
        <v>3875</v>
      </c>
      <c r="G128" s="259" t="s">
        <v>7021</v>
      </c>
      <c r="H128" s="259" t="s">
        <v>7021</v>
      </c>
      <c r="I128" s="256">
        <v>3</v>
      </c>
      <c r="J128" s="256" t="s">
        <v>5931</v>
      </c>
      <c r="K128" s="256" t="s">
        <v>5931</v>
      </c>
      <c r="L128" s="256" t="s">
        <v>3813</v>
      </c>
      <c r="N128" s="256" t="str">
        <f>IF(I128=1,CONCATENATE("INSERT INTO ft_t_incl (clsf_oid, cl_value, indus_cl_set_id, level_num, start_tms, last_chg_tms, last_chg_usr_id, cl_nme, cl_desc,data_src_id)  SELECT '", B128, "','", C128, "','", D128, "',", I128, ",", J128, ",", K128, ",'", L128, "','", G128, "','", H128, "','", M128, "'     FROM DUAL WHERE NOT EXISTS (SELECT 1 FROM ft_t_incl WHERE cl_value = '", C128, "' AND indus_cl_set_id = '", D128, "');"),CONCATENATE("INSERT INTO ft_t_incl (clsf_oid, cl_value, indus_cl_set_id, prnt_clsf_oid, prnt_cl_value, level_num, start_tms, last_chg_tms, last_chg_usr_id, cl_nme, cl_desc,data_src_id)  SELECT '", B128, "','", C128, "','", D128, "','", E128, "','", F128, "',", I128, ",", J128, ",", K128, ",'", L128, "','", G128, "','", H128, "','", M128, "'     FROM DUAL WHERE NOT EXISTS (SELECT 1 FROM ft_t_incl WHERE cl_value = '", C128, "' AND indus_cl_set_id = '", D128, "'  AND level_num = ",I128,");"))</f>
        <v>INSERT INTO ft_t_incl (clsf_oid, cl_value, indus_cl_set_id, prnt_clsf_oid, prnt_cl_value, level_num, start_tms, last_chg_tms, last_chg_usr_id, cl_nme, cl_desc,data_src_id)  SELECT 'INSTYPG187','SPAC Unit','INSTYPGR','INSTYPGR06','Common Stock',3,SYSDATE(),SYSDATE(),'GS:PSG:P72','SPAC Unit','SPAC Unit',''     FROM DUAL WHERE NOT EXISTS (SELECT 1 FROM ft_t_incl WHERE cl_value = 'SPAC Unit' AND indus_cl_set_id = 'INSTYPGR'  AND level_num = 3);</v>
      </c>
    </row>
    <row r="129" spans="1:14" s="256" customFormat="1">
      <c r="A129" s="256" t="s">
        <v>3814</v>
      </c>
      <c r="B129" s="256" t="s">
        <v>7015</v>
      </c>
      <c r="C129" s="259" t="s">
        <v>7019</v>
      </c>
      <c r="D129" s="256" t="s">
        <v>3815</v>
      </c>
      <c r="E129" s="256" t="s">
        <v>7012</v>
      </c>
      <c r="F129" s="259" t="s">
        <v>7019</v>
      </c>
      <c r="G129" s="259" t="s">
        <v>7019</v>
      </c>
      <c r="H129" s="259" t="s">
        <v>7019</v>
      </c>
      <c r="I129" s="256">
        <v>4</v>
      </c>
      <c r="J129" s="256" t="s">
        <v>5931</v>
      </c>
      <c r="K129" s="256" t="s">
        <v>5931</v>
      </c>
      <c r="L129" s="256" t="s">
        <v>3813</v>
      </c>
      <c r="N129" s="256" t="str">
        <f t="shared" si="5"/>
        <v>INSERT INTO ft_t_incl (clsf_oid, cl_value, indus_cl_set_id, prnt_clsf_oid, prnt_cl_value, level_num, start_tms, last_chg_tms, last_chg_usr_id, cl_nme, cl_desc,data_src_id)  SELECT 'INSTYPG188','SPAC Warrants','INSTYPGR','INSTYPG185','SPAC Warrants',4,SYSDATE(),SYSDATE(),'GS:PSG:P72','SPAC Warrants','SPAC Warrants',''     FROM DUAL WHERE NOT EXISTS (SELECT 1 FROM ft_t_incl WHERE cl_value = 'SPAC Warrants' AND indus_cl_set_id = 'INSTYPGR'  AND level_num = 4);</v>
      </c>
    </row>
    <row r="130" spans="1:14" s="256" customFormat="1">
      <c r="A130" s="256" t="s">
        <v>3814</v>
      </c>
      <c r="B130" s="256" t="s">
        <v>7022</v>
      </c>
      <c r="C130" s="259" t="s">
        <v>7020</v>
      </c>
      <c r="D130" s="256" t="s">
        <v>3815</v>
      </c>
      <c r="E130" s="256" t="s">
        <v>7013</v>
      </c>
      <c r="F130" s="259" t="s">
        <v>7020</v>
      </c>
      <c r="G130" s="259" t="s">
        <v>7020</v>
      </c>
      <c r="H130" s="259" t="s">
        <v>7020</v>
      </c>
      <c r="I130" s="256">
        <v>4</v>
      </c>
      <c r="J130" s="256" t="s">
        <v>5931</v>
      </c>
      <c r="K130" s="256" t="s">
        <v>5931</v>
      </c>
      <c r="L130" s="256" t="s">
        <v>3813</v>
      </c>
      <c r="N130" s="256" t="str">
        <f>IF(I130=1,CONCATENATE("INSERT INTO ft_t_incl (clsf_oid, cl_value, indus_cl_set_id, level_num, start_tms, last_chg_tms, last_chg_usr_id, cl_nme, cl_desc,data_src_id)  SELECT '", B130, "','", C130, "','", D130, "',", I130, ",", J130, ",", K130, ",'", L130, "','", G130, "','", H130, "','", M130, "'     FROM DUAL WHERE NOT EXISTS (SELECT 1 FROM ft_t_incl WHERE cl_value = '", C130, "' AND indus_cl_set_id = '", D130, "');"),CONCATENATE("INSERT INTO ft_t_incl (clsf_oid, cl_value, indus_cl_set_id, prnt_clsf_oid, prnt_cl_value, level_num, start_tms, last_chg_tms, last_chg_usr_id, cl_nme, cl_desc,data_src_id)  SELECT '", B130, "','", C130, "','", D130, "','", E130, "','", F130, "',", I130, ",", J130, ",", K130, ",'", L130, "','", G130, "','", H130, "','", M130, "'     FROM DUAL WHERE NOT EXISTS (SELECT 1 FROM ft_t_incl WHERE cl_value = '", C130, "' AND indus_cl_set_id = '", D130, "'  AND level_num = ",I130,");"))</f>
        <v>INSERT INTO ft_t_incl (clsf_oid, cl_value, indus_cl_set_id, prnt_clsf_oid, prnt_cl_value, level_num, start_tms, last_chg_tms, last_chg_usr_id, cl_nme, cl_desc,data_src_id)  SELECT 'INSTYPG189','SPAC Common Stock','INSTYPGR','INSTYPG186','SPAC Common Stock',4,SYSDATE(),SYSDATE(),'GS:PSG:P72','SPAC Common Stock','SPAC Common Stock',''     FROM DUAL WHERE NOT EXISTS (SELECT 1 FROM ft_t_incl WHERE cl_value = 'SPAC Common Stock' AND indus_cl_set_id = 'INSTYPGR'  AND level_num = 4);</v>
      </c>
    </row>
    <row r="131" spans="1:14" s="256" customFormat="1">
      <c r="A131" s="256" t="s">
        <v>3814</v>
      </c>
      <c r="B131" s="256" t="s">
        <v>7023</v>
      </c>
      <c r="C131" s="259" t="s">
        <v>7021</v>
      </c>
      <c r="D131" s="256" t="s">
        <v>3815</v>
      </c>
      <c r="E131" s="256" t="s">
        <v>7014</v>
      </c>
      <c r="F131" s="259" t="s">
        <v>7021</v>
      </c>
      <c r="G131" s="259" t="s">
        <v>7021</v>
      </c>
      <c r="H131" s="259" t="s">
        <v>7021</v>
      </c>
      <c r="I131" s="256">
        <v>4</v>
      </c>
      <c r="J131" s="256" t="s">
        <v>5931</v>
      </c>
      <c r="K131" s="256" t="s">
        <v>5931</v>
      </c>
      <c r="L131" s="256" t="s">
        <v>3813</v>
      </c>
      <c r="N131" s="256" t="str">
        <f t="shared" si="5"/>
        <v>INSERT INTO ft_t_incl (clsf_oid, cl_value, indus_cl_set_id, prnt_clsf_oid, prnt_cl_value, level_num, start_tms, last_chg_tms, last_chg_usr_id, cl_nme, cl_desc,data_src_id)  SELECT 'INSTYPG190','SPAC Unit','INSTYPGR','INSTYPG187','SPAC Unit',4,SYSDATE(),SYSDATE(),'GS:PSG:P72','SPAC Unit','SPAC Unit',''     FROM DUAL WHERE NOT EXISTS (SELECT 1 FROM ft_t_incl WHERE cl_value = 'SPAC Unit' AND indus_cl_set_id = 'INSTYPGR'  AND level_num = 4);</v>
      </c>
    </row>
    <row r="132" spans="1:14">
      <c r="A132" s="93" t="s">
        <v>5029</v>
      </c>
      <c r="B132" s="212" t="s">
        <v>5270</v>
      </c>
      <c r="C132" s="212" t="s">
        <v>3827</v>
      </c>
      <c r="D132" s="93" t="s">
        <v>5006</v>
      </c>
      <c r="E132" s="93"/>
      <c r="F132" s="93"/>
      <c r="G132" s="93" t="s">
        <v>3827</v>
      </c>
      <c r="H132" s="93" t="s">
        <v>3827</v>
      </c>
      <c r="I132" s="93">
        <v>1</v>
      </c>
      <c r="J132" s="93" t="s">
        <v>5931</v>
      </c>
      <c r="K132" s="93" t="s">
        <v>5931</v>
      </c>
      <c r="L132" s="93" t="s">
        <v>3813</v>
      </c>
      <c r="M132" s="93"/>
      <c r="N132" s="93" t="str">
        <f t="shared" si="5"/>
        <v>INSERT INTO ft_t_incl (clsf_oid, cl_value, indus_cl_set_id, level_num, start_tms, last_chg_tms, last_chg_usr_id, cl_nme, cl_desc,data_src_id)  SELECT 'GVASTTYP01','Equity','GVASTTYP',1,SYSDATE(),SYSDATE(),'GS:PSG:P72','Equity','Equity',''     FROM DUAL WHERE NOT EXISTS (SELECT 1 FROM ft_t_incl WHERE cl_value = 'Equity' AND indus_cl_set_id = 'GVASTTYP');</v>
      </c>
    </row>
    <row r="133" spans="1:14">
      <c r="A133" s="93" t="s">
        <v>5266</v>
      </c>
      <c r="B133" s="212" t="s">
        <v>5271</v>
      </c>
      <c r="C133" s="212" t="s">
        <v>5007</v>
      </c>
      <c r="D133" s="93" t="s">
        <v>5269</v>
      </c>
      <c r="E133" s="93"/>
      <c r="F133" s="93"/>
      <c r="G133" s="93" t="s">
        <v>5007</v>
      </c>
      <c r="H133" s="93" t="s">
        <v>5007</v>
      </c>
      <c r="I133" s="93">
        <v>1</v>
      </c>
      <c r="J133" s="93" t="s">
        <v>5931</v>
      </c>
      <c r="K133" s="93" t="s">
        <v>5931</v>
      </c>
      <c r="L133" s="93" t="s">
        <v>3813</v>
      </c>
      <c r="M133" s="93"/>
      <c r="N133" s="93" t="str">
        <f t="shared" si="5"/>
        <v>INSERT INTO ft_t_incl (clsf_oid, cl_value, indus_cl_set_id, level_num, start_tms, last_chg_tms, last_chg_usr_id, cl_nme, cl_desc,data_src_id)  SELECT 'GVPRNTGR01','Foreign Money Market Fund','GVPRNTGR',1,SYSDATE(),SYSDATE(),'GS:PSG:P72','Foreign Money Market Fund','Foreign Money Market Fund',''     FROM DUAL WHERE NOT EXISTS (SELECT 1 FROM ft_t_incl WHERE cl_value = 'Foreign Money Market Fund' AND indus_cl_set_id = 'GVPRNTGR');</v>
      </c>
    </row>
    <row r="134" spans="1:14">
      <c r="A134" s="93" t="s">
        <v>5266</v>
      </c>
      <c r="B134" s="93" t="s">
        <v>5272</v>
      </c>
      <c r="C134" s="93" t="s">
        <v>5008</v>
      </c>
      <c r="D134" s="93" t="s">
        <v>5269</v>
      </c>
      <c r="E134" s="93"/>
      <c r="F134" s="93"/>
      <c r="G134" s="93" t="s">
        <v>5008</v>
      </c>
      <c r="H134" s="93" t="s">
        <v>5008</v>
      </c>
      <c r="I134" s="93">
        <v>1</v>
      </c>
      <c r="J134" s="93" t="s">
        <v>5931</v>
      </c>
      <c r="K134" s="93" t="s">
        <v>5931</v>
      </c>
      <c r="L134" s="93" t="s">
        <v>3813</v>
      </c>
      <c r="M134" s="93"/>
      <c r="N134" s="93" t="str">
        <f t="shared" si="5"/>
        <v>INSERT INTO ft_t_incl (clsf_oid, cl_value, indus_cl_set_id, level_num, start_tms, last_chg_tms, last_chg_usr_id, cl_nme, cl_desc,data_src_id)  SELECT 'GVPRNTGR02','Foreign Preferred Stock','GVPRNTGR',1,SYSDATE(),SYSDATE(),'GS:PSG:P72','Foreign Preferred Stock','Foreign Preferred Stock',''     FROM DUAL WHERE NOT EXISTS (SELECT 1 FROM ft_t_incl WHERE cl_value = 'Foreign Preferred Stock' AND indus_cl_set_id = 'GVPRNTGR');</v>
      </c>
    </row>
    <row r="135" spans="1:14">
      <c r="A135" s="93" t="s">
        <v>5266</v>
      </c>
      <c r="B135" s="93" t="s">
        <v>5273</v>
      </c>
      <c r="C135" s="93" t="s">
        <v>5009</v>
      </c>
      <c r="D135" s="93" t="s">
        <v>5269</v>
      </c>
      <c r="E135" s="93"/>
      <c r="F135" s="93"/>
      <c r="G135" s="93" t="s">
        <v>5009</v>
      </c>
      <c r="H135" s="93" t="s">
        <v>5009</v>
      </c>
      <c r="I135" s="93">
        <v>1</v>
      </c>
      <c r="J135" s="93" t="s">
        <v>5931</v>
      </c>
      <c r="K135" s="93" t="s">
        <v>5931</v>
      </c>
      <c r="L135" s="93" t="s">
        <v>3813</v>
      </c>
      <c r="M135" s="93"/>
      <c r="N135" s="93" t="str">
        <f t="shared" si="5"/>
        <v>INSERT INTO ft_t_incl (clsf_oid, cl_value, indus_cl_set_id, level_num, start_tms, last_chg_tms, last_chg_usr_id, cl_nme, cl_desc,data_src_id)  SELECT 'GVPRNTGR03','Foreign Right','GVPRNTGR',1,SYSDATE(),SYSDATE(),'GS:PSG:P72','Foreign Right','Foreign Right',''     FROM DUAL WHERE NOT EXISTS (SELECT 1 FROM ft_t_incl WHERE cl_value = 'Foreign Right' AND indus_cl_set_id = 'GVPRNTGR');</v>
      </c>
    </row>
    <row r="136" spans="1:14">
      <c r="A136" s="93" t="s">
        <v>5266</v>
      </c>
      <c r="B136" s="212" t="s">
        <v>5274</v>
      </c>
      <c r="C136" s="212" t="s">
        <v>5010</v>
      </c>
      <c r="D136" s="93" t="s">
        <v>5269</v>
      </c>
      <c r="E136" s="93"/>
      <c r="F136" s="93"/>
      <c r="G136" s="93" t="s">
        <v>5010</v>
      </c>
      <c r="H136" s="93" t="s">
        <v>5010</v>
      </c>
      <c r="I136" s="93">
        <v>1</v>
      </c>
      <c r="J136" s="93" t="s">
        <v>5931</v>
      </c>
      <c r="K136" s="93" t="s">
        <v>5931</v>
      </c>
      <c r="L136" s="93" t="s">
        <v>3813</v>
      </c>
      <c r="M136" s="93"/>
      <c r="N136" s="93" t="str">
        <f t="shared" si="5"/>
        <v>INSERT INTO ft_t_incl (clsf_oid, cl_value, indus_cl_set_id, level_num, start_tms, last_chg_tms, last_chg_usr_id, cl_nme, cl_desc,data_src_id)  SELECT 'GVPRNTGR04','Foreign Stock','GVPRNTGR',1,SYSDATE(),SYSDATE(),'GS:PSG:P72','Foreign Stock','Foreign Stock',''     FROM DUAL WHERE NOT EXISTS (SELECT 1 FROM ft_t_incl WHERE cl_value = 'Foreign Stock' AND indus_cl_set_id = 'GVPRNTGR');</v>
      </c>
    </row>
    <row r="137" spans="1:14">
      <c r="A137" s="93" t="s">
        <v>5266</v>
      </c>
      <c r="B137" s="93" t="s">
        <v>5275</v>
      </c>
      <c r="C137" s="93" t="s">
        <v>5011</v>
      </c>
      <c r="D137" s="93" t="s">
        <v>5269</v>
      </c>
      <c r="E137" s="93"/>
      <c r="F137" s="93"/>
      <c r="G137" s="93" t="s">
        <v>5011</v>
      </c>
      <c r="H137" s="93" t="s">
        <v>5011</v>
      </c>
      <c r="I137" s="93">
        <v>1</v>
      </c>
      <c r="J137" s="93" t="s">
        <v>5931</v>
      </c>
      <c r="K137" s="93" t="s">
        <v>5931</v>
      </c>
      <c r="L137" s="93" t="s">
        <v>3813</v>
      </c>
      <c r="M137" s="93"/>
      <c r="N137" s="93" t="str">
        <f t="shared" si="5"/>
        <v>INSERT INTO ft_t_incl (clsf_oid, cl_value, indus_cl_set_id, level_num, start_tms, last_chg_tms, last_chg_usr_id, cl_nme, cl_desc,data_src_id)  SELECT 'GVPRNTGR05','Foreign Warrant','GVPRNTGR',1,SYSDATE(),SYSDATE(),'GS:PSG:P72','Foreign Warrant','Foreign Warrant',''     FROM DUAL WHERE NOT EXISTS (SELECT 1 FROM ft_t_incl WHERE cl_value = 'Foreign Warrant' AND indus_cl_set_id = 'GVPRNTGR');</v>
      </c>
    </row>
    <row r="138" spans="1:14">
      <c r="A138" s="93" t="s">
        <v>5266</v>
      </c>
      <c r="B138" s="93" t="s">
        <v>5276</v>
      </c>
      <c r="C138" s="93" t="s">
        <v>3833</v>
      </c>
      <c r="D138" s="93" t="s">
        <v>5269</v>
      </c>
      <c r="E138" s="93"/>
      <c r="F138" s="93"/>
      <c r="G138" s="93" t="s">
        <v>3833</v>
      </c>
      <c r="H138" s="93" t="s">
        <v>3833</v>
      </c>
      <c r="I138" s="93">
        <v>1</v>
      </c>
      <c r="J138" s="93" t="s">
        <v>5931</v>
      </c>
      <c r="K138" s="93" t="s">
        <v>5931</v>
      </c>
      <c r="L138" s="93" t="s">
        <v>3813</v>
      </c>
      <c r="M138" s="93"/>
      <c r="N138" s="93" t="str">
        <f t="shared" si="5"/>
        <v>INSERT INTO ft_t_incl (clsf_oid, cl_value, indus_cl_set_id, level_num, start_tms, last_chg_tms, last_chg_usr_id, cl_nme, cl_desc,data_src_id)  SELECT 'GVPRNTGR06','Private Placement','GVPRNTGR',1,SYSDATE(),SYSDATE(),'GS:PSG:P72','Private Placement','Private Placement',''     FROM DUAL WHERE NOT EXISTS (SELECT 1 FROM ft_t_incl WHERE cl_value = 'Private Placement' AND indus_cl_set_id = 'GVPRNTGR');</v>
      </c>
    </row>
    <row r="139" spans="1:14">
      <c r="A139" s="93" t="s">
        <v>5266</v>
      </c>
      <c r="B139" s="93" t="s">
        <v>5277</v>
      </c>
      <c r="C139" s="93" t="s">
        <v>5012</v>
      </c>
      <c r="D139" s="93" t="s">
        <v>5269</v>
      </c>
      <c r="E139" s="93"/>
      <c r="F139" s="93"/>
      <c r="G139" s="93" t="s">
        <v>5012</v>
      </c>
      <c r="H139" s="93" t="s">
        <v>5012</v>
      </c>
      <c r="I139" s="93">
        <v>1</v>
      </c>
      <c r="J139" s="93" t="s">
        <v>5931</v>
      </c>
      <c r="K139" s="93" t="s">
        <v>5931</v>
      </c>
      <c r="L139" s="93" t="s">
        <v>3813</v>
      </c>
      <c r="M139" s="93"/>
      <c r="N139" s="93" t="str">
        <f t="shared" si="5"/>
        <v>INSERT INTO ft_t_incl (clsf_oid, cl_value, indus_cl_set_id, level_num, start_tms, last_chg_tms, last_chg_usr_id, cl_nme, cl_desc,data_src_id)  SELECT 'GVPRNTGR07','Publicly Traded Partnership','GVPRNTGR',1,SYSDATE(),SYSDATE(),'GS:PSG:P72','Publicly Traded Partnership','Publicly Traded Partnership',''     FROM DUAL WHERE NOT EXISTS (SELECT 1 FROM ft_t_incl WHERE cl_value = 'Publicly Traded Partnership' AND indus_cl_set_id = 'GVPRNTGR');</v>
      </c>
    </row>
    <row r="140" spans="1:14">
      <c r="A140" s="93" t="s">
        <v>5266</v>
      </c>
      <c r="B140" s="212" t="s">
        <v>5278</v>
      </c>
      <c r="C140" s="212" t="s">
        <v>5013</v>
      </c>
      <c r="D140" s="93" t="s">
        <v>5269</v>
      </c>
      <c r="E140" s="93"/>
      <c r="F140" s="93"/>
      <c r="G140" s="93" t="s">
        <v>5013</v>
      </c>
      <c r="H140" s="93" t="s">
        <v>5013</v>
      </c>
      <c r="I140" s="93">
        <v>1</v>
      </c>
      <c r="J140" s="93" t="s">
        <v>5931</v>
      </c>
      <c r="K140" s="93" t="s">
        <v>5931</v>
      </c>
      <c r="L140" s="93" t="s">
        <v>3813</v>
      </c>
      <c r="M140" s="93"/>
      <c r="N140" s="93" t="str">
        <f t="shared" si="5"/>
        <v>INSERT INTO ft_t_incl (clsf_oid, cl_value, indus_cl_set_id, level_num, start_tms, last_chg_tms, last_chg_usr_id, cl_nme, cl_desc,data_src_id)  SELECT 'GVPRNTGR08','US Money Market Fund','GVPRNTGR',1,SYSDATE(),SYSDATE(),'GS:PSG:P72','US Money Market Fund','US Money Market Fund',''     FROM DUAL WHERE NOT EXISTS (SELECT 1 FROM ft_t_incl WHERE cl_value = 'US Money Market Fund' AND indus_cl_set_id = 'GVPRNTGR');</v>
      </c>
    </row>
    <row r="141" spans="1:14">
      <c r="A141" s="93" t="s">
        <v>5266</v>
      </c>
      <c r="B141" s="93" t="s">
        <v>5279</v>
      </c>
      <c r="C141" s="93" t="s">
        <v>5014</v>
      </c>
      <c r="D141" s="93" t="s">
        <v>5269</v>
      </c>
      <c r="E141" s="93"/>
      <c r="F141" s="93"/>
      <c r="G141" s="93" t="s">
        <v>5014</v>
      </c>
      <c r="H141" s="93" t="s">
        <v>5014</v>
      </c>
      <c r="I141" s="93">
        <v>1</v>
      </c>
      <c r="J141" s="93" t="s">
        <v>5931</v>
      </c>
      <c r="K141" s="93" t="s">
        <v>5931</v>
      </c>
      <c r="L141" s="93" t="s">
        <v>3813</v>
      </c>
      <c r="M141" s="93"/>
      <c r="N141" s="93" t="str">
        <f t="shared" si="5"/>
        <v>INSERT INTO ft_t_incl (clsf_oid, cl_value, indus_cl_set_id, level_num, start_tms, last_chg_tms, last_chg_usr_id, cl_nme, cl_desc,data_src_id)  SELECT 'GVPRNTGR09','US Preferred Stock','GVPRNTGR',1,SYSDATE(),SYSDATE(),'GS:PSG:P72','US Preferred Stock','US Preferred Stock',''     FROM DUAL WHERE NOT EXISTS (SELECT 1 FROM ft_t_incl WHERE cl_value = 'US Preferred Stock' AND indus_cl_set_id = 'GVPRNTGR');</v>
      </c>
    </row>
    <row r="142" spans="1:14">
      <c r="A142" s="93" t="s">
        <v>5266</v>
      </c>
      <c r="B142" s="93" t="s">
        <v>5280</v>
      </c>
      <c r="C142" s="93" t="s">
        <v>5015</v>
      </c>
      <c r="D142" s="93" t="s">
        <v>5269</v>
      </c>
      <c r="E142" s="93"/>
      <c r="F142" s="93"/>
      <c r="G142" s="93" t="s">
        <v>5015</v>
      </c>
      <c r="H142" s="93" t="s">
        <v>5015</v>
      </c>
      <c r="I142" s="93">
        <v>1</v>
      </c>
      <c r="J142" s="93" t="s">
        <v>5931</v>
      </c>
      <c r="K142" s="93" t="s">
        <v>5931</v>
      </c>
      <c r="L142" s="93" t="s">
        <v>3813</v>
      </c>
      <c r="M142" s="93"/>
      <c r="N142" s="93" t="str">
        <f t="shared" si="5"/>
        <v>INSERT INTO ft_t_incl (clsf_oid, cl_value, indus_cl_set_id, level_num, start_tms, last_chg_tms, last_chg_usr_id, cl_nme, cl_desc,data_src_id)  SELECT 'GVPRNTGR10','US Right','GVPRNTGR',1,SYSDATE(),SYSDATE(),'GS:PSG:P72','US Right','US Right',''     FROM DUAL WHERE NOT EXISTS (SELECT 1 FROM ft_t_incl WHERE cl_value = 'US Right' AND indus_cl_set_id = 'GVPRNTGR');</v>
      </c>
    </row>
    <row r="143" spans="1:14">
      <c r="A143" s="93" t="s">
        <v>5266</v>
      </c>
      <c r="B143" s="212" t="s">
        <v>5281</v>
      </c>
      <c r="C143" s="212" t="s">
        <v>5016</v>
      </c>
      <c r="D143" s="93" t="s">
        <v>5269</v>
      </c>
      <c r="E143" s="93"/>
      <c r="F143" s="93"/>
      <c r="G143" s="93" t="s">
        <v>5016</v>
      </c>
      <c r="H143" s="93" t="s">
        <v>5016</v>
      </c>
      <c r="I143" s="93">
        <v>1</v>
      </c>
      <c r="J143" s="93" t="s">
        <v>5931</v>
      </c>
      <c r="K143" s="93" t="s">
        <v>5931</v>
      </c>
      <c r="L143" s="93" t="s">
        <v>3813</v>
      </c>
      <c r="M143" s="93"/>
      <c r="N143" s="93" t="str">
        <f t="shared" si="5"/>
        <v>INSERT INTO ft_t_incl (clsf_oid, cl_value, indus_cl_set_id, level_num, start_tms, last_chg_tms, last_chg_usr_id, cl_nme, cl_desc,data_src_id)  SELECT 'GVPRNTGR11','US Stock','GVPRNTGR',1,SYSDATE(),SYSDATE(),'GS:PSG:P72','US Stock','US Stock',''     FROM DUAL WHERE NOT EXISTS (SELECT 1 FROM ft_t_incl WHERE cl_value = 'US Stock' AND indus_cl_set_id = 'GVPRNTGR');</v>
      </c>
    </row>
    <row r="144" spans="1:14">
      <c r="A144" s="93" t="s">
        <v>5266</v>
      </c>
      <c r="B144" s="93" t="s">
        <v>5282</v>
      </c>
      <c r="C144" s="93" t="s">
        <v>5017</v>
      </c>
      <c r="D144" s="93" t="s">
        <v>5269</v>
      </c>
      <c r="E144" s="93"/>
      <c r="F144" s="93"/>
      <c r="G144" s="93" t="s">
        <v>5017</v>
      </c>
      <c r="H144" s="93" t="s">
        <v>5017</v>
      </c>
      <c r="I144" s="93">
        <v>1</v>
      </c>
      <c r="J144" s="93" t="s">
        <v>5931</v>
      </c>
      <c r="K144" s="93" t="s">
        <v>5931</v>
      </c>
      <c r="L144" s="93" t="s">
        <v>3813</v>
      </c>
      <c r="M144" s="93"/>
      <c r="N144" s="93" t="str">
        <f t="shared" si="5"/>
        <v>INSERT INTO ft_t_incl (clsf_oid, cl_value, indus_cl_set_id, level_num, start_tms, last_chg_tms, last_chg_usr_id, cl_nme, cl_desc,data_src_id)  SELECT 'GVPRNTGR12','US Warrant','GVPRNTGR',1,SYSDATE(),SYSDATE(),'GS:PSG:P72','US Warrant','US Warrant',''     FROM DUAL WHERE NOT EXISTS (SELECT 1 FROM ft_t_incl WHERE cl_value = 'US Warrant' AND indus_cl_set_id = 'GVPRNTGR');</v>
      </c>
    </row>
    <row r="145" spans="1:14">
      <c r="A145" s="93" t="s">
        <v>5267</v>
      </c>
      <c r="B145" s="212" t="s">
        <v>5283</v>
      </c>
      <c r="C145" s="212" t="s">
        <v>5018</v>
      </c>
      <c r="D145" s="93" t="s">
        <v>5268</v>
      </c>
      <c r="E145" s="93"/>
      <c r="F145" s="93"/>
      <c r="G145" s="93" t="s">
        <v>5018</v>
      </c>
      <c r="H145" s="93" t="s">
        <v>5018</v>
      </c>
      <c r="I145" s="93">
        <v>1</v>
      </c>
      <c r="J145" s="93" t="s">
        <v>5931</v>
      </c>
      <c r="K145" s="93" t="s">
        <v>5931</v>
      </c>
      <c r="L145" s="93" t="s">
        <v>3813</v>
      </c>
      <c r="M145" s="93"/>
      <c r="N145" s="93" t="str">
        <f t="shared" si="5"/>
        <v>INSERT INTO ft_t_incl (clsf_oid, cl_value, indus_cl_set_id, level_num, start_tms, last_chg_tms, last_chg_usr_id, cl_nme, cl_desc,data_src_id)  SELECT 'GVINVTYP01','Foreign Index Stock','GVINVTYP',1,SYSDATE(),SYSDATE(),'GS:PSG:P72','Foreign Index Stock','Foreign Index Stock',''     FROM DUAL WHERE NOT EXISTS (SELECT 1 FROM ft_t_incl WHERE cl_value = 'Foreign Index Stock' AND indus_cl_set_id = 'GVINVTYP');</v>
      </c>
    </row>
    <row r="146" spans="1:14">
      <c r="A146" s="93" t="s">
        <v>5267</v>
      </c>
      <c r="B146" s="93" t="s">
        <v>5284</v>
      </c>
      <c r="C146" s="93" t="s">
        <v>5019</v>
      </c>
      <c r="D146" s="93" t="s">
        <v>5268</v>
      </c>
      <c r="E146" s="93"/>
      <c r="F146" s="93"/>
      <c r="G146" s="93" t="s">
        <v>5019</v>
      </c>
      <c r="H146" s="93" t="s">
        <v>5019</v>
      </c>
      <c r="I146" s="93">
        <v>1</v>
      </c>
      <c r="J146" s="93" t="s">
        <v>5931</v>
      </c>
      <c r="K146" s="93" t="s">
        <v>5931</v>
      </c>
      <c r="L146" s="93" t="s">
        <v>3813</v>
      </c>
      <c r="M146" s="93"/>
      <c r="N146" s="93" t="str">
        <f t="shared" si="5"/>
        <v>INSERT INTO ft_t_incl (clsf_oid, cl_value, indus_cl_set_id, level_num, start_tms, last_chg_tms, last_chg_usr_id, cl_nme, cl_desc,data_src_id)  SELECT 'GVINVTYP02','Foreign Convertible Preferred Stock','GVINVTYP',1,SYSDATE(),SYSDATE(),'GS:PSG:P72','Foreign Convertible Preferred Stock','Foreign Convertible Preferred Stock',''     FROM DUAL WHERE NOT EXISTS (SELECT 1 FROM ft_t_incl WHERE cl_value = 'Foreign Convertible Preferred Stock' AND indus_cl_set_id = 'GVINVTYP');</v>
      </c>
    </row>
    <row r="147" spans="1:14">
      <c r="A147" s="93" t="s">
        <v>5267</v>
      </c>
      <c r="B147" s="93" t="s">
        <v>5285</v>
      </c>
      <c r="C147" s="93" t="s">
        <v>5008</v>
      </c>
      <c r="D147" s="93" t="s">
        <v>5268</v>
      </c>
      <c r="E147" s="93"/>
      <c r="F147" s="93"/>
      <c r="G147" s="93" t="s">
        <v>5008</v>
      </c>
      <c r="H147" s="93" t="s">
        <v>5008</v>
      </c>
      <c r="I147" s="93">
        <v>1</v>
      </c>
      <c r="J147" s="93" t="s">
        <v>5931</v>
      </c>
      <c r="K147" s="93" t="s">
        <v>5931</v>
      </c>
      <c r="L147" s="93" t="s">
        <v>3813</v>
      </c>
      <c r="M147" s="93"/>
      <c r="N147" s="93" t="str">
        <f t="shared" si="5"/>
        <v>INSERT INTO ft_t_incl (clsf_oid, cl_value, indus_cl_set_id, level_num, start_tms, last_chg_tms, last_chg_usr_id, cl_nme, cl_desc,data_src_id)  SELECT 'GVINVTYP03','Foreign Preferred Stock','GVINVTYP',1,SYSDATE(),SYSDATE(),'GS:PSG:P72','Foreign Preferred Stock','Foreign Preferred Stock',''     FROM DUAL WHERE NOT EXISTS (SELECT 1 FROM ft_t_incl WHERE cl_value = 'Foreign Preferred Stock' AND indus_cl_set_id = 'GVINVTYP');</v>
      </c>
    </row>
    <row r="148" spans="1:14">
      <c r="A148" s="93" t="s">
        <v>5267</v>
      </c>
      <c r="B148" s="93" t="s">
        <v>5286</v>
      </c>
      <c r="C148" s="93" t="s">
        <v>5009</v>
      </c>
      <c r="D148" s="93" t="s">
        <v>5268</v>
      </c>
      <c r="E148" s="93"/>
      <c r="F148" s="93"/>
      <c r="G148" s="93" t="s">
        <v>5009</v>
      </c>
      <c r="H148" s="93" t="s">
        <v>5009</v>
      </c>
      <c r="I148" s="93">
        <v>1</v>
      </c>
      <c r="J148" s="93" t="s">
        <v>5931</v>
      </c>
      <c r="K148" s="93" t="s">
        <v>5931</v>
      </c>
      <c r="L148" s="93" t="s">
        <v>3813</v>
      </c>
      <c r="M148" s="93"/>
      <c r="N148" s="93" t="str">
        <f t="shared" si="5"/>
        <v>INSERT INTO ft_t_incl (clsf_oid, cl_value, indus_cl_set_id, level_num, start_tms, last_chg_tms, last_chg_usr_id, cl_nme, cl_desc,data_src_id)  SELECT 'GVINVTYP04','Foreign Right','GVINVTYP',1,SYSDATE(),SYSDATE(),'GS:PSG:P72','Foreign Right','Foreign Right',''     FROM DUAL WHERE NOT EXISTS (SELECT 1 FROM ft_t_incl WHERE cl_value = 'Foreign Right' AND indus_cl_set_id = 'GVINVTYP');</v>
      </c>
    </row>
    <row r="149" spans="1:14">
      <c r="A149" s="93" t="s">
        <v>5267</v>
      </c>
      <c r="B149" s="93" t="s">
        <v>5287</v>
      </c>
      <c r="C149" s="93" t="s">
        <v>5020</v>
      </c>
      <c r="D149" s="93" t="s">
        <v>5268</v>
      </c>
      <c r="E149" s="93"/>
      <c r="F149" s="93"/>
      <c r="G149" s="93" t="s">
        <v>5020</v>
      </c>
      <c r="H149" s="93" t="s">
        <v>5020</v>
      </c>
      <c r="I149" s="93">
        <v>1</v>
      </c>
      <c r="J149" s="93" t="s">
        <v>5931</v>
      </c>
      <c r="K149" s="93" t="s">
        <v>5931</v>
      </c>
      <c r="L149" s="93" t="s">
        <v>3813</v>
      </c>
      <c r="M149" s="93"/>
      <c r="N149" s="93" t="str">
        <f t="shared" si="5"/>
        <v>INSERT INTO ft_t_incl (clsf_oid, cl_value, indus_cl_set_id, level_num, start_tms, last_chg_tms, last_chg_usr_id, cl_nme, cl_desc,data_src_id)  SELECT 'GVINVTYP05','Depository Receipt','GVINVTYP',1,SYSDATE(),SYSDATE(),'GS:PSG:P72','Depository Receipt','Depository Receipt',''     FROM DUAL WHERE NOT EXISTS (SELECT 1 FROM ft_t_incl WHERE cl_value = 'Depository Receipt' AND indus_cl_set_id = 'GVINVTYP');</v>
      </c>
    </row>
    <row r="150" spans="1:14">
      <c r="A150" s="93" t="s">
        <v>5267</v>
      </c>
      <c r="B150" s="93" t="s">
        <v>5288</v>
      </c>
      <c r="C150" s="93" t="s">
        <v>5021</v>
      </c>
      <c r="D150" s="93" t="s">
        <v>5268</v>
      </c>
      <c r="E150" s="93"/>
      <c r="F150" s="93"/>
      <c r="G150" s="93" t="s">
        <v>5021</v>
      </c>
      <c r="H150" s="93" t="s">
        <v>5021</v>
      </c>
      <c r="I150" s="93">
        <v>1</v>
      </c>
      <c r="J150" s="93" t="s">
        <v>5931</v>
      </c>
      <c r="K150" s="93" t="s">
        <v>5931</v>
      </c>
      <c r="L150" s="93" t="s">
        <v>3813</v>
      </c>
      <c r="M150" s="93"/>
      <c r="N150" s="93" t="str">
        <f t="shared" si="5"/>
        <v>INSERT INTO ft_t_incl (clsf_oid, cl_value, indus_cl_set_id, level_num, start_tms, last_chg_tms, last_chg_usr_id, cl_nme, cl_desc,data_src_id)  SELECT 'GVINVTYP06','Foreign Common Stock','GVINVTYP',1,SYSDATE(),SYSDATE(),'GS:PSG:P72','Foreign Common Stock','Foreign Common Stock',''     FROM DUAL WHERE NOT EXISTS (SELECT 1 FROM ft_t_incl WHERE cl_value = 'Foreign Common Stock' AND indus_cl_set_id = 'GVINVTYP');</v>
      </c>
    </row>
    <row r="151" spans="1:14">
      <c r="A151" s="93" t="s">
        <v>5267</v>
      </c>
      <c r="B151" s="93" t="s">
        <v>5289</v>
      </c>
      <c r="C151" s="93" t="s">
        <v>5011</v>
      </c>
      <c r="D151" s="93" t="s">
        <v>5268</v>
      </c>
      <c r="E151" s="93"/>
      <c r="F151" s="93"/>
      <c r="G151" s="93" t="s">
        <v>5011</v>
      </c>
      <c r="H151" s="93" t="s">
        <v>5011</v>
      </c>
      <c r="I151" s="93">
        <v>1</v>
      </c>
      <c r="J151" s="93" t="s">
        <v>5931</v>
      </c>
      <c r="K151" s="93" t="s">
        <v>5931</v>
      </c>
      <c r="L151" s="93" t="s">
        <v>3813</v>
      </c>
      <c r="M151" s="93"/>
      <c r="N151" s="93" t="str">
        <f t="shared" si="5"/>
        <v>INSERT INTO ft_t_incl (clsf_oid, cl_value, indus_cl_set_id, level_num, start_tms, last_chg_tms, last_chg_usr_id, cl_nme, cl_desc,data_src_id)  SELECT 'GVINVTYP07','Foreign Warrant','GVINVTYP',1,SYSDATE(),SYSDATE(),'GS:PSG:P72','Foreign Warrant','Foreign Warrant',''     FROM DUAL WHERE NOT EXISTS (SELECT 1 FROM ft_t_incl WHERE cl_value = 'Foreign Warrant' AND indus_cl_set_id = 'GVINVTYP');</v>
      </c>
    </row>
    <row r="152" spans="1:14">
      <c r="A152" s="93" t="s">
        <v>5267</v>
      </c>
      <c r="B152" s="93" t="s">
        <v>5290</v>
      </c>
      <c r="C152" s="93" t="s">
        <v>5022</v>
      </c>
      <c r="D152" s="93" t="s">
        <v>5268</v>
      </c>
      <c r="E152" s="93"/>
      <c r="F152" s="93"/>
      <c r="G152" s="93" t="s">
        <v>5022</v>
      </c>
      <c r="H152" s="93" t="s">
        <v>5022</v>
      </c>
      <c r="I152" s="93">
        <v>1</v>
      </c>
      <c r="J152" s="93" t="s">
        <v>5931</v>
      </c>
      <c r="K152" s="93" t="s">
        <v>5931</v>
      </c>
      <c r="L152" s="93" t="s">
        <v>3813</v>
      </c>
      <c r="M152" s="93"/>
      <c r="N152" s="93" t="str">
        <f t="shared" si="5"/>
        <v>INSERT INTO ft_t_incl (clsf_oid, cl_value, indus_cl_set_id, level_num, start_tms, last_chg_tms, last_chg_usr_id, cl_nme, cl_desc,data_src_id)  SELECT 'GVINVTYP08','Foreign Private Placement','GVINVTYP',1,SYSDATE(),SYSDATE(),'GS:PSG:P72','Foreign Private Placement','Foreign Private Placement',''     FROM DUAL WHERE NOT EXISTS (SELECT 1 FROM ft_t_incl WHERE cl_value = 'Foreign Private Placement' AND indus_cl_set_id = 'GVINVTYP');</v>
      </c>
    </row>
    <row r="153" spans="1:14">
      <c r="A153" s="93" t="s">
        <v>5267</v>
      </c>
      <c r="B153" s="93" t="s">
        <v>5291</v>
      </c>
      <c r="C153" s="93" t="s">
        <v>5023</v>
      </c>
      <c r="D153" s="93" t="s">
        <v>5268</v>
      </c>
      <c r="E153" s="93"/>
      <c r="F153" s="93"/>
      <c r="G153" s="93" t="s">
        <v>5023</v>
      </c>
      <c r="H153" s="93" t="s">
        <v>5023</v>
      </c>
      <c r="I153" s="93">
        <v>1</v>
      </c>
      <c r="J153" s="93" t="s">
        <v>5931</v>
      </c>
      <c r="K153" s="93" t="s">
        <v>5931</v>
      </c>
      <c r="L153" s="93" t="s">
        <v>3813</v>
      </c>
      <c r="M153" s="93"/>
      <c r="N153" s="93" t="str">
        <f t="shared" si="5"/>
        <v>INSERT INTO ft_t_incl (clsf_oid, cl_value, indus_cl_set_id, level_num, start_tms, last_chg_tms, last_chg_usr_id, cl_nme, cl_desc,data_src_id)  SELECT 'GVINVTYP09','US Private Placement','GVINVTYP',1,SYSDATE(),SYSDATE(),'GS:PSG:P72','US Private Placement','US Private Placement',''     FROM DUAL WHERE NOT EXISTS (SELECT 1 FROM ft_t_incl WHERE cl_value = 'US Private Placement' AND indus_cl_set_id = 'GVINVTYP');</v>
      </c>
    </row>
    <row r="154" spans="1:14">
      <c r="A154" s="93" t="s">
        <v>5267</v>
      </c>
      <c r="B154" s="93" t="s">
        <v>5292</v>
      </c>
      <c r="C154" s="93" t="s">
        <v>5024</v>
      </c>
      <c r="D154" s="93" t="s">
        <v>5268</v>
      </c>
      <c r="E154" s="93"/>
      <c r="F154" s="93"/>
      <c r="G154" s="93" t="s">
        <v>5024</v>
      </c>
      <c r="H154" s="93" t="s">
        <v>5024</v>
      </c>
      <c r="I154" s="93">
        <v>1</v>
      </c>
      <c r="J154" s="93" t="s">
        <v>5931</v>
      </c>
      <c r="K154" s="93" t="s">
        <v>5931</v>
      </c>
      <c r="L154" s="93" t="s">
        <v>3813</v>
      </c>
      <c r="M154" s="93"/>
      <c r="N154" s="93" t="str">
        <f t="shared" si="5"/>
        <v>INSERT INTO ft_t_incl (clsf_oid, cl_value, indus_cl_set_id, level_num, start_tms, last_chg_tms, last_chg_usr_id, cl_nme, cl_desc,data_src_id)  SELECT 'GVINVTYP10','Foreign Partnership Stock','GVINVTYP',1,SYSDATE(),SYSDATE(),'GS:PSG:P72','Foreign Partnership Stock','Foreign Partnership Stock',''     FROM DUAL WHERE NOT EXISTS (SELECT 1 FROM ft_t_incl WHERE cl_value = 'Foreign Partnership Stock' AND indus_cl_set_id = 'GVINVTYP');</v>
      </c>
    </row>
    <row r="155" spans="1:14">
      <c r="A155" s="93" t="s">
        <v>5267</v>
      </c>
      <c r="B155" s="93" t="s">
        <v>5293</v>
      </c>
      <c r="C155" s="93" t="s">
        <v>5025</v>
      </c>
      <c r="D155" s="93" t="s">
        <v>5268</v>
      </c>
      <c r="E155" s="93"/>
      <c r="F155" s="93"/>
      <c r="G155" s="93" t="s">
        <v>5025</v>
      </c>
      <c r="H155" s="93" t="s">
        <v>5025</v>
      </c>
      <c r="I155" s="93">
        <v>1</v>
      </c>
      <c r="J155" s="93" t="s">
        <v>5931</v>
      </c>
      <c r="K155" s="93" t="s">
        <v>5931</v>
      </c>
      <c r="L155" s="93" t="s">
        <v>3813</v>
      </c>
      <c r="M155" s="93"/>
      <c r="N155" s="93" t="str">
        <f t="shared" si="5"/>
        <v>INSERT INTO ft_t_incl (clsf_oid, cl_value, indus_cl_set_id, level_num, start_tms, last_chg_tms, last_chg_usr_id, cl_nme, cl_desc,data_src_id)  SELECT 'GVINVTYP11','US Partnership Stock','GVINVTYP',1,SYSDATE(),SYSDATE(),'GS:PSG:P72','US Partnership Stock','US Partnership Stock',''     FROM DUAL WHERE NOT EXISTS (SELECT 1 FROM ft_t_incl WHERE cl_value = 'US Partnership Stock' AND indus_cl_set_id = 'GVINVTYP');</v>
      </c>
    </row>
    <row r="156" spans="1:14">
      <c r="A156" s="93" t="s">
        <v>5267</v>
      </c>
      <c r="B156" s="212" t="s">
        <v>5294</v>
      </c>
      <c r="C156" s="212" t="s">
        <v>5026</v>
      </c>
      <c r="D156" s="93" t="s">
        <v>5268</v>
      </c>
      <c r="E156" s="93"/>
      <c r="F156" s="93"/>
      <c r="G156" s="93" t="s">
        <v>5026</v>
      </c>
      <c r="H156" s="93" t="s">
        <v>5026</v>
      </c>
      <c r="I156" s="93">
        <v>1</v>
      </c>
      <c r="J156" s="93" t="s">
        <v>5931</v>
      </c>
      <c r="K156" s="93" t="s">
        <v>5931</v>
      </c>
      <c r="L156" s="93" t="s">
        <v>3813</v>
      </c>
      <c r="M156" s="93"/>
      <c r="N156" s="93" t="str">
        <f t="shared" si="5"/>
        <v>INSERT INTO ft_t_incl (clsf_oid, cl_value, indus_cl_set_id, level_num, start_tms, last_chg_tms, last_chg_usr_id, cl_nme, cl_desc,data_src_id)  SELECT 'GVINVTYP12','US Index Stock','GVINVTYP',1,SYSDATE(),SYSDATE(),'GS:PSG:P72','US Index Stock','US Index Stock',''     FROM DUAL WHERE NOT EXISTS (SELECT 1 FROM ft_t_incl WHERE cl_value = 'US Index Stock' AND indus_cl_set_id = 'GVINVTYP');</v>
      </c>
    </row>
    <row r="157" spans="1:14">
      <c r="A157" s="93" t="s">
        <v>5267</v>
      </c>
      <c r="B157" s="93" t="s">
        <v>5295</v>
      </c>
      <c r="C157" s="93" t="s">
        <v>5027</v>
      </c>
      <c r="D157" s="93" t="s">
        <v>5268</v>
      </c>
      <c r="E157" s="93"/>
      <c r="F157" s="93"/>
      <c r="G157" s="93" t="s">
        <v>5027</v>
      </c>
      <c r="H157" s="93" t="s">
        <v>5027</v>
      </c>
      <c r="I157" s="93">
        <v>1</v>
      </c>
      <c r="J157" s="93" t="s">
        <v>5931</v>
      </c>
      <c r="K157" s="93" t="s">
        <v>5931</v>
      </c>
      <c r="L157" s="93" t="s">
        <v>3813</v>
      </c>
      <c r="M157" s="93"/>
      <c r="N157" s="93" t="str">
        <f t="shared" si="5"/>
        <v>INSERT INTO ft_t_incl (clsf_oid, cl_value, indus_cl_set_id, level_num, start_tms, last_chg_tms, last_chg_usr_id, cl_nme, cl_desc,data_src_id)  SELECT 'GVINVTYP13','US Convertible Preferred Stock','GVINVTYP',1,SYSDATE(),SYSDATE(),'GS:PSG:P72','US Convertible Preferred Stock','US Convertible Preferred Stock',''     FROM DUAL WHERE NOT EXISTS (SELECT 1 FROM ft_t_incl WHERE cl_value = 'US Convertible Preferred Stock' AND indus_cl_set_id = 'GVINVTYP');</v>
      </c>
    </row>
    <row r="158" spans="1:14">
      <c r="A158" s="93" t="s">
        <v>5267</v>
      </c>
      <c r="B158" s="93" t="s">
        <v>5296</v>
      </c>
      <c r="C158" s="93" t="s">
        <v>5014</v>
      </c>
      <c r="D158" s="93" t="s">
        <v>5268</v>
      </c>
      <c r="E158" s="93"/>
      <c r="F158" s="93"/>
      <c r="G158" s="93" t="s">
        <v>5014</v>
      </c>
      <c r="H158" s="93" t="s">
        <v>5014</v>
      </c>
      <c r="I158" s="93">
        <v>1</v>
      </c>
      <c r="J158" s="93" t="s">
        <v>5931</v>
      </c>
      <c r="K158" s="93" t="s">
        <v>5931</v>
      </c>
      <c r="L158" s="93" t="s">
        <v>3813</v>
      </c>
      <c r="M158" s="93"/>
      <c r="N158" s="93" t="str">
        <f t="shared" si="5"/>
        <v>INSERT INTO ft_t_incl (clsf_oid, cl_value, indus_cl_set_id, level_num, start_tms, last_chg_tms, last_chg_usr_id, cl_nme, cl_desc,data_src_id)  SELECT 'GVINVTYP14','US Preferred Stock','GVINVTYP',1,SYSDATE(),SYSDATE(),'GS:PSG:P72','US Preferred Stock','US Preferred Stock',''     FROM DUAL WHERE NOT EXISTS (SELECT 1 FROM ft_t_incl WHERE cl_value = 'US Preferred Stock' AND indus_cl_set_id = 'GVINVTYP');</v>
      </c>
    </row>
    <row r="159" spans="1:14">
      <c r="A159" s="93" t="s">
        <v>5267</v>
      </c>
      <c r="B159" s="93" t="s">
        <v>5297</v>
      </c>
      <c r="C159" s="93" t="s">
        <v>5015</v>
      </c>
      <c r="D159" s="93" t="s">
        <v>5268</v>
      </c>
      <c r="E159" s="93"/>
      <c r="F159" s="93"/>
      <c r="G159" s="93" t="s">
        <v>5015</v>
      </c>
      <c r="H159" s="93" t="s">
        <v>5015</v>
      </c>
      <c r="I159" s="93">
        <v>1</v>
      </c>
      <c r="J159" s="93" t="s">
        <v>5931</v>
      </c>
      <c r="K159" s="93" t="s">
        <v>5931</v>
      </c>
      <c r="L159" s="93" t="s">
        <v>3813</v>
      </c>
      <c r="M159" s="93"/>
      <c r="N159" s="93" t="str">
        <f t="shared" si="5"/>
        <v>INSERT INTO ft_t_incl (clsf_oid, cl_value, indus_cl_set_id, level_num, start_tms, last_chg_tms, last_chg_usr_id, cl_nme, cl_desc,data_src_id)  SELECT 'GVINVTYP15','US Right','GVINVTYP',1,SYSDATE(),SYSDATE(),'GS:PSG:P72','US Right','US Right',''     FROM DUAL WHERE NOT EXISTS (SELECT 1 FROM ft_t_incl WHERE cl_value = 'US Right' AND indus_cl_set_id = 'GVINVTYP');</v>
      </c>
    </row>
    <row r="160" spans="1:14">
      <c r="A160" s="93" t="s">
        <v>5267</v>
      </c>
      <c r="B160" s="93" t="s">
        <v>5298</v>
      </c>
      <c r="C160" s="93" t="s">
        <v>5028</v>
      </c>
      <c r="D160" s="93" t="s">
        <v>5268</v>
      </c>
      <c r="E160" s="93"/>
      <c r="F160" s="93"/>
      <c r="G160" s="93" t="s">
        <v>5028</v>
      </c>
      <c r="H160" s="93" t="s">
        <v>5028</v>
      </c>
      <c r="I160" s="93">
        <v>1</v>
      </c>
      <c r="J160" s="93" t="s">
        <v>5931</v>
      </c>
      <c r="K160" s="93" t="s">
        <v>5931</v>
      </c>
      <c r="L160" s="93" t="s">
        <v>3813</v>
      </c>
      <c r="M160" s="93"/>
      <c r="N160" s="93" t="str">
        <f t="shared" si="5"/>
        <v>INSERT INTO ft_t_incl (clsf_oid, cl_value, indus_cl_set_id, level_num, start_tms, last_chg_tms, last_chg_usr_id, cl_nme, cl_desc,data_src_id)  SELECT 'GVINVTYP16','US Common Stock','GVINVTYP',1,SYSDATE(),SYSDATE(),'GS:PSG:P72','US Common Stock','US Common Stock',''     FROM DUAL WHERE NOT EXISTS (SELECT 1 FROM ft_t_incl WHERE cl_value = 'US Common Stock' AND indus_cl_set_id = 'GVINVTYP');</v>
      </c>
    </row>
    <row r="161" spans="1:14">
      <c r="A161" s="93" t="s">
        <v>5267</v>
      </c>
      <c r="B161" s="93" t="s">
        <v>5299</v>
      </c>
      <c r="C161" s="93" t="s">
        <v>5017</v>
      </c>
      <c r="D161" s="93" t="s">
        <v>5268</v>
      </c>
      <c r="E161" s="93"/>
      <c r="F161" s="93"/>
      <c r="G161" s="93" t="s">
        <v>5017</v>
      </c>
      <c r="H161" s="93" t="s">
        <v>5017</v>
      </c>
      <c r="I161" s="93">
        <v>1</v>
      </c>
      <c r="J161" s="93" t="s">
        <v>5931</v>
      </c>
      <c r="K161" s="93" t="s">
        <v>5931</v>
      </c>
      <c r="L161" s="93" t="s">
        <v>3813</v>
      </c>
      <c r="M161" s="93"/>
      <c r="N161" s="93" t="str">
        <f t="shared" si="5"/>
        <v>INSERT INTO ft_t_incl (clsf_oid, cl_value, indus_cl_set_id, level_num, start_tms, last_chg_tms, last_chg_usr_id, cl_nme, cl_desc,data_src_id)  SELECT 'GVINVTYP17','US Warrant','GVINVTYP',1,SYSDATE(),SYSDATE(),'GS:PSG:P72','US Warrant','US Warrant',''     FROM DUAL WHERE NOT EXISTS (SELECT 1 FROM ft_t_incl WHERE cl_value = 'US Warrant' AND indus_cl_set_id = 'GVINVTYP');</v>
      </c>
    </row>
    <row r="162" spans="1:14">
      <c r="A162" s="161" t="s">
        <v>5540</v>
      </c>
      <c r="B162" s="118" t="s">
        <v>5563</v>
      </c>
      <c r="C162" s="118" t="s">
        <v>5564</v>
      </c>
      <c r="D162" s="118" t="s">
        <v>5541</v>
      </c>
      <c r="E162" s="118"/>
      <c r="F162" s="118"/>
      <c r="G162" s="118" t="s">
        <v>5564</v>
      </c>
      <c r="H162" s="118" t="s">
        <v>5564</v>
      </c>
      <c r="I162" s="133">
        <v>1</v>
      </c>
      <c r="J162" s="93" t="s">
        <v>5931</v>
      </c>
      <c r="K162" s="93" t="s">
        <v>5931</v>
      </c>
      <c r="L162" s="93" t="s">
        <v>3813</v>
      </c>
      <c r="M162" s="93"/>
      <c r="N162" s="93" t="str">
        <f t="shared" si="5"/>
        <v>INSERT INTO ft_t_incl (clsf_oid, cl_value, indus_cl_set_id, level_num, start_tms, last_chg_tms, last_chg_usr_id, cl_nme, cl_desc,data_src_id)  SELECT 'PANOINCT1','EQT:US Preferred Stock','PANOINCT',1,SYSDATE(),SYSDATE(),'GS:PSG:P72','EQT:US Preferred Stock','EQT:US Preferred Stock',''     FROM DUAL WHERE NOT EXISTS (SELECT 1 FROM ft_t_incl WHERE cl_value = 'EQT:US Preferred Stock' AND indus_cl_set_id = 'PANOINCT');</v>
      </c>
    </row>
    <row r="163" spans="1:14">
      <c r="A163" s="161" t="s">
        <v>5540</v>
      </c>
      <c r="B163" s="118" t="s">
        <v>5565</v>
      </c>
      <c r="C163" s="118" t="s">
        <v>5566</v>
      </c>
      <c r="D163" s="118" t="s">
        <v>5541</v>
      </c>
      <c r="E163" s="118"/>
      <c r="F163" s="118"/>
      <c r="G163" s="118" t="s">
        <v>5566</v>
      </c>
      <c r="H163" s="118" t="s">
        <v>5566</v>
      </c>
      <c r="I163" s="133">
        <v>1</v>
      </c>
      <c r="J163" s="93" t="s">
        <v>5931</v>
      </c>
      <c r="K163" s="93" t="s">
        <v>5931</v>
      </c>
      <c r="L163" s="93" t="s">
        <v>3813</v>
      </c>
      <c r="M163" s="93"/>
      <c r="N163" s="93" t="str">
        <f t="shared" si="5"/>
        <v>INSERT INTO ft_t_incl (clsf_oid, cl_value, indus_cl_set_id, level_num, start_tms, last_chg_tms, last_chg_usr_id, cl_nme, cl_desc,data_src_id)  SELECT 'PANOINCT2','EQT:Fr Preferred Stock','PANOINCT',1,SYSDATE(),SYSDATE(),'GS:PSG:P72','EQT:Fr Preferred Stock','EQT:Fr Preferred Stock',''     FROM DUAL WHERE NOT EXISTS (SELECT 1 FROM ft_t_incl WHERE cl_value = 'EQT:Fr Preferred Stock' AND indus_cl_set_id = 'PANOINCT');</v>
      </c>
    </row>
    <row r="164" spans="1:14">
      <c r="A164" s="161" t="s">
        <v>5540</v>
      </c>
      <c r="B164" s="118" t="s">
        <v>5567</v>
      </c>
      <c r="C164" s="118" t="s">
        <v>5568</v>
      </c>
      <c r="D164" s="118" t="s">
        <v>5541</v>
      </c>
      <c r="E164" s="118"/>
      <c r="F164" s="118"/>
      <c r="G164" s="118" t="s">
        <v>5568</v>
      </c>
      <c r="H164" s="118" t="s">
        <v>5568</v>
      </c>
      <c r="I164" s="133">
        <v>1</v>
      </c>
      <c r="J164" s="93" t="s">
        <v>5931</v>
      </c>
      <c r="K164" s="93" t="s">
        <v>5931</v>
      </c>
      <c r="L164" s="93" t="s">
        <v>3813</v>
      </c>
      <c r="M164" s="93"/>
      <c r="N164" s="93" t="str">
        <f t="shared" si="5"/>
        <v>INSERT INTO ft_t_incl (clsf_oid, cl_value, indus_cl_set_id, level_num, start_tms, last_chg_tms, last_chg_usr_id, cl_nme, cl_desc,data_src_id)  SELECT 'PANOINCT3','EQT:US Common Stock','PANOINCT',1,SYSDATE(),SYSDATE(),'GS:PSG:P72','EQT:US Common Stock','EQT:US Common Stock',''     FROM DUAL WHERE NOT EXISTS (SELECT 1 FROM ft_t_incl WHERE cl_value = 'EQT:US Common Stock' AND indus_cl_set_id = 'PANOINCT');</v>
      </c>
    </row>
    <row r="165" spans="1:14">
      <c r="A165" s="161" t="s">
        <v>5540</v>
      </c>
      <c r="B165" s="118" t="s">
        <v>5569</v>
      </c>
      <c r="C165" s="118" t="s">
        <v>5570</v>
      </c>
      <c r="D165" s="118" t="s">
        <v>5541</v>
      </c>
      <c r="E165" s="118"/>
      <c r="F165" s="118"/>
      <c r="G165" s="118" t="s">
        <v>5570</v>
      </c>
      <c r="H165" s="118" t="s">
        <v>5570</v>
      </c>
      <c r="I165" s="133">
        <v>1</v>
      </c>
      <c r="J165" s="93" t="s">
        <v>5931</v>
      </c>
      <c r="K165" s="93" t="s">
        <v>5931</v>
      </c>
      <c r="L165" s="93" t="s">
        <v>3813</v>
      </c>
      <c r="M165" s="93"/>
      <c r="N165" s="93" t="str">
        <f t="shared" si="5"/>
        <v>INSERT INTO ft_t_incl (clsf_oid, cl_value, indus_cl_set_id, level_num, start_tms, last_chg_tms, last_chg_usr_id, cl_nme, cl_desc,data_src_id)  SELECT 'PANOINCT4','EQT:Fr Common Stock','PANOINCT',1,SYSDATE(),SYSDATE(),'GS:PSG:P72','EQT:Fr Common Stock','EQT:Fr Common Stock',''     FROM DUAL WHERE NOT EXISTS (SELECT 1 FROM ft_t_incl WHERE cl_value = 'EQT:Fr Common Stock' AND indus_cl_set_id = 'PANOINCT');</v>
      </c>
    </row>
    <row r="166" spans="1:14">
      <c r="A166" s="161" t="s">
        <v>5542</v>
      </c>
      <c r="B166" s="118" t="s">
        <v>5572</v>
      </c>
      <c r="C166" s="118" t="s">
        <v>5571</v>
      </c>
      <c r="D166" s="118" t="s">
        <v>5543</v>
      </c>
      <c r="E166" s="118"/>
      <c r="F166" s="118"/>
      <c r="G166" s="118" t="s">
        <v>5571</v>
      </c>
      <c r="H166" s="118" t="s">
        <v>5571</v>
      </c>
      <c r="I166" s="133">
        <v>1</v>
      </c>
      <c r="J166" s="93" t="s">
        <v>5931</v>
      </c>
      <c r="K166" s="93" t="s">
        <v>5931</v>
      </c>
      <c r="L166" s="93" t="s">
        <v>3813</v>
      </c>
      <c r="M166" s="93"/>
      <c r="N166" s="93" t="str">
        <f t="shared" si="5"/>
        <v>INSERT INTO ft_t_incl (clsf_oid, cl_value, indus_cl_set_id, level_num, start_tms, last_chg_tms, last_chg_usr_id, cl_nme, cl_desc,data_src_id)  SELECT 'PANOSTA001','SPAC','PANOSECTYP',1,SYSDATE(),SYSDATE(),'GS:PSG:P72','SPAC','SPAC',''     FROM DUAL WHERE NOT EXISTS (SELECT 1 FROM ft_t_incl WHERE cl_value = 'SPAC' AND indus_cl_set_id = 'PANOSECTYP');</v>
      </c>
    </row>
    <row r="167" spans="1:14">
      <c r="A167" s="161" t="s">
        <v>5542</v>
      </c>
      <c r="B167" s="118" t="s">
        <v>5573</v>
      </c>
      <c r="C167" s="118" t="s">
        <v>3926</v>
      </c>
      <c r="D167" s="118" t="s">
        <v>5543</v>
      </c>
      <c r="E167" s="118"/>
      <c r="F167" s="118"/>
      <c r="G167" s="118" t="s">
        <v>3926</v>
      </c>
      <c r="H167" s="118" t="s">
        <v>3926</v>
      </c>
      <c r="I167" s="133">
        <v>1</v>
      </c>
      <c r="J167" s="93" t="s">
        <v>5931</v>
      </c>
      <c r="K167" s="93" t="s">
        <v>5931</v>
      </c>
      <c r="L167" s="93" t="s">
        <v>3813</v>
      </c>
      <c r="M167" s="93"/>
      <c r="N167" s="93" t="str">
        <f t="shared" ref="N167:N205" si="6">IF(I167=1,CONCATENATE("INSERT INTO ft_t_incl (clsf_oid, cl_value, indus_cl_set_id, level_num, start_tms, last_chg_tms, last_chg_usr_id, cl_nme, cl_desc,data_src_id)  SELECT '", B167, "','", C167, "','", D167, "',", I167, ",", J167, ",", K167, ",'", L167, "','", G167, "','", H167, "','", M167, "'     FROM DUAL WHERE NOT EXISTS (SELECT 1 FROM ft_t_incl WHERE cl_value = '", C167, "' AND indus_cl_set_id = '", D167, "');"),CONCATENATE("INSERT INTO ft_t_incl (clsf_oid, cl_value, indus_cl_set_id, prnt_clsf_oid, prnt_cl_value, level_num, start_tms, last_chg_tms, last_chg_usr_id, cl_nme, cl_desc,data_src_id)  SELECT '", B167, "','", C167, "','", D167, "','", E167, "','", F167, "',", I167, ",", J167, ",", K167, ",'", L167, "','", G167, "','", H167, "','", M167, "'     FROM DUAL WHERE NOT EXISTS (SELECT 1 FROM ft_t_incl WHERE cl_value = '", C167, "' AND indus_cl_set_id = '", D167, "'  AND level_num = ",I167,");"))</f>
        <v>INSERT INTO ft_t_incl (clsf_oid, cl_value, indus_cl_set_id, level_num, start_tms, last_chg_tms, last_chg_usr_id, cl_nme, cl_desc,data_src_id)  SELECT 'PANOSTA002','Austrian Crt','PANOSECTYP',1,SYSDATE(),SYSDATE(),'GS:PSG:P72','Austrian Crt','Austrian Crt',''     FROM DUAL WHERE NOT EXISTS (SELECT 1 FROM ft_t_incl WHERE cl_value = 'Austrian Crt' AND indus_cl_set_id = 'PANOSECTYP');</v>
      </c>
    </row>
    <row r="168" spans="1:14">
      <c r="A168" s="161" t="s">
        <v>5542</v>
      </c>
      <c r="B168" s="118" t="s">
        <v>5574</v>
      </c>
      <c r="C168" s="118" t="s">
        <v>3927</v>
      </c>
      <c r="D168" s="118" t="s">
        <v>5543</v>
      </c>
      <c r="E168" s="118"/>
      <c r="F168" s="118"/>
      <c r="G168" s="118" t="s">
        <v>3927</v>
      </c>
      <c r="H168" s="118" t="s">
        <v>3927</v>
      </c>
      <c r="I168" s="133">
        <v>1</v>
      </c>
      <c r="J168" s="93" t="s">
        <v>5931</v>
      </c>
      <c r="K168" s="93" t="s">
        <v>5931</v>
      </c>
      <c r="L168" s="93" t="s">
        <v>3813</v>
      </c>
      <c r="M168" s="93"/>
      <c r="N168" s="93" t="str">
        <f t="shared" si="6"/>
        <v>INSERT INTO ft_t_incl (clsf_oid, cl_value, indus_cl_set_id, level_num, start_tms, last_chg_tms, last_chg_usr_id, cl_nme, cl_desc,data_src_id)  SELECT 'PANOSTA003','BDR','PANOSECTYP',1,SYSDATE(),SYSDATE(),'GS:PSG:P72','BDR','BDR',''     FROM DUAL WHERE NOT EXISTS (SELECT 1 FROM ft_t_incl WHERE cl_value = 'BDR' AND indus_cl_set_id = 'PANOSECTYP');</v>
      </c>
    </row>
    <row r="169" spans="1:14">
      <c r="A169" s="161" t="s">
        <v>5542</v>
      </c>
      <c r="B169" s="118" t="s">
        <v>5575</v>
      </c>
      <c r="C169" s="118" t="s">
        <v>3928</v>
      </c>
      <c r="D169" s="118" t="s">
        <v>5543</v>
      </c>
      <c r="E169" s="118"/>
      <c r="F169" s="118"/>
      <c r="G169" s="118" t="s">
        <v>3928</v>
      </c>
      <c r="H169" s="118" t="s">
        <v>3928</v>
      </c>
      <c r="I169" s="133">
        <v>1</v>
      </c>
      <c r="J169" s="93" t="s">
        <v>5931</v>
      </c>
      <c r="K169" s="93" t="s">
        <v>5931</v>
      </c>
      <c r="L169" s="93" t="s">
        <v>3813</v>
      </c>
      <c r="M169" s="93"/>
      <c r="N169" s="93" t="str">
        <f t="shared" si="6"/>
        <v>INSERT INTO ft_t_incl (clsf_oid, cl_value, indus_cl_set_id, level_num, start_tms, last_chg_tms, last_chg_usr_id, cl_nme, cl_desc,data_src_id)  SELECT 'PANOSTA004','Belgium Cert','PANOSECTYP',1,SYSDATE(),SYSDATE(),'GS:PSG:P72','Belgium Cert','Belgium Cert',''     FROM DUAL WHERE NOT EXISTS (SELECT 1 FROM ft_t_incl WHERE cl_value = 'Belgium Cert' AND indus_cl_set_id = 'PANOSECTYP');</v>
      </c>
    </row>
    <row r="170" spans="1:14">
      <c r="A170" s="161" t="s">
        <v>5542</v>
      </c>
      <c r="B170" s="118" t="s">
        <v>5576</v>
      </c>
      <c r="C170" s="118" t="s">
        <v>3930</v>
      </c>
      <c r="D170" s="118" t="s">
        <v>5543</v>
      </c>
      <c r="E170" s="118"/>
      <c r="F170" s="118"/>
      <c r="G170" s="118" t="s">
        <v>3930</v>
      </c>
      <c r="H170" s="118" t="s">
        <v>3930</v>
      </c>
      <c r="I170" s="133">
        <v>1</v>
      </c>
      <c r="J170" s="93" t="s">
        <v>5931</v>
      </c>
      <c r="K170" s="93" t="s">
        <v>5931</v>
      </c>
      <c r="L170" s="93" t="s">
        <v>3813</v>
      </c>
      <c r="M170" s="93"/>
      <c r="N170" s="93" t="str">
        <f t="shared" si="6"/>
        <v>INSERT INTO ft_t_incl (clsf_oid, cl_value, indus_cl_set_id, level_num, start_tms, last_chg_tms, last_chg_usr_id, cl_nme, cl_desc,data_src_id)  SELECT 'PANOSTA005','CDR','PANOSECTYP',1,SYSDATE(),SYSDATE(),'GS:PSG:P72','CDR','CDR',''     FROM DUAL WHERE NOT EXISTS (SELECT 1 FROM ft_t_incl WHERE cl_value = 'CDR' AND indus_cl_set_id = 'PANOSECTYP');</v>
      </c>
    </row>
    <row r="171" spans="1:14">
      <c r="A171" s="161" t="s">
        <v>5542</v>
      </c>
      <c r="B171" s="118" t="s">
        <v>5577</v>
      </c>
      <c r="C171" s="118" t="s">
        <v>3931</v>
      </c>
      <c r="D171" s="118" t="s">
        <v>5543</v>
      </c>
      <c r="E171" s="118"/>
      <c r="F171" s="118"/>
      <c r="G171" s="118" t="s">
        <v>3931</v>
      </c>
      <c r="H171" s="118" t="s">
        <v>3931</v>
      </c>
      <c r="I171" s="133">
        <v>1</v>
      </c>
      <c r="J171" s="93" t="s">
        <v>5931</v>
      </c>
      <c r="K171" s="93" t="s">
        <v>5931</v>
      </c>
      <c r="L171" s="93" t="s">
        <v>3813</v>
      </c>
      <c r="M171" s="93"/>
      <c r="N171" s="93" t="str">
        <f t="shared" si="6"/>
        <v>INSERT INTO ft_t_incl (clsf_oid, cl_value, indus_cl_set_id, level_num, start_tms, last_chg_tms, last_chg_usr_id, cl_nme, cl_desc,data_src_id)  SELECT 'PANOSTA006','CEDEAR','PANOSECTYP',1,SYSDATE(),SYSDATE(),'GS:PSG:P72','CEDEAR','CEDEAR',''     FROM DUAL WHERE NOT EXISTS (SELECT 1 FROM ft_t_incl WHERE cl_value = 'CEDEAR' AND indus_cl_set_id = 'PANOSECTYP');</v>
      </c>
    </row>
    <row r="172" spans="1:14">
      <c r="A172" s="161" t="s">
        <v>5542</v>
      </c>
      <c r="B172" s="118" t="s">
        <v>5578</v>
      </c>
      <c r="C172" s="118" t="s">
        <v>3875</v>
      </c>
      <c r="D172" s="118" t="s">
        <v>5543</v>
      </c>
      <c r="E172" s="118"/>
      <c r="F172" s="118"/>
      <c r="G172" s="118" t="s">
        <v>3875</v>
      </c>
      <c r="H172" s="118" t="s">
        <v>3875</v>
      </c>
      <c r="I172" s="133">
        <v>1</v>
      </c>
      <c r="J172" s="93" t="s">
        <v>5931</v>
      </c>
      <c r="K172" s="93" t="s">
        <v>5931</v>
      </c>
      <c r="L172" s="93" t="s">
        <v>3813</v>
      </c>
      <c r="M172" s="93"/>
      <c r="N172" s="93" t="str">
        <f t="shared" si="6"/>
        <v>INSERT INTO ft_t_incl (clsf_oid, cl_value, indus_cl_set_id, level_num, start_tms, last_chg_tms, last_chg_usr_id, cl_nme, cl_desc,data_src_id)  SELECT 'PANOSTA007','Common Stock','PANOSECTYP',1,SYSDATE(),SYSDATE(),'GS:PSG:P72','Common Stock','Common Stock',''     FROM DUAL WHERE NOT EXISTS (SELECT 1 FROM ft_t_incl WHERE cl_value = 'Common Stock' AND indus_cl_set_id = 'PANOSECTYP');</v>
      </c>
    </row>
    <row r="173" spans="1:14">
      <c r="A173" s="161" t="s">
        <v>5542</v>
      </c>
      <c r="B173" s="118" t="s">
        <v>5579</v>
      </c>
      <c r="C173" s="118" t="s">
        <v>3932</v>
      </c>
      <c r="D173" s="118" t="s">
        <v>5543</v>
      </c>
      <c r="E173" s="118"/>
      <c r="F173" s="118"/>
      <c r="G173" s="118" t="s">
        <v>3932</v>
      </c>
      <c r="H173" s="118" t="s">
        <v>3932</v>
      </c>
      <c r="I173" s="133">
        <v>1</v>
      </c>
      <c r="J173" s="93" t="s">
        <v>5931</v>
      </c>
      <c r="K173" s="93" t="s">
        <v>5931</v>
      </c>
      <c r="L173" s="93" t="s">
        <v>3813</v>
      </c>
      <c r="M173" s="93"/>
      <c r="N173" s="93" t="str">
        <f t="shared" si="6"/>
        <v>INSERT INTO ft_t_incl (clsf_oid, cl_value, indus_cl_set_id, level_num, start_tms, last_chg_tms, last_chg_usr_id, cl_nme, cl_desc,data_src_id)  SELECT 'PANOSTA008','Dutch Cert','PANOSECTYP',1,SYSDATE(),SYSDATE(),'GS:PSG:P72','Dutch Cert','Dutch Cert',''     FROM DUAL WHERE NOT EXISTS (SELECT 1 FROM ft_t_incl WHERE cl_value = 'Dutch Cert' AND indus_cl_set_id = 'PANOSECTYP');</v>
      </c>
    </row>
    <row r="174" spans="1:14">
      <c r="A174" s="161" t="s">
        <v>5542</v>
      </c>
      <c r="B174" s="118" t="s">
        <v>5580</v>
      </c>
      <c r="C174" s="118" t="s">
        <v>3933</v>
      </c>
      <c r="D174" s="118" t="s">
        <v>5543</v>
      </c>
      <c r="E174" s="118"/>
      <c r="F174" s="118"/>
      <c r="G174" s="118" t="s">
        <v>3933</v>
      </c>
      <c r="H174" s="118" t="s">
        <v>3933</v>
      </c>
      <c r="I174" s="133">
        <v>1</v>
      </c>
      <c r="J174" s="93" t="s">
        <v>5931</v>
      </c>
      <c r="K174" s="93" t="s">
        <v>5931</v>
      </c>
      <c r="L174" s="93" t="s">
        <v>3813</v>
      </c>
      <c r="M174" s="93"/>
      <c r="N174" s="93" t="str">
        <f t="shared" si="6"/>
        <v>INSERT INTO ft_t_incl (clsf_oid, cl_value, indus_cl_set_id, level_num, start_tms, last_chg_tms, last_chg_usr_id, cl_nme, cl_desc,data_src_id)  SELECT 'PANOSTA009','EDR','PANOSECTYP',1,SYSDATE(),SYSDATE(),'GS:PSG:P72','EDR','EDR',''     FROM DUAL WHERE NOT EXISTS (SELECT 1 FROM ft_t_incl WHERE cl_value = 'EDR' AND indus_cl_set_id = 'PANOSECTYP');</v>
      </c>
    </row>
    <row r="175" spans="1:14">
      <c r="A175" s="161" t="s">
        <v>5542</v>
      </c>
      <c r="B175" s="118" t="s">
        <v>5581</v>
      </c>
      <c r="C175" s="118" t="s">
        <v>3877</v>
      </c>
      <c r="D175" s="118" t="s">
        <v>5543</v>
      </c>
      <c r="E175" s="118"/>
      <c r="F175" s="118"/>
      <c r="G175" s="118" t="s">
        <v>3877</v>
      </c>
      <c r="H175" s="118" t="s">
        <v>3877</v>
      </c>
      <c r="I175" s="133">
        <v>1</v>
      </c>
      <c r="J175" s="93" t="s">
        <v>5931</v>
      </c>
      <c r="K175" s="93" t="s">
        <v>5931</v>
      </c>
      <c r="L175" s="93" t="s">
        <v>3813</v>
      </c>
      <c r="M175" s="93"/>
      <c r="N175" s="93" t="str">
        <f t="shared" si="6"/>
        <v>INSERT INTO ft_t_incl (clsf_oid, cl_value, indus_cl_set_id, level_num, start_tms, last_chg_tms, last_chg_usr_id, cl_nme, cl_desc,data_src_id)  SELECT 'PANOSTA010','Foreign Sh.','PANOSECTYP',1,SYSDATE(),SYSDATE(),'GS:PSG:P72','Foreign Sh.','Foreign Sh.',''     FROM DUAL WHERE NOT EXISTS (SELECT 1 FROM ft_t_incl WHERE cl_value = 'Foreign Sh.' AND indus_cl_set_id = 'PANOSECTYP');</v>
      </c>
    </row>
    <row r="176" spans="1:14">
      <c r="A176" s="161" t="s">
        <v>5542</v>
      </c>
      <c r="B176" s="118" t="s">
        <v>5582</v>
      </c>
      <c r="C176" s="118" t="s">
        <v>3934</v>
      </c>
      <c r="D176" s="118" t="s">
        <v>5543</v>
      </c>
      <c r="E176" s="118"/>
      <c r="F176" s="118"/>
      <c r="G176" s="118" t="s">
        <v>3934</v>
      </c>
      <c r="H176" s="118" t="s">
        <v>3934</v>
      </c>
      <c r="I176" s="133">
        <v>1</v>
      </c>
      <c r="J176" s="93" t="s">
        <v>5931</v>
      </c>
      <c r="K176" s="93" t="s">
        <v>5931</v>
      </c>
      <c r="L176" s="93" t="s">
        <v>3813</v>
      </c>
      <c r="M176" s="93"/>
      <c r="N176" s="93" t="str">
        <f t="shared" si="6"/>
        <v>INSERT INTO ft_t_incl (clsf_oid, cl_value, indus_cl_set_id, level_num, start_tms, last_chg_tms, last_chg_usr_id, cl_nme, cl_desc,data_src_id)  SELECT 'PANOSTA011','French Cert','PANOSECTYP',1,SYSDATE(),SYSDATE(),'GS:PSG:P72','French Cert','French Cert',''     FROM DUAL WHERE NOT EXISTS (SELECT 1 FROM ft_t_incl WHERE cl_value = 'French Cert' AND indus_cl_set_id = 'PANOSECTYP');</v>
      </c>
    </row>
    <row r="177" spans="1:14">
      <c r="A177" s="161" t="s">
        <v>5542</v>
      </c>
      <c r="B177" s="118" t="s">
        <v>5583</v>
      </c>
      <c r="C177" s="118" t="s">
        <v>3849</v>
      </c>
      <c r="D177" s="118" t="s">
        <v>5543</v>
      </c>
      <c r="E177" s="118"/>
      <c r="F177" s="118"/>
      <c r="G177" s="118" t="s">
        <v>3849</v>
      </c>
      <c r="H177" s="118" t="s">
        <v>3849</v>
      </c>
      <c r="I177" s="133">
        <v>1</v>
      </c>
      <c r="J177" s="93" t="s">
        <v>5931</v>
      </c>
      <c r="K177" s="93" t="s">
        <v>5931</v>
      </c>
      <c r="L177" s="93" t="s">
        <v>3813</v>
      </c>
      <c r="M177" s="93"/>
      <c r="N177" s="93" t="str">
        <f t="shared" si="6"/>
        <v>INSERT INTO ft_t_incl (clsf_oid, cl_value, indus_cl_set_id, level_num, start_tms, last_chg_tms, last_chg_usr_id, cl_nme, cl_desc,data_src_id)  SELECT 'PANOSTA012','GDR','PANOSECTYP',1,SYSDATE(),SYSDATE(),'GS:PSG:P72','GDR','GDR',''     FROM DUAL WHERE NOT EXISTS (SELECT 1 FROM ft_t_incl WHERE cl_value = 'GDR' AND indus_cl_set_id = 'PANOSECTYP');</v>
      </c>
    </row>
    <row r="178" spans="1:14">
      <c r="A178" s="161" t="s">
        <v>5542</v>
      </c>
      <c r="B178" s="118" t="s">
        <v>5584</v>
      </c>
      <c r="C178" s="118" t="s">
        <v>3935</v>
      </c>
      <c r="D178" s="118" t="s">
        <v>5543</v>
      </c>
      <c r="E178" s="118"/>
      <c r="F178" s="118"/>
      <c r="G178" s="118" t="s">
        <v>3935</v>
      </c>
      <c r="H178" s="118" t="s">
        <v>3935</v>
      </c>
      <c r="I178" s="133">
        <v>1</v>
      </c>
      <c r="J178" s="93" t="s">
        <v>5931</v>
      </c>
      <c r="K178" s="93" t="s">
        <v>5931</v>
      </c>
      <c r="L178" s="93" t="s">
        <v>3813</v>
      </c>
      <c r="M178" s="93"/>
      <c r="N178" s="93" t="str">
        <f t="shared" si="6"/>
        <v>INSERT INTO ft_t_incl (clsf_oid, cl_value, indus_cl_set_id, level_num, start_tms, last_chg_tms, last_chg_usr_id, cl_nme, cl_desc,data_src_id)  SELECT 'PANOSTA013','German Cert','PANOSECTYP',1,SYSDATE(),SYSDATE(),'GS:PSG:P72','German Cert','German Cert',''     FROM DUAL WHERE NOT EXISTS (SELECT 1 FROM ft_t_incl WHERE cl_value = 'German Cert' AND indus_cl_set_id = 'PANOSECTYP');</v>
      </c>
    </row>
    <row r="179" spans="1:14">
      <c r="A179" s="161" t="s">
        <v>5542</v>
      </c>
      <c r="B179" s="118" t="s">
        <v>5585</v>
      </c>
      <c r="C179" s="118" t="s">
        <v>3937</v>
      </c>
      <c r="D179" s="118" t="s">
        <v>5543</v>
      </c>
      <c r="E179" s="118"/>
      <c r="F179" s="118"/>
      <c r="G179" s="118" t="s">
        <v>3937</v>
      </c>
      <c r="H179" s="118" t="s">
        <v>3937</v>
      </c>
      <c r="I179" s="133">
        <v>1</v>
      </c>
      <c r="J179" s="93" t="s">
        <v>5931</v>
      </c>
      <c r="K179" s="93" t="s">
        <v>5931</v>
      </c>
      <c r="L179" s="93" t="s">
        <v>3813</v>
      </c>
      <c r="M179" s="93"/>
      <c r="N179" s="93" t="str">
        <f t="shared" si="6"/>
        <v>INSERT INTO ft_t_incl (clsf_oid, cl_value, indus_cl_set_id, level_num, start_tms, last_chg_tms, last_chg_usr_id, cl_nme, cl_desc,data_src_id)  SELECT 'PANOSTA014','IDR','PANOSECTYP',1,SYSDATE(),SYSDATE(),'GS:PSG:P72','IDR','IDR',''     FROM DUAL WHERE NOT EXISTS (SELECT 1 FROM ft_t_incl WHERE cl_value = 'IDR' AND indus_cl_set_id = 'PANOSECTYP');</v>
      </c>
    </row>
    <row r="180" spans="1:14">
      <c r="A180" s="161" t="s">
        <v>5542</v>
      </c>
      <c r="B180" s="118" t="s">
        <v>5586</v>
      </c>
      <c r="C180" s="118" t="s">
        <v>3943</v>
      </c>
      <c r="D180" s="118" t="s">
        <v>5543</v>
      </c>
      <c r="E180" s="118"/>
      <c r="F180" s="118"/>
      <c r="G180" s="118" t="s">
        <v>3943</v>
      </c>
      <c r="H180" s="118" t="s">
        <v>3943</v>
      </c>
      <c r="I180" s="133">
        <v>1</v>
      </c>
      <c r="J180" s="93" t="s">
        <v>5931</v>
      </c>
      <c r="K180" s="93" t="s">
        <v>5931</v>
      </c>
      <c r="L180" s="93" t="s">
        <v>3813</v>
      </c>
      <c r="M180" s="93"/>
      <c r="N180" s="93" t="str">
        <f t="shared" si="6"/>
        <v>INSERT INTO ft_t_incl (clsf_oid, cl_value, indus_cl_set_id, level_num, start_tms, last_chg_tms, last_chg_usr_id, cl_nme, cl_desc,data_src_id)  SELECT 'PANOSTA015','Ltd Part','PANOSECTYP',1,SYSDATE(),SYSDATE(),'GS:PSG:P72','Ltd Part','Ltd Part',''     FROM DUAL WHERE NOT EXISTS (SELECT 1 FROM ft_t_incl WHERE cl_value = 'Ltd Part' AND indus_cl_set_id = 'PANOSECTYP');</v>
      </c>
    </row>
    <row r="181" spans="1:14">
      <c r="A181" s="161" t="s">
        <v>5542</v>
      </c>
      <c r="B181" s="118" t="s">
        <v>5587</v>
      </c>
      <c r="C181" s="118" t="s">
        <v>3879</v>
      </c>
      <c r="D181" s="118" t="s">
        <v>5543</v>
      </c>
      <c r="E181" s="118"/>
      <c r="F181" s="118"/>
      <c r="G181" s="118" t="s">
        <v>3879</v>
      </c>
      <c r="H181" s="118" t="s">
        <v>3879</v>
      </c>
      <c r="I181" s="133">
        <v>1</v>
      </c>
      <c r="J181" s="93" t="s">
        <v>5931</v>
      </c>
      <c r="K181" s="93" t="s">
        <v>5931</v>
      </c>
      <c r="L181" s="93" t="s">
        <v>3813</v>
      </c>
      <c r="M181" s="93"/>
      <c r="N181" s="93" t="str">
        <f t="shared" si="6"/>
        <v>INSERT INTO ft_t_incl (clsf_oid, cl_value, indus_cl_set_id, level_num, start_tms, last_chg_tms, last_chg_usr_id, cl_nme, cl_desc,data_src_id)  SELECT 'PANOSTA016','Misc.','PANOSECTYP',1,SYSDATE(),SYSDATE(),'GS:PSG:P72','Misc.','Misc.',''     FROM DUAL WHERE NOT EXISTS (SELECT 1 FROM ft_t_incl WHERE cl_value = 'Misc.' AND indus_cl_set_id = 'PANOSECTYP');</v>
      </c>
    </row>
    <row r="182" spans="1:14">
      <c r="A182" s="161" t="s">
        <v>5542</v>
      </c>
      <c r="B182" s="118" t="s">
        <v>5588</v>
      </c>
      <c r="C182" s="118" t="s">
        <v>3925</v>
      </c>
      <c r="D182" s="118" t="s">
        <v>5543</v>
      </c>
      <c r="E182" s="118"/>
      <c r="F182" s="118"/>
      <c r="G182" s="118" t="s">
        <v>3925</v>
      </c>
      <c r="H182" s="118" t="s">
        <v>3925</v>
      </c>
      <c r="I182" s="133">
        <v>1</v>
      </c>
      <c r="J182" s="93" t="s">
        <v>5931</v>
      </c>
      <c r="K182" s="93" t="s">
        <v>5931</v>
      </c>
      <c r="L182" s="93" t="s">
        <v>3813</v>
      </c>
      <c r="M182" s="93"/>
      <c r="N182" s="93" t="str">
        <f t="shared" si="6"/>
        <v>INSERT INTO ft_t_incl (clsf_oid, cl_value, indus_cl_set_id, level_num, start_tms, last_chg_tms, last_chg_usr_id, cl_nme, cl_desc,data_src_id)  SELECT 'PANOSTA017','NY Reg Shrs','PANOSECTYP',1,SYSDATE(),SYSDATE(),'GS:PSG:P72','NY Reg Shrs','NY Reg Shrs',''     FROM DUAL WHERE NOT EXISTS (SELECT 1 FROM ft_t_incl WHERE cl_value = 'NY Reg Shrs' AND indus_cl_set_id = 'PANOSECTYP');</v>
      </c>
    </row>
    <row r="183" spans="1:14">
      <c r="A183" s="161" t="s">
        <v>5542</v>
      </c>
      <c r="B183" s="118" t="s">
        <v>5589</v>
      </c>
      <c r="C183" s="118" t="s">
        <v>3831</v>
      </c>
      <c r="D183" s="118" t="s">
        <v>5543</v>
      </c>
      <c r="E183" s="118"/>
      <c r="F183" s="118"/>
      <c r="G183" s="118" t="s">
        <v>3831</v>
      </c>
      <c r="H183" s="118" t="s">
        <v>3831</v>
      </c>
      <c r="I183" s="133">
        <v>1</v>
      </c>
      <c r="J183" s="93" t="s">
        <v>5931</v>
      </c>
      <c r="K183" s="93" t="s">
        <v>5931</v>
      </c>
      <c r="L183" s="93" t="s">
        <v>3813</v>
      </c>
      <c r="M183" s="93"/>
      <c r="N183" s="93" t="str">
        <f t="shared" si="6"/>
        <v>INSERT INTO ft_t_incl (clsf_oid, cl_value, indus_cl_set_id, level_num, start_tms, last_chg_tms, last_chg_usr_id, cl_nme, cl_desc,data_src_id)  SELECT 'PANOSTA018','Preference','PANOSECTYP',1,SYSDATE(),SYSDATE(),'GS:PSG:P72','Preference','Preference',''     FROM DUAL WHERE NOT EXISTS (SELECT 1 FROM ft_t_incl WHERE cl_value = 'Preference' AND indus_cl_set_id = 'PANOSECTYP');</v>
      </c>
    </row>
    <row r="184" spans="1:14">
      <c r="A184" s="161" t="s">
        <v>5542</v>
      </c>
      <c r="B184" s="118" t="s">
        <v>5590</v>
      </c>
      <c r="C184" s="118" t="s">
        <v>3945</v>
      </c>
      <c r="D184" s="118" t="s">
        <v>5543</v>
      </c>
      <c r="E184" s="118"/>
      <c r="F184" s="118"/>
      <c r="G184" s="118" t="s">
        <v>3945</v>
      </c>
      <c r="H184" s="118" t="s">
        <v>3945</v>
      </c>
      <c r="I184" s="133">
        <v>1</v>
      </c>
      <c r="J184" s="93" t="s">
        <v>5931</v>
      </c>
      <c r="K184" s="93" t="s">
        <v>5931</v>
      </c>
      <c r="L184" s="93" t="s">
        <v>3813</v>
      </c>
      <c r="M184" s="93"/>
      <c r="N184" s="93" t="str">
        <f t="shared" si="6"/>
        <v>INSERT INTO ft_t_incl (clsf_oid, cl_value, indus_cl_set_id, level_num, start_tms, last_chg_tms, last_chg_usr_id, cl_nme, cl_desc,data_src_id)  SELECT 'PANOSTA019','Preferred','PANOSECTYP',1,SYSDATE(),SYSDATE(),'GS:PSG:P72','Preferred','Preferred',''     FROM DUAL WHERE NOT EXISTS (SELECT 1 FROM ft_t_incl WHERE cl_value = 'Preferred' AND indus_cl_set_id = 'PANOSECTYP');</v>
      </c>
    </row>
    <row r="185" spans="1:14">
      <c r="A185" s="161" t="s">
        <v>5542</v>
      </c>
      <c r="B185" s="118" t="s">
        <v>5591</v>
      </c>
      <c r="C185" s="118" t="s">
        <v>3946</v>
      </c>
      <c r="D185" s="118" t="s">
        <v>5543</v>
      </c>
      <c r="E185" s="118"/>
      <c r="F185" s="118"/>
      <c r="G185" s="118" t="s">
        <v>3946</v>
      </c>
      <c r="H185" s="118" t="s">
        <v>3946</v>
      </c>
      <c r="I185" s="133">
        <v>1</v>
      </c>
      <c r="J185" s="93" t="s">
        <v>5931</v>
      </c>
      <c r="K185" s="93" t="s">
        <v>5931</v>
      </c>
      <c r="L185" s="93" t="s">
        <v>3813</v>
      </c>
      <c r="M185" s="93"/>
      <c r="N185" s="93" t="str">
        <f t="shared" si="6"/>
        <v>INSERT INTO ft_t_incl (clsf_oid, cl_value, indus_cl_set_id, level_num, start_tms, last_chg_tms, last_chg_usr_id, cl_nme, cl_desc,data_src_id)  SELECT 'PANOSTA020','Private Comp','PANOSECTYP',1,SYSDATE(),SYSDATE(),'GS:PSG:P72','Private Comp','Private Comp',''     FROM DUAL WHERE NOT EXISTS (SELECT 1 FROM ft_t_incl WHERE cl_value = 'Private Comp' AND indus_cl_set_id = 'PANOSECTYP');</v>
      </c>
    </row>
    <row r="186" spans="1:14">
      <c r="A186" s="161" t="s">
        <v>5542</v>
      </c>
      <c r="B186" s="118" t="s">
        <v>5592</v>
      </c>
      <c r="C186" s="118" t="s">
        <v>3947</v>
      </c>
      <c r="D186" s="118" t="s">
        <v>5543</v>
      </c>
      <c r="E186" s="118"/>
      <c r="F186" s="118"/>
      <c r="G186" s="118" t="s">
        <v>3947</v>
      </c>
      <c r="H186" s="118" t="s">
        <v>3947</v>
      </c>
      <c r="I186" s="133">
        <v>1</v>
      </c>
      <c r="J186" s="93" t="s">
        <v>5931</v>
      </c>
      <c r="K186" s="93" t="s">
        <v>5931</v>
      </c>
      <c r="L186" s="93" t="s">
        <v>3813</v>
      </c>
      <c r="M186" s="93"/>
      <c r="N186" s="93" t="str">
        <f t="shared" si="6"/>
        <v>INSERT INTO ft_t_incl (clsf_oid, cl_value, indus_cl_set_id, level_num, start_tms, last_chg_tms, last_chg_usr_id, cl_nme, cl_desc,data_src_id)  SELECT 'PANOSTA021','Private Eqty','PANOSECTYP',1,SYSDATE(),SYSDATE(),'GS:PSG:P72','Private Eqty','Private Eqty',''     FROM DUAL WHERE NOT EXISTS (SELECT 1 FROM ft_t_incl WHERE cl_value = 'Private Eqty' AND indus_cl_set_id = 'PANOSECTYP');</v>
      </c>
    </row>
    <row r="187" spans="1:14">
      <c r="A187" s="161" t="s">
        <v>5542</v>
      </c>
      <c r="B187" s="118" t="s">
        <v>5593</v>
      </c>
      <c r="C187" s="118" t="s">
        <v>3939</v>
      </c>
      <c r="D187" s="118" t="s">
        <v>5543</v>
      </c>
      <c r="E187" s="118"/>
      <c r="F187" s="118"/>
      <c r="G187" s="118" t="s">
        <v>3939</v>
      </c>
      <c r="H187" s="118" t="s">
        <v>3939</v>
      </c>
      <c r="I187" s="133">
        <v>1</v>
      </c>
      <c r="J187" s="93" t="s">
        <v>5931</v>
      </c>
      <c r="K187" s="93" t="s">
        <v>5931</v>
      </c>
      <c r="L187" s="93" t="s">
        <v>3813</v>
      </c>
      <c r="M187" s="93"/>
      <c r="N187" s="93" t="str">
        <f t="shared" si="6"/>
        <v>INSERT INTO ft_t_incl (clsf_oid, cl_value, indus_cl_set_id, level_num, start_tms, last_chg_tms, last_chg_usr_id, cl_nme, cl_desc,data_src_id)  SELECT 'PANOSTA022','RDC','PANOSECTYP',1,SYSDATE(),SYSDATE(),'GS:PSG:P72','RDC','RDC',''     FROM DUAL WHERE NOT EXISTS (SELECT 1 FROM ft_t_incl WHERE cl_value = 'RDC' AND indus_cl_set_id = 'PANOSECTYP');</v>
      </c>
    </row>
    <row r="188" spans="1:14">
      <c r="A188" s="161" t="s">
        <v>5542</v>
      </c>
      <c r="B188" s="118" t="s">
        <v>5594</v>
      </c>
      <c r="C188" s="118" t="s">
        <v>3957</v>
      </c>
      <c r="D188" s="118" t="s">
        <v>5543</v>
      </c>
      <c r="E188" s="118"/>
      <c r="F188" s="118"/>
      <c r="G188" s="118" t="s">
        <v>3957</v>
      </c>
      <c r="H188" s="118" t="s">
        <v>3957</v>
      </c>
      <c r="I188" s="133">
        <v>1</v>
      </c>
      <c r="J188" s="93" t="s">
        <v>5931</v>
      </c>
      <c r="K188" s="93" t="s">
        <v>5931</v>
      </c>
      <c r="L188" s="93" t="s">
        <v>3813</v>
      </c>
      <c r="M188" s="93"/>
      <c r="N188" s="93" t="str">
        <f t="shared" si="6"/>
        <v>INSERT INTO ft_t_incl (clsf_oid, cl_value, indus_cl_set_id, level_num, start_tms, last_chg_tms, last_chg_usr_id, cl_nme, cl_desc,data_src_id)  SELECT 'PANOSTA023','Receipt','PANOSECTYP',1,SYSDATE(),SYSDATE(),'GS:PSG:P72','Receipt','Receipt',''     FROM DUAL WHERE NOT EXISTS (SELECT 1 FROM ft_t_incl WHERE cl_value = 'Receipt' AND indus_cl_set_id = 'PANOSECTYP');</v>
      </c>
    </row>
    <row r="189" spans="1:14">
      <c r="A189" s="161" t="s">
        <v>5542</v>
      </c>
      <c r="B189" s="118" t="s">
        <v>5595</v>
      </c>
      <c r="C189" s="118" t="s">
        <v>3847</v>
      </c>
      <c r="D189" s="118" t="s">
        <v>5543</v>
      </c>
      <c r="E189" s="118"/>
      <c r="F189" s="118"/>
      <c r="G189" s="118" t="s">
        <v>3847</v>
      </c>
      <c r="H189" s="118" t="s">
        <v>3847</v>
      </c>
      <c r="I189" s="133">
        <v>1</v>
      </c>
      <c r="J189" s="93" t="s">
        <v>5931</v>
      </c>
      <c r="K189" s="93" t="s">
        <v>5931</v>
      </c>
      <c r="L189" s="93" t="s">
        <v>3813</v>
      </c>
      <c r="M189" s="93"/>
      <c r="N189" s="93" t="str">
        <f t="shared" si="6"/>
        <v>INSERT INTO ft_t_incl (clsf_oid, cl_value, indus_cl_set_id, level_num, start_tms, last_chg_tms, last_chg_usr_id, cl_nme, cl_desc,data_src_id)  SELECT 'PANOSTA024','REIT','PANOSECTYP',1,SYSDATE(),SYSDATE(),'GS:PSG:P72','REIT','REIT',''     FROM DUAL WHERE NOT EXISTS (SELECT 1 FROM ft_t_incl WHERE cl_value = 'REIT' AND indus_cl_set_id = 'PANOSECTYP');</v>
      </c>
    </row>
    <row r="190" spans="1:14">
      <c r="A190" s="161" t="s">
        <v>5542</v>
      </c>
      <c r="B190" s="118" t="s">
        <v>5596</v>
      </c>
      <c r="C190" s="118" t="s">
        <v>3880</v>
      </c>
      <c r="D190" s="118" t="s">
        <v>5543</v>
      </c>
      <c r="E190" s="118"/>
      <c r="F190" s="118"/>
      <c r="G190" s="118" t="s">
        <v>3880</v>
      </c>
      <c r="H190" s="118" t="s">
        <v>3880</v>
      </c>
      <c r="I190" s="133">
        <v>1</v>
      </c>
      <c r="J190" s="93" t="s">
        <v>5931</v>
      </c>
      <c r="K190" s="93" t="s">
        <v>5931</v>
      </c>
      <c r="L190" s="93" t="s">
        <v>3813</v>
      </c>
      <c r="M190" s="93"/>
      <c r="N190" s="93" t="str">
        <f t="shared" si="6"/>
        <v>INSERT INTO ft_t_incl (clsf_oid, cl_value, indus_cl_set_id, level_num, start_tms, last_chg_tms, last_chg_usr_id, cl_nme, cl_desc,data_src_id)  SELECT 'PANOSTA025','Stapled Security','PANOSECTYP',1,SYSDATE(),SYSDATE(),'GS:PSG:P72','Stapled Security','Stapled Security',''     FROM DUAL WHERE NOT EXISTS (SELECT 1 FROM ft_t_incl WHERE cl_value = 'Stapled Security' AND indus_cl_set_id = 'PANOSECTYP');</v>
      </c>
    </row>
    <row r="191" spans="1:14">
      <c r="A191" s="161" t="s">
        <v>5542</v>
      </c>
      <c r="B191" s="118" t="s">
        <v>5597</v>
      </c>
      <c r="C191" s="118" t="s">
        <v>3941</v>
      </c>
      <c r="D191" s="118" t="s">
        <v>5543</v>
      </c>
      <c r="E191" s="118"/>
      <c r="F191" s="118"/>
      <c r="G191" s="118" t="s">
        <v>3941</v>
      </c>
      <c r="H191" s="118" t="s">
        <v>3941</v>
      </c>
      <c r="I191" s="133">
        <v>1</v>
      </c>
      <c r="J191" s="93" t="s">
        <v>5931</v>
      </c>
      <c r="K191" s="93" t="s">
        <v>5931</v>
      </c>
      <c r="L191" s="93" t="s">
        <v>3813</v>
      </c>
      <c r="M191" s="93"/>
      <c r="N191" s="93" t="str">
        <f t="shared" si="6"/>
        <v>INSERT INTO ft_t_incl (clsf_oid, cl_value, indus_cl_set_id, level_num, start_tms, last_chg_tms, last_chg_usr_id, cl_nme, cl_desc,data_src_id)  SELECT 'PANOSTA026','Swiss Cert','PANOSECTYP',1,SYSDATE(),SYSDATE(),'GS:PSG:P72','Swiss Cert','Swiss Cert',''     FROM DUAL WHERE NOT EXISTS (SELECT 1 FROM ft_t_incl WHERE cl_value = 'Swiss Cert' AND indus_cl_set_id = 'PANOSECTYP');</v>
      </c>
    </row>
    <row r="192" spans="1:14">
      <c r="A192" s="161" t="s">
        <v>5542</v>
      </c>
      <c r="B192" s="118" t="s">
        <v>5598</v>
      </c>
      <c r="C192" s="118" t="s">
        <v>3878</v>
      </c>
      <c r="D192" s="118" t="s">
        <v>5543</v>
      </c>
      <c r="E192" s="118"/>
      <c r="F192" s="118"/>
      <c r="G192" s="118" t="s">
        <v>3878</v>
      </c>
      <c r="H192" s="118" t="s">
        <v>3878</v>
      </c>
      <c r="I192" s="133">
        <v>1</v>
      </c>
      <c r="J192" s="93" t="s">
        <v>5931</v>
      </c>
      <c r="K192" s="93" t="s">
        <v>5931</v>
      </c>
      <c r="L192" s="93" t="s">
        <v>3813</v>
      </c>
      <c r="M192" s="93"/>
      <c r="N192" s="93" t="str">
        <f t="shared" si="6"/>
        <v>INSERT INTO ft_t_incl (clsf_oid, cl_value, indus_cl_set_id, level_num, start_tms, last_chg_tms, last_chg_usr_id, cl_nme, cl_desc,data_src_id)  SELECT 'PANOSTA027','Tracking Stk','PANOSECTYP',1,SYSDATE(),SYSDATE(),'GS:PSG:P72','Tracking Stk','Tracking Stk',''     FROM DUAL WHERE NOT EXISTS (SELECT 1 FROM ft_t_incl WHERE cl_value = 'Tracking Stk' AND indus_cl_set_id = 'PANOSECTYP');</v>
      </c>
    </row>
    <row r="193" spans="1:14">
      <c r="A193" s="161" t="s">
        <v>5542</v>
      </c>
      <c r="B193" s="118" t="s">
        <v>5599</v>
      </c>
      <c r="C193" s="118" t="s">
        <v>3954</v>
      </c>
      <c r="D193" s="118" t="s">
        <v>5543</v>
      </c>
      <c r="E193" s="118"/>
      <c r="F193" s="118"/>
      <c r="G193" s="118" t="s">
        <v>3954</v>
      </c>
      <c r="H193" s="118" t="s">
        <v>3954</v>
      </c>
      <c r="I193" s="133">
        <v>1</v>
      </c>
      <c r="J193" s="93" t="s">
        <v>5931</v>
      </c>
      <c r="K193" s="93" t="s">
        <v>5931</v>
      </c>
      <c r="L193" s="93" t="s">
        <v>3813</v>
      </c>
      <c r="M193" s="93"/>
      <c r="N193" s="93" t="str">
        <f t="shared" si="6"/>
        <v>INSERT INTO ft_t_incl (clsf_oid, cl_value, indus_cl_set_id, level_num, start_tms, last_chg_tms, last_chg_usr_id, cl_nme, cl_desc,data_src_id)  SELECT 'PANOSTA028','Unit','PANOSECTYP',1,SYSDATE(),SYSDATE(),'GS:PSG:P72','Unit','Unit',''     FROM DUAL WHERE NOT EXISTS (SELECT 1 FROM ft_t_incl WHERE cl_value = 'Unit' AND indus_cl_set_id = 'PANOSECTYP');</v>
      </c>
    </row>
    <row r="194" spans="1:14">
      <c r="A194" s="161" t="s">
        <v>5542</v>
      </c>
      <c r="B194" s="118" t="s">
        <v>6346</v>
      </c>
      <c r="C194" s="118" t="s">
        <v>3797</v>
      </c>
      <c r="D194" s="118" t="s">
        <v>5543</v>
      </c>
      <c r="E194" s="118"/>
      <c r="F194" s="118"/>
      <c r="G194" s="118" t="s">
        <v>3797</v>
      </c>
      <c r="H194" s="118" t="s">
        <v>3797</v>
      </c>
      <c r="I194" s="133">
        <v>1</v>
      </c>
      <c r="J194" s="93" t="s">
        <v>5931</v>
      </c>
      <c r="K194" s="93" t="s">
        <v>5931</v>
      </c>
      <c r="L194" s="93" t="s">
        <v>3813</v>
      </c>
      <c r="M194" s="93"/>
      <c r="N194" s="93" t="str">
        <f t="shared" si="6"/>
        <v>INSERT INTO ft_t_incl (clsf_oid, cl_value, indus_cl_set_id, level_num, start_tms, last_chg_tms, last_chg_usr_id, cl_nme, cl_desc,data_src_id)  SELECT 'PANOSTA029','ADR','PANOSECTYP',1,SYSDATE(),SYSDATE(),'GS:PSG:P72','ADR','ADR',''     FROM DUAL WHERE NOT EXISTS (SELECT 1 FROM ft_t_incl WHERE cl_value = 'ADR' AND indus_cl_set_id = 'PANOSECTYP');</v>
      </c>
    </row>
    <row r="195" spans="1:14">
      <c r="A195" s="161" t="s">
        <v>5542</v>
      </c>
      <c r="B195" s="118" t="s">
        <v>6347</v>
      </c>
      <c r="C195" s="218" t="s">
        <v>3929</v>
      </c>
      <c r="D195" s="118" t="s">
        <v>5543</v>
      </c>
      <c r="E195" s="118"/>
      <c r="F195" s="118"/>
      <c r="G195" s="218" t="s">
        <v>3929</v>
      </c>
      <c r="H195" s="218" t="s">
        <v>3929</v>
      </c>
      <c r="I195" s="133">
        <v>1</v>
      </c>
      <c r="J195" s="93" t="s">
        <v>5931</v>
      </c>
      <c r="K195" s="93" t="s">
        <v>5931</v>
      </c>
      <c r="L195" s="93" t="s">
        <v>3813</v>
      </c>
      <c r="M195" s="93"/>
      <c r="N195" s="93" t="str">
        <f t="shared" si="6"/>
        <v>INSERT INTO ft_t_incl (clsf_oid, cl_value, indus_cl_set_id, level_num, start_tms, last_chg_tms, last_chg_usr_id, cl_nme, cl_desc,data_src_id)  SELECT 'PANOSTA030','CDI','PANOSECTYP',1,SYSDATE(),SYSDATE(),'GS:PSG:P72','CDI','CDI',''     FROM DUAL WHERE NOT EXISTS (SELECT 1 FROM ft_t_incl WHERE cl_value = 'CDI' AND indus_cl_set_id = 'PANOSECTYP');</v>
      </c>
    </row>
    <row r="196" spans="1:14">
      <c r="A196" s="161" t="s">
        <v>5542</v>
      </c>
      <c r="B196" s="118" t="s">
        <v>6348</v>
      </c>
      <c r="C196" s="118" t="s">
        <v>3872</v>
      </c>
      <c r="D196" s="118" t="s">
        <v>5543</v>
      </c>
      <c r="E196" s="118"/>
      <c r="F196" s="118"/>
      <c r="G196" s="118" t="s">
        <v>3872</v>
      </c>
      <c r="H196" s="118" t="s">
        <v>3872</v>
      </c>
      <c r="I196" s="133">
        <v>1</v>
      </c>
      <c r="J196" s="93" t="s">
        <v>5931</v>
      </c>
      <c r="K196" s="93" t="s">
        <v>5931</v>
      </c>
      <c r="L196" s="93" t="s">
        <v>3813</v>
      </c>
      <c r="M196" s="93"/>
      <c r="N196" s="93" t="str">
        <f t="shared" si="6"/>
        <v>INSERT INTO ft_t_incl (clsf_oid, cl_value, indus_cl_set_id, level_num, start_tms, last_chg_tms, last_chg_usr_id, cl_nme, cl_desc,data_src_id)  SELECT 'PANOSTA031','Equity WRT','PANOSECTYP',1,SYSDATE(),SYSDATE(),'GS:PSG:P72','Equity WRT','Equity WRT',''     FROM DUAL WHERE NOT EXISTS (SELECT 1 FROM ft_t_incl WHERE cl_value = 'Equity WRT' AND indus_cl_set_id = 'PANOSECTYP');</v>
      </c>
    </row>
    <row r="197" spans="1:14">
      <c r="A197" s="161" t="s">
        <v>5542</v>
      </c>
      <c r="B197" s="118" t="s">
        <v>6349</v>
      </c>
      <c r="C197" s="118" t="s">
        <v>3876</v>
      </c>
      <c r="D197" s="118" t="s">
        <v>5543</v>
      </c>
      <c r="E197" s="118"/>
      <c r="F197" s="118"/>
      <c r="G197" s="118" t="s">
        <v>3876</v>
      </c>
      <c r="H197" s="118" t="s">
        <v>3876</v>
      </c>
      <c r="I197" s="133">
        <v>1</v>
      </c>
      <c r="J197" s="93" t="s">
        <v>5931</v>
      </c>
      <c r="K197" s="93" t="s">
        <v>5931</v>
      </c>
      <c r="L197" s="93" t="s">
        <v>3813</v>
      </c>
      <c r="M197" s="93"/>
      <c r="N197" s="93" t="str">
        <f t="shared" si="6"/>
        <v>INSERT INTO ft_t_incl (clsf_oid, cl_value, indus_cl_set_id, level_num, start_tms, last_chg_tms, last_chg_usr_id, cl_nme, cl_desc,data_src_id)  SELECT 'PANOSTA032','FDIC','PANOSECTYP',1,SYSDATE(),SYSDATE(),'GS:PSG:P72','FDIC','FDIC',''     FROM DUAL WHERE NOT EXISTS (SELECT 1 FROM ft_t_incl WHERE cl_value = 'FDIC' AND indus_cl_set_id = 'PANOSECTYP');</v>
      </c>
    </row>
    <row r="198" spans="1:14">
      <c r="A198" s="161" t="s">
        <v>5542</v>
      </c>
      <c r="B198" s="118" t="s">
        <v>6350</v>
      </c>
      <c r="C198" s="118" t="s">
        <v>3936</v>
      </c>
      <c r="D198" s="118" t="s">
        <v>5543</v>
      </c>
      <c r="E198" s="118"/>
      <c r="F198" s="118"/>
      <c r="G198" s="118" t="s">
        <v>3936</v>
      </c>
      <c r="H198" s="118" t="s">
        <v>3936</v>
      </c>
      <c r="I198" s="133">
        <v>1</v>
      </c>
      <c r="J198" s="93" t="s">
        <v>5931</v>
      </c>
      <c r="K198" s="93" t="s">
        <v>5931</v>
      </c>
      <c r="L198" s="93" t="s">
        <v>3813</v>
      </c>
      <c r="M198" s="93"/>
      <c r="N198" s="93" t="str">
        <f t="shared" si="6"/>
        <v>INSERT INTO ft_t_incl (clsf_oid, cl_value, indus_cl_set_id, level_num, start_tms, last_chg_tms, last_chg_usr_id, cl_nme, cl_desc,data_src_id)  SELECT 'PANOSTA033','HDR','PANOSECTYP',1,SYSDATE(),SYSDATE(),'GS:PSG:P72','HDR','HDR',''     FROM DUAL WHERE NOT EXISTS (SELECT 1 FROM ft_t_incl WHERE cl_value = 'HDR' AND indus_cl_set_id = 'PANOSECTYP');</v>
      </c>
    </row>
    <row r="199" spans="1:14">
      <c r="A199" s="161" t="s">
        <v>5542</v>
      </c>
      <c r="B199" s="118" t="s">
        <v>6351</v>
      </c>
      <c r="C199" s="118" t="s">
        <v>3944</v>
      </c>
      <c r="D199" s="118" t="s">
        <v>5543</v>
      </c>
      <c r="E199" s="118"/>
      <c r="F199" s="118"/>
      <c r="G199" s="118" t="s">
        <v>3944</v>
      </c>
      <c r="H199" s="118" t="s">
        <v>3944</v>
      </c>
      <c r="I199" s="133">
        <v>1</v>
      </c>
      <c r="J199" s="93" t="s">
        <v>5931</v>
      </c>
      <c r="K199" s="93" t="s">
        <v>5931</v>
      </c>
      <c r="L199" s="93" t="s">
        <v>3813</v>
      </c>
      <c r="M199" s="93"/>
      <c r="N199" s="93" t="str">
        <f t="shared" si="6"/>
        <v>INSERT INTO ft_t_incl (clsf_oid, cl_value, indus_cl_set_id, level_num, start_tms, last_chg_tms, last_chg_usr_id, cl_nme, cl_desc,data_src_id)  SELECT 'PANOSTA034','MLP','PANOSECTYP',1,SYSDATE(),SYSDATE(),'GS:PSG:P72','MLP','MLP',''     FROM DUAL WHERE NOT EXISTS (SELECT 1 FROM ft_t_incl WHERE cl_value = 'MLP' AND indus_cl_set_id = 'PANOSECTYP');</v>
      </c>
    </row>
    <row r="200" spans="1:14">
      <c r="A200" s="161" t="s">
        <v>5542</v>
      </c>
      <c r="B200" s="118" t="s">
        <v>6352</v>
      </c>
      <c r="C200" s="118" t="s">
        <v>3938</v>
      </c>
      <c r="D200" s="118" t="s">
        <v>5543</v>
      </c>
      <c r="E200" s="118"/>
      <c r="F200" s="118"/>
      <c r="G200" s="118" t="s">
        <v>3938</v>
      </c>
      <c r="H200" s="118" t="s">
        <v>3938</v>
      </c>
      <c r="I200" s="133">
        <v>1</v>
      </c>
      <c r="J200" s="93" t="s">
        <v>5931</v>
      </c>
      <c r="K200" s="93" t="s">
        <v>5931</v>
      </c>
      <c r="L200" s="93" t="s">
        <v>3813</v>
      </c>
      <c r="M200" s="93"/>
      <c r="N200" s="93" t="str">
        <f t="shared" si="6"/>
        <v>INSERT INTO ft_t_incl (clsf_oid, cl_value, indus_cl_set_id, level_num, start_tms, last_chg_tms, last_chg_usr_id, cl_nme, cl_desc,data_src_id)  SELECT 'PANOSTA035','NVDR','PANOSECTYP',1,SYSDATE(),SYSDATE(),'GS:PSG:P72','NVDR','NVDR',''     FROM DUAL WHERE NOT EXISTS (SELECT 1 FROM ft_t_incl WHERE cl_value = 'NVDR' AND indus_cl_set_id = 'PANOSECTYP');</v>
      </c>
    </row>
    <row r="201" spans="1:14">
      <c r="A201" s="161" t="s">
        <v>5542</v>
      </c>
      <c r="B201" s="118" t="s">
        <v>6353</v>
      </c>
      <c r="C201" s="118" t="s">
        <v>3873</v>
      </c>
      <c r="D201" s="118" t="s">
        <v>5543</v>
      </c>
      <c r="E201" s="118"/>
      <c r="F201" s="118"/>
      <c r="G201" s="118" t="s">
        <v>3873</v>
      </c>
      <c r="H201" s="118" t="s">
        <v>3873</v>
      </c>
      <c r="I201" s="133">
        <v>1</v>
      </c>
      <c r="J201" s="93" t="s">
        <v>5931</v>
      </c>
      <c r="K201" s="93" t="s">
        <v>5931</v>
      </c>
      <c r="L201" s="93" t="s">
        <v>3813</v>
      </c>
      <c r="M201" s="93"/>
      <c r="N201" s="93" t="str">
        <f t="shared" si="6"/>
        <v>INSERT INTO ft_t_incl (clsf_oid, cl_value, indus_cl_set_id, level_num, start_tms, last_chg_tms, last_chg_usr_id, cl_nme, cl_desc,data_src_id)  SELECT 'PANOSTA036','Prfd WRT','PANOSECTYP',1,SYSDATE(),SYSDATE(),'GS:PSG:P72','Prfd WRT','Prfd WRT',''     FROM DUAL WHERE NOT EXISTS (SELECT 1 FROM ft_t_incl WHERE cl_value = 'Prfd WRT' AND indus_cl_set_id = 'PANOSECTYP');</v>
      </c>
    </row>
    <row r="202" spans="1:14">
      <c r="A202" s="161" t="s">
        <v>5542</v>
      </c>
      <c r="B202" s="118" t="s">
        <v>6354</v>
      </c>
      <c r="C202" s="118" t="s">
        <v>3948</v>
      </c>
      <c r="D202" s="118" t="s">
        <v>5543</v>
      </c>
      <c r="E202" s="118"/>
      <c r="F202" s="118"/>
      <c r="G202" s="118" t="s">
        <v>3948</v>
      </c>
      <c r="H202" s="118" t="s">
        <v>3948</v>
      </c>
      <c r="I202" s="133">
        <v>1</v>
      </c>
      <c r="J202" s="93" t="s">
        <v>5931</v>
      </c>
      <c r="K202" s="93" t="s">
        <v>5931</v>
      </c>
      <c r="L202" s="93" t="s">
        <v>3813</v>
      </c>
      <c r="M202" s="93"/>
      <c r="N202" s="93" t="str">
        <f t="shared" si="6"/>
        <v>INSERT INTO ft_t_incl (clsf_oid, cl_value, indus_cl_set_id, level_num, start_tms, last_chg_tms, last_chg_usr_id, cl_nme, cl_desc,data_src_id)  SELECT 'PANOSTA037','PRIVATE','PANOSECTYP',1,SYSDATE(),SYSDATE(),'GS:PSG:P72','PRIVATE','PRIVATE',''     FROM DUAL WHERE NOT EXISTS (SELECT 1 FROM ft_t_incl WHERE cl_value = 'PRIVATE' AND indus_cl_set_id = 'PANOSECTYP');</v>
      </c>
    </row>
    <row r="203" spans="1:14">
      <c r="A203" s="161" t="s">
        <v>5542</v>
      </c>
      <c r="B203" s="118" t="s">
        <v>6355</v>
      </c>
      <c r="C203" s="118" t="s">
        <v>3949</v>
      </c>
      <c r="D203" s="118" t="s">
        <v>5543</v>
      </c>
      <c r="E203" s="118"/>
      <c r="F203" s="118"/>
      <c r="G203" s="118" t="s">
        <v>3949</v>
      </c>
      <c r="H203" s="118" t="s">
        <v>3949</v>
      </c>
      <c r="I203" s="133">
        <v>1</v>
      </c>
      <c r="J203" s="93" t="s">
        <v>5931</v>
      </c>
      <c r="K203" s="93" t="s">
        <v>5931</v>
      </c>
      <c r="L203" s="93" t="s">
        <v>3813</v>
      </c>
      <c r="M203" s="93"/>
      <c r="N203" s="93" t="str">
        <f t="shared" si="6"/>
        <v>INSERT INTO ft_t_incl (clsf_oid, cl_value, indus_cl_set_id, level_num, start_tms, last_chg_tms, last_chg_usr_id, cl_nme, cl_desc,data_src_id)  SELECT 'PANOSTA038','PUBLIC','PANOSECTYP',1,SYSDATE(),SYSDATE(),'GS:PSG:P72','PUBLIC','PUBLIC',''     FROM DUAL WHERE NOT EXISTS (SELECT 1 FROM ft_t_incl WHERE cl_value = 'PUBLIC' AND indus_cl_set_id = 'PANOSECTYP');</v>
      </c>
    </row>
    <row r="204" spans="1:14">
      <c r="A204" s="161" t="s">
        <v>5542</v>
      </c>
      <c r="B204" s="118" t="s">
        <v>6356</v>
      </c>
      <c r="C204" s="118" t="s">
        <v>3871</v>
      </c>
      <c r="D204" s="118" t="s">
        <v>5543</v>
      </c>
      <c r="E204" s="118"/>
      <c r="F204" s="118"/>
      <c r="G204" s="118" t="s">
        <v>3871</v>
      </c>
      <c r="H204" s="118" t="s">
        <v>3871</v>
      </c>
      <c r="I204" s="133">
        <v>1</v>
      </c>
      <c r="J204" s="93" t="s">
        <v>5931</v>
      </c>
      <c r="K204" s="93" t="s">
        <v>5931</v>
      </c>
      <c r="L204" s="93" t="s">
        <v>3813</v>
      </c>
      <c r="M204" s="93"/>
      <c r="N204" s="93" t="str">
        <f t="shared" si="6"/>
        <v>INSERT INTO ft_t_incl (clsf_oid, cl_value, indus_cl_set_id, level_num, start_tms, last_chg_tms, last_chg_usr_id, cl_nme, cl_desc,data_src_id)  SELECT 'PANOSTA039','Right','PANOSECTYP',1,SYSDATE(),SYSDATE(),'GS:PSG:P72','Right','Right',''     FROM DUAL WHERE NOT EXISTS (SELECT 1 FROM ft_t_incl WHERE cl_value = 'Right' AND indus_cl_set_id = 'PANOSECTYP');</v>
      </c>
    </row>
    <row r="205" spans="1:14">
      <c r="A205" s="161" t="s">
        <v>5542</v>
      </c>
      <c r="B205" s="118" t="s">
        <v>6357</v>
      </c>
      <c r="C205" s="118" t="s">
        <v>3940</v>
      </c>
      <c r="D205" s="118" t="s">
        <v>5543</v>
      </c>
      <c r="E205" s="118"/>
      <c r="F205" s="118"/>
      <c r="G205" s="118" t="s">
        <v>3940</v>
      </c>
      <c r="H205" s="118" t="s">
        <v>3940</v>
      </c>
      <c r="I205" s="133">
        <v>1</v>
      </c>
      <c r="J205" s="93" t="s">
        <v>5931</v>
      </c>
      <c r="K205" s="93" t="s">
        <v>5931</v>
      </c>
      <c r="L205" s="93" t="s">
        <v>3813</v>
      </c>
      <c r="M205" s="93"/>
      <c r="N205" s="93" t="str">
        <f t="shared" si="6"/>
        <v>INSERT INTO ft_t_incl (clsf_oid, cl_value, indus_cl_set_id, level_num, start_tms, last_chg_tms, last_chg_usr_id, cl_nme, cl_desc,data_src_id)  SELECT 'PANOSTA040','SDR','PANOSECTYP',1,SYSDATE(),SYSDATE(),'GS:PSG:P72','SDR','SDR',''     FROM DUAL WHERE NOT EXISTS (SELECT 1 FROM ft_t_incl WHERE cl_value = 'SDR' AND indus_cl_set_id = 'PANOSECTYP');</v>
      </c>
    </row>
    <row r="206" spans="1:14">
      <c r="A206" s="161" t="s">
        <v>5542</v>
      </c>
      <c r="B206" s="118" t="s">
        <v>6358</v>
      </c>
      <c r="C206" s="118" t="s">
        <v>3942</v>
      </c>
      <c r="D206" s="118" t="s">
        <v>5543</v>
      </c>
      <c r="E206" s="118"/>
      <c r="F206" s="118"/>
      <c r="G206" s="118" t="s">
        <v>3942</v>
      </c>
      <c r="H206" s="118" t="s">
        <v>3942</v>
      </c>
      <c r="I206" s="133">
        <v>1</v>
      </c>
      <c r="J206" s="93" t="s">
        <v>5931</v>
      </c>
      <c r="K206" s="93" t="s">
        <v>5931</v>
      </c>
      <c r="L206" s="93" t="s">
        <v>3813</v>
      </c>
      <c r="M206" s="93"/>
      <c r="N206" s="93" t="str">
        <f t="shared" ref="N206:N215" si="7">IF(I206=1,CONCATENATE("INSERT INTO ft_t_incl (clsf_oid, cl_value, indus_cl_set_id, level_num, start_tms, last_chg_tms, last_chg_usr_id, cl_nme, cl_desc,data_src_id)  SELECT '", B206, "','", C206, "','", D206, "',", I206, ",", J206, ",", K206, ",'", L206, "','", G206, "','", H206, "','", M206, "'     FROM DUAL WHERE NOT EXISTS (SELECT 1 FROM ft_t_incl WHERE cl_value = '", C206, "' AND indus_cl_set_id = '", D206, "');"),CONCATENATE("INSERT INTO ft_t_incl (clsf_oid, cl_value, indus_cl_set_id, prnt_clsf_oid, prnt_cl_value, level_num, start_tms, last_chg_tms, last_chg_usr_id, cl_nme, cl_desc,data_src_id)  SELECT '", B206, "','", C206, "','", D206, "','", E206, "','", F206, "',", I206, ",", J206, ",", K206, ",'", L206, "','", G206, "','", H206, "','", M206, "'     FROM DUAL WHERE NOT EXISTS (SELECT 1 FROM ft_t_incl WHERE cl_value = '", C206, "' AND indus_cl_set_id = '", D206, "'  AND level_num = ",I206,");"))</f>
        <v>INSERT INTO ft_t_incl (clsf_oid, cl_value, indus_cl_set_id, level_num, start_tms, last_chg_tms, last_chg_usr_id, cl_nme, cl_desc,data_src_id)  SELECT 'PANOSTA041','TDR','PANOSECTYP',1,SYSDATE(),SYSDATE(),'GS:PSG:P72','TDR','TDR',''     FROM DUAL WHERE NOT EXISTS (SELECT 1 FROM ft_t_incl WHERE cl_value = 'TDR' AND indus_cl_set_id = 'PANOSECTYP');</v>
      </c>
    </row>
    <row r="207" spans="1:14">
      <c r="A207" s="161" t="s">
        <v>5542</v>
      </c>
      <c r="B207" s="118" t="s">
        <v>6359</v>
      </c>
      <c r="C207" s="118" t="s">
        <v>6360</v>
      </c>
      <c r="D207" s="118" t="s">
        <v>5543</v>
      </c>
      <c r="E207" s="118"/>
      <c r="F207" s="118"/>
      <c r="G207" s="118" t="s">
        <v>6360</v>
      </c>
      <c r="H207" s="118" t="s">
        <v>6360</v>
      </c>
      <c r="I207" s="133">
        <v>1</v>
      </c>
      <c r="J207" s="93" t="s">
        <v>5931</v>
      </c>
      <c r="K207" s="93" t="s">
        <v>5931</v>
      </c>
      <c r="L207" s="93" t="s">
        <v>3813</v>
      </c>
      <c r="M207" s="93"/>
      <c r="N207" s="93" t="str">
        <f t="shared" si="7"/>
        <v>INSERT INTO ft_t_incl (clsf_oid, cl_value, indus_cl_set_id, level_num, start_tms, last_chg_tms, last_chg_usr_id, cl_nme, cl_desc,data_src_id)  SELECT 'PANOSTA042','ETP','PANOSECTYP',1,SYSDATE(),SYSDATE(),'GS:PSG:P72','ETP','ETP',''     FROM DUAL WHERE NOT EXISTS (SELECT 1 FROM ft_t_incl WHERE cl_value = 'ETP' AND indus_cl_set_id = 'PANOSECTYP');</v>
      </c>
    </row>
    <row r="208" spans="1:14">
      <c r="A208" s="161" t="s">
        <v>5542</v>
      </c>
      <c r="B208" s="118" t="s">
        <v>6361</v>
      </c>
      <c r="C208" s="118" t="s">
        <v>3964</v>
      </c>
      <c r="D208" s="118" t="s">
        <v>5543</v>
      </c>
      <c r="E208" s="118"/>
      <c r="F208" s="118"/>
      <c r="G208" s="118" t="s">
        <v>3964</v>
      </c>
      <c r="H208" s="118" t="s">
        <v>3964</v>
      </c>
      <c r="I208" s="133">
        <v>1</v>
      </c>
      <c r="J208" s="93" t="s">
        <v>5931</v>
      </c>
      <c r="K208" s="93" t="s">
        <v>5931</v>
      </c>
      <c r="L208" s="93" t="s">
        <v>3813</v>
      </c>
      <c r="M208" s="93"/>
      <c r="N208" s="93" t="str">
        <f t="shared" si="7"/>
        <v>INSERT INTO ft_t_incl (clsf_oid, cl_value, indus_cl_set_id, level_num, start_tms, last_chg_tms, last_chg_usr_id, cl_nme, cl_desc,data_src_id)  SELECT 'PANOSTA043','Fund of Funds','PANOSECTYP',1,SYSDATE(),SYSDATE(),'GS:PSG:P72','Fund of Funds','Fund of Funds',''     FROM DUAL WHERE NOT EXISTS (SELECT 1 FROM ft_t_incl WHERE cl_value = 'Fund of Funds' AND indus_cl_set_id = 'PANOSECTYP');</v>
      </c>
    </row>
    <row r="209" spans="1:14">
      <c r="A209" s="161" t="s">
        <v>5542</v>
      </c>
      <c r="B209" s="118" t="s">
        <v>6362</v>
      </c>
      <c r="C209" s="118" t="s">
        <v>3997</v>
      </c>
      <c r="D209" s="118" t="s">
        <v>5543</v>
      </c>
      <c r="E209" s="118"/>
      <c r="F209" s="118"/>
      <c r="G209" s="118" t="s">
        <v>3997</v>
      </c>
      <c r="H209" s="118" t="s">
        <v>3997</v>
      </c>
      <c r="I209" s="133">
        <v>1</v>
      </c>
      <c r="J209" s="93" t="s">
        <v>5931</v>
      </c>
      <c r="K209" s="93" t="s">
        <v>5931</v>
      </c>
      <c r="L209" s="93" t="s">
        <v>3813</v>
      </c>
      <c r="M209" s="93"/>
      <c r="N209" s="93" t="str">
        <f t="shared" si="7"/>
        <v>INSERT INTO ft_t_incl (clsf_oid, cl_value, indus_cl_set_id, level_num, start_tms, last_chg_tms, last_chg_usr_id, cl_nme, cl_desc,data_src_id)  SELECT 'PANOSTA044','Hedge Fund','PANOSECTYP',1,SYSDATE(),SYSDATE(),'GS:PSG:P72','Hedge Fund','Hedge Fund',''     FROM DUAL WHERE NOT EXISTS (SELECT 1 FROM ft_t_incl WHERE cl_value = 'Hedge Fund' AND indus_cl_set_id = 'PANOSECTYP');</v>
      </c>
    </row>
    <row r="210" spans="1:14">
      <c r="A210" s="161" t="s">
        <v>5542</v>
      </c>
      <c r="B210" s="118" t="s">
        <v>6363</v>
      </c>
      <c r="C210" s="118" t="s">
        <v>4037</v>
      </c>
      <c r="D210" s="118" t="s">
        <v>5543</v>
      </c>
      <c r="E210" s="118"/>
      <c r="F210" s="118"/>
      <c r="G210" s="118" t="s">
        <v>4037</v>
      </c>
      <c r="H210" s="118" t="s">
        <v>4037</v>
      </c>
      <c r="I210" s="133">
        <v>1</v>
      </c>
      <c r="J210" s="93" t="s">
        <v>5931</v>
      </c>
      <c r="K210" s="93" t="s">
        <v>5931</v>
      </c>
      <c r="L210" s="93" t="s">
        <v>3813</v>
      </c>
      <c r="M210" s="93"/>
      <c r="N210" s="93" t="str">
        <f t="shared" si="7"/>
        <v>INSERT INTO ft_t_incl (clsf_oid, cl_value, indus_cl_set_id, level_num, start_tms, last_chg_tms, last_chg_usr_id, cl_nme, cl_desc,data_src_id)  SELECT 'PANOSTA045','Closed-End Fund','PANOSECTYP',1,SYSDATE(),SYSDATE(),'GS:PSG:P72','Closed-End Fund','Closed-End Fund',''     FROM DUAL WHERE NOT EXISTS (SELECT 1 FROM ft_t_incl WHERE cl_value = 'Closed-End Fund' AND indus_cl_set_id = 'PANOSECTYP');</v>
      </c>
    </row>
    <row r="211" spans="1:14">
      <c r="A211" s="161" t="s">
        <v>5542</v>
      </c>
      <c r="B211" s="118" t="s">
        <v>6364</v>
      </c>
      <c r="C211" s="118" t="s">
        <v>4038</v>
      </c>
      <c r="D211" s="118" t="s">
        <v>5543</v>
      </c>
      <c r="E211" s="118"/>
      <c r="F211" s="118"/>
      <c r="G211" s="118" t="s">
        <v>4038</v>
      </c>
      <c r="H211" s="118" t="s">
        <v>4038</v>
      </c>
      <c r="I211" s="133">
        <v>1</v>
      </c>
      <c r="J211" s="93" t="s">
        <v>5931</v>
      </c>
      <c r="K211" s="93" t="s">
        <v>5931</v>
      </c>
      <c r="L211" s="93" t="s">
        <v>3813</v>
      </c>
      <c r="M211" s="93"/>
      <c r="N211" s="93" t="str">
        <f t="shared" si="7"/>
        <v>INSERT INTO ft_t_incl (clsf_oid, cl_value, indus_cl_set_id, level_num, start_tms, last_chg_tms, last_chg_usr_id, cl_nme, cl_desc,data_src_id)  SELECT 'PANOSTA046','Mutual Fund','PANOSECTYP',1,SYSDATE(),SYSDATE(),'GS:PSG:P72','Mutual Fund','Mutual Fund',''     FROM DUAL WHERE NOT EXISTS (SELECT 1 FROM ft_t_incl WHERE cl_value = 'Mutual Fund' AND indus_cl_set_id = 'PANOSECTYP');</v>
      </c>
    </row>
    <row r="212" spans="1:14">
      <c r="A212" s="161" t="s">
        <v>5542</v>
      </c>
      <c r="B212" s="118" t="s">
        <v>6365</v>
      </c>
      <c r="C212" s="118" t="s">
        <v>4039</v>
      </c>
      <c r="D212" s="118" t="s">
        <v>5543</v>
      </c>
      <c r="E212" s="118"/>
      <c r="F212" s="118"/>
      <c r="G212" s="118" t="s">
        <v>4039</v>
      </c>
      <c r="H212" s="118" t="s">
        <v>4039</v>
      </c>
      <c r="I212" s="133">
        <v>1</v>
      </c>
      <c r="J212" s="93" t="s">
        <v>5931</v>
      </c>
      <c r="K212" s="93" t="s">
        <v>5931</v>
      </c>
      <c r="L212" s="93" t="s">
        <v>3813</v>
      </c>
      <c r="M212" s="93"/>
      <c r="N212" s="93" t="str">
        <f t="shared" si="7"/>
        <v>INSERT INTO ft_t_incl (clsf_oid, cl_value, indus_cl_set_id, level_num, start_tms, last_chg_tms, last_chg_usr_id, cl_nme, cl_desc,data_src_id)  SELECT 'PANOSTA047','Open-End Fund','PANOSECTYP',1,SYSDATE(),SYSDATE(),'GS:PSG:P72','Open-End Fund','Open-End Fund',''     FROM DUAL WHERE NOT EXISTS (SELECT 1 FROM ft_t_incl WHERE cl_value = 'Open-End Fund' AND indus_cl_set_id = 'PANOSECTYP');</v>
      </c>
    </row>
    <row r="213" spans="1:14">
      <c r="A213" s="161" t="s">
        <v>5542</v>
      </c>
      <c r="B213" s="118" t="s">
        <v>6366</v>
      </c>
      <c r="C213" s="118" t="s">
        <v>4040</v>
      </c>
      <c r="D213" s="118" t="s">
        <v>5543</v>
      </c>
      <c r="E213" s="118"/>
      <c r="F213" s="118"/>
      <c r="G213" s="118" t="s">
        <v>4040</v>
      </c>
      <c r="H213" s="118" t="s">
        <v>4040</v>
      </c>
      <c r="I213" s="133">
        <v>1</v>
      </c>
      <c r="J213" s="93" t="s">
        <v>5931</v>
      </c>
      <c r="K213" s="93" t="s">
        <v>5931</v>
      </c>
      <c r="L213" s="93" t="s">
        <v>3813</v>
      </c>
      <c r="M213" s="93"/>
      <c r="N213" s="93" t="str">
        <f t="shared" si="7"/>
        <v>INSERT INTO ft_t_incl (clsf_oid, cl_value, indus_cl_set_id, level_num, start_tms, last_chg_tms, last_chg_usr_id, cl_nme, cl_desc,data_src_id)  SELECT 'PANOSTA048','Pvt Eqty Fund','PANOSECTYP',1,SYSDATE(),SYSDATE(),'GS:PSG:P72','Pvt Eqty Fund','Pvt Eqty Fund',''     FROM DUAL WHERE NOT EXISTS (SELECT 1 FROM ft_t_incl WHERE cl_value = 'Pvt Eqty Fund' AND indus_cl_set_id = 'PANOSECTYP');</v>
      </c>
    </row>
    <row r="214" spans="1:14">
      <c r="A214" s="161" t="s">
        <v>5542</v>
      </c>
      <c r="B214" s="118" t="s">
        <v>6367</v>
      </c>
      <c r="C214" s="118" t="s">
        <v>4041</v>
      </c>
      <c r="D214" s="118" t="s">
        <v>5543</v>
      </c>
      <c r="E214" s="118"/>
      <c r="F214" s="118"/>
      <c r="G214" s="118" t="s">
        <v>4041</v>
      </c>
      <c r="H214" s="118" t="s">
        <v>4041</v>
      </c>
      <c r="I214" s="133">
        <v>1</v>
      </c>
      <c r="J214" s="93" t="s">
        <v>5931</v>
      </c>
      <c r="K214" s="93" t="s">
        <v>5931</v>
      </c>
      <c r="L214" s="93" t="s">
        <v>3813</v>
      </c>
      <c r="M214" s="93"/>
      <c r="N214" s="93" t="str">
        <f t="shared" si="7"/>
        <v>INSERT INTO ft_t_incl (clsf_oid, cl_value, indus_cl_set_id, level_num, start_tms, last_chg_tms, last_chg_usr_id, cl_nme, cl_desc,data_src_id)  SELECT 'PANOSTA049','A/T Unit','PANOSECTYP',1,SYSDATE(),SYSDATE(),'GS:PSG:P72','A/T Unit','A/T Unit',''     FROM DUAL WHERE NOT EXISTS (SELECT 1 FROM ft_t_incl WHERE cl_value = 'A/T Unit' AND indus_cl_set_id = 'PANOSECTYP');</v>
      </c>
    </row>
    <row r="215" spans="1:14">
      <c r="A215" s="161" t="s">
        <v>5542</v>
      </c>
      <c r="B215" s="118" t="s">
        <v>6368</v>
      </c>
      <c r="C215" s="118" t="s">
        <v>3958</v>
      </c>
      <c r="D215" s="118" t="s">
        <v>5543</v>
      </c>
      <c r="E215" s="118"/>
      <c r="F215" s="118"/>
      <c r="G215" s="118" t="s">
        <v>3958</v>
      </c>
      <c r="H215" s="118" t="s">
        <v>3958</v>
      </c>
      <c r="I215" s="133">
        <v>1</v>
      </c>
      <c r="J215" s="93" t="s">
        <v>5931</v>
      </c>
      <c r="K215" s="93" t="s">
        <v>5931</v>
      </c>
      <c r="L215" s="93" t="s">
        <v>3813</v>
      </c>
      <c r="M215" s="93"/>
      <c r="N215" s="93" t="str">
        <f t="shared" si="7"/>
        <v>INSERT INTO ft_t_incl (clsf_oid, cl_value, indus_cl_set_id, level_num, start_tms, last_chg_tms, last_chg_usr_id, cl_nme, cl_desc,data_src_id)  SELECT 'PANOSTA050','Royalty Trst','PANOSECTYP',1,SYSDATE(),SYSDATE(),'GS:PSG:P72','Royalty Trst','Royalty Trst',''     FROM DUAL WHERE NOT EXISTS (SELECT 1 FROM ft_t_incl WHERE cl_value = 'Royalty Trst' AND indus_cl_set_id = 'PANOSECTYP');</v>
      </c>
    </row>
    <row r="216" spans="1:14">
      <c r="A216" s="161" t="s">
        <v>5542</v>
      </c>
      <c r="B216" s="118" t="s">
        <v>6369</v>
      </c>
      <c r="C216" s="118" t="s">
        <v>4042</v>
      </c>
      <c r="D216" s="118" t="s">
        <v>5543</v>
      </c>
      <c r="E216" s="118"/>
      <c r="F216" s="118"/>
      <c r="G216" s="118" t="s">
        <v>4042</v>
      </c>
      <c r="H216" s="118" t="s">
        <v>4042</v>
      </c>
      <c r="I216" s="133">
        <v>1</v>
      </c>
      <c r="J216" s="93" t="s">
        <v>5931</v>
      </c>
      <c r="K216" s="93" t="s">
        <v>5931</v>
      </c>
      <c r="L216" s="93" t="s">
        <v>3813</v>
      </c>
      <c r="M216" s="93"/>
      <c r="N216" s="93" t="str">
        <f>IF(I216=1,CONCATENATE("INSERT INTO ft_t_incl (clsf_oid, cl_value, indus_cl_set_id, level_num, start_tms, last_chg_tms, last_chg_usr_id, cl_nme, cl_desc,data_src_id)  SELECT '", B216, "','", C216, "','", D216, "',", I216, ",", J216, ",", K216, ",'", L216, "','", G216, "','", H216, "','", M216, "'     FROM DUAL WHERE NOT EXISTS (SELECT 1 FROM ft_t_incl WHERE cl_value = '", C216, "' AND indus_cl_set_id = '", D216, "');"),CONCATENATE("INSERT INTO ft_t_incl (clsf_oid, cl_value, indus_cl_set_id, prnt_clsf_oid, prnt_cl_value, level_num, start_tms, last_chg_tms, last_chg_usr_id, cl_nme, cl_desc,data_src_id)  SELECT '", B216, "','", C216, "','", D216, "','", E216, "','", F216, "',", I216, ",", J216, ",", K216, ",'", L216, "','", G216, "','", H216, "','", M216, "'     FROM DUAL WHERE NOT EXISTS (SELECT 1 FROM ft_t_incl WHERE cl_value = '", C216, "' AND indus_cl_set_id = '", D216, "'  AND level_num = ",I216,");"))</f>
        <v>INSERT INTO ft_t_incl (clsf_oid, cl_value, indus_cl_set_id, level_num, start_tms, last_chg_tms, last_chg_usr_id, cl_nme, cl_desc,data_src_id)  SELECT 'PANOSTA051','UIT','PANOSECTYP',1,SYSDATE(),SYSDATE(),'GS:PSG:P72','UIT','UIT',''     FROM DUAL WHERE NOT EXISTS (SELECT 1 FROM ft_t_incl WHERE cl_value = 'UIT' AND indus_cl_set_id = 'PANOSECTYP');</v>
      </c>
    </row>
    <row r="217" spans="1:14">
      <c r="A217" s="161" t="s">
        <v>5542</v>
      </c>
      <c r="B217" s="118" t="s">
        <v>6660</v>
      </c>
      <c r="C217" s="218" t="s">
        <v>6647</v>
      </c>
      <c r="D217" s="118" t="s">
        <v>5543</v>
      </c>
      <c r="E217" s="118"/>
      <c r="F217" s="118"/>
      <c r="G217" s="218" t="s">
        <v>6647</v>
      </c>
      <c r="H217" s="218" t="s">
        <v>6647</v>
      </c>
      <c r="I217" s="133">
        <v>1</v>
      </c>
      <c r="J217" s="93" t="s">
        <v>5931</v>
      </c>
      <c r="K217" s="93" t="s">
        <v>5931</v>
      </c>
      <c r="L217" s="93" t="s">
        <v>3813</v>
      </c>
      <c r="M217" s="93"/>
      <c r="N217" s="93" t="str">
        <f t="shared" ref="N217:N224" si="8">IF(I217=1,CONCATENATE("INSERT INTO ft_t_incl (clsf_oid, cl_value, indus_cl_set_id, level_num, start_tms, last_chg_tms, last_chg_usr_id, cl_nme, cl_desc,data_src_id)  SELECT '", B217, "','", C217, "','", D217, "',", I217, ",", J217, ",", K217, ",'", L217, "','", G217, "','", H217, "','", M217, "'     FROM DUAL WHERE NOT EXISTS (SELECT 1 FROM ft_t_incl WHERE cl_value = '", C217, "' AND indus_cl_set_id = '", D217, "');"),CONCATENATE("INSERT INTO ft_t_incl (clsf_oid, cl_value, indus_cl_set_id, prnt_clsf_oid, prnt_cl_value, level_num, start_tms, last_chg_tms, last_chg_usr_id, cl_nme, cl_desc,data_src_id)  SELECT '", B217, "','", C217, "','", D217, "','", E217, "','", F217, "',", I217, ",", J217, ",", K217, ",'", L217, "','", G217, "','", H217, "','", M217, "'     FROM DUAL WHERE NOT EXISTS (SELECT 1 FROM ft_t_incl WHERE cl_value = '", C217, "' AND indus_cl_set_id = '", D217, "'  AND level_num = ",I217,");"))</f>
        <v>INSERT INTO ft_t_incl (clsf_oid, cl_value, indus_cl_set_id, level_num, start_tms, last_chg_tms, last_chg_usr_id, cl_nme, cl_desc,data_src_id)  SELECT 'PANOSTA052','Bond','PANOSECTYP',1,SYSDATE(),SYSDATE(),'GS:PSG:P72','Bond','Bond',''     FROM DUAL WHERE NOT EXISTS (SELECT 1 FROM ft_t_incl WHERE cl_value = 'Bond' AND indus_cl_set_id = 'PANOSECTYP');</v>
      </c>
    </row>
    <row r="218" spans="1:14">
      <c r="A218" s="161" t="s">
        <v>5542</v>
      </c>
      <c r="B218" s="118" t="s">
        <v>6661</v>
      </c>
      <c r="C218" s="218" t="s">
        <v>6648</v>
      </c>
      <c r="D218" s="118" t="s">
        <v>5543</v>
      </c>
      <c r="E218" s="118"/>
      <c r="F218" s="118"/>
      <c r="G218" s="218" t="s">
        <v>6648</v>
      </c>
      <c r="H218" s="218" t="s">
        <v>6648</v>
      </c>
      <c r="I218" s="133">
        <v>1</v>
      </c>
      <c r="J218" s="93" t="s">
        <v>5931</v>
      </c>
      <c r="K218" s="93" t="s">
        <v>5931</v>
      </c>
      <c r="L218" s="93" t="s">
        <v>3813</v>
      </c>
      <c r="M218" s="93"/>
      <c r="N218" s="93" t="str">
        <f t="shared" si="8"/>
        <v>INSERT INTO ft_t_incl (clsf_oid, cl_value, indus_cl_set_id, level_num, start_tms, last_chg_tms, last_chg_usr_id, cl_nme, cl_desc,data_src_id)  SELECT 'PANOSTA053','Cmdt Fut WRT','PANOSECTYP',1,SYSDATE(),SYSDATE(),'GS:PSG:P72','Cmdt Fut WRT','Cmdt Fut WRT',''     FROM DUAL WHERE NOT EXISTS (SELECT 1 FROM ft_t_incl WHERE cl_value = 'Cmdt Fut WRT' AND indus_cl_set_id = 'PANOSECTYP');</v>
      </c>
    </row>
    <row r="219" spans="1:14">
      <c r="A219" s="161" t="s">
        <v>5542</v>
      </c>
      <c r="B219" s="118" t="s">
        <v>6662</v>
      </c>
      <c r="C219" s="218" t="s">
        <v>6649</v>
      </c>
      <c r="D219" s="118" t="s">
        <v>5543</v>
      </c>
      <c r="E219" s="118"/>
      <c r="F219" s="118"/>
      <c r="G219" s="218" t="s">
        <v>6649</v>
      </c>
      <c r="H219" s="218" t="s">
        <v>6649</v>
      </c>
      <c r="I219" s="133">
        <v>1</v>
      </c>
      <c r="J219" s="93" t="s">
        <v>5931</v>
      </c>
      <c r="K219" s="93" t="s">
        <v>5931</v>
      </c>
      <c r="L219" s="93" t="s">
        <v>3813</v>
      </c>
      <c r="M219" s="93"/>
      <c r="N219" s="93" t="str">
        <f t="shared" si="8"/>
        <v>INSERT INTO ft_t_incl (clsf_oid, cl_value, indus_cl_set_id, level_num, start_tms, last_chg_tms, last_chg_usr_id, cl_nme, cl_desc,data_src_id)  SELECT 'PANOSTA054','Commodity Index','PANOSECTYP',1,SYSDATE(),SYSDATE(),'GS:PSG:P72','Commodity Index','Commodity Index',''     FROM DUAL WHERE NOT EXISTS (SELECT 1 FROM ft_t_incl WHERE cl_value = 'Commodity Index' AND indus_cl_set_id = 'PANOSECTYP');</v>
      </c>
    </row>
    <row r="220" spans="1:14">
      <c r="A220" s="161" t="s">
        <v>5542</v>
      </c>
      <c r="B220" s="118" t="s">
        <v>6663</v>
      </c>
      <c r="C220" s="218" t="s">
        <v>6650</v>
      </c>
      <c r="D220" s="118" t="s">
        <v>5543</v>
      </c>
      <c r="E220" s="118"/>
      <c r="F220" s="118"/>
      <c r="G220" s="218" t="s">
        <v>6650</v>
      </c>
      <c r="H220" s="218" t="s">
        <v>6650</v>
      </c>
      <c r="I220" s="133">
        <v>1</v>
      </c>
      <c r="J220" s="93" t="s">
        <v>5931</v>
      </c>
      <c r="K220" s="93" t="s">
        <v>5931</v>
      </c>
      <c r="L220" s="93" t="s">
        <v>3813</v>
      </c>
      <c r="M220" s="93"/>
      <c r="N220" s="93" t="str">
        <f t="shared" si="8"/>
        <v>INSERT INTO ft_t_incl (clsf_oid, cl_value, indus_cl_set_id, level_num, start_tms, last_chg_tms, last_chg_usr_id, cl_nme, cl_desc,data_src_id)  SELECT 'PANOSTA055','Conv Bond','PANOSECTYP',1,SYSDATE(),SYSDATE(),'GS:PSG:P72','Conv Bond','Conv Bond',''     FROM DUAL WHERE NOT EXISTS (SELECT 1 FROM ft_t_incl WHERE cl_value = 'Conv Bond' AND indus_cl_set_id = 'PANOSECTYP');</v>
      </c>
    </row>
    <row r="221" spans="1:14">
      <c r="A221" s="161" t="s">
        <v>5542</v>
      </c>
      <c r="B221" s="118" t="s">
        <v>6664</v>
      </c>
      <c r="C221" s="218" t="s">
        <v>6651</v>
      </c>
      <c r="D221" s="118" t="s">
        <v>5543</v>
      </c>
      <c r="E221" s="118"/>
      <c r="F221" s="118"/>
      <c r="G221" s="218" t="s">
        <v>6651</v>
      </c>
      <c r="H221" s="218" t="s">
        <v>6651</v>
      </c>
      <c r="I221" s="133">
        <v>1</v>
      </c>
      <c r="J221" s="93" t="s">
        <v>5931</v>
      </c>
      <c r="K221" s="93" t="s">
        <v>5931</v>
      </c>
      <c r="L221" s="93" t="s">
        <v>3813</v>
      </c>
      <c r="M221" s="93"/>
      <c r="N221" s="93" t="str">
        <f t="shared" si="8"/>
        <v>INSERT INTO ft_t_incl (clsf_oid, cl_value, indus_cl_set_id, level_num, start_tms, last_chg_tms, last_chg_usr_id, cl_nme, cl_desc,data_src_id)  SELECT 'PANOSTA056','Equity Index','PANOSECTYP',1,SYSDATE(),SYSDATE(),'GS:PSG:P72','Equity Index','Equity Index',''     FROM DUAL WHERE NOT EXISTS (SELECT 1 FROM ft_t_incl WHERE cl_value = 'Equity Index' AND indus_cl_set_id = 'PANOSECTYP');</v>
      </c>
    </row>
    <row r="222" spans="1:14">
      <c r="A222" s="161" t="s">
        <v>5542</v>
      </c>
      <c r="B222" s="118" t="s">
        <v>6665</v>
      </c>
      <c r="C222" s="218" t="s">
        <v>6652</v>
      </c>
      <c r="D222" s="118" t="s">
        <v>5543</v>
      </c>
      <c r="E222" s="118"/>
      <c r="F222" s="118"/>
      <c r="G222" s="218" t="s">
        <v>6652</v>
      </c>
      <c r="H222" s="218" t="s">
        <v>6652</v>
      </c>
      <c r="I222" s="133">
        <v>1</v>
      </c>
      <c r="J222" s="93" t="s">
        <v>5931</v>
      </c>
      <c r="K222" s="93" t="s">
        <v>5931</v>
      </c>
      <c r="L222" s="93" t="s">
        <v>3813</v>
      </c>
      <c r="M222" s="93"/>
      <c r="N222" s="93" t="str">
        <f t="shared" si="8"/>
        <v>INSERT INTO ft_t_incl (clsf_oid, cl_value, indus_cl_set_id, level_num, start_tms, last_chg_tms, last_chg_usr_id, cl_nme, cl_desc,data_src_id)  SELECT 'PANOSTA057','FIDC','PANOSECTYP',1,SYSDATE(),SYSDATE(),'GS:PSG:P72','FIDC','FIDC',''     FROM DUAL WHERE NOT EXISTS (SELECT 1 FROM ft_t_incl WHERE cl_value = 'FIDC' AND indus_cl_set_id = 'PANOSECTYP');</v>
      </c>
    </row>
    <row r="223" spans="1:14">
      <c r="A223" s="161" t="s">
        <v>5542</v>
      </c>
      <c r="B223" s="118" t="s">
        <v>6666</v>
      </c>
      <c r="C223" s="218" t="s">
        <v>6653</v>
      </c>
      <c r="D223" s="118" t="s">
        <v>5543</v>
      </c>
      <c r="E223" s="118"/>
      <c r="F223" s="118"/>
      <c r="G223" s="218" t="s">
        <v>6653</v>
      </c>
      <c r="H223" s="218" t="s">
        <v>6653</v>
      </c>
      <c r="I223" s="133">
        <v>1</v>
      </c>
      <c r="J223" s="93" t="s">
        <v>5931</v>
      </c>
      <c r="K223" s="93" t="s">
        <v>5931</v>
      </c>
      <c r="L223" s="93" t="s">
        <v>3813</v>
      </c>
      <c r="M223" s="93"/>
      <c r="N223" s="93" t="str">
        <f t="shared" si="8"/>
        <v>INSERT INTO ft_t_incl (clsf_oid, cl_value, indus_cl_set_id, level_num, start_tms, last_chg_tms, last_chg_usr_id, cl_nme, cl_desc,data_src_id)  SELECT 'PANOSTA058','Fixed Income Index','PANOSECTYP',1,SYSDATE(),SYSDATE(),'GS:PSG:P72','Fixed Income Index','Fixed Income Index',''     FROM DUAL WHERE NOT EXISTS (SELECT 1 FROM ft_t_incl WHERE cl_value = 'Fixed Income Index' AND indus_cl_set_id = 'PANOSECTYP');</v>
      </c>
    </row>
    <row r="224" spans="1:14">
      <c r="A224" s="161" t="s">
        <v>5542</v>
      </c>
      <c r="B224" s="118" t="s">
        <v>6667</v>
      </c>
      <c r="C224" s="218" t="s">
        <v>6654</v>
      </c>
      <c r="D224" s="118" t="s">
        <v>5543</v>
      </c>
      <c r="E224" s="118"/>
      <c r="F224" s="118"/>
      <c r="G224" s="218" t="s">
        <v>6654</v>
      </c>
      <c r="H224" s="218" t="s">
        <v>6654</v>
      </c>
      <c r="I224" s="133">
        <v>1</v>
      </c>
      <c r="J224" s="93" t="s">
        <v>5931</v>
      </c>
      <c r="K224" s="93" t="s">
        <v>5931</v>
      </c>
      <c r="L224" s="93" t="s">
        <v>3813</v>
      </c>
      <c r="M224" s="93"/>
      <c r="N224" s="93" t="str">
        <f t="shared" si="8"/>
        <v>INSERT INTO ft_t_incl (clsf_oid, cl_value, indus_cl_set_id, level_num, start_tms, last_chg_tms, last_chg_usr_id, cl_nme, cl_desc,data_src_id)  SELECT 'PANOSTA059','Index','PANOSECTYP',1,SYSDATE(),SYSDATE(),'GS:PSG:P72','Index','Index',''     FROM DUAL WHERE NOT EXISTS (SELECT 1 FROM ft_t_incl WHERE cl_value = 'Index' AND indus_cl_set_id = 'PANOSECTYP');</v>
      </c>
    </row>
    <row r="225" spans="1:14">
      <c r="A225" s="161" t="s">
        <v>5542</v>
      </c>
      <c r="B225" s="118" t="s">
        <v>6668</v>
      </c>
      <c r="C225" s="218" t="s">
        <v>6655</v>
      </c>
      <c r="D225" s="118" t="s">
        <v>5543</v>
      </c>
      <c r="E225" s="118"/>
      <c r="F225" s="118"/>
      <c r="G225" s="218" t="s">
        <v>6655</v>
      </c>
      <c r="H225" s="218" t="s">
        <v>6655</v>
      </c>
      <c r="I225" s="133">
        <v>1</v>
      </c>
      <c r="J225" s="93" t="s">
        <v>5931</v>
      </c>
      <c r="K225" s="93" t="s">
        <v>5931</v>
      </c>
      <c r="L225" s="93" t="s">
        <v>3813</v>
      </c>
      <c r="M225" s="93"/>
      <c r="N225" s="93" t="str">
        <f t="shared" ref="N225:N230" si="9">IF(I225=1,CONCATENATE("INSERT INTO ft_t_incl (clsf_oid, cl_value, indus_cl_set_id, level_num, start_tms, last_chg_tms, last_chg_usr_id, cl_nme, cl_desc,data_src_id)  SELECT '", B225, "','", C225, "','", D225, "',", I225, ",", J225, ",", K225, ",'", L225, "','", G225, "','", H225, "','", M225, "'     FROM DUAL WHERE NOT EXISTS (SELECT 1 FROM ft_t_incl WHERE cl_value = '", C225, "' AND indus_cl_set_id = '", D225, "');"),CONCATENATE("INSERT INTO ft_t_incl (clsf_oid, cl_value, indus_cl_set_id, prnt_clsf_oid, prnt_cl_value, level_num, start_tms, last_chg_tms, last_chg_usr_id, cl_nme, cl_desc,data_src_id)  SELECT '", B225, "','", C225, "','", D225, "','", E225, "','", F225, "',", I225, ",", J225, ",", K225, ",'", L225, "','", G225, "','", H225, "','", M225, "'     FROM DUAL WHERE NOT EXISTS (SELECT 1 FROM ft_t_incl WHERE cl_value = '", C225, "' AND indus_cl_set_id = '", D225, "'  AND level_num = ",I225,");"))</f>
        <v>INSERT INTO ft_t_incl (clsf_oid, cl_value, indus_cl_set_id, level_num, start_tms, last_chg_tms, last_chg_usr_id, cl_nme, cl_desc,data_src_id)  SELECT 'PANOSTA060','Index WRT','PANOSECTYP',1,SYSDATE(),SYSDATE(),'GS:PSG:P72','Index WRT','Index WRT',''     FROM DUAL WHERE NOT EXISTS (SELECT 1 FROM ft_t_incl WHERE cl_value = 'Index WRT' AND indus_cl_set_id = 'PANOSECTYP');</v>
      </c>
    </row>
    <row r="226" spans="1:14">
      <c r="A226" s="161" t="s">
        <v>5542</v>
      </c>
      <c r="B226" s="118" t="s">
        <v>6669</v>
      </c>
      <c r="C226" s="218" t="s">
        <v>6656</v>
      </c>
      <c r="D226" s="118" t="s">
        <v>5543</v>
      </c>
      <c r="E226" s="118"/>
      <c r="F226" s="118"/>
      <c r="G226" s="218" t="s">
        <v>6656</v>
      </c>
      <c r="H226" s="218" t="s">
        <v>6656</v>
      </c>
      <c r="I226" s="133">
        <v>1</v>
      </c>
      <c r="J226" s="93" t="s">
        <v>5931</v>
      </c>
      <c r="K226" s="93" t="s">
        <v>5931</v>
      </c>
      <c r="L226" s="93" t="s">
        <v>3813</v>
      </c>
      <c r="M226" s="93"/>
      <c r="N226" s="93" t="str">
        <f t="shared" si="9"/>
        <v>INSERT INTO ft_t_incl (clsf_oid, cl_value, indus_cl_set_id, level_num, start_tms, last_chg_tms, last_chg_usr_id, cl_nme, cl_desc,data_src_id)  SELECT 'PANOSTA061','Physical index future.','PANOSECTYP',1,SYSDATE(),SYSDATE(),'GS:PSG:P72','Physical index future.','Physical index future.',''     FROM DUAL WHERE NOT EXISTS (SELECT 1 FROM ft_t_incl WHERE cl_value = 'Physical index future.' AND indus_cl_set_id = 'PANOSECTYP');</v>
      </c>
    </row>
    <row r="227" spans="1:14">
      <c r="A227" s="161" t="s">
        <v>5542</v>
      </c>
      <c r="B227" s="118" t="s">
        <v>6670</v>
      </c>
      <c r="C227" s="218" t="s">
        <v>3959</v>
      </c>
      <c r="D227" s="118" t="s">
        <v>5543</v>
      </c>
      <c r="E227" s="118"/>
      <c r="F227" s="118"/>
      <c r="G227" s="218" t="s">
        <v>3959</v>
      </c>
      <c r="H227" s="218" t="s">
        <v>3959</v>
      </c>
      <c r="I227" s="133">
        <v>1</v>
      </c>
      <c r="J227" s="93" t="s">
        <v>5931</v>
      </c>
      <c r="K227" s="93" t="s">
        <v>5931</v>
      </c>
      <c r="L227" s="93" t="s">
        <v>3813</v>
      </c>
      <c r="M227" s="93"/>
      <c r="N227" s="93" t="str">
        <f t="shared" si="9"/>
        <v>INSERT INTO ft_t_incl (clsf_oid, cl_value, indus_cl_set_id, level_num, start_tms, last_chg_tms, last_chg_usr_id, cl_nme, cl_desc,data_src_id)  SELECT 'PANOSTA062','Savings Share','PANOSECTYP',1,SYSDATE(),SYSDATE(),'GS:PSG:P72','Savings Share','Savings Share',''     FROM DUAL WHERE NOT EXISTS (SELECT 1 FROM ft_t_incl WHERE cl_value = 'Savings Share' AND indus_cl_set_id = 'PANOSECTYP');</v>
      </c>
    </row>
    <row r="228" spans="1:14">
      <c r="A228" s="161" t="s">
        <v>5542</v>
      </c>
      <c r="B228" s="118" t="s">
        <v>6671</v>
      </c>
      <c r="C228" s="218" t="s">
        <v>6657</v>
      </c>
      <c r="D228" s="118" t="s">
        <v>5543</v>
      </c>
      <c r="E228" s="118"/>
      <c r="F228" s="118"/>
      <c r="G228" s="218" t="s">
        <v>6657</v>
      </c>
      <c r="H228" s="218" t="s">
        <v>6657</v>
      </c>
      <c r="I228" s="133">
        <v>1</v>
      </c>
      <c r="J228" s="93" t="s">
        <v>5931</v>
      </c>
      <c r="K228" s="93" t="s">
        <v>5931</v>
      </c>
      <c r="L228" s="93" t="s">
        <v>3813</v>
      </c>
      <c r="M228" s="93"/>
      <c r="N228" s="93" t="str">
        <f t="shared" si="9"/>
        <v>INSERT INTO ft_t_incl (clsf_oid, cl_value, indus_cl_set_id, level_num, start_tms, last_chg_tms, last_chg_usr_id, cl_nme, cl_desc,data_src_id)  SELECT 'PANOSTA063','Sec Lending','PANOSECTYP',1,SYSDATE(),SYSDATE(),'GS:PSG:P72','Sec Lending','Sec Lending',''     FROM DUAL WHERE NOT EXISTS (SELECT 1 FROM ft_t_incl WHERE cl_value = 'Sec Lending' AND indus_cl_set_id = 'PANOSECTYP');</v>
      </c>
    </row>
    <row r="229" spans="1:14">
      <c r="A229" s="161" t="s">
        <v>5542</v>
      </c>
      <c r="B229" s="118" t="s">
        <v>6672</v>
      </c>
      <c r="C229" s="218" t="s">
        <v>6658</v>
      </c>
      <c r="D229" s="118" t="s">
        <v>5543</v>
      </c>
      <c r="E229" s="118"/>
      <c r="F229" s="118"/>
      <c r="G229" s="218" t="s">
        <v>6658</v>
      </c>
      <c r="H229" s="218" t="s">
        <v>6658</v>
      </c>
      <c r="I229" s="133">
        <v>1</v>
      </c>
      <c r="J229" s="93" t="s">
        <v>5931</v>
      </c>
      <c r="K229" s="93" t="s">
        <v>5931</v>
      </c>
      <c r="L229" s="93" t="s">
        <v>3813</v>
      </c>
      <c r="M229" s="93"/>
      <c r="N229" s="93" t="str">
        <f t="shared" si="9"/>
        <v>INSERT INTO ft_t_incl (clsf_oid, cl_value, indus_cl_set_id, level_num, start_tms, last_chg_tms, last_chg_usr_id, cl_nme, cl_desc,data_src_id)  SELECT 'PANOSTA064','SPOT','PANOSECTYP',1,SYSDATE(),SYSDATE(),'GS:PSG:P72','SPOT','SPOT',''     FROM DUAL WHERE NOT EXISTS (SELECT 1 FROM ft_t_incl WHERE cl_value = 'SPOT' AND indus_cl_set_id = 'PANOSECTYP');</v>
      </c>
    </row>
    <row r="230" spans="1:14">
      <c r="A230" s="161" t="s">
        <v>5542</v>
      </c>
      <c r="B230" s="118" t="s">
        <v>6673</v>
      </c>
      <c r="C230" s="218" t="s">
        <v>6659</v>
      </c>
      <c r="D230" s="118" t="s">
        <v>5543</v>
      </c>
      <c r="E230" s="118"/>
      <c r="F230" s="118"/>
      <c r="G230" s="218" t="s">
        <v>6659</v>
      </c>
      <c r="H230" s="218" t="s">
        <v>6659</v>
      </c>
      <c r="I230" s="133">
        <v>1</v>
      </c>
      <c r="J230" s="93" t="s">
        <v>5931</v>
      </c>
      <c r="K230" s="93" t="s">
        <v>5931</v>
      </c>
      <c r="L230" s="93" t="s">
        <v>3813</v>
      </c>
      <c r="M230" s="93"/>
      <c r="N230" s="93" t="str">
        <f t="shared" si="9"/>
        <v>INSERT INTO ft_t_incl (clsf_oid, cl_value, indus_cl_set_id, level_num, start_tms, last_chg_tms, last_chg_usr_id, cl_nme, cl_desc,data_src_id)  SELECT 'PANOSTA065','Spot index.','PANOSECTYP',1,SYSDATE(),SYSDATE(),'GS:PSG:P72','Spot index.','Spot index.',''     FROM DUAL WHERE NOT EXISTS (SELECT 1 FROM ft_t_incl WHERE cl_value = 'Spot index.' AND indus_cl_set_id = 'PANOSECTYP');</v>
      </c>
    </row>
    <row r="231" spans="1:14">
      <c r="A231" s="161" t="s">
        <v>6218</v>
      </c>
      <c r="B231" s="93" t="s">
        <v>6304</v>
      </c>
      <c r="C231" s="93" t="s">
        <v>6305</v>
      </c>
      <c r="D231" s="93" t="s">
        <v>6217</v>
      </c>
      <c r="E231" s="93"/>
      <c r="F231" s="93"/>
      <c r="G231" s="93" t="s">
        <v>6305</v>
      </c>
      <c r="H231" s="93" t="s">
        <v>6305</v>
      </c>
      <c r="I231" s="133">
        <v>1</v>
      </c>
      <c r="J231" s="93" t="s">
        <v>5931</v>
      </c>
      <c r="K231" s="93" t="s">
        <v>5931</v>
      </c>
      <c r="L231" s="93" t="s">
        <v>5625</v>
      </c>
      <c r="M231" s="118"/>
      <c r="N231" s="93" t="str">
        <f>IF(I231=1,CONCATENATE("INSERT INTO ft_t_incl (clsf_oid, cl_value, indus_cl_set_id, level_num, start_tms, last_chg_tms, last_chg_usr_id, cl_nme, cl_desc,data_src_id)  SELECT '", B231, "','", C231, "','", D231, "',", I231, ",", J231, ",", K231, ",'", L231, "','", G231, "','", H231, "','", M231, "'     FROM DUAL WHERE NOT EXISTS (SELECT 1 FROM ft_t_incl WHERE cl_value = '", C231, "' AND indus_cl_set_id = '", D231, "' AND LEVEL_NUM = ", I231, ");"),CONCATENATE("INSERT INTO ft_t_incl (clsf_oid, cl_value, indus_cl_set_id, prnt_clsf_oid, prnt_cl_value, level_num, start_tms, last_chg_tms, last_chg_usr_id, cl_nme, cl_desc,data_src_id)  SELECT '", B231, "','", C231, "','", D231, "','", E231, "','", F231, "',", I231, ",", J231, ",", K231, ",'", L231, "','", G231, "','", H231, "','", M231, "'     FROM DUAL WHERE NOT EXISTS (SELECT 1 FROM ft_t_incl WHERE cl_value = '", C231, "' AND indus_cl_set_id = '", D231, "'  AND level_num = ",I231,");"))</f>
        <v>INSERT INTO ft_t_incl (clsf_oid, cl_value, indus_cl_set_id, level_num, start_tms, last_chg_tms, last_chg_usr_id, cl_nme, cl_desc,data_src_id)  SELECT 'BUSSTRGY01','Domestic L/S','BUSSTRGY',1,SYSDATE(),SYSDATE(),'P72:CSTM','Domestic L/S','Domestic L/S',''     FROM DUAL WHERE NOT EXISTS (SELECT 1 FROM ft_t_incl WHERE cl_value = 'Domestic L/S' AND indus_cl_set_id = 'BUSSTRGY' AND LEVEL_NUM = 1);</v>
      </c>
    </row>
    <row r="232" spans="1:14">
      <c r="A232" s="161" t="s">
        <v>6218</v>
      </c>
      <c r="B232" s="93" t="s">
        <v>6315</v>
      </c>
      <c r="C232" s="93" t="s">
        <v>5988</v>
      </c>
      <c r="D232" s="93" t="s">
        <v>6217</v>
      </c>
      <c r="E232" s="93" t="s">
        <v>6304</v>
      </c>
      <c r="F232" s="93" t="s">
        <v>6305</v>
      </c>
      <c r="G232" s="93" t="s">
        <v>5988</v>
      </c>
      <c r="H232" s="93" t="s">
        <v>5988</v>
      </c>
      <c r="I232" s="133">
        <v>2</v>
      </c>
      <c r="J232" s="93" t="s">
        <v>5931</v>
      </c>
      <c r="K232" s="93" t="s">
        <v>5931</v>
      </c>
      <c r="L232" s="93" t="s">
        <v>5625</v>
      </c>
      <c r="M232" s="118"/>
      <c r="N232" s="93" t="str">
        <f t="shared" ref="N232:N262" si="10">IF(I232=1,CONCATENATE("INSERT INTO ft_t_incl (clsf_oid, cl_value, indus_cl_set_id, level_num, start_tms, last_chg_tms, last_chg_usr_id, cl_nme, cl_desc,data_src_id)  SELECT '", B232, "','", C232, "','", D232, "',", I232, ",", J232, ",", K232, ",'", L232, "','", G232, "','", H232, "','", M232, "'     FROM DUAL WHERE NOT EXISTS (SELECT 1 FROM ft_t_incl WHERE cl_value = '", C232, "' AND indus_cl_set_id = '", D232, "' AND LEVEL_NUM = ", I232, ");"),CONCATENATE("INSERT INTO ft_t_incl (clsf_oid, cl_value, indus_cl_set_id, prnt_clsf_oid, prnt_cl_value, level_num, start_tms, last_chg_tms, last_chg_usr_id, cl_nme, cl_desc,data_src_id)  SELECT '", B232, "','", C232, "','", D232, "','", E232, "','", F232, "',", I232, ",", J232, ",", K232, ",'", L232, "','", G232, "','", H232, "','", M232, "'     FROM DUAL WHERE NOT EXISTS (SELECT 1 FROM ft_t_incl WHERE cl_value = '", C232, "' AND indus_cl_set_id = '", D232, "'  AND level_num = ",I232,");"))</f>
        <v>INSERT INTO ft_t_incl (clsf_oid, cl_value, indus_cl_set_id, prnt_clsf_oid, prnt_cl_value, level_num, start_tms, last_chg_tms, last_chg_usr_id, cl_nme, cl_desc,data_src_id)  SELECT 'BUSSTRGY02','Energy','BUSSTRGY','BUSSTRGY01','Domestic L/S',2,SYSDATE(),SYSDATE(),'P72:CSTM','Energy','Energy',''     FROM DUAL WHERE NOT EXISTS (SELECT 1 FROM ft_t_incl WHERE cl_value = 'Energy' AND indus_cl_set_id = 'BUSSTRGY'  AND level_num = 2);</v>
      </c>
    </row>
    <row r="233" spans="1:14">
      <c r="A233" s="161" t="s">
        <v>6218</v>
      </c>
      <c r="B233" s="93" t="s">
        <v>6316</v>
      </c>
      <c r="C233" s="93" t="s">
        <v>5989</v>
      </c>
      <c r="D233" s="93" t="s">
        <v>6217</v>
      </c>
      <c r="E233" s="93" t="s">
        <v>6304</v>
      </c>
      <c r="F233" s="93" t="s">
        <v>6305</v>
      </c>
      <c r="G233" s="93" t="s">
        <v>5989</v>
      </c>
      <c r="H233" s="93" t="s">
        <v>5989</v>
      </c>
      <c r="I233" s="133">
        <v>2</v>
      </c>
      <c r="J233" s="93" t="s">
        <v>5931</v>
      </c>
      <c r="K233" s="93" t="s">
        <v>5931</v>
      </c>
      <c r="L233" s="93" t="s">
        <v>5625</v>
      </c>
      <c r="M233" s="118"/>
      <c r="N233" s="93" t="str">
        <f t="shared" si="10"/>
        <v>INSERT INTO ft_t_incl (clsf_oid, cl_value, indus_cl_set_id, prnt_clsf_oid, prnt_cl_value, level_num, start_tms, last_chg_tms, last_chg_usr_id, cl_nme, cl_desc,data_src_id)  SELECT 'BUSSTRGY03','Financials','BUSSTRGY','BUSSTRGY01','Domestic L/S',2,SYSDATE(),SYSDATE(),'P72:CSTM','Financials','Financials',''     FROM DUAL WHERE NOT EXISTS (SELECT 1 FROM ft_t_incl WHERE cl_value = 'Financials' AND indus_cl_set_id = 'BUSSTRGY'  AND level_num = 2);</v>
      </c>
    </row>
    <row r="234" spans="1:14">
      <c r="A234" s="161" t="s">
        <v>6218</v>
      </c>
      <c r="B234" s="93" t="s">
        <v>6317</v>
      </c>
      <c r="C234" s="93" t="s">
        <v>5990</v>
      </c>
      <c r="D234" s="93" t="s">
        <v>6217</v>
      </c>
      <c r="E234" s="93" t="s">
        <v>6304</v>
      </c>
      <c r="F234" s="93" t="s">
        <v>6305</v>
      </c>
      <c r="G234" s="93" t="s">
        <v>5990</v>
      </c>
      <c r="H234" s="93" t="s">
        <v>5990</v>
      </c>
      <c r="I234" s="133">
        <v>2</v>
      </c>
      <c r="J234" s="93" t="s">
        <v>5931</v>
      </c>
      <c r="K234" s="93" t="s">
        <v>5931</v>
      </c>
      <c r="L234" s="93" t="s">
        <v>5625</v>
      </c>
      <c r="M234" s="118"/>
      <c r="N234" s="93" t="str">
        <f t="shared" si="10"/>
        <v>INSERT INTO ft_t_incl (clsf_oid, cl_value, indus_cl_set_id, prnt_clsf_oid, prnt_cl_value, level_num, start_tms, last_chg_tms, last_chg_usr_id, cl_nme, cl_desc,data_src_id)  SELECT 'BUSSTRGY04','HealthCare','BUSSTRGY','BUSSTRGY01','Domestic L/S',2,SYSDATE(),SYSDATE(),'P72:CSTM','HealthCare','HealthCare',''     FROM DUAL WHERE NOT EXISTS (SELECT 1 FROM ft_t_incl WHERE cl_value = 'HealthCare' AND indus_cl_set_id = 'BUSSTRGY'  AND level_num = 2);</v>
      </c>
    </row>
    <row r="235" spans="1:14">
      <c r="A235" s="161" t="s">
        <v>6218</v>
      </c>
      <c r="B235" s="93" t="s">
        <v>6318</v>
      </c>
      <c r="C235" s="93" t="s">
        <v>5991</v>
      </c>
      <c r="D235" s="93" t="s">
        <v>6217</v>
      </c>
      <c r="E235" s="93" t="s">
        <v>6304</v>
      </c>
      <c r="F235" s="93" t="s">
        <v>6305</v>
      </c>
      <c r="G235" s="93" t="s">
        <v>5991</v>
      </c>
      <c r="H235" s="93" t="s">
        <v>5991</v>
      </c>
      <c r="I235" s="133">
        <v>2</v>
      </c>
      <c r="J235" s="93" t="s">
        <v>5931</v>
      </c>
      <c r="K235" s="93" t="s">
        <v>5931</v>
      </c>
      <c r="L235" s="93" t="s">
        <v>5625</v>
      </c>
      <c r="M235" s="118"/>
      <c r="N235" s="93" t="str">
        <f t="shared" si="10"/>
        <v>INSERT INTO ft_t_incl (clsf_oid, cl_value, indus_cl_set_id, prnt_clsf_oid, prnt_cl_value, level_num, start_tms, last_chg_tms, last_chg_usr_id, cl_nme, cl_desc,data_src_id)  SELECT 'BUSSTRGY05','Consumer Discretionary','BUSSTRGY','BUSSTRGY01','Domestic L/S',2,SYSDATE(),SYSDATE(),'P72:CSTM','Consumer Discretionary','Consumer Discretionary',''     FROM DUAL WHERE NOT EXISTS (SELECT 1 FROM ft_t_incl WHERE cl_value = 'Consumer Discretionary' AND indus_cl_set_id = 'BUSSTRGY'  AND level_num = 2);</v>
      </c>
    </row>
    <row r="236" spans="1:14">
      <c r="A236" s="161" t="s">
        <v>6218</v>
      </c>
      <c r="B236" s="93" t="s">
        <v>6319</v>
      </c>
      <c r="C236" s="93" t="s">
        <v>5992</v>
      </c>
      <c r="D236" s="93" t="s">
        <v>6217</v>
      </c>
      <c r="E236" s="93" t="s">
        <v>6304</v>
      </c>
      <c r="F236" s="93" t="s">
        <v>6305</v>
      </c>
      <c r="G236" s="93" t="s">
        <v>5992</v>
      </c>
      <c r="H236" s="93" t="s">
        <v>5992</v>
      </c>
      <c r="I236" s="133">
        <v>2</v>
      </c>
      <c r="J236" s="93" t="s">
        <v>5931</v>
      </c>
      <c r="K236" s="93" t="s">
        <v>5931</v>
      </c>
      <c r="L236" s="93" t="s">
        <v>5625</v>
      </c>
      <c r="M236" s="118"/>
      <c r="N236" s="93" t="str">
        <f t="shared" si="10"/>
        <v>INSERT INTO ft_t_incl (clsf_oid, cl_value, indus_cl_set_id, prnt_clsf_oid, prnt_cl_value, level_num, start_tms, last_chg_tms, last_chg_usr_id, cl_nme, cl_desc,data_src_id)  SELECT 'BUSSTRGY06','Consumer Staples','BUSSTRGY','BUSSTRGY01','Domestic L/S',2,SYSDATE(),SYSDATE(),'P72:CSTM','Consumer Staples','Consumer Staples',''     FROM DUAL WHERE NOT EXISTS (SELECT 1 FROM ft_t_incl WHERE cl_value = 'Consumer Staples' AND indus_cl_set_id = 'BUSSTRGY'  AND level_num = 2);</v>
      </c>
    </row>
    <row r="237" spans="1:14">
      <c r="A237" s="161" t="s">
        <v>6218</v>
      </c>
      <c r="B237" s="93" t="s">
        <v>6320</v>
      </c>
      <c r="C237" s="93" t="s">
        <v>5993</v>
      </c>
      <c r="D237" s="93" t="s">
        <v>6217</v>
      </c>
      <c r="E237" s="93" t="s">
        <v>6304</v>
      </c>
      <c r="F237" s="93" t="s">
        <v>6305</v>
      </c>
      <c r="G237" s="93" t="s">
        <v>5993</v>
      </c>
      <c r="H237" s="93" t="s">
        <v>5993</v>
      </c>
      <c r="I237" s="133">
        <v>2</v>
      </c>
      <c r="J237" s="93" t="s">
        <v>5931</v>
      </c>
      <c r="K237" s="93" t="s">
        <v>5931</v>
      </c>
      <c r="L237" s="93" t="s">
        <v>5625</v>
      </c>
      <c r="M237" s="118"/>
      <c r="N237" s="93" t="str">
        <f t="shared" si="10"/>
        <v>INSERT INTO ft_t_incl (clsf_oid, cl_value, indus_cl_set_id, prnt_clsf_oid, prnt_cl_value, level_num, start_tms, last_chg_tms, last_chg_usr_id, cl_nme, cl_desc,data_src_id)  SELECT 'BUSSTRGY07','Information Technology','BUSSTRGY','BUSSTRGY01','Domestic L/S',2,SYSDATE(),SYSDATE(),'P72:CSTM','Information Technology','Information Technology',''     FROM DUAL WHERE NOT EXISTS (SELECT 1 FROM ft_t_incl WHERE cl_value = 'Information Technology' AND indus_cl_set_id = 'BUSSTRGY'  AND level_num = 2);</v>
      </c>
    </row>
    <row r="238" spans="1:14">
      <c r="A238" s="161" t="s">
        <v>6218</v>
      </c>
      <c r="B238" s="93" t="s">
        <v>6321</v>
      </c>
      <c r="C238" s="93" t="s">
        <v>5994</v>
      </c>
      <c r="D238" s="93" t="s">
        <v>6217</v>
      </c>
      <c r="E238" s="93" t="s">
        <v>6304</v>
      </c>
      <c r="F238" s="93" t="s">
        <v>6305</v>
      </c>
      <c r="G238" s="93" t="s">
        <v>5994</v>
      </c>
      <c r="H238" s="93" t="s">
        <v>5994</v>
      </c>
      <c r="I238" s="133">
        <v>2</v>
      </c>
      <c r="J238" s="93" t="s">
        <v>5931</v>
      </c>
      <c r="K238" s="93" t="s">
        <v>5931</v>
      </c>
      <c r="L238" s="93" t="s">
        <v>5625</v>
      </c>
      <c r="M238" s="118"/>
      <c r="N238" s="93" t="str">
        <f t="shared" si="10"/>
        <v>INSERT INTO ft_t_incl (clsf_oid, cl_value, indus_cl_set_id, prnt_clsf_oid, prnt_cl_value, level_num, start_tms, last_chg_tms, last_chg_usr_id, cl_nme, cl_desc,data_src_id)  SELECT 'BUSSTRGY08','Communications Services','BUSSTRGY','BUSSTRGY01','Domestic L/S',2,SYSDATE(),SYSDATE(),'P72:CSTM','Communications Services','Communications Services',''     FROM DUAL WHERE NOT EXISTS (SELECT 1 FROM ft_t_incl WHERE cl_value = 'Communications Services' AND indus_cl_set_id = 'BUSSTRGY'  AND level_num = 2);</v>
      </c>
    </row>
    <row r="239" spans="1:14">
      <c r="A239" s="161" t="s">
        <v>6218</v>
      </c>
      <c r="B239" s="93" t="s">
        <v>6322</v>
      </c>
      <c r="C239" s="93" t="s">
        <v>5995</v>
      </c>
      <c r="D239" s="93" t="s">
        <v>6217</v>
      </c>
      <c r="E239" s="93" t="s">
        <v>6304</v>
      </c>
      <c r="F239" s="93" t="s">
        <v>6305</v>
      </c>
      <c r="G239" s="93" t="s">
        <v>5995</v>
      </c>
      <c r="H239" s="93" t="s">
        <v>5995</v>
      </c>
      <c r="I239" s="133">
        <v>2</v>
      </c>
      <c r="J239" s="93" t="s">
        <v>5931</v>
      </c>
      <c r="K239" s="93" t="s">
        <v>5931</v>
      </c>
      <c r="L239" s="93" t="s">
        <v>5625</v>
      </c>
      <c r="M239" s="118"/>
      <c r="N239" s="93" t="str">
        <f t="shared" si="10"/>
        <v>INSERT INTO ft_t_incl (clsf_oid, cl_value, indus_cl_set_id, prnt_clsf_oid, prnt_cl_value, level_num, start_tms, last_chg_tms, last_chg_usr_id, cl_nme, cl_desc,data_src_id)  SELECT 'BUSSTRGY09','Utilities','BUSSTRGY','BUSSTRGY01','Domestic L/S',2,SYSDATE(),SYSDATE(),'P72:CSTM','Utilities','Utilities',''     FROM DUAL WHERE NOT EXISTS (SELECT 1 FROM ft_t_incl WHERE cl_value = 'Utilities' AND indus_cl_set_id = 'BUSSTRGY'  AND level_num = 2);</v>
      </c>
    </row>
    <row r="240" spans="1:14">
      <c r="A240" s="161" t="s">
        <v>6218</v>
      </c>
      <c r="B240" s="93" t="s">
        <v>6323</v>
      </c>
      <c r="C240" s="93" t="s">
        <v>5996</v>
      </c>
      <c r="D240" s="93" t="s">
        <v>6217</v>
      </c>
      <c r="E240" s="93" t="s">
        <v>6304</v>
      </c>
      <c r="F240" s="93" t="s">
        <v>6305</v>
      </c>
      <c r="G240" s="93" t="s">
        <v>5996</v>
      </c>
      <c r="H240" s="93" t="s">
        <v>5996</v>
      </c>
      <c r="I240" s="133">
        <v>2</v>
      </c>
      <c r="J240" s="93" t="s">
        <v>5931</v>
      </c>
      <c r="K240" s="93" t="s">
        <v>5931</v>
      </c>
      <c r="L240" s="93" t="s">
        <v>5625</v>
      </c>
      <c r="M240" s="118"/>
      <c r="N240" s="93" t="str">
        <f t="shared" si="10"/>
        <v>INSERT INTO ft_t_incl (clsf_oid, cl_value, indus_cl_set_id, prnt_clsf_oid, prnt_cl_value, level_num, start_tms, last_chg_tms, last_chg_usr_id, cl_nme, cl_desc,data_src_id)  SELECT 'BUSSTRGY10','Industrials','BUSSTRGY','BUSSTRGY01','Domestic L/S',2,SYSDATE(),SYSDATE(),'P72:CSTM','Industrials','Industrials',''     FROM DUAL WHERE NOT EXISTS (SELECT 1 FROM ft_t_incl WHERE cl_value = 'Industrials' AND indus_cl_set_id = 'BUSSTRGY'  AND level_num = 2);</v>
      </c>
    </row>
    <row r="241" spans="1:14">
      <c r="A241" s="161" t="s">
        <v>6218</v>
      </c>
      <c r="B241" s="93" t="s">
        <v>6324</v>
      </c>
      <c r="C241" s="93" t="s">
        <v>5997</v>
      </c>
      <c r="D241" s="93" t="s">
        <v>6217</v>
      </c>
      <c r="E241" s="93" t="s">
        <v>6304</v>
      </c>
      <c r="F241" s="93" t="s">
        <v>6305</v>
      </c>
      <c r="G241" s="93" t="s">
        <v>5997</v>
      </c>
      <c r="H241" s="93" t="s">
        <v>5997</v>
      </c>
      <c r="I241" s="133">
        <v>2</v>
      </c>
      <c r="J241" s="93" t="s">
        <v>5931</v>
      </c>
      <c r="K241" s="93" t="s">
        <v>5931</v>
      </c>
      <c r="L241" s="93" t="s">
        <v>5625</v>
      </c>
      <c r="M241" s="118"/>
      <c r="N241" s="93" t="str">
        <f t="shared" si="10"/>
        <v>INSERT INTO ft_t_incl (clsf_oid, cl_value, indus_cl_set_id, prnt_clsf_oid, prnt_cl_value, level_num, start_tms, last_chg_tms, last_chg_usr_id, cl_nme, cl_desc,data_src_id)  SELECT 'BUSSTRGY11','Materials','BUSSTRGY','BUSSTRGY01','Domestic L/S',2,SYSDATE(),SYSDATE(),'P72:CSTM','Materials','Materials',''     FROM DUAL WHERE NOT EXISTS (SELECT 1 FROM ft_t_incl WHERE cl_value = 'Materials' AND indus_cl_set_id = 'BUSSTRGY'  AND level_num = 2);</v>
      </c>
    </row>
    <row r="242" spans="1:14">
      <c r="A242" s="161" t="s">
        <v>6218</v>
      </c>
      <c r="B242" s="93" t="s">
        <v>6325</v>
      </c>
      <c r="C242" s="93" t="s">
        <v>4018</v>
      </c>
      <c r="D242" s="93" t="s">
        <v>6217</v>
      </c>
      <c r="E242" s="93" t="s">
        <v>6304</v>
      </c>
      <c r="F242" s="93" t="s">
        <v>6305</v>
      </c>
      <c r="G242" s="93" t="s">
        <v>4018</v>
      </c>
      <c r="H242" s="93" t="s">
        <v>4018</v>
      </c>
      <c r="I242" s="133">
        <v>2</v>
      </c>
      <c r="J242" s="93" t="s">
        <v>5931</v>
      </c>
      <c r="K242" s="93" t="s">
        <v>5931</v>
      </c>
      <c r="L242" s="93" t="s">
        <v>5625</v>
      </c>
      <c r="M242" s="118"/>
      <c r="N242" s="93" t="str">
        <f t="shared" si="10"/>
        <v>INSERT INTO ft_t_incl (clsf_oid, cl_value, indus_cl_set_id, prnt_clsf_oid, prnt_cl_value, level_num, start_tms, last_chg_tms, last_chg_usr_id, cl_nme, cl_desc,data_src_id)  SELECT 'BUSSTRGY12','Real Estate','BUSSTRGY','BUSSTRGY01','Domestic L/S',2,SYSDATE(),SYSDATE(),'P72:CSTM','Real Estate','Real Estate',''     FROM DUAL WHERE NOT EXISTS (SELECT 1 FROM ft_t_incl WHERE cl_value = 'Real Estate' AND indus_cl_set_id = 'BUSSTRGY'  AND level_num = 2);</v>
      </c>
    </row>
    <row r="243" spans="1:14">
      <c r="A243" s="161" t="s">
        <v>6218</v>
      </c>
      <c r="B243" s="93" t="s">
        <v>6326</v>
      </c>
      <c r="C243" s="93" t="s">
        <v>5998</v>
      </c>
      <c r="D243" s="93" t="s">
        <v>6217</v>
      </c>
      <c r="E243" s="93" t="s">
        <v>6304</v>
      </c>
      <c r="F243" s="93" t="s">
        <v>6305</v>
      </c>
      <c r="G243" s="93" t="s">
        <v>5998</v>
      </c>
      <c r="H243" s="93" t="s">
        <v>5998</v>
      </c>
      <c r="I243" s="133">
        <v>2</v>
      </c>
      <c r="J243" s="93" t="s">
        <v>5931</v>
      </c>
      <c r="K243" s="93" t="s">
        <v>5931</v>
      </c>
      <c r="L243" s="93" t="s">
        <v>5625</v>
      </c>
      <c r="M243" s="118"/>
      <c r="N243" s="93" t="str">
        <f t="shared" si="10"/>
        <v>INSERT INTO ft_t_incl (clsf_oid, cl_value, indus_cl_set_id, prnt_clsf_oid, prnt_cl_value, level_num, start_tms, last_chg_tms, last_chg_usr_id, cl_nme, cl_desc,data_src_id)  SELECT 'BUSSTRGY13','Other','BUSSTRGY','BUSSTRGY01','Domestic L/S',2,SYSDATE(),SYSDATE(),'P72:CSTM','Other','Other',''     FROM DUAL WHERE NOT EXISTS (SELECT 1 FROM ft_t_incl WHERE cl_value = 'Other' AND indus_cl_set_id = 'BUSSTRGY'  AND level_num = 2);</v>
      </c>
    </row>
    <row r="244" spans="1:14">
      <c r="A244" s="161" t="s">
        <v>6218</v>
      </c>
      <c r="B244" s="93" t="s">
        <v>6327</v>
      </c>
      <c r="C244" s="93" t="s">
        <v>5999</v>
      </c>
      <c r="D244" s="93" t="s">
        <v>6217</v>
      </c>
      <c r="E244" s="93" t="s">
        <v>6304</v>
      </c>
      <c r="F244" s="93" t="s">
        <v>6305</v>
      </c>
      <c r="G244" s="93" t="s">
        <v>5999</v>
      </c>
      <c r="H244" s="93" t="s">
        <v>5999</v>
      </c>
      <c r="I244" s="133">
        <v>2</v>
      </c>
      <c r="J244" s="93" t="s">
        <v>5931</v>
      </c>
      <c r="K244" s="93" t="s">
        <v>5931</v>
      </c>
      <c r="L244" s="93" t="s">
        <v>5625</v>
      </c>
      <c r="M244" s="118"/>
      <c r="N244" s="93" t="str">
        <f t="shared" si="10"/>
        <v>INSERT INTO ft_t_incl (clsf_oid, cl_value, indus_cl_set_id, prnt_clsf_oid, prnt_cl_value, level_num, start_tms, last_chg_tms, last_chg_usr_id, cl_nme, cl_desc,data_src_id)  SELECT 'BUSSTRGY14','Generalist','BUSSTRGY','BUSSTRGY01','Domestic L/S',2,SYSDATE(),SYSDATE(),'P72:CSTM','Generalist','Generalist',''     FROM DUAL WHERE NOT EXISTS (SELECT 1 FROM ft_t_incl WHERE cl_value = 'Generalist' AND indus_cl_set_id = 'BUSSTRGY'  AND level_num = 2);</v>
      </c>
    </row>
    <row r="245" spans="1:14">
      <c r="A245" s="161" t="s">
        <v>6218</v>
      </c>
      <c r="B245" s="93" t="s">
        <v>6328</v>
      </c>
      <c r="C245" s="93" t="s">
        <v>6251</v>
      </c>
      <c r="D245" s="93" t="s">
        <v>6217</v>
      </c>
      <c r="E245" s="93" t="s">
        <v>6304</v>
      </c>
      <c r="F245" s="93" t="s">
        <v>6305</v>
      </c>
      <c r="G245" s="93" t="s">
        <v>6251</v>
      </c>
      <c r="H245" s="93" t="s">
        <v>6251</v>
      </c>
      <c r="I245" s="133">
        <v>2</v>
      </c>
      <c r="J245" s="93" t="s">
        <v>5931</v>
      </c>
      <c r="K245" s="93" t="s">
        <v>5931</v>
      </c>
      <c r="L245" s="93" t="s">
        <v>5625</v>
      </c>
      <c r="M245" s="118"/>
      <c r="N245" s="93" t="str">
        <f t="shared" si="10"/>
        <v>INSERT INTO ft_t_incl (clsf_oid, cl_value, indus_cl_set_id, prnt_clsf_oid, prnt_cl_value, level_num, start_tms, last_chg_tms, last_chg_usr_id, cl_nme, cl_desc,data_src_id)  SELECT 'BUSSTRGY15','Equity Capital Markets','BUSSTRGY','BUSSTRGY01','Domestic L/S',2,SYSDATE(),SYSDATE(),'P72:CSTM','Equity Capital Markets','Equity Capital Markets',''     FROM DUAL WHERE NOT EXISTS (SELECT 1 FROM ft_t_incl WHERE cl_value = 'Equity Capital Markets' AND indus_cl_set_id = 'BUSSTRGY'  AND level_num = 2);</v>
      </c>
    </row>
    <row r="246" spans="1:14">
      <c r="A246" s="161" t="s">
        <v>6218</v>
      </c>
      <c r="B246" s="93" t="s">
        <v>6329</v>
      </c>
      <c r="C246" s="93" t="s">
        <v>6116</v>
      </c>
      <c r="D246" s="93" t="s">
        <v>6217</v>
      </c>
      <c r="E246" s="93"/>
      <c r="F246" s="93"/>
      <c r="G246" s="93" t="s">
        <v>6116</v>
      </c>
      <c r="H246" s="93" t="s">
        <v>6116</v>
      </c>
      <c r="I246" s="133">
        <v>1</v>
      </c>
      <c r="J246" s="93" t="s">
        <v>5931</v>
      </c>
      <c r="K246" s="93" t="s">
        <v>5931</v>
      </c>
      <c r="L246" s="93" t="s">
        <v>5625</v>
      </c>
      <c r="M246" s="118"/>
      <c r="N246" s="93" t="str">
        <f t="shared" si="10"/>
        <v>INSERT INTO ft_t_incl (clsf_oid, cl_value, indus_cl_set_id, level_num, start_tms, last_chg_tms, last_chg_usr_id, cl_nme, cl_desc,data_src_id)  SELECT 'BUSSTRGY16','Quant','BUSSTRGY',1,SYSDATE(),SYSDATE(),'P72:CSTM','Quant','Quant',''     FROM DUAL WHERE NOT EXISTS (SELECT 1 FROM ft_t_incl WHERE cl_value = 'Quant' AND indus_cl_set_id = 'BUSSTRGY' AND LEVEL_NUM = 1);</v>
      </c>
    </row>
    <row r="247" spans="1:14">
      <c r="A247" s="161" t="s">
        <v>6218</v>
      </c>
      <c r="B247" s="93" t="s">
        <v>6330</v>
      </c>
      <c r="C247" s="93" t="s">
        <v>6306</v>
      </c>
      <c r="D247" s="93" t="s">
        <v>6217</v>
      </c>
      <c r="E247" s="93" t="s">
        <v>6329</v>
      </c>
      <c r="F247" s="93" t="s">
        <v>6116</v>
      </c>
      <c r="G247" s="93" t="s">
        <v>6306</v>
      </c>
      <c r="H247" s="93" t="s">
        <v>6306</v>
      </c>
      <c r="I247" s="133">
        <v>2</v>
      </c>
      <c r="J247" s="93" t="s">
        <v>5931</v>
      </c>
      <c r="K247" s="93" t="s">
        <v>5931</v>
      </c>
      <c r="L247" s="93" t="s">
        <v>5625</v>
      </c>
      <c r="M247" s="118"/>
      <c r="N247" s="93" t="str">
        <f t="shared" si="10"/>
        <v>INSERT INTO ft_t_incl (clsf_oid, cl_value, indus_cl_set_id, prnt_clsf_oid, prnt_cl_value, level_num, start_tms, last_chg_tms, last_chg_usr_id, cl_nme, cl_desc,data_src_id)  SELECT 'BUSSTRGY17','High Return Strategy-CTA','BUSSTRGY','BUSSTRGY16','Quant',2,SYSDATE(),SYSDATE(),'P72:CSTM','High Return Strategy-CTA','High Return Strategy-CTA',''     FROM DUAL WHERE NOT EXISTS (SELECT 1 FROM ft_t_incl WHERE cl_value = 'High Return Strategy-CTA' AND indus_cl_set_id = 'BUSSTRGY'  AND level_num = 2);</v>
      </c>
    </row>
    <row r="248" spans="1:14">
      <c r="A248" s="161" t="s">
        <v>6218</v>
      </c>
      <c r="B248" s="93" t="s">
        <v>6331</v>
      </c>
      <c r="C248" s="93" t="s">
        <v>6307</v>
      </c>
      <c r="D248" s="93" t="s">
        <v>6217</v>
      </c>
      <c r="E248" s="93" t="s">
        <v>6329</v>
      </c>
      <c r="F248" s="93" t="s">
        <v>6116</v>
      </c>
      <c r="G248" s="93" t="s">
        <v>6307</v>
      </c>
      <c r="H248" s="93" t="s">
        <v>6307</v>
      </c>
      <c r="I248" s="133">
        <v>2</v>
      </c>
      <c r="J248" s="93" t="s">
        <v>5931</v>
      </c>
      <c r="K248" s="93" t="s">
        <v>5931</v>
      </c>
      <c r="L248" s="93" t="s">
        <v>5625</v>
      </c>
      <c r="M248" s="118"/>
      <c r="N248" s="93" t="str">
        <f t="shared" si="10"/>
        <v>INSERT INTO ft_t_incl (clsf_oid, cl_value, indus_cl_set_id, prnt_clsf_oid, prnt_cl_value, level_num, start_tms, last_chg_tms, last_chg_usr_id, cl_nme, cl_desc,data_src_id)  SELECT 'BUSSTRGY18','High Return Strategy-EQ','BUSSTRGY','BUSSTRGY16','Quant',2,SYSDATE(),SYSDATE(),'P72:CSTM','High Return Strategy-EQ','High Return Strategy-EQ',''     FROM DUAL WHERE NOT EXISTS (SELECT 1 FROM ft_t_incl WHERE cl_value = 'High Return Strategy-EQ' AND indus_cl_set_id = 'BUSSTRGY'  AND level_num = 2);</v>
      </c>
    </row>
    <row r="249" spans="1:14">
      <c r="A249" s="161" t="s">
        <v>6218</v>
      </c>
      <c r="B249" s="93" t="s">
        <v>6332</v>
      </c>
      <c r="C249" s="93" t="s">
        <v>6308</v>
      </c>
      <c r="D249" s="93" t="s">
        <v>6217</v>
      </c>
      <c r="E249" s="93" t="s">
        <v>6329</v>
      </c>
      <c r="F249" s="93" t="s">
        <v>6116</v>
      </c>
      <c r="G249" s="93" t="s">
        <v>6308</v>
      </c>
      <c r="H249" s="93" t="s">
        <v>6308</v>
      </c>
      <c r="I249" s="133">
        <v>2</v>
      </c>
      <c r="J249" s="93" t="s">
        <v>5931</v>
      </c>
      <c r="K249" s="93" t="s">
        <v>5931</v>
      </c>
      <c r="L249" s="93" t="s">
        <v>5625</v>
      </c>
      <c r="M249" s="118"/>
      <c r="N249" s="93" t="str">
        <f t="shared" si="10"/>
        <v>INSERT INTO ft_t_incl (clsf_oid, cl_value, indus_cl_set_id, prnt_clsf_oid, prnt_cl_value, level_num, start_tms, last_chg_tms, last_chg_usr_id, cl_nme, cl_desc,data_src_id)  SELECT 'BUSSTRGY19','Mid Frequency Strategy-CTA','BUSSTRGY','BUSSTRGY16','Quant',2,SYSDATE(),SYSDATE(),'P72:CSTM','Mid Frequency Strategy-CTA','Mid Frequency Strategy-CTA',''     FROM DUAL WHERE NOT EXISTS (SELECT 1 FROM ft_t_incl WHERE cl_value = 'Mid Frequency Strategy-CTA' AND indus_cl_set_id = 'BUSSTRGY'  AND level_num = 2);</v>
      </c>
    </row>
    <row r="250" spans="1:14">
      <c r="A250" s="161" t="s">
        <v>6218</v>
      </c>
      <c r="B250" s="93" t="s">
        <v>6333</v>
      </c>
      <c r="C250" s="93" t="s">
        <v>6309</v>
      </c>
      <c r="D250" s="93" t="s">
        <v>6217</v>
      </c>
      <c r="E250" s="93" t="s">
        <v>6329</v>
      </c>
      <c r="F250" s="93" t="s">
        <v>6116</v>
      </c>
      <c r="G250" s="93" t="s">
        <v>6309</v>
      </c>
      <c r="H250" s="93" t="s">
        <v>6309</v>
      </c>
      <c r="I250" s="133">
        <v>2</v>
      </c>
      <c r="J250" s="93" t="s">
        <v>5931</v>
      </c>
      <c r="K250" s="93" t="s">
        <v>5931</v>
      </c>
      <c r="L250" s="93" t="s">
        <v>5625</v>
      </c>
      <c r="M250" s="118"/>
      <c r="N250" s="93" t="str">
        <f t="shared" si="10"/>
        <v>INSERT INTO ft_t_incl (clsf_oid, cl_value, indus_cl_set_id, prnt_clsf_oid, prnt_cl_value, level_num, start_tms, last_chg_tms, last_chg_usr_id, cl_nme, cl_desc,data_src_id)  SELECT 'BUSSTRGY20','Mid Frequency Strategy-EQ','BUSSTRGY','BUSSTRGY16','Quant',2,SYSDATE(),SYSDATE(),'P72:CSTM','Mid Frequency Strategy-EQ','Mid Frequency Strategy-EQ',''     FROM DUAL WHERE NOT EXISTS (SELECT 1 FROM ft_t_incl WHERE cl_value = 'Mid Frequency Strategy-EQ' AND indus_cl_set_id = 'BUSSTRGY'  AND level_num = 2);</v>
      </c>
    </row>
    <row r="251" spans="1:14">
      <c r="A251" s="161" t="s">
        <v>6218</v>
      </c>
      <c r="B251" s="93" t="s">
        <v>6334</v>
      </c>
      <c r="C251" s="93" t="s">
        <v>6310</v>
      </c>
      <c r="D251" s="93" t="s">
        <v>6217</v>
      </c>
      <c r="E251" s="93" t="s">
        <v>6329</v>
      </c>
      <c r="F251" s="93" t="s">
        <v>6116</v>
      </c>
      <c r="G251" s="93" t="s">
        <v>6310</v>
      </c>
      <c r="H251" s="93" t="s">
        <v>6310</v>
      </c>
      <c r="I251" s="133">
        <v>2</v>
      </c>
      <c r="J251" s="93" t="s">
        <v>5931</v>
      </c>
      <c r="K251" s="93" t="s">
        <v>5931</v>
      </c>
      <c r="L251" s="93" t="s">
        <v>5625</v>
      </c>
      <c r="M251" s="118"/>
      <c r="N251" s="93" t="str">
        <f t="shared" si="10"/>
        <v>INSERT INTO ft_t_incl (clsf_oid, cl_value, indus_cl_set_id, prnt_clsf_oid, prnt_cl_value, level_num, start_tms, last_chg_tms, last_chg_usr_id, cl_nme, cl_desc,data_src_id)  SELECT 'BUSSTRGY21','Low Frequency Strategy (Polisher)','BUSSTRGY','BUSSTRGY16','Quant',2,SYSDATE(),SYSDATE(),'P72:CSTM','Low Frequency Strategy (Polisher)','Low Frequency Strategy (Polisher)',''     FROM DUAL WHERE NOT EXISTS (SELECT 1 FROM ft_t_incl WHERE cl_value = 'Low Frequency Strategy (Polisher)' AND indus_cl_set_id = 'BUSSTRGY'  AND level_num = 2);</v>
      </c>
    </row>
    <row r="252" spans="1:14">
      <c r="A252" s="161" t="s">
        <v>6218</v>
      </c>
      <c r="B252" s="93" t="s">
        <v>6335</v>
      </c>
      <c r="C252" s="93" t="s">
        <v>6311</v>
      </c>
      <c r="D252" s="93" t="s">
        <v>6217</v>
      </c>
      <c r="E252" s="93" t="s">
        <v>6329</v>
      </c>
      <c r="F252" s="93" t="s">
        <v>6116</v>
      </c>
      <c r="G252" s="93" t="s">
        <v>6311</v>
      </c>
      <c r="H252" s="93" t="s">
        <v>6311</v>
      </c>
      <c r="I252" s="133">
        <v>2</v>
      </c>
      <c r="J252" s="93" t="s">
        <v>5931</v>
      </c>
      <c r="K252" s="93" t="s">
        <v>5931</v>
      </c>
      <c r="L252" s="93" t="s">
        <v>5625</v>
      </c>
      <c r="M252" s="118"/>
      <c r="N252" s="93" t="str">
        <f t="shared" si="10"/>
        <v>INSERT INTO ft_t_incl (clsf_oid, cl_value, indus_cl_set_id, prnt_clsf_oid, prnt_cl_value, level_num, start_tms, last_chg_tms, last_chg_usr_id, cl_nme, cl_desc,data_src_id)  SELECT 'BUSSTRGY22','Multi-Strategies (Directional Strategy)','BUSSTRGY','BUSSTRGY16','Quant',2,SYSDATE(),SYSDATE(),'P72:CSTM','Multi-Strategies (Directional Strategy)','Multi-Strategies (Directional Strategy)',''     FROM DUAL WHERE NOT EXISTS (SELECT 1 FROM ft_t_incl WHERE cl_value = 'Multi-Strategies (Directional Strategy)' AND indus_cl_set_id = 'BUSSTRGY'  AND level_num = 2);</v>
      </c>
    </row>
    <row r="253" spans="1:14">
      <c r="A253" s="161" t="s">
        <v>6218</v>
      </c>
      <c r="B253" s="93" t="s">
        <v>6336</v>
      </c>
      <c r="C253" s="93" t="s">
        <v>6106</v>
      </c>
      <c r="D253" s="93" t="s">
        <v>6217</v>
      </c>
      <c r="E253" s="93" t="s">
        <v>6329</v>
      </c>
      <c r="F253" s="93" t="s">
        <v>6116</v>
      </c>
      <c r="G253" s="93" t="s">
        <v>6106</v>
      </c>
      <c r="H253" s="93" t="s">
        <v>6106</v>
      </c>
      <c r="I253" s="133">
        <v>2</v>
      </c>
      <c r="J253" s="93" t="s">
        <v>5931</v>
      </c>
      <c r="K253" s="93" t="s">
        <v>5931</v>
      </c>
      <c r="L253" s="93" t="s">
        <v>5625</v>
      </c>
      <c r="M253" s="118"/>
      <c r="N253" s="93" t="str">
        <f t="shared" si="10"/>
        <v>INSERT INTO ft_t_incl (clsf_oid, cl_value, indus_cl_set_id, prnt_clsf_oid, prnt_cl_value, level_num, start_tms, last_chg_tms, last_chg_usr_id, cl_nme, cl_desc,data_src_id)  SELECT 'BUSSTRGY23','Signal Generation','BUSSTRGY','BUSSTRGY16','Quant',2,SYSDATE(),SYSDATE(),'P72:CSTM','Signal Generation','Signal Generation',''     FROM DUAL WHERE NOT EXISTS (SELECT 1 FROM ft_t_incl WHERE cl_value = 'Signal Generation' AND indus_cl_set_id = 'BUSSTRGY'  AND level_num = 2);</v>
      </c>
    </row>
    <row r="254" spans="1:14">
      <c r="A254" s="161" t="s">
        <v>6218</v>
      </c>
      <c r="B254" s="93" t="s">
        <v>6337</v>
      </c>
      <c r="C254" s="93" t="s">
        <v>6107</v>
      </c>
      <c r="D254" s="93" t="s">
        <v>6217</v>
      </c>
      <c r="E254" s="93" t="s">
        <v>6329</v>
      </c>
      <c r="F254" s="93" t="s">
        <v>6116</v>
      </c>
      <c r="G254" s="93" t="s">
        <v>6107</v>
      </c>
      <c r="H254" s="93" t="s">
        <v>6107</v>
      </c>
      <c r="I254" s="133">
        <v>2</v>
      </c>
      <c r="J254" s="93" t="s">
        <v>5931</v>
      </c>
      <c r="K254" s="93" t="s">
        <v>5931</v>
      </c>
      <c r="L254" s="93" t="s">
        <v>5625</v>
      </c>
      <c r="M254" s="118"/>
      <c r="N254" s="93" t="str">
        <f t="shared" si="10"/>
        <v>INSERT INTO ft_t_incl (clsf_oid, cl_value, indus_cl_set_id, prnt_clsf_oid, prnt_cl_value, level_num, start_tms, last_chg_tms, last_chg_usr_id, cl_nme, cl_desc,data_src_id)  SELECT 'BUSSTRGY24','Spin-Outs','BUSSTRGY','BUSSTRGY16','Quant',2,SYSDATE(),SYSDATE(),'P72:CSTM','Spin-Outs','Spin-Outs',''     FROM DUAL WHERE NOT EXISTS (SELECT 1 FROM ft_t_incl WHERE cl_value = 'Spin-Outs' AND indus_cl_set_id = 'BUSSTRGY'  AND level_num = 2);</v>
      </c>
    </row>
    <row r="255" spans="1:14">
      <c r="A255" s="161" t="s">
        <v>6218</v>
      </c>
      <c r="B255" s="93" t="s">
        <v>6338</v>
      </c>
      <c r="C255" s="93" t="s">
        <v>6108</v>
      </c>
      <c r="D255" s="93" t="s">
        <v>6217</v>
      </c>
      <c r="E255" s="93" t="s">
        <v>6329</v>
      </c>
      <c r="F255" s="93" t="s">
        <v>6116</v>
      </c>
      <c r="G255" s="93" t="s">
        <v>6108</v>
      </c>
      <c r="H255" s="93" t="s">
        <v>6108</v>
      </c>
      <c r="I255" s="133">
        <v>2</v>
      </c>
      <c r="J255" s="93" t="s">
        <v>5931</v>
      </c>
      <c r="K255" s="93" t="s">
        <v>5931</v>
      </c>
      <c r="L255" s="93" t="s">
        <v>5625</v>
      </c>
      <c r="M255" s="118"/>
      <c r="N255" s="93" t="str">
        <f t="shared" si="10"/>
        <v>INSERT INTO ft_t_incl (clsf_oid, cl_value, indus_cl_set_id, prnt_clsf_oid, prnt_cl_value, level_num, start_tms, last_chg_tms, last_chg_usr_id, cl_nme, cl_desc,data_src_id)  SELECT 'BUSSTRGY25','White Space','BUSSTRGY','BUSSTRGY16','Quant',2,SYSDATE(),SYSDATE(),'P72:CSTM','White Space','White Space',''     FROM DUAL WHERE NOT EXISTS (SELECT 1 FROM ft_t_incl WHERE cl_value = 'White Space' AND indus_cl_set_id = 'BUSSTRGY'  AND level_num = 2);</v>
      </c>
    </row>
    <row r="256" spans="1:14">
      <c r="A256" s="161" t="s">
        <v>6218</v>
      </c>
      <c r="B256" s="93" t="s">
        <v>6339</v>
      </c>
      <c r="C256" s="93" t="s">
        <v>6019</v>
      </c>
      <c r="D256" s="93" t="s">
        <v>6217</v>
      </c>
      <c r="E256" s="93" t="s">
        <v>6329</v>
      </c>
      <c r="F256" s="93" t="s">
        <v>6116</v>
      </c>
      <c r="G256" s="93" t="s">
        <v>6019</v>
      </c>
      <c r="H256" s="93" t="s">
        <v>6019</v>
      </c>
      <c r="I256" s="133">
        <v>2</v>
      </c>
      <c r="J256" s="93" t="s">
        <v>5931</v>
      </c>
      <c r="K256" s="93" t="s">
        <v>5931</v>
      </c>
      <c r="L256" s="93" t="s">
        <v>5625</v>
      </c>
      <c r="M256" s="118"/>
      <c r="N256" s="93" t="str">
        <f t="shared" si="10"/>
        <v>INSERT INTO ft_t_incl (clsf_oid, cl_value, indus_cl_set_id, prnt_clsf_oid, prnt_cl_value, level_num, start_tms, last_chg_tms, last_chg_usr_id, cl_nme, cl_desc,data_src_id)  SELECT 'BUSSTRGY26','Central Book','BUSSTRGY','BUSSTRGY16','Quant',2,SYSDATE(),SYSDATE(),'P72:CSTM','Central Book','Central Book',''     FROM DUAL WHERE NOT EXISTS (SELECT 1 FROM ft_t_incl WHERE cl_value = 'Central Book' AND indus_cl_set_id = 'BUSSTRGY'  AND level_num = 2);</v>
      </c>
    </row>
    <row r="257" spans="1:14">
      <c r="A257" s="161" t="s">
        <v>6218</v>
      </c>
      <c r="B257" s="93" t="s">
        <v>6340</v>
      </c>
      <c r="C257" s="93" t="s">
        <v>6312</v>
      </c>
      <c r="D257" s="93" t="s">
        <v>6217</v>
      </c>
      <c r="E257" s="93"/>
      <c r="F257" s="93"/>
      <c r="G257" s="93" t="s">
        <v>6312</v>
      </c>
      <c r="H257" s="93" t="s">
        <v>6312</v>
      </c>
      <c r="I257" s="133">
        <v>1</v>
      </c>
      <c r="J257" s="93" t="s">
        <v>5931</v>
      </c>
      <c r="K257" s="93" t="s">
        <v>5931</v>
      </c>
      <c r="L257" s="93" t="s">
        <v>5625</v>
      </c>
      <c r="M257" s="118"/>
      <c r="N257" s="93" t="str">
        <f t="shared" si="10"/>
        <v>INSERT INTO ft_t_incl (clsf_oid, cl_value, indus_cl_set_id, level_num, start_tms, last_chg_tms, last_chg_usr_id, cl_nme, cl_desc,data_src_id)  SELECT 'BUSSTRGY27','Global Macro','BUSSTRGY',1,SYSDATE(),SYSDATE(),'P72:CSTM','Global Macro','Global Macro',''     FROM DUAL WHERE NOT EXISTS (SELECT 1 FROM ft_t_incl WHERE cl_value = 'Global Macro' AND indus_cl_set_id = 'BUSSTRGY' AND LEVEL_NUM = 1);</v>
      </c>
    </row>
    <row r="258" spans="1:14">
      <c r="A258" s="161" t="s">
        <v>6218</v>
      </c>
      <c r="B258" s="93" t="s">
        <v>6341</v>
      </c>
      <c r="C258" s="93" t="s">
        <v>6042</v>
      </c>
      <c r="D258" s="93" t="s">
        <v>6217</v>
      </c>
      <c r="E258" s="93" t="s">
        <v>6340</v>
      </c>
      <c r="F258" s="93" t="s">
        <v>6312</v>
      </c>
      <c r="G258" s="93" t="s">
        <v>6042</v>
      </c>
      <c r="H258" s="93" t="s">
        <v>6042</v>
      </c>
      <c r="I258" s="133">
        <v>2</v>
      </c>
      <c r="J258" s="93" t="s">
        <v>5931</v>
      </c>
      <c r="K258" s="93" t="s">
        <v>5931</v>
      </c>
      <c r="L258" s="93" t="s">
        <v>5625</v>
      </c>
      <c r="M258" s="118"/>
      <c r="N258" s="93" t="str">
        <f t="shared" si="10"/>
        <v>INSERT INTO ft_t_incl (clsf_oid, cl_value, indus_cl_set_id, prnt_clsf_oid, prnt_cl_value, level_num, start_tms, last_chg_tms, last_chg_usr_id, cl_nme, cl_desc,data_src_id)  SELECT 'BUSSTRGY28','Macro','BUSSTRGY','BUSSTRGY27','Global Macro',2,SYSDATE(),SYSDATE(),'P72:CSTM','Macro','Macro',''     FROM DUAL WHERE NOT EXISTS (SELECT 1 FROM ft_t_incl WHERE cl_value = 'Macro' AND indus_cl_set_id = 'BUSSTRGY'  AND level_num = 2);</v>
      </c>
    </row>
    <row r="259" spans="1:14">
      <c r="A259" s="161" t="s">
        <v>6218</v>
      </c>
      <c r="B259" s="93" t="s">
        <v>6342</v>
      </c>
      <c r="C259" s="93" t="s">
        <v>5998</v>
      </c>
      <c r="D259" s="93" t="s">
        <v>6217</v>
      </c>
      <c r="E259" s="93"/>
      <c r="F259" s="93"/>
      <c r="G259" s="93" t="s">
        <v>5998</v>
      </c>
      <c r="H259" s="93" t="s">
        <v>5998</v>
      </c>
      <c r="I259" s="133">
        <v>1</v>
      </c>
      <c r="J259" s="93" t="s">
        <v>5931</v>
      </c>
      <c r="K259" s="93" t="s">
        <v>5931</v>
      </c>
      <c r="L259" s="93" t="s">
        <v>5625</v>
      </c>
      <c r="M259" s="118"/>
      <c r="N259" s="93" t="str">
        <f t="shared" si="10"/>
        <v>INSERT INTO ft_t_incl (clsf_oid, cl_value, indus_cl_set_id, level_num, start_tms, last_chg_tms, last_chg_usr_id, cl_nme, cl_desc,data_src_id)  SELECT 'BUSSTRGY29','Other','BUSSTRGY',1,SYSDATE(),SYSDATE(),'P72:CSTM','Other','Other',''     FROM DUAL WHERE NOT EXISTS (SELECT 1 FROM ft_t_incl WHERE cl_value = 'Other' AND indus_cl_set_id = 'BUSSTRGY' AND LEVEL_NUM = 1);</v>
      </c>
    </row>
    <row r="260" spans="1:14">
      <c r="A260" s="161" t="s">
        <v>6218</v>
      </c>
      <c r="B260" s="93" t="s">
        <v>6343</v>
      </c>
      <c r="C260" s="93" t="s">
        <v>6029</v>
      </c>
      <c r="D260" s="93" t="s">
        <v>6217</v>
      </c>
      <c r="E260" s="93" t="s">
        <v>6342</v>
      </c>
      <c r="F260" s="93" t="s">
        <v>5998</v>
      </c>
      <c r="G260" s="93" t="s">
        <v>6029</v>
      </c>
      <c r="H260" s="93" t="s">
        <v>6029</v>
      </c>
      <c r="I260" s="133">
        <v>2</v>
      </c>
      <c r="J260" s="93" t="s">
        <v>5931</v>
      </c>
      <c r="K260" s="93" t="s">
        <v>5931</v>
      </c>
      <c r="L260" s="93" t="s">
        <v>5625</v>
      </c>
      <c r="M260" s="118"/>
      <c r="N260" s="93" t="str">
        <f t="shared" si="10"/>
        <v>INSERT INTO ft_t_incl (clsf_oid, cl_value, indus_cl_set_id, prnt_clsf_oid, prnt_cl_value, level_num, start_tms, last_chg_tms, last_chg_usr_id, cl_nme, cl_desc,data_src_id)  SELECT 'BUSSTRGY30','External Fund','BUSSTRGY','BUSSTRGY29','Other',2,SYSDATE(),SYSDATE(),'P72:CSTM','External Fund','External Fund',''     FROM DUAL WHERE NOT EXISTS (SELECT 1 FROM ft_t_incl WHERE cl_value = 'External Fund' AND indus_cl_set_id = 'BUSSTRGY'  AND level_num = 2);</v>
      </c>
    </row>
    <row r="261" spans="1:14">
      <c r="A261" s="161" t="s">
        <v>6218</v>
      </c>
      <c r="B261" s="93" t="s">
        <v>6344</v>
      </c>
      <c r="C261" s="93" t="s">
        <v>6313</v>
      </c>
      <c r="D261" s="93" t="s">
        <v>6217</v>
      </c>
      <c r="E261" s="93" t="s">
        <v>6342</v>
      </c>
      <c r="F261" s="93" t="s">
        <v>5998</v>
      </c>
      <c r="G261" s="93" t="s">
        <v>6313</v>
      </c>
      <c r="H261" s="93" t="s">
        <v>6313</v>
      </c>
      <c r="I261" s="133">
        <v>2</v>
      </c>
      <c r="J261" s="93" t="s">
        <v>5931</v>
      </c>
      <c r="K261" s="93" t="s">
        <v>5931</v>
      </c>
      <c r="L261" s="93" t="s">
        <v>5625</v>
      </c>
      <c r="M261" s="118"/>
      <c r="N261" s="93" t="str">
        <f t="shared" si="10"/>
        <v>INSERT INTO ft_t_incl (clsf_oid, cl_value, indus_cl_set_id, prnt_clsf_oid, prnt_cl_value, level_num, start_tms, last_chg_tms, last_chg_usr_id, cl_nme, cl_desc,data_src_id)  SELECT 'BUSSTRGY31','Managed Investment','BUSSTRGY','BUSSTRGY29','Other',2,SYSDATE(),SYSDATE(),'P72:CSTM','Managed Investment','Managed Investment',''     FROM DUAL WHERE NOT EXISTS (SELECT 1 FROM ft_t_incl WHERE cl_value = 'Managed Investment' AND indus_cl_set_id = 'BUSSTRGY'  AND level_num = 2);</v>
      </c>
    </row>
    <row r="262" spans="1:14">
      <c r="A262" s="161" t="s">
        <v>6218</v>
      </c>
      <c r="B262" s="93" t="s">
        <v>6345</v>
      </c>
      <c r="C262" s="93" t="s">
        <v>6314</v>
      </c>
      <c r="D262" s="93" t="s">
        <v>6217</v>
      </c>
      <c r="E262" s="93"/>
      <c r="F262" s="93"/>
      <c r="G262" s="93" t="s">
        <v>6314</v>
      </c>
      <c r="H262" s="93" t="s">
        <v>6314</v>
      </c>
      <c r="I262" s="133">
        <v>1</v>
      </c>
      <c r="J262" s="93" t="s">
        <v>5931</v>
      </c>
      <c r="K262" s="93" t="s">
        <v>5931</v>
      </c>
      <c r="L262" s="93" t="s">
        <v>5625</v>
      </c>
      <c r="M262" s="118"/>
      <c r="N262" s="93" t="str">
        <f t="shared" si="10"/>
        <v>INSERT INTO ft_t_incl (clsf_oid, cl_value, indus_cl_set_id, level_num, start_tms, last_chg_tms, last_chg_usr_id, cl_nme, cl_desc,data_src_id)  SELECT 'BUSSTRGY32','Office of the CIO','BUSSTRGY',1,SYSDATE(),SYSDATE(),'P72:CSTM','Office of the CIO','Office of the CIO',''     FROM DUAL WHERE NOT EXISTS (SELECT 1 FROM ft_t_incl WHERE cl_value = 'Office of the CIO' AND indus_cl_set_id = 'BUSSTRGY' AND LEVEL_NUM = 1);</v>
      </c>
    </row>
    <row r="263" spans="1:14">
      <c r="A263" s="161" t="s">
        <v>6155</v>
      </c>
      <c r="B263" s="93" t="s">
        <v>6452</v>
      </c>
      <c r="C263" s="93" t="s">
        <v>6451</v>
      </c>
      <c r="D263" s="93" t="s">
        <v>6154</v>
      </c>
      <c r="E263" s="118"/>
      <c r="F263" s="118"/>
      <c r="G263" s="93" t="s">
        <v>6451</v>
      </c>
      <c r="H263" s="93" t="s">
        <v>6451</v>
      </c>
      <c r="I263" s="133">
        <v>1</v>
      </c>
      <c r="J263" s="93" t="s">
        <v>5931</v>
      </c>
      <c r="K263" s="93" t="s">
        <v>5931</v>
      </c>
      <c r="L263" s="93" t="s">
        <v>5625</v>
      </c>
      <c r="M263" s="118"/>
      <c r="N263" s="93" t="str">
        <f t="shared" ref="N263:N295" si="11">IF(I263=1,CONCATENATE("INSERT INTO ft_t_incl (clsf_oid, cl_value, indus_cl_set_id, level_num, start_tms, last_chg_tms, last_chg_usr_id, cl_nme, cl_desc,data_src_id)  SELECT '", B263, "','", C263, "','", D263, "',", I263, ",", J263, ",", K263, ",'", L263, "','", G263, "','", H263, "','", M263, "'     FROM DUAL WHERE NOT EXISTS (SELECT 1 FROM ft_t_incl WHERE cl_value = '", C263, "' AND indus_cl_set_id = '", D263, "' AND LEVEL_NUM = ", I263, ");"),CONCATENATE("INSERT INTO ft_t_incl (clsf_oid, cl_value, indus_cl_set_id, prnt_clsf_oid, prnt_cl_value, level_num, start_tms, last_chg_tms, last_chg_usr_id, cl_nme, cl_desc,data_src_id)  SELECT '", B263, "','", C263, "','", D263, "','", E263, "','", F263, "',", I263, ",", J263, ",", K263, ",'", L263, "','", G263, "','", H263, "','", M263, "'     FROM DUAL WHERE NOT EXISTS (SELECT 1 FROM ft_t_incl WHERE cl_value = '", C263, "' AND indus_cl_set_id = '", D263, "'  AND level_num = ",I263,");"))</f>
        <v>INSERT INTO ft_t_incl (clsf_oid, cl_value, indus_cl_set_id, level_num, start_tms, last_chg_tms, last_chg_usr_id, cl_nme, cl_desc,data_src_id)  SELECT 'REGSTRGY01','Global','REGSTRGY',1,SYSDATE(),SYSDATE(),'P72:CSTM','Global','Global',''     FROM DUAL WHERE NOT EXISTS (SELECT 1 FROM ft_t_incl WHERE cl_value = 'Global' AND indus_cl_set_id = 'REGSTRGY' AND LEVEL_NUM = 1);</v>
      </c>
    </row>
    <row r="264" spans="1:14">
      <c r="A264" s="161" t="s">
        <v>6155</v>
      </c>
      <c r="B264" s="93" t="s">
        <v>6453</v>
      </c>
      <c r="C264" s="93" t="s">
        <v>6014</v>
      </c>
      <c r="D264" s="93" t="s">
        <v>6154</v>
      </c>
      <c r="E264" s="93" t="s">
        <v>6452</v>
      </c>
      <c r="F264" s="93" t="s">
        <v>6451</v>
      </c>
      <c r="G264" s="93" t="s">
        <v>6014</v>
      </c>
      <c r="H264" s="93" t="s">
        <v>6014</v>
      </c>
      <c r="I264" s="133">
        <v>2</v>
      </c>
      <c r="J264" s="93" t="s">
        <v>5931</v>
      </c>
      <c r="K264" s="93" t="s">
        <v>5931</v>
      </c>
      <c r="L264" s="93" t="s">
        <v>5625</v>
      </c>
      <c r="M264" s="118"/>
      <c r="N264" s="93" t="str">
        <f t="shared" si="11"/>
        <v>INSERT INTO ft_t_incl (clsf_oid, cl_value, indus_cl_set_id, prnt_clsf_oid, prnt_cl_value, level_num, start_tms, last_chg_tms, last_chg_usr_id, cl_nme, cl_desc,data_src_id)  SELECT 'REGSTRGY02','Asia','REGSTRGY','REGSTRGY01','Global',2,SYSDATE(),SYSDATE(),'P72:CSTM','Asia','Asia',''     FROM DUAL WHERE NOT EXISTS (SELECT 1 FROM ft_t_incl WHERE cl_value = 'Asia' AND indus_cl_set_id = 'REGSTRGY'  AND level_num = 2);</v>
      </c>
    </row>
    <row r="265" spans="1:14">
      <c r="A265" s="161" t="s">
        <v>6155</v>
      </c>
      <c r="B265" s="93" t="s">
        <v>6454</v>
      </c>
      <c r="C265" s="93" t="s">
        <v>6434</v>
      </c>
      <c r="D265" s="93" t="s">
        <v>6154</v>
      </c>
      <c r="E265" s="93" t="s">
        <v>6453</v>
      </c>
      <c r="F265" s="93" t="s">
        <v>6014</v>
      </c>
      <c r="G265" s="93" t="s">
        <v>6434</v>
      </c>
      <c r="H265" s="93" t="s">
        <v>6434</v>
      </c>
      <c r="I265" s="133">
        <v>3</v>
      </c>
      <c r="J265" s="93" t="s">
        <v>5931</v>
      </c>
      <c r="K265" s="93" t="s">
        <v>5931</v>
      </c>
      <c r="L265" s="93" t="s">
        <v>5625</v>
      </c>
      <c r="M265" s="118"/>
      <c r="N265" s="93" t="str">
        <f t="shared" si="11"/>
        <v>INSERT INTO ft_t_incl (clsf_oid, cl_value, indus_cl_set_id, prnt_clsf_oid, prnt_cl_value, level_num, start_tms, last_chg_tms, last_chg_usr_id, cl_nme, cl_desc,data_src_id)  SELECT 'REGSTRGY03','China','REGSTRGY','REGSTRGY02','Asia',3,SYSDATE(),SYSDATE(),'P72:CSTM','China','China',''     FROM DUAL WHERE NOT EXISTS (SELECT 1 FROM ft_t_incl WHERE cl_value = 'China' AND indus_cl_set_id = 'REGSTRGY'  AND level_num = 3);</v>
      </c>
    </row>
    <row r="266" spans="1:14">
      <c r="A266" s="161" t="s">
        <v>6155</v>
      </c>
      <c r="B266" s="93" t="s">
        <v>6455</v>
      </c>
      <c r="C266" s="93" t="s">
        <v>6434</v>
      </c>
      <c r="D266" s="93" t="s">
        <v>6154</v>
      </c>
      <c r="E266" s="93" t="s">
        <v>6454</v>
      </c>
      <c r="F266" s="93" t="s">
        <v>6434</v>
      </c>
      <c r="G266" s="93" t="s">
        <v>6434</v>
      </c>
      <c r="H266" s="93" t="s">
        <v>6434</v>
      </c>
      <c r="I266" s="133">
        <v>4</v>
      </c>
      <c r="J266" s="93" t="s">
        <v>5931</v>
      </c>
      <c r="K266" s="93" t="s">
        <v>5931</v>
      </c>
      <c r="L266" s="93" t="s">
        <v>5625</v>
      </c>
      <c r="M266" s="118"/>
      <c r="N266" s="93" t="str">
        <f t="shared" si="11"/>
        <v>INSERT INTO ft_t_incl (clsf_oid, cl_value, indus_cl_set_id, prnt_clsf_oid, prnt_cl_value, level_num, start_tms, last_chg_tms, last_chg_usr_id, cl_nme, cl_desc,data_src_id)  SELECT 'REGSTRGY04','China','REGSTRGY','REGSTRGY03','China',4,SYSDATE(),SYSDATE(),'P72:CSTM','China','China',''     FROM DUAL WHERE NOT EXISTS (SELECT 1 FROM ft_t_incl WHERE cl_value = 'China' AND indus_cl_set_id = 'REGSTRGY'  AND level_num = 4);</v>
      </c>
    </row>
    <row r="267" spans="1:14">
      <c r="A267" s="161" t="s">
        <v>6155</v>
      </c>
      <c r="B267" s="93" t="s">
        <v>6456</v>
      </c>
      <c r="C267" s="93" t="s">
        <v>6435</v>
      </c>
      <c r="D267" s="93" t="s">
        <v>6154</v>
      </c>
      <c r="E267" s="93" t="s">
        <v>6454</v>
      </c>
      <c r="F267" s="93" t="s">
        <v>6434</v>
      </c>
      <c r="G267" s="93" t="s">
        <v>6435</v>
      </c>
      <c r="H267" s="93" t="s">
        <v>6435</v>
      </c>
      <c r="I267" s="133">
        <v>4</v>
      </c>
      <c r="J267" s="93" t="s">
        <v>5931</v>
      </c>
      <c r="K267" s="93" t="s">
        <v>5931</v>
      </c>
      <c r="L267" s="93" t="s">
        <v>5625</v>
      </c>
      <c r="M267" s="118"/>
      <c r="N267" s="93" t="str">
        <f t="shared" si="11"/>
        <v>INSERT INTO ft_t_incl (clsf_oid, cl_value, indus_cl_set_id, prnt_clsf_oid, prnt_cl_value, level_num, start_tms, last_chg_tms, last_chg_usr_id, cl_nme, cl_desc,data_src_id)  SELECT 'REGSTRGY05','Hong Kong','REGSTRGY','REGSTRGY03','China',4,SYSDATE(),SYSDATE(),'P72:CSTM','Hong Kong','Hong Kong',''     FROM DUAL WHERE NOT EXISTS (SELECT 1 FROM ft_t_incl WHERE cl_value = 'Hong Kong' AND indus_cl_set_id = 'REGSTRGY'  AND level_num = 4);</v>
      </c>
    </row>
    <row r="268" spans="1:14">
      <c r="A268" s="161" t="s">
        <v>6155</v>
      </c>
      <c r="B268" s="93" t="s">
        <v>6457</v>
      </c>
      <c r="C268" s="93" t="s">
        <v>6037</v>
      </c>
      <c r="D268" s="93" t="s">
        <v>6154</v>
      </c>
      <c r="E268" s="93" t="s">
        <v>6453</v>
      </c>
      <c r="F268" s="93" t="s">
        <v>6014</v>
      </c>
      <c r="G268" s="93" t="s">
        <v>6037</v>
      </c>
      <c r="H268" s="93" t="s">
        <v>6037</v>
      </c>
      <c r="I268" s="133">
        <v>3</v>
      </c>
      <c r="J268" s="93" t="s">
        <v>5931</v>
      </c>
      <c r="K268" s="93" t="s">
        <v>5931</v>
      </c>
      <c r="L268" s="93" t="s">
        <v>5625</v>
      </c>
      <c r="M268" s="118"/>
      <c r="N268" s="93" t="str">
        <f t="shared" si="11"/>
        <v>INSERT INTO ft_t_incl (clsf_oid, cl_value, indus_cl_set_id, prnt_clsf_oid, prnt_cl_value, level_num, start_tms, last_chg_tms, last_chg_usr_id, cl_nme, cl_desc,data_src_id)  SELECT 'REGSTRGY06','Japan','REGSTRGY','REGSTRGY02','Asia',3,SYSDATE(),SYSDATE(),'P72:CSTM','Japan','Japan',''     FROM DUAL WHERE NOT EXISTS (SELECT 1 FROM ft_t_incl WHERE cl_value = 'Japan' AND indus_cl_set_id = 'REGSTRGY'  AND level_num = 3);</v>
      </c>
    </row>
    <row r="269" spans="1:14">
      <c r="A269" s="161" t="s">
        <v>6155</v>
      </c>
      <c r="B269" s="93" t="s">
        <v>6458</v>
      </c>
      <c r="C269" s="93" t="s">
        <v>6037</v>
      </c>
      <c r="D269" s="93" t="s">
        <v>6154</v>
      </c>
      <c r="E269" s="93" t="s">
        <v>6457</v>
      </c>
      <c r="F269" s="93" t="s">
        <v>6037</v>
      </c>
      <c r="G269" s="93" t="s">
        <v>6037</v>
      </c>
      <c r="H269" s="93" t="s">
        <v>6037</v>
      </c>
      <c r="I269" s="133">
        <v>4</v>
      </c>
      <c r="J269" s="93" t="s">
        <v>5931</v>
      </c>
      <c r="K269" s="93" t="s">
        <v>5931</v>
      </c>
      <c r="L269" s="93" t="s">
        <v>5625</v>
      </c>
      <c r="M269" s="118"/>
      <c r="N269" s="93" t="str">
        <f t="shared" si="11"/>
        <v>INSERT INTO ft_t_incl (clsf_oid, cl_value, indus_cl_set_id, prnt_clsf_oid, prnt_cl_value, level_num, start_tms, last_chg_tms, last_chg_usr_id, cl_nme, cl_desc,data_src_id)  SELECT 'REGSTRGY07','Japan','REGSTRGY','REGSTRGY06','Japan',4,SYSDATE(),SYSDATE(),'P72:CSTM','Japan','Japan',''     FROM DUAL WHERE NOT EXISTS (SELECT 1 FROM ft_t_incl WHERE cl_value = 'Japan' AND indus_cl_set_id = 'REGSTRGY'  AND level_num = 4);</v>
      </c>
    </row>
    <row r="270" spans="1:14">
      <c r="A270" s="161" t="s">
        <v>6155</v>
      </c>
      <c r="B270" s="93" t="s">
        <v>6459</v>
      </c>
      <c r="C270" s="93" t="s">
        <v>6436</v>
      </c>
      <c r="D270" s="93" t="s">
        <v>6154</v>
      </c>
      <c r="E270" s="93" t="s">
        <v>6457</v>
      </c>
      <c r="F270" s="93" t="s">
        <v>6037</v>
      </c>
      <c r="G270" s="93" t="s">
        <v>6436</v>
      </c>
      <c r="H270" s="93" t="s">
        <v>6436</v>
      </c>
      <c r="I270" s="133">
        <v>4</v>
      </c>
      <c r="J270" s="93" t="s">
        <v>5931</v>
      </c>
      <c r="K270" s="93" t="s">
        <v>5931</v>
      </c>
      <c r="L270" s="93" t="s">
        <v>5625</v>
      </c>
      <c r="M270" s="118"/>
      <c r="N270" s="93" t="str">
        <f t="shared" si="11"/>
        <v>INSERT INTO ft_t_incl (clsf_oid, cl_value, indus_cl_set_id, prnt_clsf_oid, prnt_cl_value, level_num, start_tms, last_chg_tms, last_chg_usr_id, cl_nme, cl_desc,data_src_id)  SELECT 'REGSTRGY08','Tokyo','REGSTRGY','REGSTRGY06','Japan',4,SYSDATE(),SYSDATE(),'P72:CSTM','Tokyo','Tokyo',''     FROM DUAL WHERE NOT EXISTS (SELECT 1 FROM ft_t_incl WHERE cl_value = 'Tokyo' AND indus_cl_set_id = 'REGSTRGY'  AND level_num = 4);</v>
      </c>
    </row>
    <row r="271" spans="1:14">
      <c r="A271" s="161" t="s">
        <v>6155</v>
      </c>
      <c r="B271" s="93" t="s">
        <v>6460</v>
      </c>
      <c r="C271" s="93" t="s">
        <v>6437</v>
      </c>
      <c r="D271" s="93" t="s">
        <v>6154</v>
      </c>
      <c r="E271" s="93" t="s">
        <v>6453</v>
      </c>
      <c r="F271" s="93" t="s">
        <v>6014</v>
      </c>
      <c r="G271" s="93" t="s">
        <v>6437</v>
      </c>
      <c r="H271" s="93" t="s">
        <v>6437</v>
      </c>
      <c r="I271" s="133">
        <v>3</v>
      </c>
      <c r="J271" s="93" t="s">
        <v>5931</v>
      </c>
      <c r="K271" s="93" t="s">
        <v>5931</v>
      </c>
      <c r="L271" s="93" t="s">
        <v>5625</v>
      </c>
      <c r="M271" s="118"/>
      <c r="N271" s="93" t="str">
        <f t="shared" si="11"/>
        <v>INSERT INTO ft_t_incl (clsf_oid, cl_value, indus_cl_set_id, prnt_clsf_oid, prnt_cl_value, level_num, start_tms, last_chg_tms, last_chg_usr_id, cl_nme, cl_desc,data_src_id)  SELECT 'REGSTRGY09','Korea and Japan','REGSTRGY','REGSTRGY02','Asia',3,SYSDATE(),SYSDATE(),'P72:CSTM','Korea and Japan','Korea and Japan',''     FROM DUAL WHERE NOT EXISTS (SELECT 1 FROM ft_t_incl WHERE cl_value = 'Korea and Japan' AND indus_cl_set_id = 'REGSTRGY'  AND level_num = 3);</v>
      </c>
    </row>
    <row r="272" spans="1:14">
      <c r="A272" s="161" t="s">
        <v>6155</v>
      </c>
      <c r="B272" s="93" t="s">
        <v>6461</v>
      </c>
      <c r="C272" s="93" t="s">
        <v>6438</v>
      </c>
      <c r="D272" s="93" t="s">
        <v>6154</v>
      </c>
      <c r="E272" s="93" t="s">
        <v>6453</v>
      </c>
      <c r="F272" s="93" t="s">
        <v>6014</v>
      </c>
      <c r="G272" s="93" t="s">
        <v>6438</v>
      </c>
      <c r="H272" s="93" t="s">
        <v>6438</v>
      </c>
      <c r="I272" s="133">
        <v>3</v>
      </c>
      <c r="J272" s="93" t="s">
        <v>5931</v>
      </c>
      <c r="K272" s="93" t="s">
        <v>5931</v>
      </c>
      <c r="L272" s="93" t="s">
        <v>5625</v>
      </c>
      <c r="M272" s="118"/>
      <c r="N272" s="93" t="str">
        <f t="shared" si="11"/>
        <v>INSERT INTO ft_t_incl (clsf_oid, cl_value, indus_cl_set_id, prnt_clsf_oid, prnt_cl_value, level_num, start_tms, last_chg_tms, last_chg_usr_id, cl_nme, cl_desc,data_src_id)  SELECT 'REGSTRGY10','Singapore','REGSTRGY','REGSTRGY02','Asia',3,SYSDATE(),SYSDATE(),'P72:CSTM','Singapore','Singapore',''     FROM DUAL WHERE NOT EXISTS (SELECT 1 FROM ft_t_incl WHERE cl_value = 'Singapore' AND indus_cl_set_id = 'REGSTRGY'  AND level_num = 3);</v>
      </c>
    </row>
    <row r="273" spans="1:14">
      <c r="A273" s="161" t="s">
        <v>6155</v>
      </c>
      <c r="B273" s="93" t="s">
        <v>6462</v>
      </c>
      <c r="C273" s="93" t="s">
        <v>6439</v>
      </c>
      <c r="D273" s="93" t="s">
        <v>6154</v>
      </c>
      <c r="E273" s="93" t="s">
        <v>6453</v>
      </c>
      <c r="F273" s="93" t="s">
        <v>6014</v>
      </c>
      <c r="G273" s="93" t="s">
        <v>6439</v>
      </c>
      <c r="H273" s="93" t="s">
        <v>6439</v>
      </c>
      <c r="I273" s="133">
        <v>3</v>
      </c>
      <c r="J273" s="93" t="s">
        <v>5931</v>
      </c>
      <c r="K273" s="93" t="s">
        <v>5931</v>
      </c>
      <c r="L273" s="93" t="s">
        <v>5625</v>
      </c>
      <c r="M273" s="118"/>
      <c r="N273" s="93" t="str">
        <f t="shared" si="11"/>
        <v>INSERT INTO ft_t_incl (clsf_oid, cl_value, indus_cl_set_id, prnt_clsf_oid, prnt_cl_value, level_num, start_tms, last_chg_tms, last_chg_usr_id, cl_nme, cl_desc,data_src_id)  SELECT 'REGSTRGY11','South East Asia and Taiwan','REGSTRGY','REGSTRGY02','Asia',3,SYSDATE(),SYSDATE(),'P72:CSTM','South East Asia and Taiwan','South East Asia and Taiwan',''     FROM DUAL WHERE NOT EXISTS (SELECT 1 FROM ft_t_incl WHERE cl_value = 'South East Asia and Taiwan' AND indus_cl_set_id = 'REGSTRGY'  AND level_num = 3);</v>
      </c>
    </row>
    <row r="274" spans="1:14">
      <c r="A274" s="161" t="s">
        <v>6155</v>
      </c>
      <c r="B274" s="93" t="s">
        <v>6463</v>
      </c>
      <c r="C274" s="93" t="s">
        <v>6440</v>
      </c>
      <c r="D274" s="93" t="s">
        <v>6154</v>
      </c>
      <c r="E274" s="93" t="s">
        <v>6453</v>
      </c>
      <c r="F274" s="93" t="s">
        <v>6014</v>
      </c>
      <c r="G274" s="93" t="s">
        <v>6440</v>
      </c>
      <c r="H274" s="93" t="s">
        <v>6440</v>
      </c>
      <c r="I274" s="133">
        <v>3</v>
      </c>
      <c r="J274" s="93" t="s">
        <v>5931</v>
      </c>
      <c r="K274" s="93" t="s">
        <v>5931</v>
      </c>
      <c r="L274" s="93" t="s">
        <v>5625</v>
      </c>
      <c r="M274" s="118"/>
      <c r="N274" s="93" t="str">
        <f t="shared" si="11"/>
        <v>INSERT INTO ft_t_incl (clsf_oid, cl_value, indus_cl_set_id, prnt_clsf_oid, prnt_cl_value, level_num, start_tms, last_chg_tms, last_chg_usr_id, cl_nme, cl_desc,data_src_id)  SELECT 'REGSTRGY12','Taiwan and Korea','REGSTRGY','REGSTRGY02','Asia',3,SYSDATE(),SYSDATE(),'P72:CSTM','Taiwan and Korea','Taiwan and Korea',''     FROM DUAL WHERE NOT EXISTS (SELECT 1 FROM ft_t_incl WHERE cl_value = 'Taiwan and Korea' AND indus_cl_set_id = 'REGSTRGY'  AND level_num = 3);</v>
      </c>
    </row>
    <row r="275" spans="1:14">
      <c r="A275" s="161" t="s">
        <v>6155</v>
      </c>
      <c r="B275" s="93" t="s">
        <v>6464</v>
      </c>
      <c r="C275" s="93" t="s">
        <v>6441</v>
      </c>
      <c r="D275" s="93" t="s">
        <v>6154</v>
      </c>
      <c r="E275" s="93" t="s">
        <v>6452</v>
      </c>
      <c r="F275" s="93" t="s">
        <v>6451</v>
      </c>
      <c r="G275" s="93" t="s">
        <v>6441</v>
      </c>
      <c r="H275" s="93" t="s">
        <v>6441</v>
      </c>
      <c r="I275" s="133">
        <v>2</v>
      </c>
      <c r="J275" s="93" t="s">
        <v>5931</v>
      </c>
      <c r="K275" s="93" t="s">
        <v>5931</v>
      </c>
      <c r="L275" s="93" t="s">
        <v>5625</v>
      </c>
      <c r="M275" s="118"/>
      <c r="N275" s="93" t="str">
        <f t="shared" si="11"/>
        <v>INSERT INTO ft_t_incl (clsf_oid, cl_value, indus_cl_set_id, prnt_clsf_oid, prnt_cl_value, level_num, start_tms, last_chg_tms, last_chg_usr_id, cl_nme, cl_desc,data_src_id)  SELECT 'REGSTRGY13','Australia','REGSTRGY','REGSTRGY01','Global',2,SYSDATE(),SYSDATE(),'P72:CSTM','Australia','Australia',''     FROM DUAL WHERE NOT EXISTS (SELECT 1 FROM ft_t_incl WHERE cl_value = 'Australia' AND indus_cl_set_id = 'REGSTRGY'  AND level_num = 2);</v>
      </c>
    </row>
    <row r="276" spans="1:14">
      <c r="A276" s="161" t="s">
        <v>6155</v>
      </c>
      <c r="B276" s="93" t="s">
        <v>6465</v>
      </c>
      <c r="C276" s="93" t="s">
        <v>6441</v>
      </c>
      <c r="D276" s="93" t="s">
        <v>6154</v>
      </c>
      <c r="E276" s="93" t="s">
        <v>6464</v>
      </c>
      <c r="F276" s="93" t="s">
        <v>6441</v>
      </c>
      <c r="G276" s="93" t="s">
        <v>6441</v>
      </c>
      <c r="H276" s="93" t="s">
        <v>6441</v>
      </c>
      <c r="I276" s="133">
        <v>3</v>
      </c>
      <c r="J276" s="93" t="s">
        <v>5931</v>
      </c>
      <c r="K276" s="93" t="s">
        <v>5931</v>
      </c>
      <c r="L276" s="93" t="s">
        <v>5625</v>
      </c>
      <c r="M276" s="118"/>
      <c r="N276" s="93" t="str">
        <f t="shared" si="11"/>
        <v>INSERT INTO ft_t_incl (clsf_oid, cl_value, indus_cl_set_id, prnt_clsf_oid, prnt_cl_value, level_num, start_tms, last_chg_tms, last_chg_usr_id, cl_nme, cl_desc,data_src_id)  SELECT 'REGSTRGY14','Australia','REGSTRGY','REGSTRGY13','Australia',3,SYSDATE(),SYSDATE(),'P72:CSTM','Australia','Australia',''     FROM DUAL WHERE NOT EXISTS (SELECT 1 FROM ft_t_incl WHERE cl_value = 'Australia' AND indus_cl_set_id = 'REGSTRGY'  AND level_num = 3);</v>
      </c>
    </row>
    <row r="277" spans="1:14">
      <c r="A277" s="161" t="s">
        <v>6155</v>
      </c>
      <c r="B277" s="93" t="s">
        <v>6466</v>
      </c>
      <c r="C277" s="93" t="s">
        <v>6442</v>
      </c>
      <c r="D277" s="93" t="s">
        <v>6154</v>
      </c>
      <c r="E277" s="93" t="s">
        <v>6464</v>
      </c>
      <c r="F277" s="93" t="s">
        <v>6441</v>
      </c>
      <c r="G277" s="93" t="s">
        <v>6442</v>
      </c>
      <c r="H277" s="93" t="s">
        <v>6442</v>
      </c>
      <c r="I277" s="133">
        <v>3</v>
      </c>
      <c r="J277" s="93" t="s">
        <v>5931</v>
      </c>
      <c r="K277" s="93" t="s">
        <v>5931</v>
      </c>
      <c r="L277" s="93" t="s">
        <v>5625</v>
      </c>
      <c r="M277" s="118"/>
      <c r="N277" s="93" t="str">
        <f t="shared" si="11"/>
        <v>INSERT INTO ft_t_incl (clsf_oid, cl_value, indus_cl_set_id, prnt_clsf_oid, prnt_cl_value, level_num, start_tms, last_chg_tms, last_chg_usr_id, cl_nme, cl_desc,data_src_id)  SELECT 'REGSTRGY15','Sydney','REGSTRGY','REGSTRGY13','Australia',3,SYSDATE(),SYSDATE(),'P72:CSTM','Sydney','Sydney',''     FROM DUAL WHERE NOT EXISTS (SELECT 1 FROM ft_t_incl WHERE cl_value = 'Sydney' AND indus_cl_set_id = 'REGSTRGY'  AND level_num = 3);</v>
      </c>
    </row>
    <row r="278" spans="1:14">
      <c r="A278" s="161" t="s">
        <v>6155</v>
      </c>
      <c r="B278" s="93" t="s">
        <v>6467</v>
      </c>
      <c r="C278" s="93" t="s">
        <v>6443</v>
      </c>
      <c r="D278" s="93" t="s">
        <v>6154</v>
      </c>
      <c r="E278" s="93" t="s">
        <v>6452</v>
      </c>
      <c r="F278" s="93" t="s">
        <v>6451</v>
      </c>
      <c r="G278" s="93" t="s">
        <v>6443</v>
      </c>
      <c r="H278" s="93" t="s">
        <v>6443</v>
      </c>
      <c r="I278" s="133">
        <v>2</v>
      </c>
      <c r="J278" s="93" t="s">
        <v>5931</v>
      </c>
      <c r="K278" s="93" t="s">
        <v>5931</v>
      </c>
      <c r="L278" s="93" t="s">
        <v>5625</v>
      </c>
      <c r="M278" s="118"/>
      <c r="N278" s="93" t="str">
        <f t="shared" si="11"/>
        <v>INSERT INTO ft_t_incl (clsf_oid, cl_value, indus_cl_set_id, prnt_clsf_oid, prnt_cl_value, level_num, start_tms, last_chg_tms, last_chg_usr_id, cl_nme, cl_desc,data_src_id)  SELECT 'REGSTRGY16','Emerging Market','REGSTRGY','REGSTRGY01','Global',2,SYSDATE(),SYSDATE(),'P72:CSTM','Emerging Market','Emerging Market',''     FROM DUAL WHERE NOT EXISTS (SELECT 1 FROM ft_t_incl WHERE cl_value = 'Emerging Market' AND indus_cl_set_id = 'REGSTRGY'  AND level_num = 2);</v>
      </c>
    </row>
    <row r="279" spans="1:14">
      <c r="A279" s="161" t="s">
        <v>6155</v>
      </c>
      <c r="B279" s="93" t="s">
        <v>6468</v>
      </c>
      <c r="C279" s="93" t="s">
        <v>6027</v>
      </c>
      <c r="D279" s="93" t="s">
        <v>6154</v>
      </c>
      <c r="E279" s="93" t="s">
        <v>6452</v>
      </c>
      <c r="F279" s="93" t="s">
        <v>6451</v>
      </c>
      <c r="G279" s="93" t="s">
        <v>6027</v>
      </c>
      <c r="H279" s="93" t="s">
        <v>6027</v>
      </c>
      <c r="I279" s="133">
        <v>2</v>
      </c>
      <c r="J279" s="93" t="s">
        <v>5931</v>
      </c>
      <c r="K279" s="93" t="s">
        <v>5931</v>
      </c>
      <c r="L279" s="93" t="s">
        <v>5625</v>
      </c>
      <c r="M279" s="118"/>
      <c r="N279" s="93" t="str">
        <f t="shared" si="11"/>
        <v>INSERT INTO ft_t_incl (clsf_oid, cl_value, indus_cl_set_id, prnt_clsf_oid, prnt_cl_value, level_num, start_tms, last_chg_tms, last_chg_usr_id, cl_nme, cl_desc,data_src_id)  SELECT 'REGSTRGY17','Europe','REGSTRGY','REGSTRGY01','Global',2,SYSDATE(),SYSDATE(),'P72:CSTM','Europe','Europe',''     FROM DUAL WHERE NOT EXISTS (SELECT 1 FROM ft_t_incl WHERE cl_value = 'Europe' AND indus_cl_set_id = 'REGSTRGY'  AND level_num = 2);</v>
      </c>
    </row>
    <row r="280" spans="1:14">
      <c r="A280" s="161" t="s">
        <v>6155</v>
      </c>
      <c r="B280" s="93" t="s">
        <v>6469</v>
      </c>
      <c r="C280" s="93" t="s">
        <v>6055</v>
      </c>
      <c r="D280" s="93" t="s">
        <v>6154</v>
      </c>
      <c r="E280" s="93" t="s">
        <v>6468</v>
      </c>
      <c r="F280" s="93" t="s">
        <v>6027</v>
      </c>
      <c r="G280" s="93" t="s">
        <v>6055</v>
      </c>
      <c r="H280" s="93" t="s">
        <v>6055</v>
      </c>
      <c r="I280" s="133">
        <v>3</v>
      </c>
      <c r="J280" s="93" t="s">
        <v>5931</v>
      </c>
      <c r="K280" s="93" t="s">
        <v>5931</v>
      </c>
      <c r="L280" s="93" t="s">
        <v>5625</v>
      </c>
      <c r="M280" s="118"/>
      <c r="N280" s="93" t="str">
        <f t="shared" si="11"/>
        <v>INSERT INTO ft_t_incl (clsf_oid, cl_value, indus_cl_set_id, prnt_clsf_oid, prnt_cl_value, level_num, start_tms, last_chg_tms, last_chg_usr_id, cl_nme, cl_desc,data_src_id)  SELECT 'REGSTRGY18','UK','REGSTRGY','REGSTRGY17','Europe',3,SYSDATE(),SYSDATE(),'P72:CSTM','UK','UK',''     FROM DUAL WHERE NOT EXISTS (SELECT 1 FROM ft_t_incl WHERE cl_value = 'UK' AND indus_cl_set_id = 'REGSTRGY'  AND level_num = 3);</v>
      </c>
    </row>
    <row r="281" spans="1:14">
      <c r="A281" s="161" t="s">
        <v>6155</v>
      </c>
      <c r="B281" s="93" t="s">
        <v>6470</v>
      </c>
      <c r="C281" s="93" t="s">
        <v>6040</v>
      </c>
      <c r="D281" s="93" t="s">
        <v>6154</v>
      </c>
      <c r="E281" s="93" t="s">
        <v>6469</v>
      </c>
      <c r="F281" s="93" t="s">
        <v>6055</v>
      </c>
      <c r="G281" s="93" t="s">
        <v>6040</v>
      </c>
      <c r="H281" s="93" t="s">
        <v>6040</v>
      </c>
      <c r="I281" s="133">
        <v>4</v>
      </c>
      <c r="J281" s="93" t="s">
        <v>5931</v>
      </c>
      <c r="K281" s="93" t="s">
        <v>5931</v>
      </c>
      <c r="L281" s="93" t="s">
        <v>5625</v>
      </c>
      <c r="M281" s="118"/>
      <c r="N281" s="93" t="str">
        <f t="shared" si="11"/>
        <v>INSERT INTO ft_t_incl (clsf_oid, cl_value, indus_cl_set_id, prnt_clsf_oid, prnt_cl_value, level_num, start_tms, last_chg_tms, last_chg_usr_id, cl_nme, cl_desc,data_src_id)  SELECT 'REGSTRGY19','London','REGSTRGY','REGSTRGY18','UK',4,SYSDATE(),SYSDATE(),'P72:CSTM','London','London',''     FROM DUAL WHERE NOT EXISTS (SELECT 1 FROM ft_t_incl WHERE cl_value = 'London' AND indus_cl_set_id = 'REGSTRGY'  AND level_num = 4);</v>
      </c>
    </row>
    <row r="282" spans="1:14">
      <c r="A282" s="161" t="s">
        <v>6155</v>
      </c>
      <c r="B282" s="93" t="s">
        <v>6471</v>
      </c>
      <c r="C282" s="93" t="s">
        <v>6055</v>
      </c>
      <c r="D282" s="93" t="s">
        <v>6154</v>
      </c>
      <c r="E282" s="93" t="s">
        <v>6469</v>
      </c>
      <c r="F282" s="93" t="s">
        <v>6055</v>
      </c>
      <c r="G282" s="93" t="s">
        <v>6055</v>
      </c>
      <c r="H282" s="93" t="s">
        <v>6055</v>
      </c>
      <c r="I282" s="133">
        <v>4</v>
      </c>
      <c r="J282" s="93" t="s">
        <v>5931</v>
      </c>
      <c r="K282" s="93" t="s">
        <v>5931</v>
      </c>
      <c r="L282" s="93" t="s">
        <v>5625</v>
      </c>
      <c r="M282" s="118"/>
      <c r="N282" s="93" t="str">
        <f t="shared" si="11"/>
        <v>INSERT INTO ft_t_incl (clsf_oid, cl_value, indus_cl_set_id, prnt_clsf_oid, prnt_cl_value, level_num, start_tms, last_chg_tms, last_chg_usr_id, cl_nme, cl_desc,data_src_id)  SELECT 'REGSTRGY20','UK','REGSTRGY','REGSTRGY18','UK',4,SYSDATE(),SYSDATE(),'P72:CSTM','UK','UK',''     FROM DUAL WHERE NOT EXISTS (SELECT 1 FROM ft_t_incl WHERE cl_value = 'UK' AND indus_cl_set_id = 'REGSTRGY'  AND level_num = 4);</v>
      </c>
    </row>
    <row r="283" spans="1:14">
      <c r="A283" s="161" t="s">
        <v>6155</v>
      </c>
      <c r="B283" s="93" t="s">
        <v>6472</v>
      </c>
      <c r="C283" s="93" t="s">
        <v>6444</v>
      </c>
      <c r="D283" s="93" t="s">
        <v>6154</v>
      </c>
      <c r="E283" s="93" t="s">
        <v>6452</v>
      </c>
      <c r="F283" s="93" t="s">
        <v>6451</v>
      </c>
      <c r="G283" s="93" t="s">
        <v>6444</v>
      </c>
      <c r="H283" s="93" t="s">
        <v>6444</v>
      </c>
      <c r="I283" s="133">
        <v>2</v>
      </c>
      <c r="J283" s="93" t="s">
        <v>5931</v>
      </c>
      <c r="K283" s="93" t="s">
        <v>5931</v>
      </c>
      <c r="L283" s="93" t="s">
        <v>5625</v>
      </c>
      <c r="M283" s="118"/>
      <c r="N283" s="93" t="str">
        <f t="shared" si="11"/>
        <v>INSERT INTO ft_t_incl (clsf_oid, cl_value, indus_cl_set_id, prnt_clsf_oid, prnt_cl_value, level_num, start_tms, last_chg_tms, last_chg_usr_id, cl_nme, cl_desc,data_src_id)  SELECT 'REGSTRGY21','International','REGSTRGY','REGSTRGY01','Global',2,SYSDATE(),SYSDATE(),'P72:CSTM','International','International',''     FROM DUAL WHERE NOT EXISTS (SELECT 1 FROM ft_t_incl WHERE cl_value = 'International' AND indus_cl_set_id = 'REGSTRGY'  AND level_num = 2);</v>
      </c>
    </row>
    <row r="284" spans="1:14">
      <c r="A284" s="161" t="s">
        <v>6155</v>
      </c>
      <c r="B284" s="93" t="s">
        <v>6473</v>
      </c>
      <c r="C284" s="93" t="s">
        <v>6445</v>
      </c>
      <c r="D284" s="93" t="s">
        <v>6154</v>
      </c>
      <c r="E284" s="93" t="s">
        <v>6452</v>
      </c>
      <c r="F284" s="93" t="s">
        <v>6451</v>
      </c>
      <c r="G284" s="93" t="s">
        <v>6445</v>
      </c>
      <c r="H284" s="93" t="s">
        <v>6445</v>
      </c>
      <c r="I284" s="133">
        <v>2</v>
      </c>
      <c r="J284" s="93" t="s">
        <v>5931</v>
      </c>
      <c r="K284" s="93" t="s">
        <v>5931</v>
      </c>
      <c r="L284" s="93" t="s">
        <v>5625</v>
      </c>
      <c r="M284" s="118"/>
      <c r="N284" s="93" t="str">
        <f t="shared" si="11"/>
        <v>INSERT INTO ft_t_incl (clsf_oid, cl_value, indus_cl_set_id, prnt_clsf_oid, prnt_cl_value, level_num, start_tms, last_chg_tms, last_chg_usr_id, cl_nme, cl_desc,data_src_id)  SELECT 'REGSTRGY22','Middle East /Africa','REGSTRGY','REGSTRGY01','Global',2,SYSDATE(),SYSDATE(),'P72:CSTM','Middle East /Africa','Middle East /Africa',''     FROM DUAL WHERE NOT EXISTS (SELECT 1 FROM ft_t_incl WHERE cl_value = 'Middle East /Africa' AND indus_cl_set_id = 'REGSTRGY'  AND level_num = 2);</v>
      </c>
    </row>
    <row r="285" spans="1:14">
      <c r="A285" s="161" t="s">
        <v>6155</v>
      </c>
      <c r="B285" s="93" t="s">
        <v>6474</v>
      </c>
      <c r="C285" s="93" t="s">
        <v>6433</v>
      </c>
      <c r="D285" s="93" t="s">
        <v>6154</v>
      </c>
      <c r="E285" s="93" t="s">
        <v>6452</v>
      </c>
      <c r="F285" s="93" t="s">
        <v>6451</v>
      </c>
      <c r="G285" s="93" t="s">
        <v>6433</v>
      </c>
      <c r="H285" s="93" t="s">
        <v>6433</v>
      </c>
      <c r="I285" s="133">
        <v>2</v>
      </c>
      <c r="J285" s="93" t="s">
        <v>5931</v>
      </c>
      <c r="K285" s="93" t="s">
        <v>5931</v>
      </c>
      <c r="L285" s="93" t="s">
        <v>5625</v>
      </c>
      <c r="M285" s="118"/>
      <c r="N285" s="93" t="str">
        <f t="shared" si="11"/>
        <v>INSERT INTO ft_t_incl (clsf_oid, cl_value, indus_cl_set_id, prnt_clsf_oid, prnt_cl_value, level_num, start_tms, last_chg_tms, last_chg_usr_id, cl_nme, cl_desc,data_src_id)  SELECT 'REGSTRGY23','North America','REGSTRGY','REGSTRGY01','Global',2,SYSDATE(),SYSDATE(),'P72:CSTM','North America','North America',''     FROM DUAL WHERE NOT EXISTS (SELECT 1 FROM ft_t_incl WHERE cl_value = 'North America' AND indus_cl_set_id = 'REGSTRGY'  AND level_num = 2);</v>
      </c>
    </row>
    <row r="286" spans="1:14">
      <c r="A286" s="161" t="s">
        <v>6155</v>
      </c>
      <c r="B286" s="93" t="s">
        <v>6475</v>
      </c>
      <c r="C286" s="93" t="s">
        <v>6018</v>
      </c>
      <c r="D286" s="93" t="s">
        <v>6154</v>
      </c>
      <c r="E286" s="93" t="s">
        <v>6474</v>
      </c>
      <c r="F286" s="93" t="s">
        <v>6433</v>
      </c>
      <c r="G286" s="93" t="s">
        <v>6018</v>
      </c>
      <c r="H286" s="93" t="s">
        <v>6018</v>
      </c>
      <c r="I286" s="133">
        <v>3</v>
      </c>
      <c r="J286" s="93" t="s">
        <v>5931</v>
      </c>
      <c r="K286" s="93" t="s">
        <v>5931</v>
      </c>
      <c r="L286" s="93" t="s">
        <v>5625</v>
      </c>
      <c r="M286" s="118"/>
      <c r="N286" s="93" t="str">
        <f t="shared" si="11"/>
        <v>INSERT INTO ft_t_incl (clsf_oid, cl_value, indus_cl_set_id, prnt_clsf_oid, prnt_cl_value, level_num, start_tms, last_chg_tms, last_chg_usr_id, cl_nme, cl_desc,data_src_id)  SELECT 'REGSTRGY24','Canada','REGSTRGY','REGSTRGY23','North America',3,SYSDATE(),SYSDATE(),'P72:CSTM','Canada','Canada',''     FROM DUAL WHERE NOT EXISTS (SELECT 1 FROM ft_t_incl WHERE cl_value = 'Canada' AND indus_cl_set_id = 'REGSTRGY'  AND level_num = 3);</v>
      </c>
    </row>
    <row r="287" spans="1:14">
      <c r="A287" s="161" t="s">
        <v>6155</v>
      </c>
      <c r="B287" s="93" t="s">
        <v>6476</v>
      </c>
      <c r="C287" s="93" t="s">
        <v>302</v>
      </c>
      <c r="D287" s="93" t="s">
        <v>6154</v>
      </c>
      <c r="E287" s="93" t="s">
        <v>6474</v>
      </c>
      <c r="F287" s="93" t="s">
        <v>6433</v>
      </c>
      <c r="G287" s="93" t="s">
        <v>302</v>
      </c>
      <c r="H287" s="93" t="s">
        <v>302</v>
      </c>
      <c r="I287" s="133">
        <v>3</v>
      </c>
      <c r="J287" s="93" t="s">
        <v>5931</v>
      </c>
      <c r="K287" s="93" t="s">
        <v>5931</v>
      </c>
      <c r="L287" s="93" t="s">
        <v>5625</v>
      </c>
      <c r="M287" s="118"/>
      <c r="N287" s="93" t="str">
        <f t="shared" si="11"/>
        <v>INSERT INTO ft_t_incl (clsf_oid, cl_value, indus_cl_set_id, prnt_clsf_oid, prnt_cl_value, level_num, start_tms, last_chg_tms, last_chg_usr_id, cl_nme, cl_desc,data_src_id)  SELECT 'REGSTRGY25','US','REGSTRGY','REGSTRGY23','North America',3,SYSDATE(),SYSDATE(),'P72:CSTM','US','US',''     FROM DUAL WHERE NOT EXISTS (SELECT 1 FROM ft_t_incl WHERE cl_value = 'US' AND indus_cl_set_id = 'REGSTRGY'  AND level_num = 3);</v>
      </c>
    </row>
    <row r="288" spans="1:14">
      <c r="A288" s="161" t="s">
        <v>6155</v>
      </c>
      <c r="B288" s="93" t="s">
        <v>6477</v>
      </c>
      <c r="C288" s="93" t="s">
        <v>6446</v>
      </c>
      <c r="D288" s="93" t="s">
        <v>6154</v>
      </c>
      <c r="E288" s="93" t="s">
        <v>6476</v>
      </c>
      <c r="F288" s="93" t="s">
        <v>302</v>
      </c>
      <c r="G288" s="93" t="s">
        <v>6446</v>
      </c>
      <c r="H288" s="93" t="s">
        <v>6446</v>
      </c>
      <c r="I288" s="133">
        <v>4</v>
      </c>
      <c r="J288" s="93" t="s">
        <v>5931</v>
      </c>
      <c r="K288" s="93" t="s">
        <v>5931</v>
      </c>
      <c r="L288" s="93" t="s">
        <v>5625</v>
      </c>
      <c r="M288" s="118"/>
      <c r="N288" s="93" t="str">
        <f t="shared" si="11"/>
        <v>INSERT INTO ft_t_incl (clsf_oid, cl_value, indus_cl_set_id, prnt_clsf_oid, prnt_cl_value, level_num, start_tms, last_chg_tms, last_chg_usr_id, cl_nme, cl_desc,data_src_id)  SELECT 'REGSTRGY26','Chicago','REGSTRGY','REGSTRGY25','US',4,SYSDATE(),SYSDATE(),'P72:CSTM','Chicago','Chicago',''     FROM DUAL WHERE NOT EXISTS (SELECT 1 FROM ft_t_incl WHERE cl_value = 'Chicago' AND indus_cl_set_id = 'REGSTRGY'  AND level_num = 4);</v>
      </c>
    </row>
    <row r="289" spans="1:14">
      <c r="A289" s="161" t="s">
        <v>6155</v>
      </c>
      <c r="B289" s="93" t="s">
        <v>6478</v>
      </c>
      <c r="C289" s="93" t="s">
        <v>6447</v>
      </c>
      <c r="D289" s="93" t="s">
        <v>6154</v>
      </c>
      <c r="E289" s="93" t="s">
        <v>6476</v>
      </c>
      <c r="F289" s="93" t="s">
        <v>302</v>
      </c>
      <c r="G289" s="93" t="s">
        <v>6447</v>
      </c>
      <c r="H289" s="93" t="s">
        <v>6447</v>
      </c>
      <c r="I289" s="133">
        <v>4</v>
      </c>
      <c r="J289" s="93" t="s">
        <v>5931</v>
      </c>
      <c r="K289" s="93" t="s">
        <v>5931</v>
      </c>
      <c r="L289" s="93" t="s">
        <v>5625</v>
      </c>
      <c r="M289" s="118"/>
      <c r="N289" s="93" t="str">
        <f t="shared" si="11"/>
        <v>INSERT INTO ft_t_incl (clsf_oid, cl_value, indus_cl_set_id, prnt_clsf_oid, prnt_cl_value, level_num, start_tms, last_chg_tms, last_chg_usr_id, cl_nme, cl_desc,data_src_id)  SELECT 'REGSTRGY27','Connecticut','REGSTRGY','REGSTRGY25','US',4,SYSDATE(),SYSDATE(),'P72:CSTM','Connecticut','Connecticut',''     FROM DUAL WHERE NOT EXISTS (SELECT 1 FROM ft_t_incl WHERE cl_value = 'Connecticut' AND indus_cl_set_id = 'REGSTRGY'  AND level_num = 4);</v>
      </c>
    </row>
    <row r="290" spans="1:14">
      <c r="A290" s="161" t="s">
        <v>6155</v>
      </c>
      <c r="B290" s="93" t="s">
        <v>6479</v>
      </c>
      <c r="C290" s="93" t="s">
        <v>6448</v>
      </c>
      <c r="D290" s="93" t="s">
        <v>6154</v>
      </c>
      <c r="E290" s="93" t="s">
        <v>6476</v>
      </c>
      <c r="F290" s="93" t="s">
        <v>302</v>
      </c>
      <c r="G290" s="93" t="s">
        <v>6448</v>
      </c>
      <c r="H290" s="93" t="s">
        <v>6448</v>
      </c>
      <c r="I290" s="133">
        <v>4</v>
      </c>
      <c r="J290" s="93" t="s">
        <v>5931</v>
      </c>
      <c r="K290" s="93" t="s">
        <v>5931</v>
      </c>
      <c r="L290" s="93" t="s">
        <v>5625</v>
      </c>
      <c r="M290" s="118"/>
      <c r="N290" s="93" t="str">
        <f t="shared" si="11"/>
        <v>INSERT INTO ft_t_incl (clsf_oid, cl_value, indus_cl_set_id, prnt_clsf_oid, prnt_cl_value, level_num, start_tms, last_chg_tms, last_chg_usr_id, cl_nme, cl_desc,data_src_id)  SELECT 'REGSTRGY28','New York','REGSTRGY','REGSTRGY25','US',4,SYSDATE(),SYSDATE(),'P72:CSTM','New York','New York',''     FROM DUAL WHERE NOT EXISTS (SELECT 1 FROM ft_t_incl WHERE cl_value = 'New York' AND indus_cl_set_id = 'REGSTRGY'  AND level_num = 4);</v>
      </c>
    </row>
    <row r="291" spans="1:14">
      <c r="A291" s="161" t="s">
        <v>6155</v>
      </c>
      <c r="B291" s="93" t="s">
        <v>6480</v>
      </c>
      <c r="C291" s="93" t="s">
        <v>6449</v>
      </c>
      <c r="D291" s="93" t="s">
        <v>6154</v>
      </c>
      <c r="E291" s="93" t="s">
        <v>6476</v>
      </c>
      <c r="F291" s="93" t="s">
        <v>302</v>
      </c>
      <c r="G291" s="93" t="s">
        <v>6449</v>
      </c>
      <c r="H291" s="93" t="s">
        <v>6449</v>
      </c>
      <c r="I291" s="133">
        <v>4</v>
      </c>
      <c r="J291" s="93" t="s">
        <v>5931</v>
      </c>
      <c r="K291" s="93" t="s">
        <v>5931</v>
      </c>
      <c r="L291" s="93" t="s">
        <v>5625</v>
      </c>
      <c r="M291" s="118"/>
      <c r="N291" s="93" t="str">
        <f t="shared" si="11"/>
        <v>INSERT INTO ft_t_incl (clsf_oid, cl_value, indus_cl_set_id, prnt_clsf_oid, prnt_cl_value, level_num, start_tms, last_chg_tms, last_chg_usr_id, cl_nme, cl_desc,data_src_id)  SELECT 'REGSTRGY29','New York and Connecticut','REGSTRGY','REGSTRGY25','US',4,SYSDATE(),SYSDATE(),'P72:CSTM','New York and Connecticut','New York and Connecticut',''     FROM DUAL WHERE NOT EXISTS (SELECT 1 FROM ft_t_incl WHERE cl_value = 'New York and Connecticut' AND indus_cl_set_id = 'REGSTRGY'  AND level_num = 4);</v>
      </c>
    </row>
    <row r="292" spans="1:14">
      <c r="A292" s="161" t="s">
        <v>6155</v>
      </c>
      <c r="B292" s="93" t="s">
        <v>6481</v>
      </c>
      <c r="C292" s="93" t="s">
        <v>302</v>
      </c>
      <c r="D292" s="93" t="s">
        <v>6154</v>
      </c>
      <c r="E292" s="93" t="s">
        <v>6476</v>
      </c>
      <c r="F292" s="93" t="s">
        <v>302</v>
      </c>
      <c r="G292" s="93" t="s">
        <v>302</v>
      </c>
      <c r="H292" s="93" t="s">
        <v>302</v>
      </c>
      <c r="I292" s="133">
        <v>4</v>
      </c>
      <c r="J292" s="93" t="s">
        <v>5931</v>
      </c>
      <c r="K292" s="93" t="s">
        <v>5931</v>
      </c>
      <c r="L292" s="93" t="s">
        <v>5625</v>
      </c>
      <c r="M292" s="118"/>
      <c r="N292" s="93" t="str">
        <f t="shared" si="11"/>
        <v>INSERT INTO ft_t_incl (clsf_oid, cl_value, indus_cl_set_id, prnt_clsf_oid, prnt_cl_value, level_num, start_tms, last_chg_tms, last_chg_usr_id, cl_nme, cl_desc,data_src_id)  SELECT 'REGSTRGY30','US','REGSTRGY','REGSTRGY25','US',4,SYSDATE(),SYSDATE(),'P72:CSTM','US','US',''     FROM DUAL WHERE NOT EXISTS (SELECT 1 FROM ft_t_incl WHERE cl_value = 'US' AND indus_cl_set_id = 'REGSTRGY'  AND level_num = 4);</v>
      </c>
    </row>
    <row r="293" spans="1:14">
      <c r="A293" s="161" t="s">
        <v>6155</v>
      </c>
      <c r="B293" s="93" t="s">
        <v>6482</v>
      </c>
      <c r="C293" s="93" t="s">
        <v>6450</v>
      </c>
      <c r="D293" s="93" t="s">
        <v>6154</v>
      </c>
      <c r="E293" s="93" t="s">
        <v>6452</v>
      </c>
      <c r="F293" s="93" t="s">
        <v>6451</v>
      </c>
      <c r="G293" s="93" t="s">
        <v>6450</v>
      </c>
      <c r="H293" s="93" t="s">
        <v>6450</v>
      </c>
      <c r="I293" s="133">
        <v>2</v>
      </c>
      <c r="J293" s="93" t="s">
        <v>5931</v>
      </c>
      <c r="K293" s="93" t="s">
        <v>5931</v>
      </c>
      <c r="L293" s="93" t="s">
        <v>5625</v>
      </c>
      <c r="M293" s="118"/>
      <c r="N293" s="93" t="str">
        <f t="shared" si="11"/>
        <v>INSERT INTO ft_t_incl (clsf_oid, cl_value, indus_cl_set_id, prnt_clsf_oid, prnt_cl_value, level_num, start_tms, last_chg_tms, last_chg_usr_id, cl_nme, cl_desc,data_src_id)  SELECT 'REGSTRGY31','South America','REGSTRGY','REGSTRGY01','Global',2,SYSDATE(),SYSDATE(),'P72:CSTM','South America','South America',''     FROM DUAL WHERE NOT EXISTS (SELECT 1 FROM ft_t_incl WHERE cl_value = 'South America' AND indus_cl_set_id = 'REGSTRGY'  AND level_num = 2);</v>
      </c>
    </row>
    <row r="294" spans="1:14">
      <c r="A294" s="161" t="s">
        <v>6155</v>
      </c>
      <c r="B294" s="93" t="s">
        <v>6483</v>
      </c>
      <c r="C294" s="93" t="s">
        <v>6038</v>
      </c>
      <c r="D294" s="93" t="s">
        <v>6154</v>
      </c>
      <c r="E294" s="93" t="s">
        <v>6482</v>
      </c>
      <c r="F294" s="93" t="s">
        <v>6450</v>
      </c>
      <c r="G294" s="93" t="s">
        <v>6038</v>
      </c>
      <c r="H294" s="93" t="s">
        <v>6038</v>
      </c>
      <c r="I294" s="133">
        <v>3</v>
      </c>
      <c r="J294" s="93" t="s">
        <v>5931</v>
      </c>
      <c r="K294" s="93" t="s">
        <v>5931</v>
      </c>
      <c r="L294" s="93" t="s">
        <v>5625</v>
      </c>
      <c r="M294" s="118"/>
      <c r="N294" s="93" t="str">
        <f t="shared" si="11"/>
        <v>INSERT INTO ft_t_incl (clsf_oid, cl_value, indus_cl_set_id, prnt_clsf_oid, prnt_cl_value, level_num, start_tms, last_chg_tms, last_chg_usr_id, cl_nme, cl_desc,data_src_id)  SELECT 'REGSTRGY32','Latin America','REGSTRGY','REGSTRGY31','South America',3,SYSDATE(),SYSDATE(),'P72:CSTM','Latin America','Latin America',''     FROM DUAL WHERE NOT EXISTS (SELECT 1 FROM ft_t_incl WHERE cl_value = 'Latin America' AND indus_cl_set_id = 'REGSTRGY'  AND level_num = 3);</v>
      </c>
    </row>
    <row r="295" spans="1:14">
      <c r="A295" s="161" t="s">
        <v>6155</v>
      </c>
      <c r="B295" s="93" t="s">
        <v>6484</v>
      </c>
      <c r="C295" s="93" t="s">
        <v>5998</v>
      </c>
      <c r="D295" s="93" t="s">
        <v>6154</v>
      </c>
      <c r="E295" s="118"/>
      <c r="F295" s="118"/>
      <c r="G295" s="93" t="s">
        <v>5998</v>
      </c>
      <c r="H295" s="93" t="s">
        <v>5998</v>
      </c>
      <c r="I295" s="133">
        <v>1</v>
      </c>
      <c r="J295" s="93" t="s">
        <v>5931</v>
      </c>
      <c r="K295" s="93" t="s">
        <v>5931</v>
      </c>
      <c r="L295" s="93" t="s">
        <v>5625</v>
      </c>
      <c r="M295" s="118"/>
      <c r="N295" s="93" t="str">
        <f t="shared" si="11"/>
        <v>INSERT INTO ft_t_incl (clsf_oid, cl_value, indus_cl_set_id, level_num, start_tms, last_chg_tms, last_chg_usr_id, cl_nme, cl_desc,data_src_id)  SELECT 'REGSTRGY33','Other','REGSTRGY',1,SYSDATE(),SYSDATE(),'P72:CSTM','Other','Other',''     FROM DUAL WHERE NOT EXISTS (SELECT 1 FROM ft_t_incl WHERE cl_value = 'Other' AND indus_cl_set_id = 'REGSTRGY' AND LEVEL_NUM = 1);</v>
      </c>
    </row>
    <row r="296" spans="1:14">
      <c r="A296" s="93" t="s">
        <v>6545</v>
      </c>
      <c r="B296" s="93" t="s">
        <v>6546</v>
      </c>
      <c r="C296" s="93" t="s">
        <v>3827</v>
      </c>
      <c r="D296" s="93" t="s">
        <v>6544</v>
      </c>
      <c r="E296" s="93"/>
      <c r="F296" s="93"/>
      <c r="G296" s="93" t="s">
        <v>3827</v>
      </c>
      <c r="H296" s="93" t="s">
        <v>3827</v>
      </c>
      <c r="I296" s="93">
        <v>1</v>
      </c>
      <c r="J296" s="93" t="s">
        <v>5931</v>
      </c>
      <c r="K296" s="93" t="s">
        <v>5931</v>
      </c>
      <c r="L296" s="93" t="s">
        <v>3813</v>
      </c>
      <c r="M296" s="93"/>
      <c r="N296" s="93" t="str">
        <f t="shared" ref="N296:N302" si="12">IF(I296=1,CONCATENATE("INSERT INTO ft_t_incl (clsf_oid, cl_value, indus_cl_set_id, level_num, start_tms, last_chg_tms, last_chg_usr_id, cl_nme, cl_desc,data_src_id)  SELECT '", B296, "','", C296, "','", D296, "',", I296, ",", J296, ",", K296, ",'", L296, "','", G296, "','", H296, "','", M296, "'     FROM DUAL WHERE NOT EXISTS (SELECT 1 FROM ft_t_incl WHERE cl_value = '", C296, "' AND indus_cl_set_id = '", D296, "');"),CONCATENATE("INSERT INTO ft_t_incl (clsf_oid, cl_value, indus_cl_set_id, prnt_clsf_oid, prnt_cl_value, level_num, start_tms, last_chg_tms, last_chg_usr_id, cl_nme, cl_desc,data_src_id)  SELECT '", B296, "','", C296, "','", D296, "','", E296, "','", F296, "',", I296, ",", J296, ",", K296, ",'", L296, "','", G296, "','", H296, "','", M296, "'     FROM DUAL WHERE NOT EXISTS (SELECT 1 FROM ft_t_incl WHERE cl_value = '", C296, "' AND indus_cl_set_id = '", D296, "'  AND level_num = ",I296,");"))</f>
        <v>INSERT INTO ft_t_incl (clsf_oid, cl_value, indus_cl_set_id, level_num, start_tms, last_chg_tms, last_chg_usr_id, cl_nme, cl_desc,data_src_id)  SELECT 'P72UNDRC01','Equity','P72UNDRC',1,SYSDATE(),SYSDATE(),'GS:PSG:P72','Equity','Equity',''     FROM DUAL WHERE NOT EXISTS (SELECT 1 FROM ft_t_incl WHERE cl_value = 'Equity' AND indus_cl_set_id = 'P72UNDRC');</v>
      </c>
    </row>
    <row r="297" spans="1:14">
      <c r="A297" s="93" t="s">
        <v>6545</v>
      </c>
      <c r="B297" s="93" t="s">
        <v>6547</v>
      </c>
      <c r="C297" s="93" t="s">
        <v>6550</v>
      </c>
      <c r="D297" s="93" t="s">
        <v>6544</v>
      </c>
      <c r="E297" s="93"/>
      <c r="F297" s="93"/>
      <c r="G297" s="93" t="s">
        <v>6550</v>
      </c>
      <c r="H297" s="93" t="s">
        <v>6550</v>
      </c>
      <c r="I297" s="93">
        <v>1</v>
      </c>
      <c r="J297" s="93" t="s">
        <v>5931</v>
      </c>
      <c r="K297" s="93" t="s">
        <v>5931</v>
      </c>
      <c r="L297" s="93" t="s">
        <v>3813</v>
      </c>
      <c r="M297" s="93"/>
      <c r="N297" s="93" t="str">
        <f t="shared" si="12"/>
        <v>INSERT INTO ft_t_incl (clsf_oid, cl_value, indus_cl_set_id, level_num, start_tms, last_chg_tms, last_chg_usr_id, cl_nme, cl_desc,data_src_id)  SELECT 'P72UNDRC02','Hybrid','P72UNDRC',1,SYSDATE(),SYSDATE(),'GS:PSG:P72','Hybrid','Hybrid',''     FROM DUAL WHERE NOT EXISTS (SELECT 1 FROM ft_t_incl WHERE cl_value = 'Hybrid' AND indus_cl_set_id = 'P72UNDRC');</v>
      </c>
    </row>
    <row r="298" spans="1:14">
      <c r="A298" s="93" t="s">
        <v>6545</v>
      </c>
      <c r="B298" s="93" t="s">
        <v>6548</v>
      </c>
      <c r="C298" s="93" t="s">
        <v>4014</v>
      </c>
      <c r="D298" s="93" t="s">
        <v>6544</v>
      </c>
      <c r="E298" s="93"/>
      <c r="F298" s="93"/>
      <c r="G298" s="93" t="s">
        <v>4014</v>
      </c>
      <c r="H298" s="93" t="s">
        <v>4014</v>
      </c>
      <c r="I298" s="93">
        <v>1</v>
      </c>
      <c r="J298" s="93" t="s">
        <v>5931</v>
      </c>
      <c r="K298" s="93" t="s">
        <v>5931</v>
      </c>
      <c r="L298" s="93" t="s">
        <v>3813</v>
      </c>
      <c r="M298" s="93"/>
      <c r="N298" s="93" t="str">
        <f t="shared" si="12"/>
        <v>INSERT INTO ft_t_incl (clsf_oid, cl_value, indus_cl_set_id, level_num, start_tms, last_chg_tms, last_chg_usr_id, cl_nme, cl_desc,data_src_id)  SELECT 'P72UNDRC03','Commodity','P72UNDRC',1,SYSDATE(),SYSDATE(),'GS:PSG:P72','Commodity','Commodity',''     FROM DUAL WHERE NOT EXISTS (SELECT 1 FROM ft_t_incl WHERE cl_value = 'Commodity' AND indus_cl_set_id = 'P72UNDRC');</v>
      </c>
    </row>
    <row r="299" spans="1:14">
      <c r="A299" s="93" t="s">
        <v>6545</v>
      </c>
      <c r="B299" s="93" t="s">
        <v>6549</v>
      </c>
      <c r="C299" s="93" t="s">
        <v>6551</v>
      </c>
      <c r="D299" s="93" t="s">
        <v>6544</v>
      </c>
      <c r="E299" s="93"/>
      <c r="F299" s="93"/>
      <c r="G299" s="93" t="s">
        <v>6551</v>
      </c>
      <c r="H299" s="93" t="s">
        <v>6551</v>
      </c>
      <c r="I299" s="93">
        <v>1</v>
      </c>
      <c r="J299" s="93" t="s">
        <v>5931</v>
      </c>
      <c r="K299" s="93" t="s">
        <v>5931</v>
      </c>
      <c r="L299" s="93" t="s">
        <v>3813</v>
      </c>
      <c r="M299" s="93"/>
      <c r="N299" s="93" t="str">
        <f t="shared" si="12"/>
        <v>INSERT INTO ft_t_incl (clsf_oid, cl_value, indus_cl_set_id, level_num, start_tms, last_chg_tms, last_chg_usr_id, cl_nme, cl_desc,data_src_id)  SELECT 'P72UNDRC04','Unknown','P72UNDRC',1,SYSDATE(),SYSDATE(),'GS:PSG:P72','Unknown','Unknown',''     FROM DUAL WHERE NOT EXISTS (SELECT 1 FROM ft_t_incl WHERE cl_value = 'Unknown' AND indus_cl_set_id = 'P72UNDRC');</v>
      </c>
    </row>
    <row r="300" spans="1:14">
      <c r="A300" s="93" t="s">
        <v>6545</v>
      </c>
      <c r="B300" s="93" t="s">
        <v>6552</v>
      </c>
      <c r="C300" s="93" t="s">
        <v>6110</v>
      </c>
      <c r="D300" s="93" t="s">
        <v>6544</v>
      </c>
      <c r="E300" s="93"/>
      <c r="F300" s="93"/>
      <c r="G300" s="93" t="s">
        <v>6110</v>
      </c>
      <c r="H300" s="93" t="s">
        <v>6110</v>
      </c>
      <c r="I300" s="93">
        <v>1</v>
      </c>
      <c r="J300" s="93" t="s">
        <v>5931</v>
      </c>
      <c r="K300" s="93" t="s">
        <v>5931</v>
      </c>
      <c r="L300" s="93" t="s">
        <v>3813</v>
      </c>
      <c r="M300" s="93"/>
      <c r="N300" s="93" t="str">
        <f t="shared" si="12"/>
        <v>INSERT INTO ft_t_incl (clsf_oid, cl_value, indus_cl_set_id, level_num, start_tms, last_chg_tms, last_chg_usr_id, cl_nme, cl_desc,data_src_id)  SELECT 'P72UNDRC05','Credit','P72UNDRC',1,SYSDATE(),SYSDATE(),'GS:PSG:P72','Credit','Credit',''     FROM DUAL WHERE NOT EXISTS (SELECT 1 FROM ft_t_incl WHERE cl_value = 'Credit' AND indus_cl_set_id = 'P72UNDRC');</v>
      </c>
    </row>
    <row r="301" spans="1:14" s="223" customFormat="1">
      <c r="A301" s="223" t="s">
        <v>3814</v>
      </c>
      <c r="B301" s="223" t="s">
        <v>6687</v>
      </c>
      <c r="C301" s="223" t="s">
        <v>6686</v>
      </c>
      <c r="D301" s="223" t="s">
        <v>3815</v>
      </c>
      <c r="E301" s="93" t="s">
        <v>3816</v>
      </c>
      <c r="F301" s="93" t="s">
        <v>3826</v>
      </c>
      <c r="G301" s="223" t="s">
        <v>6686</v>
      </c>
      <c r="H301" s="223" t="s">
        <v>6686</v>
      </c>
      <c r="I301" s="223">
        <v>2</v>
      </c>
      <c r="J301" s="223" t="s">
        <v>5931</v>
      </c>
      <c r="K301" s="223" t="s">
        <v>5931</v>
      </c>
      <c r="L301" s="223" t="s">
        <v>3813</v>
      </c>
      <c r="N301" s="223" t="str">
        <f t="shared" si="12"/>
        <v>INSERT INTO ft_t_incl (clsf_oid, cl_value, indus_cl_set_id, prnt_clsf_oid, prnt_cl_value, level_num, start_tms, last_chg_tms, last_chg_usr_id, cl_nme, cl_desc,data_src_id)  SELECT 'INSTYPG151','Options','INSTYPGR','INSTYPGR01','Derivative',2,SYSDATE(),SYSDATE(),'GS:PSG:P72','Options','Options',''     FROM DUAL WHERE NOT EXISTS (SELECT 1 FROM ft_t_incl WHERE cl_value = 'Options' AND indus_cl_set_id = 'INSTYPGR'  AND level_num = 2);</v>
      </c>
    </row>
    <row r="302" spans="1:14" s="219" customFormat="1">
      <c r="A302" s="219" t="s">
        <v>3814</v>
      </c>
      <c r="B302" s="219" t="s">
        <v>6688</v>
      </c>
      <c r="C302" s="220" t="s">
        <v>6689</v>
      </c>
      <c r="D302" s="219" t="s">
        <v>3815</v>
      </c>
      <c r="E302" s="223" t="s">
        <v>6687</v>
      </c>
      <c r="F302" s="223" t="s">
        <v>6686</v>
      </c>
      <c r="G302" s="220" t="s">
        <v>6689</v>
      </c>
      <c r="H302" s="220" t="s">
        <v>6689</v>
      </c>
      <c r="I302" s="219">
        <v>3</v>
      </c>
      <c r="J302" s="219" t="s">
        <v>5931</v>
      </c>
      <c r="K302" s="219" t="s">
        <v>5931</v>
      </c>
      <c r="L302" s="219" t="s">
        <v>3813</v>
      </c>
      <c r="N302" s="219" t="str">
        <f t="shared" si="12"/>
        <v>INSERT INTO ft_t_incl (clsf_oid, cl_value, indus_cl_set_id, prnt_clsf_oid, prnt_cl_value, level_num, start_tms, last_chg_tms, last_chg_usr_id, cl_nme, cl_desc,data_src_id)  SELECT 'INSTYPG152','Equity Options','INSTYPGR','INSTYPG151','Options',3,SYSDATE(),SYSDATE(),'GS:PSG:P72','Equity Options','Equity Options',''     FROM DUAL WHERE NOT EXISTS (SELECT 1 FROM ft_t_incl WHERE cl_value = 'Equity Options' AND indus_cl_set_id = 'INSTYPGR'  AND level_num = 3);</v>
      </c>
    </row>
    <row r="303" spans="1:14" s="219" customFormat="1">
      <c r="A303" s="219" t="s">
        <v>3814</v>
      </c>
      <c r="B303" s="219" t="s">
        <v>6693</v>
      </c>
      <c r="C303" s="220" t="s">
        <v>6690</v>
      </c>
      <c r="D303" s="219" t="s">
        <v>3815</v>
      </c>
      <c r="E303" s="223" t="s">
        <v>6687</v>
      </c>
      <c r="F303" s="223" t="s">
        <v>6686</v>
      </c>
      <c r="G303" s="220" t="s">
        <v>6690</v>
      </c>
      <c r="H303" s="220" t="s">
        <v>6690</v>
      </c>
      <c r="I303" s="219">
        <v>3</v>
      </c>
      <c r="J303" s="219" t="s">
        <v>5931</v>
      </c>
      <c r="K303" s="219" t="s">
        <v>5931</v>
      </c>
      <c r="L303" s="219" t="s">
        <v>3813</v>
      </c>
      <c r="N303" s="219" t="str">
        <f t="shared" ref="N303:N313" si="13">IF(I303=1,CONCATENATE("INSERT INTO ft_t_incl (clsf_oid, cl_value, indus_cl_set_id, level_num, start_tms, last_chg_tms, last_chg_usr_id, cl_nme, cl_desc,data_src_id)  SELECT '", B303, "','", C303, "','", D303, "',", I303, ",", J303, ",", K303, ",'", L303, "','", G303, "','", H303, "','", M303, "'     FROM DUAL WHERE NOT EXISTS (SELECT 1 FROM ft_t_incl WHERE cl_value = '", C303, "' AND indus_cl_set_id = '", D303, "');"),CONCATENATE("INSERT INTO ft_t_incl (clsf_oid, cl_value, indus_cl_set_id, prnt_clsf_oid, prnt_cl_value, level_num, start_tms, last_chg_tms, last_chg_usr_id, cl_nme, cl_desc,data_src_id)  SELECT '", B303, "','", C303, "','", D303, "','", E303, "','", F303, "',", I303, ",", J303, ",", K303, ",'", L303, "','", G303, "','", H303, "','", M303, "'     FROM DUAL WHERE NOT EXISTS (SELECT 1 FROM ft_t_incl WHERE cl_value = '", C303, "' AND indus_cl_set_id = '", D303, "'  AND level_num = ",I303,");"))</f>
        <v>INSERT INTO ft_t_incl (clsf_oid, cl_value, indus_cl_set_id, prnt_clsf_oid, prnt_cl_value, level_num, start_tms, last_chg_tms, last_chg_usr_id, cl_nme, cl_desc,data_src_id)  SELECT 'INSTYPG153','Index Options','INSTYPGR','INSTYPG151','Options',3,SYSDATE(),SYSDATE(),'GS:PSG:P72','Index Options','Index Options',''     FROM DUAL WHERE NOT EXISTS (SELECT 1 FROM ft_t_incl WHERE cl_value = 'Index Options' AND indus_cl_set_id = 'INSTYPGR'  AND level_num = 3);</v>
      </c>
    </row>
    <row r="304" spans="1:14" s="219" customFormat="1">
      <c r="A304" s="219" t="s">
        <v>3814</v>
      </c>
      <c r="B304" s="219" t="s">
        <v>6694</v>
      </c>
      <c r="C304" s="220" t="s">
        <v>6691</v>
      </c>
      <c r="D304" s="219" t="s">
        <v>3815</v>
      </c>
      <c r="E304" s="223" t="s">
        <v>6687</v>
      </c>
      <c r="F304" s="223" t="s">
        <v>6686</v>
      </c>
      <c r="G304" s="220" t="s">
        <v>6691</v>
      </c>
      <c r="H304" s="220" t="s">
        <v>6691</v>
      </c>
      <c r="I304" s="219">
        <v>3</v>
      </c>
      <c r="J304" s="219" t="s">
        <v>5931</v>
      </c>
      <c r="K304" s="219" t="s">
        <v>5931</v>
      </c>
      <c r="L304" s="219" t="s">
        <v>3813</v>
      </c>
      <c r="N304" s="219" t="str">
        <f t="shared" si="13"/>
        <v>INSERT INTO ft_t_incl (clsf_oid, cl_value, indus_cl_set_id, prnt_clsf_oid, prnt_cl_value, level_num, start_tms, last_chg_tms, last_chg_usr_id, cl_nme, cl_desc,data_src_id)  SELECT 'INSTYPG154','Future Options','INSTYPGR','INSTYPG151','Options',3,SYSDATE(),SYSDATE(),'GS:PSG:P72','Future Options','Future Options',''     FROM DUAL WHERE NOT EXISTS (SELECT 1 FROM ft_t_incl WHERE cl_value = 'Future Options' AND indus_cl_set_id = 'INSTYPGR'  AND level_num = 3);</v>
      </c>
    </row>
    <row r="305" spans="1:14" s="219" customFormat="1">
      <c r="A305" s="219" t="s">
        <v>3814</v>
      </c>
      <c r="B305" s="219" t="s">
        <v>6695</v>
      </c>
      <c r="C305" s="220" t="s">
        <v>6692</v>
      </c>
      <c r="D305" s="219" t="s">
        <v>3815</v>
      </c>
      <c r="E305" s="223" t="s">
        <v>6687</v>
      </c>
      <c r="F305" s="223" t="s">
        <v>6686</v>
      </c>
      <c r="G305" s="220" t="s">
        <v>6692</v>
      </c>
      <c r="H305" s="220" t="s">
        <v>6692</v>
      </c>
      <c r="I305" s="219">
        <v>3</v>
      </c>
      <c r="J305" s="219" t="s">
        <v>5931</v>
      </c>
      <c r="K305" s="219" t="s">
        <v>5931</v>
      </c>
      <c r="L305" s="219" t="s">
        <v>3813</v>
      </c>
      <c r="N305" s="219" t="str">
        <f t="shared" si="13"/>
        <v>INSERT INTO ft_t_incl (clsf_oid, cl_value, indus_cl_set_id, prnt_clsf_oid, prnt_cl_value, level_num, start_tms, last_chg_tms, last_chg_usr_id, cl_nme, cl_desc,data_src_id)  SELECT 'INSTYPG155','Currency Options','INSTYPGR','INSTYPG151','Options',3,SYSDATE(),SYSDATE(),'GS:PSG:P72','Currency Options','Currency Options',''     FROM DUAL WHERE NOT EXISTS (SELECT 1 FROM ft_t_incl WHERE cl_value = 'Currency Options' AND indus_cl_set_id = 'INSTYPGR'  AND level_num = 3);</v>
      </c>
    </row>
    <row r="306" spans="1:14" s="221" customFormat="1">
      <c r="A306" s="221" t="s">
        <v>3814</v>
      </c>
      <c r="B306" s="221" t="s">
        <v>6696</v>
      </c>
      <c r="C306" s="222" t="s">
        <v>6715</v>
      </c>
      <c r="D306" s="221" t="s">
        <v>3815</v>
      </c>
      <c r="E306" s="219" t="s">
        <v>6694</v>
      </c>
      <c r="F306" s="220" t="s">
        <v>6691</v>
      </c>
      <c r="G306" s="222" t="s">
        <v>6715</v>
      </c>
      <c r="H306" s="222" t="s">
        <v>6715</v>
      </c>
      <c r="I306" s="221">
        <v>4</v>
      </c>
      <c r="J306" s="221" t="s">
        <v>5931</v>
      </c>
      <c r="K306" s="221" t="s">
        <v>5931</v>
      </c>
      <c r="L306" s="221" t="s">
        <v>3813</v>
      </c>
      <c r="N306" s="221" t="str">
        <f t="shared" si="13"/>
        <v>INSERT INTO ft_t_incl (clsf_oid, cl_value, indus_cl_set_id, prnt_clsf_oid, prnt_cl_value, level_num, start_tms, last_chg_tms, last_chg_usr_id, cl_nme, cl_desc,data_src_id)  SELECT 'INSTYPG156','Currency Future Option','INSTYPGR','INSTYPG154','Future Options',4,SYSDATE(),SYSDATE(),'GS:PSG:P72','Currency Future Option','Currency Future Option',''     FROM DUAL WHERE NOT EXISTS (SELECT 1 FROM ft_t_incl WHERE cl_value = 'Currency Future Option' AND indus_cl_set_id = 'INSTYPGR'  AND level_num = 4);</v>
      </c>
    </row>
    <row r="307" spans="1:14" s="221" customFormat="1">
      <c r="A307" s="221" t="s">
        <v>3814</v>
      </c>
      <c r="B307" s="221" t="s">
        <v>6697</v>
      </c>
      <c r="C307" s="222" t="s">
        <v>6716</v>
      </c>
      <c r="D307" s="221" t="s">
        <v>3815</v>
      </c>
      <c r="E307" s="219" t="s">
        <v>6695</v>
      </c>
      <c r="F307" s="220" t="s">
        <v>6692</v>
      </c>
      <c r="G307" s="222" t="s">
        <v>6716</v>
      </c>
      <c r="H307" s="222" t="s">
        <v>6716</v>
      </c>
      <c r="I307" s="221">
        <v>4</v>
      </c>
      <c r="J307" s="221" t="s">
        <v>5931</v>
      </c>
      <c r="K307" s="221" t="s">
        <v>5931</v>
      </c>
      <c r="L307" s="221" t="s">
        <v>3813</v>
      </c>
      <c r="N307" s="221" t="str">
        <f t="shared" si="13"/>
        <v>INSERT INTO ft_t_incl (clsf_oid, cl_value, indus_cl_set_id, prnt_clsf_oid, prnt_cl_value, level_num, start_tms, last_chg_tms, last_chg_usr_id, cl_nme, cl_desc,data_src_id)  SELECT 'INSTYPG157','Vanilla Currency Option','INSTYPGR','INSTYPG155','Currency Options',4,SYSDATE(),SYSDATE(),'GS:PSG:P72','Vanilla Currency Option','Vanilla Currency Option',''     FROM DUAL WHERE NOT EXISTS (SELECT 1 FROM ft_t_incl WHERE cl_value = 'Vanilla Currency Option' AND indus_cl_set_id = 'INSTYPGR'  AND level_num = 4);</v>
      </c>
    </row>
    <row r="308" spans="1:14" s="221" customFormat="1">
      <c r="A308" s="221" t="s">
        <v>3814</v>
      </c>
      <c r="B308" s="221" t="s">
        <v>6698</v>
      </c>
      <c r="C308" s="222" t="s">
        <v>6717</v>
      </c>
      <c r="D308" s="221" t="s">
        <v>3815</v>
      </c>
      <c r="E308" s="219" t="s">
        <v>6688</v>
      </c>
      <c r="F308" s="220" t="s">
        <v>6689</v>
      </c>
      <c r="G308" s="222" t="s">
        <v>6717</v>
      </c>
      <c r="H308" s="222" t="s">
        <v>6717</v>
      </c>
      <c r="I308" s="221">
        <v>4</v>
      </c>
      <c r="J308" s="221" t="s">
        <v>5931</v>
      </c>
      <c r="K308" s="221" t="s">
        <v>5931</v>
      </c>
      <c r="L308" s="221" t="s">
        <v>3813</v>
      </c>
      <c r="N308" s="221" t="str">
        <f t="shared" si="13"/>
        <v>INSERT INTO ft_t_incl (clsf_oid, cl_value, indus_cl_set_id, prnt_clsf_oid, prnt_cl_value, level_num, start_tms, last_chg_tms, last_chg_usr_id, cl_nme, cl_desc,data_src_id)  SELECT 'INSTYPG158','Commodity ETF Option','INSTYPGR','INSTYPG152','Equity Options',4,SYSDATE(),SYSDATE(),'GS:PSG:P72','Commodity ETF Option','Commodity ETF Option',''     FROM DUAL WHERE NOT EXISTS (SELECT 1 FROM ft_t_incl WHERE cl_value = 'Commodity ETF Option' AND indus_cl_set_id = 'INSTYPGR'  AND level_num = 4);</v>
      </c>
    </row>
    <row r="309" spans="1:14" s="221" customFormat="1">
      <c r="A309" s="221" t="s">
        <v>3814</v>
      </c>
      <c r="B309" s="221" t="s">
        <v>6699</v>
      </c>
      <c r="C309" s="222" t="s">
        <v>6718</v>
      </c>
      <c r="D309" s="221" t="s">
        <v>3815</v>
      </c>
      <c r="E309" s="219" t="s">
        <v>6688</v>
      </c>
      <c r="F309" s="220" t="s">
        <v>6689</v>
      </c>
      <c r="G309" s="222" t="s">
        <v>6718</v>
      </c>
      <c r="H309" s="222" t="s">
        <v>6718</v>
      </c>
      <c r="I309" s="221">
        <v>4</v>
      </c>
      <c r="J309" s="221" t="s">
        <v>5931</v>
      </c>
      <c r="K309" s="221" t="s">
        <v>5931</v>
      </c>
      <c r="L309" s="221" t="s">
        <v>3813</v>
      </c>
      <c r="N309" s="221" t="str">
        <f t="shared" si="13"/>
        <v>INSERT INTO ft_t_incl (clsf_oid, cl_value, indus_cl_set_id, prnt_clsf_oid, prnt_cl_value, level_num, start_tms, last_chg_tms, last_chg_usr_id, cl_nme, cl_desc,data_src_id)  SELECT 'INSTYPG159','Non-Commodity ETF Option','INSTYPGR','INSTYPG152','Equity Options',4,SYSDATE(),SYSDATE(),'GS:PSG:P72','Non-Commodity ETF Option','Non-Commodity ETF Option',''     FROM DUAL WHERE NOT EXISTS (SELECT 1 FROM ft_t_incl WHERE cl_value = 'Non-Commodity ETF Option' AND indus_cl_set_id = 'INSTYPGR'  AND level_num = 4);</v>
      </c>
    </row>
    <row r="310" spans="1:14" s="221" customFormat="1">
      <c r="A310" s="221" t="s">
        <v>3814</v>
      </c>
      <c r="B310" s="221" t="s">
        <v>6700</v>
      </c>
      <c r="C310" s="222" t="s">
        <v>6719</v>
      </c>
      <c r="D310" s="221" t="s">
        <v>3815</v>
      </c>
      <c r="E310" s="219" t="s">
        <v>6688</v>
      </c>
      <c r="F310" s="220" t="s">
        <v>6689</v>
      </c>
      <c r="G310" s="222" t="s">
        <v>6719</v>
      </c>
      <c r="H310" s="222" t="s">
        <v>6719</v>
      </c>
      <c r="I310" s="221">
        <v>4</v>
      </c>
      <c r="J310" s="221" t="s">
        <v>5931</v>
      </c>
      <c r="K310" s="221" t="s">
        <v>5931</v>
      </c>
      <c r="L310" s="221" t="s">
        <v>3813</v>
      </c>
      <c r="N310" s="221" t="str">
        <f t="shared" si="13"/>
        <v>INSERT INTO ft_t_incl (clsf_oid, cl_value, indus_cl_set_id, prnt_clsf_oid, prnt_cl_value, level_num, start_tms, last_chg_tms, last_chg_usr_id, cl_nme, cl_desc,data_src_id)  SELECT 'INSTYPG160','Common Stock Option','INSTYPGR','INSTYPG152','Equity Options',4,SYSDATE(),SYSDATE(),'GS:PSG:P72','Common Stock Option','Common Stock Option',''     FROM DUAL WHERE NOT EXISTS (SELECT 1 FROM ft_t_incl WHERE cl_value = 'Common Stock Option' AND indus_cl_set_id = 'INSTYPGR'  AND level_num = 4);</v>
      </c>
    </row>
    <row r="311" spans="1:14" s="221" customFormat="1">
      <c r="A311" s="221" t="s">
        <v>3814</v>
      </c>
      <c r="B311" s="221" t="s">
        <v>6701</v>
      </c>
      <c r="C311" s="222" t="s">
        <v>6720</v>
      </c>
      <c r="D311" s="221" t="s">
        <v>3815</v>
      </c>
      <c r="E311" s="219" t="s">
        <v>6694</v>
      </c>
      <c r="F311" s="220" t="s">
        <v>6691</v>
      </c>
      <c r="G311" s="222" t="s">
        <v>6720</v>
      </c>
      <c r="H311" s="222" t="s">
        <v>6720</v>
      </c>
      <c r="I311" s="221">
        <v>4</v>
      </c>
      <c r="J311" s="221" t="s">
        <v>5931</v>
      </c>
      <c r="K311" s="221" t="s">
        <v>5931</v>
      </c>
      <c r="L311" s="221" t="s">
        <v>3813</v>
      </c>
      <c r="N311" s="221" t="str">
        <f t="shared" si="13"/>
        <v>INSERT INTO ft_t_incl (clsf_oid, cl_value, indus_cl_set_id, prnt_clsf_oid, prnt_cl_value, level_num, start_tms, last_chg_tms, last_chg_usr_id, cl_nme, cl_desc,data_src_id)  SELECT 'INSTYPG161','Bond Future Option','INSTYPGR','INSTYPG154','Future Options',4,SYSDATE(),SYSDATE(),'GS:PSG:P72','Bond Future Option','Bond Future Option',''     FROM DUAL WHERE NOT EXISTS (SELECT 1 FROM ft_t_incl WHERE cl_value = 'Bond Future Option' AND indus_cl_set_id = 'INSTYPGR'  AND level_num = 4);</v>
      </c>
    </row>
    <row r="312" spans="1:14" s="221" customFormat="1">
      <c r="A312" s="221" t="s">
        <v>3814</v>
      </c>
      <c r="B312" s="221" t="s">
        <v>6702</v>
      </c>
      <c r="C312" s="222" t="s">
        <v>6721</v>
      </c>
      <c r="D312" s="221" t="s">
        <v>3815</v>
      </c>
      <c r="E312" s="219" t="s">
        <v>6694</v>
      </c>
      <c r="F312" s="220" t="s">
        <v>6691</v>
      </c>
      <c r="G312" s="222" t="s">
        <v>6721</v>
      </c>
      <c r="H312" s="222" t="s">
        <v>6721</v>
      </c>
      <c r="I312" s="221">
        <v>4</v>
      </c>
      <c r="J312" s="221" t="s">
        <v>5931</v>
      </c>
      <c r="K312" s="221" t="s">
        <v>5931</v>
      </c>
      <c r="L312" s="221" t="s">
        <v>3813</v>
      </c>
      <c r="N312" s="221" t="str">
        <f t="shared" si="13"/>
        <v>INSERT INTO ft_t_incl (clsf_oid, cl_value, indus_cl_set_id, prnt_clsf_oid, prnt_cl_value, level_num, start_tms, last_chg_tms, last_chg_usr_id, cl_nme, cl_desc,data_src_id)  SELECT 'INSTYPG162','Interest Rate Future Option','INSTYPGR','INSTYPG154','Future Options',4,SYSDATE(),SYSDATE(),'GS:PSG:P72','Interest Rate Future Option','Interest Rate Future Option',''     FROM DUAL WHERE NOT EXISTS (SELECT 1 FROM ft_t_incl WHERE cl_value = 'Interest Rate Future Option' AND indus_cl_set_id = 'INSTYPGR'  AND level_num = 4);</v>
      </c>
    </row>
    <row r="313" spans="1:14" s="221" customFormat="1">
      <c r="A313" s="221" t="s">
        <v>3814</v>
      </c>
      <c r="B313" s="221" t="s">
        <v>6703</v>
      </c>
      <c r="C313" s="222" t="s">
        <v>6722</v>
      </c>
      <c r="D313" s="221" t="s">
        <v>3815</v>
      </c>
      <c r="E313" s="219" t="s">
        <v>6694</v>
      </c>
      <c r="F313" s="220" t="s">
        <v>6691</v>
      </c>
      <c r="G313" s="222" t="s">
        <v>6722</v>
      </c>
      <c r="H313" s="222" t="s">
        <v>6722</v>
      </c>
      <c r="I313" s="221">
        <v>4</v>
      </c>
      <c r="J313" s="221" t="s">
        <v>5931</v>
      </c>
      <c r="K313" s="221" t="s">
        <v>5931</v>
      </c>
      <c r="L313" s="221" t="s">
        <v>3813</v>
      </c>
      <c r="N313" s="221" t="str">
        <f t="shared" si="13"/>
        <v>INSERT INTO ft_t_incl (clsf_oid, cl_value, indus_cl_set_id, prnt_clsf_oid, prnt_cl_value, level_num, start_tms, last_chg_tms, last_chg_usr_id, cl_nme, cl_desc,data_src_id)  SELECT 'INSTYPG163','Financial Index Future Option','INSTYPGR','INSTYPG154','Future Options',4,SYSDATE(),SYSDATE(),'GS:PSG:P72','Financial Index Future Option','Financial Index Future Option',''     FROM DUAL WHERE NOT EXISTS (SELECT 1 FROM ft_t_incl WHERE cl_value = 'Financial Index Future Option' AND indus_cl_set_id = 'INSTYPGR'  AND level_num = 4);</v>
      </c>
    </row>
    <row r="314" spans="1:14" s="221" customFormat="1">
      <c r="A314" s="221" t="s">
        <v>3814</v>
      </c>
      <c r="B314" s="221" t="s">
        <v>6704</v>
      </c>
      <c r="C314" s="222" t="s">
        <v>6723</v>
      </c>
      <c r="D314" s="221" t="s">
        <v>3815</v>
      </c>
      <c r="E314" s="219" t="s">
        <v>6693</v>
      </c>
      <c r="F314" s="220" t="s">
        <v>6690</v>
      </c>
      <c r="G314" s="222" t="s">
        <v>6723</v>
      </c>
      <c r="H314" s="222" t="s">
        <v>6723</v>
      </c>
      <c r="I314" s="221">
        <v>4</v>
      </c>
      <c r="J314" s="221" t="s">
        <v>5931</v>
      </c>
      <c r="K314" s="221" t="s">
        <v>5931</v>
      </c>
      <c r="L314" s="221" t="s">
        <v>3813</v>
      </c>
      <c r="N314" s="221" t="str">
        <f t="shared" ref="N314:N319" si="14">IF(I314=1,CONCATENATE("INSERT INTO ft_t_incl (clsf_oid, cl_value, indus_cl_set_id, level_num, start_tms, last_chg_tms, last_chg_usr_id, cl_nme, cl_desc,data_src_id)  SELECT '", B314, "','", C314, "','", D314, "',", I314, ",", J314, ",", K314, ",'", L314, "','", G314, "','", H314, "','", M314, "'     FROM DUAL WHERE NOT EXISTS (SELECT 1 FROM ft_t_incl WHERE cl_value = '", C314, "' AND indus_cl_set_id = '", D314, "');"),CONCATENATE("INSERT INTO ft_t_incl (clsf_oid, cl_value, indus_cl_set_id, prnt_clsf_oid, prnt_cl_value, level_num, start_tms, last_chg_tms, last_chg_usr_id, cl_nme, cl_desc,data_src_id)  SELECT '", B314, "','", C314, "','", D314, "','", E314, "','", F314, "',", I314, ",", J314, ",", K314, ",'", L314, "','", G314, "','", H314, "','", M314, "'     FROM DUAL WHERE NOT EXISTS (SELECT 1 FROM ft_t_incl WHERE cl_value = '", C314, "' AND indus_cl_set_id = '", D314, "'  AND level_num = ",I314,");"))</f>
        <v>INSERT INTO ft_t_incl (clsf_oid, cl_value, indus_cl_set_id, prnt_clsf_oid, prnt_cl_value, level_num, start_tms, last_chg_tms, last_chg_usr_id, cl_nme, cl_desc,data_src_id)  SELECT 'INSTYPG164','Equity Index Options','INSTYPGR','INSTYPG153','Index Options',4,SYSDATE(),SYSDATE(),'GS:PSG:P72','Equity Index Options','Equity Index Options',''     FROM DUAL WHERE NOT EXISTS (SELECT 1 FROM ft_t_incl WHERE cl_value = 'Equity Index Options' AND indus_cl_set_id = 'INSTYPGR'  AND level_num = 4);</v>
      </c>
    </row>
    <row r="315" spans="1:14" s="221" customFormat="1">
      <c r="A315" s="221" t="s">
        <v>3814</v>
      </c>
      <c r="B315" s="221" t="s">
        <v>6705</v>
      </c>
      <c r="C315" s="222" t="s">
        <v>6724</v>
      </c>
      <c r="D315" s="221" t="s">
        <v>3815</v>
      </c>
      <c r="E315" s="219" t="s">
        <v>6693</v>
      </c>
      <c r="F315" s="220" t="s">
        <v>6690</v>
      </c>
      <c r="G315" s="222" t="s">
        <v>6724</v>
      </c>
      <c r="H315" s="222" t="s">
        <v>6724</v>
      </c>
      <c r="I315" s="221">
        <v>4</v>
      </c>
      <c r="J315" s="221" t="s">
        <v>5931</v>
      </c>
      <c r="K315" s="221" t="s">
        <v>5931</v>
      </c>
      <c r="L315" s="221" t="s">
        <v>3813</v>
      </c>
      <c r="N315" s="221" t="str">
        <f t="shared" si="14"/>
        <v>INSERT INTO ft_t_incl (clsf_oid, cl_value, indus_cl_set_id, prnt_clsf_oid, prnt_cl_value, level_num, start_tms, last_chg_tms, last_chg_usr_id, cl_nme, cl_desc,data_src_id)  SELECT 'INSTYPG165','Volatility Future Option','INSTYPGR','INSTYPG153','Index Options',4,SYSDATE(),SYSDATE(),'GS:PSG:P72','Volatility Future Option','Volatility Future Option',''     FROM DUAL WHERE NOT EXISTS (SELECT 1 FROM ft_t_incl WHERE cl_value = 'Volatility Future Option' AND indus_cl_set_id = 'INSTYPGR'  AND level_num = 4);</v>
      </c>
    </row>
    <row r="316" spans="1:14" s="221" customFormat="1">
      <c r="A316" s="221" t="s">
        <v>3814</v>
      </c>
      <c r="B316" s="221" t="s">
        <v>6706</v>
      </c>
      <c r="C316" s="222" t="s">
        <v>6725</v>
      </c>
      <c r="D316" s="221" t="s">
        <v>3815</v>
      </c>
      <c r="E316" s="219" t="s">
        <v>6694</v>
      </c>
      <c r="F316" s="220" t="s">
        <v>6691</v>
      </c>
      <c r="G316" s="222" t="s">
        <v>6725</v>
      </c>
      <c r="H316" s="222" t="s">
        <v>6725</v>
      </c>
      <c r="I316" s="221">
        <v>4</v>
      </c>
      <c r="J316" s="221" t="s">
        <v>5931</v>
      </c>
      <c r="K316" s="221" t="s">
        <v>5931</v>
      </c>
      <c r="L316" s="221" t="s">
        <v>3813</v>
      </c>
      <c r="N316" s="221" t="str">
        <f t="shared" si="14"/>
        <v>INSERT INTO ft_t_incl (clsf_oid, cl_value, indus_cl_set_id, prnt_clsf_oid, prnt_cl_value, level_num, start_tms, last_chg_tms, last_chg_usr_id, cl_nme, cl_desc,data_src_id)  SELECT 'INSTYPG166','Equity Future Option','INSTYPGR','INSTYPG154','Future Options',4,SYSDATE(),SYSDATE(),'GS:PSG:P72','Equity Future Option','Equity Future Option',''     FROM DUAL WHERE NOT EXISTS (SELECT 1 FROM ft_t_incl WHERE cl_value = 'Equity Future Option' AND indus_cl_set_id = 'INSTYPGR'  AND level_num = 4);</v>
      </c>
    </row>
    <row r="317" spans="1:14" s="221" customFormat="1">
      <c r="A317" s="221" t="s">
        <v>3814</v>
      </c>
      <c r="B317" s="221" t="s">
        <v>6707</v>
      </c>
      <c r="C317" s="222" t="s">
        <v>6726</v>
      </c>
      <c r="D317" s="221" t="s">
        <v>3815</v>
      </c>
      <c r="E317" s="219" t="s">
        <v>6694</v>
      </c>
      <c r="F317" s="220" t="s">
        <v>6691</v>
      </c>
      <c r="G317" s="222" t="s">
        <v>6726</v>
      </c>
      <c r="H317" s="222" t="s">
        <v>6726</v>
      </c>
      <c r="I317" s="221">
        <v>4</v>
      </c>
      <c r="J317" s="221" t="s">
        <v>5931</v>
      </c>
      <c r="K317" s="221" t="s">
        <v>5931</v>
      </c>
      <c r="L317" s="221" t="s">
        <v>3813</v>
      </c>
      <c r="N317" s="221" t="str">
        <f t="shared" si="14"/>
        <v>INSERT INTO ft_t_incl (clsf_oid, cl_value, indus_cl_set_id, prnt_clsf_oid, prnt_cl_value, level_num, start_tms, last_chg_tms, last_chg_usr_id, cl_nme, cl_desc,data_src_id)  SELECT 'INSTYPG167','Commodity Future Option','INSTYPGR','INSTYPG154','Future Options',4,SYSDATE(),SYSDATE(),'GS:PSG:P72','Commodity Future Option','Commodity Future Option',''     FROM DUAL WHERE NOT EXISTS (SELECT 1 FROM ft_t_incl WHERE cl_value = 'Commodity Future Option' AND indus_cl_set_id = 'INSTYPGR'  AND level_num = 4);</v>
      </c>
    </row>
    <row r="318" spans="1:14" s="219" customFormat="1">
      <c r="A318" s="219" t="s">
        <v>3814</v>
      </c>
      <c r="B318" s="219" t="s">
        <v>6708</v>
      </c>
      <c r="C318" s="220" t="s">
        <v>6758</v>
      </c>
      <c r="D318" s="219" t="s">
        <v>3815</v>
      </c>
      <c r="E318" s="223" t="s">
        <v>6687</v>
      </c>
      <c r="F318" s="223" t="s">
        <v>6686</v>
      </c>
      <c r="G318" s="220" t="s">
        <v>6758</v>
      </c>
      <c r="H318" s="220" t="s">
        <v>6758</v>
      </c>
      <c r="I318" s="219">
        <v>3</v>
      </c>
      <c r="J318" s="219" t="s">
        <v>5931</v>
      </c>
      <c r="K318" s="219" t="s">
        <v>5931</v>
      </c>
      <c r="L318" s="219" t="s">
        <v>3813</v>
      </c>
      <c r="N318" s="219" t="str">
        <f t="shared" si="14"/>
        <v>INSERT INTO ft_t_incl (clsf_oid, cl_value, indus_cl_set_id, prnt_clsf_oid, prnt_cl_value, level_num, start_tms, last_chg_tms, last_chg_usr_id, cl_nme, cl_desc,data_src_id)  SELECT 'INSTYPG168','Bond Options','INSTYPGR','INSTYPG151','Options',3,SYSDATE(),SYSDATE(),'GS:PSG:P72','Bond Options','Bond Options',''     FROM DUAL WHERE NOT EXISTS (SELECT 1 FROM ft_t_incl WHERE cl_value = 'Bond Options' AND indus_cl_set_id = 'INSTYPGR'  AND level_num = 3);</v>
      </c>
    </row>
    <row r="319" spans="1:14" s="221" customFormat="1">
      <c r="A319" s="221" t="s">
        <v>3814</v>
      </c>
      <c r="B319" s="221" t="s">
        <v>6709</v>
      </c>
      <c r="C319" s="222" t="s">
        <v>6758</v>
      </c>
      <c r="D319" s="221" t="s">
        <v>3815</v>
      </c>
      <c r="E319" s="219" t="s">
        <v>6708</v>
      </c>
      <c r="F319" s="220" t="s">
        <v>6758</v>
      </c>
      <c r="G319" s="222" t="s">
        <v>6758</v>
      </c>
      <c r="H319" s="222" t="s">
        <v>6758</v>
      </c>
      <c r="I319" s="221">
        <v>4</v>
      </c>
      <c r="J319" s="221" t="s">
        <v>5931</v>
      </c>
      <c r="K319" s="221" t="s">
        <v>5931</v>
      </c>
      <c r="L319" s="221" t="s">
        <v>3813</v>
      </c>
      <c r="N319" s="221" t="str">
        <f t="shared" si="14"/>
        <v>INSERT INTO ft_t_incl (clsf_oid, cl_value, indus_cl_set_id, prnt_clsf_oid, prnt_cl_value, level_num, start_tms, last_chg_tms, last_chg_usr_id, cl_nme, cl_desc,data_src_id)  SELECT 'INSTYPG169','Bond Options','INSTYPGR','INSTYPG168','Bond Options',4,SYSDATE(),SYSDATE(),'GS:PSG:P72','Bond Options','Bond Options',''     FROM DUAL WHERE NOT EXISTS (SELECT 1 FROM ft_t_incl WHERE cl_value = 'Bond Options' AND indus_cl_set_id = 'INSTYPGR'  AND level_num = 4);</v>
      </c>
    </row>
    <row r="320" spans="1:14" s="219" customFormat="1">
      <c r="A320" s="219" t="s">
        <v>3814</v>
      </c>
      <c r="B320" s="219" t="s">
        <v>6710</v>
      </c>
      <c r="C320" s="220" t="s">
        <v>6759</v>
      </c>
      <c r="D320" s="219" t="s">
        <v>3815</v>
      </c>
      <c r="E320" s="223" t="s">
        <v>6687</v>
      </c>
      <c r="F320" s="223" t="s">
        <v>6686</v>
      </c>
      <c r="G320" s="220" t="s">
        <v>6759</v>
      </c>
      <c r="H320" s="220" t="s">
        <v>6759</v>
      </c>
      <c r="I320" s="219">
        <v>3</v>
      </c>
      <c r="J320" s="219" t="s">
        <v>5931</v>
      </c>
      <c r="K320" s="219" t="s">
        <v>5931</v>
      </c>
      <c r="L320" s="219" t="s">
        <v>3813</v>
      </c>
      <c r="N320" s="219" t="str">
        <f t="shared" ref="N320:N332" si="15">IF(I320=1,CONCATENATE("INSERT INTO ft_t_incl (clsf_oid, cl_value, indus_cl_set_id, level_num, start_tms, last_chg_tms, last_chg_usr_id, cl_nme, cl_desc,data_src_id)  SELECT '", B320, "','", C320, "','", D320, "',", I320, ",", J320, ",", K320, ",'", L320, "','", G320, "','", H320, "','", M320, "'     FROM DUAL WHERE NOT EXISTS (SELECT 1 FROM ft_t_incl WHERE cl_value = '", C320, "' AND indus_cl_set_id = '", D320, "');"),CONCATENATE("INSERT INTO ft_t_incl (clsf_oid, cl_value, indus_cl_set_id, prnt_clsf_oid, prnt_cl_value, level_num, start_tms, last_chg_tms, last_chg_usr_id, cl_nme, cl_desc,data_src_id)  SELECT '", B320, "','", C320, "','", D320, "','", E320, "','", F320, "',", I320, ",", J320, ",", K320, ",'", L320, "','", G320, "','", H320, "','", M320, "'     FROM DUAL WHERE NOT EXISTS (SELECT 1 FROM ft_t_incl WHERE cl_value = '", C320, "' AND indus_cl_set_id = '", D320, "'  AND level_num = ",I320,");"))</f>
        <v>INSERT INTO ft_t_incl (clsf_oid, cl_value, indus_cl_set_id, prnt_clsf_oid, prnt_cl_value, level_num, start_tms, last_chg_tms, last_chg_usr_id, cl_nme, cl_desc,data_src_id)  SELECT 'INSTYPG170','Swap Options','INSTYPGR','INSTYPG151','Options',3,SYSDATE(),SYSDATE(),'GS:PSG:P72','Swap Options','Swap Options',''     FROM DUAL WHERE NOT EXISTS (SELECT 1 FROM ft_t_incl WHERE cl_value = 'Swap Options' AND indus_cl_set_id = 'INSTYPGR'  AND level_num = 3);</v>
      </c>
    </row>
    <row r="321" spans="1:14" s="221" customFormat="1">
      <c r="A321" s="221" t="s">
        <v>3814</v>
      </c>
      <c r="B321" s="221" t="s">
        <v>6711</v>
      </c>
      <c r="C321" s="222" t="s">
        <v>6760</v>
      </c>
      <c r="D321" s="221" t="s">
        <v>3815</v>
      </c>
      <c r="E321" s="219" t="s">
        <v>6710</v>
      </c>
      <c r="F321" s="220" t="s">
        <v>6759</v>
      </c>
      <c r="G321" s="222" t="s">
        <v>6760</v>
      </c>
      <c r="H321" s="222" t="s">
        <v>6760</v>
      </c>
      <c r="I321" s="221">
        <v>4</v>
      </c>
      <c r="J321" s="221" t="s">
        <v>5931</v>
      </c>
      <c r="K321" s="221" t="s">
        <v>5931</v>
      </c>
      <c r="L321" s="221" t="s">
        <v>3813</v>
      </c>
      <c r="N321" s="221" t="str">
        <f t="shared" si="15"/>
        <v>INSERT INTO ft_t_incl (clsf_oid, cl_value, indus_cl_set_id, prnt_clsf_oid, prnt_cl_value, level_num, start_tms, last_chg_tms, last_chg_usr_id, cl_nme, cl_desc,data_src_id)  SELECT 'INSTYPG171','Interest Rate Swap Option','INSTYPGR','INSTYPG170','Swap Options',4,SYSDATE(),SYSDATE(),'GS:PSG:P72','Interest Rate Swap Option','Interest Rate Swap Option',''     FROM DUAL WHERE NOT EXISTS (SELECT 1 FROM ft_t_incl WHERE cl_value = 'Interest Rate Swap Option' AND indus_cl_set_id = 'INSTYPGR'  AND level_num = 4);</v>
      </c>
    </row>
    <row r="322" spans="1:14" s="223" customFormat="1">
      <c r="A322" s="223" t="s">
        <v>3814</v>
      </c>
      <c r="B322" s="223" t="s">
        <v>6712</v>
      </c>
      <c r="C322" s="223" t="s">
        <v>6238</v>
      </c>
      <c r="D322" s="223" t="s">
        <v>3815</v>
      </c>
      <c r="E322" s="93" t="s">
        <v>3816</v>
      </c>
      <c r="F322" s="93" t="s">
        <v>3826</v>
      </c>
      <c r="G322" s="223" t="s">
        <v>6238</v>
      </c>
      <c r="H322" s="223" t="s">
        <v>6238</v>
      </c>
      <c r="I322" s="223">
        <v>2</v>
      </c>
      <c r="J322" s="223" t="s">
        <v>5931</v>
      </c>
      <c r="K322" s="223" t="s">
        <v>5931</v>
      </c>
      <c r="L322" s="223" t="s">
        <v>3813</v>
      </c>
      <c r="N322" s="223" t="str">
        <f t="shared" si="15"/>
        <v>INSERT INTO ft_t_incl (clsf_oid, cl_value, indus_cl_set_id, prnt_clsf_oid, prnt_cl_value, level_num, start_tms, last_chg_tms, last_chg_usr_id, cl_nme, cl_desc,data_src_id)  SELECT 'INSTYPG172','Futures','INSTYPGR','INSTYPGR01','Derivative',2,SYSDATE(),SYSDATE(),'GS:PSG:P72','Futures','Futures',''     FROM DUAL WHERE NOT EXISTS (SELECT 1 FROM ft_t_incl WHERE cl_value = 'Futures' AND indus_cl_set_id = 'INSTYPGR'  AND level_num = 2);</v>
      </c>
    </row>
    <row r="323" spans="1:14" s="219" customFormat="1">
      <c r="A323" s="219" t="s">
        <v>3814</v>
      </c>
      <c r="B323" s="219" t="s">
        <v>6713</v>
      </c>
      <c r="C323" s="220" t="s">
        <v>6792</v>
      </c>
      <c r="D323" s="219" t="s">
        <v>3815</v>
      </c>
      <c r="E323" s="223" t="s">
        <v>6712</v>
      </c>
      <c r="F323" s="223" t="s">
        <v>6238</v>
      </c>
      <c r="G323" s="220" t="s">
        <v>6792</v>
      </c>
      <c r="H323" s="220" t="s">
        <v>6792</v>
      </c>
      <c r="I323" s="219">
        <v>3</v>
      </c>
      <c r="J323" s="219" t="s">
        <v>5931</v>
      </c>
      <c r="K323" s="219" t="s">
        <v>5931</v>
      </c>
      <c r="L323" s="219" t="s">
        <v>3813</v>
      </c>
      <c r="N323" s="219" t="str">
        <f>IF(I323=1,CONCATENATE("INSERT INTO ft_t_incl (clsf_oid, cl_value, indus_cl_set_id, level_num, start_tms, last_chg_tms, last_chg_usr_id, cl_nme, cl_desc,data_src_id)  SELECT '", B323, "','", C323, "','", D323, "',", I323, ",", J323, ",", K323, ",'", L323, "','", G323, "','", H323, "','", M323, "'     FROM DUAL WHERE NOT EXISTS (SELECT 1 FROM ft_t_incl WHERE cl_value = '", C323, "' AND indus_cl_set_id = '", D323, "');"),CONCATENATE("INSERT INTO ft_t_incl (clsf_oid, cl_value, indus_cl_set_id, prnt_clsf_oid, prnt_cl_value, level_num, start_tms, last_chg_tms, last_chg_usr_id, cl_nme, cl_desc,data_src_id)  SELECT '", B323, "','", C323, "','", D323, "','", E323, "','", F323, "',", I323, ",", J323, ",", K323, ",'", L323, "','", G323, "','", H323, "','", M323, "'     FROM DUAL WHERE NOT EXISTS (SELECT 1 FROM ft_t_incl WHERE cl_value = '", C323, "' AND indus_cl_set_id = '", D323, "'  AND level_num = ",I323,");"))</f>
        <v>INSERT INTO ft_t_incl (clsf_oid, cl_value, indus_cl_set_id, prnt_clsf_oid, prnt_cl_value, level_num, start_tms, last_chg_tms, last_chg_usr_id, cl_nme, cl_desc,data_src_id)  SELECT 'INSTYPG173','Bond Futures','INSTYPGR','INSTYPG172','Futures',3,SYSDATE(),SYSDATE(),'GS:PSG:P72','Bond Futures','Bond Futures',''     FROM DUAL WHERE NOT EXISTS (SELECT 1 FROM ft_t_incl WHERE cl_value = 'Bond Futures' AND indus_cl_set_id = 'INSTYPGR'  AND level_num = 3);</v>
      </c>
    </row>
    <row r="324" spans="1:14" s="219" customFormat="1">
      <c r="A324" s="219" t="s">
        <v>3814</v>
      </c>
      <c r="B324" s="219" t="s">
        <v>6714</v>
      </c>
      <c r="C324" s="220" t="s">
        <v>6793</v>
      </c>
      <c r="D324" s="219" t="s">
        <v>3815</v>
      </c>
      <c r="E324" s="223" t="s">
        <v>6712</v>
      </c>
      <c r="F324" s="223" t="s">
        <v>6238</v>
      </c>
      <c r="G324" s="220" t="s">
        <v>6793</v>
      </c>
      <c r="H324" s="220" t="s">
        <v>6793</v>
      </c>
      <c r="I324" s="219">
        <v>3</v>
      </c>
      <c r="J324" s="219" t="s">
        <v>5931</v>
      </c>
      <c r="K324" s="219" t="s">
        <v>5931</v>
      </c>
      <c r="L324" s="219" t="s">
        <v>3813</v>
      </c>
      <c r="N324" s="219" t="str">
        <f>IF(I324=1,CONCATENATE("INSERT INTO ft_t_incl (clsf_oid, cl_value, indus_cl_set_id, level_num, start_tms, last_chg_tms, last_chg_usr_id, cl_nme, cl_desc,data_src_id)  SELECT '", B324, "','", C324, "','", D324, "',", I324, ",", J324, ",", K324, ",'", L324, "','", G324, "','", H324, "','", M324, "'     FROM DUAL WHERE NOT EXISTS (SELECT 1 FROM ft_t_incl WHERE cl_value = '", C324, "' AND indus_cl_set_id = '", D324, "');"),CONCATENATE("INSERT INTO ft_t_incl (clsf_oid, cl_value, indus_cl_set_id, prnt_clsf_oid, prnt_cl_value, level_num, start_tms, last_chg_tms, last_chg_usr_id, cl_nme, cl_desc,data_src_id)  SELECT '", B324, "','", C324, "','", D324, "','", E324, "','", F324, "',", I324, ",", J324, ",", K324, ",'", L324, "','", G324, "','", H324, "','", M324, "'     FROM DUAL WHERE NOT EXISTS (SELECT 1 FROM ft_t_incl WHERE cl_value = '", C324, "' AND indus_cl_set_id = '", D324, "'  AND level_num = ",I324,");"))</f>
        <v>INSERT INTO ft_t_incl (clsf_oid, cl_value, indus_cl_set_id, prnt_clsf_oid, prnt_cl_value, level_num, start_tms, last_chg_tms, last_chg_usr_id, cl_nme, cl_desc,data_src_id)  SELECT 'INSTYPG174','Commodity Futures','INSTYPGR','INSTYPG172','Futures',3,SYSDATE(),SYSDATE(),'GS:PSG:P72','Commodity Futures','Commodity Futures',''     FROM DUAL WHERE NOT EXISTS (SELECT 1 FROM ft_t_incl WHERE cl_value = 'Commodity Futures' AND indus_cl_set_id = 'INSTYPGR'  AND level_num = 3);</v>
      </c>
    </row>
    <row r="325" spans="1:14" s="219" customFormat="1">
      <c r="A325" s="219" t="s">
        <v>3814</v>
      </c>
      <c r="B325" s="219" t="s">
        <v>6795</v>
      </c>
      <c r="C325" s="220" t="s">
        <v>6796</v>
      </c>
      <c r="D325" s="219" t="s">
        <v>3815</v>
      </c>
      <c r="E325" s="223" t="s">
        <v>6712</v>
      </c>
      <c r="F325" s="223" t="s">
        <v>6238</v>
      </c>
      <c r="G325" s="220" t="s">
        <v>6796</v>
      </c>
      <c r="H325" s="220" t="s">
        <v>6796</v>
      </c>
      <c r="I325" s="219">
        <v>3</v>
      </c>
      <c r="J325" s="219" t="s">
        <v>5931</v>
      </c>
      <c r="K325" s="219" t="s">
        <v>5931</v>
      </c>
      <c r="L325" s="219" t="s">
        <v>3813</v>
      </c>
      <c r="N325" s="219" t="str">
        <f>IF(I325=1,CONCATENATE("INSERT INTO ft_t_incl (clsf_oid, cl_value, indus_cl_set_id, level_num, start_tms, last_chg_tms, last_chg_usr_id, cl_nme, cl_desc,data_src_id)  SELECT '", B325, "','", C325, "','", D325, "',", I325, ",", J325, ",", K325, ",'", L325, "','", G325, "','", H325, "','", M325, "'     FROM DUAL WHERE NOT EXISTS (SELECT 1 FROM ft_t_incl WHERE cl_value = '", C325, "' AND indus_cl_set_id = '", D325, "');"),CONCATENATE("INSERT INTO ft_t_incl (clsf_oid, cl_value, indus_cl_set_id, prnt_clsf_oid, prnt_cl_value, level_num, start_tms, last_chg_tms, last_chg_usr_id, cl_nme, cl_desc,data_src_id)  SELECT '", B325, "','", C325, "','", D325, "','", E325, "','", F325, "',", I325, ",", J325, ",", K325, ",'", L325, "','", G325, "','", H325, "','", M325, "'     FROM DUAL WHERE NOT EXISTS (SELECT 1 FROM ft_t_incl WHERE cl_value = '", C325, "' AND indus_cl_set_id = '", D325, "'  AND level_num = ",I325,");"))</f>
        <v>INSERT INTO ft_t_incl (clsf_oid, cl_value, indus_cl_set_id, prnt_clsf_oid, prnt_cl_value, level_num, start_tms, last_chg_tms, last_chg_usr_id, cl_nme, cl_desc,data_src_id)  SELECT 'INSTYPG175','Currency Futures','INSTYPGR','INSTYPG172','Futures',3,SYSDATE(),SYSDATE(),'GS:PSG:P72','Currency Futures','Currency Futures',''     FROM DUAL WHERE NOT EXISTS (SELECT 1 FROM ft_t_incl WHERE cl_value = 'Currency Futures' AND indus_cl_set_id = 'INSTYPGR'  AND level_num = 3);</v>
      </c>
    </row>
    <row r="326" spans="1:14" s="219" customFormat="1">
      <c r="A326" s="219" t="s">
        <v>3814</v>
      </c>
      <c r="B326" s="219" t="s">
        <v>6798</v>
      </c>
      <c r="C326" s="220" t="s">
        <v>7062</v>
      </c>
      <c r="D326" s="219" t="s">
        <v>3815</v>
      </c>
      <c r="E326" s="223" t="s">
        <v>6712</v>
      </c>
      <c r="F326" s="223" t="s">
        <v>6238</v>
      </c>
      <c r="G326" s="220" t="s">
        <v>7062</v>
      </c>
      <c r="H326" s="220" t="s">
        <v>7062</v>
      </c>
      <c r="I326" s="219">
        <v>3</v>
      </c>
      <c r="J326" s="219" t="s">
        <v>5931</v>
      </c>
      <c r="K326" s="219" t="s">
        <v>5931</v>
      </c>
      <c r="L326" s="219" t="s">
        <v>3813</v>
      </c>
      <c r="N326" s="219" t="str">
        <f t="shared" si="15"/>
        <v>INSERT INTO ft_t_incl (clsf_oid, cl_value, indus_cl_set_id, prnt_clsf_oid, prnt_cl_value, level_num, start_tms, last_chg_tms, last_chg_usr_id, cl_nme, cl_desc,data_src_id)  SELECT 'INSTYPG176','Financial Index Futures','INSTYPGR','INSTYPG172','Futures',3,SYSDATE(),SYSDATE(),'GS:PSG:P72','Financial Index Futures','Financial Index Futures',''     FROM DUAL WHERE NOT EXISTS (SELECT 1 FROM ft_t_incl WHERE cl_value = 'Financial Index Futures' AND indus_cl_set_id = 'INSTYPGR'  AND level_num = 3);</v>
      </c>
    </row>
    <row r="327" spans="1:14" s="219" customFormat="1">
      <c r="A327" s="219" t="s">
        <v>3814</v>
      </c>
      <c r="B327" s="219" t="s">
        <v>6799</v>
      </c>
      <c r="C327" s="220" t="s">
        <v>6794</v>
      </c>
      <c r="D327" s="219" t="s">
        <v>3815</v>
      </c>
      <c r="E327" s="223" t="s">
        <v>6712</v>
      </c>
      <c r="F327" s="223" t="s">
        <v>6238</v>
      </c>
      <c r="G327" s="220" t="s">
        <v>6794</v>
      </c>
      <c r="H327" s="220" t="s">
        <v>6794</v>
      </c>
      <c r="I327" s="219">
        <v>3</v>
      </c>
      <c r="J327" s="219" t="s">
        <v>5931</v>
      </c>
      <c r="K327" s="219" t="s">
        <v>5931</v>
      </c>
      <c r="L327" s="219" t="s">
        <v>3813</v>
      </c>
      <c r="N327" s="219" t="str">
        <f t="shared" si="15"/>
        <v>INSERT INTO ft_t_incl (clsf_oid, cl_value, indus_cl_set_id, prnt_clsf_oid, prnt_cl_value, level_num, start_tms, last_chg_tms, last_chg_usr_id, cl_nme, cl_desc,data_src_id)  SELECT 'INSTYPG177','Interest Rate Futures','INSTYPGR','INSTYPG172','Futures',3,SYSDATE(),SYSDATE(),'GS:PSG:P72','Interest Rate Futures','Interest Rate Futures',''     FROM DUAL WHERE NOT EXISTS (SELECT 1 FROM ft_t_incl WHERE cl_value = 'Interest Rate Futures' AND indus_cl_set_id = 'INSTYPGR'  AND level_num = 3);</v>
      </c>
    </row>
    <row r="328" spans="1:14" s="219" customFormat="1">
      <c r="A328" s="219" t="s">
        <v>3814</v>
      </c>
      <c r="B328" s="219" t="s">
        <v>6800</v>
      </c>
      <c r="C328" s="220" t="s">
        <v>6797</v>
      </c>
      <c r="D328" s="219" t="s">
        <v>3815</v>
      </c>
      <c r="E328" s="223" t="s">
        <v>6712</v>
      </c>
      <c r="F328" s="223" t="s">
        <v>6238</v>
      </c>
      <c r="G328" s="220" t="s">
        <v>6797</v>
      </c>
      <c r="H328" s="220" t="s">
        <v>6797</v>
      </c>
      <c r="I328" s="219">
        <v>3</v>
      </c>
      <c r="J328" s="219" t="s">
        <v>5931</v>
      </c>
      <c r="K328" s="219" t="s">
        <v>5931</v>
      </c>
      <c r="L328" s="219" t="s">
        <v>3813</v>
      </c>
      <c r="N328" s="219" t="str">
        <f t="shared" si="15"/>
        <v>INSERT INTO ft_t_incl (clsf_oid, cl_value, indus_cl_set_id, prnt_clsf_oid, prnt_cl_value, level_num, start_tms, last_chg_tms, last_chg_usr_id, cl_nme, cl_desc,data_src_id)  SELECT 'INSTYPG178','Single Name Equity Futures','INSTYPGR','INSTYPG172','Futures',3,SYSDATE(),SYSDATE(),'GS:PSG:P72','Single Name Equity Futures','Single Name Equity Futures',''     FROM DUAL WHERE NOT EXISTS (SELECT 1 FROM ft_t_incl WHERE cl_value = 'Single Name Equity Futures' AND indus_cl_set_id = 'INSTYPGR'  AND level_num = 3);</v>
      </c>
    </row>
    <row r="329" spans="1:14" s="221" customFormat="1">
      <c r="A329" s="221" t="s">
        <v>3814</v>
      </c>
      <c r="B329" s="221" t="s">
        <v>6801</v>
      </c>
      <c r="C329" s="222" t="s">
        <v>6780</v>
      </c>
      <c r="D329" s="221" t="s">
        <v>3815</v>
      </c>
      <c r="E329" s="219" t="s">
        <v>6713</v>
      </c>
      <c r="F329" s="220" t="s">
        <v>6792</v>
      </c>
      <c r="G329" s="222" t="s">
        <v>6780</v>
      </c>
      <c r="H329" s="222" t="s">
        <v>6780</v>
      </c>
      <c r="I329" s="221">
        <v>4</v>
      </c>
      <c r="J329" s="221" t="s">
        <v>5931</v>
      </c>
      <c r="K329" s="221" t="s">
        <v>5931</v>
      </c>
      <c r="L329" s="221" t="s">
        <v>3813</v>
      </c>
      <c r="N329" s="221" t="str">
        <f t="shared" si="15"/>
        <v>INSERT INTO ft_t_incl (clsf_oid, cl_value, indus_cl_set_id, prnt_clsf_oid, prnt_cl_value, level_num, start_tms, last_chg_tms, last_chg_usr_id, cl_nme, cl_desc,data_src_id)  SELECT 'INSTYPG179','Bond Future','INSTYPGR','INSTYPG173','Bond Futures',4,SYSDATE(),SYSDATE(),'GS:PSG:P72','Bond Future','Bond Future',''     FROM DUAL WHERE NOT EXISTS (SELECT 1 FROM ft_t_incl WHERE cl_value = 'Bond Future' AND indus_cl_set_id = 'INSTYPGR'  AND level_num = 4);</v>
      </c>
    </row>
    <row r="330" spans="1:14" s="221" customFormat="1">
      <c r="A330" s="221" t="s">
        <v>3814</v>
      </c>
      <c r="B330" s="221" t="s">
        <v>6802</v>
      </c>
      <c r="C330" s="222" t="s">
        <v>6781</v>
      </c>
      <c r="D330" s="221" t="s">
        <v>3815</v>
      </c>
      <c r="E330" s="219" t="s">
        <v>6714</v>
      </c>
      <c r="F330" s="220" t="s">
        <v>6793</v>
      </c>
      <c r="G330" s="222" t="s">
        <v>6781</v>
      </c>
      <c r="H330" s="222" t="s">
        <v>6781</v>
      </c>
      <c r="I330" s="221">
        <v>4</v>
      </c>
      <c r="J330" s="221" t="s">
        <v>5931</v>
      </c>
      <c r="K330" s="221" t="s">
        <v>5931</v>
      </c>
      <c r="L330" s="221" t="s">
        <v>3813</v>
      </c>
      <c r="N330" s="221" t="str">
        <f t="shared" si="15"/>
        <v>INSERT INTO ft_t_incl (clsf_oid, cl_value, indus_cl_set_id, prnt_clsf_oid, prnt_cl_value, level_num, start_tms, last_chg_tms, last_chg_usr_id, cl_nme, cl_desc,data_src_id)  SELECT 'INSTYPG180','Commodity Future','INSTYPGR','INSTYPG174','Commodity Futures',4,SYSDATE(),SYSDATE(),'GS:PSG:P72','Commodity Future','Commodity Future',''     FROM DUAL WHERE NOT EXISTS (SELECT 1 FROM ft_t_incl WHERE cl_value = 'Commodity Future' AND indus_cl_set_id = 'INSTYPGR'  AND level_num = 4);</v>
      </c>
    </row>
    <row r="331" spans="1:14" s="221" customFormat="1">
      <c r="A331" s="221" t="s">
        <v>3814</v>
      </c>
      <c r="B331" s="221" t="s">
        <v>6803</v>
      </c>
      <c r="C331" s="222" t="s">
        <v>6782</v>
      </c>
      <c r="D331" s="221" t="s">
        <v>3815</v>
      </c>
      <c r="E331" s="219" t="s">
        <v>6795</v>
      </c>
      <c r="F331" s="220" t="s">
        <v>6796</v>
      </c>
      <c r="G331" s="222" t="s">
        <v>6782</v>
      </c>
      <c r="H331" s="222" t="s">
        <v>6782</v>
      </c>
      <c r="I331" s="221">
        <v>4</v>
      </c>
      <c r="J331" s="221" t="s">
        <v>5931</v>
      </c>
      <c r="K331" s="221" t="s">
        <v>5931</v>
      </c>
      <c r="L331" s="221" t="s">
        <v>3813</v>
      </c>
      <c r="N331" s="221" t="str">
        <f t="shared" si="15"/>
        <v>INSERT INTO ft_t_incl (clsf_oid, cl_value, indus_cl_set_id, prnt_clsf_oid, prnt_cl_value, level_num, start_tms, last_chg_tms, last_chg_usr_id, cl_nme, cl_desc,data_src_id)  SELECT 'INSTYPG181','Currency Future','INSTYPGR','INSTYPG175','Currency Futures',4,SYSDATE(),SYSDATE(),'GS:PSG:P72','Currency Future','Currency Future',''     FROM DUAL WHERE NOT EXISTS (SELECT 1 FROM ft_t_incl WHERE cl_value = 'Currency Future' AND indus_cl_set_id = 'INSTYPGR'  AND level_num = 4);</v>
      </c>
    </row>
    <row r="332" spans="1:14" s="221" customFormat="1">
      <c r="A332" s="221" t="s">
        <v>3814</v>
      </c>
      <c r="B332" s="221" t="s">
        <v>6804</v>
      </c>
      <c r="C332" s="222" t="s">
        <v>6783</v>
      </c>
      <c r="D332" s="221" t="s">
        <v>3815</v>
      </c>
      <c r="E332" s="219" t="s">
        <v>6798</v>
      </c>
      <c r="F332" s="220" t="s">
        <v>7062</v>
      </c>
      <c r="G332" s="222" t="s">
        <v>6783</v>
      </c>
      <c r="H332" s="222" t="s">
        <v>6783</v>
      </c>
      <c r="I332" s="221">
        <v>4</v>
      </c>
      <c r="J332" s="221" t="s">
        <v>5931</v>
      </c>
      <c r="K332" s="221" t="s">
        <v>5931</v>
      </c>
      <c r="L332" s="221" t="s">
        <v>3813</v>
      </c>
      <c r="N332" s="221" t="str">
        <f t="shared" si="15"/>
        <v>INSERT INTO ft_t_incl (clsf_oid, cl_value, indus_cl_set_id, prnt_clsf_oid, prnt_cl_value, level_num, start_tms, last_chg_tms, last_chg_usr_id, cl_nme, cl_desc,data_src_id)  SELECT 'INSTYPG182','Financial Index Future','INSTYPGR','INSTYPG176','Financial Index Futures',4,SYSDATE(),SYSDATE(),'GS:PSG:P72','Financial Index Future','Financial Index Future',''     FROM DUAL WHERE NOT EXISTS (SELECT 1 FROM ft_t_incl WHERE cl_value = 'Financial Index Future' AND indus_cl_set_id = 'INSTYPGR'  AND level_num = 4);</v>
      </c>
    </row>
    <row r="333" spans="1:14" s="221" customFormat="1">
      <c r="A333" s="221" t="s">
        <v>3814</v>
      </c>
      <c r="B333" s="221" t="s">
        <v>6805</v>
      </c>
      <c r="C333" s="222" t="s">
        <v>6784</v>
      </c>
      <c r="D333" s="221" t="s">
        <v>3815</v>
      </c>
      <c r="E333" s="219" t="s">
        <v>6799</v>
      </c>
      <c r="F333" s="220" t="s">
        <v>6794</v>
      </c>
      <c r="G333" s="222" t="s">
        <v>6784</v>
      </c>
      <c r="H333" s="222" t="s">
        <v>6784</v>
      </c>
      <c r="I333" s="221">
        <v>4</v>
      </c>
      <c r="J333" s="221" t="s">
        <v>5931</v>
      </c>
      <c r="K333" s="221" t="s">
        <v>5931</v>
      </c>
      <c r="L333" s="221" t="s">
        <v>3813</v>
      </c>
      <c r="N333" s="221" t="str">
        <f>IF(I333=1,CONCATENATE("INSERT INTO ft_t_incl (clsf_oid, cl_value, indus_cl_set_id, level_num, start_tms, last_chg_tms, last_chg_usr_id, cl_nme, cl_desc,data_src_id)  SELECT '", B333, "','", C333, "','", D333, "',", I333, ",", J333, ",", K333, ",'", L333, "','", G333, "','", H333, "','", M333, "'     FROM DUAL WHERE NOT EXISTS (SELECT 1 FROM ft_t_incl WHERE cl_value = '", C333, "' AND indus_cl_set_id = '", D333, "');"),CONCATENATE("INSERT INTO ft_t_incl (clsf_oid, cl_value, indus_cl_set_id, prnt_clsf_oid, prnt_cl_value, level_num, start_tms, last_chg_tms, last_chg_usr_id, cl_nme, cl_desc,data_src_id)  SELECT '", B333, "','", C333, "','", D333, "','", E333, "','", F333, "',", I333, ",", J333, ",", K333, ",'", L333, "','", G333, "','", H333, "','", M333, "'     FROM DUAL WHERE NOT EXISTS (SELECT 1 FROM ft_t_incl WHERE cl_value = '", C333, "' AND indus_cl_set_id = '", D333, "'  AND level_num = ",I333,");"))</f>
        <v>INSERT INTO ft_t_incl (clsf_oid, cl_value, indus_cl_set_id, prnt_clsf_oid, prnt_cl_value, level_num, start_tms, last_chg_tms, last_chg_usr_id, cl_nme, cl_desc,data_src_id)  SELECT 'INSTYPG183','Interest Rate Future','INSTYPGR','INSTYPG177','Interest Rate Futures',4,SYSDATE(),SYSDATE(),'GS:PSG:P72','Interest Rate Future','Interest Rate Future',''     FROM DUAL WHERE NOT EXISTS (SELECT 1 FROM ft_t_incl WHERE cl_value = 'Interest Rate Future' AND indus_cl_set_id = 'INSTYPGR'  AND level_num = 4);</v>
      </c>
    </row>
    <row r="334" spans="1:14" s="221" customFormat="1">
      <c r="A334" s="221" t="s">
        <v>3814</v>
      </c>
      <c r="B334" s="221" t="s">
        <v>6806</v>
      </c>
      <c r="C334" s="255" t="s">
        <v>7063</v>
      </c>
      <c r="D334" s="221" t="s">
        <v>3815</v>
      </c>
      <c r="E334" s="219" t="s">
        <v>6800</v>
      </c>
      <c r="F334" s="220" t="s">
        <v>6797</v>
      </c>
      <c r="G334" s="255" t="s">
        <v>6785</v>
      </c>
      <c r="H334" s="255" t="s">
        <v>6785</v>
      </c>
      <c r="I334" s="221">
        <v>4</v>
      </c>
      <c r="J334" s="221" t="s">
        <v>5931</v>
      </c>
      <c r="K334" s="221" t="s">
        <v>5931</v>
      </c>
      <c r="L334" s="221" t="s">
        <v>3813</v>
      </c>
      <c r="N334" s="221" t="str">
        <f>IF(I334=1,CONCATENATE("INSERT INTO ft_t_incl (clsf_oid, cl_value, indus_cl_set_id, level_num, start_tms, last_chg_tms, last_chg_usr_id, cl_nme, cl_desc,data_src_id)  SELECT '", B334, "','", C334, "','", D334, "',", I334, ",", J334, ",", K334, ",'", L334, "','", G334, "','", H334, "','", M334, "'     FROM DUAL WHERE NOT EXISTS (SELECT 1 FROM ft_t_incl WHERE cl_value = '", C334, "' AND indus_cl_set_id = '", D334, "');"),CONCATENATE("INSERT INTO ft_t_incl (clsf_oid, cl_value, indus_cl_set_id, prnt_clsf_oid, prnt_cl_value, level_num, start_tms, last_chg_tms, last_chg_usr_id, cl_nme, cl_desc,data_src_id)  SELECT '", B334, "','", C334, "','", D334, "','", E334, "','", F334, "',", I334, ",", J334, ",", K334, ",'", L334, "','", G334, "','", H334, "','", M334, "'     FROM DUAL WHERE NOT EXISTS (SELECT 1 FROM ft_t_incl WHERE cl_value = '", C334, "' AND indus_cl_set_id = '", D334, "'  AND level_num = ",I334,");"))</f>
        <v>INSERT INTO ft_t_incl (clsf_oid, cl_value, indus_cl_set_id, prnt_clsf_oid, prnt_cl_value, level_num, start_tms, last_chg_tms, last_chg_usr_id, cl_nme, cl_desc,data_src_id)  SELECT 'INSTYPG184','.','INSTYPGR','INSTYPG178','Single Name Equity Futures',4,SYSDATE(),SYSDATE(),'GS:PSG:P72','Single Name Equity Future','Single Name Equity Future',''     FROM DUAL WHERE NOT EXISTS (SELECT 1 FROM ft_t_incl WHERE cl_value = '.' AND indus_cl_set_id = 'INSTYPGR'  AND level_num = 4);</v>
      </c>
    </row>
    <row r="335" spans="1:14">
      <c r="A335" s="231" t="s">
        <v>5267</v>
      </c>
      <c r="B335" s="231" t="s">
        <v>6807</v>
      </c>
      <c r="C335" s="252" t="s">
        <v>6808</v>
      </c>
      <c r="D335" s="231" t="s">
        <v>5268</v>
      </c>
      <c r="E335" s="231"/>
      <c r="F335" s="231"/>
      <c r="G335" s="252" t="s">
        <v>6808</v>
      </c>
      <c r="H335" s="252" t="s">
        <v>6808</v>
      </c>
      <c r="I335" s="231">
        <v>1</v>
      </c>
      <c r="J335" s="231" t="s">
        <v>5931</v>
      </c>
      <c r="K335" s="231" t="s">
        <v>5931</v>
      </c>
      <c r="L335" s="231" t="s">
        <v>3813</v>
      </c>
      <c r="M335" s="231"/>
      <c r="N335" s="231" t="s">
        <v>6809</v>
      </c>
    </row>
    <row r="336" spans="1:14">
      <c r="A336" s="231" t="s">
        <v>5267</v>
      </c>
      <c r="B336" s="231" t="s">
        <v>6810</v>
      </c>
      <c r="C336" s="252" t="s">
        <v>6811</v>
      </c>
      <c r="D336" s="231" t="s">
        <v>5268</v>
      </c>
      <c r="E336" s="231"/>
      <c r="F336" s="231"/>
      <c r="G336" s="252" t="s">
        <v>6811</v>
      </c>
      <c r="H336" s="252" t="s">
        <v>6811</v>
      </c>
      <c r="I336" s="231">
        <v>1</v>
      </c>
      <c r="J336" s="231" t="s">
        <v>5931</v>
      </c>
      <c r="K336" s="231" t="s">
        <v>5931</v>
      </c>
      <c r="L336" s="231" t="s">
        <v>3813</v>
      </c>
      <c r="M336" s="231"/>
      <c r="N336" s="231" t="s">
        <v>6812</v>
      </c>
    </row>
    <row r="337" spans="1:14">
      <c r="A337" s="231" t="s">
        <v>5267</v>
      </c>
      <c r="B337" s="231" t="s">
        <v>6813</v>
      </c>
      <c r="C337" s="252" t="s">
        <v>6814</v>
      </c>
      <c r="D337" s="231" t="s">
        <v>5268</v>
      </c>
      <c r="E337" s="231"/>
      <c r="F337" s="231"/>
      <c r="G337" s="252" t="s">
        <v>6814</v>
      </c>
      <c r="H337" s="252" t="s">
        <v>6814</v>
      </c>
      <c r="I337" s="231">
        <v>1</v>
      </c>
      <c r="J337" s="231" t="s">
        <v>5931</v>
      </c>
      <c r="K337" s="231" t="s">
        <v>5931</v>
      </c>
      <c r="L337" s="231" t="s">
        <v>3813</v>
      </c>
      <c r="M337" s="231"/>
      <c r="N337" s="231" t="s">
        <v>6815</v>
      </c>
    </row>
    <row r="338" spans="1:14">
      <c r="A338" s="231" t="s">
        <v>5267</v>
      </c>
      <c r="B338" s="231" t="s">
        <v>6816</v>
      </c>
      <c r="C338" s="252" t="s">
        <v>6817</v>
      </c>
      <c r="D338" s="231" t="s">
        <v>5268</v>
      </c>
      <c r="E338" s="231"/>
      <c r="F338" s="231"/>
      <c r="G338" s="252" t="s">
        <v>6817</v>
      </c>
      <c r="H338" s="252" t="s">
        <v>6817</v>
      </c>
      <c r="I338" s="231">
        <v>1</v>
      </c>
      <c r="J338" s="231" t="s">
        <v>5931</v>
      </c>
      <c r="K338" s="231" t="s">
        <v>5931</v>
      </c>
      <c r="L338" s="231" t="s">
        <v>3813</v>
      </c>
      <c r="M338" s="231"/>
      <c r="N338" s="231" t="s">
        <v>6818</v>
      </c>
    </row>
    <row r="339" spans="1:14">
      <c r="A339" s="231" t="s">
        <v>5267</v>
      </c>
      <c r="B339" s="231" t="s">
        <v>6819</v>
      </c>
      <c r="C339" s="252" t="s">
        <v>6726</v>
      </c>
      <c r="D339" s="231" t="s">
        <v>5268</v>
      </c>
      <c r="E339" s="231"/>
      <c r="F339" s="231"/>
      <c r="G339" s="252" t="s">
        <v>6726</v>
      </c>
      <c r="H339" s="252" t="s">
        <v>6726</v>
      </c>
      <c r="I339" s="231">
        <v>1</v>
      </c>
      <c r="J339" s="231" t="s">
        <v>5931</v>
      </c>
      <c r="K339" s="231" t="s">
        <v>5931</v>
      </c>
      <c r="L339" s="231" t="s">
        <v>3813</v>
      </c>
      <c r="M339" s="231"/>
      <c r="N339" s="231" t="s">
        <v>6820</v>
      </c>
    </row>
    <row r="340" spans="1:14">
      <c r="A340" s="231" t="s">
        <v>5267</v>
      </c>
      <c r="B340" s="231" t="s">
        <v>6821</v>
      </c>
      <c r="C340" s="252" t="s">
        <v>6822</v>
      </c>
      <c r="D340" s="231" t="s">
        <v>5268</v>
      </c>
      <c r="E340" s="231"/>
      <c r="F340" s="231"/>
      <c r="G340" s="252" t="s">
        <v>6822</v>
      </c>
      <c r="H340" s="252" t="s">
        <v>6822</v>
      </c>
      <c r="I340" s="231">
        <v>1</v>
      </c>
      <c r="J340" s="231" t="s">
        <v>5931</v>
      </c>
      <c r="K340" s="231" t="s">
        <v>5931</v>
      </c>
      <c r="L340" s="231" t="s">
        <v>3813</v>
      </c>
      <c r="M340" s="231"/>
      <c r="N340" s="231" t="s">
        <v>6823</v>
      </c>
    </row>
    <row r="341" spans="1:14">
      <c r="A341" s="231" t="s">
        <v>5267</v>
      </c>
      <c r="B341" s="231" t="s">
        <v>6824</v>
      </c>
      <c r="C341" s="252" t="s">
        <v>6721</v>
      </c>
      <c r="D341" s="231" t="s">
        <v>5268</v>
      </c>
      <c r="E341" s="231"/>
      <c r="F341" s="231"/>
      <c r="G341" s="252" t="s">
        <v>6721</v>
      </c>
      <c r="H341" s="252" t="s">
        <v>6721</v>
      </c>
      <c r="I341" s="231">
        <v>1</v>
      </c>
      <c r="J341" s="231" t="s">
        <v>5931</v>
      </c>
      <c r="K341" s="231" t="s">
        <v>5931</v>
      </c>
      <c r="L341" s="231" t="s">
        <v>3813</v>
      </c>
      <c r="M341" s="231"/>
      <c r="N341" s="231" t="s">
        <v>6825</v>
      </c>
    </row>
    <row r="342" spans="1:14">
      <c r="A342" s="231" t="s">
        <v>5267</v>
      </c>
      <c r="B342" s="231" t="s">
        <v>6826</v>
      </c>
      <c r="C342" s="252" t="s">
        <v>6827</v>
      </c>
      <c r="D342" s="231" t="s">
        <v>5268</v>
      </c>
      <c r="E342" s="231"/>
      <c r="F342" s="231"/>
      <c r="G342" s="252" t="s">
        <v>6827</v>
      </c>
      <c r="H342" s="252" t="s">
        <v>6827</v>
      </c>
      <c r="I342" s="231">
        <v>1</v>
      </c>
      <c r="J342" s="231" t="s">
        <v>5931</v>
      </c>
      <c r="K342" s="231" t="s">
        <v>5931</v>
      </c>
      <c r="L342" s="231" t="s">
        <v>3813</v>
      </c>
      <c r="M342" s="231"/>
      <c r="N342" s="231" t="s">
        <v>6828</v>
      </c>
    </row>
    <row r="343" spans="1:14">
      <c r="A343" s="232" t="s">
        <v>5540</v>
      </c>
      <c r="B343" s="231" t="s">
        <v>6829</v>
      </c>
      <c r="C343" s="231" t="s">
        <v>6830</v>
      </c>
      <c r="D343" s="231" t="s">
        <v>5541</v>
      </c>
      <c r="E343" s="231"/>
      <c r="F343" s="231"/>
      <c r="G343" s="231" t="s">
        <v>6831</v>
      </c>
      <c r="H343" s="231" t="s">
        <v>6831</v>
      </c>
      <c r="I343" s="233">
        <v>1</v>
      </c>
      <c r="J343" s="231" t="s">
        <v>5931</v>
      </c>
      <c r="K343" s="231" t="s">
        <v>5931</v>
      </c>
      <c r="L343" s="231" t="s">
        <v>3813</v>
      </c>
      <c r="M343" s="231"/>
      <c r="N343" s="231" t="str">
        <f t="shared" ref="N343:N392" si="16">IF(I343=1,CONCATENATE("INSERT INTO ft_t_incl (clsf_oid, cl_value, indus_cl_set_id, level_num, start_tms, last_chg_tms, last_chg_usr_id, cl_nme, cl_desc,data_src_id)  SELECT '", B343, "','", C343, "','", D343, "',", I343, ",", J343, ",", K343, ",'", L343, "','", G343, "','", H343, "','", M343, "'     FROM DUAL WHERE NOT EXISTS (SELECT 1 FROM ft_t_incl WHERE cl_value = '", C343, "' AND indus_cl_set_id = '", D343, "');"),CONCATENATE("INSERT INTO ft_t_incl (clsf_oid, cl_value, indus_cl_set_id, prnt_clsf_oid, prnt_cl_value, level_num, start_tms, last_chg_tms, last_chg_usr_id, cl_nme, cl_desc,data_src_id)  SELECT '", B343, "','", C343, "','", D343, "','", E343, "','", F343, "',", I343, ",", J343, ",", K343, ",'", L343, "','", G343, "','", H343, "','", M343, "'     FROM DUAL WHERE NOT EXISTS (SELECT 1 FROM ft_t_incl WHERE cl_value = '", C343, "' AND indus_cl_set_id = '", D343, "'  AND level_num = ",I343,");"))</f>
        <v>INSERT INTO ft_t_incl (clsf_oid, cl_value, indus_cl_set_id, level_num, start_tms, last_chg_tms, last_chg_usr_id, cl_nme, cl_desc,data_src_id)  SELECT 'PANOINCT7','FUT:NonReg Eqt Futures','PANOINCT',1,SYSDATE(),SYSDATE(),'GS:PSG:P72',' FUT:NonReg Eqt Futures',' FUT:NonReg Eqt Futures',''     FROM DUAL WHERE NOT EXISTS (SELECT 1 FROM ft_t_incl WHERE cl_value = 'FUT:NonReg Eqt Futures' AND indus_cl_set_id = 'PANOINCT');</v>
      </c>
    </row>
    <row r="344" spans="1:14">
      <c r="A344" s="232" t="s">
        <v>5540</v>
      </c>
      <c r="B344" s="231" t="s">
        <v>6832</v>
      </c>
      <c r="C344" s="234" t="s">
        <v>6833</v>
      </c>
      <c r="D344" s="231" t="s">
        <v>5541</v>
      </c>
      <c r="E344" s="235"/>
      <c r="F344" s="235"/>
      <c r="G344" s="234" t="s">
        <v>6833</v>
      </c>
      <c r="H344" s="234" t="s">
        <v>6833</v>
      </c>
      <c r="I344" s="233">
        <v>1</v>
      </c>
      <c r="J344" s="231" t="s">
        <v>5931</v>
      </c>
      <c r="K344" s="231" t="s">
        <v>5931</v>
      </c>
      <c r="L344" s="231" t="s">
        <v>3813</v>
      </c>
      <c r="M344" s="231"/>
      <c r="N344" s="231" t="str">
        <f t="shared" si="16"/>
        <v>INSERT INTO ft_t_incl (clsf_oid, cl_value, indus_cl_set_id, level_num, start_tms, last_chg_tms, last_chg_usr_id, cl_nme, cl_desc,data_src_id)  SELECT 'PANOINCT8','FUT:Fr NonReg Eqt','PANOINCT',1,SYSDATE(),SYSDATE(),'GS:PSG:P72','FUT:Fr NonReg Eqt','FUT:Fr NonReg Eqt',''     FROM DUAL WHERE NOT EXISTS (SELECT 1 FROM ft_t_incl WHERE cl_value = 'FUT:Fr NonReg Eqt' AND indus_cl_set_id = 'PANOINCT');</v>
      </c>
    </row>
    <row r="345" spans="1:14">
      <c r="A345" s="231" t="s">
        <v>5266</v>
      </c>
      <c r="B345" s="231" t="s">
        <v>6834</v>
      </c>
      <c r="C345" s="252" t="s">
        <v>6835</v>
      </c>
      <c r="D345" s="231" t="s">
        <v>5269</v>
      </c>
      <c r="E345" s="231"/>
      <c r="F345" s="231"/>
      <c r="G345" s="252" t="s">
        <v>6835</v>
      </c>
      <c r="H345" s="252" t="s">
        <v>6835</v>
      </c>
      <c r="I345" s="231">
        <v>1</v>
      </c>
      <c r="J345" s="231" t="s">
        <v>5931</v>
      </c>
      <c r="K345" s="231" t="s">
        <v>5931</v>
      </c>
      <c r="L345" s="231" t="s">
        <v>3813</v>
      </c>
      <c r="M345" s="231"/>
      <c r="N345" s="231" t="str">
        <f t="shared" si="16"/>
        <v>INSERT INTO ft_t_incl (clsf_oid, cl_value, indus_cl_set_id, level_num, start_tms, last_chg_tms, last_chg_usr_id, cl_nme, cl_desc,data_src_id)  SELECT 'GVPRNTGR54','Bond Option Non-regulated','GVPRNTGR',1,SYSDATE(),SYSDATE(),'GS:PSG:P72','Bond Option Non-regulated','Bond Option Non-regulated',''     FROM DUAL WHERE NOT EXISTS (SELECT 1 FROM ft_t_incl WHERE cl_value = 'Bond Option Non-regulated' AND indus_cl_set_id = 'GVPRNTGR');</v>
      </c>
    </row>
    <row r="346" spans="1:14">
      <c r="A346" s="231" t="s">
        <v>5266</v>
      </c>
      <c r="B346" s="231" t="s">
        <v>6836</v>
      </c>
      <c r="C346" s="252" t="s">
        <v>6837</v>
      </c>
      <c r="D346" s="231" t="s">
        <v>5269</v>
      </c>
      <c r="E346" s="231"/>
      <c r="F346" s="231"/>
      <c r="G346" s="252" t="s">
        <v>6837</v>
      </c>
      <c r="H346" s="252" t="s">
        <v>6837</v>
      </c>
      <c r="I346" s="231">
        <v>1</v>
      </c>
      <c r="J346" s="231" t="s">
        <v>5931</v>
      </c>
      <c r="K346" s="231" t="s">
        <v>5931</v>
      </c>
      <c r="L346" s="231" t="s">
        <v>3813</v>
      </c>
      <c r="M346" s="231"/>
      <c r="N346" s="231" t="str">
        <f t="shared" si="16"/>
        <v>INSERT INTO ft_t_incl (clsf_oid, cl_value, indus_cl_set_id, level_num, start_tms, last_chg_tms, last_chg_usr_id, cl_nme, cl_desc,data_src_id)  SELECT 'GVPRNTGR55','Bond Option Regulated','GVPRNTGR',1,SYSDATE(),SYSDATE(),'GS:PSG:P72','Bond Option Regulated','Bond Option Regulated',''     FROM DUAL WHERE NOT EXISTS (SELECT 1 FROM ft_t_incl WHERE cl_value = 'Bond Option Regulated' AND indus_cl_set_id = 'GVPRNTGR');</v>
      </c>
    </row>
    <row r="347" spans="1:14">
      <c r="A347" s="231" t="s">
        <v>5266</v>
      </c>
      <c r="B347" s="231" t="s">
        <v>6838</v>
      </c>
      <c r="C347" s="252" t="s">
        <v>6839</v>
      </c>
      <c r="D347" s="231" t="s">
        <v>5269</v>
      </c>
      <c r="E347" s="231"/>
      <c r="F347" s="231"/>
      <c r="G347" s="252" t="s">
        <v>6839</v>
      </c>
      <c r="H347" s="252" t="s">
        <v>6839</v>
      </c>
      <c r="I347" s="231">
        <v>1</v>
      </c>
      <c r="J347" s="231" t="s">
        <v>5931</v>
      </c>
      <c r="K347" s="231" t="s">
        <v>5931</v>
      </c>
      <c r="L347" s="231" t="s">
        <v>3813</v>
      </c>
      <c r="M347" s="231"/>
      <c r="N347" s="231" t="str">
        <f t="shared" si="16"/>
        <v>INSERT INTO ft_t_incl (clsf_oid, cl_value, indus_cl_set_id, level_num, start_tms, last_chg_tms, last_chg_usr_id, cl_nme, cl_desc,data_src_id)  SELECT 'GVPRNTGR56','Currency Option Non-regulated','GVPRNTGR',1,SYSDATE(),SYSDATE(),'GS:PSG:P72','Currency Option Non-regulated','Currency Option Non-regulated',''     FROM DUAL WHERE NOT EXISTS (SELECT 1 FROM ft_t_incl WHERE cl_value = 'Currency Option Non-regulated' AND indus_cl_set_id = 'GVPRNTGR');</v>
      </c>
    </row>
    <row r="348" spans="1:14">
      <c r="A348" s="231" t="s">
        <v>5266</v>
      </c>
      <c r="B348" s="231" t="s">
        <v>6840</v>
      </c>
      <c r="C348" s="252" t="s">
        <v>6841</v>
      </c>
      <c r="D348" s="231" t="s">
        <v>5269</v>
      </c>
      <c r="E348" s="231"/>
      <c r="F348" s="231"/>
      <c r="G348" s="252" t="s">
        <v>6841</v>
      </c>
      <c r="H348" s="252" t="s">
        <v>6841</v>
      </c>
      <c r="I348" s="231">
        <v>1</v>
      </c>
      <c r="J348" s="231" t="s">
        <v>5931</v>
      </c>
      <c r="K348" s="231" t="s">
        <v>5931</v>
      </c>
      <c r="L348" s="231" t="s">
        <v>3813</v>
      </c>
      <c r="M348" s="231"/>
      <c r="N348" s="231" t="str">
        <f t="shared" si="16"/>
        <v>INSERT INTO ft_t_incl (clsf_oid, cl_value, indus_cl_set_id, level_num, start_tms, last_chg_tms, last_chg_usr_id, cl_nme, cl_desc,data_src_id)  SELECT 'GVPRNTGR57','Currency Option Regulated','GVPRNTGR',1,SYSDATE(),SYSDATE(),'GS:PSG:P72','Currency Option Regulated','Currency Option Regulated',''     FROM DUAL WHERE NOT EXISTS (SELECT 1 FROM ft_t_incl WHERE cl_value = 'Currency Option Regulated' AND indus_cl_set_id = 'GVPRNTGR');</v>
      </c>
    </row>
    <row r="349" spans="1:14">
      <c r="A349" s="231" t="s">
        <v>5266</v>
      </c>
      <c r="B349" s="231" t="s">
        <v>6842</v>
      </c>
      <c r="C349" s="252" t="s">
        <v>6843</v>
      </c>
      <c r="D349" s="231" t="s">
        <v>5269</v>
      </c>
      <c r="E349" s="231"/>
      <c r="F349" s="231"/>
      <c r="G349" s="252" t="s">
        <v>6843</v>
      </c>
      <c r="H349" s="252" t="s">
        <v>6843</v>
      </c>
      <c r="I349" s="231">
        <v>1</v>
      </c>
      <c r="J349" s="231" t="s">
        <v>5931</v>
      </c>
      <c r="K349" s="231" t="s">
        <v>5931</v>
      </c>
      <c r="L349" s="231" t="s">
        <v>3813</v>
      </c>
      <c r="M349" s="231"/>
      <c r="N349" s="231" t="str">
        <f t="shared" si="16"/>
        <v>INSERT INTO ft_t_incl (clsf_oid, cl_value, indus_cl_set_id, level_num, start_tms, last_chg_tms, last_chg_usr_id, cl_nme, cl_desc,data_src_id)  SELECT 'GVPRNTGR58','Equity Option Non-regulated','GVPRNTGR',1,SYSDATE(),SYSDATE(),'GS:PSG:P72','Equity Option Non-regulated','Equity Option Non-regulated',''     FROM DUAL WHERE NOT EXISTS (SELECT 1 FROM ft_t_incl WHERE cl_value = 'Equity Option Non-regulated' AND indus_cl_set_id = 'GVPRNTGR');</v>
      </c>
    </row>
    <row r="350" spans="1:14">
      <c r="A350" s="231" t="s">
        <v>5266</v>
      </c>
      <c r="B350" s="231" t="s">
        <v>6844</v>
      </c>
      <c r="C350" s="252" t="s">
        <v>6845</v>
      </c>
      <c r="D350" s="231" t="s">
        <v>5269</v>
      </c>
      <c r="E350" s="231"/>
      <c r="F350" s="231"/>
      <c r="G350" s="252" t="s">
        <v>6845</v>
      </c>
      <c r="H350" s="252" t="s">
        <v>6845</v>
      </c>
      <c r="I350" s="231">
        <v>1</v>
      </c>
      <c r="J350" s="231" t="s">
        <v>5931</v>
      </c>
      <c r="K350" s="231" t="s">
        <v>5931</v>
      </c>
      <c r="L350" s="231" t="s">
        <v>3813</v>
      </c>
      <c r="M350" s="231"/>
      <c r="N350" s="231" t="str">
        <f t="shared" si="16"/>
        <v>INSERT INTO ft_t_incl (clsf_oid, cl_value, indus_cl_set_id, level_num, start_tms, last_chg_tms, last_chg_usr_id, cl_nme, cl_desc,data_src_id)  SELECT 'GVPRNTGR59','Equity Option Regulated','GVPRNTGR',1,SYSDATE(),SYSDATE(),'GS:PSG:P72','Equity Option Regulated','Equity Option Regulated',''     FROM DUAL WHERE NOT EXISTS (SELECT 1 FROM ft_t_incl WHERE cl_value = 'Equity Option Regulated' AND indus_cl_set_id = 'GVPRNTGR');</v>
      </c>
    </row>
    <row r="351" spans="1:14">
      <c r="A351" s="231" t="s">
        <v>5266</v>
      </c>
      <c r="B351" s="236" t="s">
        <v>6846</v>
      </c>
      <c r="C351" s="252" t="s">
        <v>6847</v>
      </c>
      <c r="D351" s="231" t="s">
        <v>5269</v>
      </c>
      <c r="E351" s="231"/>
      <c r="F351" s="231"/>
      <c r="G351" s="252" t="s">
        <v>6847</v>
      </c>
      <c r="H351" s="252" t="s">
        <v>6847</v>
      </c>
      <c r="I351" s="231">
        <v>1</v>
      </c>
      <c r="J351" s="231" t="s">
        <v>5931</v>
      </c>
      <c r="K351" s="231" t="s">
        <v>5931</v>
      </c>
      <c r="L351" s="231" t="s">
        <v>3813</v>
      </c>
      <c r="M351" s="231"/>
      <c r="N351" s="231" t="str">
        <f t="shared" si="16"/>
        <v>INSERT INTO ft_t_incl (clsf_oid, cl_value, indus_cl_set_id, level_num, start_tms, last_chg_tms, last_chg_usr_id, cl_nme, cl_desc,data_src_id)  SELECT 'GVPRNTGR62','Index Option Non-regulated','GVPRNTGR',1,SYSDATE(),SYSDATE(),'GS:PSG:P72','Index Option Non-regulated','Index Option Non-regulated',''     FROM DUAL WHERE NOT EXISTS (SELECT 1 FROM ft_t_incl WHERE cl_value = 'Index Option Non-regulated' AND indus_cl_set_id = 'GVPRNTGR');</v>
      </c>
    </row>
    <row r="352" spans="1:14">
      <c r="A352" s="231" t="s">
        <v>5266</v>
      </c>
      <c r="B352" s="231" t="s">
        <v>6848</v>
      </c>
      <c r="C352" s="252" t="s">
        <v>6849</v>
      </c>
      <c r="D352" s="231" t="s">
        <v>5269</v>
      </c>
      <c r="E352" s="231"/>
      <c r="F352" s="231"/>
      <c r="G352" s="252" t="s">
        <v>6849</v>
      </c>
      <c r="H352" s="252" t="s">
        <v>6849</v>
      </c>
      <c r="I352" s="231">
        <v>1</v>
      </c>
      <c r="J352" s="231" t="s">
        <v>5931</v>
      </c>
      <c r="K352" s="231" t="s">
        <v>5931</v>
      </c>
      <c r="L352" s="231" t="s">
        <v>3813</v>
      </c>
      <c r="M352" s="231"/>
      <c r="N352" s="231" t="str">
        <f t="shared" si="16"/>
        <v>INSERT INTO ft_t_incl (clsf_oid, cl_value, indus_cl_set_id, level_num, start_tms, last_chg_tms, last_chg_usr_id, cl_nme, cl_desc,data_src_id)  SELECT 'GVPRNTGR60','Index Option Regulated','GVPRNTGR',1,SYSDATE(),SYSDATE(),'GS:PSG:P72','Index Option Regulated','Index Option Regulated',''     FROM DUAL WHERE NOT EXISTS (SELECT 1 FROM ft_t_incl WHERE cl_value = 'Index Option Regulated' AND indus_cl_set_id = 'GVPRNTGR');</v>
      </c>
    </row>
    <row r="353" spans="1:14">
      <c r="A353" s="231" t="s">
        <v>5266</v>
      </c>
      <c r="B353" s="236" t="s">
        <v>6850</v>
      </c>
      <c r="C353" s="252" t="s">
        <v>6851</v>
      </c>
      <c r="D353" s="231" t="s">
        <v>5269</v>
      </c>
      <c r="E353" s="231"/>
      <c r="F353" s="231"/>
      <c r="G353" s="252" t="s">
        <v>6851</v>
      </c>
      <c r="H353" s="252" t="s">
        <v>6851</v>
      </c>
      <c r="I353" s="231">
        <v>1</v>
      </c>
      <c r="J353" s="231" t="s">
        <v>5931</v>
      </c>
      <c r="K353" s="231" t="s">
        <v>5931</v>
      </c>
      <c r="L353" s="231" t="s">
        <v>3813</v>
      </c>
      <c r="M353" s="231"/>
      <c r="N353" s="231" t="str">
        <f t="shared" si="16"/>
        <v>INSERT INTO ft_t_incl (clsf_oid, cl_value, indus_cl_set_id, level_num, start_tms, last_chg_tms, last_chg_usr_id, cl_nme, cl_desc,data_src_id)  SELECT 'GVPRNTGR61','Commodity Future Option Non-regulated','GVPRNTGR',1,SYSDATE(),SYSDATE(),'GS:PSG:P72','Commodity Future Option Non-regulated','Commodity Future Option Non-regulated',''     FROM DUAL WHERE NOT EXISTS (SELECT 1 FROM ft_t_incl WHERE cl_value = 'Commodity Future Option Non-regulated' AND indus_cl_set_id = 'GVPRNTGR');</v>
      </c>
    </row>
    <row r="354" spans="1:14">
      <c r="A354" s="231" t="s">
        <v>5266</v>
      </c>
      <c r="B354" s="231" t="s">
        <v>6852</v>
      </c>
      <c r="C354" s="252" t="s">
        <v>6853</v>
      </c>
      <c r="D354" s="231" t="s">
        <v>5269</v>
      </c>
      <c r="E354" s="231"/>
      <c r="F354" s="231"/>
      <c r="G354" s="252" t="s">
        <v>6853</v>
      </c>
      <c r="H354" s="252" t="s">
        <v>6853</v>
      </c>
      <c r="I354" s="231">
        <v>1</v>
      </c>
      <c r="J354" s="231" t="s">
        <v>5931</v>
      </c>
      <c r="K354" s="231" t="s">
        <v>5931</v>
      </c>
      <c r="L354" s="231" t="s">
        <v>3813</v>
      </c>
      <c r="M354" s="231"/>
      <c r="N354" s="231" t="str">
        <f t="shared" si="16"/>
        <v>INSERT INTO ft_t_incl (clsf_oid, cl_value, indus_cl_set_id, level_num, start_tms, last_chg_tms, last_chg_usr_id, cl_nme, cl_desc,data_src_id)  SELECT 'GVPRNTGR63','Commodity Future Option Regulated','GVPRNTGR',1,SYSDATE(),SYSDATE(),'GS:PSG:P72','Commodity Future Option Regulated','Commodity Future Option Regulated',''     FROM DUAL WHERE NOT EXISTS (SELECT 1 FROM ft_t_incl WHERE cl_value = 'Commodity Future Option Regulated' AND indus_cl_set_id = 'GVPRNTGR');</v>
      </c>
    </row>
    <row r="355" spans="1:14">
      <c r="A355" s="231" t="s">
        <v>5266</v>
      </c>
      <c r="B355" s="231" t="s">
        <v>6854</v>
      </c>
      <c r="C355" s="252" t="s">
        <v>6855</v>
      </c>
      <c r="D355" s="231" t="s">
        <v>5269</v>
      </c>
      <c r="E355" s="231"/>
      <c r="F355" s="231"/>
      <c r="G355" s="252" t="s">
        <v>6855</v>
      </c>
      <c r="H355" s="252" t="s">
        <v>6855</v>
      </c>
      <c r="I355" s="231">
        <v>1</v>
      </c>
      <c r="J355" s="231" t="s">
        <v>5931</v>
      </c>
      <c r="K355" s="231" t="s">
        <v>5931</v>
      </c>
      <c r="L355" s="231" t="s">
        <v>3813</v>
      </c>
      <c r="M355" s="231"/>
      <c r="N355" s="231" t="str">
        <f t="shared" si="16"/>
        <v>INSERT INTO ft_t_incl (clsf_oid, cl_value, indus_cl_set_id, level_num, start_tms, last_chg_tms, last_chg_usr_id, cl_nme, cl_desc,data_src_id)  SELECT 'GVPRNTGR64','Index Future Option Non-regulated','GVPRNTGR',1,SYSDATE(),SYSDATE(),'GS:PSG:P72','Index Future Option Non-regulated','Index Future Option Non-regulated',''     FROM DUAL WHERE NOT EXISTS (SELECT 1 FROM ft_t_incl WHERE cl_value = 'Index Future Option Non-regulated' AND indus_cl_set_id = 'GVPRNTGR');</v>
      </c>
    </row>
    <row r="356" spans="1:14">
      <c r="A356" s="231" t="s">
        <v>5266</v>
      </c>
      <c r="B356" s="231" t="s">
        <v>6856</v>
      </c>
      <c r="C356" s="252" t="s">
        <v>6857</v>
      </c>
      <c r="D356" s="231" t="s">
        <v>5269</v>
      </c>
      <c r="E356" s="231"/>
      <c r="F356" s="231"/>
      <c r="G356" s="252" t="s">
        <v>6857</v>
      </c>
      <c r="H356" s="252" t="s">
        <v>6857</v>
      </c>
      <c r="I356" s="231">
        <v>1</v>
      </c>
      <c r="J356" s="231" t="s">
        <v>5931</v>
      </c>
      <c r="K356" s="231" t="s">
        <v>5931</v>
      </c>
      <c r="L356" s="231" t="s">
        <v>3813</v>
      </c>
      <c r="M356" s="231"/>
      <c r="N356" s="231" t="str">
        <f t="shared" si="16"/>
        <v>INSERT INTO ft_t_incl (clsf_oid, cl_value, indus_cl_set_id, level_num, start_tms, last_chg_tms, last_chg_usr_id, cl_nme, cl_desc,data_src_id)  SELECT 'GVPRNTGR65','Index Future Option Regulated','GVPRNTGR',1,SYSDATE(),SYSDATE(),'GS:PSG:P72','Index Future Option Regulated','Index Future Option Regulated',''     FROM DUAL WHERE NOT EXISTS (SELECT 1 FROM ft_t_incl WHERE cl_value = 'Index Future Option Regulated' AND indus_cl_set_id = 'GVPRNTGR');</v>
      </c>
    </row>
    <row r="357" spans="1:14">
      <c r="A357" s="231" t="s">
        <v>5266</v>
      </c>
      <c r="B357" s="231" t="s">
        <v>6858</v>
      </c>
      <c r="C357" s="252" t="s">
        <v>6859</v>
      </c>
      <c r="D357" s="231" t="s">
        <v>5269</v>
      </c>
      <c r="E357" s="231"/>
      <c r="F357" s="231"/>
      <c r="G357" s="252" t="s">
        <v>6859</v>
      </c>
      <c r="H357" s="252" t="s">
        <v>6859</v>
      </c>
      <c r="I357" s="231">
        <v>1</v>
      </c>
      <c r="J357" s="231" t="s">
        <v>5931</v>
      </c>
      <c r="K357" s="231" t="s">
        <v>5931</v>
      </c>
      <c r="L357" s="231" t="s">
        <v>3813</v>
      </c>
      <c r="M357" s="231"/>
      <c r="N357" s="231" t="str">
        <f t="shared" si="16"/>
        <v>INSERT INTO ft_t_incl (clsf_oid, cl_value, indus_cl_set_id, level_num, start_tms, last_chg_tms, last_chg_usr_id, cl_nme, cl_desc,data_src_id)  SELECT 'GVPRNTGR66','Interest Rate Future Option Non-regulated','GVPRNTGR',1,SYSDATE(),SYSDATE(),'GS:PSG:P72','Interest Rate Future Option Non-regulated','Interest Rate Future Option Non-regulated',''     FROM DUAL WHERE NOT EXISTS (SELECT 1 FROM ft_t_incl WHERE cl_value = 'Interest Rate Future Option Non-regulated' AND indus_cl_set_id = 'GVPRNTGR');</v>
      </c>
    </row>
    <row r="358" spans="1:14">
      <c r="A358" s="231" t="s">
        <v>5266</v>
      </c>
      <c r="B358" s="231" t="s">
        <v>6860</v>
      </c>
      <c r="C358" s="252" t="s">
        <v>6861</v>
      </c>
      <c r="D358" s="231" t="s">
        <v>5269</v>
      </c>
      <c r="E358" s="231"/>
      <c r="F358" s="231"/>
      <c r="G358" s="252" t="s">
        <v>6861</v>
      </c>
      <c r="H358" s="252" t="s">
        <v>6861</v>
      </c>
      <c r="I358" s="231">
        <v>1</v>
      </c>
      <c r="J358" s="231" t="s">
        <v>5931</v>
      </c>
      <c r="K358" s="231" t="s">
        <v>5931</v>
      </c>
      <c r="L358" s="231" t="s">
        <v>3813</v>
      </c>
      <c r="M358" s="231"/>
      <c r="N358" s="231" t="str">
        <f t="shared" si="16"/>
        <v>INSERT INTO ft_t_incl (clsf_oid, cl_value, indus_cl_set_id, level_num, start_tms, last_chg_tms, last_chg_usr_id, cl_nme, cl_desc,data_src_id)  SELECT 'GVPRNTGR67','Interest Rate Future Option Regulated','GVPRNTGR',1,SYSDATE(),SYSDATE(),'GS:PSG:P72','Interest Rate Future Option Regulated','Interest Rate Future Option Regulated',''     FROM DUAL WHERE NOT EXISTS (SELECT 1 FROM ft_t_incl WHERE cl_value = 'Interest Rate Future Option Regulated' AND indus_cl_set_id = 'GVPRNTGR');</v>
      </c>
    </row>
    <row r="359" spans="1:14">
      <c r="A359" s="231" t="s">
        <v>5266</v>
      </c>
      <c r="B359" s="231" t="s">
        <v>6862</v>
      </c>
      <c r="C359" s="252" t="s">
        <v>6863</v>
      </c>
      <c r="D359" s="231" t="s">
        <v>5269</v>
      </c>
      <c r="E359" s="231"/>
      <c r="F359" s="231"/>
      <c r="G359" s="252" t="s">
        <v>6863</v>
      </c>
      <c r="H359" s="252" t="s">
        <v>6863</v>
      </c>
      <c r="I359" s="231">
        <v>1</v>
      </c>
      <c r="J359" s="231" t="s">
        <v>5931</v>
      </c>
      <c r="K359" s="231" t="s">
        <v>5931</v>
      </c>
      <c r="L359" s="231" t="s">
        <v>3813</v>
      </c>
      <c r="M359" s="231"/>
      <c r="N359" s="231" t="str">
        <f t="shared" si="16"/>
        <v>INSERT INTO ft_t_incl (clsf_oid, cl_value, indus_cl_set_id, level_num, start_tms, last_chg_tms, last_chg_usr_id, cl_nme, cl_desc,data_src_id)  SELECT 'GVPRNTGR68','Single Stock Future Option Non-Regulated','GVPRNTGR',1,SYSDATE(),SYSDATE(),'GS:PSG:P72','Single Stock Future Option Non-Regulated','Single Stock Future Option Non-Regulated',''     FROM DUAL WHERE NOT EXISTS (SELECT 1 FROM ft_t_incl WHERE cl_value = 'Single Stock Future Option Non-Regulated' AND indus_cl_set_id = 'GVPRNTGR');</v>
      </c>
    </row>
    <row r="360" spans="1:14">
      <c r="A360" s="231" t="s">
        <v>5266</v>
      </c>
      <c r="B360" s="231" t="s">
        <v>6864</v>
      </c>
      <c r="C360" s="252" t="s">
        <v>6865</v>
      </c>
      <c r="D360" s="231" t="s">
        <v>5269</v>
      </c>
      <c r="E360" s="231"/>
      <c r="F360" s="231"/>
      <c r="G360" s="252" t="s">
        <v>6865</v>
      </c>
      <c r="H360" s="252" t="s">
        <v>6865</v>
      </c>
      <c r="I360" s="231">
        <v>1</v>
      </c>
      <c r="J360" s="231" t="s">
        <v>5931</v>
      </c>
      <c r="K360" s="231" t="s">
        <v>5931</v>
      </c>
      <c r="L360" s="231" t="s">
        <v>3813</v>
      </c>
      <c r="M360" s="231"/>
      <c r="N360" s="231" t="str">
        <f t="shared" si="16"/>
        <v>INSERT INTO ft_t_incl (clsf_oid, cl_value, indus_cl_set_id, level_num, start_tms, last_chg_tms, last_chg_usr_id, cl_nme, cl_desc,data_src_id)  SELECT 'GVPRNTGR69','Single Stock Future Option Regulated','GVPRNTGR',1,SYSDATE(),SYSDATE(),'GS:PSG:P72','Single Stock Future Option Regulated','Single Stock Future Option Regulated',''     FROM DUAL WHERE NOT EXISTS (SELECT 1 FROM ft_t_incl WHERE cl_value = 'Single Stock Future Option Regulated' AND indus_cl_set_id = 'GVPRNTGR');</v>
      </c>
    </row>
    <row r="361" spans="1:14">
      <c r="A361" s="93" t="s">
        <v>5029</v>
      </c>
      <c r="B361" s="93" t="s">
        <v>6928</v>
      </c>
      <c r="C361" s="93" t="s">
        <v>6930</v>
      </c>
      <c r="D361" s="93" t="s">
        <v>5006</v>
      </c>
      <c r="E361" s="93"/>
      <c r="F361" s="93"/>
      <c r="G361" s="93" t="s">
        <v>6930</v>
      </c>
      <c r="H361" s="93" t="s">
        <v>6930</v>
      </c>
      <c r="I361" s="93">
        <v>1</v>
      </c>
      <c r="J361" s="93" t="s">
        <v>5931</v>
      </c>
      <c r="K361" s="93" t="s">
        <v>5931</v>
      </c>
      <c r="L361" s="93" t="s">
        <v>3813</v>
      </c>
      <c r="M361" s="93"/>
      <c r="N361" s="93" t="str">
        <f t="shared" si="16"/>
        <v>INSERT INTO ft_t_incl (clsf_oid, cl_value, indus_cl_set_id, level_num, start_tms, last_chg_tms, last_chg_usr_id, cl_nme, cl_desc,data_src_id)  SELECT 'GVASTTYP03','Option','GVASTTYP',1,SYSDATE(),SYSDATE(),'GS:PSG:P72','Option','Option',''     FROM DUAL WHERE NOT EXISTS (SELECT 1 FROM ft_t_incl WHERE cl_value = 'Option' AND indus_cl_set_id = 'GVASTTYP');</v>
      </c>
    </row>
    <row r="362" spans="1:14">
      <c r="A362" s="93" t="s">
        <v>5029</v>
      </c>
      <c r="B362" s="93" t="s">
        <v>6929</v>
      </c>
      <c r="C362" s="93" t="s">
        <v>6931</v>
      </c>
      <c r="D362" s="93" t="s">
        <v>5006</v>
      </c>
      <c r="E362" s="93"/>
      <c r="F362" s="93"/>
      <c r="G362" s="93" t="s">
        <v>6931</v>
      </c>
      <c r="H362" s="93" t="s">
        <v>6931</v>
      </c>
      <c r="I362" s="93">
        <v>1</v>
      </c>
      <c r="J362" s="93" t="s">
        <v>5931</v>
      </c>
      <c r="K362" s="93" t="s">
        <v>5931</v>
      </c>
      <c r="L362" s="93" t="s">
        <v>3813</v>
      </c>
      <c r="M362" s="93"/>
      <c r="N362" s="93" t="str">
        <f t="shared" si="16"/>
        <v>INSERT INTO ft_t_incl (clsf_oid, cl_value, indus_cl_set_id, level_num, start_tms, last_chg_tms, last_chg_usr_id, cl_nme, cl_desc,data_src_id)  SELECT 'GVASTTYP04','Future','GVASTTYP',1,SYSDATE(),SYSDATE(),'GS:PSG:P72','Future','Future',''     FROM DUAL WHERE NOT EXISTS (SELECT 1 FROM ft_t_incl WHERE cl_value = 'Future' AND indus_cl_set_id = 'GVASTTYP');</v>
      </c>
    </row>
    <row r="363" spans="1:14" s="226" customFormat="1">
      <c r="A363" s="225" t="s">
        <v>5267</v>
      </c>
      <c r="B363" s="225" t="s">
        <v>6873</v>
      </c>
      <c r="C363" s="245" t="s">
        <v>6780</v>
      </c>
      <c r="D363" s="225" t="s">
        <v>5268</v>
      </c>
      <c r="F363" s="227"/>
      <c r="G363" s="245" t="s">
        <v>6780</v>
      </c>
      <c r="H363" s="245" t="s">
        <v>6780</v>
      </c>
      <c r="I363" s="226">
        <v>1</v>
      </c>
      <c r="J363" s="226" t="s">
        <v>5931</v>
      </c>
      <c r="K363" s="226" t="s">
        <v>5931</v>
      </c>
      <c r="L363" s="226" t="s">
        <v>3813</v>
      </c>
      <c r="N363" s="226" t="str">
        <f t="shared" si="16"/>
        <v>INSERT INTO ft_t_incl (clsf_oid, cl_value, indus_cl_set_id, level_num, start_tms, last_chg_tms, last_chg_usr_id, cl_nme, cl_desc,data_src_id)  SELECT 'GVINVTYP69','Bond Future','GVINVTYP',1,SYSDATE(),SYSDATE(),'GS:PSG:P72','Bond Future','Bond Future',''     FROM DUAL WHERE NOT EXISTS (SELECT 1 FROM ft_t_incl WHERE cl_value = 'Bond Future' AND indus_cl_set_id = 'GVINVTYP');</v>
      </c>
    </row>
    <row r="364" spans="1:14" s="226" customFormat="1">
      <c r="A364" s="225" t="s">
        <v>5267</v>
      </c>
      <c r="B364" s="225" t="s">
        <v>6874</v>
      </c>
      <c r="C364" s="245" t="s">
        <v>6781</v>
      </c>
      <c r="D364" s="225" t="s">
        <v>5268</v>
      </c>
      <c r="F364" s="227"/>
      <c r="G364" s="245" t="s">
        <v>6781</v>
      </c>
      <c r="H364" s="245" t="s">
        <v>6781</v>
      </c>
      <c r="I364" s="226">
        <v>1</v>
      </c>
      <c r="J364" s="226" t="s">
        <v>5931</v>
      </c>
      <c r="K364" s="226" t="s">
        <v>5931</v>
      </c>
      <c r="L364" s="226" t="s">
        <v>3813</v>
      </c>
      <c r="N364" s="226" t="str">
        <f t="shared" si="16"/>
        <v>INSERT INTO ft_t_incl (clsf_oid, cl_value, indus_cl_set_id, level_num, start_tms, last_chg_tms, last_chg_usr_id, cl_nme, cl_desc,data_src_id)  SELECT 'GVINVTYP70','Commodity Future','GVINVTYP',1,SYSDATE(),SYSDATE(),'GS:PSG:P72','Commodity Future','Commodity Future',''     FROM DUAL WHERE NOT EXISTS (SELECT 1 FROM ft_t_incl WHERE cl_value = 'Commodity Future' AND indus_cl_set_id = 'GVINVTYP');</v>
      </c>
    </row>
    <row r="365" spans="1:14" s="226" customFormat="1">
      <c r="A365" s="225" t="s">
        <v>5267</v>
      </c>
      <c r="B365" s="225" t="s">
        <v>6875</v>
      </c>
      <c r="C365" s="245" t="s">
        <v>6782</v>
      </c>
      <c r="D365" s="225" t="s">
        <v>5268</v>
      </c>
      <c r="F365" s="227"/>
      <c r="G365" s="245" t="s">
        <v>6782</v>
      </c>
      <c r="H365" s="245" t="s">
        <v>6782</v>
      </c>
      <c r="I365" s="226">
        <v>1</v>
      </c>
      <c r="J365" s="226" t="s">
        <v>5931</v>
      </c>
      <c r="K365" s="226" t="s">
        <v>5931</v>
      </c>
      <c r="L365" s="226" t="s">
        <v>3813</v>
      </c>
      <c r="N365" s="226" t="str">
        <f t="shared" si="16"/>
        <v>INSERT INTO ft_t_incl (clsf_oid, cl_value, indus_cl_set_id, level_num, start_tms, last_chg_tms, last_chg_usr_id, cl_nme, cl_desc,data_src_id)  SELECT 'GVINVTYP71','Currency Future','GVINVTYP',1,SYSDATE(),SYSDATE(),'GS:PSG:P72','Currency Future','Currency Future',''     FROM DUAL WHERE NOT EXISTS (SELECT 1 FROM ft_t_incl WHERE cl_value = 'Currency Future' AND indus_cl_set_id = 'GVINVTYP');</v>
      </c>
    </row>
    <row r="366" spans="1:14" s="226" customFormat="1">
      <c r="A366" s="225" t="s">
        <v>5267</v>
      </c>
      <c r="B366" s="225" t="s">
        <v>6876</v>
      </c>
      <c r="C366" s="245" t="s">
        <v>6918</v>
      </c>
      <c r="D366" s="225" t="s">
        <v>5268</v>
      </c>
      <c r="F366" s="227"/>
      <c r="G366" s="245" t="s">
        <v>6918</v>
      </c>
      <c r="H366" s="245" t="s">
        <v>6918</v>
      </c>
      <c r="I366" s="226">
        <v>1</v>
      </c>
      <c r="J366" s="226" t="s">
        <v>5931</v>
      </c>
      <c r="K366" s="226" t="s">
        <v>5931</v>
      </c>
      <c r="L366" s="226" t="s">
        <v>3813</v>
      </c>
      <c r="N366" s="226" t="str">
        <f t="shared" si="16"/>
        <v>INSERT INTO ft_t_incl (clsf_oid, cl_value, indus_cl_set_id, level_num, start_tms, last_chg_tms, last_chg_usr_id, cl_nme, cl_desc,data_src_id)  SELECT 'GVINVTYP72','Index Future','GVINVTYP',1,SYSDATE(),SYSDATE(),'GS:PSG:P72','Index Future','Index Future',''     FROM DUAL WHERE NOT EXISTS (SELECT 1 FROM ft_t_incl WHERE cl_value = 'Index Future' AND indus_cl_set_id = 'GVINVTYP');</v>
      </c>
    </row>
    <row r="367" spans="1:14" s="226" customFormat="1">
      <c r="A367" s="225" t="s">
        <v>5267</v>
      </c>
      <c r="B367" s="225" t="s">
        <v>6926</v>
      </c>
      <c r="C367" s="245" t="s">
        <v>6784</v>
      </c>
      <c r="D367" s="225" t="s">
        <v>5268</v>
      </c>
      <c r="F367" s="227"/>
      <c r="G367" s="245" t="s">
        <v>6784</v>
      </c>
      <c r="H367" s="245" t="s">
        <v>6784</v>
      </c>
      <c r="I367" s="226">
        <v>1</v>
      </c>
      <c r="J367" s="226" t="s">
        <v>5931</v>
      </c>
      <c r="K367" s="226" t="s">
        <v>5931</v>
      </c>
      <c r="L367" s="226" t="s">
        <v>3813</v>
      </c>
      <c r="N367" s="226" t="str">
        <f t="shared" si="16"/>
        <v>INSERT INTO ft_t_incl (clsf_oid, cl_value, indus_cl_set_id, level_num, start_tms, last_chg_tms, last_chg_usr_id, cl_nme, cl_desc,data_src_id)  SELECT 'GVINVTYP73','Interest Rate Future','GVINVTYP',1,SYSDATE(),SYSDATE(),'GS:PSG:P72','Interest Rate Future','Interest Rate Future',''     FROM DUAL WHERE NOT EXISTS (SELECT 1 FROM ft_t_incl WHERE cl_value = 'Interest Rate Future' AND indus_cl_set_id = 'GVINVTYP');</v>
      </c>
    </row>
    <row r="368" spans="1:14" s="226" customFormat="1">
      <c r="A368" s="225" t="s">
        <v>5267</v>
      </c>
      <c r="B368" s="225" t="s">
        <v>6927</v>
      </c>
      <c r="C368" s="245" t="s">
        <v>6919</v>
      </c>
      <c r="D368" s="225" t="s">
        <v>5268</v>
      </c>
      <c r="F368" s="227"/>
      <c r="G368" s="245" t="s">
        <v>6919</v>
      </c>
      <c r="H368" s="245" t="s">
        <v>6919</v>
      </c>
      <c r="I368" s="226">
        <v>1</v>
      </c>
      <c r="J368" s="226" t="s">
        <v>5931</v>
      </c>
      <c r="K368" s="226" t="s">
        <v>5931</v>
      </c>
      <c r="L368" s="226" t="s">
        <v>3813</v>
      </c>
      <c r="N368" s="226" t="str">
        <f t="shared" si="16"/>
        <v>INSERT INTO ft_t_incl (clsf_oid, cl_value, indus_cl_set_id, level_num, start_tms, last_chg_tms, last_chg_usr_id, cl_nme, cl_desc,data_src_id)  SELECT 'GVINVTYP74','Actively Traded Equity Swap','GVINVTYP',1,SYSDATE(),SYSDATE(),'GS:PSG:P72','Actively Traded Equity Swap','Actively Traded Equity Swap',''     FROM DUAL WHERE NOT EXISTS (SELECT 1 FROM ft_t_incl WHERE cl_value = 'Actively Traded Equity Swap' AND indus_cl_set_id = 'GVINVTYP');</v>
      </c>
    </row>
    <row r="369" spans="1:14" s="219" customFormat="1">
      <c r="A369" s="156" t="s">
        <v>5266</v>
      </c>
      <c r="B369" s="156" t="s">
        <v>6961</v>
      </c>
      <c r="C369" s="247" t="s">
        <v>6946</v>
      </c>
      <c r="D369" s="156" t="s">
        <v>5269</v>
      </c>
      <c r="E369" s="156"/>
      <c r="F369" s="156"/>
      <c r="G369" s="247" t="s">
        <v>6946</v>
      </c>
      <c r="H369" s="247" t="s">
        <v>6946</v>
      </c>
      <c r="I369" s="156">
        <v>1</v>
      </c>
      <c r="J369" s="156" t="s">
        <v>5931</v>
      </c>
      <c r="K369" s="156" t="s">
        <v>5931</v>
      </c>
      <c r="L369" s="156" t="s">
        <v>3813</v>
      </c>
      <c r="M369" s="156"/>
      <c r="N369" s="156" t="str">
        <f t="shared" si="16"/>
        <v>INSERT INTO ft_t_incl (clsf_oid, cl_value, indus_cl_set_id, level_num, start_tms, last_chg_tms, last_chg_usr_id, cl_nme, cl_desc,data_src_id)  SELECT 'GVPRNTGR70','Bond Future Non-regulated','GVPRNTGR',1,SYSDATE(),SYSDATE(),'GS:PSG:P72','Bond Future Non-regulated','Bond Future Non-regulated',''     FROM DUAL WHERE NOT EXISTS (SELECT 1 FROM ft_t_incl WHERE cl_value = 'Bond Future Non-regulated' AND indus_cl_set_id = 'GVPRNTGR');</v>
      </c>
    </row>
    <row r="370" spans="1:14" s="219" customFormat="1">
      <c r="A370" s="156" t="s">
        <v>5266</v>
      </c>
      <c r="B370" s="156" t="s">
        <v>6962</v>
      </c>
      <c r="C370" s="247" t="s">
        <v>6947</v>
      </c>
      <c r="D370" s="156" t="s">
        <v>5269</v>
      </c>
      <c r="E370" s="156"/>
      <c r="F370" s="156"/>
      <c r="G370" s="247" t="s">
        <v>6947</v>
      </c>
      <c r="H370" s="247" t="s">
        <v>6947</v>
      </c>
      <c r="I370" s="156">
        <v>1</v>
      </c>
      <c r="J370" s="156" t="s">
        <v>5931</v>
      </c>
      <c r="K370" s="156" t="s">
        <v>5931</v>
      </c>
      <c r="L370" s="156" t="s">
        <v>3813</v>
      </c>
      <c r="M370" s="156"/>
      <c r="N370" s="156" t="str">
        <f t="shared" si="16"/>
        <v>INSERT INTO ft_t_incl (clsf_oid, cl_value, indus_cl_set_id, level_num, start_tms, last_chg_tms, last_chg_usr_id, cl_nme, cl_desc,data_src_id)  SELECT 'GVPRNTGR71','Bond Future Regulated','GVPRNTGR',1,SYSDATE(),SYSDATE(),'GS:PSG:P72','Bond Future Regulated','Bond Future Regulated',''     FROM DUAL WHERE NOT EXISTS (SELECT 1 FROM ft_t_incl WHERE cl_value = 'Bond Future Regulated' AND indus_cl_set_id = 'GVPRNTGR');</v>
      </c>
    </row>
    <row r="371" spans="1:14" s="219" customFormat="1">
      <c r="A371" s="156" t="s">
        <v>5266</v>
      </c>
      <c r="B371" s="156" t="s">
        <v>6963</v>
      </c>
      <c r="C371" s="247" t="s">
        <v>6948</v>
      </c>
      <c r="D371" s="156" t="s">
        <v>5269</v>
      </c>
      <c r="E371" s="156"/>
      <c r="F371" s="156"/>
      <c r="G371" s="247" t="s">
        <v>6948</v>
      </c>
      <c r="H371" s="247" t="s">
        <v>6948</v>
      </c>
      <c r="I371" s="156">
        <v>1</v>
      </c>
      <c r="J371" s="156" t="s">
        <v>5931</v>
      </c>
      <c r="K371" s="156" t="s">
        <v>5931</v>
      </c>
      <c r="L371" s="156" t="s">
        <v>3813</v>
      </c>
      <c r="M371" s="156"/>
      <c r="N371" s="156" t="str">
        <f t="shared" si="16"/>
        <v>INSERT INTO ft_t_incl (clsf_oid, cl_value, indus_cl_set_id, level_num, start_tms, last_chg_tms, last_chg_usr_id, cl_nme, cl_desc,data_src_id)  SELECT 'GVPRNTGR72','Commodity Future Non-regulated','GVPRNTGR',1,SYSDATE(),SYSDATE(),'GS:PSG:P72','Commodity Future Non-regulated','Commodity Future Non-regulated',''     FROM DUAL WHERE NOT EXISTS (SELECT 1 FROM ft_t_incl WHERE cl_value = 'Commodity Future Non-regulated' AND indus_cl_set_id = 'GVPRNTGR');</v>
      </c>
    </row>
    <row r="372" spans="1:14" s="219" customFormat="1">
      <c r="A372" s="156" t="s">
        <v>5266</v>
      </c>
      <c r="B372" s="156" t="s">
        <v>6964</v>
      </c>
      <c r="C372" s="247" t="s">
        <v>6949</v>
      </c>
      <c r="D372" s="156" t="s">
        <v>5269</v>
      </c>
      <c r="E372" s="156"/>
      <c r="F372" s="156"/>
      <c r="G372" s="247" t="s">
        <v>6949</v>
      </c>
      <c r="H372" s="247" t="s">
        <v>6949</v>
      </c>
      <c r="I372" s="156">
        <v>1</v>
      </c>
      <c r="J372" s="156" t="s">
        <v>5931</v>
      </c>
      <c r="K372" s="156" t="s">
        <v>5931</v>
      </c>
      <c r="L372" s="156" t="s">
        <v>3813</v>
      </c>
      <c r="M372" s="156"/>
      <c r="N372" s="156" t="str">
        <f t="shared" si="16"/>
        <v>INSERT INTO ft_t_incl (clsf_oid, cl_value, indus_cl_set_id, level_num, start_tms, last_chg_tms, last_chg_usr_id, cl_nme, cl_desc,data_src_id)  SELECT 'GVPRNTGR73','Commodity Future Regulated','GVPRNTGR',1,SYSDATE(),SYSDATE(),'GS:PSG:P72','Commodity Future Regulated','Commodity Future Regulated',''     FROM DUAL WHERE NOT EXISTS (SELECT 1 FROM ft_t_incl WHERE cl_value = 'Commodity Future Regulated' AND indus_cl_set_id = 'GVPRNTGR');</v>
      </c>
    </row>
    <row r="373" spans="1:14" s="219" customFormat="1">
      <c r="A373" s="156" t="s">
        <v>5266</v>
      </c>
      <c r="B373" s="156" t="s">
        <v>6965</v>
      </c>
      <c r="C373" s="247" t="s">
        <v>6950</v>
      </c>
      <c r="D373" s="156" t="s">
        <v>5269</v>
      </c>
      <c r="E373" s="156"/>
      <c r="F373" s="156"/>
      <c r="G373" s="247" t="s">
        <v>6950</v>
      </c>
      <c r="H373" s="247" t="s">
        <v>6950</v>
      </c>
      <c r="I373" s="156">
        <v>1</v>
      </c>
      <c r="J373" s="156" t="s">
        <v>5931</v>
      </c>
      <c r="K373" s="156" t="s">
        <v>5931</v>
      </c>
      <c r="L373" s="156" t="s">
        <v>3813</v>
      </c>
      <c r="M373" s="156"/>
      <c r="N373" s="156" t="str">
        <f t="shared" si="16"/>
        <v>INSERT INTO ft_t_incl (clsf_oid, cl_value, indus_cl_set_id, level_num, start_tms, last_chg_tms, last_chg_usr_id, cl_nme, cl_desc,data_src_id)  SELECT 'GVPRNTGR74','Currency Future Non-regulated','GVPRNTGR',1,SYSDATE(),SYSDATE(),'GS:PSG:P72','Currency Future Non-regulated','Currency Future Non-regulated',''     FROM DUAL WHERE NOT EXISTS (SELECT 1 FROM ft_t_incl WHERE cl_value = 'Currency Future Non-regulated' AND indus_cl_set_id = 'GVPRNTGR');</v>
      </c>
    </row>
    <row r="374" spans="1:14" s="219" customFormat="1">
      <c r="A374" s="156" t="s">
        <v>5266</v>
      </c>
      <c r="B374" s="156" t="s">
        <v>6981</v>
      </c>
      <c r="C374" s="247" t="s">
        <v>6951</v>
      </c>
      <c r="D374" s="156" t="s">
        <v>5269</v>
      </c>
      <c r="E374" s="156"/>
      <c r="F374" s="156"/>
      <c r="G374" s="247" t="s">
        <v>6951</v>
      </c>
      <c r="H374" s="247" t="s">
        <v>6951</v>
      </c>
      <c r="I374" s="156">
        <v>1</v>
      </c>
      <c r="J374" s="156" t="s">
        <v>5931</v>
      </c>
      <c r="K374" s="156" t="s">
        <v>5931</v>
      </c>
      <c r="L374" s="156" t="s">
        <v>3813</v>
      </c>
      <c r="M374" s="156"/>
      <c r="N374" s="156" t="str">
        <f t="shared" si="16"/>
        <v>INSERT INTO ft_t_incl (clsf_oid, cl_value, indus_cl_set_id, level_num, start_tms, last_chg_tms, last_chg_usr_id, cl_nme, cl_desc,data_src_id)  SELECT 'GVPRNTGR75','Currency Future Regulated','GVPRNTGR',1,SYSDATE(),SYSDATE(),'GS:PSG:P72','Currency Future Regulated','Currency Future Regulated',''     FROM DUAL WHERE NOT EXISTS (SELECT 1 FROM ft_t_incl WHERE cl_value = 'Currency Future Regulated' AND indus_cl_set_id = 'GVPRNTGR');</v>
      </c>
    </row>
    <row r="375" spans="1:14" s="219" customFormat="1">
      <c r="A375" s="156" t="s">
        <v>5266</v>
      </c>
      <c r="B375" s="156" t="s">
        <v>6982</v>
      </c>
      <c r="C375" s="247" t="s">
        <v>6960</v>
      </c>
      <c r="D375" s="156" t="s">
        <v>5269</v>
      </c>
      <c r="E375" s="156"/>
      <c r="F375" s="156"/>
      <c r="G375" s="247" t="s">
        <v>6960</v>
      </c>
      <c r="H375" s="247" t="s">
        <v>6960</v>
      </c>
      <c r="I375" s="156">
        <v>1</v>
      </c>
      <c r="J375" s="156" t="s">
        <v>5931</v>
      </c>
      <c r="K375" s="156" t="s">
        <v>5931</v>
      </c>
      <c r="L375" s="156" t="s">
        <v>3813</v>
      </c>
      <c r="M375" s="156"/>
      <c r="N375" s="156" t="str">
        <f t="shared" si="16"/>
        <v>INSERT INTO ft_t_incl (clsf_oid, cl_value, indus_cl_set_id, level_num, start_tms, last_chg_tms, last_chg_usr_id, cl_nme, cl_desc,data_src_id)  SELECT 'GVPRNTGR76','Virtual Currency Future Non-regulated','GVPRNTGR',1,SYSDATE(),SYSDATE(),'GS:PSG:P72','Virtual Currency Future Non-regulated','Virtual Currency Future Non-regulated',''     FROM DUAL WHERE NOT EXISTS (SELECT 1 FROM ft_t_incl WHERE cl_value = 'Virtual Currency Future Non-regulated' AND indus_cl_set_id = 'GVPRNTGR');</v>
      </c>
    </row>
    <row r="376" spans="1:14" s="219" customFormat="1">
      <c r="A376" s="156" t="s">
        <v>5266</v>
      </c>
      <c r="B376" s="156" t="s">
        <v>6983</v>
      </c>
      <c r="C376" s="247" t="s">
        <v>6959</v>
      </c>
      <c r="D376" s="156" t="s">
        <v>5269</v>
      </c>
      <c r="E376" s="156"/>
      <c r="F376" s="156"/>
      <c r="G376" s="247" t="s">
        <v>6959</v>
      </c>
      <c r="H376" s="247" t="s">
        <v>6959</v>
      </c>
      <c r="I376" s="156">
        <v>1</v>
      </c>
      <c r="J376" s="156" t="s">
        <v>5931</v>
      </c>
      <c r="K376" s="156" t="s">
        <v>5931</v>
      </c>
      <c r="L376" s="156" t="s">
        <v>3813</v>
      </c>
      <c r="M376" s="156"/>
      <c r="N376" s="156" t="str">
        <f t="shared" si="16"/>
        <v>INSERT INTO ft_t_incl (clsf_oid, cl_value, indus_cl_set_id, level_num, start_tms, last_chg_tms, last_chg_usr_id, cl_nme, cl_desc,data_src_id)  SELECT 'GVPRNTGR77','Virtual Currency Future Regulated','GVPRNTGR',1,SYSDATE(),SYSDATE(),'GS:PSG:P72','Virtual Currency Future Regulated','Virtual Currency Future Regulated',''     FROM DUAL WHERE NOT EXISTS (SELECT 1 FROM ft_t_incl WHERE cl_value = 'Virtual Currency Future Regulated' AND indus_cl_set_id = 'GVPRNTGR');</v>
      </c>
    </row>
    <row r="377" spans="1:14" s="219" customFormat="1">
      <c r="A377" s="156" t="s">
        <v>5266</v>
      </c>
      <c r="B377" s="156" t="s">
        <v>6984</v>
      </c>
      <c r="C377" s="247" t="s">
        <v>6952</v>
      </c>
      <c r="D377" s="156" t="s">
        <v>5269</v>
      </c>
      <c r="E377" s="156"/>
      <c r="F377" s="156"/>
      <c r="G377" s="247" t="s">
        <v>6952</v>
      </c>
      <c r="H377" s="247" t="s">
        <v>6952</v>
      </c>
      <c r="I377" s="156">
        <v>1</v>
      </c>
      <c r="J377" s="156" t="s">
        <v>5931</v>
      </c>
      <c r="K377" s="156" t="s">
        <v>5931</v>
      </c>
      <c r="L377" s="156" t="s">
        <v>3813</v>
      </c>
      <c r="M377" s="156"/>
      <c r="N377" s="156" t="str">
        <f t="shared" si="16"/>
        <v>INSERT INTO ft_t_incl (clsf_oid, cl_value, indus_cl_set_id, level_num, start_tms, last_chg_tms, last_chg_usr_id, cl_nme, cl_desc,data_src_id)  SELECT 'GVPRNTGR78','Index Future Non-regulated','GVPRNTGR',1,SYSDATE(),SYSDATE(),'GS:PSG:P72','Index Future Non-regulated','Index Future Non-regulated',''     FROM DUAL WHERE NOT EXISTS (SELECT 1 FROM ft_t_incl WHERE cl_value = 'Index Future Non-regulated' AND indus_cl_set_id = 'GVPRNTGR');</v>
      </c>
    </row>
    <row r="378" spans="1:14" s="219" customFormat="1">
      <c r="A378" s="156" t="s">
        <v>5266</v>
      </c>
      <c r="B378" s="156" t="s">
        <v>6985</v>
      </c>
      <c r="C378" s="247" t="s">
        <v>6953</v>
      </c>
      <c r="D378" s="156" t="s">
        <v>5269</v>
      </c>
      <c r="E378" s="156"/>
      <c r="F378" s="156"/>
      <c r="G378" s="247" t="s">
        <v>6953</v>
      </c>
      <c r="H378" s="247" t="s">
        <v>6953</v>
      </c>
      <c r="I378" s="156">
        <v>1</v>
      </c>
      <c r="J378" s="156" t="s">
        <v>5931</v>
      </c>
      <c r="K378" s="156" t="s">
        <v>5931</v>
      </c>
      <c r="L378" s="156" t="s">
        <v>3813</v>
      </c>
      <c r="M378" s="156"/>
      <c r="N378" s="156" t="str">
        <f t="shared" si="16"/>
        <v>INSERT INTO ft_t_incl (clsf_oid, cl_value, indus_cl_set_id, level_num, start_tms, last_chg_tms, last_chg_usr_id, cl_nme, cl_desc,data_src_id)  SELECT 'GVPRNTGR79','Index Future Regulated','GVPRNTGR',1,SYSDATE(),SYSDATE(),'GS:PSG:P72','Index Future Regulated','Index Future Regulated',''     FROM DUAL WHERE NOT EXISTS (SELECT 1 FROM ft_t_incl WHERE cl_value = 'Index Future Regulated' AND indus_cl_set_id = 'GVPRNTGR');</v>
      </c>
    </row>
    <row r="379" spans="1:14" s="219" customFormat="1">
      <c r="A379" s="156" t="s">
        <v>5266</v>
      </c>
      <c r="B379" s="156" t="s">
        <v>6986</v>
      </c>
      <c r="C379" s="247" t="s">
        <v>6954</v>
      </c>
      <c r="D379" s="156" t="s">
        <v>5269</v>
      </c>
      <c r="E379" s="156"/>
      <c r="F379" s="156"/>
      <c r="G379" s="247" t="s">
        <v>6954</v>
      </c>
      <c r="H379" s="247" t="s">
        <v>6954</v>
      </c>
      <c r="I379" s="156">
        <v>1</v>
      </c>
      <c r="J379" s="156" t="s">
        <v>5931</v>
      </c>
      <c r="K379" s="156" t="s">
        <v>5931</v>
      </c>
      <c r="L379" s="156" t="s">
        <v>3813</v>
      </c>
      <c r="M379" s="156"/>
      <c r="N379" s="156" t="str">
        <f t="shared" si="16"/>
        <v>INSERT INTO ft_t_incl (clsf_oid, cl_value, indus_cl_set_id, level_num, start_tms, last_chg_tms, last_chg_usr_id, cl_nme, cl_desc,data_src_id)  SELECT 'GVPRNTGR80','Interest Rate Future Non-regulated','GVPRNTGR',1,SYSDATE(),SYSDATE(),'GS:PSG:P72','Interest Rate Future Non-regulated','Interest Rate Future Non-regulated',''     FROM DUAL WHERE NOT EXISTS (SELECT 1 FROM ft_t_incl WHERE cl_value = 'Interest Rate Future Non-regulated' AND indus_cl_set_id = 'GVPRNTGR');</v>
      </c>
    </row>
    <row r="380" spans="1:14" s="219" customFormat="1">
      <c r="A380" s="156" t="s">
        <v>5266</v>
      </c>
      <c r="B380" s="156" t="s">
        <v>6987</v>
      </c>
      <c r="C380" s="247" t="s">
        <v>6955</v>
      </c>
      <c r="D380" s="156" t="s">
        <v>5269</v>
      </c>
      <c r="E380" s="156"/>
      <c r="F380" s="156"/>
      <c r="G380" s="247" t="s">
        <v>6955</v>
      </c>
      <c r="H380" s="247" t="s">
        <v>6955</v>
      </c>
      <c r="I380" s="156">
        <v>1</v>
      </c>
      <c r="J380" s="156" t="s">
        <v>5931</v>
      </c>
      <c r="K380" s="156" t="s">
        <v>5931</v>
      </c>
      <c r="L380" s="156" t="s">
        <v>3813</v>
      </c>
      <c r="M380" s="156"/>
      <c r="N380" s="156" t="str">
        <f t="shared" si="16"/>
        <v>INSERT INTO ft_t_incl (clsf_oid, cl_value, indus_cl_set_id, level_num, start_tms, last_chg_tms, last_chg_usr_id, cl_nme, cl_desc,data_src_id)  SELECT 'GVPRNTGR81','Interest Rate Future Regulated','GVPRNTGR',1,SYSDATE(),SYSDATE(),'GS:PSG:P72','Interest Rate Future Regulated','Interest Rate Future Regulated',''     FROM DUAL WHERE NOT EXISTS (SELECT 1 FROM ft_t_incl WHERE cl_value = 'Interest Rate Future Regulated' AND indus_cl_set_id = 'GVPRNTGR');</v>
      </c>
    </row>
    <row r="381" spans="1:14" s="219" customFormat="1">
      <c r="A381" s="156" t="s">
        <v>5266</v>
      </c>
      <c r="B381" s="156" t="s">
        <v>6988</v>
      </c>
      <c r="C381" s="247" t="s">
        <v>6944</v>
      </c>
      <c r="D381" s="156" t="s">
        <v>5269</v>
      </c>
      <c r="E381" s="156"/>
      <c r="F381" s="156"/>
      <c r="G381" s="247" t="s">
        <v>6944</v>
      </c>
      <c r="H381" s="247" t="s">
        <v>6944</v>
      </c>
      <c r="I381" s="156">
        <v>1</v>
      </c>
      <c r="J381" s="156" t="s">
        <v>5931</v>
      </c>
      <c r="K381" s="156" t="s">
        <v>5931</v>
      </c>
      <c r="L381" s="156" t="s">
        <v>3813</v>
      </c>
      <c r="M381" s="156"/>
      <c r="N381" s="156" t="str">
        <f t="shared" si="16"/>
        <v>INSERT INTO ft_t_incl (clsf_oid, cl_value, indus_cl_set_id, level_num, start_tms, last_chg_tms, last_chg_usr_id, cl_nme, cl_desc,data_src_id)  SELECT 'GVPRNTGR82','Single Stock Futures Non-Regulated','GVPRNTGR',1,SYSDATE(),SYSDATE(),'GS:PSG:P72','Single Stock Futures Non-Regulated','Single Stock Futures Non-Regulated',''     FROM DUAL WHERE NOT EXISTS (SELECT 1 FROM ft_t_incl WHERE cl_value = 'Single Stock Futures Non-Regulated' AND indus_cl_set_id = 'GVPRNTGR');</v>
      </c>
    </row>
    <row r="382" spans="1:14" s="219" customFormat="1">
      <c r="A382" s="156" t="s">
        <v>5266</v>
      </c>
      <c r="B382" s="156" t="s">
        <v>6989</v>
      </c>
      <c r="C382" s="247" t="s">
        <v>6945</v>
      </c>
      <c r="D382" s="156" t="s">
        <v>5269</v>
      </c>
      <c r="E382" s="156"/>
      <c r="F382" s="156"/>
      <c r="G382" s="247" t="s">
        <v>6945</v>
      </c>
      <c r="H382" s="247" t="s">
        <v>6945</v>
      </c>
      <c r="I382" s="156">
        <v>1</v>
      </c>
      <c r="J382" s="156" t="s">
        <v>5931</v>
      </c>
      <c r="K382" s="156" t="s">
        <v>5931</v>
      </c>
      <c r="L382" s="156" t="s">
        <v>3813</v>
      </c>
      <c r="M382" s="156"/>
      <c r="N382" s="156" t="str">
        <f t="shared" si="16"/>
        <v>INSERT INTO ft_t_incl (clsf_oid, cl_value, indus_cl_set_id, level_num, start_tms, last_chg_tms, last_chg_usr_id, cl_nme, cl_desc,data_src_id)  SELECT 'GVPRNTGR83','Single Stock Futures Regulated','GVPRNTGR',1,SYSDATE(),SYSDATE(),'GS:PSG:P72','Single Stock Futures Regulated','Single Stock Futures Regulated',''     FROM DUAL WHERE NOT EXISTS (SELECT 1 FROM ft_t_incl WHERE cl_value = 'Single Stock Futures Regulated' AND indus_cl_set_id = 'GVPRNTGR');</v>
      </c>
    </row>
    <row r="383" spans="1:14">
      <c r="A383" s="232" t="s">
        <v>5542</v>
      </c>
      <c r="B383" s="231" t="s">
        <v>6991</v>
      </c>
      <c r="C383" s="231" t="s">
        <v>6992</v>
      </c>
      <c r="D383" s="231" t="s">
        <v>5543</v>
      </c>
      <c r="E383" s="231"/>
      <c r="F383" s="231"/>
      <c r="G383" s="231" t="s">
        <v>6992</v>
      </c>
      <c r="H383" s="231" t="s">
        <v>6992</v>
      </c>
      <c r="I383" s="233">
        <v>1</v>
      </c>
      <c r="J383" s="231" t="s">
        <v>5931</v>
      </c>
      <c r="K383" s="231" t="s">
        <v>5931</v>
      </c>
      <c r="L383" s="231" t="s">
        <v>3813</v>
      </c>
      <c r="M383" s="217"/>
      <c r="N383" s="217" t="str">
        <f t="shared" si="16"/>
        <v>INSERT INTO ft_t_incl (clsf_oid, cl_value, indus_cl_set_id, level_num, start_tms, last_chg_tms, last_chg_usr_id, cl_nme, cl_desc,data_src_id)  SELECT 'PANOSTA068','SINGLE STOCK FUTURE','PANOSECTYP',1,SYSDATE(),SYSDATE(),'GS:PSG:P72','SINGLE STOCK FUTURE','SINGLE STOCK FUTURE',''     FROM DUAL WHERE NOT EXISTS (SELECT 1 FROM ft_t_incl WHERE cl_value = 'SINGLE STOCK FUTURE' AND indus_cl_set_id = 'PANOSECTYP');</v>
      </c>
    </row>
    <row r="384" spans="1:14">
      <c r="A384" s="232" t="s">
        <v>5542</v>
      </c>
      <c r="B384" s="231" t="s">
        <v>6993</v>
      </c>
      <c r="C384" s="231" t="s">
        <v>6994</v>
      </c>
      <c r="D384" s="231" t="s">
        <v>5543</v>
      </c>
      <c r="E384" s="231"/>
      <c r="F384" s="231"/>
      <c r="G384" s="231" t="s">
        <v>6994</v>
      </c>
      <c r="H384" s="231" t="s">
        <v>6994</v>
      </c>
      <c r="I384" s="233">
        <v>1</v>
      </c>
      <c r="J384" s="231" t="s">
        <v>5931</v>
      </c>
      <c r="K384" s="231" t="s">
        <v>5931</v>
      </c>
      <c r="L384" s="231" t="s">
        <v>3813</v>
      </c>
      <c r="M384" s="217"/>
      <c r="N384" s="217" t="str">
        <f t="shared" si="16"/>
        <v>INSERT INTO ft_t_incl (clsf_oid, cl_value, indus_cl_set_id, level_num, start_tms, last_chg_tms, last_chg_usr_id, cl_nme, cl_desc,data_src_id)  SELECT 'PANOSTA069','BASIS TRADE ON CLOSE','PANOSECTYP',1,SYSDATE(),SYSDATE(),'GS:PSG:P72','BASIS TRADE ON CLOSE','BASIS TRADE ON CLOSE',''     FROM DUAL WHERE NOT EXISTS (SELECT 1 FROM ft_t_incl WHERE cl_value = 'BASIS TRADE ON CLOSE' AND indus_cl_set_id = 'PANOSECTYP');</v>
      </c>
    </row>
    <row r="385" spans="1:14">
      <c r="A385" s="232" t="s">
        <v>5542</v>
      </c>
      <c r="B385" s="231" t="s">
        <v>6995</v>
      </c>
      <c r="C385" s="231" t="s">
        <v>6996</v>
      </c>
      <c r="D385" s="231" t="s">
        <v>5543</v>
      </c>
      <c r="E385" s="231"/>
      <c r="F385" s="231"/>
      <c r="G385" s="231" t="s">
        <v>6996</v>
      </c>
      <c r="H385" s="231" t="s">
        <v>6996</v>
      </c>
      <c r="I385" s="233">
        <v>1</v>
      </c>
      <c r="J385" s="231" t="s">
        <v>5931</v>
      </c>
      <c r="K385" s="231" t="s">
        <v>5931</v>
      </c>
      <c r="L385" s="231" t="s">
        <v>3813</v>
      </c>
      <c r="M385" s="217"/>
      <c r="N385" s="217" t="str">
        <f t="shared" si="16"/>
        <v>INSERT INTO ft_t_incl (clsf_oid, cl_value, indus_cl_set_id, level_num, start_tms, last_chg_tms, last_chg_usr_id, cl_nme, cl_desc,data_src_id)  SELECT 'PANOSTA070','DIVIDEND NEUTRAL STOCK FUTURE','PANOSECTYP',1,SYSDATE(),SYSDATE(),'GS:PSG:P72','DIVIDEND NEUTRAL STOCK FUTURE','DIVIDEND NEUTRAL STOCK FUTURE',''     FROM DUAL WHERE NOT EXISTS (SELECT 1 FROM ft_t_incl WHERE cl_value = 'DIVIDEND NEUTRAL STOCK FUTURE' AND indus_cl_set_id = 'PANOSECTYP');</v>
      </c>
    </row>
    <row r="386" spans="1:14">
      <c r="A386" s="232" t="s">
        <v>5542</v>
      </c>
      <c r="B386" s="231" t="s">
        <v>6997</v>
      </c>
      <c r="C386" s="231" t="s">
        <v>6998</v>
      </c>
      <c r="D386" s="231" t="s">
        <v>5543</v>
      </c>
      <c r="E386" s="231"/>
      <c r="F386" s="231"/>
      <c r="G386" s="231" t="s">
        <v>6998</v>
      </c>
      <c r="H386" s="231" t="s">
        <v>6998</v>
      </c>
      <c r="I386" s="233">
        <v>1</v>
      </c>
      <c r="J386" s="231" t="s">
        <v>5931</v>
      </c>
      <c r="K386" s="231" t="s">
        <v>5931</v>
      </c>
      <c r="L386" s="231" t="s">
        <v>3813</v>
      </c>
      <c r="M386" s="217"/>
      <c r="N386" s="217" t="str">
        <f t="shared" si="16"/>
        <v>INSERT INTO ft_t_incl (clsf_oid, cl_value, indus_cl_set_id, level_num, start_tms, last_chg_tms, last_chg_usr_id, cl_nme, cl_desc,data_src_id)  SELECT 'PANOSTA071','SINGLE STOCK DIVIDEND FUTURE','PANOSECTYP',1,SYSDATE(),SYSDATE(),'GS:PSG:P72','SINGLE STOCK DIVIDEND FUTURE','SINGLE STOCK DIVIDEND FUTURE',''     FROM DUAL WHERE NOT EXISTS (SELECT 1 FROM ft_t_incl WHERE cl_value = 'SINGLE STOCK DIVIDEND FUTURE' AND indus_cl_set_id = 'PANOSECTYP');</v>
      </c>
    </row>
    <row r="387" spans="1:14">
      <c r="A387" s="232" t="s">
        <v>5542</v>
      </c>
      <c r="B387" s="231" t="s">
        <v>6999</v>
      </c>
      <c r="C387" s="231" t="s">
        <v>7000</v>
      </c>
      <c r="D387" s="231" t="s">
        <v>5543</v>
      </c>
      <c r="E387" s="231"/>
      <c r="F387" s="231"/>
      <c r="G387" s="231" t="s">
        <v>7000</v>
      </c>
      <c r="H387" s="231" t="s">
        <v>7000</v>
      </c>
      <c r="I387" s="233">
        <v>1</v>
      </c>
      <c r="J387" s="231" t="s">
        <v>5931</v>
      </c>
      <c r="K387" s="231" t="s">
        <v>5931</v>
      </c>
      <c r="L387" s="231" t="s">
        <v>3813</v>
      </c>
      <c r="M387" s="217"/>
      <c r="N387" s="217" t="str">
        <f t="shared" si="16"/>
        <v>INSERT INTO ft_t_incl (clsf_oid, cl_value, indus_cl_set_id, level_num, start_tms, last_chg_tms, last_chg_usr_id, cl_nme, cl_desc,data_src_id)  SELECT 'PANOSTA072','Financial commodity future.','PANOSECTYP',1,SYSDATE(),SYSDATE(),'GS:PSG:P72','Financial commodity future.','Financial commodity future.',''     FROM DUAL WHERE NOT EXISTS (SELECT 1 FROM ft_t_incl WHERE cl_value = 'Financial commodity future.' AND indus_cl_set_id = 'PANOSECTYP');</v>
      </c>
    </row>
    <row r="388" spans="1:14">
      <c r="A388" s="232" t="s">
        <v>5542</v>
      </c>
      <c r="B388" s="231" t="s">
        <v>7001</v>
      </c>
      <c r="C388" s="231" t="s">
        <v>7002</v>
      </c>
      <c r="D388" s="231" t="s">
        <v>5543</v>
      </c>
      <c r="E388" s="231"/>
      <c r="F388" s="231"/>
      <c r="G388" s="231" t="s">
        <v>7002</v>
      </c>
      <c r="H388" s="231" t="s">
        <v>7002</v>
      </c>
      <c r="I388" s="233">
        <v>1</v>
      </c>
      <c r="J388" s="231" t="s">
        <v>5931</v>
      </c>
      <c r="K388" s="231" t="s">
        <v>5931</v>
      </c>
      <c r="L388" s="231" t="s">
        <v>3813</v>
      </c>
      <c r="M388" s="217"/>
      <c r="N388" s="217" t="str">
        <f t="shared" si="16"/>
        <v>INSERT INTO ft_t_incl (clsf_oid, cl_value, indus_cl_set_id, level_num, start_tms, last_chg_tms, last_chg_usr_id, cl_nme, cl_desc,data_src_id)  SELECT 'PANOSTA073','Physical commodity future.','PANOSECTYP',1,SYSDATE(),SYSDATE(),'GS:PSG:P72','Physical commodity future.','Physical commodity future.',''     FROM DUAL WHERE NOT EXISTS (SELECT 1 FROM ft_t_incl WHERE cl_value = 'Physical commodity future.' AND indus_cl_set_id = 'PANOSECTYP');</v>
      </c>
    </row>
    <row r="389" spans="1:14">
      <c r="A389" s="232" t="s">
        <v>5542</v>
      </c>
      <c r="B389" s="231" t="s">
        <v>7003</v>
      </c>
      <c r="C389" s="231" t="s">
        <v>7004</v>
      </c>
      <c r="D389" s="231" t="s">
        <v>5543</v>
      </c>
      <c r="E389" s="231"/>
      <c r="F389" s="231"/>
      <c r="G389" s="231" t="s">
        <v>7004</v>
      </c>
      <c r="H389" s="231" t="s">
        <v>7004</v>
      </c>
      <c r="I389" s="233">
        <v>1</v>
      </c>
      <c r="J389" s="231" t="s">
        <v>5931</v>
      </c>
      <c r="K389" s="231" t="s">
        <v>5931</v>
      </c>
      <c r="L389" s="231" t="s">
        <v>3813</v>
      </c>
      <c r="M389" s="217"/>
      <c r="N389" s="217" t="str">
        <f t="shared" si="16"/>
        <v>INSERT INTO ft_t_incl (clsf_oid, cl_value, indus_cl_set_id, level_num, start_tms, last_chg_tms, last_chg_usr_id, cl_nme, cl_desc,data_src_id)  SELECT 'PANOSTA074','Physical commodity spot.','PANOSECTYP',1,SYSDATE(),SYSDATE(),'GS:PSG:P72','Physical commodity spot.','Physical commodity spot.',''     FROM DUAL WHERE NOT EXISTS (SELECT 1 FROM ft_t_incl WHERE cl_value = 'Physical commodity spot.' AND indus_cl_set_id = 'PANOSECTYP');</v>
      </c>
    </row>
    <row r="390" spans="1:14">
      <c r="A390" s="232" t="s">
        <v>5542</v>
      </c>
      <c r="B390" s="231" t="s">
        <v>7005</v>
      </c>
      <c r="C390" s="231" t="s">
        <v>7006</v>
      </c>
      <c r="D390" s="231" t="s">
        <v>5543</v>
      </c>
      <c r="E390" s="231"/>
      <c r="F390" s="231"/>
      <c r="G390" s="231" t="s">
        <v>7006</v>
      </c>
      <c r="H390" s="231" t="s">
        <v>7006</v>
      </c>
      <c r="I390" s="233">
        <v>1</v>
      </c>
      <c r="J390" s="231" t="s">
        <v>5931</v>
      </c>
      <c r="K390" s="231" t="s">
        <v>5931</v>
      </c>
      <c r="L390" s="231" t="s">
        <v>3813</v>
      </c>
      <c r="M390" s="217"/>
      <c r="N390" s="217" t="str">
        <f t="shared" si="16"/>
        <v>INSERT INTO ft_t_incl (clsf_oid, cl_value, indus_cl_set_id, level_num, start_tms, last_chg_tms, last_chg_usr_id, cl_nme, cl_desc,data_src_id)  SELECT 'PANOSTA075','Financial commodity spot.','PANOSECTYP',1,SYSDATE(),SYSDATE(),'GS:PSG:P72','Financial commodity spot.','Financial commodity spot.',''     FROM DUAL WHERE NOT EXISTS (SELECT 1 FROM ft_t_incl WHERE cl_value = 'Financial commodity spot.' AND indus_cl_set_id = 'PANOSECTYP');</v>
      </c>
    </row>
    <row r="391" spans="1:14">
      <c r="A391" s="232" t="s">
        <v>5542</v>
      </c>
      <c r="B391" s="231" t="s">
        <v>7007</v>
      </c>
      <c r="C391" s="231" t="s">
        <v>7008</v>
      </c>
      <c r="D391" s="231" t="s">
        <v>5543</v>
      </c>
      <c r="E391" s="231"/>
      <c r="F391" s="231"/>
      <c r="G391" s="231" t="s">
        <v>7008</v>
      </c>
      <c r="H391" s="231" t="s">
        <v>7008</v>
      </c>
      <c r="I391" s="233">
        <v>1</v>
      </c>
      <c r="J391" s="231" t="s">
        <v>5931</v>
      </c>
      <c r="K391" s="231" t="s">
        <v>5931</v>
      </c>
      <c r="L391" s="231" t="s">
        <v>3813</v>
      </c>
      <c r="M391" s="217"/>
      <c r="N391" s="217" t="str">
        <f t="shared" si="16"/>
        <v>INSERT INTO ft_t_incl (clsf_oid, cl_value, indus_cl_set_id, level_num, start_tms, last_chg_tms, last_chg_usr_id, cl_nme, cl_desc,data_src_id)  SELECT 'PANOSTA076','Currency future.','PANOSECTYP',1,SYSDATE(),SYSDATE(),'GS:PSG:P72','Currency future.','Currency future.',''     FROM DUAL WHERE NOT EXISTS (SELECT 1 FROM ft_t_incl WHERE cl_value = 'Currency future.' AND indus_cl_set_id = 'PANOSECTYP');</v>
      </c>
    </row>
    <row r="392" spans="1:14">
      <c r="A392" s="232" t="s">
        <v>5542</v>
      </c>
      <c r="B392" s="231" t="s">
        <v>7009</v>
      </c>
      <c r="C392" s="231" t="s">
        <v>7010</v>
      </c>
      <c r="D392" s="231" t="s">
        <v>5543</v>
      </c>
      <c r="E392" s="231"/>
      <c r="F392" s="231"/>
      <c r="G392" s="231" t="s">
        <v>7010</v>
      </c>
      <c r="H392" s="231" t="s">
        <v>7010</v>
      </c>
      <c r="I392" s="233">
        <v>1</v>
      </c>
      <c r="J392" s="231" t="s">
        <v>5931</v>
      </c>
      <c r="K392" s="231" t="s">
        <v>5931</v>
      </c>
      <c r="L392" s="231" t="s">
        <v>3813</v>
      </c>
      <c r="M392" s="217"/>
      <c r="N392" s="217" t="str">
        <f t="shared" si="16"/>
        <v>INSERT INTO ft_t_incl (clsf_oid, cl_value, indus_cl_set_id, level_num, start_tms, last_chg_tms, last_chg_usr_id, cl_nme, cl_desc,data_src_id)  SELECT 'PANOSTA077','Financial index future.','PANOSECTYP',1,SYSDATE(),SYSDATE(),'GS:PSG:P72','Financial index future.','Financial index future.',''     FROM DUAL WHERE NOT EXISTS (SELECT 1 FROM ft_t_incl WHERE cl_value = 'Financial index future.' AND indus_cl_set_id = 'PANOSECTYP');</v>
      </c>
    </row>
    <row r="393" spans="1:14">
      <c r="B393" s="118"/>
      <c r="C393" s="118"/>
      <c r="D393" s="118"/>
      <c r="E393" s="118"/>
      <c r="F393" s="118"/>
      <c r="G393" s="118"/>
      <c r="H393" s="118"/>
      <c r="I393" s="133"/>
      <c r="J393" s="118"/>
      <c r="K393" s="118"/>
      <c r="L393" s="118"/>
      <c r="M393" s="118"/>
      <c r="N393" s="93"/>
    </row>
    <row r="394" spans="1:14">
      <c r="B394" s="118"/>
      <c r="C394" s="118"/>
      <c r="D394" s="118"/>
      <c r="E394" s="118"/>
      <c r="F394" s="118"/>
      <c r="G394" s="118"/>
      <c r="H394" s="118"/>
      <c r="I394" s="133"/>
      <c r="J394" s="118"/>
      <c r="K394" s="118"/>
      <c r="L394" s="118"/>
      <c r="M394" s="118"/>
      <c r="N394" s="93"/>
    </row>
    <row r="395" spans="1:14">
      <c r="B395" s="118"/>
      <c r="C395" s="118"/>
      <c r="D395" s="118"/>
      <c r="E395" s="118"/>
      <c r="F395" s="118"/>
      <c r="G395" s="118"/>
      <c r="H395" s="118"/>
      <c r="I395" s="133"/>
      <c r="J395" s="118"/>
      <c r="K395" s="118"/>
      <c r="L395" s="118"/>
      <c r="M395" s="118"/>
      <c r="N395" s="93"/>
    </row>
    <row r="396" spans="1:14">
      <c r="B396" s="118"/>
      <c r="C396" s="118"/>
      <c r="D396" s="118"/>
      <c r="E396" s="118"/>
      <c r="F396" s="118"/>
      <c r="G396" s="118"/>
      <c r="H396" s="118"/>
      <c r="I396" s="133"/>
      <c r="J396" s="118"/>
      <c r="K396" s="118"/>
      <c r="L396" s="118"/>
      <c r="M396" s="118"/>
      <c r="N396" s="93"/>
    </row>
    <row r="397" spans="1:14">
      <c r="B397" s="118"/>
      <c r="C397" s="118"/>
      <c r="D397" s="118"/>
      <c r="E397" s="118"/>
      <c r="F397" s="118"/>
      <c r="G397" s="118"/>
      <c r="H397" s="118"/>
      <c r="I397" s="133"/>
      <c r="J397" s="118"/>
      <c r="K397" s="118"/>
      <c r="L397" s="118"/>
      <c r="M397" s="118"/>
      <c r="N397" s="93"/>
    </row>
    <row r="398" spans="1:14">
      <c r="B398" s="118"/>
      <c r="C398" s="118"/>
      <c r="D398" s="118"/>
      <c r="E398" s="118"/>
      <c r="F398" s="118"/>
      <c r="G398" s="118"/>
      <c r="H398" s="118"/>
      <c r="I398" s="133"/>
      <c r="J398" s="118"/>
      <c r="K398" s="118"/>
      <c r="L398" s="118"/>
      <c r="M398" s="118"/>
      <c r="N398" s="93"/>
    </row>
    <row r="399" spans="1:14">
      <c r="B399" s="118"/>
      <c r="C399" s="118"/>
      <c r="D399" s="118"/>
      <c r="E399" s="118"/>
      <c r="F399" s="118"/>
      <c r="G399" s="118"/>
      <c r="H399" s="118"/>
      <c r="I399" s="133"/>
      <c r="J399" s="118"/>
      <c r="K399" s="118"/>
      <c r="L399" s="118"/>
      <c r="M399" s="118"/>
      <c r="N399" s="93"/>
    </row>
    <row r="400" spans="1:14">
      <c r="B400" s="118"/>
      <c r="C400" s="118"/>
      <c r="D400" s="118"/>
      <c r="E400" s="118"/>
      <c r="F400" s="118"/>
      <c r="G400" s="118"/>
      <c r="H400" s="118"/>
      <c r="I400" s="133"/>
      <c r="J400" s="118"/>
      <c r="K400" s="118"/>
      <c r="L400" s="118"/>
      <c r="M400" s="118"/>
      <c r="N400" s="93"/>
    </row>
    <row r="401" spans="2:14">
      <c r="B401" s="118"/>
      <c r="C401" s="118"/>
      <c r="D401" s="118"/>
      <c r="E401" s="118"/>
      <c r="F401" s="118"/>
      <c r="G401" s="118"/>
      <c r="H401" s="118"/>
      <c r="I401" s="133"/>
      <c r="J401" s="118"/>
      <c r="K401" s="118"/>
      <c r="L401" s="118"/>
      <c r="M401" s="118"/>
      <c r="N401" s="93"/>
    </row>
    <row r="402" spans="2:14">
      <c r="B402" s="118"/>
      <c r="C402" s="118"/>
      <c r="D402" s="118"/>
      <c r="E402" s="118"/>
      <c r="F402" s="118"/>
      <c r="G402" s="118"/>
      <c r="H402" s="118"/>
      <c r="I402" s="133"/>
      <c r="J402" s="118"/>
      <c r="K402" s="118"/>
      <c r="L402" s="118"/>
      <c r="M402" s="118"/>
      <c r="N402" s="93"/>
    </row>
    <row r="403" spans="2:14">
      <c r="B403" s="118"/>
      <c r="C403" s="118"/>
      <c r="D403" s="118"/>
      <c r="E403" s="118"/>
      <c r="F403" s="118"/>
      <c r="G403" s="118"/>
      <c r="H403" s="118"/>
      <c r="I403" s="133"/>
      <c r="J403" s="118"/>
      <c r="K403" s="118"/>
      <c r="L403" s="118"/>
      <c r="M403" s="118"/>
      <c r="N403" s="93"/>
    </row>
    <row r="404" spans="2:14">
      <c r="B404" s="118"/>
      <c r="C404" s="118"/>
      <c r="D404" s="118"/>
      <c r="E404" s="118"/>
      <c r="F404" s="118"/>
      <c r="G404" s="118"/>
      <c r="H404" s="118"/>
      <c r="I404" s="133"/>
      <c r="J404" s="118"/>
      <c r="K404" s="118"/>
      <c r="L404" s="118"/>
      <c r="M404" s="118"/>
      <c r="N404" s="93"/>
    </row>
    <row r="405" spans="2:14">
      <c r="B405" s="118"/>
      <c r="C405" s="118"/>
      <c r="D405" s="118"/>
      <c r="E405" s="118"/>
      <c r="F405" s="118"/>
      <c r="G405" s="118"/>
      <c r="H405" s="118"/>
      <c r="I405" s="133"/>
      <c r="J405" s="118"/>
      <c r="K405" s="118"/>
      <c r="L405" s="118"/>
      <c r="M405" s="118"/>
      <c r="N405" s="93"/>
    </row>
    <row r="406" spans="2:14">
      <c r="B406" s="118"/>
      <c r="C406" s="118"/>
      <c r="D406" s="118"/>
      <c r="E406" s="118"/>
      <c r="F406" s="118"/>
      <c r="G406" s="118"/>
      <c r="H406" s="118"/>
      <c r="I406" s="133"/>
      <c r="J406" s="118"/>
      <c r="K406" s="118"/>
      <c r="L406" s="118"/>
      <c r="M406" s="118"/>
      <c r="N406" s="93"/>
    </row>
    <row r="407" spans="2:14">
      <c r="B407" s="118"/>
      <c r="C407" s="118"/>
      <c r="D407" s="118"/>
      <c r="E407" s="118"/>
      <c r="F407" s="118"/>
      <c r="G407" s="118"/>
      <c r="H407" s="118"/>
      <c r="I407" s="133"/>
      <c r="J407" s="118"/>
      <c r="K407" s="118"/>
      <c r="L407" s="118"/>
      <c r="M407" s="118"/>
      <c r="N407" s="93"/>
    </row>
    <row r="408" spans="2:14">
      <c r="B408" s="118"/>
      <c r="C408" s="118"/>
      <c r="D408" s="118"/>
      <c r="E408" s="118"/>
      <c r="F408" s="118"/>
      <c r="G408" s="118"/>
      <c r="H408" s="118"/>
      <c r="I408" s="133"/>
      <c r="J408" s="118"/>
      <c r="K408" s="118"/>
      <c r="L408" s="118"/>
      <c r="M408" s="118"/>
      <c r="N408" s="93"/>
    </row>
    <row r="409" spans="2:14">
      <c r="B409" s="118"/>
      <c r="C409" s="118"/>
      <c r="D409" s="118"/>
      <c r="E409" s="118"/>
      <c r="F409" s="118"/>
      <c r="G409" s="118"/>
      <c r="H409" s="118"/>
      <c r="I409" s="133"/>
      <c r="J409" s="118"/>
      <c r="K409" s="118"/>
      <c r="L409" s="118"/>
      <c r="M409" s="118"/>
      <c r="N409" s="93"/>
    </row>
    <row r="410" spans="2:14">
      <c r="B410" s="118"/>
      <c r="C410" s="118"/>
      <c r="D410" s="118"/>
      <c r="E410" s="118"/>
      <c r="F410" s="118"/>
      <c r="G410" s="118"/>
      <c r="H410" s="118"/>
      <c r="I410" s="133"/>
      <c r="J410" s="118"/>
      <c r="K410" s="118"/>
      <c r="L410" s="118"/>
      <c r="M410" s="118"/>
      <c r="N410" s="93"/>
    </row>
    <row r="411" spans="2:14">
      <c r="B411" s="118"/>
      <c r="C411" s="118"/>
      <c r="D411" s="118"/>
      <c r="E411" s="118"/>
      <c r="F411" s="118"/>
      <c r="G411" s="118"/>
      <c r="H411" s="118"/>
      <c r="I411" s="133"/>
      <c r="J411" s="118"/>
      <c r="K411" s="118"/>
      <c r="L411" s="118"/>
      <c r="M411" s="118"/>
      <c r="N411" s="93"/>
    </row>
    <row r="412" spans="2:14">
      <c r="B412" s="118"/>
      <c r="C412" s="118"/>
      <c r="D412" s="118"/>
      <c r="E412" s="118"/>
      <c r="F412" s="118"/>
      <c r="G412" s="118"/>
      <c r="H412" s="118"/>
      <c r="I412" s="133"/>
      <c r="J412" s="118"/>
      <c r="K412" s="118"/>
      <c r="L412" s="118"/>
      <c r="M412" s="118"/>
      <c r="N412" s="93"/>
    </row>
    <row r="413" spans="2:14">
      <c r="B413" s="118"/>
      <c r="C413" s="118"/>
      <c r="D413" s="118"/>
      <c r="E413" s="118"/>
      <c r="F413" s="118"/>
      <c r="G413" s="118"/>
      <c r="H413" s="118"/>
      <c r="I413" s="133"/>
      <c r="J413" s="118"/>
      <c r="K413" s="118"/>
      <c r="L413" s="118"/>
      <c r="M413" s="118"/>
      <c r="N413" s="93"/>
    </row>
    <row r="414" spans="2:14">
      <c r="B414" s="118"/>
      <c r="C414" s="118"/>
      <c r="D414" s="118"/>
      <c r="E414" s="118"/>
      <c r="F414" s="118"/>
      <c r="G414" s="118"/>
      <c r="H414" s="118"/>
      <c r="I414" s="133"/>
      <c r="J414" s="118"/>
      <c r="K414" s="118"/>
      <c r="L414" s="118"/>
      <c r="M414" s="118"/>
      <c r="N414" s="93"/>
    </row>
    <row r="415" spans="2:14">
      <c r="B415" s="118"/>
      <c r="C415" s="118"/>
      <c r="D415" s="118"/>
      <c r="E415" s="118"/>
      <c r="F415" s="118"/>
      <c r="G415" s="118"/>
      <c r="H415" s="118"/>
      <c r="I415" s="133"/>
      <c r="J415" s="118"/>
      <c r="K415" s="118"/>
      <c r="L415" s="118"/>
      <c r="M415" s="118"/>
      <c r="N415" s="93"/>
    </row>
    <row r="416" spans="2:14">
      <c r="B416" s="118"/>
      <c r="C416" s="118"/>
      <c r="D416" s="118"/>
      <c r="E416" s="118"/>
      <c r="F416" s="118"/>
      <c r="G416" s="118"/>
      <c r="H416" s="118"/>
      <c r="I416" s="133"/>
      <c r="J416" s="118"/>
      <c r="K416" s="118"/>
      <c r="L416" s="118"/>
      <c r="M416" s="118"/>
      <c r="N416" s="93"/>
    </row>
    <row r="417" spans="2:14">
      <c r="B417" s="118"/>
      <c r="C417" s="118"/>
      <c r="D417" s="118"/>
      <c r="E417" s="118"/>
      <c r="F417" s="118"/>
      <c r="G417" s="118"/>
      <c r="H417" s="118"/>
      <c r="I417" s="133"/>
      <c r="J417" s="118"/>
      <c r="K417" s="118"/>
      <c r="L417" s="118"/>
      <c r="M417" s="118"/>
      <c r="N417" s="93"/>
    </row>
    <row r="418" spans="2:14">
      <c r="B418" s="118"/>
      <c r="C418" s="118"/>
      <c r="D418" s="118"/>
      <c r="E418" s="118"/>
      <c r="F418" s="118"/>
      <c r="G418" s="118"/>
      <c r="H418" s="118"/>
      <c r="I418" s="133"/>
      <c r="J418" s="118"/>
      <c r="K418" s="118"/>
      <c r="L418" s="118"/>
      <c r="M418" s="118"/>
      <c r="N418" s="93"/>
    </row>
    <row r="419" spans="2:14">
      <c r="B419" s="118"/>
      <c r="C419" s="118"/>
      <c r="D419" s="118"/>
      <c r="E419" s="118"/>
      <c r="F419" s="118"/>
      <c r="G419" s="118"/>
      <c r="H419" s="118"/>
      <c r="I419" s="133"/>
      <c r="J419" s="118"/>
      <c r="K419" s="118"/>
      <c r="L419" s="118"/>
      <c r="M419" s="118"/>
      <c r="N419" s="93"/>
    </row>
    <row r="420" spans="2:14">
      <c r="B420" s="118"/>
      <c r="C420" s="118"/>
      <c r="D420" s="118"/>
      <c r="E420" s="118"/>
      <c r="F420" s="118"/>
      <c r="G420" s="118"/>
      <c r="H420" s="118"/>
      <c r="I420" s="133"/>
      <c r="J420" s="118"/>
      <c r="K420" s="118"/>
      <c r="L420" s="118"/>
      <c r="M420" s="118"/>
      <c r="N420" s="93"/>
    </row>
    <row r="421" spans="2:14">
      <c r="B421" s="118"/>
      <c r="C421" s="118"/>
      <c r="D421" s="118"/>
      <c r="E421" s="118"/>
      <c r="F421" s="118"/>
      <c r="G421" s="118"/>
      <c r="H421" s="118"/>
      <c r="I421" s="133"/>
      <c r="J421" s="118"/>
      <c r="K421" s="118"/>
      <c r="L421" s="118"/>
      <c r="M421" s="118"/>
      <c r="N421" s="93"/>
    </row>
    <row r="422" spans="2:14">
      <c r="B422" s="118"/>
      <c r="C422" s="118"/>
      <c r="D422" s="118"/>
      <c r="E422" s="118"/>
      <c r="F422" s="118"/>
      <c r="G422" s="118"/>
      <c r="H422" s="118"/>
      <c r="I422" s="133"/>
      <c r="J422" s="118"/>
      <c r="K422" s="118"/>
      <c r="L422" s="118"/>
      <c r="M422" s="118"/>
      <c r="N422" s="93"/>
    </row>
    <row r="423" spans="2:14">
      <c r="B423" s="118"/>
      <c r="C423" s="118"/>
      <c r="D423" s="118"/>
      <c r="E423" s="118"/>
      <c r="F423" s="118"/>
      <c r="G423" s="118"/>
      <c r="H423" s="118"/>
      <c r="I423" s="133"/>
      <c r="J423" s="118"/>
      <c r="K423" s="118"/>
      <c r="L423" s="118"/>
      <c r="M423" s="118"/>
      <c r="N423" s="93"/>
    </row>
    <row r="424" spans="2:14">
      <c r="B424" s="118"/>
      <c r="C424" s="118"/>
      <c r="D424" s="118"/>
      <c r="E424" s="118"/>
      <c r="F424" s="118"/>
      <c r="G424" s="118"/>
      <c r="H424" s="118"/>
      <c r="I424" s="133"/>
      <c r="J424" s="118"/>
      <c r="K424" s="118"/>
      <c r="L424" s="118"/>
      <c r="M424" s="118"/>
      <c r="N424" s="93"/>
    </row>
    <row r="425" spans="2:14">
      <c r="B425" s="118"/>
      <c r="C425" s="118"/>
      <c r="D425" s="118"/>
      <c r="E425" s="118"/>
      <c r="F425" s="118"/>
      <c r="G425" s="118"/>
      <c r="H425" s="118"/>
      <c r="I425" s="133"/>
      <c r="J425" s="118"/>
      <c r="K425" s="118"/>
      <c r="L425" s="118"/>
      <c r="M425" s="118"/>
      <c r="N425" s="93"/>
    </row>
    <row r="426" spans="2:14">
      <c r="B426" s="118"/>
      <c r="C426" s="118"/>
      <c r="D426" s="118"/>
      <c r="E426" s="118"/>
      <c r="F426" s="118"/>
      <c r="G426" s="118"/>
      <c r="H426" s="118"/>
      <c r="I426" s="133"/>
      <c r="J426" s="118"/>
      <c r="K426" s="118"/>
      <c r="L426" s="118"/>
      <c r="M426" s="118"/>
      <c r="N426" s="93"/>
    </row>
    <row r="427" spans="2:14">
      <c r="B427" s="118"/>
      <c r="C427" s="118"/>
      <c r="D427" s="118"/>
      <c r="E427" s="118"/>
      <c r="F427" s="118"/>
      <c r="G427" s="118"/>
      <c r="H427" s="118"/>
      <c r="I427" s="133"/>
      <c r="J427" s="118"/>
      <c r="K427" s="118"/>
      <c r="L427" s="118"/>
      <c r="M427" s="118"/>
      <c r="N427" s="93"/>
    </row>
    <row r="428" spans="2:14">
      <c r="B428" s="118"/>
      <c r="C428" s="118"/>
      <c r="D428" s="118"/>
      <c r="E428" s="118"/>
      <c r="F428" s="118"/>
      <c r="G428" s="118"/>
      <c r="H428" s="118"/>
      <c r="I428" s="133"/>
      <c r="J428" s="118"/>
      <c r="K428" s="118"/>
      <c r="L428" s="118"/>
      <c r="M428" s="118"/>
      <c r="N428" s="93"/>
    </row>
    <row r="429" spans="2:14">
      <c r="B429" s="118"/>
      <c r="C429" s="118"/>
      <c r="D429" s="118"/>
      <c r="E429" s="118"/>
      <c r="F429" s="118"/>
      <c r="G429" s="118"/>
      <c r="H429" s="118"/>
      <c r="I429" s="133"/>
      <c r="J429" s="118"/>
      <c r="K429" s="118"/>
      <c r="L429" s="118"/>
      <c r="M429" s="118"/>
      <c r="N429" s="93"/>
    </row>
    <row r="430" spans="2:14">
      <c r="B430" s="118"/>
      <c r="C430" s="118"/>
      <c r="D430" s="118"/>
      <c r="E430" s="118"/>
      <c r="F430" s="118"/>
      <c r="G430" s="118"/>
      <c r="H430" s="118"/>
      <c r="I430" s="133"/>
      <c r="J430" s="118"/>
      <c r="K430" s="118"/>
      <c r="L430" s="118"/>
      <c r="M430" s="118"/>
      <c r="N430" s="93"/>
    </row>
    <row r="431" spans="2:14">
      <c r="B431" s="118"/>
      <c r="C431" s="118"/>
      <c r="D431" s="118"/>
      <c r="E431" s="118"/>
      <c r="F431" s="118"/>
      <c r="G431" s="118"/>
      <c r="H431" s="118"/>
      <c r="I431" s="133"/>
      <c r="J431" s="118"/>
      <c r="K431" s="118"/>
      <c r="L431" s="118"/>
      <c r="M431" s="118"/>
      <c r="N431" s="93"/>
    </row>
    <row r="432" spans="2:14">
      <c r="B432" s="118"/>
      <c r="C432" s="118"/>
      <c r="D432" s="118"/>
      <c r="E432" s="118"/>
      <c r="F432" s="118"/>
      <c r="G432" s="118"/>
      <c r="H432" s="118"/>
      <c r="I432" s="133"/>
      <c r="J432" s="118"/>
      <c r="K432" s="118"/>
      <c r="L432" s="118"/>
      <c r="M432" s="118"/>
      <c r="N432" s="93"/>
    </row>
    <row r="433" spans="2:14">
      <c r="B433" s="118"/>
      <c r="C433" s="118"/>
      <c r="D433" s="118"/>
      <c r="E433" s="118"/>
      <c r="F433" s="118"/>
      <c r="G433" s="118"/>
      <c r="H433" s="118"/>
      <c r="I433" s="133"/>
      <c r="J433" s="118"/>
      <c r="K433" s="118"/>
      <c r="L433" s="118"/>
      <c r="M433" s="118"/>
      <c r="N433" s="93"/>
    </row>
    <row r="434" spans="2:14">
      <c r="B434" s="118"/>
      <c r="C434" s="118"/>
      <c r="D434" s="118"/>
      <c r="E434" s="118"/>
      <c r="F434" s="118"/>
      <c r="G434" s="118"/>
      <c r="H434" s="118"/>
      <c r="I434" s="133"/>
      <c r="J434" s="118"/>
      <c r="K434" s="118"/>
      <c r="L434" s="118"/>
      <c r="M434" s="118"/>
      <c r="N434" s="93"/>
    </row>
    <row r="435" spans="2:14">
      <c r="B435" s="118"/>
      <c r="C435" s="118"/>
      <c r="D435" s="118"/>
      <c r="E435" s="118"/>
      <c r="F435" s="118"/>
      <c r="G435" s="118"/>
      <c r="H435" s="118"/>
      <c r="I435" s="133"/>
      <c r="J435" s="118"/>
      <c r="K435" s="118"/>
      <c r="L435" s="118"/>
      <c r="M435" s="118"/>
      <c r="N435" s="93"/>
    </row>
    <row r="436" spans="2:14">
      <c r="B436" s="118"/>
      <c r="C436" s="118"/>
      <c r="D436" s="118"/>
      <c r="E436" s="118"/>
      <c r="F436" s="118"/>
      <c r="G436" s="118"/>
      <c r="H436" s="118"/>
      <c r="I436" s="133"/>
      <c r="J436" s="118"/>
      <c r="K436" s="118"/>
      <c r="L436" s="118"/>
      <c r="M436" s="118"/>
      <c r="N436" s="93"/>
    </row>
    <row r="437" spans="2:14">
      <c r="B437" s="118"/>
      <c r="C437" s="118"/>
      <c r="D437" s="118"/>
      <c r="E437" s="118"/>
      <c r="F437" s="118"/>
      <c r="G437" s="118"/>
      <c r="H437" s="118"/>
      <c r="I437" s="133"/>
      <c r="J437" s="118"/>
      <c r="K437" s="118"/>
      <c r="L437" s="118"/>
      <c r="M437" s="118"/>
      <c r="N437" s="93"/>
    </row>
    <row r="438" spans="2:14">
      <c r="B438" s="118"/>
      <c r="C438" s="118"/>
      <c r="D438" s="118"/>
      <c r="E438" s="118"/>
      <c r="F438" s="118"/>
      <c r="G438" s="118"/>
      <c r="H438" s="118"/>
      <c r="I438" s="133"/>
      <c r="J438" s="118"/>
      <c r="K438" s="118"/>
      <c r="L438" s="118"/>
      <c r="M438" s="118"/>
      <c r="N438" s="93"/>
    </row>
    <row r="439" spans="2:14">
      <c r="B439" s="118"/>
      <c r="C439" s="118"/>
      <c r="D439" s="118"/>
      <c r="E439" s="118"/>
      <c r="F439" s="118"/>
      <c r="G439" s="118"/>
      <c r="H439" s="118"/>
      <c r="I439" s="133"/>
      <c r="J439" s="118"/>
      <c r="K439" s="118"/>
      <c r="L439" s="118"/>
      <c r="M439" s="118"/>
      <c r="N439" s="93"/>
    </row>
    <row r="440" spans="2:14">
      <c r="B440" s="118"/>
      <c r="C440" s="118"/>
      <c r="D440" s="118"/>
      <c r="E440" s="118"/>
      <c r="F440" s="118"/>
      <c r="G440" s="118"/>
      <c r="H440" s="118"/>
      <c r="I440" s="133"/>
      <c r="J440" s="118"/>
      <c r="K440" s="118"/>
      <c r="L440" s="118"/>
      <c r="M440" s="118"/>
      <c r="N440" s="93"/>
    </row>
    <row r="441" spans="2:14">
      <c r="B441" s="118"/>
      <c r="C441" s="118"/>
      <c r="D441" s="118"/>
      <c r="E441" s="118"/>
      <c r="F441" s="118"/>
      <c r="G441" s="118"/>
      <c r="H441" s="118"/>
      <c r="I441" s="133"/>
      <c r="J441" s="118"/>
      <c r="K441" s="118"/>
      <c r="L441" s="118"/>
      <c r="M441" s="118"/>
      <c r="N441" s="93"/>
    </row>
    <row r="442" spans="2:14">
      <c r="B442" s="118"/>
      <c r="C442" s="118"/>
      <c r="D442" s="118"/>
      <c r="E442" s="118"/>
      <c r="F442" s="118"/>
      <c r="G442" s="118"/>
      <c r="H442" s="118"/>
      <c r="I442" s="133"/>
      <c r="J442" s="118"/>
      <c r="K442" s="118"/>
      <c r="L442" s="118"/>
      <c r="M442" s="118"/>
      <c r="N442" s="93"/>
    </row>
    <row r="443" spans="2:14">
      <c r="B443" s="118"/>
      <c r="C443" s="118"/>
      <c r="D443" s="118"/>
      <c r="E443" s="118"/>
      <c r="F443" s="118"/>
      <c r="G443" s="118"/>
      <c r="H443" s="118"/>
      <c r="I443" s="133"/>
      <c r="J443" s="118"/>
      <c r="K443" s="118"/>
      <c r="L443" s="118"/>
      <c r="M443" s="118"/>
      <c r="N443" s="93"/>
    </row>
    <row r="444" spans="2:14">
      <c r="B444" s="118"/>
      <c r="C444" s="118"/>
      <c r="D444" s="118"/>
      <c r="E444" s="118"/>
      <c r="F444" s="118"/>
      <c r="G444" s="118"/>
      <c r="H444" s="118"/>
      <c r="I444" s="133"/>
      <c r="J444" s="118"/>
      <c r="K444" s="118"/>
      <c r="L444" s="118"/>
      <c r="M444" s="118"/>
      <c r="N444" s="93"/>
    </row>
    <row r="445" spans="2:14">
      <c r="B445" s="118"/>
      <c r="C445" s="118"/>
      <c r="D445" s="118"/>
      <c r="E445" s="118"/>
      <c r="F445" s="118"/>
      <c r="G445" s="118"/>
      <c r="H445" s="118"/>
      <c r="I445" s="133"/>
      <c r="J445" s="118"/>
      <c r="K445" s="118"/>
      <c r="L445" s="118"/>
      <c r="M445" s="118"/>
      <c r="N445" s="93"/>
    </row>
    <row r="446" spans="2:14">
      <c r="B446" s="118"/>
      <c r="C446" s="118"/>
      <c r="D446" s="118"/>
      <c r="E446" s="118"/>
      <c r="F446" s="118"/>
      <c r="G446" s="118"/>
      <c r="H446" s="118"/>
      <c r="I446" s="133"/>
      <c r="J446" s="118"/>
      <c r="K446" s="118"/>
      <c r="L446" s="118"/>
      <c r="M446" s="118"/>
      <c r="N446" s="93"/>
    </row>
    <row r="447" spans="2:14">
      <c r="B447" s="118"/>
      <c r="C447" s="118"/>
      <c r="D447" s="118"/>
      <c r="E447" s="118"/>
      <c r="F447" s="118"/>
      <c r="G447" s="118"/>
      <c r="H447" s="118"/>
      <c r="I447" s="133"/>
      <c r="J447" s="118"/>
      <c r="K447" s="118"/>
      <c r="L447" s="118"/>
      <c r="M447" s="118"/>
      <c r="N447" s="93"/>
    </row>
    <row r="448" spans="2:14">
      <c r="B448" s="118"/>
      <c r="C448" s="118"/>
      <c r="D448" s="118"/>
      <c r="E448" s="118"/>
      <c r="F448" s="118"/>
      <c r="G448" s="118"/>
      <c r="H448" s="118"/>
      <c r="I448" s="133"/>
      <c r="J448" s="118"/>
      <c r="K448" s="118"/>
      <c r="L448" s="118"/>
      <c r="M448" s="118"/>
      <c r="N448" s="93"/>
    </row>
    <row r="449" spans="2:14">
      <c r="B449" s="118"/>
      <c r="C449" s="118"/>
      <c r="D449" s="118"/>
      <c r="E449" s="118"/>
      <c r="F449" s="118"/>
      <c r="G449" s="118"/>
      <c r="H449" s="118"/>
      <c r="I449" s="133"/>
      <c r="J449" s="118"/>
      <c r="K449" s="118"/>
      <c r="L449" s="118"/>
      <c r="M449" s="118"/>
      <c r="N449" s="93"/>
    </row>
    <row r="450" spans="2:14">
      <c r="B450" s="118"/>
      <c r="C450" s="118"/>
      <c r="D450" s="118"/>
      <c r="E450" s="118"/>
      <c r="F450" s="118"/>
      <c r="G450" s="118"/>
      <c r="H450" s="118"/>
      <c r="I450" s="133"/>
      <c r="J450" s="118"/>
      <c r="K450" s="118"/>
      <c r="L450" s="118"/>
      <c r="M450" s="118"/>
      <c r="N450" s="93"/>
    </row>
    <row r="451" spans="2:14">
      <c r="B451" s="118"/>
      <c r="C451" s="118"/>
      <c r="D451" s="118"/>
      <c r="E451" s="118"/>
      <c r="F451" s="118"/>
      <c r="G451" s="118"/>
      <c r="H451" s="118"/>
      <c r="I451" s="133"/>
      <c r="J451" s="118"/>
      <c r="K451" s="118"/>
      <c r="L451" s="118"/>
      <c r="M451" s="118"/>
      <c r="N451" s="93"/>
    </row>
    <row r="452" spans="2:14">
      <c r="B452" s="118"/>
      <c r="C452" s="118"/>
      <c r="D452" s="118"/>
      <c r="E452" s="118"/>
      <c r="F452" s="118"/>
      <c r="G452" s="118"/>
      <c r="H452" s="118"/>
      <c r="I452" s="133"/>
      <c r="J452" s="118"/>
      <c r="K452" s="118"/>
      <c r="L452" s="118"/>
      <c r="M452" s="118"/>
      <c r="N452" s="93"/>
    </row>
    <row r="453" spans="2:14">
      <c r="B453" s="118"/>
      <c r="C453" s="118"/>
      <c r="D453" s="118"/>
      <c r="E453" s="118"/>
      <c r="F453" s="118"/>
      <c r="G453" s="118"/>
      <c r="H453" s="118"/>
      <c r="I453" s="133"/>
      <c r="J453" s="118"/>
      <c r="K453" s="118"/>
      <c r="L453" s="118"/>
      <c r="M453" s="118"/>
      <c r="N453" s="93"/>
    </row>
    <row r="454" spans="2:14">
      <c r="B454" s="118"/>
      <c r="C454" s="118"/>
      <c r="D454" s="118"/>
      <c r="E454" s="118"/>
      <c r="F454" s="118"/>
      <c r="G454" s="118"/>
      <c r="H454" s="118"/>
      <c r="I454" s="133"/>
      <c r="J454" s="118"/>
      <c r="K454" s="118"/>
      <c r="L454" s="118"/>
      <c r="M454" s="118"/>
      <c r="N454" s="93"/>
    </row>
    <row r="455" spans="2:14">
      <c r="B455" s="118"/>
      <c r="C455" s="118"/>
      <c r="D455" s="118"/>
      <c r="E455" s="118"/>
      <c r="F455" s="118"/>
      <c r="G455" s="118"/>
      <c r="H455" s="118"/>
      <c r="I455" s="133"/>
      <c r="J455" s="118"/>
      <c r="K455" s="118"/>
      <c r="L455" s="118"/>
      <c r="M455" s="118"/>
      <c r="N455" s="93"/>
    </row>
    <row r="456" spans="2:14">
      <c r="B456" s="118"/>
      <c r="C456" s="118"/>
      <c r="D456" s="118"/>
      <c r="E456" s="118"/>
      <c r="F456" s="118"/>
      <c r="G456" s="118"/>
      <c r="H456" s="118"/>
      <c r="I456" s="133"/>
      <c r="J456" s="118"/>
      <c r="K456" s="118"/>
      <c r="L456" s="118"/>
      <c r="M456" s="118"/>
      <c r="N456" s="93"/>
    </row>
    <row r="457" spans="2:14">
      <c r="B457" s="118"/>
      <c r="C457" s="118"/>
      <c r="D457" s="118"/>
      <c r="E457" s="118"/>
      <c r="F457" s="118"/>
      <c r="G457" s="118"/>
      <c r="H457" s="118"/>
      <c r="I457" s="133"/>
      <c r="J457" s="118"/>
      <c r="K457" s="118"/>
      <c r="L457" s="118"/>
      <c r="M457" s="118"/>
      <c r="N457" s="93"/>
    </row>
    <row r="458" spans="2:14">
      <c r="B458" s="118"/>
      <c r="C458" s="118"/>
      <c r="D458" s="118"/>
      <c r="E458" s="118"/>
      <c r="F458" s="118"/>
      <c r="G458" s="118"/>
      <c r="H458" s="118"/>
      <c r="I458" s="133"/>
      <c r="J458" s="118"/>
      <c r="K458" s="118"/>
      <c r="L458" s="118"/>
      <c r="M458" s="118"/>
      <c r="N458" s="93"/>
    </row>
    <row r="459" spans="2:14">
      <c r="B459" s="118"/>
      <c r="C459" s="118"/>
      <c r="D459" s="118"/>
      <c r="E459" s="118"/>
      <c r="F459" s="118"/>
      <c r="G459" s="118"/>
      <c r="H459" s="118"/>
      <c r="I459" s="133"/>
      <c r="J459" s="118"/>
      <c r="K459" s="118"/>
      <c r="L459" s="118"/>
      <c r="M459" s="118"/>
      <c r="N459" s="93"/>
    </row>
    <row r="460" spans="2:14">
      <c r="B460" s="118"/>
      <c r="C460" s="118"/>
      <c r="D460" s="118"/>
      <c r="E460" s="118"/>
      <c r="F460" s="118"/>
      <c r="G460" s="118"/>
      <c r="H460" s="118"/>
      <c r="I460" s="133"/>
      <c r="J460" s="118"/>
      <c r="K460" s="118"/>
      <c r="L460" s="118"/>
      <c r="M460" s="118"/>
      <c r="N460" s="93"/>
    </row>
    <row r="461" spans="2:14">
      <c r="B461" s="118"/>
      <c r="C461" s="118"/>
      <c r="D461" s="118"/>
      <c r="E461" s="118"/>
      <c r="F461" s="118"/>
      <c r="G461" s="118"/>
      <c r="H461" s="118"/>
      <c r="I461" s="133"/>
      <c r="J461" s="118"/>
      <c r="K461" s="118"/>
      <c r="L461" s="118"/>
      <c r="M461" s="118"/>
      <c r="N461" s="93"/>
    </row>
    <row r="462" spans="2:14">
      <c r="B462" s="118"/>
      <c r="C462" s="118"/>
      <c r="D462" s="118"/>
      <c r="E462" s="118"/>
      <c r="F462" s="118"/>
      <c r="G462" s="118"/>
      <c r="H462" s="118"/>
      <c r="I462" s="133"/>
      <c r="J462" s="118"/>
      <c r="K462" s="118"/>
      <c r="L462" s="118"/>
      <c r="M462" s="118"/>
      <c r="N462" s="93"/>
    </row>
    <row r="463" spans="2:14">
      <c r="B463" s="118"/>
      <c r="C463" s="118"/>
      <c r="D463" s="118"/>
      <c r="E463" s="118"/>
      <c r="F463" s="118"/>
      <c r="G463" s="118"/>
      <c r="H463" s="118"/>
      <c r="I463" s="133"/>
      <c r="J463" s="118"/>
      <c r="K463" s="118"/>
      <c r="L463" s="118"/>
      <c r="M463" s="118"/>
      <c r="N463" s="93"/>
    </row>
    <row r="464" spans="2:14">
      <c r="B464" s="118"/>
      <c r="C464" s="118"/>
      <c r="D464" s="118"/>
      <c r="E464" s="118"/>
      <c r="F464" s="118"/>
      <c r="G464" s="118"/>
      <c r="H464" s="118"/>
      <c r="I464" s="133"/>
      <c r="J464" s="118"/>
      <c r="K464" s="118"/>
      <c r="L464" s="118"/>
      <c r="M464" s="118"/>
      <c r="N464" s="93"/>
    </row>
    <row r="465" spans="2:14">
      <c r="B465" s="118"/>
      <c r="C465" s="118"/>
      <c r="D465" s="118"/>
      <c r="E465" s="118"/>
      <c r="F465" s="118"/>
      <c r="G465" s="118"/>
      <c r="H465" s="118"/>
      <c r="I465" s="133"/>
      <c r="J465" s="118"/>
      <c r="K465" s="118"/>
      <c r="L465" s="118"/>
      <c r="M465" s="118"/>
      <c r="N465" s="93"/>
    </row>
    <row r="466" spans="2:14">
      <c r="B466" s="118"/>
      <c r="C466" s="118"/>
      <c r="D466" s="118"/>
      <c r="E466" s="118"/>
      <c r="F466" s="118"/>
      <c r="G466" s="118"/>
      <c r="H466" s="118"/>
      <c r="I466" s="133"/>
      <c r="J466" s="118"/>
      <c r="K466" s="118"/>
      <c r="L466" s="118"/>
      <c r="M466" s="118"/>
      <c r="N466" s="93"/>
    </row>
    <row r="467" spans="2:14">
      <c r="B467" s="118"/>
      <c r="C467" s="118"/>
      <c r="D467" s="118"/>
      <c r="E467" s="118"/>
      <c r="F467" s="118"/>
      <c r="G467" s="118"/>
      <c r="H467" s="118"/>
      <c r="I467" s="133"/>
      <c r="J467" s="118"/>
      <c r="K467" s="118"/>
      <c r="L467" s="118"/>
      <c r="M467" s="118"/>
      <c r="N467" s="93"/>
    </row>
    <row r="468" spans="2:14">
      <c r="B468" s="118"/>
      <c r="C468" s="118"/>
      <c r="D468" s="118"/>
      <c r="E468" s="118"/>
      <c r="F468" s="118"/>
      <c r="G468" s="118"/>
      <c r="H468" s="118"/>
      <c r="I468" s="133"/>
      <c r="J468" s="118"/>
      <c r="K468" s="118"/>
      <c r="L468" s="118"/>
      <c r="M468" s="118"/>
      <c r="N468" s="93"/>
    </row>
    <row r="469" spans="2:14">
      <c r="B469" s="118"/>
      <c r="C469" s="118"/>
      <c r="D469" s="118"/>
      <c r="E469" s="118"/>
      <c r="F469" s="118"/>
      <c r="G469" s="118"/>
      <c r="H469" s="118"/>
      <c r="I469" s="133"/>
      <c r="J469" s="118"/>
      <c r="K469" s="118"/>
      <c r="L469" s="118"/>
      <c r="M469" s="118"/>
      <c r="N469" s="93"/>
    </row>
    <row r="470" spans="2:14">
      <c r="B470" s="118"/>
      <c r="C470" s="118"/>
      <c r="D470" s="118"/>
      <c r="E470" s="118"/>
      <c r="F470" s="118"/>
      <c r="G470" s="118"/>
      <c r="H470" s="118"/>
      <c r="I470" s="133"/>
      <c r="J470" s="118"/>
      <c r="K470" s="118"/>
      <c r="L470" s="118"/>
      <c r="M470" s="118"/>
      <c r="N470" s="93"/>
    </row>
    <row r="471" spans="2:14">
      <c r="B471" s="118"/>
      <c r="C471" s="118"/>
      <c r="D471" s="118"/>
      <c r="E471" s="118"/>
      <c r="F471" s="118"/>
      <c r="G471" s="118"/>
      <c r="H471" s="118"/>
      <c r="I471" s="133"/>
      <c r="J471" s="118"/>
      <c r="K471" s="118"/>
      <c r="L471" s="118"/>
      <c r="M471" s="118"/>
      <c r="N471" s="93"/>
    </row>
    <row r="472" spans="2:14">
      <c r="B472" s="118"/>
      <c r="C472" s="118"/>
      <c r="D472" s="118"/>
      <c r="E472" s="118"/>
      <c r="F472" s="118"/>
      <c r="G472" s="118"/>
      <c r="H472" s="118"/>
      <c r="I472" s="133"/>
      <c r="J472" s="118"/>
      <c r="K472" s="118"/>
      <c r="L472" s="118"/>
      <c r="M472" s="118"/>
      <c r="N472" s="93"/>
    </row>
    <row r="473" spans="2:14">
      <c r="B473" s="118"/>
      <c r="C473" s="118"/>
      <c r="D473" s="118"/>
      <c r="E473" s="118"/>
      <c r="F473" s="118"/>
      <c r="G473" s="118"/>
      <c r="H473" s="118"/>
      <c r="I473" s="133"/>
      <c r="J473" s="118"/>
      <c r="K473" s="118"/>
      <c r="L473" s="118"/>
      <c r="M473" s="118"/>
      <c r="N473" s="93"/>
    </row>
    <row r="474" spans="2:14">
      <c r="B474" s="118"/>
      <c r="C474" s="118"/>
      <c r="D474" s="118"/>
      <c r="E474" s="118"/>
      <c r="F474" s="118"/>
      <c r="G474" s="118"/>
      <c r="H474" s="118"/>
      <c r="I474" s="133"/>
      <c r="J474" s="118"/>
      <c r="K474" s="118"/>
      <c r="L474" s="118"/>
      <c r="M474" s="118"/>
      <c r="N474" s="93"/>
    </row>
    <row r="475" spans="2:14">
      <c r="B475" s="118"/>
      <c r="C475" s="118"/>
      <c r="D475" s="118"/>
      <c r="E475" s="118"/>
      <c r="F475" s="118"/>
      <c r="G475" s="118"/>
      <c r="H475" s="118"/>
      <c r="I475" s="133"/>
      <c r="J475" s="118"/>
      <c r="K475" s="118"/>
      <c r="L475" s="118"/>
      <c r="M475" s="118"/>
      <c r="N475" s="93"/>
    </row>
    <row r="476" spans="2:14">
      <c r="B476" s="118"/>
      <c r="C476" s="118"/>
      <c r="D476" s="118"/>
      <c r="E476" s="118"/>
      <c r="F476" s="118"/>
      <c r="G476" s="118"/>
      <c r="H476" s="118"/>
      <c r="I476" s="133"/>
      <c r="J476" s="118"/>
      <c r="K476" s="118"/>
      <c r="L476" s="118"/>
      <c r="M476" s="118"/>
      <c r="N476" s="93"/>
    </row>
    <row r="477" spans="2:14">
      <c r="B477" s="118"/>
      <c r="C477" s="118"/>
      <c r="D477" s="118"/>
      <c r="E477" s="118"/>
      <c r="F477" s="118"/>
      <c r="G477" s="118"/>
      <c r="H477" s="118"/>
      <c r="I477" s="133"/>
      <c r="J477" s="118"/>
      <c r="K477" s="118"/>
      <c r="L477" s="118"/>
      <c r="M477" s="118"/>
      <c r="N477" s="93"/>
    </row>
    <row r="478" spans="2:14">
      <c r="B478" s="118"/>
      <c r="C478" s="118"/>
      <c r="D478" s="118"/>
      <c r="E478" s="118"/>
      <c r="F478" s="118"/>
      <c r="G478" s="118"/>
      <c r="H478" s="118"/>
      <c r="I478" s="133"/>
      <c r="J478" s="118"/>
      <c r="K478" s="118"/>
      <c r="L478" s="118"/>
      <c r="M478" s="118"/>
      <c r="N478" s="93"/>
    </row>
    <row r="479" spans="2:14">
      <c r="B479" s="118"/>
      <c r="C479" s="118"/>
      <c r="D479" s="118"/>
      <c r="E479" s="118"/>
      <c r="F479" s="118"/>
      <c r="G479" s="118"/>
      <c r="H479" s="118"/>
      <c r="I479" s="133"/>
      <c r="J479" s="118"/>
      <c r="K479" s="118"/>
      <c r="L479" s="118"/>
      <c r="M479" s="118"/>
      <c r="N479" s="93"/>
    </row>
    <row r="480" spans="2:14">
      <c r="B480" s="118"/>
      <c r="C480" s="118"/>
      <c r="D480" s="118"/>
      <c r="E480" s="118"/>
      <c r="F480" s="118"/>
      <c r="G480" s="118"/>
      <c r="H480" s="118"/>
      <c r="I480" s="133"/>
      <c r="J480" s="118"/>
      <c r="K480" s="118"/>
      <c r="L480" s="118"/>
      <c r="M480" s="118"/>
      <c r="N480" s="93"/>
    </row>
    <row r="481" spans="2:14">
      <c r="B481" s="118"/>
      <c r="C481" s="118"/>
      <c r="D481" s="118"/>
      <c r="E481" s="118"/>
      <c r="F481" s="118"/>
      <c r="G481" s="118"/>
      <c r="H481" s="118"/>
      <c r="I481" s="133"/>
      <c r="J481" s="118"/>
      <c r="K481" s="118"/>
      <c r="L481" s="118"/>
      <c r="M481" s="118"/>
      <c r="N481" s="93"/>
    </row>
    <row r="482" spans="2:14">
      <c r="B482" s="118"/>
      <c r="C482" s="118"/>
      <c r="D482" s="118"/>
      <c r="E482" s="118"/>
      <c r="F482" s="118"/>
      <c r="G482" s="118"/>
      <c r="H482" s="118"/>
      <c r="I482" s="133"/>
      <c r="J482" s="118"/>
      <c r="K482" s="118"/>
      <c r="L482" s="118"/>
      <c r="M482" s="118"/>
      <c r="N482" s="93"/>
    </row>
    <row r="483" spans="2:14">
      <c r="B483" s="118"/>
      <c r="C483" s="118"/>
      <c r="D483" s="118"/>
      <c r="E483" s="118"/>
      <c r="F483" s="118"/>
      <c r="G483" s="118"/>
      <c r="H483" s="118"/>
      <c r="I483" s="133"/>
      <c r="J483" s="118"/>
      <c r="K483" s="118"/>
      <c r="L483" s="118"/>
      <c r="M483" s="118"/>
      <c r="N483" s="93"/>
    </row>
    <row r="484" spans="2:14">
      <c r="B484" s="118"/>
      <c r="C484" s="118"/>
      <c r="D484" s="118"/>
      <c r="E484" s="118"/>
      <c r="F484" s="118"/>
      <c r="G484" s="118"/>
      <c r="H484" s="118"/>
      <c r="I484" s="133"/>
      <c r="J484" s="118"/>
      <c r="K484" s="118"/>
      <c r="L484" s="118"/>
      <c r="M484" s="118"/>
      <c r="N484" s="93"/>
    </row>
    <row r="485" spans="2:14">
      <c r="B485" s="118"/>
      <c r="C485" s="118"/>
      <c r="D485" s="118"/>
      <c r="E485" s="118"/>
      <c r="F485" s="118"/>
      <c r="G485" s="118"/>
      <c r="H485" s="118"/>
      <c r="I485" s="133"/>
      <c r="J485" s="118"/>
      <c r="K485" s="118"/>
      <c r="L485" s="118"/>
      <c r="M485" s="118"/>
      <c r="N485" s="93"/>
    </row>
    <row r="486" spans="2:14">
      <c r="B486" s="118"/>
      <c r="C486" s="118"/>
      <c r="D486" s="118"/>
      <c r="E486" s="118"/>
      <c r="F486" s="118"/>
      <c r="G486" s="118"/>
      <c r="H486" s="118"/>
      <c r="I486" s="133"/>
      <c r="J486" s="118"/>
      <c r="K486" s="118"/>
      <c r="L486" s="118"/>
      <c r="M486" s="118"/>
      <c r="N486" s="93"/>
    </row>
    <row r="487" spans="2:14">
      <c r="B487" s="118"/>
      <c r="C487" s="118"/>
      <c r="D487" s="118"/>
      <c r="E487" s="118"/>
      <c r="F487" s="118"/>
      <c r="G487" s="118"/>
      <c r="H487" s="118"/>
      <c r="I487" s="133"/>
      <c r="J487" s="118"/>
      <c r="K487" s="118"/>
      <c r="L487" s="118"/>
      <c r="M487" s="118"/>
      <c r="N487" s="93"/>
    </row>
    <row r="488" spans="2:14">
      <c r="B488" s="118"/>
      <c r="C488" s="118"/>
      <c r="D488" s="118"/>
      <c r="E488" s="118"/>
      <c r="F488" s="118"/>
      <c r="G488" s="118"/>
      <c r="H488" s="118"/>
      <c r="I488" s="133"/>
      <c r="J488" s="118"/>
      <c r="K488" s="118"/>
      <c r="L488" s="118"/>
      <c r="M488" s="118"/>
      <c r="N488" s="93"/>
    </row>
    <row r="489" spans="2:14">
      <c r="B489" s="118"/>
      <c r="C489" s="118"/>
      <c r="D489" s="118"/>
      <c r="E489" s="118"/>
      <c r="F489" s="118"/>
      <c r="G489" s="118"/>
      <c r="H489" s="118"/>
      <c r="I489" s="133"/>
      <c r="J489" s="118"/>
      <c r="K489" s="118"/>
      <c r="L489" s="118"/>
      <c r="M489" s="118"/>
      <c r="N489" s="93"/>
    </row>
    <row r="490" spans="2:14">
      <c r="B490" s="118"/>
      <c r="C490" s="118"/>
      <c r="D490" s="118"/>
      <c r="E490" s="118"/>
      <c r="F490" s="118"/>
      <c r="G490" s="118"/>
      <c r="H490" s="118"/>
      <c r="I490" s="133"/>
      <c r="J490" s="118"/>
      <c r="K490" s="118"/>
      <c r="L490" s="118"/>
      <c r="M490" s="118"/>
      <c r="N490" s="93"/>
    </row>
    <row r="491" spans="2:14">
      <c r="B491" s="118"/>
      <c r="C491" s="118"/>
      <c r="D491" s="118"/>
      <c r="E491" s="118"/>
      <c r="F491" s="118"/>
      <c r="G491" s="118"/>
      <c r="H491" s="118"/>
      <c r="I491" s="133"/>
      <c r="J491" s="118"/>
      <c r="K491" s="118"/>
      <c r="L491" s="118"/>
      <c r="M491" s="118"/>
      <c r="N491" s="93"/>
    </row>
    <row r="492" spans="2:14">
      <c r="B492" s="118"/>
      <c r="C492" s="118"/>
      <c r="D492" s="118"/>
      <c r="E492" s="118"/>
      <c r="F492" s="118"/>
      <c r="G492" s="118"/>
      <c r="H492" s="118"/>
      <c r="I492" s="133"/>
      <c r="J492" s="118"/>
      <c r="K492" s="118"/>
      <c r="L492" s="118"/>
      <c r="M492" s="118"/>
      <c r="N492" s="93"/>
    </row>
    <row r="493" spans="2:14">
      <c r="B493" s="118"/>
      <c r="C493" s="118"/>
      <c r="D493" s="118"/>
      <c r="E493" s="118"/>
      <c r="F493" s="118"/>
      <c r="G493" s="118"/>
      <c r="H493" s="118"/>
      <c r="I493" s="133"/>
      <c r="J493" s="118"/>
      <c r="K493" s="118"/>
      <c r="L493" s="118"/>
      <c r="M493" s="118"/>
      <c r="N493" s="93"/>
    </row>
    <row r="494" spans="2:14">
      <c r="B494" s="118"/>
      <c r="C494" s="118"/>
      <c r="D494" s="118"/>
      <c r="E494" s="118"/>
      <c r="F494" s="118"/>
      <c r="G494" s="118"/>
      <c r="H494" s="118"/>
      <c r="I494" s="133"/>
      <c r="J494" s="118"/>
      <c r="K494" s="118"/>
      <c r="L494" s="118"/>
      <c r="M494" s="118"/>
      <c r="N494" s="93"/>
    </row>
    <row r="495" spans="2:14">
      <c r="B495" s="118"/>
      <c r="C495" s="118"/>
      <c r="D495" s="118"/>
      <c r="E495" s="118"/>
      <c r="F495" s="118"/>
      <c r="G495" s="118"/>
      <c r="H495" s="118"/>
      <c r="I495" s="133"/>
      <c r="J495" s="118"/>
      <c r="K495" s="118"/>
      <c r="L495" s="118"/>
      <c r="M495" s="118"/>
      <c r="N495" s="93"/>
    </row>
    <row r="496" spans="2:14">
      <c r="B496" s="118"/>
      <c r="C496" s="118"/>
      <c r="D496" s="118"/>
      <c r="E496" s="118"/>
      <c r="F496" s="118"/>
      <c r="G496" s="118"/>
      <c r="H496" s="118"/>
      <c r="I496" s="133"/>
      <c r="J496" s="118"/>
      <c r="K496" s="118"/>
      <c r="L496" s="118"/>
      <c r="M496" s="118"/>
      <c r="N496" s="93"/>
    </row>
    <row r="497" spans="2:14">
      <c r="B497" s="118"/>
      <c r="C497" s="118"/>
      <c r="D497" s="118"/>
      <c r="E497" s="118"/>
      <c r="F497" s="118"/>
      <c r="G497" s="118"/>
      <c r="H497" s="118"/>
      <c r="I497" s="133"/>
      <c r="J497" s="118"/>
      <c r="K497" s="118"/>
      <c r="L497" s="118"/>
      <c r="M497" s="118"/>
      <c r="N497" s="93"/>
    </row>
    <row r="498" spans="2:14">
      <c r="B498" s="118"/>
      <c r="C498" s="118"/>
      <c r="D498" s="118"/>
      <c r="E498" s="118"/>
      <c r="F498" s="118"/>
      <c r="G498" s="118"/>
      <c r="H498" s="118"/>
      <c r="I498" s="133"/>
      <c r="J498" s="118"/>
      <c r="K498" s="118"/>
      <c r="L498" s="118"/>
      <c r="M498" s="118"/>
      <c r="N498" s="93"/>
    </row>
    <row r="499" spans="2:14">
      <c r="B499" s="118"/>
      <c r="C499" s="118"/>
      <c r="D499" s="118"/>
      <c r="E499" s="118"/>
      <c r="F499" s="118"/>
      <c r="G499" s="118"/>
      <c r="H499" s="118"/>
      <c r="I499" s="133"/>
      <c r="J499" s="118"/>
      <c r="K499" s="118"/>
      <c r="L499" s="118"/>
      <c r="M499" s="118"/>
      <c r="N499" s="93"/>
    </row>
    <row r="500" spans="2:14">
      <c r="B500" s="118"/>
      <c r="C500" s="118"/>
      <c r="D500" s="118"/>
      <c r="E500" s="118"/>
      <c r="F500" s="118"/>
      <c r="G500" s="118"/>
      <c r="H500" s="118"/>
      <c r="I500" s="133"/>
      <c r="J500" s="118"/>
      <c r="K500" s="118"/>
      <c r="L500" s="118"/>
      <c r="M500" s="118"/>
      <c r="N500" s="93"/>
    </row>
    <row r="501" spans="2:14">
      <c r="B501" s="118"/>
      <c r="C501" s="118"/>
      <c r="D501" s="118"/>
      <c r="E501" s="118"/>
      <c r="F501" s="118"/>
      <c r="G501" s="118"/>
      <c r="H501" s="118"/>
      <c r="I501" s="133"/>
      <c r="J501" s="118"/>
      <c r="K501" s="118"/>
      <c r="L501" s="118"/>
      <c r="M501" s="118"/>
      <c r="N501" s="93"/>
    </row>
    <row r="502" spans="2:14">
      <c r="B502" s="118"/>
      <c r="C502" s="118"/>
      <c r="D502" s="118"/>
      <c r="E502" s="118"/>
      <c r="F502" s="118"/>
      <c r="G502" s="118"/>
      <c r="H502" s="118"/>
      <c r="I502" s="133"/>
      <c r="J502" s="118"/>
      <c r="K502" s="118"/>
      <c r="L502" s="118"/>
      <c r="M502" s="118"/>
      <c r="N502" s="93"/>
    </row>
    <row r="503" spans="2:14">
      <c r="B503" s="118"/>
      <c r="C503" s="118"/>
      <c r="D503" s="118"/>
      <c r="E503" s="118"/>
      <c r="F503" s="118"/>
      <c r="G503" s="118"/>
      <c r="H503" s="118"/>
      <c r="I503" s="133"/>
      <c r="J503" s="118"/>
      <c r="K503" s="118"/>
      <c r="L503" s="118"/>
      <c r="M503" s="118"/>
      <c r="N503" s="93"/>
    </row>
    <row r="504" spans="2:14">
      <c r="B504" s="118"/>
      <c r="C504" s="118"/>
      <c r="D504" s="118"/>
      <c r="E504" s="118"/>
      <c r="F504" s="118"/>
      <c r="G504" s="118"/>
      <c r="H504" s="118"/>
      <c r="I504" s="133"/>
      <c r="J504" s="118"/>
      <c r="K504" s="118"/>
      <c r="L504" s="118"/>
      <c r="M504" s="118"/>
      <c r="N504" s="93"/>
    </row>
    <row r="505" spans="2:14">
      <c r="B505" s="118"/>
      <c r="C505" s="118"/>
      <c r="D505" s="118"/>
      <c r="E505" s="118"/>
      <c r="F505" s="118"/>
      <c r="G505" s="118"/>
      <c r="H505" s="118"/>
      <c r="I505" s="133"/>
      <c r="J505" s="118"/>
      <c r="K505" s="118"/>
      <c r="L505" s="118"/>
      <c r="M505" s="118"/>
      <c r="N505" s="93"/>
    </row>
    <row r="506" spans="2:14">
      <c r="B506" s="118"/>
      <c r="C506" s="118"/>
      <c r="D506" s="118"/>
      <c r="E506" s="118"/>
      <c r="F506" s="118"/>
      <c r="G506" s="118"/>
      <c r="H506" s="118"/>
      <c r="I506" s="133"/>
      <c r="J506" s="118"/>
      <c r="K506" s="118"/>
      <c r="L506" s="118"/>
      <c r="M506" s="118"/>
      <c r="N506" s="93"/>
    </row>
    <row r="507" spans="2:14">
      <c r="B507" s="118"/>
      <c r="C507" s="118"/>
      <c r="D507" s="118"/>
      <c r="E507" s="118"/>
      <c r="F507" s="118"/>
      <c r="G507" s="118"/>
      <c r="H507" s="118"/>
      <c r="I507" s="133"/>
      <c r="J507" s="118"/>
      <c r="K507" s="118"/>
      <c r="L507" s="118"/>
      <c r="M507" s="118"/>
      <c r="N507" s="93"/>
    </row>
    <row r="508" spans="2:14">
      <c r="B508" s="118"/>
      <c r="C508" s="118"/>
      <c r="D508" s="118"/>
      <c r="E508" s="118"/>
      <c r="F508" s="118"/>
      <c r="G508" s="118"/>
      <c r="H508" s="118"/>
      <c r="I508" s="133"/>
      <c r="J508" s="118"/>
      <c r="K508" s="118"/>
      <c r="L508" s="118"/>
      <c r="M508" s="118"/>
      <c r="N508" s="93"/>
    </row>
    <row r="509" spans="2:14">
      <c r="B509" s="118"/>
      <c r="C509" s="118"/>
      <c r="D509" s="118"/>
      <c r="E509" s="118"/>
      <c r="F509" s="118"/>
      <c r="G509" s="118"/>
      <c r="H509" s="118"/>
      <c r="I509" s="133"/>
      <c r="J509" s="118"/>
      <c r="K509" s="118"/>
      <c r="L509" s="118"/>
      <c r="M509" s="118"/>
      <c r="N509" s="93"/>
    </row>
    <row r="510" spans="2:14">
      <c r="B510" s="118"/>
      <c r="C510" s="118"/>
      <c r="D510" s="118"/>
      <c r="E510" s="118"/>
      <c r="F510" s="118"/>
      <c r="G510" s="118"/>
      <c r="H510" s="118"/>
      <c r="I510" s="133"/>
      <c r="J510" s="118"/>
      <c r="K510" s="118"/>
      <c r="L510" s="118"/>
      <c r="M510" s="118"/>
      <c r="N510" s="93"/>
    </row>
    <row r="511" spans="2:14">
      <c r="B511" s="118"/>
      <c r="C511" s="118"/>
      <c r="D511" s="118"/>
      <c r="E511" s="118"/>
      <c r="F511" s="118"/>
      <c r="G511" s="118"/>
      <c r="H511" s="118"/>
      <c r="I511" s="133"/>
      <c r="J511" s="118"/>
      <c r="K511" s="118"/>
      <c r="L511" s="118"/>
      <c r="M511" s="118"/>
      <c r="N511" s="93"/>
    </row>
    <row r="512" spans="2:14">
      <c r="B512" s="118"/>
      <c r="C512" s="118"/>
      <c r="D512" s="118"/>
      <c r="E512" s="118"/>
      <c r="F512" s="118"/>
      <c r="G512" s="118"/>
      <c r="H512" s="118"/>
      <c r="I512" s="133"/>
      <c r="J512" s="118"/>
      <c r="K512" s="118"/>
      <c r="L512" s="118"/>
      <c r="M512" s="118"/>
      <c r="N512" s="93"/>
    </row>
    <row r="513" spans="2:14">
      <c r="B513" s="118"/>
      <c r="C513" s="118"/>
      <c r="D513" s="118"/>
      <c r="E513" s="118"/>
      <c r="F513" s="118"/>
      <c r="G513" s="118"/>
      <c r="H513" s="118"/>
      <c r="I513" s="133"/>
      <c r="J513" s="118"/>
      <c r="K513" s="118"/>
      <c r="L513" s="118"/>
      <c r="M513" s="118"/>
      <c r="N513" s="93"/>
    </row>
    <row r="514" spans="2:14">
      <c r="B514" s="118"/>
      <c r="C514" s="118"/>
      <c r="D514" s="118"/>
      <c r="E514" s="118"/>
      <c r="F514" s="118"/>
      <c r="G514" s="118"/>
      <c r="H514" s="118"/>
      <c r="I514" s="133"/>
      <c r="J514" s="118"/>
      <c r="K514" s="118"/>
      <c r="L514" s="118"/>
      <c r="M514" s="118"/>
      <c r="N514" s="93"/>
    </row>
    <row r="515" spans="2:14">
      <c r="B515" s="118"/>
      <c r="C515" s="118"/>
      <c r="D515" s="118"/>
      <c r="E515" s="118"/>
      <c r="F515" s="118"/>
      <c r="G515" s="118"/>
      <c r="H515" s="118"/>
      <c r="I515" s="133"/>
      <c r="J515" s="118"/>
      <c r="K515" s="118"/>
      <c r="L515" s="118"/>
      <c r="M515" s="118"/>
      <c r="N515" s="93"/>
    </row>
    <row r="516" spans="2:14">
      <c r="B516" s="118"/>
      <c r="C516" s="118"/>
      <c r="D516" s="118"/>
      <c r="E516" s="118"/>
      <c r="F516" s="118"/>
      <c r="G516" s="118"/>
      <c r="H516" s="118"/>
      <c r="I516" s="133"/>
      <c r="J516" s="118"/>
      <c r="K516" s="118"/>
      <c r="L516" s="118"/>
      <c r="M516" s="118"/>
      <c r="N516" s="93"/>
    </row>
    <row r="517" spans="2:14">
      <c r="B517" s="118"/>
      <c r="C517" s="118"/>
      <c r="D517" s="118"/>
      <c r="E517" s="118"/>
      <c r="F517" s="118"/>
      <c r="G517" s="118"/>
      <c r="H517" s="118"/>
      <c r="I517" s="133"/>
      <c r="J517" s="118"/>
      <c r="K517" s="118"/>
      <c r="L517" s="118"/>
      <c r="M517" s="118"/>
      <c r="N517" s="93"/>
    </row>
    <row r="518" spans="2:14">
      <c r="B518" s="118"/>
      <c r="C518" s="118"/>
      <c r="D518" s="118"/>
      <c r="E518" s="118"/>
      <c r="F518" s="118"/>
      <c r="G518" s="118"/>
      <c r="H518" s="118"/>
      <c r="I518" s="133"/>
      <c r="J518" s="118"/>
      <c r="K518" s="118"/>
      <c r="L518" s="118"/>
      <c r="M518" s="118"/>
      <c r="N518" s="93"/>
    </row>
    <row r="519" spans="2:14">
      <c r="B519" s="118"/>
      <c r="C519" s="118"/>
      <c r="D519" s="118"/>
      <c r="E519" s="118"/>
      <c r="F519" s="118"/>
      <c r="G519" s="118"/>
      <c r="H519" s="118"/>
      <c r="I519" s="133"/>
      <c r="J519" s="118"/>
      <c r="K519" s="118"/>
      <c r="L519" s="118"/>
      <c r="M519" s="118"/>
      <c r="N519" s="93"/>
    </row>
    <row r="520" spans="2:14">
      <c r="B520" s="118"/>
      <c r="C520" s="118"/>
      <c r="D520" s="118"/>
      <c r="E520" s="118"/>
      <c r="F520" s="118"/>
      <c r="G520" s="118"/>
      <c r="H520" s="118"/>
      <c r="I520" s="133"/>
      <c r="J520" s="118"/>
      <c r="K520" s="118"/>
      <c r="L520" s="118"/>
      <c r="M520" s="118"/>
      <c r="N520" s="93"/>
    </row>
    <row r="521" spans="2:14">
      <c r="B521" s="118"/>
      <c r="C521" s="118"/>
      <c r="D521" s="118"/>
      <c r="E521" s="118"/>
      <c r="F521" s="118"/>
      <c r="G521" s="118"/>
      <c r="H521" s="118"/>
      <c r="I521" s="133"/>
      <c r="J521" s="118"/>
      <c r="K521" s="118"/>
      <c r="L521" s="118"/>
      <c r="M521" s="118"/>
      <c r="N521" s="93"/>
    </row>
    <row r="522" spans="2:14">
      <c r="B522" s="118"/>
      <c r="C522" s="118"/>
      <c r="D522" s="118"/>
      <c r="E522" s="118"/>
      <c r="F522" s="118"/>
      <c r="G522" s="118"/>
      <c r="H522" s="118"/>
      <c r="I522" s="133"/>
      <c r="J522" s="118"/>
      <c r="K522" s="118"/>
      <c r="L522" s="118"/>
      <c r="M522" s="118"/>
      <c r="N522" s="93"/>
    </row>
    <row r="523" spans="2:14">
      <c r="B523" s="118"/>
      <c r="C523" s="118"/>
      <c r="D523" s="118"/>
      <c r="E523" s="118"/>
      <c r="F523" s="118"/>
      <c r="G523" s="118"/>
      <c r="H523" s="118"/>
      <c r="I523" s="133"/>
      <c r="J523" s="118"/>
      <c r="K523" s="118"/>
      <c r="L523" s="118"/>
      <c r="M523" s="118"/>
      <c r="N523" s="93"/>
    </row>
    <row r="524" spans="2:14">
      <c r="B524" s="118"/>
      <c r="C524" s="118"/>
      <c r="D524" s="118"/>
      <c r="E524" s="118"/>
      <c r="F524" s="118"/>
      <c r="G524" s="118"/>
      <c r="H524" s="118"/>
      <c r="I524" s="133"/>
      <c r="J524" s="118"/>
      <c r="K524" s="118"/>
      <c r="L524" s="118"/>
      <c r="M524" s="118"/>
      <c r="N524" s="93"/>
    </row>
    <row r="525" spans="2:14">
      <c r="B525" s="118"/>
      <c r="C525" s="118"/>
      <c r="D525" s="118"/>
      <c r="E525" s="118"/>
      <c r="F525" s="118"/>
      <c r="G525" s="118"/>
      <c r="H525" s="118"/>
      <c r="I525" s="133"/>
      <c r="J525" s="118"/>
      <c r="K525" s="118"/>
      <c r="L525" s="118"/>
      <c r="M525" s="118"/>
      <c r="N525" s="93"/>
    </row>
    <row r="526" spans="2:14">
      <c r="B526" s="118"/>
      <c r="C526" s="118"/>
      <c r="D526" s="118"/>
      <c r="E526" s="118"/>
      <c r="F526" s="118"/>
      <c r="G526" s="118"/>
      <c r="H526" s="118"/>
      <c r="I526" s="133"/>
      <c r="J526" s="118"/>
      <c r="K526" s="118"/>
      <c r="L526" s="118"/>
      <c r="M526" s="118"/>
      <c r="N526" s="93"/>
    </row>
    <row r="527" spans="2:14">
      <c r="B527" s="118"/>
      <c r="C527" s="118"/>
      <c r="D527" s="118"/>
      <c r="E527" s="118"/>
      <c r="F527" s="118"/>
      <c r="G527" s="118"/>
      <c r="H527" s="118"/>
      <c r="I527" s="133"/>
      <c r="J527" s="118"/>
      <c r="K527" s="118"/>
      <c r="L527" s="118"/>
      <c r="M527" s="118"/>
      <c r="N527" s="93"/>
    </row>
    <row r="528" spans="2:14">
      <c r="B528" s="118"/>
      <c r="C528" s="118"/>
      <c r="D528" s="118"/>
      <c r="E528" s="118"/>
      <c r="F528" s="118"/>
      <c r="G528" s="118"/>
      <c r="H528" s="118"/>
      <c r="I528" s="133"/>
      <c r="J528" s="118"/>
      <c r="K528" s="118"/>
      <c r="L528" s="118"/>
      <c r="M528" s="118"/>
      <c r="N528" s="93"/>
    </row>
    <row r="529" spans="2:14">
      <c r="B529" s="118"/>
      <c r="C529" s="118"/>
      <c r="D529" s="118"/>
      <c r="E529" s="118"/>
      <c r="F529" s="118"/>
      <c r="G529" s="118"/>
      <c r="H529" s="118"/>
      <c r="I529" s="133"/>
      <c r="J529" s="118"/>
      <c r="K529" s="118"/>
      <c r="L529" s="118"/>
      <c r="M529" s="118"/>
      <c r="N529" s="93"/>
    </row>
    <row r="530" spans="2:14">
      <c r="B530" s="118"/>
      <c r="C530" s="118"/>
      <c r="D530" s="118"/>
      <c r="E530" s="118"/>
      <c r="F530" s="118"/>
      <c r="G530" s="118"/>
      <c r="H530" s="118"/>
      <c r="I530" s="133"/>
      <c r="J530" s="118"/>
      <c r="K530" s="118"/>
      <c r="L530" s="118"/>
      <c r="M530" s="118"/>
      <c r="N530" s="93"/>
    </row>
    <row r="531" spans="2:14">
      <c r="B531" s="118"/>
      <c r="C531" s="118"/>
      <c r="D531" s="118"/>
      <c r="E531" s="118"/>
      <c r="F531" s="118"/>
      <c r="G531" s="118"/>
      <c r="H531" s="118"/>
      <c r="I531" s="133"/>
      <c r="J531" s="118"/>
      <c r="K531" s="118"/>
      <c r="L531" s="118"/>
      <c r="M531" s="118"/>
      <c r="N531" s="93"/>
    </row>
    <row r="532" spans="2:14">
      <c r="B532" s="118"/>
      <c r="C532" s="118"/>
      <c r="D532" s="118"/>
      <c r="E532" s="118"/>
      <c r="F532" s="118"/>
      <c r="G532" s="118"/>
      <c r="H532" s="118"/>
      <c r="I532" s="133"/>
      <c r="J532" s="118"/>
      <c r="K532" s="118"/>
      <c r="L532" s="118"/>
      <c r="M532" s="118"/>
      <c r="N532" s="93"/>
    </row>
    <row r="533" spans="2:14">
      <c r="B533" s="118"/>
      <c r="C533" s="118"/>
      <c r="D533" s="118"/>
      <c r="E533" s="118"/>
      <c r="F533" s="118"/>
      <c r="G533" s="118"/>
      <c r="H533" s="118"/>
      <c r="I533" s="133"/>
      <c r="J533" s="118"/>
      <c r="K533" s="118"/>
      <c r="L533" s="118"/>
      <c r="M533" s="118"/>
      <c r="N533" s="93"/>
    </row>
    <row r="534" spans="2:14">
      <c r="B534" s="118"/>
      <c r="C534" s="118"/>
      <c r="D534" s="118"/>
      <c r="E534" s="118"/>
      <c r="F534" s="118"/>
      <c r="G534" s="118"/>
      <c r="H534" s="118"/>
      <c r="I534" s="133"/>
      <c r="J534" s="118"/>
      <c r="K534" s="118"/>
      <c r="L534" s="118"/>
      <c r="M534" s="118"/>
      <c r="N534" s="93"/>
    </row>
    <row r="535" spans="2:14">
      <c r="B535" s="118"/>
      <c r="C535" s="118"/>
      <c r="D535" s="118"/>
      <c r="E535" s="118"/>
      <c r="F535" s="118"/>
      <c r="G535" s="118"/>
      <c r="H535" s="118"/>
      <c r="I535" s="133"/>
      <c r="J535" s="118"/>
      <c r="K535" s="118"/>
      <c r="L535" s="118"/>
      <c r="M535" s="118"/>
      <c r="N535" s="93"/>
    </row>
    <row r="536" spans="2:14">
      <c r="B536" s="118"/>
      <c r="C536" s="118"/>
      <c r="D536" s="118"/>
      <c r="E536" s="118"/>
      <c r="F536" s="118"/>
      <c r="G536" s="118"/>
      <c r="H536" s="118"/>
      <c r="I536" s="133"/>
      <c r="J536" s="118"/>
      <c r="K536" s="118"/>
      <c r="L536" s="118"/>
      <c r="M536" s="118"/>
      <c r="N536" s="93"/>
    </row>
    <row r="537" spans="2:14">
      <c r="B537" s="118"/>
      <c r="C537" s="118"/>
      <c r="D537" s="118"/>
      <c r="E537" s="118"/>
      <c r="F537" s="118"/>
      <c r="G537" s="118"/>
      <c r="H537" s="118"/>
      <c r="I537" s="133"/>
      <c r="J537" s="118"/>
      <c r="K537" s="118"/>
      <c r="L537" s="118"/>
      <c r="M537" s="118"/>
      <c r="N537" s="93"/>
    </row>
    <row r="538" spans="2:14">
      <c r="B538" s="118"/>
      <c r="C538" s="118"/>
      <c r="D538" s="118"/>
      <c r="E538" s="118"/>
      <c r="F538" s="118"/>
      <c r="G538" s="118"/>
      <c r="H538" s="118"/>
      <c r="I538" s="133"/>
      <c r="J538" s="118"/>
      <c r="K538" s="118"/>
      <c r="L538" s="118"/>
      <c r="M538" s="118"/>
      <c r="N538" s="93"/>
    </row>
    <row r="539" spans="2:14">
      <c r="B539" s="118"/>
      <c r="C539" s="118"/>
      <c r="D539" s="118"/>
      <c r="E539" s="118"/>
      <c r="F539" s="118"/>
      <c r="G539" s="118"/>
      <c r="H539" s="118"/>
      <c r="I539" s="133"/>
      <c r="J539" s="118"/>
      <c r="K539" s="118"/>
      <c r="L539" s="118"/>
      <c r="M539" s="118"/>
      <c r="N539" s="93"/>
    </row>
    <row r="540" spans="2:14">
      <c r="B540" s="118"/>
      <c r="C540" s="118"/>
      <c r="D540" s="118"/>
      <c r="E540" s="118"/>
      <c r="F540" s="118"/>
      <c r="G540" s="118"/>
      <c r="H540" s="118"/>
      <c r="I540" s="133"/>
      <c r="J540" s="118"/>
      <c r="K540" s="118"/>
      <c r="L540" s="118"/>
      <c r="M540" s="118"/>
      <c r="N540" s="93"/>
    </row>
    <row r="541" spans="2:14">
      <c r="B541" s="118"/>
      <c r="C541" s="118"/>
      <c r="D541" s="118"/>
      <c r="E541" s="118"/>
      <c r="F541" s="118"/>
      <c r="G541" s="118"/>
      <c r="H541" s="118"/>
      <c r="I541" s="133"/>
      <c r="J541" s="118"/>
      <c r="K541" s="118"/>
      <c r="L541" s="118"/>
      <c r="M541" s="118"/>
      <c r="N541" s="93"/>
    </row>
    <row r="542" spans="2:14">
      <c r="B542" s="118"/>
      <c r="C542" s="118"/>
      <c r="D542" s="118"/>
      <c r="E542" s="118"/>
      <c r="F542" s="118"/>
      <c r="G542" s="118"/>
      <c r="H542" s="118"/>
      <c r="I542" s="133"/>
      <c r="J542" s="118"/>
      <c r="K542" s="118"/>
      <c r="L542" s="118"/>
      <c r="M542" s="118"/>
      <c r="N542" s="93"/>
    </row>
    <row r="543" spans="2:14">
      <c r="B543" s="118"/>
      <c r="C543" s="118"/>
      <c r="D543" s="118"/>
      <c r="E543" s="118"/>
      <c r="F543" s="118"/>
      <c r="G543" s="118"/>
      <c r="H543" s="118"/>
      <c r="I543" s="133"/>
      <c r="J543" s="118"/>
      <c r="K543" s="118"/>
      <c r="L543" s="118"/>
      <c r="M543" s="118"/>
      <c r="N543" s="93"/>
    </row>
    <row r="544" spans="2:14">
      <c r="B544" s="118"/>
      <c r="C544" s="118"/>
      <c r="D544" s="118"/>
      <c r="E544" s="118"/>
      <c r="F544" s="118"/>
      <c r="G544" s="118"/>
      <c r="H544" s="118"/>
      <c r="I544" s="133"/>
      <c r="J544" s="118"/>
      <c r="K544" s="118"/>
      <c r="L544" s="118"/>
      <c r="M544" s="118"/>
      <c r="N544" s="93"/>
    </row>
    <row r="545" spans="2:14">
      <c r="B545" s="118"/>
      <c r="C545" s="118"/>
      <c r="D545" s="118"/>
      <c r="E545" s="118"/>
      <c r="F545" s="118"/>
      <c r="G545" s="118"/>
      <c r="H545" s="118"/>
      <c r="I545" s="133"/>
      <c r="J545" s="118"/>
      <c r="K545" s="118"/>
      <c r="L545" s="118"/>
      <c r="M545" s="118"/>
      <c r="N545" s="93"/>
    </row>
    <row r="546" spans="2:14">
      <c r="B546" s="118"/>
      <c r="C546" s="118"/>
      <c r="D546" s="118"/>
      <c r="E546" s="118"/>
      <c r="F546" s="118"/>
      <c r="G546" s="118"/>
      <c r="H546" s="118"/>
      <c r="I546" s="133"/>
      <c r="J546" s="118"/>
      <c r="K546" s="118"/>
      <c r="L546" s="118"/>
      <c r="M546" s="118"/>
      <c r="N546" s="93"/>
    </row>
    <row r="547" spans="2:14">
      <c r="B547" s="118"/>
      <c r="C547" s="118"/>
      <c r="D547" s="118"/>
      <c r="E547" s="118"/>
      <c r="F547" s="118"/>
      <c r="G547" s="118"/>
      <c r="H547" s="118"/>
      <c r="I547" s="133"/>
      <c r="J547" s="118"/>
      <c r="K547" s="118"/>
      <c r="L547" s="118"/>
      <c r="M547" s="118"/>
      <c r="N547" s="93"/>
    </row>
    <row r="548" spans="2:14">
      <c r="B548" s="118"/>
      <c r="C548" s="118"/>
      <c r="D548" s="118"/>
      <c r="E548" s="118"/>
      <c r="F548" s="118"/>
      <c r="G548" s="118"/>
      <c r="H548" s="118"/>
      <c r="I548" s="133"/>
      <c r="J548" s="118"/>
      <c r="K548" s="118"/>
      <c r="L548" s="118"/>
      <c r="M548" s="118"/>
      <c r="N548" s="93"/>
    </row>
    <row r="549" spans="2:14">
      <c r="B549" s="118"/>
      <c r="C549" s="118"/>
      <c r="D549" s="118"/>
      <c r="E549" s="118"/>
      <c r="F549" s="118"/>
      <c r="G549" s="118"/>
      <c r="H549" s="118"/>
      <c r="I549" s="133"/>
      <c r="J549" s="118"/>
      <c r="K549" s="118"/>
      <c r="L549" s="118"/>
      <c r="M549" s="118"/>
      <c r="N549" s="93"/>
    </row>
    <row r="550" spans="2:14">
      <c r="B550" s="118"/>
      <c r="C550" s="118"/>
      <c r="D550" s="118"/>
      <c r="E550" s="118"/>
      <c r="F550" s="118"/>
      <c r="G550" s="118"/>
      <c r="H550" s="118"/>
      <c r="I550" s="133"/>
      <c r="J550" s="118"/>
      <c r="K550" s="118"/>
      <c r="L550" s="118"/>
      <c r="M550" s="118"/>
      <c r="N550" s="93"/>
    </row>
    <row r="551" spans="2:14">
      <c r="B551" s="118"/>
      <c r="C551" s="118"/>
      <c r="D551" s="118"/>
      <c r="E551" s="118"/>
      <c r="F551" s="118"/>
      <c r="G551" s="118"/>
      <c r="H551" s="118"/>
      <c r="I551" s="133"/>
      <c r="J551" s="118"/>
      <c r="K551" s="118"/>
      <c r="L551" s="118"/>
      <c r="M551" s="118"/>
      <c r="N551" s="93"/>
    </row>
    <row r="552" spans="2:14">
      <c r="B552" s="118"/>
      <c r="C552" s="118"/>
      <c r="D552" s="118"/>
      <c r="E552" s="118"/>
      <c r="F552" s="118"/>
      <c r="G552" s="118"/>
      <c r="H552" s="118"/>
      <c r="I552" s="133"/>
      <c r="J552" s="118"/>
      <c r="K552" s="118"/>
      <c r="L552" s="118"/>
      <c r="M552" s="118"/>
      <c r="N552" s="93"/>
    </row>
    <row r="553" spans="2:14">
      <c r="B553" s="118"/>
      <c r="C553" s="118"/>
      <c r="D553" s="118"/>
      <c r="E553" s="118"/>
      <c r="F553" s="118"/>
      <c r="G553" s="118"/>
      <c r="H553" s="118"/>
      <c r="I553" s="133"/>
      <c r="J553" s="118"/>
      <c r="K553" s="118"/>
      <c r="L553" s="118"/>
      <c r="M553" s="118"/>
      <c r="N553" s="93"/>
    </row>
    <row r="554" spans="2:14">
      <c r="B554" s="118"/>
      <c r="C554" s="118"/>
      <c r="D554" s="118"/>
      <c r="E554" s="118"/>
      <c r="F554" s="118"/>
      <c r="G554" s="118"/>
      <c r="H554" s="118"/>
      <c r="I554" s="133"/>
      <c r="J554" s="118"/>
      <c r="K554" s="118"/>
      <c r="L554" s="118"/>
      <c r="M554" s="118"/>
      <c r="N554" s="93"/>
    </row>
    <row r="555" spans="2:14">
      <c r="B555" s="118"/>
      <c r="C555" s="118"/>
      <c r="D555" s="118"/>
      <c r="E555" s="118"/>
      <c r="F555" s="118"/>
      <c r="G555" s="118"/>
      <c r="H555" s="118"/>
      <c r="I555" s="133"/>
      <c r="J555" s="118"/>
      <c r="K555" s="118"/>
      <c r="L555" s="118"/>
      <c r="M555" s="118"/>
      <c r="N555" s="93"/>
    </row>
    <row r="556" spans="2:14">
      <c r="B556" s="118"/>
      <c r="C556" s="118"/>
      <c r="D556" s="118"/>
      <c r="E556" s="118"/>
      <c r="F556" s="118"/>
      <c r="G556" s="118"/>
      <c r="H556" s="118"/>
      <c r="I556" s="133"/>
      <c r="J556" s="118"/>
      <c r="K556" s="118"/>
      <c r="L556" s="118"/>
      <c r="M556" s="118"/>
      <c r="N556" s="93"/>
    </row>
    <row r="557" spans="2:14">
      <c r="B557" s="118"/>
      <c r="C557" s="118"/>
      <c r="D557" s="118"/>
      <c r="E557" s="118"/>
      <c r="F557" s="118"/>
      <c r="G557" s="118"/>
      <c r="H557" s="118"/>
      <c r="I557" s="133"/>
      <c r="J557" s="118"/>
      <c r="K557" s="118"/>
      <c r="L557" s="118"/>
      <c r="M557" s="118"/>
      <c r="N557" s="93"/>
    </row>
    <row r="558" spans="2:14">
      <c r="B558" s="118"/>
      <c r="C558" s="118"/>
      <c r="D558" s="118"/>
      <c r="E558" s="118"/>
      <c r="F558" s="118"/>
      <c r="G558" s="118"/>
      <c r="H558" s="118"/>
      <c r="I558" s="133"/>
      <c r="J558" s="118"/>
      <c r="K558" s="118"/>
      <c r="L558" s="118"/>
      <c r="M558" s="118"/>
      <c r="N558" s="93"/>
    </row>
    <row r="559" spans="2:14">
      <c r="B559" s="118"/>
      <c r="C559" s="118"/>
      <c r="D559" s="118"/>
      <c r="E559" s="118"/>
      <c r="F559" s="118"/>
      <c r="G559" s="118"/>
      <c r="H559" s="118"/>
      <c r="I559" s="133"/>
      <c r="J559" s="118"/>
      <c r="K559" s="118"/>
      <c r="L559" s="118"/>
      <c r="M559" s="118"/>
      <c r="N559" s="93"/>
    </row>
    <row r="560" spans="2:14">
      <c r="B560" s="118"/>
      <c r="C560" s="118"/>
      <c r="D560" s="118"/>
      <c r="E560" s="118"/>
      <c r="F560" s="118"/>
      <c r="G560" s="118"/>
      <c r="H560" s="118"/>
      <c r="I560" s="133"/>
      <c r="J560" s="118"/>
      <c r="K560" s="118"/>
      <c r="L560" s="118"/>
      <c r="M560" s="118"/>
      <c r="N560" s="93"/>
    </row>
    <row r="561" spans="2:14">
      <c r="B561" s="118"/>
      <c r="C561" s="118"/>
      <c r="D561" s="118"/>
      <c r="E561" s="118"/>
      <c r="F561" s="118"/>
      <c r="G561" s="118"/>
      <c r="H561" s="118"/>
      <c r="I561" s="133"/>
      <c r="J561" s="118"/>
      <c r="K561" s="118"/>
      <c r="L561" s="118"/>
      <c r="M561" s="118"/>
      <c r="N561" s="93"/>
    </row>
    <row r="562" spans="2:14">
      <c r="B562" s="118"/>
      <c r="C562" s="118"/>
      <c r="D562" s="118"/>
      <c r="E562" s="118"/>
      <c r="F562" s="118"/>
      <c r="G562" s="118"/>
      <c r="H562" s="118"/>
      <c r="I562" s="133"/>
      <c r="J562" s="118"/>
      <c r="K562" s="118"/>
      <c r="L562" s="118"/>
      <c r="M562" s="118"/>
      <c r="N562" s="93"/>
    </row>
    <row r="563" spans="2:14">
      <c r="B563" s="118"/>
      <c r="C563" s="118"/>
      <c r="D563" s="118"/>
      <c r="E563" s="118"/>
      <c r="F563" s="118"/>
      <c r="G563" s="118"/>
      <c r="H563" s="118"/>
      <c r="I563" s="133"/>
      <c r="J563" s="118"/>
      <c r="K563" s="118"/>
      <c r="L563" s="118"/>
      <c r="M563" s="118"/>
      <c r="N563" s="93"/>
    </row>
    <row r="564" spans="2:14">
      <c r="B564" s="118"/>
      <c r="C564" s="118"/>
      <c r="D564" s="118"/>
      <c r="E564" s="118"/>
      <c r="F564" s="118"/>
      <c r="G564" s="118"/>
      <c r="H564" s="118"/>
      <c r="I564" s="133"/>
      <c r="J564" s="118"/>
      <c r="K564" s="118"/>
      <c r="L564" s="118"/>
      <c r="M564" s="118"/>
      <c r="N564" s="93"/>
    </row>
    <row r="565" spans="2:14">
      <c r="B565" s="118"/>
      <c r="C565" s="118"/>
      <c r="D565" s="118"/>
      <c r="E565" s="118"/>
      <c r="F565" s="118"/>
      <c r="G565" s="118"/>
      <c r="H565" s="118"/>
      <c r="I565" s="133"/>
      <c r="J565" s="118"/>
      <c r="K565" s="118"/>
      <c r="L565" s="118"/>
      <c r="M565" s="118"/>
      <c r="N565" s="93"/>
    </row>
    <row r="566" spans="2:14">
      <c r="B566" s="118"/>
      <c r="C566" s="118"/>
      <c r="D566" s="118"/>
      <c r="E566" s="118"/>
      <c r="F566" s="118"/>
      <c r="G566" s="118"/>
      <c r="H566" s="118"/>
      <c r="I566" s="133"/>
      <c r="J566" s="118"/>
      <c r="K566" s="118"/>
      <c r="L566" s="118"/>
      <c r="M566" s="118"/>
      <c r="N566" s="93"/>
    </row>
    <row r="567" spans="2:14">
      <c r="B567" s="118"/>
      <c r="C567" s="118"/>
      <c r="D567" s="118"/>
      <c r="E567" s="118"/>
      <c r="F567" s="118"/>
      <c r="G567" s="118"/>
      <c r="H567" s="118"/>
      <c r="I567" s="133"/>
      <c r="J567" s="118"/>
      <c r="K567" s="118"/>
      <c r="L567" s="118"/>
      <c r="M567" s="118"/>
      <c r="N567" s="93"/>
    </row>
    <row r="568" spans="2:14">
      <c r="B568" s="118"/>
      <c r="C568" s="118"/>
      <c r="D568" s="118"/>
      <c r="E568" s="118"/>
      <c r="F568" s="118"/>
      <c r="G568" s="118"/>
      <c r="H568" s="118"/>
      <c r="I568" s="133"/>
      <c r="J568" s="118"/>
      <c r="K568" s="118"/>
      <c r="L568" s="118"/>
      <c r="M568" s="118"/>
      <c r="N568" s="93"/>
    </row>
    <row r="569" spans="2:14">
      <c r="B569" s="118"/>
      <c r="C569" s="118"/>
      <c r="D569" s="118"/>
      <c r="E569" s="118"/>
      <c r="F569" s="118"/>
      <c r="G569" s="118"/>
      <c r="H569" s="118"/>
      <c r="I569" s="133"/>
      <c r="J569" s="118"/>
      <c r="K569" s="118"/>
      <c r="L569" s="118"/>
      <c r="M569" s="118"/>
      <c r="N569" s="93"/>
    </row>
    <row r="570" spans="2:14">
      <c r="B570" s="118"/>
      <c r="C570" s="118"/>
      <c r="D570" s="118"/>
      <c r="E570" s="118"/>
      <c r="F570" s="118"/>
      <c r="G570" s="118"/>
      <c r="H570" s="118"/>
      <c r="I570" s="133"/>
      <c r="J570" s="118"/>
      <c r="K570" s="118"/>
      <c r="L570" s="118"/>
      <c r="M570" s="118"/>
      <c r="N570" s="93"/>
    </row>
    <row r="571" spans="2:14">
      <c r="B571" s="118"/>
      <c r="C571" s="118"/>
      <c r="D571" s="118"/>
      <c r="E571" s="118"/>
      <c r="F571" s="118"/>
      <c r="G571" s="118"/>
      <c r="H571" s="118"/>
      <c r="I571" s="133"/>
      <c r="J571" s="118"/>
      <c r="K571" s="118"/>
      <c r="L571" s="118"/>
      <c r="M571" s="118"/>
      <c r="N571" s="93"/>
    </row>
    <row r="572" spans="2:14">
      <c r="B572" s="118"/>
      <c r="C572" s="118"/>
      <c r="D572" s="118"/>
      <c r="E572" s="118"/>
      <c r="F572" s="118"/>
      <c r="G572" s="118"/>
      <c r="H572" s="118"/>
      <c r="I572" s="133"/>
      <c r="J572" s="118"/>
      <c r="K572" s="118"/>
      <c r="L572" s="118"/>
      <c r="M572" s="118"/>
      <c r="N572" s="93"/>
    </row>
    <row r="573" spans="2:14">
      <c r="B573" s="118"/>
      <c r="C573" s="118"/>
      <c r="D573" s="118"/>
      <c r="E573" s="118"/>
      <c r="F573" s="118"/>
      <c r="G573" s="118"/>
      <c r="H573" s="118"/>
      <c r="I573" s="133"/>
      <c r="J573" s="118"/>
      <c r="K573" s="118"/>
      <c r="L573" s="118"/>
      <c r="M573" s="118"/>
      <c r="N573" s="93"/>
    </row>
    <row r="574" spans="2:14">
      <c r="B574" s="118"/>
      <c r="C574" s="118"/>
      <c r="D574" s="118"/>
      <c r="E574" s="118"/>
      <c r="F574" s="118"/>
      <c r="G574" s="118"/>
      <c r="H574" s="118"/>
      <c r="I574" s="133"/>
      <c r="J574" s="118"/>
      <c r="K574" s="118"/>
      <c r="L574" s="118"/>
      <c r="M574" s="118"/>
      <c r="N574" s="93"/>
    </row>
    <row r="575" spans="2:14">
      <c r="B575" s="118"/>
      <c r="C575" s="118"/>
      <c r="D575" s="118"/>
      <c r="E575" s="118"/>
      <c r="F575" s="118"/>
      <c r="G575" s="118"/>
      <c r="H575" s="118"/>
      <c r="I575" s="133"/>
      <c r="J575" s="118"/>
      <c r="K575" s="118"/>
      <c r="L575" s="118"/>
      <c r="M575" s="118"/>
      <c r="N575" s="93"/>
    </row>
    <row r="576" spans="2:14">
      <c r="B576" s="118"/>
      <c r="C576" s="118"/>
      <c r="D576" s="118"/>
      <c r="E576" s="118"/>
      <c r="F576" s="118"/>
      <c r="G576" s="118"/>
      <c r="H576" s="118"/>
      <c r="I576" s="133"/>
      <c r="J576" s="118"/>
      <c r="K576" s="118"/>
      <c r="L576" s="118"/>
      <c r="M576" s="118"/>
      <c r="N576" s="93"/>
    </row>
    <row r="577" spans="2:14">
      <c r="B577" s="118"/>
      <c r="C577" s="118"/>
      <c r="D577" s="118"/>
      <c r="E577" s="118"/>
      <c r="F577" s="118"/>
      <c r="G577" s="118"/>
      <c r="H577" s="118"/>
      <c r="I577" s="133"/>
      <c r="J577" s="118"/>
      <c r="K577" s="118"/>
      <c r="L577" s="118"/>
      <c r="M577" s="118"/>
      <c r="N577" s="93"/>
    </row>
    <row r="578" spans="2:14">
      <c r="B578" s="118"/>
      <c r="C578" s="118"/>
      <c r="D578" s="118"/>
      <c r="E578" s="118"/>
      <c r="F578" s="118"/>
      <c r="G578" s="118"/>
      <c r="H578" s="118"/>
      <c r="I578" s="133"/>
      <c r="J578" s="118"/>
      <c r="K578" s="118"/>
      <c r="L578" s="118"/>
      <c r="M578" s="118"/>
      <c r="N578" s="93"/>
    </row>
    <row r="579" spans="2:14">
      <c r="B579" s="118"/>
      <c r="C579" s="118"/>
      <c r="D579" s="118"/>
      <c r="E579" s="118"/>
      <c r="F579" s="118"/>
      <c r="G579" s="118"/>
      <c r="H579" s="118"/>
      <c r="I579" s="133"/>
      <c r="J579" s="118"/>
      <c r="K579" s="118"/>
      <c r="L579" s="118"/>
      <c r="M579" s="118"/>
      <c r="N579" s="93"/>
    </row>
    <row r="580" spans="2:14">
      <c r="B580" s="118"/>
      <c r="C580" s="118"/>
      <c r="D580" s="118"/>
      <c r="E580" s="118"/>
      <c r="F580" s="118"/>
      <c r="G580" s="118"/>
      <c r="H580" s="118"/>
      <c r="I580" s="133"/>
      <c r="J580" s="118"/>
      <c r="K580" s="118"/>
      <c r="L580" s="118"/>
      <c r="M580" s="118"/>
      <c r="N580" s="93"/>
    </row>
    <row r="581" spans="2:14">
      <c r="B581" s="118"/>
      <c r="C581" s="118"/>
      <c r="D581" s="118"/>
      <c r="E581" s="118"/>
      <c r="F581" s="118"/>
      <c r="G581" s="118"/>
      <c r="H581" s="118"/>
      <c r="I581" s="133"/>
      <c r="J581" s="118"/>
      <c r="K581" s="118"/>
      <c r="L581" s="118"/>
      <c r="M581" s="118"/>
      <c r="N581" s="93"/>
    </row>
    <row r="582" spans="2:14">
      <c r="B582" s="118"/>
      <c r="C582" s="118"/>
      <c r="D582" s="118"/>
      <c r="E582" s="118"/>
      <c r="F582" s="118"/>
      <c r="G582" s="118"/>
      <c r="H582" s="118"/>
      <c r="I582" s="133"/>
      <c r="J582" s="118"/>
      <c r="K582" s="118"/>
      <c r="L582" s="118"/>
      <c r="M582" s="118"/>
      <c r="N582" s="93"/>
    </row>
    <row r="583" spans="2:14">
      <c r="B583" s="118"/>
      <c r="C583" s="118"/>
      <c r="D583" s="118"/>
      <c r="E583" s="118"/>
      <c r="F583" s="118"/>
      <c r="G583" s="118"/>
      <c r="H583" s="118"/>
      <c r="I583" s="133"/>
      <c r="J583" s="118"/>
      <c r="K583" s="118"/>
      <c r="L583" s="118"/>
      <c r="M583" s="118"/>
      <c r="N583" s="93"/>
    </row>
    <row r="584" spans="2:14">
      <c r="B584" s="118"/>
      <c r="C584" s="118"/>
      <c r="D584" s="118"/>
      <c r="E584" s="118"/>
      <c r="F584" s="118"/>
      <c r="G584" s="118"/>
      <c r="H584" s="118"/>
      <c r="I584" s="133"/>
      <c r="J584" s="118"/>
      <c r="K584" s="118"/>
      <c r="L584" s="118"/>
      <c r="M584" s="118"/>
      <c r="N584" s="93"/>
    </row>
    <row r="585" spans="2:14">
      <c r="B585" s="118"/>
      <c r="C585" s="118"/>
      <c r="D585" s="118"/>
      <c r="E585" s="118"/>
      <c r="F585" s="118"/>
      <c r="G585" s="118"/>
      <c r="H585" s="118"/>
      <c r="I585" s="133"/>
      <c r="J585" s="118"/>
      <c r="K585" s="118"/>
      <c r="L585" s="118"/>
      <c r="M585" s="118"/>
      <c r="N585" s="93"/>
    </row>
    <row r="586" spans="2:14">
      <c r="B586" s="118"/>
      <c r="C586" s="118"/>
      <c r="D586" s="118"/>
      <c r="E586" s="118"/>
      <c r="F586" s="118"/>
      <c r="G586" s="118"/>
      <c r="H586" s="118"/>
      <c r="I586" s="133"/>
      <c r="J586" s="118"/>
      <c r="K586" s="118"/>
      <c r="L586" s="118"/>
      <c r="M586" s="118"/>
      <c r="N586" s="93"/>
    </row>
    <row r="587" spans="2:14">
      <c r="B587" s="118"/>
      <c r="C587" s="118"/>
      <c r="D587" s="118"/>
      <c r="E587" s="118"/>
      <c r="F587" s="118"/>
      <c r="G587" s="118"/>
      <c r="H587" s="118"/>
      <c r="I587" s="133"/>
      <c r="J587" s="118"/>
      <c r="K587" s="118"/>
      <c r="L587" s="118"/>
      <c r="M587" s="118"/>
      <c r="N587" s="93"/>
    </row>
    <row r="588" spans="2:14">
      <c r="B588" s="118"/>
      <c r="C588" s="118"/>
      <c r="D588" s="118"/>
      <c r="E588" s="118"/>
      <c r="F588" s="118"/>
      <c r="G588" s="118"/>
      <c r="H588" s="118"/>
      <c r="I588" s="133"/>
      <c r="J588" s="118"/>
      <c r="K588" s="118"/>
      <c r="L588" s="118"/>
      <c r="M588" s="118"/>
      <c r="N588" s="93"/>
    </row>
    <row r="589" spans="2:14">
      <c r="B589" s="118"/>
      <c r="C589" s="118"/>
      <c r="D589" s="118"/>
      <c r="E589" s="118"/>
      <c r="F589" s="118"/>
      <c r="G589" s="118"/>
      <c r="H589" s="118"/>
      <c r="I589" s="133"/>
      <c r="J589" s="118"/>
      <c r="K589" s="118"/>
      <c r="L589" s="118"/>
      <c r="M589" s="118"/>
      <c r="N589" s="93"/>
    </row>
    <row r="590" spans="2:14">
      <c r="B590" s="118"/>
      <c r="C590" s="118"/>
      <c r="D590" s="118"/>
      <c r="E590" s="118"/>
      <c r="F590" s="118"/>
      <c r="G590" s="118"/>
      <c r="H590" s="118"/>
      <c r="I590" s="133"/>
      <c r="J590" s="118"/>
      <c r="K590" s="118"/>
      <c r="L590" s="118"/>
      <c r="M590" s="118"/>
      <c r="N590" s="93"/>
    </row>
    <row r="591" spans="2:14">
      <c r="B591" s="118"/>
      <c r="C591" s="118"/>
      <c r="D591" s="118"/>
      <c r="E591" s="118"/>
      <c r="F591" s="118"/>
      <c r="G591" s="118"/>
      <c r="H591" s="118"/>
      <c r="I591" s="133"/>
      <c r="J591" s="118"/>
      <c r="K591" s="118"/>
      <c r="L591" s="118"/>
      <c r="M591" s="118"/>
      <c r="N591" s="93"/>
    </row>
    <row r="592" spans="2:14">
      <c r="B592" s="118"/>
      <c r="C592" s="118"/>
      <c r="D592" s="118"/>
      <c r="E592" s="118"/>
      <c r="F592" s="118"/>
      <c r="G592" s="118"/>
      <c r="H592" s="118"/>
      <c r="I592" s="133"/>
      <c r="J592" s="118"/>
      <c r="K592" s="118"/>
      <c r="L592" s="118"/>
      <c r="M592" s="118"/>
      <c r="N592" s="93"/>
    </row>
    <row r="593" spans="2:14">
      <c r="B593" s="118"/>
      <c r="C593" s="118"/>
      <c r="D593" s="118"/>
      <c r="E593" s="118"/>
      <c r="F593" s="118"/>
      <c r="G593" s="118"/>
      <c r="H593" s="118"/>
      <c r="I593" s="133"/>
      <c r="J593" s="118"/>
      <c r="K593" s="118"/>
      <c r="L593" s="118"/>
      <c r="M593" s="118"/>
      <c r="N593" s="93"/>
    </row>
    <row r="594" spans="2:14">
      <c r="B594" s="118"/>
      <c r="C594" s="118"/>
      <c r="D594" s="118"/>
      <c r="E594" s="118"/>
      <c r="F594" s="118"/>
      <c r="G594" s="118"/>
      <c r="H594" s="118"/>
      <c r="I594" s="133"/>
      <c r="J594" s="118"/>
      <c r="K594" s="118"/>
      <c r="L594" s="118"/>
      <c r="M594" s="118"/>
      <c r="N594" s="93"/>
    </row>
    <row r="595" spans="2:14">
      <c r="B595" s="118"/>
      <c r="C595" s="118"/>
      <c r="D595" s="118"/>
      <c r="E595" s="118"/>
      <c r="F595" s="118"/>
      <c r="G595" s="118"/>
      <c r="H595" s="118"/>
      <c r="I595" s="133"/>
      <c r="J595" s="118"/>
      <c r="K595" s="118"/>
      <c r="L595" s="118"/>
      <c r="M595" s="118"/>
      <c r="N595" s="93"/>
    </row>
    <row r="596" spans="2:14">
      <c r="B596" s="118"/>
      <c r="C596" s="118"/>
      <c r="D596" s="118"/>
      <c r="E596" s="118"/>
      <c r="F596" s="118"/>
      <c r="G596" s="118"/>
      <c r="H596" s="118"/>
      <c r="I596" s="133"/>
      <c r="J596" s="118"/>
      <c r="K596" s="118"/>
      <c r="L596" s="118"/>
      <c r="M596" s="118"/>
      <c r="N596" s="93"/>
    </row>
    <row r="597" spans="2:14">
      <c r="B597" s="118"/>
      <c r="C597" s="118"/>
      <c r="D597" s="118"/>
      <c r="E597" s="118"/>
      <c r="F597" s="118"/>
      <c r="G597" s="118"/>
      <c r="H597" s="118"/>
      <c r="I597" s="133"/>
      <c r="J597" s="118"/>
      <c r="K597" s="118"/>
      <c r="L597" s="118"/>
      <c r="M597" s="118"/>
      <c r="N597" s="93"/>
    </row>
    <row r="598" spans="2:14">
      <c r="B598" s="118"/>
      <c r="C598" s="118"/>
      <c r="D598" s="118"/>
      <c r="E598" s="118"/>
      <c r="F598" s="118"/>
      <c r="G598" s="118"/>
      <c r="H598" s="118"/>
      <c r="I598" s="133"/>
      <c r="J598" s="118"/>
      <c r="K598" s="118"/>
      <c r="L598" s="118"/>
      <c r="M598" s="118"/>
      <c r="N598" s="93"/>
    </row>
    <row r="599" spans="2:14">
      <c r="B599" s="118"/>
      <c r="C599" s="118"/>
      <c r="D599" s="118"/>
      <c r="E599" s="118"/>
      <c r="F599" s="118"/>
      <c r="G599" s="118"/>
      <c r="H599" s="118"/>
      <c r="I599" s="133"/>
      <c r="J599" s="118"/>
      <c r="K599" s="118"/>
      <c r="L599" s="118"/>
      <c r="M599" s="118"/>
      <c r="N599" s="93"/>
    </row>
    <row r="600" spans="2:14">
      <c r="B600" s="118"/>
      <c r="C600" s="118"/>
      <c r="D600" s="118"/>
      <c r="E600" s="118"/>
      <c r="F600" s="118"/>
      <c r="G600" s="118"/>
      <c r="H600" s="118"/>
      <c r="I600" s="133"/>
      <c r="J600" s="118"/>
      <c r="K600" s="118"/>
      <c r="L600" s="118"/>
      <c r="M600" s="118"/>
      <c r="N600" s="93"/>
    </row>
    <row r="601" spans="2:14">
      <c r="B601" s="118"/>
      <c r="C601" s="118"/>
      <c r="D601" s="118"/>
      <c r="E601" s="118"/>
      <c r="F601" s="118"/>
      <c r="G601" s="118"/>
      <c r="H601" s="118"/>
      <c r="I601" s="133"/>
      <c r="J601" s="118"/>
      <c r="K601" s="118"/>
      <c r="L601" s="118"/>
      <c r="M601" s="118"/>
      <c r="N601" s="93"/>
    </row>
    <row r="602" spans="2:14">
      <c r="B602" s="118"/>
      <c r="C602" s="118"/>
      <c r="D602" s="118"/>
      <c r="E602" s="118"/>
      <c r="F602" s="118"/>
      <c r="G602" s="118"/>
      <c r="H602" s="118"/>
      <c r="I602" s="133"/>
      <c r="J602" s="118"/>
      <c r="K602" s="118"/>
      <c r="L602" s="118"/>
      <c r="M602" s="118"/>
      <c r="N602" s="93"/>
    </row>
    <row r="603" spans="2:14">
      <c r="B603" s="118"/>
      <c r="C603" s="118"/>
      <c r="D603" s="118"/>
      <c r="E603" s="118"/>
      <c r="F603" s="118"/>
      <c r="G603" s="118"/>
      <c r="H603" s="118"/>
      <c r="I603" s="133"/>
      <c r="J603" s="118"/>
      <c r="K603" s="118"/>
      <c r="L603" s="118"/>
      <c r="M603" s="118"/>
      <c r="N603" s="93"/>
    </row>
    <row r="604" spans="2:14">
      <c r="B604" s="118"/>
      <c r="C604" s="118"/>
      <c r="D604" s="118"/>
      <c r="E604" s="118"/>
      <c r="F604" s="118"/>
      <c r="G604" s="118"/>
      <c r="H604" s="118"/>
      <c r="I604" s="133"/>
      <c r="J604" s="118"/>
      <c r="K604" s="118"/>
      <c r="L604" s="118"/>
      <c r="M604" s="118"/>
      <c r="N604" s="93"/>
    </row>
    <row r="605" spans="2:14">
      <c r="B605" s="118"/>
      <c r="C605" s="118"/>
      <c r="D605" s="118"/>
      <c r="E605" s="118"/>
      <c r="F605" s="118"/>
      <c r="G605" s="118"/>
      <c r="H605" s="118"/>
      <c r="I605" s="133"/>
      <c r="J605" s="118"/>
      <c r="K605" s="118"/>
      <c r="L605" s="118"/>
      <c r="M605" s="118"/>
      <c r="N605" s="93"/>
    </row>
    <row r="606" spans="2:14">
      <c r="B606" s="118"/>
      <c r="C606" s="118"/>
      <c r="D606" s="118"/>
      <c r="E606" s="118"/>
      <c r="F606" s="118"/>
      <c r="G606" s="118"/>
      <c r="H606" s="118"/>
      <c r="I606" s="133"/>
      <c r="J606" s="118"/>
      <c r="K606" s="118"/>
      <c r="L606" s="118"/>
      <c r="M606" s="118"/>
      <c r="N606" s="93"/>
    </row>
    <row r="607" spans="2:14">
      <c r="B607" s="118"/>
      <c r="C607" s="118"/>
      <c r="D607" s="118"/>
      <c r="E607" s="118"/>
      <c r="F607" s="118"/>
      <c r="G607" s="118"/>
      <c r="H607" s="118"/>
      <c r="I607" s="133"/>
      <c r="J607" s="118"/>
      <c r="K607" s="118"/>
      <c r="L607" s="118"/>
      <c r="M607" s="118"/>
      <c r="N607" s="93"/>
    </row>
    <row r="608" spans="2:14">
      <c r="B608" s="118"/>
      <c r="C608" s="118"/>
      <c r="D608" s="118"/>
      <c r="E608" s="118"/>
      <c r="F608" s="118"/>
      <c r="G608" s="118"/>
      <c r="H608" s="118"/>
      <c r="I608" s="133"/>
      <c r="J608" s="118"/>
      <c r="K608" s="118"/>
      <c r="L608" s="118"/>
      <c r="M608" s="118"/>
      <c r="N608" s="93"/>
    </row>
    <row r="609" spans="2:14">
      <c r="B609" s="118"/>
      <c r="C609" s="118"/>
      <c r="D609" s="118"/>
      <c r="E609" s="118"/>
      <c r="F609" s="118"/>
      <c r="G609" s="118"/>
      <c r="H609" s="118"/>
      <c r="I609" s="133"/>
      <c r="J609" s="118"/>
      <c r="K609" s="118"/>
      <c r="L609" s="118"/>
      <c r="M609" s="118"/>
      <c r="N609" s="93"/>
    </row>
    <row r="610" spans="2:14">
      <c r="B610" s="118"/>
      <c r="C610" s="118"/>
      <c r="D610" s="118"/>
      <c r="E610" s="118"/>
      <c r="F610" s="118"/>
      <c r="G610" s="118"/>
      <c r="H610" s="118"/>
      <c r="I610" s="133"/>
      <c r="J610" s="118"/>
      <c r="K610" s="118"/>
      <c r="L610" s="118"/>
      <c r="M610" s="118"/>
      <c r="N610" s="93"/>
    </row>
    <row r="611" spans="2:14">
      <c r="B611" s="118"/>
      <c r="C611" s="118"/>
      <c r="D611" s="118"/>
      <c r="E611" s="118"/>
      <c r="F611" s="118"/>
      <c r="G611" s="118"/>
      <c r="H611" s="118"/>
      <c r="I611" s="133"/>
      <c r="J611" s="118"/>
      <c r="K611" s="118"/>
      <c r="L611" s="118"/>
      <c r="M611" s="118"/>
      <c r="N611" s="93"/>
    </row>
    <row r="612" spans="2:14">
      <c r="B612" s="118"/>
      <c r="C612" s="118"/>
      <c r="D612" s="118"/>
      <c r="E612" s="118"/>
      <c r="F612" s="118"/>
      <c r="G612" s="118"/>
      <c r="H612" s="118"/>
      <c r="I612" s="133"/>
      <c r="J612" s="118"/>
      <c r="K612" s="118"/>
      <c r="L612" s="118"/>
      <c r="M612" s="118"/>
      <c r="N612" s="93"/>
    </row>
    <row r="613" spans="2:14">
      <c r="B613" s="118"/>
      <c r="C613" s="118"/>
      <c r="D613" s="118"/>
      <c r="E613" s="118"/>
      <c r="F613" s="118"/>
      <c r="G613" s="118"/>
      <c r="H613" s="118"/>
      <c r="I613" s="133"/>
      <c r="J613" s="118"/>
      <c r="K613" s="118"/>
      <c r="L613" s="118"/>
      <c r="M613" s="118"/>
      <c r="N613" s="93"/>
    </row>
    <row r="614" spans="2:14">
      <c r="B614" s="118"/>
      <c r="C614" s="118"/>
      <c r="D614" s="118"/>
      <c r="E614" s="118"/>
      <c r="F614" s="118"/>
      <c r="G614" s="118"/>
      <c r="H614" s="118"/>
      <c r="I614" s="133"/>
      <c r="J614" s="118"/>
      <c r="K614" s="118"/>
      <c r="L614" s="118"/>
      <c r="M614" s="118"/>
      <c r="N614" s="93"/>
    </row>
    <row r="615" spans="2:14">
      <c r="B615" s="118"/>
      <c r="C615" s="118"/>
      <c r="D615" s="118"/>
      <c r="E615" s="118"/>
      <c r="F615" s="118"/>
      <c r="G615" s="118"/>
      <c r="H615" s="118"/>
      <c r="I615" s="133"/>
      <c r="J615" s="118"/>
      <c r="K615" s="118"/>
      <c r="L615" s="118"/>
      <c r="M615" s="118"/>
      <c r="N615" s="93"/>
    </row>
    <row r="616" spans="2:14">
      <c r="B616" s="118"/>
      <c r="C616" s="118"/>
      <c r="D616" s="118"/>
      <c r="E616" s="118"/>
      <c r="F616" s="118"/>
      <c r="G616" s="118"/>
      <c r="H616" s="118"/>
      <c r="I616" s="133"/>
      <c r="J616" s="118"/>
      <c r="K616" s="118"/>
      <c r="L616" s="118"/>
      <c r="M616" s="118"/>
      <c r="N616" s="93"/>
    </row>
    <row r="617" spans="2:14">
      <c r="B617" s="118"/>
      <c r="C617" s="118"/>
      <c r="D617" s="118"/>
      <c r="E617" s="118"/>
      <c r="F617" s="118"/>
      <c r="G617" s="118"/>
      <c r="H617" s="118"/>
      <c r="I617" s="133"/>
      <c r="J617" s="118"/>
      <c r="K617" s="118"/>
      <c r="L617" s="118"/>
      <c r="M617" s="118"/>
      <c r="N617" s="93"/>
    </row>
    <row r="618" spans="2:14">
      <c r="B618" s="118"/>
      <c r="C618" s="118"/>
      <c r="D618" s="118"/>
      <c r="E618" s="118"/>
      <c r="F618" s="118"/>
      <c r="G618" s="118"/>
      <c r="H618" s="118"/>
      <c r="I618" s="133"/>
      <c r="J618" s="118"/>
      <c r="K618" s="118"/>
      <c r="L618" s="118"/>
      <c r="M618" s="118"/>
      <c r="N618" s="93"/>
    </row>
    <row r="619" spans="2:14">
      <c r="B619" s="118"/>
      <c r="C619" s="118"/>
      <c r="D619" s="118"/>
      <c r="E619" s="118"/>
      <c r="F619" s="118"/>
      <c r="G619" s="118"/>
      <c r="H619" s="118"/>
      <c r="I619" s="133"/>
      <c r="J619" s="118"/>
      <c r="K619" s="118"/>
      <c r="L619" s="118"/>
      <c r="M619" s="118"/>
      <c r="N619" s="93"/>
    </row>
    <row r="620" spans="2:14">
      <c r="B620" s="118"/>
      <c r="C620" s="118"/>
      <c r="D620" s="118"/>
      <c r="E620" s="118"/>
      <c r="F620" s="118"/>
      <c r="G620" s="118"/>
      <c r="H620" s="118"/>
      <c r="I620" s="133"/>
      <c r="J620" s="118"/>
      <c r="K620" s="118"/>
      <c r="L620" s="118"/>
      <c r="M620" s="118"/>
      <c r="N620" s="93"/>
    </row>
    <row r="621" spans="2:14">
      <c r="B621" s="118"/>
      <c r="C621" s="118"/>
      <c r="D621" s="118"/>
      <c r="E621" s="118"/>
      <c r="F621" s="118"/>
      <c r="G621" s="118"/>
      <c r="H621" s="118"/>
      <c r="I621" s="133"/>
      <c r="J621" s="118"/>
      <c r="K621" s="118"/>
      <c r="L621" s="118"/>
      <c r="M621" s="118"/>
      <c r="N621" s="93"/>
    </row>
    <row r="622" spans="2:14">
      <c r="B622" s="118"/>
      <c r="C622" s="118"/>
      <c r="D622" s="118"/>
      <c r="E622" s="118"/>
      <c r="F622" s="118"/>
      <c r="G622" s="118"/>
      <c r="H622" s="118"/>
      <c r="I622" s="133"/>
      <c r="J622" s="118"/>
      <c r="K622" s="118"/>
      <c r="L622" s="118"/>
      <c r="M622" s="118"/>
      <c r="N622" s="93"/>
    </row>
    <row r="623" spans="2:14">
      <c r="B623" s="118"/>
      <c r="C623" s="118"/>
      <c r="D623" s="118"/>
      <c r="E623" s="118"/>
      <c r="F623" s="118"/>
      <c r="G623" s="118"/>
      <c r="H623" s="118"/>
      <c r="I623" s="133"/>
      <c r="J623" s="118"/>
      <c r="K623" s="118"/>
      <c r="L623" s="118"/>
      <c r="M623" s="118"/>
      <c r="N623" s="93"/>
    </row>
    <row r="624" spans="2:14">
      <c r="B624" s="118"/>
      <c r="C624" s="118"/>
      <c r="D624" s="118"/>
      <c r="E624" s="118"/>
      <c r="F624" s="118"/>
      <c r="G624" s="118"/>
      <c r="H624" s="118"/>
      <c r="I624" s="133"/>
      <c r="J624" s="118"/>
      <c r="K624" s="118"/>
      <c r="L624" s="118"/>
      <c r="M624" s="118"/>
      <c r="N624" s="93"/>
    </row>
    <row r="625" spans="2:14">
      <c r="B625" s="118"/>
      <c r="C625" s="118"/>
      <c r="D625" s="118"/>
      <c r="E625" s="118"/>
      <c r="F625" s="118"/>
      <c r="G625" s="118"/>
      <c r="H625" s="118"/>
      <c r="I625" s="133"/>
      <c r="J625" s="118"/>
      <c r="K625" s="118"/>
      <c r="L625" s="118"/>
      <c r="M625" s="118"/>
      <c r="N625" s="93"/>
    </row>
    <row r="626" spans="2:14">
      <c r="B626" s="118"/>
      <c r="C626" s="118"/>
      <c r="D626" s="118"/>
      <c r="E626" s="118"/>
      <c r="F626" s="118"/>
      <c r="G626" s="118"/>
      <c r="H626" s="118"/>
      <c r="I626" s="133"/>
      <c r="J626" s="118"/>
      <c r="K626" s="118"/>
      <c r="L626" s="118"/>
      <c r="M626" s="118"/>
      <c r="N626" s="93"/>
    </row>
    <row r="627" spans="2:14">
      <c r="B627" s="118"/>
      <c r="C627" s="118"/>
      <c r="D627" s="118"/>
      <c r="E627" s="118"/>
      <c r="F627" s="118"/>
      <c r="G627" s="118"/>
      <c r="H627" s="118"/>
      <c r="I627" s="133"/>
      <c r="J627" s="118"/>
      <c r="K627" s="118"/>
      <c r="L627" s="118"/>
      <c r="M627" s="118"/>
      <c r="N627" s="93"/>
    </row>
    <row r="628" spans="2:14">
      <c r="B628" s="118"/>
      <c r="C628" s="118"/>
      <c r="D628" s="118"/>
      <c r="E628" s="118"/>
      <c r="F628" s="118"/>
      <c r="G628" s="118"/>
      <c r="H628" s="118"/>
      <c r="I628" s="133"/>
      <c r="J628" s="118"/>
      <c r="K628" s="118"/>
      <c r="L628" s="118"/>
      <c r="M628" s="118"/>
      <c r="N628" s="93"/>
    </row>
    <row r="629" spans="2:14">
      <c r="B629" s="118"/>
      <c r="C629" s="118"/>
      <c r="D629" s="118"/>
      <c r="E629" s="118"/>
      <c r="F629" s="118"/>
      <c r="G629" s="118"/>
      <c r="H629" s="118"/>
      <c r="I629" s="133"/>
      <c r="J629" s="118"/>
      <c r="K629" s="118"/>
      <c r="L629" s="118"/>
      <c r="M629" s="118"/>
      <c r="N629" s="93"/>
    </row>
    <row r="630" spans="2:14">
      <c r="B630" s="118"/>
      <c r="C630" s="118"/>
      <c r="D630" s="118"/>
      <c r="E630" s="118"/>
      <c r="F630" s="118"/>
      <c r="G630" s="118"/>
      <c r="H630" s="118"/>
      <c r="I630" s="133"/>
      <c r="J630" s="118"/>
      <c r="K630" s="118"/>
      <c r="L630" s="118"/>
      <c r="M630" s="118"/>
      <c r="N630" s="93"/>
    </row>
    <row r="631" spans="2:14">
      <c r="B631" s="118"/>
      <c r="C631" s="118"/>
      <c r="D631" s="118"/>
      <c r="E631" s="118"/>
      <c r="F631" s="118"/>
      <c r="G631" s="118"/>
      <c r="H631" s="118"/>
      <c r="I631" s="133"/>
      <c r="J631" s="118"/>
      <c r="K631" s="118"/>
      <c r="L631" s="118"/>
      <c r="M631" s="118"/>
      <c r="N631" s="93"/>
    </row>
    <row r="632" spans="2:14">
      <c r="B632" s="118"/>
      <c r="C632" s="118"/>
      <c r="D632" s="118"/>
      <c r="E632" s="118"/>
      <c r="F632" s="118"/>
      <c r="G632" s="118"/>
      <c r="H632" s="118"/>
      <c r="I632" s="133"/>
      <c r="J632" s="118"/>
      <c r="K632" s="118"/>
      <c r="L632" s="118"/>
      <c r="M632" s="118"/>
      <c r="N632" s="93"/>
    </row>
    <row r="633" spans="2:14">
      <c r="B633" s="118"/>
      <c r="C633" s="118"/>
      <c r="D633" s="118"/>
      <c r="E633" s="118"/>
      <c r="F633" s="118"/>
      <c r="G633" s="118"/>
      <c r="H633" s="118"/>
      <c r="I633" s="133"/>
      <c r="J633" s="118"/>
      <c r="K633" s="118"/>
      <c r="L633" s="118"/>
      <c r="M633" s="118"/>
      <c r="N633" s="93"/>
    </row>
    <row r="634" spans="2:14">
      <c r="B634" s="118"/>
      <c r="C634" s="118"/>
      <c r="D634" s="118"/>
      <c r="E634" s="118"/>
      <c r="F634" s="118"/>
      <c r="G634" s="118"/>
      <c r="H634" s="118"/>
      <c r="I634" s="133"/>
      <c r="J634" s="118"/>
      <c r="K634" s="118"/>
      <c r="L634" s="118"/>
      <c r="M634" s="118"/>
      <c r="N634" s="93"/>
    </row>
    <row r="635" spans="2:14">
      <c r="B635" s="118"/>
      <c r="C635" s="118"/>
      <c r="D635" s="118"/>
      <c r="E635" s="118"/>
      <c r="F635" s="118"/>
      <c r="G635" s="118"/>
      <c r="H635" s="118"/>
      <c r="I635" s="133"/>
      <c r="J635" s="118"/>
      <c r="K635" s="118"/>
      <c r="L635" s="118"/>
      <c r="M635" s="118"/>
      <c r="N635" s="93"/>
    </row>
    <row r="636" spans="2:14">
      <c r="B636" s="118"/>
      <c r="C636" s="118"/>
      <c r="D636" s="118"/>
      <c r="E636" s="118"/>
      <c r="F636" s="118"/>
      <c r="G636" s="118"/>
      <c r="H636" s="118"/>
      <c r="I636" s="133"/>
      <c r="J636" s="118"/>
      <c r="K636" s="118"/>
      <c r="L636" s="118"/>
      <c r="M636" s="118"/>
      <c r="N636" s="93"/>
    </row>
    <row r="637" spans="2:14">
      <c r="B637" s="118"/>
      <c r="C637" s="118"/>
      <c r="D637" s="118"/>
      <c r="E637" s="118"/>
      <c r="F637" s="118"/>
      <c r="G637" s="118"/>
      <c r="H637" s="118"/>
      <c r="I637" s="133"/>
      <c r="J637" s="118"/>
      <c r="K637" s="118"/>
      <c r="L637" s="118"/>
      <c r="M637" s="118"/>
      <c r="N637" s="93"/>
    </row>
    <row r="638" spans="2:14">
      <c r="B638" s="118"/>
      <c r="C638" s="118"/>
      <c r="D638" s="118"/>
      <c r="E638" s="118"/>
      <c r="F638" s="118"/>
      <c r="G638" s="118"/>
      <c r="H638" s="118"/>
      <c r="I638" s="133"/>
      <c r="J638" s="118"/>
      <c r="K638" s="118"/>
      <c r="L638" s="118"/>
      <c r="M638" s="118"/>
      <c r="N638" s="93"/>
    </row>
    <row r="639" spans="2:14">
      <c r="B639" s="118"/>
      <c r="C639" s="118"/>
      <c r="D639" s="118"/>
      <c r="E639" s="118"/>
      <c r="F639" s="118"/>
      <c r="G639" s="118"/>
      <c r="H639" s="118"/>
      <c r="I639" s="133"/>
      <c r="J639" s="118"/>
      <c r="K639" s="118"/>
      <c r="L639" s="118"/>
      <c r="M639" s="118"/>
      <c r="N639" s="93"/>
    </row>
    <row r="640" spans="2:14">
      <c r="B640" s="118"/>
      <c r="C640" s="118"/>
      <c r="D640" s="118"/>
      <c r="E640" s="118"/>
      <c r="F640" s="118"/>
      <c r="G640" s="118"/>
      <c r="H640" s="118"/>
      <c r="I640" s="133"/>
      <c r="J640" s="118"/>
      <c r="K640" s="118"/>
      <c r="L640" s="118"/>
      <c r="M640" s="118"/>
      <c r="N640" s="93"/>
    </row>
    <row r="641" spans="2:14">
      <c r="B641" s="118"/>
      <c r="C641" s="118"/>
      <c r="D641" s="118"/>
      <c r="E641" s="118"/>
      <c r="F641" s="118"/>
      <c r="G641" s="118"/>
      <c r="H641" s="118"/>
      <c r="I641" s="133"/>
      <c r="J641" s="118"/>
      <c r="K641" s="118"/>
      <c r="L641" s="118"/>
      <c r="M641" s="118"/>
      <c r="N641" s="93"/>
    </row>
    <row r="642" spans="2:14">
      <c r="B642" s="118"/>
      <c r="C642" s="118"/>
      <c r="D642" s="118"/>
      <c r="E642" s="118"/>
      <c r="F642" s="118"/>
      <c r="G642" s="118"/>
      <c r="H642" s="118"/>
      <c r="I642" s="133"/>
      <c r="J642" s="118"/>
      <c r="K642" s="118"/>
      <c r="L642" s="118"/>
      <c r="M642" s="118"/>
      <c r="N642" s="93"/>
    </row>
    <row r="643" spans="2:14">
      <c r="B643" s="118"/>
      <c r="C643" s="118"/>
      <c r="D643" s="118"/>
      <c r="E643" s="118"/>
      <c r="F643" s="118"/>
      <c r="G643" s="118"/>
      <c r="H643" s="118"/>
      <c r="I643" s="133"/>
      <c r="J643" s="118"/>
      <c r="K643" s="118"/>
      <c r="L643" s="118"/>
      <c r="M643" s="118"/>
      <c r="N643" s="93"/>
    </row>
    <row r="644" spans="2:14">
      <c r="B644" s="118"/>
      <c r="C644" s="118"/>
      <c r="D644" s="118"/>
      <c r="E644" s="118"/>
      <c r="F644" s="118"/>
      <c r="G644" s="118"/>
      <c r="H644" s="118"/>
      <c r="I644" s="133"/>
      <c r="J644" s="118"/>
      <c r="K644" s="118"/>
      <c r="L644" s="118"/>
      <c r="M644" s="118"/>
      <c r="N644" s="93"/>
    </row>
    <row r="645" spans="2:14">
      <c r="B645" s="118"/>
      <c r="C645" s="118"/>
      <c r="D645" s="118"/>
      <c r="E645" s="118"/>
      <c r="F645" s="118"/>
      <c r="G645" s="118"/>
      <c r="H645" s="118"/>
      <c r="I645" s="133"/>
      <c r="J645" s="118"/>
      <c r="K645" s="118"/>
      <c r="L645" s="118"/>
      <c r="M645" s="118"/>
      <c r="N645" s="93"/>
    </row>
    <row r="646" spans="2:14">
      <c r="B646" s="118"/>
      <c r="C646" s="118"/>
      <c r="D646" s="118"/>
      <c r="E646" s="118"/>
      <c r="F646" s="118"/>
      <c r="G646" s="118"/>
      <c r="H646" s="118"/>
      <c r="I646" s="133"/>
      <c r="J646" s="118"/>
      <c r="K646" s="118"/>
      <c r="L646" s="118"/>
      <c r="M646" s="118"/>
      <c r="N646" s="93"/>
    </row>
    <row r="647" spans="2:14">
      <c r="B647" s="118"/>
      <c r="C647" s="118"/>
      <c r="D647" s="118"/>
      <c r="E647" s="118"/>
      <c r="F647" s="118"/>
      <c r="G647" s="118"/>
      <c r="H647" s="118"/>
      <c r="I647" s="133"/>
      <c r="J647" s="118"/>
      <c r="K647" s="118"/>
      <c r="L647" s="118"/>
      <c r="M647" s="118"/>
      <c r="N647" s="93"/>
    </row>
    <row r="648" spans="2:14">
      <c r="B648" s="118"/>
      <c r="C648" s="118"/>
      <c r="D648" s="118"/>
      <c r="E648" s="118"/>
      <c r="F648" s="118"/>
      <c r="G648" s="118"/>
      <c r="H648" s="118"/>
      <c r="I648" s="133"/>
      <c r="J648" s="118"/>
      <c r="K648" s="118"/>
      <c r="L648" s="118"/>
      <c r="M648" s="118"/>
      <c r="N648" s="93"/>
    </row>
    <row r="649" spans="2:14">
      <c r="B649" s="118"/>
      <c r="C649" s="118"/>
      <c r="D649" s="118"/>
      <c r="E649" s="118"/>
      <c r="F649" s="118"/>
      <c r="G649" s="118"/>
      <c r="H649" s="118"/>
      <c r="I649" s="133"/>
      <c r="J649" s="118"/>
      <c r="K649" s="118"/>
      <c r="L649" s="118"/>
      <c r="M649" s="118"/>
      <c r="N649" s="93"/>
    </row>
    <row r="650" spans="2:14">
      <c r="B650" s="118"/>
      <c r="C650" s="118"/>
      <c r="D650" s="118"/>
      <c r="E650" s="118"/>
      <c r="F650" s="118"/>
      <c r="G650" s="118"/>
      <c r="H650" s="118"/>
      <c r="I650" s="133"/>
      <c r="J650" s="118"/>
      <c r="K650" s="118"/>
      <c r="L650" s="118"/>
      <c r="M650" s="118"/>
      <c r="N650" s="93"/>
    </row>
    <row r="651" spans="2:14">
      <c r="B651" s="118"/>
      <c r="C651" s="118"/>
      <c r="D651" s="118"/>
      <c r="E651" s="118"/>
      <c r="F651" s="118"/>
      <c r="G651" s="118"/>
      <c r="H651" s="118"/>
      <c r="I651" s="133"/>
      <c r="J651" s="118"/>
      <c r="K651" s="118"/>
      <c r="L651" s="118"/>
      <c r="M651" s="118"/>
      <c r="N651" s="93"/>
    </row>
    <row r="652" spans="2:14">
      <c r="B652" s="118"/>
      <c r="C652" s="118"/>
      <c r="D652" s="118"/>
      <c r="E652" s="118"/>
      <c r="F652" s="118"/>
      <c r="G652" s="118"/>
      <c r="H652" s="118"/>
      <c r="I652" s="133"/>
      <c r="J652" s="118"/>
      <c r="K652" s="118"/>
      <c r="L652" s="118"/>
      <c r="M652" s="118"/>
      <c r="N652" s="93"/>
    </row>
    <row r="653" spans="2:14">
      <c r="B653" s="118"/>
      <c r="C653" s="118"/>
      <c r="D653" s="118"/>
      <c r="E653" s="118"/>
      <c r="F653" s="118"/>
      <c r="G653" s="118"/>
      <c r="H653" s="118"/>
      <c r="I653" s="133"/>
      <c r="J653" s="118"/>
      <c r="K653" s="118"/>
      <c r="L653" s="118"/>
      <c r="M653" s="118"/>
      <c r="N653" s="93"/>
    </row>
    <row r="654" spans="2:14">
      <c r="B654" s="118"/>
      <c r="C654" s="118"/>
      <c r="D654" s="118"/>
      <c r="E654" s="118"/>
      <c r="F654" s="118"/>
      <c r="G654" s="118"/>
      <c r="H654" s="118"/>
      <c r="I654" s="133"/>
      <c r="J654" s="118"/>
      <c r="K654" s="118"/>
      <c r="L654" s="118"/>
      <c r="M654" s="118"/>
      <c r="N654" s="93"/>
    </row>
    <row r="655" spans="2:14">
      <c r="B655" s="118"/>
      <c r="C655" s="118"/>
      <c r="D655" s="118"/>
      <c r="E655" s="118"/>
      <c r="F655" s="118"/>
      <c r="G655" s="118"/>
      <c r="H655" s="118"/>
      <c r="I655" s="133"/>
      <c r="J655" s="118"/>
      <c r="K655" s="118"/>
      <c r="L655" s="118"/>
      <c r="M655" s="118"/>
      <c r="N655" s="93"/>
    </row>
    <row r="656" spans="2:14">
      <c r="B656" s="118"/>
      <c r="C656" s="118"/>
      <c r="D656" s="118"/>
      <c r="E656" s="118"/>
      <c r="F656" s="118"/>
      <c r="G656" s="118"/>
      <c r="H656" s="118"/>
      <c r="I656" s="133"/>
      <c r="J656" s="118"/>
      <c r="K656" s="118"/>
      <c r="L656" s="118"/>
      <c r="M656" s="118"/>
      <c r="N656" s="93"/>
    </row>
    <row r="657" spans="2:14">
      <c r="B657" s="118"/>
      <c r="C657" s="118"/>
      <c r="D657" s="118"/>
      <c r="E657" s="118"/>
      <c r="F657" s="118"/>
      <c r="G657" s="118"/>
      <c r="H657" s="118"/>
      <c r="I657" s="133"/>
      <c r="J657" s="118"/>
      <c r="K657" s="118"/>
      <c r="L657" s="118"/>
      <c r="M657" s="118"/>
      <c r="N657" s="93"/>
    </row>
    <row r="658" spans="2:14">
      <c r="B658" s="118"/>
      <c r="C658" s="118"/>
      <c r="D658" s="118"/>
      <c r="E658" s="118"/>
      <c r="F658" s="118"/>
      <c r="G658" s="118"/>
      <c r="H658" s="118"/>
      <c r="I658" s="133"/>
      <c r="J658" s="118"/>
      <c r="K658" s="118"/>
      <c r="L658" s="118"/>
      <c r="M658" s="118"/>
      <c r="N658" s="93"/>
    </row>
    <row r="659" spans="2:14">
      <c r="B659" s="118"/>
      <c r="C659" s="118"/>
      <c r="D659" s="118"/>
      <c r="E659" s="118"/>
      <c r="F659" s="118"/>
      <c r="G659" s="118"/>
      <c r="H659" s="118"/>
      <c r="I659" s="133"/>
      <c r="J659" s="118"/>
      <c r="K659" s="118"/>
      <c r="L659" s="118"/>
      <c r="M659" s="118"/>
      <c r="N659" s="93"/>
    </row>
    <row r="660" spans="2:14">
      <c r="B660" s="118"/>
      <c r="C660" s="118"/>
      <c r="D660" s="118"/>
      <c r="E660" s="118"/>
      <c r="F660" s="118"/>
      <c r="G660" s="118"/>
      <c r="H660" s="118"/>
      <c r="I660" s="133"/>
      <c r="J660" s="118"/>
      <c r="K660" s="118"/>
      <c r="L660" s="118"/>
      <c r="M660" s="118"/>
      <c r="N660" s="93"/>
    </row>
    <row r="661" spans="2:14">
      <c r="B661" s="118"/>
      <c r="C661" s="118"/>
      <c r="D661" s="118"/>
      <c r="E661" s="118"/>
      <c r="F661" s="118"/>
      <c r="G661" s="118"/>
      <c r="H661" s="118"/>
      <c r="I661" s="133"/>
      <c r="J661" s="118"/>
      <c r="K661" s="118"/>
      <c r="L661" s="118"/>
      <c r="M661" s="118"/>
      <c r="N661" s="93"/>
    </row>
    <row r="662" spans="2:14">
      <c r="B662" s="118"/>
      <c r="C662" s="118"/>
      <c r="D662" s="118"/>
      <c r="E662" s="118"/>
      <c r="F662" s="118"/>
      <c r="G662" s="118"/>
      <c r="H662" s="118"/>
      <c r="I662" s="133"/>
      <c r="J662" s="118"/>
      <c r="K662" s="118"/>
      <c r="L662" s="118"/>
      <c r="M662" s="118"/>
      <c r="N662" s="93"/>
    </row>
    <row r="663" spans="2:14">
      <c r="B663" s="118"/>
      <c r="C663" s="118"/>
      <c r="D663" s="118"/>
      <c r="E663" s="118"/>
      <c r="F663" s="118"/>
      <c r="G663" s="118"/>
      <c r="H663" s="118"/>
      <c r="I663" s="133"/>
      <c r="J663" s="118"/>
      <c r="K663" s="118"/>
      <c r="L663" s="118"/>
      <c r="M663" s="118"/>
      <c r="N663" s="93"/>
    </row>
    <row r="664" spans="2:14">
      <c r="B664" s="118"/>
      <c r="C664" s="118"/>
      <c r="D664" s="118"/>
      <c r="E664" s="118"/>
      <c r="F664" s="118"/>
      <c r="G664" s="118"/>
      <c r="H664" s="118"/>
      <c r="I664" s="133"/>
      <c r="J664" s="118"/>
      <c r="K664" s="118"/>
      <c r="L664" s="118"/>
      <c r="M664" s="118"/>
      <c r="N664" s="93"/>
    </row>
    <row r="665" spans="2:14">
      <c r="B665" s="118"/>
      <c r="C665" s="118"/>
      <c r="D665" s="118"/>
      <c r="E665" s="118"/>
      <c r="F665" s="118"/>
      <c r="G665" s="118"/>
      <c r="H665" s="118"/>
      <c r="I665" s="133"/>
      <c r="J665" s="118"/>
      <c r="K665" s="118"/>
      <c r="L665" s="118"/>
      <c r="M665" s="118"/>
      <c r="N665" s="93"/>
    </row>
    <row r="666" spans="2:14">
      <c r="B666" s="118"/>
      <c r="C666" s="118"/>
      <c r="D666" s="118"/>
      <c r="E666" s="118"/>
      <c r="F666" s="118"/>
      <c r="G666" s="118"/>
      <c r="H666" s="118"/>
      <c r="I666" s="133"/>
      <c r="J666" s="118"/>
      <c r="K666" s="118"/>
      <c r="L666" s="118"/>
      <c r="M666" s="118"/>
      <c r="N666" s="93"/>
    </row>
    <row r="667" spans="2:14">
      <c r="B667" s="118"/>
      <c r="C667" s="118"/>
      <c r="D667" s="118"/>
      <c r="E667" s="118"/>
      <c r="F667" s="118"/>
      <c r="G667" s="118"/>
      <c r="H667" s="118"/>
      <c r="I667" s="133"/>
      <c r="J667" s="118"/>
      <c r="K667" s="118"/>
      <c r="L667" s="118"/>
      <c r="M667" s="118"/>
      <c r="N667" s="93"/>
    </row>
    <row r="668" spans="2:14">
      <c r="B668" s="118"/>
      <c r="C668" s="118"/>
      <c r="D668" s="118"/>
      <c r="E668" s="118"/>
      <c r="F668" s="118"/>
      <c r="G668" s="118"/>
      <c r="H668" s="118"/>
      <c r="I668" s="133"/>
      <c r="J668" s="118"/>
      <c r="K668" s="118"/>
      <c r="L668" s="118"/>
      <c r="M668" s="118"/>
      <c r="N668" s="93"/>
    </row>
    <row r="669" spans="2:14">
      <c r="B669" s="118"/>
      <c r="C669" s="118"/>
      <c r="D669" s="118"/>
      <c r="E669" s="118"/>
      <c r="F669" s="118"/>
      <c r="G669" s="118"/>
      <c r="H669" s="118"/>
      <c r="I669" s="133"/>
      <c r="J669" s="118"/>
      <c r="K669" s="118"/>
      <c r="L669" s="118"/>
      <c r="M669" s="118"/>
      <c r="N669" s="93"/>
    </row>
    <row r="670" spans="2:14">
      <c r="B670" s="118"/>
      <c r="C670" s="118"/>
      <c r="D670" s="118"/>
      <c r="E670" s="118"/>
      <c r="F670" s="118"/>
      <c r="G670" s="118"/>
      <c r="H670" s="118"/>
      <c r="I670" s="133"/>
      <c r="J670" s="118"/>
      <c r="K670" s="118"/>
      <c r="L670" s="118"/>
      <c r="M670" s="118"/>
      <c r="N670" s="93"/>
    </row>
    <row r="671" spans="2:14">
      <c r="B671" s="118"/>
      <c r="C671" s="118"/>
      <c r="D671" s="118"/>
      <c r="E671" s="118"/>
      <c r="F671" s="118"/>
      <c r="G671" s="118"/>
      <c r="H671" s="118"/>
      <c r="I671" s="133"/>
      <c r="J671" s="118"/>
      <c r="K671" s="118"/>
      <c r="L671" s="118"/>
      <c r="M671" s="118"/>
      <c r="N671" s="93"/>
    </row>
    <row r="672" spans="2:14">
      <c r="B672" s="118"/>
      <c r="C672" s="118"/>
      <c r="D672" s="118"/>
      <c r="E672" s="118"/>
      <c r="F672" s="118"/>
      <c r="G672" s="118"/>
      <c r="H672" s="118"/>
      <c r="I672" s="133"/>
      <c r="J672" s="118"/>
      <c r="K672" s="118"/>
      <c r="L672" s="118"/>
      <c r="M672" s="118"/>
      <c r="N672" s="93"/>
    </row>
    <row r="673" spans="2:14">
      <c r="B673" s="118"/>
      <c r="C673" s="118"/>
      <c r="D673" s="118"/>
      <c r="E673" s="118"/>
      <c r="F673" s="118"/>
      <c r="G673" s="118"/>
      <c r="H673" s="118"/>
      <c r="I673" s="133"/>
      <c r="J673" s="118"/>
      <c r="K673" s="118"/>
      <c r="L673" s="118"/>
      <c r="M673" s="118"/>
      <c r="N673" s="93"/>
    </row>
    <row r="674" spans="2:14">
      <c r="B674" s="118"/>
      <c r="C674" s="118"/>
      <c r="D674" s="118"/>
      <c r="E674" s="118"/>
      <c r="F674" s="118"/>
      <c r="G674" s="118"/>
      <c r="H674" s="118"/>
      <c r="I674" s="133"/>
      <c r="J674" s="118"/>
      <c r="K674" s="118"/>
      <c r="L674" s="118"/>
      <c r="M674" s="118"/>
      <c r="N674" s="93"/>
    </row>
    <row r="675" spans="2:14">
      <c r="B675" s="118"/>
      <c r="C675" s="118"/>
      <c r="D675" s="118"/>
      <c r="E675" s="118"/>
      <c r="F675" s="118"/>
      <c r="G675" s="118"/>
      <c r="H675" s="118"/>
      <c r="I675" s="133"/>
      <c r="J675" s="118"/>
      <c r="K675" s="118"/>
      <c r="L675" s="118"/>
      <c r="M675" s="118"/>
      <c r="N675" s="93"/>
    </row>
    <row r="676" spans="2:14">
      <c r="B676" s="118"/>
      <c r="C676" s="118"/>
      <c r="D676" s="118"/>
      <c r="E676" s="118"/>
      <c r="F676" s="118"/>
      <c r="G676" s="118"/>
      <c r="H676" s="118"/>
      <c r="I676" s="133"/>
      <c r="J676" s="118"/>
      <c r="K676" s="118"/>
      <c r="L676" s="118"/>
      <c r="M676" s="118"/>
      <c r="N676" s="93"/>
    </row>
    <row r="677" spans="2:14">
      <c r="B677" s="118"/>
      <c r="C677" s="118"/>
      <c r="D677" s="118"/>
      <c r="E677" s="118"/>
      <c r="F677" s="118"/>
      <c r="G677" s="118"/>
      <c r="H677" s="118"/>
      <c r="I677" s="133"/>
      <c r="J677" s="118"/>
      <c r="K677" s="118"/>
      <c r="L677" s="118"/>
      <c r="M677" s="118"/>
      <c r="N677" s="93"/>
    </row>
    <row r="678" spans="2:14">
      <c r="B678" s="118"/>
      <c r="C678" s="118"/>
      <c r="D678" s="118"/>
      <c r="E678" s="118"/>
      <c r="F678" s="118"/>
      <c r="G678" s="118"/>
      <c r="H678" s="118"/>
      <c r="I678" s="133"/>
      <c r="J678" s="118"/>
      <c r="K678" s="118"/>
      <c r="L678" s="118"/>
      <c r="M678" s="118"/>
      <c r="N678" s="93"/>
    </row>
    <row r="679" spans="2:14">
      <c r="B679" s="118"/>
      <c r="C679" s="118"/>
      <c r="D679" s="118"/>
      <c r="E679" s="118"/>
      <c r="F679" s="118"/>
      <c r="G679" s="118"/>
      <c r="H679" s="118"/>
      <c r="I679" s="133"/>
      <c r="J679" s="118"/>
      <c r="K679" s="118"/>
      <c r="L679" s="118"/>
      <c r="M679" s="118"/>
      <c r="N679" s="93"/>
    </row>
    <row r="680" spans="2:14">
      <c r="B680" s="118"/>
      <c r="C680" s="118"/>
      <c r="D680" s="118"/>
      <c r="E680" s="118"/>
      <c r="F680" s="118"/>
      <c r="G680" s="118"/>
      <c r="H680" s="118"/>
      <c r="I680" s="133"/>
      <c r="J680" s="118"/>
      <c r="K680" s="118"/>
      <c r="L680" s="118"/>
      <c r="M680" s="118"/>
      <c r="N680" s="93"/>
    </row>
    <row r="681" spans="2:14">
      <c r="B681" s="118"/>
      <c r="C681" s="118"/>
      <c r="D681" s="118"/>
      <c r="E681" s="118"/>
      <c r="F681" s="118"/>
      <c r="G681" s="118"/>
      <c r="H681" s="118"/>
      <c r="I681" s="133"/>
      <c r="J681" s="118"/>
      <c r="K681" s="118"/>
      <c r="L681" s="118"/>
      <c r="M681" s="118"/>
      <c r="N681" s="93"/>
    </row>
    <row r="682" spans="2:14">
      <c r="B682" s="118"/>
      <c r="C682" s="118"/>
      <c r="D682" s="118"/>
      <c r="E682" s="118"/>
      <c r="F682" s="118"/>
      <c r="G682" s="118"/>
      <c r="H682" s="118"/>
      <c r="I682" s="133"/>
      <c r="J682" s="118"/>
      <c r="K682" s="118"/>
      <c r="L682" s="118"/>
      <c r="M682" s="118"/>
      <c r="N682" s="93"/>
    </row>
    <row r="683" spans="2:14">
      <c r="B683" s="118"/>
      <c r="C683" s="118"/>
      <c r="D683" s="118"/>
      <c r="E683" s="118"/>
      <c r="F683" s="118"/>
      <c r="G683" s="118"/>
      <c r="H683" s="118"/>
      <c r="I683" s="133"/>
      <c r="J683" s="118"/>
      <c r="K683" s="118"/>
      <c r="L683" s="118"/>
      <c r="M683" s="118"/>
      <c r="N683" s="93"/>
    </row>
    <row r="684" spans="2:14">
      <c r="B684" s="118"/>
      <c r="C684" s="118"/>
      <c r="D684" s="118"/>
      <c r="E684" s="118"/>
      <c r="F684" s="118"/>
      <c r="G684" s="118"/>
      <c r="H684" s="118"/>
      <c r="I684" s="133"/>
      <c r="J684" s="118"/>
      <c r="K684" s="118"/>
      <c r="L684" s="118"/>
      <c r="M684" s="118"/>
      <c r="N684" s="93"/>
    </row>
    <row r="685" spans="2:14">
      <c r="B685" s="118"/>
      <c r="C685" s="118"/>
      <c r="D685" s="118"/>
      <c r="E685" s="118"/>
      <c r="F685" s="118"/>
      <c r="G685" s="118"/>
      <c r="H685" s="118"/>
      <c r="I685" s="133"/>
      <c r="J685" s="118"/>
      <c r="K685" s="118"/>
      <c r="L685" s="118"/>
      <c r="M685" s="118"/>
      <c r="N685" s="93"/>
    </row>
    <row r="686" spans="2:14">
      <c r="B686" s="118"/>
      <c r="C686" s="118"/>
      <c r="D686" s="118"/>
      <c r="E686" s="118"/>
      <c r="F686" s="118"/>
      <c r="G686" s="118"/>
      <c r="H686" s="118"/>
      <c r="I686" s="133"/>
      <c r="J686" s="118"/>
      <c r="K686" s="118"/>
      <c r="L686" s="118"/>
      <c r="M686" s="118"/>
      <c r="N686" s="93"/>
    </row>
    <row r="687" spans="2:14">
      <c r="B687" s="118"/>
      <c r="C687" s="118"/>
      <c r="D687" s="118"/>
      <c r="E687" s="118"/>
      <c r="F687" s="118"/>
      <c r="G687" s="118"/>
      <c r="H687" s="118"/>
      <c r="I687" s="133"/>
      <c r="J687" s="118"/>
      <c r="K687" s="118"/>
      <c r="L687" s="118"/>
      <c r="M687" s="118"/>
      <c r="N687" s="93"/>
    </row>
    <row r="688" spans="2:14">
      <c r="B688" s="118"/>
      <c r="C688" s="118"/>
      <c r="D688" s="118"/>
      <c r="E688" s="118"/>
      <c r="F688" s="118"/>
      <c r="G688" s="118"/>
      <c r="H688" s="118"/>
      <c r="I688" s="133"/>
      <c r="J688" s="118"/>
      <c r="K688" s="118"/>
      <c r="L688" s="118"/>
      <c r="M688" s="118"/>
      <c r="N688" s="93"/>
    </row>
    <row r="689" spans="2:14">
      <c r="B689" s="118"/>
      <c r="C689" s="118"/>
      <c r="D689" s="118"/>
      <c r="E689" s="118"/>
      <c r="F689" s="118"/>
      <c r="G689" s="118"/>
      <c r="H689" s="118"/>
      <c r="I689" s="133"/>
      <c r="J689" s="118"/>
      <c r="K689" s="118"/>
      <c r="L689" s="118"/>
      <c r="M689" s="118"/>
      <c r="N689" s="93"/>
    </row>
    <row r="690" spans="2:14">
      <c r="B690" s="118"/>
      <c r="C690" s="118"/>
      <c r="D690" s="118"/>
      <c r="E690" s="118"/>
      <c r="F690" s="118"/>
      <c r="G690" s="118"/>
      <c r="H690" s="118"/>
      <c r="I690" s="133"/>
      <c r="J690" s="118"/>
      <c r="K690" s="118"/>
      <c r="L690" s="118"/>
      <c r="M690" s="118"/>
      <c r="N690" s="93"/>
    </row>
    <row r="691" spans="2:14">
      <c r="B691" s="118"/>
      <c r="C691" s="118"/>
      <c r="D691" s="118"/>
      <c r="E691" s="118"/>
      <c r="F691" s="118"/>
      <c r="G691" s="118"/>
      <c r="H691" s="118"/>
      <c r="I691" s="133"/>
      <c r="J691" s="118"/>
      <c r="K691" s="118"/>
      <c r="L691" s="118"/>
      <c r="M691" s="118"/>
      <c r="N691" s="93"/>
    </row>
    <row r="692" spans="2:14">
      <c r="B692" s="118"/>
      <c r="C692" s="118"/>
      <c r="D692" s="118"/>
      <c r="E692" s="118"/>
      <c r="F692" s="118"/>
      <c r="G692" s="118"/>
      <c r="H692" s="118"/>
      <c r="I692" s="133"/>
      <c r="J692" s="118"/>
      <c r="K692" s="118"/>
      <c r="L692" s="118"/>
      <c r="M692" s="118"/>
      <c r="N692" s="93"/>
    </row>
    <row r="693" spans="2:14">
      <c r="B693" s="118"/>
      <c r="C693" s="118"/>
      <c r="D693" s="118"/>
      <c r="E693" s="118"/>
      <c r="F693" s="118"/>
      <c r="G693" s="118"/>
      <c r="H693" s="118"/>
      <c r="I693" s="133"/>
      <c r="J693" s="118"/>
      <c r="K693" s="118"/>
      <c r="L693" s="118"/>
      <c r="M693" s="118"/>
      <c r="N693" s="93"/>
    </row>
    <row r="694" spans="2:14">
      <c r="B694" s="118"/>
      <c r="C694" s="118"/>
      <c r="D694" s="118"/>
      <c r="E694" s="118"/>
      <c r="F694" s="118"/>
      <c r="G694" s="118"/>
      <c r="H694" s="118"/>
      <c r="I694" s="133"/>
      <c r="J694" s="118"/>
      <c r="K694" s="118"/>
      <c r="L694" s="118"/>
      <c r="M694" s="118"/>
      <c r="N694" s="93"/>
    </row>
    <row r="695" spans="2:14">
      <c r="B695" s="118"/>
      <c r="C695" s="118"/>
      <c r="D695" s="118"/>
      <c r="E695" s="118"/>
      <c r="F695" s="118"/>
      <c r="G695" s="118"/>
      <c r="H695" s="118"/>
      <c r="I695" s="133"/>
      <c r="J695" s="118"/>
      <c r="K695" s="118"/>
      <c r="L695" s="118"/>
      <c r="M695" s="118"/>
      <c r="N695" s="93"/>
    </row>
    <row r="696" spans="2:14">
      <c r="B696" s="118"/>
      <c r="C696" s="118"/>
      <c r="D696" s="118"/>
      <c r="E696" s="118"/>
      <c r="F696" s="118"/>
      <c r="G696" s="118"/>
      <c r="H696" s="118"/>
      <c r="I696" s="133"/>
      <c r="J696" s="118"/>
      <c r="K696" s="118"/>
      <c r="L696" s="118"/>
      <c r="M696" s="118"/>
      <c r="N696" s="93"/>
    </row>
    <row r="697" spans="2:14">
      <c r="B697" s="118"/>
      <c r="C697" s="118"/>
      <c r="D697" s="118"/>
      <c r="E697" s="118"/>
      <c r="F697" s="118"/>
      <c r="G697" s="118"/>
      <c r="H697" s="118"/>
      <c r="I697" s="133"/>
      <c r="J697" s="118"/>
      <c r="K697" s="118"/>
      <c r="L697" s="118"/>
      <c r="M697" s="118"/>
      <c r="N697" s="93"/>
    </row>
    <row r="698" spans="2:14">
      <c r="B698" s="118"/>
      <c r="C698" s="118"/>
      <c r="D698" s="118"/>
      <c r="E698" s="118"/>
      <c r="F698" s="118"/>
      <c r="G698" s="118"/>
      <c r="H698" s="118"/>
      <c r="I698" s="133"/>
      <c r="J698" s="118"/>
      <c r="K698" s="118"/>
      <c r="L698" s="118"/>
      <c r="M698" s="118"/>
      <c r="N698" s="93"/>
    </row>
    <row r="699" spans="2:14">
      <c r="B699" s="118"/>
      <c r="C699" s="118"/>
      <c r="D699" s="118"/>
      <c r="E699" s="118"/>
      <c r="F699" s="118"/>
      <c r="G699" s="118"/>
      <c r="H699" s="118"/>
      <c r="I699" s="133"/>
      <c r="J699" s="118"/>
      <c r="K699" s="118"/>
      <c r="L699" s="118"/>
      <c r="M699" s="118"/>
      <c r="N699" s="93"/>
    </row>
    <row r="700" spans="2:14">
      <c r="B700" s="118"/>
      <c r="C700" s="118"/>
      <c r="D700" s="118"/>
      <c r="E700" s="118"/>
      <c r="F700" s="118"/>
      <c r="G700" s="118"/>
      <c r="H700" s="118"/>
      <c r="I700" s="133"/>
      <c r="J700" s="118"/>
      <c r="K700" s="118"/>
      <c r="L700" s="118"/>
      <c r="M700" s="118"/>
      <c r="N700" s="93"/>
    </row>
    <row r="701" spans="2:14">
      <c r="B701" s="118"/>
      <c r="C701" s="118"/>
      <c r="D701" s="118"/>
      <c r="E701" s="118"/>
      <c r="F701" s="118"/>
      <c r="G701" s="118"/>
      <c r="H701" s="118"/>
      <c r="I701" s="133"/>
      <c r="J701" s="118"/>
      <c r="K701" s="118"/>
      <c r="L701" s="118"/>
      <c r="M701" s="118"/>
      <c r="N701" s="93"/>
    </row>
    <row r="702" spans="2:14">
      <c r="B702" s="118"/>
      <c r="C702" s="118"/>
      <c r="D702" s="118"/>
      <c r="E702" s="118"/>
      <c r="F702" s="118"/>
      <c r="G702" s="118"/>
      <c r="H702" s="118"/>
      <c r="I702" s="133"/>
      <c r="J702" s="118"/>
      <c r="K702" s="118"/>
      <c r="L702" s="118"/>
      <c r="M702" s="118"/>
      <c r="N702" s="93"/>
    </row>
    <row r="703" spans="2:14">
      <c r="B703" s="118"/>
      <c r="C703" s="118"/>
      <c r="D703" s="118"/>
      <c r="E703" s="118"/>
      <c r="F703" s="118"/>
      <c r="G703" s="118"/>
      <c r="H703" s="118"/>
      <c r="I703" s="133"/>
      <c r="J703" s="118"/>
      <c r="K703" s="118"/>
      <c r="L703" s="118"/>
      <c r="M703" s="118"/>
      <c r="N703" s="93"/>
    </row>
    <row r="704" spans="2:14">
      <c r="B704" s="118"/>
      <c r="C704" s="118"/>
      <c r="D704" s="118"/>
      <c r="E704" s="118"/>
      <c r="F704" s="118"/>
      <c r="G704" s="118"/>
      <c r="H704" s="118"/>
      <c r="I704" s="133"/>
      <c r="J704" s="118"/>
      <c r="K704" s="118"/>
      <c r="L704" s="118"/>
      <c r="M704" s="118"/>
      <c r="N704" s="93"/>
    </row>
    <row r="705" spans="2:14">
      <c r="B705" s="118"/>
      <c r="C705" s="118"/>
      <c r="D705" s="118"/>
      <c r="E705" s="118"/>
      <c r="F705" s="118"/>
      <c r="G705" s="118"/>
      <c r="H705" s="118"/>
      <c r="I705" s="133"/>
      <c r="J705" s="118"/>
      <c r="K705" s="118"/>
      <c r="L705" s="118"/>
      <c r="M705" s="118"/>
      <c r="N705" s="93"/>
    </row>
    <row r="706" spans="2:14">
      <c r="B706" s="118"/>
      <c r="C706" s="118"/>
      <c r="D706" s="118"/>
      <c r="E706" s="118"/>
      <c r="F706" s="118"/>
      <c r="G706" s="118"/>
      <c r="H706" s="118"/>
      <c r="I706" s="133"/>
      <c r="J706" s="118"/>
      <c r="K706" s="118"/>
      <c r="L706" s="118"/>
      <c r="M706" s="118"/>
      <c r="N706" s="93"/>
    </row>
    <row r="707" spans="2:14">
      <c r="B707" s="118"/>
      <c r="C707" s="118"/>
      <c r="D707" s="118"/>
      <c r="E707" s="118"/>
      <c r="F707" s="118"/>
      <c r="G707" s="118"/>
      <c r="H707" s="118"/>
      <c r="I707" s="133"/>
      <c r="J707" s="118"/>
      <c r="K707" s="118"/>
      <c r="L707" s="118"/>
      <c r="M707" s="118"/>
      <c r="N707" s="93"/>
    </row>
    <row r="708" spans="2:14">
      <c r="B708" s="118"/>
      <c r="C708" s="118"/>
      <c r="D708" s="118"/>
      <c r="E708" s="118"/>
      <c r="F708" s="118"/>
      <c r="G708" s="118"/>
      <c r="H708" s="118"/>
      <c r="I708" s="133"/>
      <c r="J708" s="118"/>
      <c r="K708" s="118"/>
      <c r="L708" s="118"/>
      <c r="M708" s="118"/>
      <c r="N708" s="93"/>
    </row>
    <row r="709" spans="2:14">
      <c r="B709" s="118"/>
      <c r="C709" s="118"/>
      <c r="D709" s="118"/>
      <c r="E709" s="118"/>
      <c r="F709" s="118"/>
      <c r="G709" s="118"/>
      <c r="H709" s="118"/>
      <c r="I709" s="133"/>
      <c r="J709" s="118"/>
      <c r="K709" s="118"/>
      <c r="L709" s="118"/>
      <c r="M709" s="118"/>
      <c r="N709" s="93"/>
    </row>
    <row r="710" spans="2:14">
      <c r="B710" s="118"/>
      <c r="C710" s="118"/>
      <c r="D710" s="118"/>
      <c r="E710" s="118"/>
      <c r="F710" s="118"/>
      <c r="G710" s="118"/>
      <c r="H710" s="118"/>
      <c r="I710" s="133"/>
      <c r="J710" s="118"/>
      <c r="K710" s="118"/>
      <c r="L710" s="118"/>
      <c r="M710" s="118"/>
      <c r="N710" s="93"/>
    </row>
    <row r="711" spans="2:14">
      <c r="B711" s="118"/>
      <c r="C711" s="118"/>
      <c r="D711" s="118"/>
      <c r="E711" s="118"/>
      <c r="F711" s="118"/>
      <c r="G711" s="118"/>
      <c r="H711" s="118"/>
      <c r="I711" s="133"/>
      <c r="J711" s="118"/>
      <c r="K711" s="118"/>
      <c r="L711" s="118"/>
      <c r="M711" s="118"/>
      <c r="N711" s="93"/>
    </row>
    <row r="712" spans="2:14">
      <c r="B712" s="118"/>
      <c r="C712" s="118"/>
      <c r="D712" s="118"/>
      <c r="E712" s="118"/>
      <c r="F712" s="118"/>
      <c r="G712" s="118"/>
      <c r="H712" s="118"/>
      <c r="I712" s="133"/>
      <c r="J712" s="118"/>
      <c r="K712" s="118"/>
      <c r="L712" s="118"/>
      <c r="M712" s="118"/>
      <c r="N712" s="93"/>
    </row>
    <row r="713" spans="2:14">
      <c r="B713" s="118"/>
      <c r="C713" s="118"/>
      <c r="D713" s="118"/>
      <c r="E713" s="118"/>
      <c r="F713" s="118"/>
      <c r="G713" s="118"/>
      <c r="H713" s="118"/>
      <c r="I713" s="133"/>
      <c r="J713" s="118"/>
      <c r="K713" s="118"/>
      <c r="L713" s="118"/>
      <c r="M713" s="118"/>
      <c r="N713" s="93"/>
    </row>
    <row r="714" spans="2:14">
      <c r="B714" s="118"/>
      <c r="C714" s="118"/>
      <c r="D714" s="118"/>
      <c r="E714" s="118"/>
      <c r="F714" s="118"/>
      <c r="G714" s="118"/>
      <c r="H714" s="118"/>
      <c r="I714" s="133"/>
      <c r="J714" s="118"/>
      <c r="K714" s="118"/>
      <c r="L714" s="118"/>
      <c r="M714" s="118"/>
      <c r="N714" s="93"/>
    </row>
    <row r="715" spans="2:14">
      <c r="B715" s="118"/>
      <c r="C715" s="118"/>
      <c r="D715" s="118"/>
      <c r="E715" s="118"/>
      <c r="F715" s="118"/>
      <c r="G715" s="118"/>
      <c r="H715" s="118"/>
      <c r="I715" s="133"/>
      <c r="J715" s="118"/>
      <c r="K715" s="118"/>
      <c r="L715" s="118"/>
      <c r="M715" s="118"/>
      <c r="N715" s="93"/>
    </row>
    <row r="716" spans="2:14">
      <c r="B716" s="118"/>
      <c r="C716" s="118"/>
      <c r="D716" s="118"/>
      <c r="E716" s="118"/>
      <c r="F716" s="118"/>
      <c r="G716" s="118"/>
      <c r="H716" s="118"/>
      <c r="I716" s="133"/>
      <c r="J716" s="118"/>
      <c r="K716" s="118"/>
      <c r="L716" s="118"/>
      <c r="M716" s="118"/>
      <c r="N716" s="93"/>
    </row>
    <row r="717" spans="2:14">
      <c r="B717" s="118"/>
      <c r="C717" s="118"/>
      <c r="D717" s="118"/>
      <c r="E717" s="118"/>
      <c r="F717" s="118"/>
      <c r="G717" s="118"/>
      <c r="H717" s="118"/>
      <c r="I717" s="133"/>
      <c r="J717" s="118"/>
      <c r="K717" s="118"/>
      <c r="L717" s="118"/>
      <c r="M717" s="118"/>
      <c r="N717" s="93"/>
    </row>
    <row r="718" spans="2:14">
      <c r="B718" s="118"/>
      <c r="C718" s="118"/>
      <c r="D718" s="118"/>
      <c r="E718" s="118"/>
      <c r="F718" s="118"/>
      <c r="G718" s="118"/>
      <c r="H718" s="118"/>
      <c r="I718" s="133"/>
      <c r="J718" s="118"/>
      <c r="K718" s="118"/>
      <c r="L718" s="118"/>
      <c r="M718" s="118"/>
      <c r="N718" s="93"/>
    </row>
    <row r="719" spans="2:14">
      <c r="B719" s="118"/>
      <c r="C719" s="118"/>
      <c r="D719" s="118"/>
      <c r="E719" s="118"/>
      <c r="F719" s="118"/>
      <c r="G719" s="118"/>
      <c r="H719" s="118"/>
      <c r="I719" s="133"/>
      <c r="J719" s="118"/>
      <c r="K719" s="118"/>
      <c r="L719" s="118"/>
      <c r="M719" s="118"/>
      <c r="N719" s="93"/>
    </row>
    <row r="720" spans="2:14">
      <c r="B720" s="118"/>
      <c r="C720" s="118"/>
      <c r="D720" s="118"/>
      <c r="E720" s="118"/>
      <c r="F720" s="118"/>
      <c r="G720" s="118"/>
      <c r="H720" s="118"/>
      <c r="I720" s="133"/>
      <c r="J720" s="118"/>
      <c r="K720" s="118"/>
      <c r="L720" s="118"/>
      <c r="M720" s="118"/>
      <c r="N720" s="93"/>
    </row>
    <row r="721" spans="2:14">
      <c r="B721" s="118"/>
      <c r="C721" s="118"/>
      <c r="D721" s="118"/>
      <c r="E721" s="118"/>
      <c r="F721" s="118"/>
      <c r="G721" s="118"/>
      <c r="H721" s="118"/>
      <c r="I721" s="133"/>
      <c r="J721" s="118"/>
      <c r="K721" s="118"/>
      <c r="L721" s="118"/>
      <c r="M721" s="118"/>
      <c r="N721" s="93"/>
    </row>
    <row r="722" spans="2:14">
      <c r="B722" s="118"/>
      <c r="C722" s="118"/>
      <c r="D722" s="118"/>
      <c r="E722" s="118"/>
      <c r="F722" s="118"/>
      <c r="G722" s="118"/>
      <c r="H722" s="118"/>
      <c r="I722" s="133"/>
      <c r="J722" s="118"/>
      <c r="K722" s="118"/>
      <c r="L722" s="118"/>
      <c r="M722" s="118"/>
      <c r="N722" s="93"/>
    </row>
    <row r="723" spans="2:14">
      <c r="B723" s="118"/>
      <c r="C723" s="118"/>
      <c r="D723" s="118"/>
      <c r="E723" s="118"/>
      <c r="F723" s="118"/>
      <c r="G723" s="118"/>
      <c r="H723" s="118"/>
      <c r="I723" s="133"/>
      <c r="J723" s="118"/>
      <c r="K723" s="118"/>
      <c r="L723" s="118"/>
      <c r="M723" s="118"/>
      <c r="N723" s="93"/>
    </row>
    <row r="724" spans="2:14">
      <c r="B724" s="118"/>
      <c r="C724" s="118"/>
      <c r="D724" s="118"/>
      <c r="E724" s="118"/>
      <c r="F724" s="118"/>
      <c r="G724" s="118"/>
      <c r="H724" s="118"/>
      <c r="I724" s="133"/>
      <c r="J724" s="118"/>
      <c r="K724" s="118"/>
      <c r="L724" s="118"/>
      <c r="M724" s="118"/>
      <c r="N724" s="93"/>
    </row>
    <row r="725" spans="2:14">
      <c r="B725" s="118"/>
      <c r="C725" s="118"/>
      <c r="D725" s="118"/>
      <c r="E725" s="118"/>
      <c r="F725" s="118"/>
      <c r="G725" s="118"/>
      <c r="H725" s="118"/>
      <c r="I725" s="133"/>
      <c r="J725" s="118"/>
      <c r="K725" s="118"/>
      <c r="L725" s="118"/>
      <c r="M725" s="118"/>
      <c r="N725" s="93"/>
    </row>
    <row r="726" spans="2:14">
      <c r="B726" s="118"/>
      <c r="C726" s="118"/>
      <c r="D726" s="118"/>
      <c r="E726" s="118"/>
      <c r="F726" s="118"/>
      <c r="G726" s="118"/>
      <c r="H726" s="118"/>
      <c r="I726" s="133"/>
      <c r="J726" s="118"/>
      <c r="K726" s="118"/>
      <c r="L726" s="118"/>
      <c r="M726" s="118"/>
      <c r="N726" s="93"/>
    </row>
    <row r="727" spans="2:14">
      <c r="B727" s="118"/>
      <c r="C727" s="118"/>
      <c r="D727" s="118"/>
      <c r="E727" s="118"/>
      <c r="F727" s="118"/>
      <c r="G727" s="118"/>
      <c r="H727" s="118"/>
      <c r="I727" s="133"/>
      <c r="J727" s="118"/>
      <c r="K727" s="118"/>
      <c r="L727" s="118"/>
      <c r="M727" s="118"/>
      <c r="N727" s="93"/>
    </row>
    <row r="728" spans="2:14">
      <c r="B728" s="118"/>
      <c r="C728" s="118"/>
      <c r="D728" s="118"/>
      <c r="E728" s="118"/>
      <c r="F728" s="118"/>
      <c r="G728" s="118"/>
      <c r="H728" s="118"/>
      <c r="I728" s="133"/>
      <c r="J728" s="118"/>
      <c r="K728" s="118"/>
      <c r="L728" s="118"/>
      <c r="M728" s="118"/>
      <c r="N728" s="93"/>
    </row>
    <row r="729" spans="2:14">
      <c r="B729" s="118"/>
      <c r="C729" s="118"/>
      <c r="D729" s="118"/>
      <c r="E729" s="118"/>
      <c r="F729" s="118"/>
      <c r="G729" s="118"/>
      <c r="H729" s="118"/>
      <c r="I729" s="133"/>
      <c r="J729" s="118"/>
      <c r="K729" s="118"/>
      <c r="L729" s="118"/>
      <c r="M729" s="118"/>
      <c r="N729" s="93"/>
    </row>
    <row r="730" spans="2:14">
      <c r="B730" s="118"/>
      <c r="C730" s="118"/>
      <c r="D730" s="118"/>
      <c r="E730" s="118"/>
      <c r="F730" s="118"/>
      <c r="G730" s="118"/>
      <c r="H730" s="118"/>
      <c r="I730" s="133"/>
      <c r="J730" s="118"/>
      <c r="K730" s="118"/>
      <c r="L730" s="118"/>
      <c r="M730" s="118"/>
      <c r="N730" s="93"/>
    </row>
    <row r="731" spans="2:14">
      <c r="B731" s="118"/>
      <c r="C731" s="118"/>
      <c r="D731" s="118"/>
      <c r="E731" s="118"/>
      <c r="F731" s="118"/>
      <c r="G731" s="118"/>
      <c r="H731" s="118"/>
      <c r="I731" s="133"/>
      <c r="J731" s="118"/>
      <c r="K731" s="118"/>
      <c r="L731" s="118"/>
      <c r="M731" s="118"/>
      <c r="N731" s="93"/>
    </row>
    <row r="732" spans="2:14">
      <c r="B732" s="118"/>
      <c r="C732" s="118"/>
      <c r="D732" s="118"/>
      <c r="E732" s="118"/>
      <c r="F732" s="118"/>
      <c r="G732" s="118"/>
      <c r="H732" s="118"/>
      <c r="I732" s="133"/>
      <c r="J732" s="118"/>
      <c r="K732" s="118"/>
      <c r="L732" s="118"/>
      <c r="M732" s="118"/>
      <c r="N732" s="93"/>
    </row>
    <row r="733" spans="2:14">
      <c r="B733" s="118"/>
      <c r="C733" s="118"/>
      <c r="D733" s="118"/>
      <c r="E733" s="118"/>
      <c r="F733" s="118"/>
      <c r="G733" s="118"/>
      <c r="H733" s="118"/>
      <c r="I733" s="133"/>
      <c r="J733" s="118"/>
      <c r="K733" s="118"/>
      <c r="L733" s="118"/>
      <c r="M733" s="118"/>
      <c r="N733" s="93"/>
    </row>
    <row r="734" spans="2:14">
      <c r="B734" s="118"/>
      <c r="C734" s="118"/>
      <c r="D734" s="118"/>
      <c r="E734" s="118"/>
      <c r="F734" s="118"/>
      <c r="G734" s="118"/>
      <c r="H734" s="118"/>
      <c r="I734" s="133"/>
      <c r="J734" s="118"/>
      <c r="K734" s="118"/>
      <c r="L734" s="118"/>
      <c r="M734" s="118"/>
      <c r="N734" s="93"/>
    </row>
    <row r="735" spans="2:14">
      <c r="B735" s="118"/>
      <c r="C735" s="118"/>
      <c r="D735" s="118"/>
      <c r="E735" s="118"/>
      <c r="F735" s="118"/>
      <c r="G735" s="118"/>
      <c r="H735" s="118"/>
      <c r="I735" s="133"/>
      <c r="J735" s="118"/>
      <c r="K735" s="118"/>
      <c r="L735" s="118"/>
      <c r="M735" s="118"/>
      <c r="N735" s="93"/>
    </row>
    <row r="736" spans="2:14">
      <c r="B736" s="118"/>
      <c r="C736" s="118"/>
      <c r="D736" s="118"/>
      <c r="E736" s="118"/>
      <c r="F736" s="118"/>
      <c r="G736" s="118"/>
      <c r="H736" s="118"/>
      <c r="I736" s="133"/>
      <c r="J736" s="118"/>
      <c r="K736" s="118"/>
      <c r="L736" s="118"/>
      <c r="M736" s="118"/>
      <c r="N736" s="93"/>
    </row>
    <row r="737" spans="2:14">
      <c r="B737" s="118"/>
      <c r="C737" s="118"/>
      <c r="D737" s="118"/>
      <c r="E737" s="118"/>
      <c r="F737" s="118"/>
      <c r="G737" s="118"/>
      <c r="H737" s="118"/>
      <c r="I737" s="133"/>
      <c r="J737" s="118"/>
      <c r="K737" s="118"/>
      <c r="L737" s="118"/>
      <c r="M737" s="118"/>
      <c r="N737" s="93"/>
    </row>
    <row r="738" spans="2:14">
      <c r="B738" s="118"/>
      <c r="C738" s="118"/>
      <c r="D738" s="118"/>
      <c r="E738" s="118"/>
      <c r="F738" s="118"/>
      <c r="G738" s="118"/>
      <c r="H738" s="118"/>
      <c r="I738" s="133"/>
      <c r="J738" s="118"/>
      <c r="K738" s="118"/>
      <c r="L738" s="118"/>
      <c r="M738" s="118"/>
      <c r="N738" s="93"/>
    </row>
    <row r="739" spans="2:14">
      <c r="B739" s="118"/>
      <c r="C739" s="118"/>
      <c r="D739" s="118"/>
      <c r="E739" s="118"/>
      <c r="F739" s="118"/>
      <c r="G739" s="118"/>
      <c r="H739" s="118"/>
      <c r="I739" s="133"/>
      <c r="J739" s="118"/>
      <c r="K739" s="118"/>
      <c r="L739" s="118"/>
      <c r="M739" s="118"/>
      <c r="N739" s="93"/>
    </row>
    <row r="740" spans="2:14">
      <c r="B740" s="118"/>
      <c r="C740" s="118"/>
      <c r="D740" s="118"/>
      <c r="E740" s="118"/>
      <c r="F740" s="118"/>
      <c r="G740" s="118"/>
      <c r="H740" s="118"/>
      <c r="I740" s="133"/>
      <c r="J740" s="118"/>
      <c r="K740" s="118"/>
      <c r="L740" s="118"/>
      <c r="M740" s="118"/>
      <c r="N740" s="93"/>
    </row>
    <row r="741" spans="2:14">
      <c r="B741" s="118"/>
      <c r="C741" s="118"/>
      <c r="D741" s="118"/>
      <c r="E741" s="118"/>
      <c r="F741" s="118"/>
      <c r="G741" s="118"/>
      <c r="H741" s="118"/>
      <c r="I741" s="133"/>
      <c r="J741" s="118"/>
      <c r="K741" s="118"/>
      <c r="L741" s="118"/>
      <c r="M741" s="118"/>
      <c r="N741" s="93"/>
    </row>
    <row r="742" spans="2:14">
      <c r="B742" s="118"/>
      <c r="C742" s="118"/>
      <c r="D742" s="118"/>
      <c r="E742" s="118"/>
      <c r="F742" s="118"/>
      <c r="G742" s="118"/>
      <c r="H742" s="118"/>
      <c r="I742" s="133"/>
      <c r="J742" s="118"/>
      <c r="K742" s="118"/>
      <c r="L742" s="118"/>
      <c r="M742" s="118"/>
      <c r="N742" s="93"/>
    </row>
    <row r="743" spans="2:14">
      <c r="B743" s="118"/>
      <c r="C743" s="118"/>
      <c r="D743" s="118"/>
      <c r="E743" s="118"/>
      <c r="F743" s="118"/>
      <c r="G743" s="118"/>
      <c r="H743" s="118"/>
      <c r="I743" s="133"/>
      <c r="J743" s="118"/>
      <c r="K743" s="118"/>
      <c r="L743" s="118"/>
      <c r="M743" s="118"/>
      <c r="N743" s="93"/>
    </row>
    <row r="744" spans="2:14">
      <c r="B744" s="118"/>
      <c r="C744" s="118"/>
      <c r="D744" s="118"/>
      <c r="E744" s="118"/>
      <c r="F744" s="118"/>
      <c r="G744" s="118"/>
      <c r="H744" s="118"/>
      <c r="I744" s="133"/>
      <c r="J744" s="118"/>
      <c r="K744" s="118"/>
      <c r="L744" s="118"/>
      <c r="M744" s="118"/>
      <c r="N744" s="93"/>
    </row>
    <row r="745" spans="2:14">
      <c r="B745" s="118"/>
      <c r="C745" s="118"/>
      <c r="D745" s="118"/>
      <c r="E745" s="118"/>
      <c r="F745" s="118"/>
      <c r="G745" s="118"/>
      <c r="H745" s="118"/>
      <c r="I745" s="133"/>
      <c r="J745" s="118"/>
      <c r="K745" s="118"/>
      <c r="L745" s="118"/>
      <c r="M745" s="118"/>
      <c r="N745" s="93"/>
    </row>
    <row r="746" spans="2:14">
      <c r="B746" s="118"/>
      <c r="C746" s="118"/>
      <c r="D746" s="118"/>
      <c r="E746" s="118"/>
      <c r="F746" s="118"/>
      <c r="G746" s="118"/>
      <c r="H746" s="118"/>
      <c r="I746" s="133"/>
      <c r="J746" s="118"/>
      <c r="K746" s="118"/>
      <c r="L746" s="118"/>
      <c r="M746" s="118"/>
      <c r="N746" s="93"/>
    </row>
    <row r="747" spans="2:14">
      <c r="B747" s="118"/>
      <c r="C747" s="118"/>
      <c r="D747" s="118"/>
      <c r="E747" s="118"/>
      <c r="F747" s="118"/>
      <c r="G747" s="118"/>
      <c r="H747" s="118"/>
      <c r="I747" s="133"/>
      <c r="J747" s="118"/>
      <c r="K747" s="118"/>
      <c r="L747" s="118"/>
      <c r="M747" s="118"/>
      <c r="N747" s="93"/>
    </row>
    <row r="748" spans="2:14">
      <c r="B748" s="118"/>
      <c r="C748" s="118"/>
      <c r="D748" s="118"/>
      <c r="E748" s="118"/>
      <c r="F748" s="118"/>
      <c r="G748" s="118"/>
      <c r="H748" s="118"/>
      <c r="I748" s="133"/>
      <c r="J748" s="118"/>
      <c r="K748" s="118"/>
      <c r="L748" s="118"/>
      <c r="M748" s="118"/>
      <c r="N748" s="93"/>
    </row>
    <row r="749" spans="2:14">
      <c r="B749" s="118"/>
      <c r="C749" s="118"/>
      <c r="D749" s="118"/>
      <c r="E749" s="118"/>
      <c r="F749" s="118"/>
      <c r="G749" s="118"/>
      <c r="H749" s="118"/>
      <c r="I749" s="133"/>
      <c r="J749" s="118"/>
      <c r="K749" s="118"/>
      <c r="L749" s="118"/>
      <c r="M749" s="118"/>
      <c r="N749" s="93"/>
    </row>
    <row r="750" spans="2:14">
      <c r="B750" s="118"/>
      <c r="C750" s="118"/>
      <c r="D750" s="118"/>
      <c r="E750" s="118"/>
      <c r="F750" s="118"/>
      <c r="G750" s="118"/>
      <c r="H750" s="118"/>
      <c r="I750" s="133"/>
      <c r="J750" s="118"/>
      <c r="K750" s="118"/>
      <c r="L750" s="118"/>
      <c r="M750" s="118"/>
      <c r="N750" s="93"/>
    </row>
    <row r="751" spans="2:14">
      <c r="B751" s="118"/>
      <c r="C751" s="118"/>
      <c r="D751" s="118"/>
      <c r="E751" s="118"/>
      <c r="F751" s="118"/>
      <c r="G751" s="118"/>
      <c r="H751" s="118"/>
      <c r="I751" s="133"/>
      <c r="J751" s="118"/>
      <c r="K751" s="118"/>
      <c r="L751" s="118"/>
      <c r="M751" s="118"/>
      <c r="N751" s="93"/>
    </row>
    <row r="752" spans="2:14">
      <c r="B752" s="118"/>
      <c r="C752" s="118"/>
      <c r="D752" s="118"/>
      <c r="E752" s="118"/>
      <c r="F752" s="118"/>
      <c r="G752" s="118"/>
      <c r="H752" s="118"/>
      <c r="I752" s="133"/>
      <c r="J752" s="118"/>
      <c r="K752" s="118"/>
      <c r="L752" s="118"/>
      <c r="M752" s="118"/>
      <c r="N752" s="93"/>
    </row>
    <row r="753" spans="2:14">
      <c r="B753" s="118"/>
      <c r="C753" s="118"/>
      <c r="D753" s="118"/>
      <c r="E753" s="118"/>
      <c r="F753" s="118"/>
      <c r="G753" s="118"/>
      <c r="H753" s="118"/>
      <c r="I753" s="133"/>
      <c r="J753" s="118"/>
      <c r="K753" s="118"/>
      <c r="L753" s="118"/>
      <c r="M753" s="118"/>
      <c r="N753" s="93"/>
    </row>
    <row r="754" spans="2:14">
      <c r="B754" s="118"/>
      <c r="C754" s="118"/>
      <c r="D754" s="118"/>
      <c r="E754" s="118"/>
      <c r="F754" s="118"/>
      <c r="G754" s="118"/>
      <c r="H754" s="118"/>
      <c r="I754" s="133"/>
      <c r="J754" s="118"/>
      <c r="K754" s="118"/>
      <c r="L754" s="118"/>
      <c r="M754" s="118"/>
      <c r="N754" s="93"/>
    </row>
    <row r="755" spans="2:14">
      <c r="B755" s="118"/>
      <c r="C755" s="118"/>
      <c r="D755" s="118"/>
      <c r="E755" s="118"/>
      <c r="F755" s="118"/>
      <c r="G755" s="118"/>
      <c r="H755" s="118"/>
      <c r="I755" s="133"/>
      <c r="J755" s="118"/>
      <c r="K755" s="118"/>
      <c r="L755" s="118"/>
      <c r="M755" s="118"/>
      <c r="N755" s="93"/>
    </row>
    <row r="756" spans="2:14">
      <c r="B756" s="118"/>
      <c r="C756" s="118"/>
      <c r="D756" s="118"/>
      <c r="E756" s="118"/>
      <c r="F756" s="118"/>
      <c r="G756" s="118"/>
      <c r="H756" s="118"/>
      <c r="I756" s="133"/>
      <c r="J756" s="118"/>
      <c r="K756" s="118"/>
      <c r="L756" s="118"/>
      <c r="M756" s="118"/>
      <c r="N756" s="93"/>
    </row>
    <row r="757" spans="2:14">
      <c r="B757" s="118"/>
      <c r="C757" s="118"/>
      <c r="D757" s="118"/>
      <c r="E757" s="118"/>
      <c r="F757" s="118"/>
      <c r="G757" s="118"/>
      <c r="H757" s="118"/>
      <c r="I757" s="133"/>
      <c r="J757" s="118"/>
      <c r="K757" s="118"/>
      <c r="L757" s="118"/>
      <c r="M757" s="118"/>
      <c r="N757" s="93"/>
    </row>
    <row r="758" spans="2:14">
      <c r="B758" s="118"/>
      <c r="C758" s="118"/>
      <c r="D758" s="118"/>
      <c r="E758" s="118"/>
      <c r="F758" s="118"/>
      <c r="G758" s="118"/>
      <c r="H758" s="118"/>
      <c r="I758" s="133"/>
      <c r="J758" s="118"/>
      <c r="K758" s="118"/>
      <c r="L758" s="118"/>
      <c r="M758" s="118"/>
      <c r="N758" s="93"/>
    </row>
    <row r="759" spans="2:14">
      <c r="B759" s="118"/>
      <c r="C759" s="118"/>
      <c r="D759" s="118"/>
      <c r="E759" s="118"/>
      <c r="F759" s="118"/>
      <c r="G759" s="118"/>
      <c r="H759" s="118"/>
      <c r="I759" s="133"/>
      <c r="J759" s="118"/>
      <c r="K759" s="118"/>
      <c r="L759" s="118"/>
      <c r="M759" s="118"/>
      <c r="N759" s="93"/>
    </row>
    <row r="760" spans="2:14">
      <c r="B760" s="118"/>
      <c r="C760" s="118"/>
      <c r="D760" s="118"/>
      <c r="E760" s="118"/>
      <c r="F760" s="118"/>
      <c r="G760" s="118"/>
      <c r="H760" s="118"/>
      <c r="I760" s="133"/>
      <c r="J760" s="118"/>
      <c r="K760" s="118"/>
      <c r="L760" s="118"/>
      <c r="M760" s="118"/>
      <c r="N760" s="93"/>
    </row>
    <row r="761" spans="2:14">
      <c r="B761" s="118"/>
      <c r="C761" s="118"/>
      <c r="D761" s="118"/>
      <c r="E761" s="118"/>
      <c r="F761" s="118"/>
      <c r="G761" s="118"/>
      <c r="H761" s="118"/>
      <c r="I761" s="133"/>
      <c r="J761" s="118"/>
      <c r="K761" s="118"/>
      <c r="L761" s="118"/>
      <c r="M761" s="118"/>
      <c r="N761" s="93"/>
    </row>
    <row r="762" spans="2:14">
      <c r="B762" s="118"/>
      <c r="C762" s="118"/>
      <c r="D762" s="118"/>
      <c r="E762" s="118"/>
      <c r="F762" s="118"/>
      <c r="G762" s="118"/>
      <c r="H762" s="118"/>
      <c r="I762" s="133"/>
      <c r="J762" s="118"/>
      <c r="K762" s="118"/>
      <c r="L762" s="118"/>
      <c r="M762" s="118"/>
      <c r="N762" s="93"/>
    </row>
    <row r="763" spans="2:14">
      <c r="B763" s="118"/>
      <c r="C763" s="118"/>
      <c r="D763" s="118"/>
      <c r="E763" s="118"/>
      <c r="F763" s="118"/>
      <c r="G763" s="118"/>
      <c r="H763" s="118"/>
      <c r="I763" s="133"/>
      <c r="J763" s="118"/>
      <c r="K763" s="118"/>
      <c r="L763" s="118"/>
      <c r="M763" s="118"/>
      <c r="N763" s="93"/>
    </row>
    <row r="764" spans="2:14">
      <c r="B764" s="118"/>
      <c r="C764" s="118"/>
      <c r="D764" s="118"/>
      <c r="E764" s="118"/>
      <c r="F764" s="118"/>
      <c r="G764" s="118"/>
      <c r="H764" s="118"/>
      <c r="I764" s="133"/>
      <c r="J764" s="118"/>
      <c r="K764" s="118"/>
      <c r="L764" s="118"/>
      <c r="M764" s="118"/>
      <c r="N764" s="93"/>
    </row>
    <row r="765" spans="2:14">
      <c r="B765" s="118"/>
      <c r="C765" s="118"/>
      <c r="D765" s="118"/>
      <c r="E765" s="118"/>
      <c r="F765" s="118"/>
      <c r="G765" s="118"/>
      <c r="H765" s="118"/>
      <c r="I765" s="133"/>
      <c r="J765" s="118"/>
      <c r="K765" s="118"/>
      <c r="L765" s="118"/>
      <c r="M765" s="118"/>
      <c r="N765" s="93"/>
    </row>
    <row r="766" spans="2:14">
      <c r="B766" s="118"/>
      <c r="C766" s="118"/>
      <c r="D766" s="118"/>
      <c r="E766" s="118"/>
      <c r="F766" s="118"/>
      <c r="G766" s="118"/>
      <c r="H766" s="118"/>
      <c r="I766" s="133"/>
      <c r="J766" s="118"/>
      <c r="K766" s="118"/>
      <c r="L766" s="118"/>
      <c r="M766" s="118"/>
      <c r="N766" s="93"/>
    </row>
    <row r="767" spans="2:14">
      <c r="B767" s="118"/>
      <c r="C767" s="118"/>
      <c r="D767" s="118"/>
      <c r="E767" s="118"/>
      <c r="F767" s="118"/>
      <c r="G767" s="118"/>
      <c r="H767" s="118"/>
      <c r="I767" s="133"/>
      <c r="J767" s="118"/>
      <c r="K767" s="118"/>
      <c r="L767" s="118"/>
      <c r="M767" s="118"/>
      <c r="N767" s="93"/>
    </row>
    <row r="768" spans="2:14">
      <c r="B768" s="118"/>
      <c r="C768" s="118"/>
      <c r="D768" s="118"/>
      <c r="E768" s="118"/>
      <c r="F768" s="118"/>
      <c r="G768" s="118"/>
      <c r="H768" s="118"/>
      <c r="I768" s="133"/>
      <c r="J768" s="118"/>
      <c r="K768" s="118"/>
      <c r="L768" s="118"/>
      <c r="M768" s="118"/>
      <c r="N768" s="93"/>
    </row>
    <row r="769" spans="2:14">
      <c r="B769" s="118"/>
      <c r="C769" s="118"/>
      <c r="D769" s="118"/>
      <c r="E769" s="118"/>
      <c r="F769" s="118"/>
      <c r="G769" s="118"/>
      <c r="H769" s="118"/>
      <c r="I769" s="133"/>
      <c r="J769" s="118"/>
      <c r="K769" s="118"/>
      <c r="L769" s="118"/>
      <c r="M769" s="118"/>
      <c r="N769" s="93"/>
    </row>
    <row r="770" spans="2:14">
      <c r="B770" s="118"/>
      <c r="C770" s="118"/>
      <c r="D770" s="118"/>
      <c r="E770" s="118"/>
      <c r="F770" s="118"/>
      <c r="G770" s="118"/>
      <c r="H770" s="118"/>
      <c r="I770" s="133"/>
      <c r="J770" s="118"/>
      <c r="K770" s="118"/>
      <c r="L770" s="118"/>
      <c r="M770" s="118"/>
      <c r="N770" s="93"/>
    </row>
    <row r="771" spans="2:14">
      <c r="B771" s="118"/>
      <c r="C771" s="118"/>
      <c r="D771" s="118"/>
      <c r="E771" s="118"/>
      <c r="F771" s="118"/>
      <c r="G771" s="118"/>
      <c r="H771" s="118"/>
      <c r="I771" s="133"/>
      <c r="J771" s="118"/>
      <c r="K771" s="118"/>
      <c r="L771" s="118"/>
      <c r="M771" s="118"/>
      <c r="N771" s="93"/>
    </row>
    <row r="772" spans="2:14">
      <c r="B772" s="118"/>
      <c r="C772" s="118"/>
      <c r="D772" s="118"/>
      <c r="E772" s="118"/>
      <c r="F772" s="118"/>
      <c r="G772" s="118"/>
      <c r="H772" s="118"/>
      <c r="I772" s="133"/>
      <c r="J772" s="118"/>
      <c r="K772" s="118"/>
      <c r="L772" s="118"/>
      <c r="M772" s="118"/>
      <c r="N772" s="93"/>
    </row>
    <row r="773" spans="2:14">
      <c r="B773" s="118"/>
      <c r="C773" s="118"/>
      <c r="D773" s="118"/>
      <c r="E773" s="118"/>
      <c r="F773" s="118"/>
      <c r="G773" s="118"/>
      <c r="H773" s="118"/>
      <c r="I773" s="133"/>
      <c r="J773" s="118"/>
      <c r="K773" s="118"/>
      <c r="L773" s="118"/>
      <c r="M773" s="118"/>
      <c r="N773" s="93"/>
    </row>
    <row r="774" spans="2:14">
      <c r="B774" s="118"/>
      <c r="C774" s="118"/>
      <c r="D774" s="118"/>
      <c r="E774" s="118"/>
      <c r="F774" s="118"/>
      <c r="G774" s="118"/>
      <c r="H774" s="118"/>
      <c r="I774" s="133"/>
      <c r="J774" s="118"/>
      <c r="K774" s="118"/>
      <c r="L774" s="118"/>
      <c r="M774" s="118"/>
      <c r="N774" s="93"/>
    </row>
    <row r="775" spans="2:14">
      <c r="B775" s="118"/>
      <c r="C775" s="118"/>
      <c r="D775" s="118"/>
      <c r="E775" s="118"/>
      <c r="F775" s="118"/>
      <c r="G775" s="118"/>
      <c r="H775" s="118"/>
      <c r="I775" s="133"/>
      <c r="J775" s="118"/>
      <c r="K775" s="118"/>
      <c r="L775" s="118"/>
      <c r="M775" s="118"/>
      <c r="N775" s="93"/>
    </row>
    <row r="776" spans="2:14">
      <c r="B776" s="118"/>
      <c r="C776" s="118"/>
      <c r="D776" s="118"/>
      <c r="E776" s="118"/>
      <c r="F776" s="118"/>
      <c r="G776" s="118"/>
      <c r="H776" s="118"/>
      <c r="I776" s="133"/>
      <c r="J776" s="118"/>
      <c r="K776" s="118"/>
      <c r="L776" s="118"/>
      <c r="M776" s="118"/>
      <c r="N776" s="93"/>
    </row>
    <row r="777" spans="2:14">
      <c r="B777" s="118"/>
      <c r="C777" s="118"/>
      <c r="D777" s="118"/>
      <c r="E777" s="118"/>
      <c r="F777" s="118"/>
      <c r="G777" s="118"/>
      <c r="H777" s="118"/>
      <c r="I777" s="133"/>
      <c r="J777" s="118"/>
      <c r="K777" s="118"/>
      <c r="L777" s="118"/>
      <c r="M777" s="118"/>
      <c r="N777" s="93"/>
    </row>
    <row r="778" spans="2:14">
      <c r="B778" s="118"/>
      <c r="C778" s="118"/>
      <c r="D778" s="118"/>
      <c r="E778" s="118"/>
      <c r="F778" s="118"/>
      <c r="G778" s="118"/>
      <c r="H778" s="118"/>
      <c r="I778" s="133"/>
      <c r="J778" s="118"/>
      <c r="K778" s="118"/>
      <c r="L778" s="118"/>
      <c r="M778" s="118"/>
      <c r="N778" s="93"/>
    </row>
    <row r="779" spans="2:14">
      <c r="B779" s="118"/>
      <c r="C779" s="118"/>
      <c r="D779" s="118"/>
      <c r="E779" s="118"/>
      <c r="F779" s="118"/>
      <c r="G779" s="118"/>
      <c r="H779" s="118"/>
      <c r="I779" s="133"/>
      <c r="J779" s="118"/>
      <c r="K779" s="118"/>
      <c r="L779" s="118"/>
      <c r="M779" s="118"/>
      <c r="N779" s="93"/>
    </row>
    <row r="780" spans="2:14">
      <c r="B780" s="118"/>
      <c r="C780" s="118"/>
      <c r="D780" s="118"/>
      <c r="E780" s="118"/>
      <c r="F780" s="118"/>
      <c r="G780" s="118"/>
      <c r="H780" s="118"/>
      <c r="I780" s="133"/>
      <c r="J780" s="118"/>
      <c r="K780" s="118"/>
      <c r="L780" s="118"/>
      <c r="M780" s="118"/>
      <c r="N780" s="93"/>
    </row>
    <row r="781" spans="2:14">
      <c r="B781" s="118"/>
      <c r="C781" s="118"/>
      <c r="D781" s="118"/>
      <c r="E781" s="118"/>
      <c r="F781" s="118"/>
      <c r="G781" s="118"/>
      <c r="H781" s="118"/>
      <c r="I781" s="133"/>
      <c r="J781" s="118"/>
      <c r="K781" s="118"/>
      <c r="L781" s="118"/>
      <c r="M781" s="118"/>
      <c r="N781" s="93"/>
    </row>
    <row r="782" spans="2:14">
      <c r="B782" s="118"/>
      <c r="C782" s="118"/>
      <c r="D782" s="118"/>
      <c r="E782" s="118"/>
      <c r="F782" s="118"/>
      <c r="G782" s="118"/>
      <c r="H782" s="118"/>
      <c r="I782" s="133"/>
      <c r="J782" s="118"/>
      <c r="K782" s="118"/>
      <c r="L782" s="118"/>
      <c r="M782" s="118"/>
      <c r="N782" s="93"/>
    </row>
    <row r="783" spans="2:14">
      <c r="B783" s="118"/>
      <c r="C783" s="118"/>
      <c r="D783" s="118"/>
      <c r="E783" s="118"/>
      <c r="F783" s="118"/>
      <c r="G783" s="118"/>
      <c r="H783" s="118"/>
      <c r="I783" s="133"/>
      <c r="J783" s="118"/>
      <c r="K783" s="118"/>
      <c r="L783" s="118"/>
      <c r="M783" s="118"/>
      <c r="N783" s="93"/>
    </row>
    <row r="784" spans="2:14">
      <c r="B784" s="118"/>
      <c r="C784" s="118"/>
      <c r="D784" s="118"/>
      <c r="E784" s="118"/>
      <c r="F784" s="118"/>
      <c r="G784" s="118"/>
      <c r="H784" s="118"/>
      <c r="I784" s="133"/>
      <c r="J784" s="118"/>
      <c r="K784" s="118"/>
      <c r="L784" s="118"/>
      <c r="M784" s="118"/>
      <c r="N784" s="93"/>
    </row>
    <row r="785" spans="2:14">
      <c r="B785" s="118"/>
      <c r="C785" s="118"/>
      <c r="D785" s="118"/>
      <c r="E785" s="118"/>
      <c r="F785" s="118"/>
      <c r="G785" s="118"/>
      <c r="H785" s="118"/>
      <c r="I785" s="133"/>
      <c r="J785" s="118"/>
      <c r="K785" s="118"/>
      <c r="L785" s="118"/>
      <c r="M785" s="118"/>
      <c r="N785" s="93"/>
    </row>
    <row r="786" spans="2:14">
      <c r="B786" s="118"/>
      <c r="C786" s="118"/>
      <c r="D786" s="118"/>
      <c r="E786" s="118"/>
      <c r="F786" s="118"/>
      <c r="G786" s="118"/>
      <c r="H786" s="118"/>
      <c r="I786" s="133"/>
      <c r="J786" s="118"/>
      <c r="K786" s="118"/>
      <c r="L786" s="118"/>
      <c r="M786" s="118"/>
      <c r="N786" s="93"/>
    </row>
    <row r="787" spans="2:14">
      <c r="B787" s="118"/>
      <c r="C787" s="118"/>
      <c r="D787" s="118"/>
      <c r="E787" s="118"/>
      <c r="F787" s="118"/>
      <c r="G787" s="118"/>
      <c r="H787" s="118"/>
      <c r="I787" s="133"/>
      <c r="J787" s="118"/>
      <c r="K787" s="118"/>
      <c r="L787" s="118"/>
      <c r="M787" s="118"/>
      <c r="N787" s="93"/>
    </row>
    <row r="788" spans="2:14">
      <c r="B788" s="118"/>
      <c r="C788" s="118"/>
      <c r="D788" s="118"/>
      <c r="E788" s="118"/>
      <c r="F788" s="118"/>
      <c r="G788" s="118"/>
      <c r="H788" s="118"/>
      <c r="I788" s="133"/>
      <c r="J788" s="118"/>
      <c r="K788" s="118"/>
      <c r="L788" s="118"/>
      <c r="M788" s="118"/>
      <c r="N788" s="93"/>
    </row>
    <row r="789" spans="2:14">
      <c r="B789" s="118"/>
      <c r="C789" s="118"/>
      <c r="D789" s="118"/>
      <c r="E789" s="118"/>
      <c r="F789" s="118"/>
      <c r="G789" s="118"/>
      <c r="H789" s="118"/>
      <c r="I789" s="133"/>
      <c r="J789" s="118"/>
      <c r="K789" s="118"/>
      <c r="L789" s="118"/>
      <c r="M789" s="118"/>
      <c r="N789" s="93"/>
    </row>
    <row r="790" spans="2:14">
      <c r="B790" s="118"/>
      <c r="C790" s="118"/>
      <c r="D790" s="118"/>
      <c r="E790" s="118"/>
      <c r="F790" s="118"/>
      <c r="G790" s="118"/>
      <c r="H790" s="118"/>
      <c r="I790" s="133"/>
      <c r="J790" s="118"/>
      <c r="K790" s="118"/>
      <c r="L790" s="118"/>
      <c r="M790" s="118"/>
      <c r="N790" s="93"/>
    </row>
    <row r="791" spans="2:14">
      <c r="B791" s="118"/>
      <c r="C791" s="118"/>
      <c r="D791" s="118"/>
      <c r="E791" s="118"/>
      <c r="F791" s="118"/>
      <c r="G791" s="118"/>
      <c r="H791" s="118"/>
      <c r="I791" s="133"/>
      <c r="J791" s="118"/>
      <c r="K791" s="118"/>
      <c r="L791" s="118"/>
      <c r="M791" s="118"/>
      <c r="N791" s="93"/>
    </row>
    <row r="792" spans="2:14">
      <c r="B792" s="118"/>
      <c r="C792" s="118"/>
      <c r="D792" s="118"/>
      <c r="E792" s="118"/>
      <c r="F792" s="118"/>
      <c r="G792" s="118"/>
      <c r="H792" s="118"/>
      <c r="I792" s="133"/>
      <c r="J792" s="118"/>
      <c r="K792" s="118"/>
      <c r="L792" s="118"/>
      <c r="M792" s="118"/>
      <c r="N792" s="93"/>
    </row>
    <row r="793" spans="2:14">
      <c r="B793" s="118"/>
      <c r="C793" s="118"/>
      <c r="D793" s="118"/>
      <c r="E793" s="118"/>
      <c r="F793" s="118"/>
      <c r="G793" s="118"/>
      <c r="H793" s="118"/>
      <c r="I793" s="133"/>
      <c r="J793" s="118"/>
      <c r="K793" s="118"/>
      <c r="L793" s="118"/>
      <c r="M793" s="118"/>
      <c r="N793" s="93"/>
    </row>
    <row r="794" spans="2:14">
      <c r="B794" s="118"/>
      <c r="C794" s="118"/>
      <c r="D794" s="118"/>
      <c r="E794" s="118"/>
      <c r="F794" s="118"/>
      <c r="G794" s="118"/>
      <c r="H794" s="118"/>
      <c r="I794" s="133"/>
      <c r="J794" s="118"/>
      <c r="K794" s="118"/>
      <c r="L794" s="118"/>
      <c r="M794" s="118"/>
      <c r="N794" s="93"/>
    </row>
    <row r="795" spans="2:14">
      <c r="B795" s="118"/>
      <c r="C795" s="118"/>
      <c r="D795" s="118"/>
      <c r="E795" s="118"/>
      <c r="F795" s="118"/>
      <c r="G795" s="118"/>
      <c r="H795" s="118"/>
      <c r="I795" s="133"/>
      <c r="J795" s="118"/>
      <c r="K795" s="118"/>
      <c r="L795" s="118"/>
      <c r="M795" s="118"/>
      <c r="N795" s="93"/>
    </row>
    <row r="796" spans="2:14">
      <c r="B796" s="118"/>
      <c r="C796" s="118"/>
      <c r="D796" s="118"/>
      <c r="E796" s="118"/>
      <c r="F796" s="118"/>
      <c r="G796" s="118"/>
      <c r="H796" s="118"/>
      <c r="I796" s="133"/>
      <c r="J796" s="118"/>
      <c r="K796" s="118"/>
      <c r="L796" s="118"/>
      <c r="M796" s="118"/>
      <c r="N796" s="93"/>
    </row>
    <row r="797" spans="2:14">
      <c r="B797" s="118"/>
      <c r="C797" s="118"/>
      <c r="D797" s="118"/>
      <c r="E797" s="118"/>
      <c r="F797" s="118"/>
      <c r="G797" s="118"/>
      <c r="H797" s="118"/>
      <c r="I797" s="133"/>
      <c r="J797" s="118"/>
      <c r="K797" s="118"/>
      <c r="L797" s="118"/>
      <c r="M797" s="118"/>
      <c r="N797" s="93"/>
    </row>
    <row r="798" spans="2:14">
      <c r="B798" s="118"/>
      <c r="C798" s="118"/>
      <c r="D798" s="118"/>
      <c r="E798" s="118"/>
      <c r="F798" s="118"/>
      <c r="G798" s="118"/>
      <c r="H798" s="118"/>
      <c r="I798" s="133"/>
      <c r="J798" s="118"/>
      <c r="K798" s="118"/>
      <c r="L798" s="118"/>
      <c r="M798" s="118"/>
      <c r="N798" s="93"/>
    </row>
    <row r="799" spans="2:14">
      <c r="B799" s="118"/>
      <c r="C799" s="118"/>
      <c r="D799" s="118"/>
      <c r="E799" s="118"/>
      <c r="F799" s="118"/>
      <c r="G799" s="118"/>
      <c r="H799" s="118"/>
      <c r="I799" s="133"/>
      <c r="J799" s="118"/>
      <c r="K799" s="118"/>
      <c r="L799" s="118"/>
      <c r="M799" s="118"/>
      <c r="N799" s="93"/>
    </row>
    <row r="800" spans="2:14">
      <c r="B800" s="118"/>
      <c r="C800" s="118"/>
      <c r="D800" s="118"/>
      <c r="E800" s="118"/>
      <c r="F800" s="118"/>
      <c r="G800" s="118"/>
      <c r="H800" s="118"/>
      <c r="I800" s="133"/>
      <c r="J800" s="118"/>
      <c r="K800" s="118"/>
      <c r="L800" s="118"/>
      <c r="M800" s="118"/>
      <c r="N800" s="93"/>
    </row>
    <row r="801" spans="2:14">
      <c r="B801" s="118"/>
      <c r="C801" s="118"/>
      <c r="D801" s="118"/>
      <c r="E801" s="118"/>
      <c r="F801" s="118"/>
      <c r="G801" s="118"/>
      <c r="H801" s="118"/>
      <c r="I801" s="133"/>
      <c r="J801" s="118"/>
      <c r="K801" s="118"/>
      <c r="L801" s="118"/>
      <c r="M801" s="118"/>
      <c r="N801" s="93"/>
    </row>
    <row r="802" spans="2:14">
      <c r="B802" s="118"/>
      <c r="C802" s="118"/>
      <c r="D802" s="118"/>
      <c r="E802" s="118"/>
      <c r="F802" s="118"/>
      <c r="G802" s="118"/>
      <c r="H802" s="118"/>
      <c r="I802" s="133"/>
      <c r="J802" s="118"/>
      <c r="K802" s="118"/>
      <c r="L802" s="118"/>
      <c r="M802" s="118"/>
      <c r="N802" s="93"/>
    </row>
    <row r="803" spans="2:14">
      <c r="B803" s="118"/>
      <c r="C803" s="118"/>
      <c r="D803" s="118"/>
      <c r="E803" s="118"/>
      <c r="F803" s="118"/>
      <c r="G803" s="118"/>
      <c r="H803" s="118"/>
      <c r="I803" s="133"/>
      <c r="J803" s="118"/>
      <c r="K803" s="118"/>
      <c r="L803" s="118"/>
      <c r="M803" s="118"/>
      <c r="N803" s="93"/>
    </row>
    <row r="804" spans="2:14">
      <c r="B804" s="118"/>
      <c r="C804" s="118"/>
      <c r="D804" s="118"/>
      <c r="E804" s="118"/>
      <c r="F804" s="118"/>
      <c r="G804" s="118"/>
      <c r="H804" s="118"/>
      <c r="I804" s="133"/>
      <c r="J804" s="118"/>
      <c r="K804" s="118"/>
      <c r="L804" s="118"/>
      <c r="M804" s="118"/>
      <c r="N804" s="93"/>
    </row>
    <row r="805" spans="2:14">
      <c r="B805" s="118"/>
      <c r="C805" s="118"/>
      <c r="D805" s="118"/>
      <c r="E805" s="118"/>
      <c r="F805" s="118"/>
      <c r="G805" s="118"/>
      <c r="H805" s="118"/>
      <c r="I805" s="133"/>
      <c r="J805" s="118"/>
      <c r="K805" s="118"/>
      <c r="L805" s="118"/>
      <c r="M805" s="118"/>
      <c r="N805" s="93"/>
    </row>
    <row r="806" spans="2:14">
      <c r="B806" s="118"/>
      <c r="C806" s="118"/>
      <c r="D806" s="118"/>
      <c r="E806" s="118"/>
      <c r="F806" s="118"/>
      <c r="G806" s="118"/>
      <c r="H806" s="118"/>
      <c r="I806" s="133"/>
      <c r="J806" s="118"/>
      <c r="K806" s="118"/>
      <c r="L806" s="118"/>
      <c r="M806" s="118"/>
      <c r="N806" s="93"/>
    </row>
    <row r="807" spans="2:14">
      <c r="B807" s="118"/>
      <c r="C807" s="118"/>
      <c r="D807" s="118"/>
      <c r="E807" s="118"/>
      <c r="F807" s="118"/>
      <c r="G807" s="118"/>
      <c r="H807" s="118"/>
      <c r="I807" s="133"/>
      <c r="J807" s="118"/>
      <c r="K807" s="118"/>
      <c r="L807" s="118"/>
      <c r="M807" s="118"/>
      <c r="N807" s="93"/>
    </row>
    <row r="808" spans="2:14">
      <c r="B808" s="118"/>
      <c r="C808" s="118"/>
      <c r="D808" s="118"/>
      <c r="E808" s="118"/>
      <c r="F808" s="118"/>
      <c r="G808" s="118"/>
      <c r="H808" s="118"/>
      <c r="I808" s="133"/>
      <c r="J808" s="118"/>
      <c r="K808" s="118"/>
      <c r="L808" s="118"/>
      <c r="M808" s="118"/>
      <c r="N808" s="93"/>
    </row>
    <row r="809" spans="2:14">
      <c r="B809" s="118"/>
      <c r="C809" s="118"/>
      <c r="D809" s="118"/>
      <c r="E809" s="118"/>
      <c r="F809" s="118"/>
      <c r="G809" s="118"/>
      <c r="H809" s="118"/>
      <c r="I809" s="133"/>
      <c r="J809" s="118"/>
      <c r="K809" s="118"/>
      <c r="L809" s="118"/>
      <c r="M809" s="118"/>
      <c r="N809" s="93"/>
    </row>
    <row r="810" spans="2:14">
      <c r="B810" s="118"/>
      <c r="C810" s="118"/>
      <c r="D810" s="118"/>
      <c r="E810" s="118"/>
      <c r="F810" s="118"/>
      <c r="G810" s="118"/>
      <c r="H810" s="118"/>
      <c r="I810" s="133"/>
      <c r="J810" s="118"/>
      <c r="K810" s="118"/>
      <c r="L810" s="118"/>
      <c r="M810" s="118"/>
      <c r="N810" s="93"/>
    </row>
    <row r="811" spans="2:14">
      <c r="B811" s="118"/>
      <c r="C811" s="118"/>
      <c r="D811" s="118"/>
      <c r="E811" s="118"/>
      <c r="F811" s="118"/>
      <c r="G811" s="118"/>
      <c r="H811" s="118"/>
      <c r="I811" s="133"/>
      <c r="J811" s="118"/>
      <c r="K811" s="118"/>
      <c r="L811" s="118"/>
      <c r="M811" s="118"/>
      <c r="N811" s="93"/>
    </row>
    <row r="812" spans="2:14">
      <c r="B812" s="118"/>
      <c r="C812" s="118"/>
      <c r="D812" s="118"/>
      <c r="E812" s="118"/>
      <c r="F812" s="118"/>
      <c r="G812" s="118"/>
      <c r="H812" s="118"/>
      <c r="I812" s="133"/>
      <c r="J812" s="118"/>
      <c r="K812" s="118"/>
      <c r="L812" s="118"/>
      <c r="M812" s="118"/>
      <c r="N812" s="93"/>
    </row>
    <row r="813" spans="2:14">
      <c r="B813" s="118"/>
      <c r="C813" s="118"/>
      <c r="D813" s="118"/>
      <c r="E813" s="118"/>
      <c r="F813" s="118"/>
      <c r="G813" s="118"/>
      <c r="H813" s="118"/>
      <c r="I813" s="133"/>
      <c r="J813" s="118"/>
      <c r="K813" s="118"/>
      <c r="L813" s="118"/>
      <c r="M813" s="118"/>
      <c r="N813" s="93"/>
    </row>
    <row r="814" spans="2:14">
      <c r="B814" s="118"/>
      <c r="C814" s="118"/>
      <c r="D814" s="118"/>
      <c r="E814" s="118"/>
      <c r="F814" s="118"/>
      <c r="G814" s="118"/>
      <c r="H814" s="118"/>
      <c r="I814" s="133"/>
      <c r="J814" s="118"/>
      <c r="K814" s="118"/>
      <c r="L814" s="118"/>
      <c r="M814" s="118"/>
      <c r="N814" s="93"/>
    </row>
    <row r="815" spans="2:14">
      <c r="B815" s="118"/>
      <c r="C815" s="118"/>
      <c r="D815" s="118"/>
      <c r="E815" s="118"/>
      <c r="F815" s="118"/>
      <c r="G815" s="118"/>
      <c r="H815" s="118"/>
      <c r="I815" s="133"/>
      <c r="J815" s="118"/>
      <c r="K815" s="118"/>
      <c r="L815" s="118"/>
      <c r="M815" s="118"/>
      <c r="N815" s="93"/>
    </row>
    <row r="816" spans="2:14">
      <c r="B816" s="118"/>
      <c r="C816" s="118"/>
      <c r="D816" s="118"/>
      <c r="E816" s="118"/>
      <c r="F816" s="118"/>
      <c r="G816" s="118"/>
      <c r="H816" s="118"/>
      <c r="I816" s="133"/>
      <c r="J816" s="118"/>
      <c r="K816" s="118"/>
      <c r="L816" s="118"/>
      <c r="M816" s="118"/>
      <c r="N816" s="93"/>
    </row>
    <row r="817" spans="2:14">
      <c r="B817" s="118"/>
      <c r="C817" s="118"/>
      <c r="D817" s="118"/>
      <c r="E817" s="118"/>
      <c r="F817" s="118"/>
      <c r="G817" s="118"/>
      <c r="H817" s="118"/>
      <c r="I817" s="133"/>
      <c r="J817" s="118"/>
      <c r="K817" s="118"/>
      <c r="L817" s="118"/>
      <c r="M817" s="118"/>
      <c r="N817" s="93"/>
    </row>
    <row r="818" spans="2:14">
      <c r="B818" s="118"/>
      <c r="C818" s="118"/>
      <c r="D818" s="118"/>
      <c r="E818" s="118"/>
      <c r="F818" s="118"/>
      <c r="G818" s="118"/>
      <c r="H818" s="118"/>
      <c r="I818" s="133"/>
      <c r="J818" s="118"/>
      <c r="K818" s="118"/>
      <c r="L818" s="118"/>
      <c r="M818" s="118"/>
      <c r="N818" s="93"/>
    </row>
    <row r="819" spans="2:14">
      <c r="B819" s="118"/>
      <c r="C819" s="118"/>
      <c r="D819" s="118"/>
      <c r="E819" s="118"/>
      <c r="F819" s="118"/>
      <c r="G819" s="118"/>
      <c r="H819" s="118"/>
      <c r="I819" s="133"/>
      <c r="J819" s="118"/>
      <c r="K819" s="118"/>
      <c r="L819" s="118"/>
      <c r="M819" s="118"/>
      <c r="N819" s="93"/>
    </row>
    <row r="820" spans="2:14">
      <c r="B820" s="118"/>
      <c r="C820" s="118"/>
      <c r="D820" s="118"/>
      <c r="E820" s="118"/>
      <c r="F820" s="118"/>
      <c r="G820" s="118"/>
      <c r="H820" s="118"/>
      <c r="I820" s="133"/>
      <c r="J820" s="118"/>
      <c r="K820" s="118"/>
      <c r="L820" s="118"/>
      <c r="M820" s="118"/>
      <c r="N820" s="93"/>
    </row>
    <row r="821" spans="2:14">
      <c r="B821" s="118"/>
      <c r="C821" s="118"/>
      <c r="D821" s="118"/>
      <c r="E821" s="118"/>
      <c r="F821" s="118"/>
      <c r="G821" s="118"/>
      <c r="H821" s="118"/>
      <c r="I821" s="133"/>
      <c r="J821" s="118"/>
      <c r="K821" s="118"/>
      <c r="L821" s="118"/>
      <c r="M821" s="118"/>
      <c r="N821" s="93"/>
    </row>
    <row r="822" spans="2:14">
      <c r="B822" s="118"/>
      <c r="C822" s="118"/>
      <c r="D822" s="118"/>
      <c r="E822" s="118"/>
      <c r="F822" s="118"/>
      <c r="G822" s="118"/>
      <c r="H822" s="118"/>
      <c r="I822" s="133"/>
      <c r="J822" s="118"/>
      <c r="K822" s="118"/>
      <c r="L822" s="118"/>
      <c r="M822" s="118"/>
      <c r="N822" s="93"/>
    </row>
    <row r="823" spans="2:14">
      <c r="B823" s="118"/>
      <c r="C823" s="118"/>
      <c r="D823" s="118"/>
      <c r="E823" s="118"/>
      <c r="F823" s="118"/>
      <c r="G823" s="118"/>
      <c r="H823" s="118"/>
      <c r="I823" s="133"/>
      <c r="J823" s="118"/>
      <c r="K823" s="118"/>
      <c r="L823" s="118"/>
      <c r="M823" s="118"/>
      <c r="N823" s="93"/>
    </row>
    <row r="824" spans="2:14">
      <c r="B824" s="118"/>
      <c r="C824" s="118"/>
      <c r="D824" s="118"/>
      <c r="E824" s="118"/>
      <c r="F824" s="118"/>
      <c r="G824" s="118"/>
      <c r="H824" s="118"/>
      <c r="I824" s="133"/>
      <c r="J824" s="118"/>
      <c r="K824" s="118"/>
      <c r="L824" s="118"/>
      <c r="M824" s="118"/>
      <c r="N824" s="93"/>
    </row>
    <row r="825" spans="2:14">
      <c r="B825" s="118"/>
      <c r="C825" s="118"/>
      <c r="D825" s="118"/>
      <c r="E825" s="118"/>
      <c r="F825" s="118"/>
      <c r="G825" s="118"/>
      <c r="H825" s="118"/>
      <c r="I825" s="133"/>
      <c r="J825" s="118"/>
      <c r="K825" s="118"/>
      <c r="L825" s="118"/>
      <c r="M825" s="118"/>
      <c r="N825" s="93"/>
    </row>
    <row r="826" spans="2:14">
      <c r="B826" s="118"/>
      <c r="C826" s="118"/>
      <c r="D826" s="118"/>
      <c r="E826" s="118"/>
      <c r="F826" s="118"/>
      <c r="G826" s="118"/>
      <c r="H826" s="118"/>
      <c r="I826" s="133"/>
      <c r="J826" s="118"/>
      <c r="K826" s="118"/>
      <c r="L826" s="118"/>
      <c r="M826" s="118"/>
      <c r="N826" s="93"/>
    </row>
    <row r="827" spans="2:14">
      <c r="B827" s="118"/>
      <c r="C827" s="118"/>
      <c r="D827" s="118"/>
      <c r="E827" s="118"/>
      <c r="F827" s="118"/>
      <c r="G827" s="118"/>
      <c r="H827" s="118"/>
      <c r="I827" s="133"/>
      <c r="J827" s="118"/>
      <c r="K827" s="118"/>
      <c r="L827" s="118"/>
      <c r="M827" s="118"/>
      <c r="N827" s="93"/>
    </row>
    <row r="828" spans="2:14">
      <c r="B828" s="118"/>
      <c r="C828" s="118"/>
      <c r="D828" s="118"/>
      <c r="E828" s="118"/>
      <c r="F828" s="118"/>
      <c r="G828" s="118"/>
      <c r="H828" s="118"/>
      <c r="I828" s="133"/>
      <c r="J828" s="118"/>
      <c r="K828" s="118"/>
      <c r="L828" s="118"/>
      <c r="M828" s="118"/>
      <c r="N828" s="93"/>
    </row>
    <row r="829" spans="2:14">
      <c r="B829" s="118"/>
      <c r="C829" s="118"/>
      <c r="D829" s="118"/>
      <c r="E829" s="118"/>
      <c r="F829" s="118"/>
      <c r="G829" s="118"/>
      <c r="H829" s="118"/>
      <c r="I829" s="133"/>
      <c r="J829" s="118"/>
      <c r="K829" s="118"/>
      <c r="L829" s="118"/>
      <c r="M829" s="118"/>
      <c r="N829" s="93"/>
    </row>
    <row r="830" spans="2:14">
      <c r="B830" s="118"/>
      <c r="C830" s="118"/>
      <c r="D830" s="118"/>
      <c r="E830" s="118"/>
      <c r="F830" s="118"/>
      <c r="G830" s="118"/>
      <c r="H830" s="118"/>
      <c r="I830" s="133"/>
      <c r="J830" s="118"/>
      <c r="K830" s="118"/>
      <c r="L830" s="118"/>
      <c r="M830" s="118"/>
      <c r="N830" s="93"/>
    </row>
    <row r="831" spans="2:14">
      <c r="B831" s="118"/>
      <c r="C831" s="118"/>
      <c r="D831" s="118"/>
      <c r="E831" s="118"/>
      <c r="F831" s="118"/>
      <c r="G831" s="118"/>
      <c r="H831" s="118"/>
      <c r="I831" s="133"/>
      <c r="J831" s="118"/>
      <c r="K831" s="118"/>
      <c r="L831" s="118"/>
      <c r="M831" s="118"/>
      <c r="N831" s="93"/>
    </row>
    <row r="832" spans="2:14">
      <c r="B832" s="118"/>
      <c r="C832" s="118"/>
      <c r="D832" s="118"/>
      <c r="E832" s="118"/>
      <c r="F832" s="118"/>
      <c r="G832" s="118"/>
      <c r="H832" s="118"/>
      <c r="I832" s="133"/>
      <c r="J832" s="118"/>
      <c r="K832" s="118"/>
      <c r="L832" s="118"/>
      <c r="M832" s="118"/>
      <c r="N832" s="93"/>
    </row>
    <row r="833" spans="2:14">
      <c r="B833" s="118"/>
      <c r="C833" s="118"/>
      <c r="D833" s="118"/>
      <c r="E833" s="118"/>
      <c r="F833" s="118"/>
      <c r="G833" s="118"/>
      <c r="H833" s="118"/>
      <c r="I833" s="133"/>
      <c r="J833" s="118"/>
      <c r="K833" s="118"/>
      <c r="L833" s="118"/>
      <c r="M833" s="118"/>
      <c r="N833" s="93"/>
    </row>
    <row r="834" spans="2:14">
      <c r="B834" s="118"/>
      <c r="C834" s="118"/>
      <c r="D834" s="118"/>
      <c r="E834" s="118"/>
      <c r="F834" s="118"/>
      <c r="G834" s="118"/>
      <c r="H834" s="118"/>
      <c r="I834" s="133"/>
      <c r="J834" s="118"/>
      <c r="K834" s="118"/>
      <c r="L834" s="118"/>
      <c r="M834" s="118"/>
      <c r="N834" s="93"/>
    </row>
    <row r="835" spans="2:14">
      <c r="B835" s="118"/>
      <c r="C835" s="118"/>
      <c r="D835" s="118"/>
      <c r="E835" s="118"/>
      <c r="F835" s="118"/>
      <c r="G835" s="118"/>
      <c r="H835" s="118"/>
      <c r="I835" s="133"/>
      <c r="J835" s="118"/>
      <c r="K835" s="118"/>
      <c r="L835" s="118"/>
      <c r="M835" s="118"/>
      <c r="N835" s="93"/>
    </row>
    <row r="836" spans="2:14">
      <c r="B836" s="118"/>
      <c r="C836" s="118"/>
      <c r="D836" s="118"/>
      <c r="E836" s="118"/>
      <c r="F836" s="118"/>
      <c r="G836" s="118"/>
      <c r="H836" s="118"/>
      <c r="I836" s="133"/>
      <c r="J836" s="118"/>
      <c r="K836" s="118"/>
      <c r="L836" s="118"/>
      <c r="M836" s="118"/>
      <c r="N836" s="93"/>
    </row>
    <row r="837" spans="2:14">
      <c r="B837" s="118"/>
      <c r="C837" s="118"/>
      <c r="D837" s="118"/>
      <c r="E837" s="118"/>
      <c r="F837" s="118"/>
      <c r="G837" s="118"/>
      <c r="H837" s="118"/>
      <c r="I837" s="133"/>
      <c r="J837" s="118"/>
      <c r="K837" s="118"/>
      <c r="L837" s="118"/>
      <c r="M837" s="118"/>
      <c r="N837" s="93"/>
    </row>
    <row r="838" spans="2:14">
      <c r="B838" s="118"/>
      <c r="C838" s="118"/>
      <c r="D838" s="118"/>
      <c r="E838" s="118"/>
      <c r="F838" s="118"/>
      <c r="G838" s="118"/>
      <c r="H838" s="118"/>
      <c r="I838" s="133"/>
      <c r="J838" s="118"/>
      <c r="K838" s="118"/>
      <c r="L838" s="118"/>
      <c r="M838" s="118"/>
      <c r="N838" s="93"/>
    </row>
    <row r="839" spans="2:14">
      <c r="B839" s="118"/>
      <c r="C839" s="118"/>
      <c r="D839" s="118"/>
      <c r="E839" s="118"/>
      <c r="F839" s="118"/>
      <c r="G839" s="118"/>
      <c r="H839" s="118"/>
      <c r="I839" s="133"/>
      <c r="J839" s="118"/>
      <c r="K839" s="118"/>
      <c r="L839" s="118"/>
      <c r="M839" s="118"/>
      <c r="N839" s="93"/>
    </row>
    <row r="840" spans="2:14">
      <c r="B840" s="118"/>
      <c r="C840" s="118"/>
      <c r="D840" s="118"/>
      <c r="E840" s="118"/>
      <c r="F840" s="118"/>
      <c r="G840" s="118"/>
      <c r="H840" s="118"/>
      <c r="I840" s="133"/>
      <c r="J840" s="118"/>
      <c r="K840" s="118"/>
      <c r="L840" s="118"/>
      <c r="M840" s="118"/>
      <c r="N840" s="93"/>
    </row>
    <row r="841" spans="2:14">
      <c r="B841" s="118"/>
      <c r="C841" s="118"/>
      <c r="D841" s="118"/>
      <c r="E841" s="118"/>
      <c r="F841" s="118"/>
      <c r="G841" s="118"/>
      <c r="H841" s="118"/>
      <c r="I841" s="133"/>
      <c r="J841" s="118"/>
      <c r="K841" s="118"/>
      <c r="L841" s="118"/>
      <c r="M841" s="118"/>
      <c r="N841" s="93"/>
    </row>
    <row r="842" spans="2:14">
      <c r="B842" s="118"/>
      <c r="C842" s="118"/>
      <c r="D842" s="118"/>
      <c r="E842" s="118"/>
      <c r="F842" s="118"/>
      <c r="G842" s="118"/>
      <c r="H842" s="118"/>
      <c r="I842" s="133"/>
      <c r="J842" s="118"/>
      <c r="K842" s="118"/>
      <c r="L842" s="118"/>
      <c r="M842" s="118"/>
      <c r="N842" s="93"/>
    </row>
    <row r="843" spans="2:14">
      <c r="B843" s="118"/>
      <c r="C843" s="118"/>
      <c r="D843" s="118"/>
      <c r="E843" s="118"/>
      <c r="F843" s="118"/>
      <c r="G843" s="118"/>
      <c r="H843" s="118"/>
      <c r="I843" s="133"/>
      <c r="J843" s="118"/>
      <c r="K843" s="118"/>
      <c r="L843" s="118"/>
      <c r="M843" s="118"/>
      <c r="N843" s="93"/>
    </row>
    <row r="844" spans="2:14">
      <c r="B844" s="118"/>
      <c r="C844" s="118"/>
      <c r="D844" s="118"/>
      <c r="E844" s="118"/>
      <c r="F844" s="118"/>
      <c r="G844" s="118"/>
      <c r="H844" s="118"/>
      <c r="I844" s="133"/>
      <c r="J844" s="118"/>
      <c r="K844" s="118"/>
      <c r="L844" s="118"/>
      <c r="M844" s="118"/>
      <c r="N844" s="93"/>
    </row>
    <row r="845" spans="2:14">
      <c r="B845" s="118"/>
      <c r="C845" s="118"/>
      <c r="D845" s="118"/>
      <c r="E845" s="118"/>
      <c r="F845" s="118"/>
      <c r="G845" s="118"/>
      <c r="H845" s="118"/>
      <c r="I845" s="133"/>
      <c r="J845" s="118"/>
      <c r="K845" s="118"/>
      <c r="L845" s="118"/>
      <c r="M845" s="118"/>
      <c r="N845" s="93"/>
    </row>
    <row r="846" spans="2:14">
      <c r="B846" s="118"/>
      <c r="C846" s="118"/>
      <c r="D846" s="118"/>
      <c r="E846" s="118"/>
      <c r="F846" s="118"/>
      <c r="G846" s="118"/>
      <c r="H846" s="118"/>
      <c r="I846" s="133"/>
      <c r="J846" s="118"/>
      <c r="K846" s="118"/>
      <c r="L846" s="118"/>
      <c r="M846" s="118"/>
      <c r="N846" s="93"/>
    </row>
    <row r="847" spans="2:14">
      <c r="B847" s="118"/>
      <c r="C847" s="118"/>
      <c r="D847" s="118"/>
      <c r="E847" s="118"/>
      <c r="F847" s="118"/>
      <c r="G847" s="118"/>
      <c r="H847" s="118"/>
      <c r="I847" s="133"/>
      <c r="J847" s="118"/>
      <c r="K847" s="118"/>
      <c r="L847" s="118"/>
      <c r="M847" s="118"/>
      <c r="N847" s="93"/>
    </row>
    <row r="848" spans="2:14">
      <c r="B848" s="118"/>
      <c r="C848" s="118"/>
      <c r="D848" s="118"/>
      <c r="E848" s="118"/>
      <c r="F848" s="118"/>
      <c r="G848" s="118"/>
      <c r="H848" s="118"/>
      <c r="I848" s="133"/>
      <c r="J848" s="118"/>
      <c r="K848" s="118"/>
      <c r="L848" s="118"/>
      <c r="M848" s="118"/>
      <c r="N848" s="93"/>
    </row>
    <row r="849" spans="2:14">
      <c r="B849" s="118"/>
      <c r="C849" s="118"/>
      <c r="D849" s="118"/>
      <c r="E849" s="118"/>
      <c r="F849" s="118"/>
      <c r="G849" s="118"/>
      <c r="H849" s="118"/>
      <c r="I849" s="133"/>
      <c r="J849" s="118"/>
      <c r="K849" s="118"/>
      <c r="L849" s="118"/>
      <c r="M849" s="118"/>
      <c r="N849" s="93"/>
    </row>
    <row r="850" spans="2:14">
      <c r="B850" s="118"/>
      <c r="C850" s="118"/>
      <c r="D850" s="118"/>
      <c r="E850" s="118"/>
      <c r="F850" s="118"/>
      <c r="G850" s="118"/>
      <c r="H850" s="118"/>
      <c r="I850" s="133"/>
      <c r="J850" s="118"/>
      <c r="K850" s="118"/>
      <c r="L850" s="118"/>
      <c r="M850" s="118"/>
      <c r="N850" s="93"/>
    </row>
    <row r="851" spans="2:14">
      <c r="B851" s="118"/>
      <c r="C851" s="118"/>
      <c r="D851" s="118"/>
      <c r="E851" s="118"/>
      <c r="F851" s="118"/>
      <c r="G851" s="118"/>
      <c r="H851" s="118"/>
      <c r="I851" s="133"/>
      <c r="J851" s="118"/>
      <c r="K851" s="118"/>
      <c r="L851" s="118"/>
      <c r="M851" s="118"/>
      <c r="N851" s="93"/>
    </row>
    <row r="852" spans="2:14">
      <c r="B852" s="118"/>
      <c r="C852" s="118"/>
      <c r="D852" s="118"/>
      <c r="E852" s="118"/>
      <c r="F852" s="118"/>
      <c r="G852" s="118"/>
      <c r="H852" s="118"/>
      <c r="I852" s="133"/>
      <c r="J852" s="118"/>
      <c r="K852" s="118"/>
      <c r="L852" s="118"/>
      <c r="M852" s="118"/>
      <c r="N852" s="93"/>
    </row>
    <row r="853" spans="2:14">
      <c r="B853" s="118"/>
      <c r="C853" s="118"/>
      <c r="D853" s="118"/>
      <c r="E853" s="118"/>
      <c r="F853" s="118"/>
      <c r="G853" s="118"/>
      <c r="H853" s="118"/>
      <c r="I853" s="133"/>
      <c r="J853" s="118"/>
      <c r="K853" s="118"/>
      <c r="L853" s="118"/>
      <c r="M853" s="118"/>
      <c r="N853" s="93"/>
    </row>
    <row r="854" spans="2:14">
      <c r="B854" s="118"/>
      <c r="C854" s="118"/>
      <c r="D854" s="118"/>
      <c r="E854" s="118"/>
      <c r="F854" s="118"/>
      <c r="G854" s="118"/>
      <c r="H854" s="118"/>
      <c r="I854" s="133"/>
      <c r="J854" s="118"/>
      <c r="K854" s="118"/>
      <c r="L854" s="118"/>
      <c r="M854" s="118"/>
      <c r="N854" s="93"/>
    </row>
    <row r="855" spans="2:14">
      <c r="B855" s="118"/>
      <c r="C855" s="118"/>
      <c r="D855" s="118"/>
      <c r="E855" s="118"/>
      <c r="F855" s="118"/>
      <c r="G855" s="118"/>
      <c r="H855" s="118"/>
      <c r="I855" s="133"/>
      <c r="J855" s="118"/>
      <c r="K855" s="118"/>
      <c r="L855" s="118"/>
      <c r="M855" s="118"/>
      <c r="N855" s="93"/>
    </row>
    <row r="856" spans="2:14">
      <c r="B856" s="118"/>
      <c r="C856" s="118"/>
      <c r="D856" s="118"/>
      <c r="E856" s="118"/>
      <c r="F856" s="118"/>
      <c r="G856" s="118"/>
      <c r="H856" s="118"/>
      <c r="I856" s="133"/>
      <c r="J856" s="118"/>
      <c r="K856" s="118"/>
      <c r="L856" s="118"/>
      <c r="M856" s="118"/>
      <c r="N856" s="93"/>
    </row>
    <row r="857" spans="2:14">
      <c r="B857" s="118"/>
      <c r="C857" s="118"/>
      <c r="D857" s="118"/>
      <c r="E857" s="118"/>
      <c r="F857" s="118"/>
      <c r="G857" s="118"/>
      <c r="H857" s="118"/>
      <c r="I857" s="133"/>
      <c r="J857" s="118"/>
      <c r="K857" s="118"/>
      <c r="L857" s="118"/>
      <c r="M857" s="118"/>
      <c r="N857" s="93"/>
    </row>
    <row r="858" spans="2:14">
      <c r="B858" s="118"/>
      <c r="C858" s="118"/>
      <c r="D858" s="118"/>
      <c r="E858" s="118"/>
      <c r="F858" s="118"/>
      <c r="G858" s="118"/>
      <c r="H858" s="118"/>
      <c r="I858" s="133"/>
      <c r="J858" s="118"/>
      <c r="K858" s="118"/>
      <c r="L858" s="118"/>
      <c r="M858" s="118"/>
      <c r="N858" s="93"/>
    </row>
    <row r="859" spans="2:14">
      <c r="B859" s="118"/>
      <c r="C859" s="118"/>
      <c r="D859" s="118"/>
      <c r="E859" s="118"/>
      <c r="F859" s="118"/>
      <c r="G859" s="118"/>
      <c r="H859" s="118"/>
      <c r="I859" s="133"/>
      <c r="J859" s="118"/>
      <c r="K859" s="118"/>
      <c r="L859" s="118"/>
      <c r="M859" s="118"/>
      <c r="N859" s="93"/>
    </row>
    <row r="860" spans="2:14">
      <c r="B860" s="118"/>
      <c r="C860" s="118"/>
      <c r="D860" s="118"/>
      <c r="E860" s="118"/>
      <c r="F860" s="118"/>
      <c r="G860" s="118"/>
      <c r="H860" s="118"/>
      <c r="I860" s="133"/>
      <c r="J860" s="118"/>
      <c r="K860" s="118"/>
      <c r="L860" s="118"/>
      <c r="M860" s="118"/>
      <c r="N860" s="93"/>
    </row>
    <row r="861" spans="2:14">
      <c r="B861" s="118"/>
      <c r="C861" s="118"/>
      <c r="D861" s="118"/>
      <c r="E861" s="118"/>
      <c r="F861" s="118"/>
      <c r="G861" s="118"/>
      <c r="H861" s="118"/>
      <c r="I861" s="133"/>
      <c r="J861" s="118"/>
      <c r="K861" s="118"/>
      <c r="L861" s="118"/>
      <c r="M861" s="118"/>
      <c r="N861" s="93"/>
    </row>
    <row r="862" spans="2:14">
      <c r="B862" s="118"/>
      <c r="C862" s="118"/>
      <c r="D862" s="118"/>
      <c r="E862" s="118"/>
      <c r="F862" s="118"/>
      <c r="G862" s="118"/>
      <c r="H862" s="118"/>
      <c r="I862" s="133"/>
      <c r="J862" s="118"/>
      <c r="K862" s="118"/>
      <c r="L862" s="118"/>
      <c r="M862" s="118"/>
      <c r="N862" s="93"/>
    </row>
    <row r="863" spans="2:14">
      <c r="B863" s="118"/>
      <c r="C863" s="118"/>
      <c r="D863" s="118"/>
      <c r="E863" s="118"/>
      <c r="F863" s="118"/>
      <c r="G863" s="118"/>
      <c r="H863" s="118"/>
      <c r="I863" s="133"/>
      <c r="J863" s="118"/>
      <c r="K863" s="118"/>
      <c r="L863" s="118"/>
      <c r="M863" s="118"/>
      <c r="N863" s="93"/>
    </row>
    <row r="864" spans="2:14">
      <c r="B864" s="118"/>
      <c r="C864" s="118"/>
      <c r="D864" s="118"/>
      <c r="E864" s="118"/>
      <c r="F864" s="118"/>
      <c r="G864" s="118"/>
      <c r="H864" s="118"/>
      <c r="I864" s="133"/>
      <c r="J864" s="118"/>
      <c r="K864" s="118"/>
      <c r="L864" s="118"/>
      <c r="M864" s="118"/>
      <c r="N864" s="93"/>
    </row>
    <row r="865" spans="2:14">
      <c r="B865" s="118"/>
      <c r="C865" s="118"/>
      <c r="D865" s="118"/>
      <c r="E865" s="118"/>
      <c r="F865" s="118"/>
      <c r="G865" s="118"/>
      <c r="H865" s="118"/>
      <c r="I865" s="133"/>
      <c r="J865" s="118"/>
      <c r="K865" s="118"/>
      <c r="L865" s="118"/>
      <c r="M865" s="118"/>
      <c r="N865" s="93"/>
    </row>
    <row r="866" spans="2:14">
      <c r="B866" s="118"/>
      <c r="C866" s="118"/>
      <c r="D866" s="118"/>
      <c r="E866" s="118"/>
      <c r="F866" s="118"/>
      <c r="G866" s="118"/>
      <c r="H866" s="118"/>
      <c r="I866" s="133"/>
      <c r="J866" s="118"/>
      <c r="K866" s="118"/>
      <c r="L866" s="118"/>
      <c r="M866" s="118"/>
      <c r="N866" s="93"/>
    </row>
    <row r="867" spans="2:14">
      <c r="B867" s="118"/>
      <c r="C867" s="118"/>
      <c r="D867" s="118"/>
      <c r="E867" s="118"/>
      <c r="F867" s="118"/>
      <c r="G867" s="118"/>
      <c r="H867" s="118"/>
      <c r="I867" s="133"/>
      <c r="J867" s="118"/>
      <c r="K867" s="118"/>
      <c r="L867" s="118"/>
      <c r="M867" s="118"/>
      <c r="N867" s="93"/>
    </row>
    <row r="868" spans="2:14">
      <c r="B868" s="118"/>
      <c r="C868" s="118"/>
      <c r="D868" s="118"/>
      <c r="E868" s="118"/>
      <c r="F868" s="118"/>
      <c r="G868" s="118"/>
      <c r="H868" s="118"/>
      <c r="I868" s="133"/>
      <c r="J868" s="118"/>
      <c r="K868" s="118"/>
      <c r="L868" s="118"/>
      <c r="M868" s="118"/>
      <c r="N868" s="93"/>
    </row>
    <row r="869" spans="2:14">
      <c r="B869" s="118"/>
      <c r="C869" s="118"/>
      <c r="D869" s="118"/>
      <c r="E869" s="118"/>
      <c r="F869" s="118"/>
      <c r="G869" s="118"/>
      <c r="H869" s="118"/>
      <c r="I869" s="133"/>
      <c r="J869" s="118"/>
      <c r="K869" s="118"/>
      <c r="L869" s="118"/>
      <c r="M869" s="118"/>
      <c r="N869" s="93"/>
    </row>
    <row r="870" spans="2:14">
      <c r="B870" s="118"/>
      <c r="C870" s="118"/>
      <c r="D870" s="118"/>
      <c r="E870" s="118"/>
      <c r="F870" s="118"/>
      <c r="G870" s="118"/>
      <c r="H870" s="118"/>
      <c r="I870" s="133"/>
      <c r="J870" s="118"/>
      <c r="K870" s="118"/>
      <c r="L870" s="118"/>
      <c r="M870" s="118"/>
      <c r="N870" s="93"/>
    </row>
    <row r="871" spans="2:14">
      <c r="B871" s="118"/>
      <c r="C871" s="118"/>
      <c r="D871" s="118"/>
      <c r="E871" s="118"/>
      <c r="F871" s="118"/>
      <c r="G871" s="118"/>
      <c r="H871" s="118"/>
      <c r="I871" s="133"/>
      <c r="J871" s="118"/>
      <c r="K871" s="118"/>
      <c r="L871" s="118"/>
      <c r="M871" s="118"/>
      <c r="N871" s="93"/>
    </row>
    <row r="872" spans="2:14">
      <c r="B872" s="118"/>
      <c r="C872" s="118"/>
      <c r="D872" s="118"/>
      <c r="E872" s="118"/>
      <c r="F872" s="118"/>
      <c r="G872" s="118"/>
      <c r="H872" s="118"/>
      <c r="I872" s="133"/>
      <c r="J872" s="118"/>
      <c r="K872" s="118"/>
      <c r="L872" s="118"/>
      <c r="M872" s="118"/>
      <c r="N872" s="93"/>
    </row>
    <row r="873" spans="2:14">
      <c r="B873" s="118"/>
      <c r="C873" s="118"/>
      <c r="D873" s="118"/>
      <c r="E873" s="118"/>
      <c r="F873" s="118"/>
      <c r="G873" s="118"/>
      <c r="H873" s="118"/>
      <c r="I873" s="133"/>
      <c r="J873" s="118"/>
      <c r="K873" s="118"/>
      <c r="L873" s="118"/>
      <c r="M873" s="118"/>
      <c r="N873" s="93"/>
    </row>
    <row r="874" spans="2:14">
      <c r="B874" s="118"/>
      <c r="C874" s="118"/>
      <c r="D874" s="118"/>
      <c r="E874" s="118"/>
      <c r="F874" s="118"/>
      <c r="G874" s="118"/>
      <c r="H874" s="118"/>
      <c r="I874" s="133"/>
      <c r="J874" s="118"/>
      <c r="K874" s="118"/>
      <c r="L874" s="118"/>
      <c r="M874" s="118"/>
      <c r="N874" s="93"/>
    </row>
    <row r="875" spans="2:14">
      <c r="B875" s="118"/>
      <c r="C875" s="118"/>
      <c r="D875" s="118"/>
      <c r="E875" s="118"/>
      <c r="F875" s="118"/>
      <c r="G875" s="118"/>
      <c r="H875" s="118"/>
      <c r="I875" s="133"/>
      <c r="J875" s="118"/>
      <c r="K875" s="118"/>
      <c r="L875" s="118"/>
      <c r="M875" s="118"/>
      <c r="N875" s="93"/>
    </row>
    <row r="876" spans="2:14">
      <c r="B876" s="118"/>
      <c r="C876" s="118"/>
      <c r="D876" s="118"/>
      <c r="E876" s="118"/>
      <c r="F876" s="118"/>
      <c r="G876" s="118"/>
      <c r="H876" s="118"/>
      <c r="I876" s="133"/>
      <c r="J876" s="118"/>
      <c r="K876" s="118"/>
      <c r="L876" s="118"/>
      <c r="M876" s="118"/>
      <c r="N876" s="93"/>
    </row>
    <row r="877" spans="2:14">
      <c r="B877" s="118"/>
      <c r="C877" s="118"/>
      <c r="D877" s="118"/>
      <c r="E877" s="118"/>
      <c r="F877" s="118"/>
      <c r="G877" s="118"/>
      <c r="H877" s="118"/>
      <c r="I877" s="133"/>
      <c r="J877" s="118"/>
      <c r="K877" s="118"/>
      <c r="L877" s="118"/>
      <c r="M877" s="118"/>
      <c r="N877" s="93"/>
    </row>
    <row r="878" spans="2:14">
      <c r="B878" s="118"/>
      <c r="C878" s="118"/>
      <c r="D878" s="118"/>
      <c r="E878" s="118"/>
      <c r="F878" s="118"/>
      <c r="G878" s="118"/>
      <c r="H878" s="118"/>
      <c r="I878" s="133"/>
      <c r="J878" s="118"/>
      <c r="K878" s="118"/>
      <c r="L878" s="118"/>
      <c r="M878" s="118"/>
      <c r="N878" s="93"/>
    </row>
    <row r="879" spans="2:14">
      <c r="B879" s="118"/>
      <c r="C879" s="118"/>
      <c r="D879" s="118"/>
      <c r="E879" s="118"/>
      <c r="F879" s="118"/>
      <c r="G879" s="118"/>
      <c r="H879" s="118"/>
      <c r="I879" s="133"/>
      <c r="J879" s="118"/>
      <c r="K879" s="118"/>
      <c r="L879" s="118"/>
      <c r="M879" s="118"/>
      <c r="N879" s="93"/>
    </row>
    <row r="880" spans="2:14">
      <c r="B880" s="118"/>
      <c r="C880" s="118"/>
      <c r="D880" s="118"/>
      <c r="E880" s="118"/>
      <c r="F880" s="118"/>
      <c r="G880" s="118"/>
      <c r="H880" s="118"/>
      <c r="I880" s="133"/>
      <c r="J880" s="118"/>
      <c r="K880" s="118"/>
      <c r="L880" s="118"/>
      <c r="M880" s="118"/>
      <c r="N880" s="93"/>
    </row>
    <row r="881" spans="2:14">
      <c r="B881" s="118"/>
      <c r="C881" s="118"/>
      <c r="D881" s="118"/>
      <c r="E881" s="118"/>
      <c r="F881" s="118"/>
      <c r="G881" s="118"/>
      <c r="H881" s="118"/>
      <c r="I881" s="133"/>
      <c r="J881" s="118"/>
      <c r="K881" s="118"/>
      <c r="L881" s="118"/>
      <c r="M881" s="118"/>
      <c r="N881" s="93"/>
    </row>
    <row r="882" spans="2:14">
      <c r="B882" s="118"/>
      <c r="C882" s="118"/>
      <c r="D882" s="118"/>
      <c r="E882" s="118"/>
      <c r="F882" s="118"/>
      <c r="G882" s="118"/>
      <c r="H882" s="118"/>
      <c r="I882" s="133"/>
      <c r="J882" s="118"/>
      <c r="K882" s="118"/>
      <c r="L882" s="118"/>
      <c r="M882" s="118"/>
      <c r="N882" s="93"/>
    </row>
    <row r="883" spans="2:14">
      <c r="B883" s="118"/>
      <c r="C883" s="118"/>
      <c r="D883" s="118"/>
      <c r="E883" s="118"/>
      <c r="F883" s="118"/>
      <c r="G883" s="118"/>
      <c r="H883" s="118"/>
      <c r="I883" s="133"/>
      <c r="J883" s="118"/>
      <c r="K883" s="118"/>
      <c r="L883" s="118"/>
      <c r="M883" s="118"/>
      <c r="N883" s="93"/>
    </row>
    <row r="884" spans="2:14">
      <c r="B884" s="118"/>
      <c r="C884" s="118"/>
      <c r="D884" s="118"/>
      <c r="E884" s="118"/>
      <c r="F884" s="118"/>
      <c r="G884" s="118"/>
      <c r="H884" s="118"/>
      <c r="I884" s="133"/>
      <c r="J884" s="118"/>
      <c r="K884" s="118"/>
      <c r="L884" s="118"/>
      <c r="M884" s="118"/>
      <c r="N884" s="93"/>
    </row>
    <row r="885" spans="2:14">
      <c r="B885" s="118"/>
      <c r="C885" s="118"/>
      <c r="D885" s="118"/>
      <c r="E885" s="118"/>
      <c r="F885" s="118"/>
      <c r="G885" s="118"/>
      <c r="H885" s="118"/>
      <c r="I885" s="133"/>
      <c r="J885" s="118"/>
      <c r="K885" s="118"/>
      <c r="L885" s="118"/>
      <c r="M885" s="118"/>
      <c r="N885" s="93"/>
    </row>
    <row r="886" spans="2:14">
      <c r="B886" s="118"/>
      <c r="C886" s="118"/>
      <c r="D886" s="118"/>
      <c r="E886" s="118"/>
      <c r="F886" s="118"/>
      <c r="G886" s="118"/>
      <c r="H886" s="118"/>
      <c r="I886" s="133"/>
      <c r="J886" s="118"/>
      <c r="K886" s="118"/>
      <c r="L886" s="118"/>
      <c r="M886" s="118"/>
      <c r="N886" s="93"/>
    </row>
    <row r="887" spans="2:14">
      <c r="B887" s="118"/>
      <c r="C887" s="118"/>
      <c r="D887" s="118"/>
      <c r="E887" s="118"/>
      <c r="F887" s="118"/>
      <c r="G887" s="118"/>
      <c r="H887" s="118"/>
      <c r="I887" s="133"/>
      <c r="J887" s="118"/>
      <c r="K887" s="118"/>
      <c r="L887" s="118"/>
      <c r="M887" s="118"/>
      <c r="N887" s="93"/>
    </row>
    <row r="888" spans="2:14">
      <c r="B888" s="118"/>
      <c r="C888" s="118"/>
      <c r="D888" s="118"/>
      <c r="E888" s="118"/>
      <c r="F888" s="118"/>
      <c r="G888" s="118"/>
      <c r="H888" s="118"/>
      <c r="I888" s="133"/>
      <c r="J888" s="118"/>
      <c r="K888" s="118"/>
      <c r="L888" s="118"/>
      <c r="M888" s="118"/>
      <c r="N888" s="93"/>
    </row>
    <row r="889" spans="2:14">
      <c r="B889" s="118"/>
      <c r="C889" s="118"/>
      <c r="D889" s="118"/>
      <c r="E889" s="118"/>
      <c r="F889" s="118"/>
      <c r="G889" s="118"/>
      <c r="H889" s="118"/>
      <c r="I889" s="133"/>
      <c r="J889" s="118"/>
      <c r="K889" s="118"/>
      <c r="L889" s="118"/>
      <c r="M889" s="118"/>
      <c r="N889" s="93"/>
    </row>
    <row r="890" spans="2:14">
      <c r="B890" s="118"/>
      <c r="C890" s="118"/>
      <c r="D890" s="118"/>
      <c r="E890" s="118"/>
      <c r="F890" s="118"/>
      <c r="G890" s="118"/>
      <c r="H890" s="118"/>
      <c r="I890" s="133"/>
      <c r="J890" s="118"/>
      <c r="K890" s="118"/>
      <c r="L890" s="118"/>
      <c r="M890" s="118"/>
      <c r="N890" s="93"/>
    </row>
    <row r="891" spans="2:14">
      <c r="B891" s="118"/>
      <c r="C891" s="118"/>
      <c r="D891" s="118"/>
      <c r="E891" s="118"/>
      <c r="F891" s="118"/>
      <c r="G891" s="118"/>
      <c r="H891" s="118"/>
      <c r="I891" s="133"/>
      <c r="J891" s="118"/>
      <c r="K891" s="118"/>
      <c r="L891" s="118"/>
      <c r="M891" s="118"/>
      <c r="N891" s="93"/>
    </row>
    <row r="892" spans="2:14">
      <c r="B892" s="118"/>
      <c r="C892" s="118"/>
      <c r="D892" s="118"/>
      <c r="E892" s="118"/>
      <c r="F892" s="118"/>
      <c r="G892" s="118"/>
      <c r="H892" s="118"/>
      <c r="I892" s="133"/>
      <c r="J892" s="118"/>
      <c r="K892" s="118"/>
      <c r="L892" s="118"/>
      <c r="M892" s="118"/>
      <c r="N892" s="93"/>
    </row>
    <row r="893" spans="2:14">
      <c r="B893" s="118"/>
      <c r="C893" s="118"/>
      <c r="D893" s="118"/>
      <c r="E893" s="118"/>
      <c r="F893" s="118"/>
      <c r="G893" s="118"/>
      <c r="H893" s="118"/>
      <c r="I893" s="133"/>
      <c r="J893" s="118"/>
      <c r="K893" s="118"/>
      <c r="L893" s="118"/>
      <c r="M893" s="118"/>
      <c r="N893" s="93"/>
    </row>
    <row r="894" spans="2:14">
      <c r="B894" s="118"/>
      <c r="C894" s="118"/>
      <c r="D894" s="118"/>
      <c r="E894" s="118"/>
      <c r="F894" s="118"/>
      <c r="G894" s="118"/>
      <c r="H894" s="118"/>
      <c r="I894" s="133"/>
      <c r="J894" s="118"/>
      <c r="K894" s="118"/>
      <c r="L894" s="118"/>
      <c r="M894" s="118"/>
      <c r="N894" s="93"/>
    </row>
    <row r="895" spans="2:14">
      <c r="B895" s="118"/>
      <c r="C895" s="118"/>
      <c r="D895" s="118"/>
      <c r="E895" s="118"/>
      <c r="F895" s="118"/>
      <c r="G895" s="118"/>
      <c r="H895" s="118"/>
      <c r="I895" s="133"/>
      <c r="J895" s="118"/>
      <c r="K895" s="118"/>
      <c r="L895" s="118"/>
      <c r="M895" s="118"/>
      <c r="N895" s="93"/>
    </row>
    <row r="896" spans="2:14">
      <c r="B896" s="118"/>
      <c r="C896" s="118"/>
      <c r="D896" s="118"/>
      <c r="E896" s="118"/>
      <c r="F896" s="118"/>
      <c r="G896" s="118"/>
      <c r="H896" s="118"/>
      <c r="I896" s="133"/>
      <c r="J896" s="118"/>
      <c r="K896" s="118"/>
      <c r="L896" s="118"/>
      <c r="M896" s="118"/>
      <c r="N896" s="93"/>
    </row>
    <row r="897" spans="2:14">
      <c r="B897" s="118"/>
      <c r="C897" s="118"/>
      <c r="D897" s="118"/>
      <c r="E897" s="118"/>
      <c r="F897" s="118"/>
      <c r="G897" s="118"/>
      <c r="H897" s="118"/>
      <c r="I897" s="133"/>
      <c r="J897" s="118"/>
      <c r="K897" s="118"/>
      <c r="L897" s="118"/>
      <c r="M897" s="118"/>
      <c r="N897" s="93"/>
    </row>
    <row r="898" spans="2:14">
      <c r="B898" s="118"/>
      <c r="C898" s="118"/>
      <c r="D898" s="118"/>
      <c r="E898" s="118"/>
      <c r="F898" s="118"/>
      <c r="G898" s="118"/>
      <c r="H898" s="118"/>
      <c r="I898" s="133"/>
      <c r="J898" s="118"/>
      <c r="K898" s="118"/>
      <c r="L898" s="118"/>
      <c r="M898" s="118"/>
      <c r="N898" s="93"/>
    </row>
    <row r="899" spans="2:14">
      <c r="B899" s="118"/>
      <c r="C899" s="118"/>
      <c r="D899" s="118"/>
      <c r="E899" s="118"/>
      <c r="F899" s="118"/>
      <c r="G899" s="118"/>
      <c r="H899" s="118"/>
      <c r="I899" s="133"/>
      <c r="J899" s="118"/>
      <c r="K899" s="118"/>
      <c r="L899" s="118"/>
      <c r="M899" s="118"/>
      <c r="N899" s="93"/>
    </row>
    <row r="900" spans="2:14">
      <c r="B900" s="118"/>
      <c r="C900" s="118"/>
      <c r="D900" s="118"/>
      <c r="E900" s="118"/>
      <c r="F900" s="118"/>
      <c r="G900" s="118"/>
      <c r="H900" s="118"/>
      <c r="I900" s="133"/>
      <c r="J900" s="118"/>
      <c r="K900" s="118"/>
      <c r="L900" s="118"/>
      <c r="M900" s="118"/>
      <c r="N900" s="93"/>
    </row>
    <row r="901" spans="2:14">
      <c r="B901" s="118"/>
      <c r="C901" s="118"/>
      <c r="D901" s="118"/>
      <c r="E901" s="118"/>
      <c r="F901" s="118"/>
      <c r="G901" s="118"/>
      <c r="H901" s="118"/>
      <c r="I901" s="133"/>
      <c r="J901" s="118"/>
      <c r="K901" s="118"/>
      <c r="L901" s="118"/>
      <c r="M901" s="118"/>
      <c r="N901" s="93"/>
    </row>
    <row r="902" spans="2:14">
      <c r="B902" s="118"/>
      <c r="C902" s="118"/>
      <c r="D902" s="118"/>
      <c r="E902" s="118"/>
      <c r="F902" s="118"/>
      <c r="G902" s="118"/>
      <c r="H902" s="118"/>
      <c r="I902" s="133"/>
      <c r="J902" s="118"/>
      <c r="K902" s="118"/>
      <c r="L902" s="118"/>
      <c r="M902" s="118"/>
      <c r="N902" s="93"/>
    </row>
    <row r="903" spans="2:14">
      <c r="B903" s="118"/>
      <c r="C903" s="118"/>
      <c r="D903" s="118"/>
      <c r="E903" s="118"/>
      <c r="F903" s="118"/>
      <c r="G903" s="118"/>
      <c r="H903" s="118"/>
      <c r="I903" s="133"/>
      <c r="J903" s="118"/>
      <c r="K903" s="118"/>
      <c r="L903" s="118"/>
      <c r="M903" s="118"/>
      <c r="N903" s="93"/>
    </row>
    <row r="904" spans="2:14">
      <c r="B904" s="118"/>
      <c r="C904" s="118"/>
      <c r="D904" s="118"/>
      <c r="E904" s="118"/>
      <c r="F904" s="118"/>
      <c r="G904" s="118"/>
      <c r="H904" s="118"/>
      <c r="I904" s="133"/>
      <c r="J904" s="118"/>
      <c r="K904" s="118"/>
      <c r="L904" s="118"/>
      <c r="M904" s="118"/>
      <c r="N904" s="93"/>
    </row>
    <row r="905" spans="2:14">
      <c r="B905" s="118"/>
      <c r="C905" s="118"/>
      <c r="D905" s="118"/>
      <c r="E905" s="118"/>
      <c r="F905" s="118"/>
      <c r="G905" s="118"/>
      <c r="H905" s="118"/>
      <c r="I905" s="133"/>
      <c r="J905" s="118"/>
      <c r="K905" s="118"/>
      <c r="L905" s="118"/>
      <c r="M905" s="118"/>
      <c r="N905" s="93"/>
    </row>
    <row r="906" spans="2:14">
      <c r="B906" s="118"/>
      <c r="C906" s="118"/>
      <c r="D906" s="118"/>
      <c r="E906" s="118"/>
      <c r="F906" s="118"/>
      <c r="G906" s="118"/>
      <c r="H906" s="118"/>
      <c r="I906" s="133"/>
      <c r="J906" s="118"/>
      <c r="K906" s="118"/>
      <c r="L906" s="118"/>
      <c r="M906" s="118"/>
      <c r="N906" s="93"/>
    </row>
    <row r="907" spans="2:14">
      <c r="B907" s="118"/>
      <c r="C907" s="118"/>
      <c r="D907" s="118"/>
      <c r="E907" s="118"/>
      <c r="F907" s="118"/>
      <c r="G907" s="118"/>
      <c r="H907" s="118"/>
      <c r="I907" s="133"/>
      <c r="J907" s="118"/>
      <c r="K907" s="118"/>
      <c r="L907" s="118"/>
      <c r="M907" s="118"/>
      <c r="N907" s="93"/>
    </row>
    <row r="908" spans="2:14">
      <c r="B908" s="118"/>
      <c r="C908" s="118"/>
      <c r="D908" s="118"/>
      <c r="E908" s="118"/>
      <c r="F908" s="118"/>
      <c r="G908" s="118"/>
      <c r="H908" s="118"/>
      <c r="I908" s="133"/>
      <c r="J908" s="118"/>
      <c r="K908" s="118"/>
      <c r="L908" s="118"/>
      <c r="M908" s="118"/>
      <c r="N908" s="93"/>
    </row>
    <row r="909" spans="2:14">
      <c r="B909" s="118"/>
      <c r="C909" s="118"/>
      <c r="D909" s="118"/>
      <c r="E909" s="118"/>
      <c r="F909" s="118"/>
      <c r="G909" s="118"/>
      <c r="H909" s="118"/>
      <c r="I909" s="133"/>
      <c r="J909" s="118"/>
      <c r="K909" s="118"/>
      <c r="L909" s="118"/>
      <c r="M909" s="118"/>
      <c r="N909" s="93"/>
    </row>
    <row r="910" spans="2:14">
      <c r="B910" s="118"/>
      <c r="C910" s="118"/>
      <c r="D910" s="118"/>
      <c r="E910" s="118"/>
      <c r="F910" s="118"/>
      <c r="G910" s="118"/>
      <c r="H910" s="118"/>
      <c r="I910" s="133"/>
      <c r="J910" s="118"/>
      <c r="K910" s="118"/>
      <c r="L910" s="118"/>
      <c r="M910" s="118"/>
      <c r="N910" s="93"/>
    </row>
    <row r="911" spans="2:14">
      <c r="B911" s="118"/>
      <c r="C911" s="118"/>
      <c r="D911" s="118"/>
      <c r="E911" s="118"/>
      <c r="F911" s="118"/>
      <c r="G911" s="118"/>
      <c r="H911" s="118"/>
      <c r="I911" s="133"/>
      <c r="J911" s="118"/>
      <c r="K911" s="118"/>
      <c r="L911" s="118"/>
      <c r="M911" s="118"/>
      <c r="N911" s="93"/>
    </row>
    <row r="912" spans="2:14">
      <c r="B912" s="118"/>
      <c r="C912" s="118"/>
      <c r="D912" s="118"/>
      <c r="E912" s="118"/>
      <c r="F912" s="118"/>
      <c r="G912" s="118"/>
      <c r="H912" s="118"/>
      <c r="I912" s="133"/>
      <c r="J912" s="118"/>
      <c r="K912" s="118"/>
      <c r="L912" s="118"/>
      <c r="M912" s="118"/>
      <c r="N912" s="93"/>
    </row>
    <row r="913" spans="2:14">
      <c r="B913" s="118"/>
      <c r="C913" s="118"/>
      <c r="D913" s="118"/>
      <c r="E913" s="118"/>
      <c r="F913" s="118"/>
      <c r="G913" s="118"/>
      <c r="H913" s="118"/>
      <c r="I913" s="133"/>
      <c r="J913" s="118"/>
      <c r="K913" s="118"/>
      <c r="L913" s="118"/>
      <c r="M913" s="118"/>
      <c r="N913" s="93"/>
    </row>
    <row r="914" spans="2:14">
      <c r="B914" s="118"/>
      <c r="C914" s="118"/>
      <c r="D914" s="118"/>
      <c r="E914" s="118"/>
      <c r="F914" s="118"/>
      <c r="G914" s="118"/>
      <c r="H914" s="118"/>
      <c r="I914" s="133"/>
      <c r="J914" s="118"/>
      <c r="K914" s="118"/>
      <c r="L914" s="118"/>
      <c r="M914" s="118"/>
      <c r="N914" s="93"/>
    </row>
    <row r="915" spans="2:14">
      <c r="B915" s="118"/>
      <c r="C915" s="118"/>
      <c r="D915" s="118"/>
      <c r="E915" s="118"/>
      <c r="F915" s="118"/>
      <c r="G915" s="118"/>
      <c r="H915" s="118"/>
      <c r="I915" s="133"/>
      <c r="J915" s="118"/>
      <c r="K915" s="118"/>
      <c r="L915" s="118"/>
      <c r="M915" s="118"/>
      <c r="N915" s="93"/>
    </row>
    <row r="916" spans="2:14">
      <c r="B916" s="118"/>
      <c r="C916" s="118"/>
      <c r="D916" s="118"/>
      <c r="E916" s="118"/>
      <c r="F916" s="118"/>
      <c r="G916" s="118"/>
      <c r="H916" s="118"/>
      <c r="I916" s="133"/>
      <c r="J916" s="118"/>
      <c r="K916" s="118"/>
      <c r="L916" s="118"/>
      <c r="M916" s="118"/>
      <c r="N916" s="93"/>
    </row>
    <row r="917" spans="2:14">
      <c r="B917" s="118"/>
      <c r="C917" s="118"/>
      <c r="D917" s="118"/>
      <c r="E917" s="118"/>
      <c r="F917" s="118"/>
      <c r="G917" s="118"/>
      <c r="H917" s="118"/>
      <c r="I917" s="133"/>
      <c r="J917" s="118"/>
      <c r="K917" s="118"/>
      <c r="L917" s="118"/>
      <c r="M917" s="118"/>
      <c r="N917" s="93"/>
    </row>
    <row r="918" spans="2:14">
      <c r="B918" s="118"/>
      <c r="C918" s="118"/>
      <c r="D918" s="118"/>
      <c r="E918" s="118"/>
      <c r="F918" s="118"/>
      <c r="G918" s="118"/>
      <c r="H918" s="118"/>
      <c r="I918" s="133"/>
      <c r="J918" s="118"/>
      <c r="K918" s="118"/>
      <c r="L918" s="118"/>
      <c r="M918" s="118"/>
      <c r="N918" s="93"/>
    </row>
    <row r="919" spans="2:14">
      <c r="B919" s="118"/>
      <c r="C919" s="118"/>
      <c r="D919" s="118"/>
      <c r="E919" s="118"/>
      <c r="F919" s="118"/>
      <c r="G919" s="118"/>
      <c r="H919" s="118"/>
      <c r="I919" s="133"/>
      <c r="J919" s="118"/>
      <c r="K919" s="118"/>
      <c r="L919" s="118"/>
      <c r="M919" s="118"/>
      <c r="N919" s="93"/>
    </row>
    <row r="920" spans="2:14">
      <c r="B920" s="118"/>
      <c r="C920" s="118"/>
      <c r="D920" s="118"/>
      <c r="E920" s="118"/>
      <c r="F920" s="118"/>
      <c r="G920" s="118"/>
      <c r="H920" s="118"/>
      <c r="I920" s="133"/>
      <c r="J920" s="118"/>
      <c r="K920" s="118"/>
      <c r="L920" s="118"/>
      <c r="M920" s="118"/>
      <c r="N920" s="93"/>
    </row>
    <row r="921" spans="2:14">
      <c r="B921" s="118"/>
      <c r="C921" s="118"/>
      <c r="D921" s="118"/>
      <c r="E921" s="118"/>
      <c r="F921" s="118"/>
      <c r="G921" s="118"/>
      <c r="H921" s="118"/>
      <c r="I921" s="133"/>
      <c r="J921" s="118"/>
      <c r="K921" s="118"/>
      <c r="L921" s="118"/>
      <c r="M921" s="118"/>
      <c r="N921" s="93"/>
    </row>
    <row r="922" spans="2:14">
      <c r="B922" s="118"/>
      <c r="C922" s="118"/>
      <c r="D922" s="118"/>
      <c r="E922" s="118"/>
      <c r="F922" s="118"/>
      <c r="G922" s="118"/>
      <c r="H922" s="118"/>
      <c r="I922" s="133"/>
      <c r="J922" s="118"/>
      <c r="K922" s="118"/>
      <c r="L922" s="118"/>
      <c r="M922" s="118"/>
      <c r="N922" s="93"/>
    </row>
    <row r="923" spans="2:14">
      <c r="B923" s="118"/>
      <c r="C923" s="118"/>
      <c r="D923" s="118"/>
      <c r="E923" s="118"/>
      <c r="F923" s="118"/>
      <c r="G923" s="118"/>
      <c r="H923" s="118"/>
      <c r="I923" s="133"/>
      <c r="J923" s="118"/>
      <c r="K923" s="118"/>
      <c r="L923" s="118"/>
      <c r="M923" s="118"/>
      <c r="N923" s="93"/>
    </row>
    <row r="924" spans="2:14">
      <c r="B924" s="118"/>
      <c r="C924" s="118"/>
      <c r="D924" s="118"/>
      <c r="E924" s="118"/>
      <c r="F924" s="118"/>
      <c r="G924" s="118"/>
      <c r="H924" s="118"/>
      <c r="I924" s="133"/>
      <c r="J924" s="118"/>
      <c r="K924" s="118"/>
      <c r="L924" s="118"/>
      <c r="M924" s="118"/>
      <c r="N924" s="93"/>
    </row>
    <row r="925" spans="2:14">
      <c r="B925" s="118"/>
      <c r="C925" s="118"/>
      <c r="D925" s="118"/>
      <c r="E925" s="118"/>
      <c r="F925" s="118"/>
      <c r="G925" s="118"/>
      <c r="H925" s="118"/>
      <c r="I925" s="133"/>
      <c r="J925" s="118"/>
      <c r="K925" s="118"/>
      <c r="L925" s="118"/>
      <c r="M925" s="118"/>
      <c r="N925" s="93"/>
    </row>
    <row r="926" spans="2:14">
      <c r="B926" s="118"/>
      <c r="C926" s="118"/>
      <c r="D926" s="118"/>
      <c r="E926" s="118"/>
      <c r="F926" s="118"/>
      <c r="G926" s="118"/>
      <c r="H926" s="118"/>
      <c r="I926" s="133"/>
      <c r="J926" s="118"/>
      <c r="K926" s="118"/>
      <c r="L926" s="118"/>
      <c r="M926" s="118"/>
      <c r="N926" s="93"/>
    </row>
    <row r="927" spans="2:14">
      <c r="B927" s="118"/>
      <c r="C927" s="118"/>
      <c r="D927" s="118"/>
      <c r="E927" s="118"/>
      <c r="F927" s="118"/>
      <c r="G927" s="118"/>
      <c r="H927" s="118"/>
      <c r="I927" s="133"/>
      <c r="J927" s="118"/>
      <c r="K927" s="118"/>
      <c r="L927" s="118"/>
      <c r="M927" s="118"/>
      <c r="N927" s="93"/>
    </row>
    <row r="928" spans="2:14">
      <c r="B928" s="118"/>
      <c r="C928" s="118"/>
      <c r="D928" s="118"/>
      <c r="E928" s="118"/>
      <c r="F928" s="118"/>
      <c r="G928" s="118"/>
      <c r="H928" s="118"/>
      <c r="I928" s="133"/>
      <c r="J928" s="118"/>
      <c r="K928" s="118"/>
      <c r="L928" s="118"/>
      <c r="M928" s="118"/>
      <c r="N928" s="93"/>
    </row>
    <row r="929" spans="2:14">
      <c r="B929" s="118"/>
      <c r="C929" s="118"/>
      <c r="D929" s="118"/>
      <c r="E929" s="118"/>
      <c r="F929" s="118"/>
      <c r="G929" s="118"/>
      <c r="H929" s="118"/>
      <c r="I929" s="133"/>
      <c r="J929" s="118"/>
      <c r="K929" s="118"/>
      <c r="L929" s="118"/>
      <c r="M929" s="118"/>
      <c r="N929" s="93"/>
    </row>
    <row r="930" spans="2:14">
      <c r="B930" s="118"/>
      <c r="C930" s="118"/>
      <c r="D930" s="118"/>
      <c r="E930" s="118"/>
      <c r="F930" s="118"/>
      <c r="G930" s="118"/>
      <c r="H930" s="118"/>
      <c r="I930" s="133"/>
      <c r="J930" s="118"/>
      <c r="K930" s="118"/>
      <c r="L930" s="118"/>
      <c r="M930" s="118"/>
      <c r="N930" s="93"/>
    </row>
    <row r="931" spans="2:14">
      <c r="B931" s="118"/>
      <c r="C931" s="118"/>
      <c r="D931" s="118"/>
      <c r="E931" s="118"/>
      <c r="F931" s="118"/>
      <c r="G931" s="118"/>
      <c r="H931" s="118"/>
      <c r="I931" s="133"/>
      <c r="J931" s="118"/>
      <c r="K931" s="118"/>
      <c r="L931" s="118"/>
      <c r="M931" s="118"/>
      <c r="N931" s="93"/>
    </row>
    <row r="932" spans="2:14">
      <c r="B932" s="118"/>
      <c r="C932" s="118"/>
      <c r="D932" s="118"/>
      <c r="E932" s="118"/>
      <c r="F932" s="118"/>
      <c r="G932" s="118"/>
      <c r="H932" s="118"/>
      <c r="I932" s="133"/>
      <c r="J932" s="118"/>
      <c r="K932" s="118"/>
      <c r="L932" s="118"/>
      <c r="M932" s="118"/>
      <c r="N932" s="93"/>
    </row>
    <row r="933" spans="2:14">
      <c r="B933" s="118"/>
      <c r="C933" s="118"/>
      <c r="D933" s="118"/>
      <c r="E933" s="118"/>
      <c r="F933" s="118"/>
      <c r="G933" s="118"/>
      <c r="H933" s="118"/>
      <c r="I933" s="133"/>
      <c r="J933" s="118"/>
      <c r="K933" s="118"/>
      <c r="L933" s="118"/>
      <c r="M933" s="118"/>
      <c r="N933" s="93"/>
    </row>
    <row r="934" spans="2:14">
      <c r="B934" s="118"/>
      <c r="C934" s="118"/>
      <c r="D934" s="118"/>
      <c r="E934" s="118"/>
      <c r="F934" s="118"/>
      <c r="G934" s="118"/>
      <c r="H934" s="118"/>
      <c r="I934" s="133"/>
      <c r="J934" s="118"/>
      <c r="K934" s="118"/>
      <c r="L934" s="118"/>
      <c r="M934" s="118"/>
      <c r="N934" s="93"/>
    </row>
    <row r="935" spans="2:14">
      <c r="B935" s="118"/>
      <c r="C935" s="118"/>
      <c r="D935" s="118"/>
      <c r="E935" s="118"/>
      <c r="F935" s="118"/>
      <c r="G935" s="118"/>
      <c r="H935" s="118"/>
      <c r="I935" s="133"/>
      <c r="J935" s="118"/>
      <c r="K935" s="118"/>
      <c r="L935" s="118"/>
      <c r="M935" s="118"/>
      <c r="N935" s="93"/>
    </row>
    <row r="936" spans="2:14">
      <c r="B936" s="118"/>
      <c r="C936" s="118"/>
      <c r="D936" s="118"/>
      <c r="E936" s="118"/>
      <c r="F936" s="118"/>
      <c r="G936" s="118"/>
      <c r="H936" s="118"/>
      <c r="I936" s="133"/>
      <c r="J936" s="118"/>
      <c r="K936" s="118"/>
      <c r="L936" s="118"/>
      <c r="M936" s="118"/>
      <c r="N936" s="93"/>
    </row>
    <row r="937" spans="2:14">
      <c r="B937" s="118"/>
      <c r="C937" s="118"/>
      <c r="D937" s="118"/>
      <c r="E937" s="118"/>
      <c r="F937" s="118"/>
      <c r="G937" s="118"/>
      <c r="H937" s="118"/>
      <c r="I937" s="133"/>
      <c r="J937" s="118"/>
      <c r="K937" s="118"/>
      <c r="L937" s="118"/>
      <c r="M937" s="118"/>
      <c r="N937" s="93"/>
    </row>
    <row r="938" spans="2:14">
      <c r="B938" s="118"/>
      <c r="C938" s="118"/>
      <c r="D938" s="118"/>
      <c r="E938" s="118"/>
      <c r="F938" s="118"/>
      <c r="G938" s="118"/>
      <c r="H938" s="118"/>
      <c r="I938" s="133"/>
      <c r="J938" s="118"/>
      <c r="K938" s="118"/>
      <c r="L938" s="118"/>
      <c r="M938" s="118"/>
      <c r="N938" s="93"/>
    </row>
    <row r="939" spans="2:14">
      <c r="B939" s="118"/>
      <c r="C939" s="118"/>
      <c r="D939" s="118"/>
      <c r="E939" s="118"/>
      <c r="F939" s="118"/>
      <c r="G939" s="118"/>
      <c r="H939" s="118"/>
      <c r="I939" s="133"/>
      <c r="J939" s="118"/>
      <c r="K939" s="118"/>
      <c r="L939" s="118"/>
      <c r="M939" s="118"/>
      <c r="N939" s="93"/>
    </row>
    <row r="940" spans="2:14">
      <c r="B940" s="118"/>
      <c r="C940" s="118"/>
      <c r="D940" s="118"/>
      <c r="E940" s="118"/>
      <c r="F940" s="118"/>
      <c r="G940" s="118"/>
      <c r="H940" s="118"/>
      <c r="I940" s="133"/>
      <c r="J940" s="118"/>
      <c r="K940" s="118"/>
      <c r="L940" s="118"/>
      <c r="M940" s="118"/>
      <c r="N940" s="93"/>
    </row>
    <row r="941" spans="2:14">
      <c r="B941" s="118"/>
      <c r="C941" s="118"/>
      <c r="D941" s="118"/>
      <c r="E941" s="118"/>
      <c r="F941" s="118"/>
      <c r="G941" s="118"/>
      <c r="H941" s="118"/>
      <c r="I941" s="133"/>
      <c r="J941" s="118"/>
      <c r="K941" s="118"/>
      <c r="L941" s="118"/>
      <c r="M941" s="118"/>
      <c r="N941" s="93"/>
    </row>
    <row r="942" spans="2:14">
      <c r="B942" s="118"/>
      <c r="C942" s="118"/>
      <c r="D942" s="118"/>
      <c r="E942" s="118"/>
      <c r="F942" s="118"/>
      <c r="G942" s="118"/>
      <c r="H942" s="118"/>
      <c r="I942" s="133"/>
      <c r="J942" s="118"/>
      <c r="K942" s="118"/>
      <c r="L942" s="118"/>
      <c r="M942" s="118"/>
      <c r="N942" s="93"/>
    </row>
    <row r="943" spans="2:14">
      <c r="B943" s="118"/>
      <c r="C943" s="118"/>
      <c r="D943" s="118"/>
      <c r="E943" s="118"/>
      <c r="F943" s="118"/>
      <c r="G943" s="118"/>
      <c r="H943" s="118"/>
      <c r="I943" s="133"/>
      <c r="J943" s="118"/>
      <c r="K943" s="118"/>
      <c r="L943" s="118"/>
      <c r="M943" s="118"/>
      <c r="N943" s="93"/>
    </row>
    <row r="944" spans="2:14">
      <c r="B944" s="118"/>
      <c r="C944" s="118"/>
      <c r="D944" s="118"/>
      <c r="E944" s="118"/>
      <c r="F944" s="118"/>
      <c r="G944" s="118"/>
      <c r="H944" s="118"/>
      <c r="I944" s="133"/>
      <c r="J944" s="118"/>
      <c r="K944" s="118"/>
      <c r="L944" s="118"/>
      <c r="M944" s="118"/>
      <c r="N944" s="93"/>
    </row>
    <row r="945" spans="2:14">
      <c r="B945" s="118"/>
      <c r="C945" s="118"/>
      <c r="D945" s="118"/>
      <c r="E945" s="118"/>
      <c r="F945" s="118"/>
      <c r="G945" s="118"/>
      <c r="H945" s="118"/>
      <c r="I945" s="133"/>
      <c r="J945" s="118"/>
      <c r="K945" s="118"/>
      <c r="L945" s="118"/>
      <c r="M945" s="118"/>
      <c r="N945" s="93"/>
    </row>
    <row r="946" spans="2:14">
      <c r="B946" s="118"/>
      <c r="C946" s="118"/>
      <c r="D946" s="118"/>
      <c r="E946" s="118"/>
      <c r="F946" s="118"/>
      <c r="G946" s="118"/>
      <c r="H946" s="118"/>
      <c r="I946" s="133"/>
      <c r="J946" s="118"/>
      <c r="K946" s="118"/>
      <c r="L946" s="118"/>
      <c r="M946" s="118"/>
      <c r="N946" s="93"/>
    </row>
    <row r="947" spans="2:14">
      <c r="B947" s="118"/>
      <c r="C947" s="118"/>
      <c r="D947" s="118"/>
      <c r="E947" s="118"/>
      <c r="F947" s="118"/>
      <c r="G947" s="118"/>
      <c r="H947" s="118"/>
      <c r="I947" s="133"/>
      <c r="J947" s="118"/>
      <c r="K947" s="118"/>
      <c r="L947" s="118"/>
      <c r="M947" s="118"/>
      <c r="N947" s="93"/>
    </row>
    <row r="948" spans="2:14">
      <c r="B948" s="118"/>
      <c r="C948" s="118"/>
      <c r="D948" s="118"/>
      <c r="E948" s="118"/>
      <c r="F948" s="118"/>
      <c r="G948" s="118"/>
      <c r="H948" s="118"/>
      <c r="I948" s="133"/>
      <c r="J948" s="118"/>
      <c r="K948" s="118"/>
      <c r="L948" s="118"/>
      <c r="M948" s="118"/>
      <c r="N948" s="93"/>
    </row>
    <row r="949" spans="2:14">
      <c r="B949" s="118"/>
      <c r="C949" s="118"/>
      <c r="D949" s="118"/>
      <c r="E949" s="118"/>
      <c r="F949" s="118"/>
      <c r="G949" s="118"/>
      <c r="H949" s="118"/>
      <c r="I949" s="133"/>
      <c r="J949" s="118"/>
      <c r="K949" s="118"/>
      <c r="L949" s="118"/>
      <c r="M949" s="118"/>
      <c r="N949" s="93"/>
    </row>
    <row r="950" spans="2:14">
      <c r="B950" s="118"/>
      <c r="C950" s="118"/>
      <c r="D950" s="118"/>
      <c r="E950" s="118"/>
      <c r="F950" s="118"/>
      <c r="G950" s="118"/>
      <c r="H950" s="118"/>
      <c r="I950" s="133"/>
      <c r="J950" s="118"/>
      <c r="K950" s="118"/>
      <c r="L950" s="118"/>
      <c r="M950" s="118"/>
      <c r="N950" s="93"/>
    </row>
    <row r="951" spans="2:14">
      <c r="B951" s="118"/>
      <c r="C951" s="118"/>
      <c r="D951" s="118"/>
      <c r="E951" s="118"/>
      <c r="F951" s="118"/>
      <c r="G951" s="118"/>
      <c r="H951" s="118"/>
      <c r="I951" s="133"/>
      <c r="J951" s="118"/>
      <c r="K951" s="118"/>
      <c r="L951" s="118"/>
      <c r="M951" s="118"/>
      <c r="N951" s="93"/>
    </row>
    <row r="952" spans="2:14">
      <c r="B952" s="118"/>
      <c r="C952" s="118"/>
      <c r="D952" s="118"/>
      <c r="E952" s="118"/>
      <c r="F952" s="118"/>
      <c r="G952" s="118"/>
      <c r="H952" s="118"/>
      <c r="I952" s="133"/>
      <c r="J952" s="118"/>
      <c r="K952" s="118"/>
      <c r="L952" s="118"/>
      <c r="M952" s="118"/>
      <c r="N952" s="93"/>
    </row>
    <row r="953" spans="2:14">
      <c r="B953" s="118"/>
      <c r="C953" s="118"/>
      <c r="D953" s="118"/>
      <c r="E953" s="118"/>
      <c r="F953" s="118"/>
      <c r="G953" s="118"/>
      <c r="H953" s="118"/>
      <c r="I953" s="133"/>
      <c r="J953" s="118"/>
      <c r="K953" s="118"/>
      <c r="L953" s="118"/>
      <c r="M953" s="118"/>
      <c r="N953" s="93"/>
    </row>
    <row r="954" spans="2:14">
      <c r="B954" s="118"/>
      <c r="C954" s="118"/>
      <c r="D954" s="118"/>
      <c r="E954" s="118"/>
      <c r="F954" s="118"/>
      <c r="G954" s="118"/>
      <c r="H954" s="118"/>
      <c r="I954" s="133"/>
      <c r="J954" s="118"/>
      <c r="K954" s="118"/>
      <c r="L954" s="118"/>
      <c r="M954" s="118"/>
      <c r="N954" s="93"/>
    </row>
    <row r="955" spans="2:14">
      <c r="B955" s="118"/>
      <c r="C955" s="118"/>
      <c r="D955" s="118"/>
      <c r="E955" s="118"/>
      <c r="F955" s="118"/>
      <c r="G955" s="118"/>
      <c r="H955" s="118"/>
      <c r="I955" s="133"/>
      <c r="J955" s="118"/>
      <c r="K955" s="118"/>
      <c r="L955" s="118"/>
      <c r="M955" s="118"/>
      <c r="N955" s="93"/>
    </row>
    <row r="956" spans="2:14">
      <c r="B956" s="118"/>
      <c r="C956" s="118"/>
      <c r="D956" s="118"/>
      <c r="E956" s="118"/>
      <c r="F956" s="118"/>
      <c r="G956" s="118"/>
      <c r="H956" s="118"/>
      <c r="I956" s="133"/>
      <c r="J956" s="118"/>
      <c r="K956" s="118"/>
      <c r="L956" s="118"/>
      <c r="M956" s="118"/>
      <c r="N956" s="93"/>
    </row>
    <row r="957" spans="2:14">
      <c r="B957" s="118"/>
      <c r="C957" s="118"/>
      <c r="D957" s="118"/>
      <c r="E957" s="118"/>
      <c r="F957" s="118"/>
      <c r="G957" s="118"/>
      <c r="H957" s="118"/>
      <c r="I957" s="133"/>
      <c r="J957" s="118"/>
      <c r="K957" s="118"/>
      <c r="L957" s="118"/>
      <c r="M957" s="118"/>
      <c r="N957" s="93"/>
    </row>
    <row r="958" spans="2:14">
      <c r="B958" s="118"/>
      <c r="C958" s="118"/>
      <c r="D958" s="118"/>
      <c r="E958" s="118"/>
      <c r="F958" s="118"/>
      <c r="G958" s="118"/>
      <c r="H958" s="118"/>
      <c r="I958" s="133"/>
      <c r="J958" s="118"/>
      <c r="K958" s="118"/>
      <c r="L958" s="118"/>
      <c r="M958" s="118"/>
      <c r="N958" s="93"/>
    </row>
    <row r="959" spans="2:14">
      <c r="B959" s="118"/>
      <c r="C959" s="118"/>
      <c r="D959" s="118"/>
      <c r="E959" s="118"/>
      <c r="F959" s="118"/>
      <c r="G959" s="118"/>
      <c r="H959" s="118"/>
      <c r="I959" s="133"/>
      <c r="J959" s="118"/>
      <c r="K959" s="118"/>
      <c r="L959" s="118"/>
      <c r="M959" s="118"/>
      <c r="N959" s="93"/>
    </row>
    <row r="960" spans="2:14">
      <c r="B960" s="118"/>
      <c r="C960" s="118"/>
      <c r="D960" s="118"/>
      <c r="E960" s="118"/>
      <c r="F960" s="118"/>
      <c r="G960" s="118"/>
      <c r="H960" s="118"/>
      <c r="I960" s="133"/>
      <c r="J960" s="118"/>
      <c r="K960" s="118"/>
      <c r="L960" s="118"/>
      <c r="M960" s="118"/>
      <c r="N960" s="93"/>
    </row>
    <row r="961" spans="2:14">
      <c r="B961" s="118"/>
      <c r="C961" s="118"/>
      <c r="D961" s="118"/>
      <c r="E961" s="118"/>
      <c r="F961" s="118"/>
      <c r="G961" s="118"/>
      <c r="H961" s="118"/>
      <c r="I961" s="133"/>
      <c r="J961" s="118"/>
      <c r="K961" s="118"/>
      <c r="L961" s="118"/>
      <c r="M961" s="118"/>
      <c r="N961" s="93"/>
    </row>
    <row r="962" spans="2:14">
      <c r="B962" s="118"/>
      <c r="C962" s="118"/>
      <c r="D962" s="118"/>
      <c r="E962" s="118"/>
      <c r="F962" s="118"/>
      <c r="G962" s="118"/>
      <c r="H962" s="118"/>
      <c r="I962" s="133"/>
      <c r="J962" s="118"/>
      <c r="K962" s="118"/>
      <c r="L962" s="118"/>
      <c r="M962" s="118"/>
      <c r="N962" s="93"/>
    </row>
    <row r="963" spans="2:14">
      <c r="B963" s="118"/>
      <c r="C963" s="118"/>
      <c r="D963" s="118"/>
      <c r="E963" s="118"/>
      <c r="F963" s="118"/>
      <c r="G963" s="118"/>
      <c r="H963" s="118"/>
      <c r="I963" s="133"/>
      <c r="J963" s="118"/>
      <c r="K963" s="118"/>
      <c r="L963" s="118"/>
      <c r="M963" s="118"/>
      <c r="N963" s="93"/>
    </row>
    <row r="964" spans="2:14">
      <c r="B964" s="118"/>
      <c r="C964" s="118"/>
      <c r="D964" s="118"/>
      <c r="E964" s="118"/>
      <c r="F964" s="118"/>
      <c r="G964" s="118"/>
      <c r="H964" s="118"/>
      <c r="I964" s="133"/>
      <c r="J964" s="118"/>
      <c r="K964" s="118"/>
      <c r="L964" s="118"/>
      <c r="M964" s="118"/>
      <c r="N964" s="93"/>
    </row>
    <row r="965" spans="2:14">
      <c r="B965" s="118"/>
      <c r="C965" s="118"/>
      <c r="D965" s="118"/>
      <c r="E965" s="118"/>
      <c r="F965" s="118"/>
      <c r="G965" s="118"/>
      <c r="H965" s="118"/>
      <c r="I965" s="133"/>
      <c r="J965" s="118"/>
      <c r="K965" s="118"/>
      <c r="L965" s="118"/>
      <c r="M965" s="118"/>
      <c r="N965" s="93"/>
    </row>
    <row r="966" spans="2:14">
      <c r="B966" s="118"/>
      <c r="C966" s="118"/>
      <c r="D966" s="118"/>
      <c r="E966" s="118"/>
      <c r="F966" s="118"/>
      <c r="G966" s="118"/>
      <c r="H966" s="118"/>
      <c r="I966" s="133"/>
      <c r="J966" s="118"/>
      <c r="K966" s="118"/>
      <c r="L966" s="118"/>
      <c r="M966" s="118"/>
      <c r="N966" s="93"/>
    </row>
    <row r="967" spans="2:14">
      <c r="B967" s="118"/>
      <c r="C967" s="118"/>
      <c r="D967" s="118"/>
      <c r="E967" s="118"/>
      <c r="F967" s="118"/>
      <c r="G967" s="118"/>
      <c r="H967" s="118"/>
      <c r="I967" s="133"/>
      <c r="J967" s="118"/>
      <c r="K967" s="118"/>
      <c r="L967" s="118"/>
      <c r="M967" s="118"/>
      <c r="N967" s="93"/>
    </row>
    <row r="968" spans="2:14">
      <c r="B968" s="118"/>
      <c r="C968" s="118"/>
      <c r="D968" s="118"/>
      <c r="E968" s="118"/>
      <c r="F968" s="118"/>
      <c r="G968" s="118"/>
      <c r="H968" s="118"/>
      <c r="I968" s="133"/>
      <c r="J968" s="118"/>
      <c r="K968" s="118"/>
      <c r="L968" s="118"/>
      <c r="M968" s="118"/>
      <c r="N968" s="93"/>
    </row>
    <row r="969" spans="2:14">
      <c r="B969" s="118"/>
      <c r="C969" s="118"/>
      <c r="D969" s="118"/>
      <c r="E969" s="118"/>
      <c r="F969" s="118"/>
      <c r="G969" s="118"/>
      <c r="H969" s="118"/>
      <c r="I969" s="133"/>
      <c r="J969" s="118"/>
      <c r="K969" s="118"/>
      <c r="L969" s="118"/>
      <c r="M969" s="118"/>
      <c r="N969" s="93"/>
    </row>
    <row r="970" spans="2:14">
      <c r="B970" s="118"/>
      <c r="C970" s="118"/>
      <c r="D970" s="118"/>
      <c r="E970" s="118"/>
      <c r="F970" s="118"/>
      <c r="G970" s="118"/>
      <c r="H970" s="118"/>
      <c r="I970" s="133"/>
      <c r="J970" s="118"/>
      <c r="K970" s="118"/>
      <c r="L970" s="118"/>
      <c r="M970" s="118"/>
      <c r="N970" s="93"/>
    </row>
    <row r="971" spans="2:14">
      <c r="B971" s="118"/>
      <c r="C971" s="118"/>
      <c r="D971" s="118"/>
      <c r="E971" s="118"/>
      <c r="F971" s="118"/>
      <c r="G971" s="118"/>
      <c r="H971" s="118"/>
      <c r="I971" s="133"/>
      <c r="J971" s="118"/>
      <c r="K971" s="118"/>
      <c r="L971" s="118"/>
      <c r="M971" s="118"/>
      <c r="N971" s="93"/>
    </row>
    <row r="972" spans="2:14">
      <c r="B972" s="118"/>
      <c r="C972" s="118"/>
      <c r="D972" s="118"/>
      <c r="E972" s="118"/>
      <c r="F972" s="118"/>
      <c r="G972" s="118"/>
      <c r="H972" s="118"/>
      <c r="I972" s="133"/>
      <c r="J972" s="118"/>
      <c r="K972" s="118"/>
      <c r="L972" s="118"/>
      <c r="M972" s="118"/>
      <c r="N972" s="93"/>
    </row>
    <row r="973" spans="2:14">
      <c r="B973" s="118"/>
      <c r="C973" s="118"/>
      <c r="D973" s="118"/>
      <c r="E973" s="118"/>
      <c r="F973" s="118"/>
      <c r="G973" s="118"/>
      <c r="H973" s="118"/>
      <c r="I973" s="133"/>
      <c r="J973" s="118"/>
      <c r="K973" s="118"/>
      <c r="L973" s="118"/>
      <c r="M973" s="118"/>
      <c r="N973" s="93"/>
    </row>
    <row r="974" spans="2:14">
      <c r="B974" s="118"/>
      <c r="C974" s="118"/>
      <c r="D974" s="118"/>
      <c r="E974" s="118"/>
      <c r="F974" s="118"/>
      <c r="G974" s="118"/>
      <c r="H974" s="118"/>
      <c r="I974" s="133"/>
      <c r="J974" s="118"/>
      <c r="K974" s="118"/>
      <c r="L974" s="118"/>
      <c r="M974" s="118"/>
      <c r="N974" s="93"/>
    </row>
    <row r="975" spans="2:14">
      <c r="B975" s="118"/>
      <c r="C975" s="118"/>
      <c r="D975" s="118"/>
      <c r="E975" s="118"/>
      <c r="F975" s="118"/>
      <c r="G975" s="118"/>
      <c r="H975" s="118"/>
      <c r="I975" s="133"/>
      <c r="J975" s="118"/>
      <c r="K975" s="118"/>
      <c r="L975" s="118"/>
      <c r="M975" s="118"/>
      <c r="N975" s="93"/>
    </row>
    <row r="976" spans="2:14">
      <c r="B976" s="118"/>
      <c r="C976" s="118"/>
      <c r="D976" s="118"/>
      <c r="E976" s="118"/>
      <c r="F976" s="118"/>
      <c r="G976" s="118"/>
      <c r="H976" s="118"/>
      <c r="I976" s="133"/>
      <c r="J976" s="118"/>
      <c r="K976" s="118"/>
      <c r="L976" s="118"/>
      <c r="M976" s="118"/>
      <c r="N976" s="93"/>
    </row>
    <row r="977" spans="2:14">
      <c r="B977" s="118"/>
      <c r="C977" s="118"/>
      <c r="D977" s="118"/>
      <c r="E977" s="118"/>
      <c r="F977" s="118"/>
      <c r="G977" s="118"/>
      <c r="H977" s="118"/>
      <c r="I977" s="133"/>
      <c r="J977" s="118"/>
      <c r="K977" s="118"/>
      <c r="L977" s="118"/>
      <c r="M977" s="118"/>
      <c r="N977" s="93"/>
    </row>
    <row r="978" spans="2:14">
      <c r="B978" s="118"/>
      <c r="C978" s="118"/>
      <c r="D978" s="118"/>
      <c r="E978" s="118"/>
      <c r="F978" s="118"/>
      <c r="G978" s="118"/>
      <c r="H978" s="118"/>
      <c r="I978" s="133"/>
      <c r="J978" s="118"/>
      <c r="K978" s="118"/>
      <c r="L978" s="118"/>
      <c r="M978" s="118"/>
      <c r="N978" s="93"/>
    </row>
    <row r="979" spans="2:14">
      <c r="B979" s="118"/>
      <c r="C979" s="118"/>
      <c r="D979" s="118"/>
      <c r="E979" s="118"/>
      <c r="F979" s="118"/>
      <c r="G979" s="118"/>
      <c r="H979" s="118"/>
      <c r="I979" s="133"/>
      <c r="J979" s="118"/>
      <c r="K979" s="118"/>
      <c r="L979" s="118"/>
      <c r="M979" s="118"/>
      <c r="N979" s="93"/>
    </row>
    <row r="980" spans="2:14">
      <c r="B980" s="118"/>
      <c r="C980" s="118"/>
      <c r="D980" s="118"/>
      <c r="E980" s="118"/>
      <c r="F980" s="118"/>
      <c r="G980" s="118"/>
      <c r="H980" s="118"/>
      <c r="I980" s="133"/>
      <c r="J980" s="118"/>
      <c r="K980" s="118"/>
      <c r="L980" s="118"/>
      <c r="M980" s="118"/>
      <c r="N980" s="93"/>
    </row>
    <row r="981" spans="2:14">
      <c r="B981" s="118"/>
      <c r="C981" s="118"/>
      <c r="D981" s="118"/>
      <c r="E981" s="118"/>
      <c r="F981" s="118"/>
      <c r="G981" s="118"/>
      <c r="H981" s="118"/>
      <c r="I981" s="133"/>
      <c r="J981" s="118"/>
      <c r="K981" s="118"/>
      <c r="L981" s="118"/>
      <c r="M981" s="118"/>
      <c r="N981" s="93"/>
    </row>
    <row r="982" spans="2:14">
      <c r="B982" s="118"/>
      <c r="C982" s="118"/>
      <c r="D982" s="118"/>
      <c r="E982" s="118"/>
      <c r="F982" s="118"/>
      <c r="G982" s="118"/>
      <c r="H982" s="118"/>
      <c r="I982" s="133"/>
      <c r="J982" s="118"/>
      <c r="K982" s="118"/>
      <c r="L982" s="118"/>
      <c r="M982" s="118"/>
      <c r="N982" s="93"/>
    </row>
    <row r="983" spans="2:14">
      <c r="B983" s="118"/>
      <c r="C983" s="118"/>
      <c r="D983" s="118"/>
      <c r="E983" s="118"/>
      <c r="F983" s="118"/>
      <c r="G983" s="118"/>
      <c r="H983" s="118"/>
      <c r="I983" s="133"/>
      <c r="J983" s="118"/>
      <c r="K983" s="118"/>
      <c r="L983" s="118"/>
      <c r="M983" s="118"/>
      <c r="N983" s="93"/>
    </row>
    <row r="984" spans="2:14">
      <c r="B984" s="118"/>
      <c r="C984" s="118"/>
      <c r="D984" s="118"/>
      <c r="E984" s="118"/>
      <c r="F984" s="118"/>
      <c r="G984" s="118"/>
      <c r="H984" s="118"/>
      <c r="I984" s="133"/>
      <c r="J984" s="118"/>
      <c r="K984" s="118"/>
      <c r="L984" s="118"/>
      <c r="M984" s="118"/>
      <c r="N984" s="93"/>
    </row>
    <row r="985" spans="2:14">
      <c r="B985" s="118"/>
      <c r="C985" s="118"/>
      <c r="D985" s="118"/>
      <c r="E985" s="118"/>
      <c r="F985" s="118"/>
      <c r="G985" s="118"/>
      <c r="H985" s="118"/>
      <c r="I985" s="133"/>
      <c r="J985" s="118"/>
      <c r="K985" s="118"/>
      <c r="L985" s="118"/>
      <c r="M985" s="118"/>
      <c r="N985" s="93"/>
    </row>
    <row r="986" spans="2:14">
      <c r="B986" s="118"/>
      <c r="C986" s="118"/>
      <c r="D986" s="118"/>
      <c r="E986" s="118"/>
      <c r="F986" s="118"/>
      <c r="G986" s="118"/>
      <c r="H986" s="118"/>
      <c r="I986" s="133"/>
      <c r="J986" s="118"/>
      <c r="K986" s="118"/>
      <c r="L986" s="118"/>
      <c r="M986" s="118"/>
      <c r="N986" s="93"/>
    </row>
    <row r="987" spans="2:14">
      <c r="B987" s="118"/>
      <c r="C987" s="118"/>
      <c r="D987" s="118"/>
      <c r="E987" s="118"/>
      <c r="F987" s="118"/>
      <c r="G987" s="118"/>
      <c r="H987" s="118"/>
      <c r="I987" s="133"/>
      <c r="J987" s="118"/>
      <c r="K987" s="118"/>
      <c r="L987" s="118"/>
      <c r="M987" s="118"/>
      <c r="N987" s="93"/>
    </row>
    <row r="988" spans="2:14">
      <c r="B988" s="118"/>
      <c r="C988" s="118"/>
      <c r="D988" s="118"/>
      <c r="E988" s="118"/>
      <c r="F988" s="118"/>
      <c r="G988" s="118"/>
      <c r="H988" s="118"/>
      <c r="I988" s="133"/>
      <c r="J988" s="118"/>
      <c r="K988" s="118"/>
      <c r="L988" s="118"/>
      <c r="M988" s="118"/>
      <c r="N988" s="93"/>
    </row>
    <row r="989" spans="2:14">
      <c r="B989" s="118"/>
      <c r="C989" s="118"/>
      <c r="D989" s="118"/>
      <c r="E989" s="118"/>
      <c r="F989" s="118"/>
      <c r="G989" s="118"/>
      <c r="H989" s="118"/>
      <c r="I989" s="133"/>
      <c r="J989" s="118"/>
      <c r="K989" s="118"/>
      <c r="L989" s="118"/>
      <c r="M989" s="118"/>
      <c r="N989" s="93"/>
    </row>
    <row r="990" spans="2:14">
      <c r="B990" s="118"/>
      <c r="C990" s="118"/>
      <c r="D990" s="118"/>
      <c r="E990" s="118"/>
      <c r="F990" s="118"/>
      <c r="G990" s="118"/>
      <c r="H990" s="118"/>
      <c r="I990" s="133"/>
      <c r="J990" s="118"/>
      <c r="K990" s="118"/>
      <c r="L990" s="118"/>
      <c r="M990" s="118"/>
      <c r="N990" s="93"/>
    </row>
    <row r="991" spans="2:14">
      <c r="B991" s="118"/>
      <c r="C991" s="118"/>
      <c r="D991" s="118"/>
      <c r="E991" s="118"/>
      <c r="F991" s="118"/>
      <c r="G991" s="118"/>
      <c r="H991" s="118"/>
      <c r="I991" s="133"/>
      <c r="J991" s="118"/>
      <c r="K991" s="118"/>
      <c r="L991" s="118"/>
      <c r="M991" s="118"/>
      <c r="N991" s="93"/>
    </row>
    <row r="992" spans="2:14">
      <c r="B992" s="118"/>
      <c r="C992" s="118"/>
      <c r="D992" s="118"/>
      <c r="E992" s="118"/>
      <c r="F992" s="118"/>
      <c r="G992" s="118"/>
      <c r="H992" s="118"/>
      <c r="I992" s="133"/>
      <c r="J992" s="118"/>
      <c r="K992" s="118"/>
      <c r="L992" s="118"/>
      <c r="M992" s="118"/>
      <c r="N992" s="93"/>
    </row>
    <row r="993" spans="2:14">
      <c r="B993" s="118"/>
      <c r="C993" s="118"/>
      <c r="D993" s="118"/>
      <c r="E993" s="118"/>
      <c r="F993" s="118"/>
      <c r="G993" s="118"/>
      <c r="H993" s="118"/>
      <c r="I993" s="133"/>
      <c r="J993" s="118"/>
      <c r="K993" s="118"/>
      <c r="L993" s="118"/>
      <c r="M993" s="118"/>
      <c r="N993" s="93"/>
    </row>
    <row r="994" spans="2:14">
      <c r="B994" s="118"/>
      <c r="C994" s="118"/>
      <c r="D994" s="118"/>
      <c r="E994" s="118"/>
      <c r="F994" s="118"/>
      <c r="G994" s="118"/>
      <c r="H994" s="118"/>
      <c r="I994" s="133"/>
      <c r="J994" s="118"/>
      <c r="K994" s="118"/>
      <c r="L994" s="118"/>
      <c r="M994" s="118"/>
      <c r="N994" s="93"/>
    </row>
    <row r="995" spans="2:14">
      <c r="B995" s="118"/>
      <c r="C995" s="118"/>
      <c r="D995" s="118"/>
      <c r="E995" s="118"/>
      <c r="F995" s="118"/>
      <c r="G995" s="118"/>
      <c r="H995" s="118"/>
      <c r="I995" s="133"/>
      <c r="J995" s="118"/>
      <c r="K995" s="118"/>
      <c r="L995" s="118"/>
      <c r="M995" s="118"/>
      <c r="N995" s="93"/>
    </row>
    <row r="996" spans="2:14">
      <c r="B996" s="118"/>
      <c r="C996" s="118"/>
      <c r="D996" s="118"/>
      <c r="E996" s="118"/>
      <c r="F996" s="118"/>
      <c r="G996" s="118"/>
      <c r="H996" s="118"/>
      <c r="I996" s="133"/>
      <c r="J996" s="118"/>
      <c r="K996" s="118"/>
      <c r="L996" s="118"/>
      <c r="M996" s="118"/>
      <c r="N996" s="93"/>
    </row>
    <row r="997" spans="2:14">
      <c r="B997" s="118"/>
      <c r="C997" s="118"/>
      <c r="D997" s="118"/>
      <c r="E997" s="118"/>
      <c r="F997" s="118"/>
      <c r="G997" s="118"/>
      <c r="H997" s="118"/>
      <c r="I997" s="133"/>
      <c r="J997" s="118"/>
      <c r="K997" s="118"/>
      <c r="L997" s="118"/>
      <c r="M997" s="118"/>
      <c r="N997" s="93"/>
    </row>
    <row r="998" spans="2:14">
      <c r="B998" s="118"/>
      <c r="C998" s="118"/>
      <c r="D998" s="118"/>
      <c r="E998" s="118"/>
      <c r="F998" s="118"/>
      <c r="G998" s="118"/>
      <c r="H998" s="118"/>
      <c r="I998" s="133"/>
      <c r="J998" s="118"/>
      <c r="K998" s="118"/>
      <c r="L998" s="118"/>
      <c r="M998" s="118"/>
      <c r="N998" s="93"/>
    </row>
    <row r="999" spans="2:14">
      <c r="B999" s="118"/>
      <c r="C999" s="118"/>
      <c r="D999" s="118"/>
      <c r="E999" s="118"/>
      <c r="F999" s="118"/>
      <c r="G999" s="118"/>
      <c r="H999" s="118"/>
      <c r="I999" s="133"/>
      <c r="J999" s="118"/>
      <c r="K999" s="118"/>
      <c r="L999" s="118"/>
      <c r="M999" s="118"/>
      <c r="N999" s="93"/>
    </row>
    <row r="1000" spans="2:14">
      <c r="B1000" s="118"/>
      <c r="C1000" s="118"/>
      <c r="D1000" s="118"/>
      <c r="E1000" s="118"/>
      <c r="F1000" s="118"/>
      <c r="G1000" s="118"/>
      <c r="H1000" s="118"/>
      <c r="I1000" s="133"/>
      <c r="J1000" s="118"/>
      <c r="K1000" s="118"/>
      <c r="L1000" s="118"/>
      <c r="M1000" s="118"/>
      <c r="N1000" s="93"/>
    </row>
    <row r="1001" spans="2:14">
      <c r="B1001" s="118"/>
      <c r="C1001" s="118"/>
      <c r="D1001" s="118"/>
      <c r="E1001" s="118"/>
      <c r="F1001" s="118"/>
      <c r="G1001" s="118"/>
      <c r="H1001" s="118"/>
      <c r="I1001" s="133"/>
      <c r="J1001" s="118"/>
      <c r="K1001" s="118"/>
      <c r="L1001" s="118"/>
      <c r="M1001" s="118"/>
      <c r="N1001" s="93"/>
    </row>
    <row r="1002" spans="2:14">
      <c r="B1002" s="118"/>
      <c r="C1002" s="118"/>
      <c r="D1002" s="118"/>
      <c r="E1002" s="118"/>
      <c r="F1002" s="118"/>
      <c r="G1002" s="118"/>
      <c r="H1002" s="118"/>
      <c r="I1002" s="133"/>
      <c r="J1002" s="118"/>
      <c r="K1002" s="118"/>
      <c r="L1002" s="118"/>
      <c r="M1002" s="118"/>
      <c r="N1002" s="93"/>
    </row>
    <row r="1003" spans="2:14">
      <c r="B1003" s="118"/>
      <c r="C1003" s="118"/>
      <c r="D1003" s="118"/>
      <c r="E1003" s="118"/>
      <c r="F1003" s="118"/>
      <c r="G1003" s="118"/>
      <c r="H1003" s="118"/>
      <c r="I1003" s="133"/>
      <c r="J1003" s="118"/>
      <c r="K1003" s="118"/>
      <c r="L1003" s="118"/>
      <c r="M1003" s="118"/>
      <c r="N1003" s="93"/>
    </row>
    <row r="1004" spans="2:14">
      <c r="B1004" s="118"/>
      <c r="C1004" s="118"/>
      <c r="D1004" s="118"/>
      <c r="E1004" s="118"/>
      <c r="F1004" s="118"/>
      <c r="G1004" s="118"/>
      <c r="H1004" s="118"/>
      <c r="I1004" s="133"/>
      <c r="J1004" s="118"/>
      <c r="K1004" s="118"/>
      <c r="L1004" s="118"/>
      <c r="M1004" s="118"/>
      <c r="N1004" s="93"/>
    </row>
    <row r="1005" spans="2:14">
      <c r="B1005" s="118"/>
      <c r="C1005" s="118"/>
      <c r="D1005" s="118"/>
      <c r="E1005" s="118"/>
      <c r="F1005" s="118"/>
      <c r="G1005" s="118"/>
      <c r="H1005" s="118"/>
      <c r="I1005" s="133"/>
      <c r="J1005" s="118"/>
      <c r="K1005" s="118"/>
      <c r="L1005" s="118"/>
      <c r="M1005" s="118"/>
      <c r="N1005" s="93"/>
    </row>
    <row r="1006" spans="2:14">
      <c r="B1006" s="118"/>
      <c r="C1006" s="118"/>
      <c r="D1006" s="118"/>
      <c r="E1006" s="118"/>
      <c r="F1006" s="118"/>
      <c r="G1006" s="118"/>
      <c r="H1006" s="118"/>
      <c r="I1006" s="133"/>
      <c r="J1006" s="118"/>
      <c r="K1006" s="118"/>
      <c r="L1006" s="118"/>
      <c r="M1006" s="118"/>
      <c r="N1006" s="93"/>
    </row>
    <row r="1007" spans="2:14">
      <c r="B1007" s="118"/>
      <c r="C1007" s="118"/>
      <c r="D1007" s="118"/>
      <c r="E1007" s="118"/>
      <c r="F1007" s="118"/>
      <c r="G1007" s="118"/>
      <c r="H1007" s="118"/>
      <c r="I1007" s="133"/>
      <c r="J1007" s="118"/>
      <c r="K1007" s="118"/>
      <c r="L1007" s="118"/>
      <c r="M1007" s="118"/>
      <c r="N1007" s="93"/>
    </row>
    <row r="1008" spans="2:14">
      <c r="B1008" s="118"/>
      <c r="C1008" s="118"/>
      <c r="D1008" s="118"/>
      <c r="E1008" s="118"/>
      <c r="F1008" s="118"/>
      <c r="G1008" s="118"/>
      <c r="H1008" s="118"/>
      <c r="I1008" s="133"/>
      <c r="J1008" s="118"/>
      <c r="K1008" s="118"/>
      <c r="L1008" s="118"/>
      <c r="M1008" s="118"/>
      <c r="N1008" s="93"/>
    </row>
    <row r="1009" spans="2:14">
      <c r="B1009" s="118"/>
      <c r="C1009" s="118"/>
      <c r="D1009" s="118"/>
      <c r="E1009" s="118"/>
      <c r="F1009" s="118"/>
      <c r="G1009" s="118"/>
      <c r="H1009" s="118"/>
      <c r="I1009" s="133"/>
      <c r="J1009" s="118"/>
      <c r="K1009" s="118"/>
      <c r="L1009" s="118"/>
      <c r="M1009" s="118"/>
      <c r="N1009" s="93"/>
    </row>
    <row r="1010" spans="2:14">
      <c r="B1010" s="118"/>
      <c r="C1010" s="118"/>
      <c r="D1010" s="118"/>
      <c r="E1010" s="118"/>
      <c r="F1010" s="118"/>
      <c r="G1010" s="118"/>
      <c r="H1010" s="118"/>
      <c r="I1010" s="133"/>
      <c r="J1010" s="118"/>
      <c r="K1010" s="118"/>
      <c r="L1010" s="118"/>
      <c r="M1010" s="118"/>
      <c r="N1010" s="93"/>
    </row>
    <row r="1011" spans="2:14">
      <c r="B1011" s="118"/>
      <c r="C1011" s="118"/>
      <c r="D1011" s="118"/>
      <c r="E1011" s="118"/>
      <c r="F1011" s="118"/>
      <c r="G1011" s="118"/>
      <c r="H1011" s="118"/>
      <c r="I1011" s="133"/>
      <c r="J1011" s="118"/>
      <c r="K1011" s="118"/>
      <c r="L1011" s="118"/>
      <c r="M1011" s="118"/>
      <c r="N1011" s="93"/>
    </row>
    <row r="1012" spans="2:14">
      <c r="B1012" s="118"/>
      <c r="C1012" s="118"/>
      <c r="D1012" s="118"/>
      <c r="E1012" s="118"/>
      <c r="F1012" s="118"/>
      <c r="G1012" s="118"/>
      <c r="H1012" s="118"/>
      <c r="I1012" s="133"/>
      <c r="J1012" s="118"/>
      <c r="K1012" s="118"/>
      <c r="L1012" s="118"/>
      <c r="M1012" s="118"/>
      <c r="N1012" s="93"/>
    </row>
    <row r="1013" spans="2:14">
      <c r="B1013" s="118"/>
      <c r="C1013" s="118"/>
      <c r="D1013" s="118"/>
      <c r="E1013" s="118"/>
      <c r="F1013" s="118"/>
      <c r="G1013" s="118"/>
      <c r="H1013" s="118"/>
      <c r="I1013" s="133"/>
      <c r="J1013" s="118"/>
      <c r="K1013" s="118"/>
      <c r="L1013" s="118"/>
      <c r="M1013" s="118"/>
      <c r="N1013" s="93"/>
    </row>
    <row r="1014" spans="2:14">
      <c r="B1014" s="118"/>
      <c r="C1014" s="118"/>
      <c r="D1014" s="118"/>
      <c r="E1014" s="118"/>
      <c r="F1014" s="118"/>
      <c r="G1014" s="118"/>
      <c r="H1014" s="118"/>
      <c r="I1014" s="133"/>
      <c r="J1014" s="118"/>
      <c r="K1014" s="118"/>
      <c r="L1014" s="118"/>
      <c r="M1014" s="118"/>
      <c r="N1014" s="93"/>
    </row>
    <row r="1015" spans="2:14">
      <c r="B1015" s="118"/>
      <c r="C1015" s="118"/>
      <c r="D1015" s="118"/>
      <c r="E1015" s="118"/>
      <c r="F1015" s="118"/>
      <c r="G1015" s="118"/>
      <c r="H1015" s="118"/>
      <c r="I1015" s="133"/>
      <c r="J1015" s="118"/>
      <c r="K1015" s="118"/>
      <c r="L1015" s="118"/>
      <c r="M1015" s="118"/>
      <c r="N1015" s="93"/>
    </row>
    <row r="1016" spans="2:14">
      <c r="B1016" s="118"/>
      <c r="C1016" s="118"/>
      <c r="D1016" s="118"/>
      <c r="E1016" s="118"/>
      <c r="F1016" s="118"/>
      <c r="G1016" s="118"/>
      <c r="H1016" s="118"/>
      <c r="I1016" s="133"/>
      <c r="J1016" s="118"/>
      <c r="K1016" s="118"/>
      <c r="L1016" s="118"/>
      <c r="M1016" s="118"/>
      <c r="N1016" s="93"/>
    </row>
    <row r="1017" spans="2:14">
      <c r="B1017" s="118"/>
      <c r="C1017" s="118"/>
      <c r="D1017" s="118"/>
      <c r="E1017" s="118"/>
      <c r="F1017" s="118"/>
      <c r="G1017" s="118"/>
      <c r="H1017" s="118"/>
      <c r="I1017" s="133"/>
      <c r="J1017" s="118"/>
      <c r="K1017" s="118"/>
      <c r="L1017" s="118"/>
      <c r="M1017" s="118"/>
      <c r="N1017" s="93"/>
    </row>
    <row r="1018" spans="2:14">
      <c r="B1018" s="118"/>
      <c r="C1018" s="118"/>
      <c r="D1018" s="118"/>
      <c r="E1018" s="118"/>
      <c r="F1018" s="118"/>
      <c r="G1018" s="118"/>
      <c r="H1018" s="118"/>
      <c r="I1018" s="133"/>
      <c r="J1018" s="118"/>
      <c r="K1018" s="118"/>
      <c r="L1018" s="118"/>
      <c r="M1018" s="118"/>
      <c r="N1018" s="93"/>
    </row>
    <row r="1019" spans="2:14">
      <c r="B1019" s="118"/>
      <c r="C1019" s="118"/>
      <c r="D1019" s="118"/>
      <c r="E1019" s="118"/>
      <c r="F1019" s="118"/>
      <c r="G1019" s="118"/>
      <c r="H1019" s="118"/>
      <c r="I1019" s="133"/>
      <c r="J1019" s="118"/>
      <c r="K1019" s="118"/>
      <c r="L1019" s="118"/>
      <c r="M1019" s="118"/>
      <c r="N1019" s="93"/>
    </row>
    <row r="1020" spans="2:14">
      <c r="B1020" s="118"/>
      <c r="C1020" s="118"/>
      <c r="D1020" s="118"/>
      <c r="E1020" s="118"/>
      <c r="F1020" s="118"/>
      <c r="G1020" s="118"/>
      <c r="H1020" s="118"/>
      <c r="I1020" s="133"/>
      <c r="J1020" s="118"/>
      <c r="K1020" s="118"/>
      <c r="L1020" s="118"/>
      <c r="M1020" s="118"/>
      <c r="N1020" s="93"/>
    </row>
    <row r="1021" spans="2:14">
      <c r="B1021" s="118"/>
      <c r="C1021" s="118"/>
      <c r="D1021" s="118"/>
      <c r="E1021" s="118"/>
      <c r="F1021" s="118"/>
      <c r="G1021" s="118"/>
      <c r="H1021" s="118"/>
      <c r="I1021" s="133"/>
      <c r="J1021" s="118"/>
      <c r="K1021" s="118"/>
      <c r="L1021" s="118"/>
      <c r="M1021" s="118"/>
      <c r="N1021" s="93"/>
    </row>
    <row r="1022" spans="2:14">
      <c r="B1022" s="118"/>
      <c r="C1022" s="118"/>
      <c r="D1022" s="118"/>
      <c r="E1022" s="118"/>
      <c r="F1022" s="118"/>
      <c r="G1022" s="118"/>
      <c r="H1022" s="118"/>
      <c r="I1022" s="133"/>
      <c r="J1022" s="118"/>
      <c r="K1022" s="118"/>
      <c r="L1022" s="118"/>
      <c r="M1022" s="118"/>
      <c r="N1022" s="93"/>
    </row>
    <row r="1023" spans="2:14">
      <c r="B1023" s="118"/>
      <c r="C1023" s="118"/>
      <c r="D1023" s="118"/>
      <c r="E1023" s="118"/>
      <c r="F1023" s="118"/>
      <c r="G1023" s="118"/>
      <c r="H1023" s="118"/>
      <c r="I1023" s="133"/>
      <c r="J1023" s="118"/>
      <c r="K1023" s="118"/>
      <c r="L1023" s="118"/>
      <c r="M1023" s="118"/>
      <c r="N1023" s="93"/>
    </row>
    <row r="1024" spans="2:14">
      <c r="B1024" s="118"/>
      <c r="C1024" s="118"/>
      <c r="D1024" s="118"/>
      <c r="E1024" s="118"/>
      <c r="F1024" s="118"/>
      <c r="G1024" s="118"/>
      <c r="H1024" s="118"/>
      <c r="I1024" s="133"/>
      <c r="J1024" s="118"/>
      <c r="K1024" s="118"/>
      <c r="L1024" s="118"/>
      <c r="M1024" s="118"/>
      <c r="N1024" s="93"/>
    </row>
    <row r="1025" spans="2:14">
      <c r="B1025" s="118"/>
      <c r="C1025" s="118"/>
      <c r="D1025" s="118"/>
      <c r="E1025" s="118"/>
      <c r="F1025" s="118"/>
      <c r="G1025" s="118"/>
      <c r="H1025" s="118"/>
      <c r="I1025" s="118"/>
      <c r="J1025" s="118"/>
      <c r="K1025" s="118"/>
      <c r="L1025" s="118"/>
      <c r="M1025" s="118"/>
      <c r="N1025" s="93"/>
    </row>
    <row r="1026" spans="2:14">
      <c r="B1026" s="118"/>
      <c r="C1026" s="118"/>
      <c r="D1026" s="118"/>
      <c r="E1026" s="118"/>
      <c r="F1026" s="118"/>
      <c r="G1026" s="118"/>
      <c r="H1026" s="118"/>
      <c r="I1026" s="118"/>
      <c r="J1026" s="118"/>
      <c r="K1026" s="118"/>
      <c r="L1026" s="118"/>
      <c r="M1026" s="118"/>
      <c r="N1026" s="93"/>
    </row>
    <row r="1027" spans="2:14">
      <c r="B1027" s="118"/>
      <c r="C1027" s="118"/>
      <c r="D1027" s="118"/>
      <c r="E1027" s="118"/>
      <c r="F1027" s="118"/>
      <c r="G1027" s="118"/>
      <c r="H1027" s="118"/>
      <c r="I1027" s="118"/>
      <c r="J1027" s="118"/>
      <c r="K1027" s="118"/>
      <c r="L1027" s="118"/>
      <c r="M1027" s="118"/>
      <c r="N1027" s="93"/>
    </row>
    <row r="1028" spans="2:14">
      <c r="B1028" s="118"/>
      <c r="C1028" s="118"/>
      <c r="D1028" s="118"/>
      <c r="E1028" s="118"/>
      <c r="F1028" s="118"/>
      <c r="G1028" s="118"/>
      <c r="H1028" s="118"/>
      <c r="I1028" s="118"/>
      <c r="J1028" s="118"/>
      <c r="K1028" s="118"/>
      <c r="L1028" s="118"/>
      <c r="M1028" s="118"/>
      <c r="N1028" s="93"/>
    </row>
    <row r="1029" spans="2:14">
      <c r="B1029" s="118"/>
      <c r="C1029" s="118"/>
      <c r="D1029" s="118"/>
      <c r="E1029" s="118"/>
      <c r="F1029" s="118"/>
      <c r="G1029" s="118"/>
      <c r="H1029" s="118"/>
      <c r="I1029" s="118"/>
      <c r="J1029" s="118"/>
      <c r="K1029" s="118"/>
      <c r="L1029" s="118"/>
      <c r="M1029" s="118"/>
      <c r="N1029" s="93"/>
    </row>
    <row r="1030" spans="2:14">
      <c r="B1030" s="118"/>
      <c r="C1030" s="118"/>
      <c r="D1030" s="118"/>
      <c r="E1030" s="118"/>
      <c r="F1030" s="118"/>
      <c r="G1030" s="118"/>
      <c r="H1030" s="118"/>
      <c r="I1030" s="118"/>
      <c r="J1030" s="118"/>
      <c r="K1030" s="118"/>
      <c r="L1030" s="118"/>
      <c r="M1030" s="118"/>
      <c r="N1030" s="93"/>
    </row>
    <row r="1031" spans="2:14">
      <c r="B1031" s="118"/>
      <c r="C1031" s="118"/>
      <c r="D1031" s="118"/>
      <c r="E1031" s="118"/>
      <c r="F1031" s="118"/>
      <c r="G1031" s="118"/>
      <c r="H1031" s="118"/>
      <c r="I1031" s="118"/>
      <c r="J1031" s="118"/>
      <c r="K1031" s="118"/>
      <c r="L1031" s="118"/>
      <c r="M1031" s="118"/>
      <c r="N1031" s="93"/>
    </row>
    <row r="1032" spans="2:14">
      <c r="B1032" s="118"/>
      <c r="C1032" s="118"/>
      <c r="D1032" s="118"/>
      <c r="E1032" s="118"/>
      <c r="F1032" s="118"/>
      <c r="G1032" s="118"/>
      <c r="H1032" s="118"/>
      <c r="I1032" s="118"/>
      <c r="J1032" s="118"/>
      <c r="K1032" s="118"/>
      <c r="L1032" s="118"/>
      <c r="M1032" s="118"/>
      <c r="N1032" s="93"/>
    </row>
    <row r="1033" spans="2:14">
      <c r="B1033" s="118"/>
      <c r="C1033" s="118"/>
      <c r="D1033" s="118"/>
      <c r="E1033" s="118"/>
      <c r="F1033" s="118"/>
      <c r="G1033" s="118"/>
      <c r="H1033" s="118"/>
      <c r="I1033" s="118"/>
      <c r="J1033" s="118"/>
      <c r="K1033" s="118"/>
      <c r="L1033" s="118"/>
      <c r="M1033" s="118"/>
      <c r="N1033" s="93"/>
    </row>
    <row r="1034" spans="2:14">
      <c r="B1034" s="118"/>
      <c r="C1034" s="118"/>
      <c r="D1034" s="118"/>
      <c r="E1034" s="118"/>
      <c r="F1034" s="118"/>
      <c r="G1034" s="118"/>
      <c r="H1034" s="118"/>
      <c r="I1034" s="118"/>
      <c r="J1034" s="118"/>
      <c r="K1034" s="118"/>
      <c r="L1034" s="118"/>
      <c r="M1034" s="118"/>
      <c r="N1034" s="93"/>
    </row>
    <row r="1035" spans="2:14">
      <c r="B1035" s="118"/>
      <c r="C1035" s="118"/>
      <c r="D1035" s="118"/>
      <c r="E1035" s="118"/>
      <c r="F1035" s="118"/>
      <c r="G1035" s="118"/>
      <c r="H1035" s="118"/>
      <c r="I1035" s="118"/>
      <c r="J1035" s="118"/>
      <c r="K1035" s="118"/>
      <c r="L1035" s="118"/>
      <c r="M1035" s="118"/>
      <c r="N1035" s="93"/>
    </row>
    <row r="1036" spans="2:14">
      <c r="B1036" s="118"/>
      <c r="C1036" s="118"/>
      <c r="D1036" s="118"/>
      <c r="E1036" s="118"/>
      <c r="F1036" s="118"/>
      <c r="G1036" s="118"/>
      <c r="H1036" s="118"/>
      <c r="I1036" s="118"/>
      <c r="J1036" s="118"/>
      <c r="K1036" s="118"/>
      <c r="L1036" s="118"/>
      <c r="M1036" s="118"/>
      <c r="N1036" s="93"/>
    </row>
    <row r="1037" spans="2:14">
      <c r="B1037" s="118"/>
      <c r="C1037" s="118"/>
      <c r="D1037" s="118"/>
      <c r="E1037" s="118"/>
      <c r="F1037" s="118"/>
      <c r="G1037" s="118"/>
      <c r="H1037" s="118"/>
      <c r="I1037" s="118"/>
      <c r="J1037" s="118"/>
      <c r="K1037" s="118"/>
      <c r="L1037" s="118"/>
      <c r="M1037" s="118"/>
      <c r="N1037" s="93"/>
    </row>
    <row r="1038" spans="2:14">
      <c r="B1038" s="118"/>
      <c r="C1038" s="118"/>
      <c r="D1038" s="118"/>
      <c r="E1038" s="118"/>
      <c r="F1038" s="118"/>
      <c r="G1038" s="118"/>
      <c r="H1038" s="118"/>
      <c r="I1038" s="118"/>
      <c r="J1038" s="118"/>
      <c r="K1038" s="118"/>
      <c r="L1038" s="118"/>
      <c r="M1038" s="118"/>
      <c r="N1038" s="93"/>
    </row>
    <row r="1039" spans="2:14">
      <c r="B1039" s="118"/>
      <c r="C1039" s="118"/>
      <c r="D1039" s="118"/>
      <c r="E1039" s="118"/>
      <c r="F1039" s="118"/>
      <c r="G1039" s="118"/>
      <c r="H1039" s="118"/>
      <c r="I1039" s="118"/>
      <c r="J1039" s="118"/>
      <c r="K1039" s="118"/>
      <c r="L1039" s="118"/>
      <c r="M1039" s="118"/>
      <c r="N1039" s="93"/>
    </row>
    <row r="1040" spans="2:14">
      <c r="B1040" s="118"/>
      <c r="C1040" s="118"/>
      <c r="D1040" s="118"/>
      <c r="E1040" s="118"/>
      <c r="F1040" s="118"/>
      <c r="G1040" s="118"/>
      <c r="H1040" s="118"/>
      <c r="I1040" s="118"/>
      <c r="J1040" s="118"/>
      <c r="K1040" s="118"/>
      <c r="L1040" s="118"/>
      <c r="M1040" s="118"/>
      <c r="N1040" s="93"/>
    </row>
    <row r="1041" spans="2:14">
      <c r="B1041" s="118"/>
      <c r="C1041" s="118"/>
      <c r="D1041" s="118"/>
      <c r="E1041" s="118"/>
      <c r="F1041" s="118"/>
      <c r="G1041" s="118"/>
      <c r="H1041" s="118"/>
      <c r="I1041" s="118"/>
      <c r="J1041" s="118"/>
      <c r="K1041" s="118"/>
      <c r="L1041" s="118"/>
      <c r="M1041" s="118"/>
      <c r="N1041" s="93"/>
    </row>
    <row r="1042" spans="2:14">
      <c r="B1042" s="118"/>
      <c r="C1042" s="118"/>
      <c r="D1042" s="118"/>
      <c r="E1042" s="118"/>
      <c r="F1042" s="118"/>
      <c r="G1042" s="118"/>
      <c r="H1042" s="118"/>
      <c r="I1042" s="118"/>
      <c r="J1042" s="118"/>
      <c r="K1042" s="118"/>
      <c r="L1042" s="118"/>
      <c r="M1042" s="118"/>
      <c r="N1042" s="93"/>
    </row>
    <row r="1043" spans="2:14">
      <c r="B1043" s="118"/>
      <c r="C1043" s="118"/>
      <c r="D1043" s="118"/>
      <c r="E1043" s="118"/>
      <c r="F1043" s="118"/>
      <c r="G1043" s="118"/>
      <c r="H1043" s="118"/>
      <c r="I1043" s="118"/>
      <c r="J1043" s="118"/>
      <c r="K1043" s="118"/>
      <c r="L1043" s="118"/>
      <c r="M1043" s="118"/>
      <c r="N1043" s="93"/>
    </row>
    <row r="1044" spans="2:14">
      <c r="B1044" s="118"/>
      <c r="C1044" s="118"/>
      <c r="D1044" s="118"/>
      <c r="E1044" s="118"/>
      <c r="F1044" s="118"/>
      <c r="G1044" s="118"/>
      <c r="H1044" s="118"/>
      <c r="I1044" s="118"/>
      <c r="J1044" s="118"/>
      <c r="K1044" s="118"/>
      <c r="L1044" s="118"/>
      <c r="M1044" s="118"/>
      <c r="N1044" s="93"/>
    </row>
    <row r="1045" spans="2:14">
      <c r="B1045" s="118"/>
      <c r="C1045" s="118"/>
      <c r="D1045" s="118"/>
      <c r="E1045" s="118"/>
      <c r="F1045" s="118"/>
      <c r="G1045" s="118"/>
      <c r="H1045" s="118"/>
      <c r="I1045" s="118"/>
      <c r="J1045" s="118"/>
      <c r="K1045" s="118"/>
      <c r="L1045" s="118"/>
      <c r="M1045" s="118"/>
      <c r="N1045" s="93"/>
    </row>
    <row r="1046" spans="2:14">
      <c r="B1046" s="118"/>
      <c r="C1046" s="118"/>
      <c r="D1046" s="118"/>
      <c r="E1046" s="118"/>
      <c r="F1046" s="118"/>
      <c r="G1046" s="118"/>
      <c r="H1046" s="118"/>
      <c r="I1046" s="118"/>
      <c r="J1046" s="118"/>
      <c r="K1046" s="118"/>
      <c r="L1046" s="118"/>
      <c r="M1046" s="118"/>
      <c r="N1046" s="93"/>
    </row>
    <row r="1047" spans="2:14">
      <c r="B1047" s="118"/>
      <c r="C1047" s="118"/>
      <c r="D1047" s="118"/>
      <c r="E1047" s="118"/>
      <c r="F1047" s="118"/>
      <c r="G1047" s="118"/>
      <c r="H1047" s="118"/>
      <c r="I1047" s="118"/>
      <c r="J1047" s="118"/>
      <c r="K1047" s="118"/>
      <c r="L1047" s="118"/>
      <c r="M1047" s="118"/>
      <c r="N1047" s="93"/>
    </row>
    <row r="1048" spans="2:14">
      <c r="B1048" s="118"/>
      <c r="C1048" s="118"/>
      <c r="D1048" s="118"/>
      <c r="E1048" s="118"/>
      <c r="F1048" s="118"/>
      <c r="G1048" s="118"/>
      <c r="H1048" s="118"/>
      <c r="I1048" s="118"/>
      <c r="J1048" s="118"/>
      <c r="K1048" s="118"/>
      <c r="L1048" s="118"/>
      <c r="M1048" s="118"/>
      <c r="N1048" s="93"/>
    </row>
    <row r="1049" spans="2:14">
      <c r="B1049" s="118"/>
      <c r="C1049" s="118"/>
      <c r="D1049" s="118"/>
      <c r="E1049" s="118"/>
      <c r="F1049" s="118"/>
      <c r="G1049" s="118"/>
      <c r="H1049" s="118"/>
      <c r="I1049" s="118"/>
      <c r="J1049" s="118"/>
      <c r="K1049" s="118"/>
      <c r="L1049" s="118"/>
      <c r="M1049" s="118"/>
      <c r="N1049" s="93"/>
    </row>
    <row r="1050" spans="2:14">
      <c r="B1050" s="118"/>
      <c r="C1050" s="118"/>
      <c r="D1050" s="118"/>
      <c r="E1050" s="118"/>
      <c r="F1050" s="118"/>
      <c r="G1050" s="118"/>
      <c r="H1050" s="118"/>
      <c r="I1050" s="118"/>
      <c r="J1050" s="118"/>
      <c r="K1050" s="118"/>
      <c r="L1050" s="118"/>
      <c r="M1050" s="118"/>
      <c r="N1050" s="93"/>
    </row>
    <row r="1051" spans="2:14">
      <c r="B1051" s="118"/>
      <c r="C1051" s="118"/>
      <c r="D1051" s="118"/>
      <c r="E1051" s="118"/>
      <c r="F1051" s="118"/>
      <c r="G1051" s="118"/>
      <c r="H1051" s="118"/>
      <c r="I1051" s="118"/>
      <c r="J1051" s="118"/>
      <c r="K1051" s="118"/>
      <c r="L1051" s="118"/>
      <c r="M1051" s="118"/>
      <c r="N1051" s="93"/>
    </row>
    <row r="1052" spans="2:14">
      <c r="B1052" s="118"/>
      <c r="C1052" s="118"/>
      <c r="D1052" s="118"/>
      <c r="E1052" s="118"/>
      <c r="F1052" s="118"/>
      <c r="G1052" s="118"/>
      <c r="H1052" s="118"/>
      <c r="I1052" s="118"/>
      <c r="J1052" s="118"/>
      <c r="K1052" s="118"/>
      <c r="L1052" s="118"/>
      <c r="M1052" s="118"/>
      <c r="N1052" s="93"/>
    </row>
    <row r="1053" spans="2:14">
      <c r="B1053" s="118"/>
      <c r="C1053" s="118"/>
      <c r="D1053" s="118"/>
      <c r="E1053" s="118"/>
      <c r="F1053" s="118"/>
      <c r="G1053" s="118"/>
      <c r="H1053" s="118"/>
      <c r="I1053" s="118"/>
      <c r="J1053" s="118"/>
      <c r="K1053" s="118"/>
      <c r="L1053" s="118"/>
      <c r="M1053" s="118"/>
      <c r="N1053" s="93"/>
    </row>
    <row r="1054" spans="2:14">
      <c r="B1054" s="118"/>
      <c r="C1054" s="118"/>
      <c r="D1054" s="118"/>
      <c r="E1054" s="118"/>
      <c r="F1054" s="118"/>
      <c r="G1054" s="118"/>
      <c r="H1054" s="118"/>
      <c r="I1054" s="118"/>
      <c r="J1054" s="118"/>
      <c r="K1054" s="118"/>
      <c r="L1054" s="118"/>
      <c r="M1054" s="118"/>
      <c r="N1054" s="93"/>
    </row>
    <row r="1055" spans="2:14">
      <c r="B1055" s="118"/>
      <c r="C1055" s="118"/>
      <c r="D1055" s="118"/>
      <c r="E1055" s="118"/>
      <c r="F1055" s="118"/>
      <c r="G1055" s="118"/>
      <c r="H1055" s="118"/>
      <c r="I1055" s="118"/>
      <c r="J1055" s="118"/>
      <c r="K1055" s="118"/>
      <c r="L1055" s="118"/>
      <c r="M1055" s="118"/>
      <c r="N1055" s="93"/>
    </row>
    <row r="1056" spans="2:14">
      <c r="B1056" s="118"/>
      <c r="C1056" s="118"/>
      <c r="D1056" s="118"/>
      <c r="E1056" s="118"/>
      <c r="F1056" s="118"/>
      <c r="G1056" s="118"/>
      <c r="H1056" s="118"/>
      <c r="I1056" s="118"/>
      <c r="J1056" s="118"/>
      <c r="K1056" s="118"/>
      <c r="L1056" s="118"/>
      <c r="M1056" s="118"/>
      <c r="N1056" s="93"/>
    </row>
    <row r="1057" spans="2:14">
      <c r="B1057" s="118"/>
      <c r="C1057" s="118"/>
      <c r="D1057" s="118"/>
      <c r="E1057" s="118"/>
      <c r="F1057" s="118"/>
      <c r="G1057" s="118"/>
      <c r="H1057" s="118"/>
      <c r="I1057" s="118"/>
      <c r="J1057" s="118"/>
      <c r="K1057" s="118"/>
      <c r="L1057" s="118"/>
      <c r="M1057" s="118"/>
      <c r="N1057" s="93"/>
    </row>
    <row r="1058" spans="2:14">
      <c r="B1058" s="118"/>
      <c r="C1058" s="118"/>
      <c r="D1058" s="118"/>
      <c r="E1058" s="118"/>
      <c r="F1058" s="118"/>
      <c r="G1058" s="118"/>
      <c r="H1058" s="118"/>
      <c r="I1058" s="118"/>
      <c r="J1058" s="118"/>
      <c r="K1058" s="118"/>
      <c r="L1058" s="118"/>
      <c r="M1058" s="118"/>
      <c r="N1058" s="93"/>
    </row>
    <row r="1059" spans="2:14">
      <c r="B1059" s="118"/>
      <c r="C1059" s="118"/>
      <c r="D1059" s="118"/>
      <c r="E1059" s="118"/>
      <c r="F1059" s="118"/>
      <c r="G1059" s="118"/>
      <c r="H1059" s="118"/>
      <c r="I1059" s="118"/>
      <c r="J1059" s="118"/>
      <c r="K1059" s="118"/>
      <c r="L1059" s="118"/>
      <c r="M1059" s="118"/>
      <c r="N1059" s="93"/>
    </row>
    <row r="1060" spans="2:14">
      <c r="B1060" s="118"/>
      <c r="C1060" s="118"/>
      <c r="D1060" s="118"/>
      <c r="E1060" s="118"/>
      <c r="F1060" s="118"/>
      <c r="G1060" s="118"/>
      <c r="H1060" s="118"/>
      <c r="I1060" s="118"/>
      <c r="J1060" s="118"/>
      <c r="K1060" s="118"/>
      <c r="L1060" s="118"/>
      <c r="M1060" s="118"/>
      <c r="N1060" s="93"/>
    </row>
    <row r="1061" spans="2:14">
      <c r="B1061" s="118"/>
      <c r="C1061" s="118"/>
      <c r="D1061" s="118"/>
      <c r="E1061" s="118"/>
      <c r="F1061" s="118"/>
      <c r="G1061" s="118"/>
      <c r="H1061" s="118"/>
      <c r="I1061" s="118"/>
      <c r="J1061" s="118"/>
      <c r="K1061" s="118"/>
      <c r="L1061" s="118"/>
      <c r="M1061" s="118"/>
      <c r="N1061" s="93"/>
    </row>
    <row r="1062" spans="2:14">
      <c r="B1062" s="118"/>
      <c r="C1062" s="118"/>
      <c r="D1062" s="118"/>
      <c r="E1062" s="118"/>
      <c r="F1062" s="118"/>
      <c r="G1062" s="118"/>
      <c r="H1062" s="118"/>
      <c r="I1062" s="118"/>
      <c r="J1062" s="118"/>
      <c r="K1062" s="118"/>
      <c r="L1062" s="118"/>
      <c r="M1062" s="118"/>
      <c r="N1062" s="93"/>
    </row>
    <row r="1063" spans="2:14">
      <c r="B1063" s="118"/>
      <c r="C1063" s="118"/>
      <c r="D1063" s="118"/>
      <c r="E1063" s="118"/>
      <c r="F1063" s="118"/>
      <c r="G1063" s="118"/>
      <c r="H1063" s="118"/>
      <c r="I1063" s="118"/>
      <c r="J1063" s="118"/>
      <c r="K1063" s="118"/>
      <c r="L1063" s="118"/>
      <c r="M1063" s="118"/>
      <c r="N1063" s="93"/>
    </row>
    <row r="1064" spans="2:14">
      <c r="B1064" s="118"/>
      <c r="C1064" s="118"/>
      <c r="D1064" s="118"/>
      <c r="E1064" s="118"/>
      <c r="F1064" s="118"/>
      <c r="G1064" s="118"/>
      <c r="H1064" s="118"/>
      <c r="I1064" s="118"/>
      <c r="J1064" s="118"/>
      <c r="K1064" s="118"/>
      <c r="L1064" s="118"/>
      <c r="M1064" s="118"/>
      <c r="N1064" s="93"/>
    </row>
    <row r="1065" spans="2:14">
      <c r="B1065" s="118"/>
      <c r="C1065" s="118"/>
      <c r="D1065" s="118"/>
      <c r="E1065" s="118"/>
      <c r="F1065" s="118"/>
      <c r="G1065" s="118"/>
      <c r="H1065" s="118"/>
      <c r="I1065" s="118"/>
      <c r="J1065" s="118"/>
      <c r="K1065" s="118"/>
      <c r="L1065" s="118"/>
      <c r="M1065" s="118"/>
      <c r="N1065" s="93"/>
    </row>
    <row r="1066" spans="2:14">
      <c r="B1066" s="118"/>
      <c r="C1066" s="118"/>
      <c r="D1066" s="118"/>
      <c r="E1066" s="118"/>
      <c r="F1066" s="118"/>
      <c r="G1066" s="118"/>
      <c r="H1066" s="118"/>
      <c r="I1066" s="118"/>
      <c r="J1066" s="118"/>
      <c r="K1066" s="118"/>
      <c r="L1066" s="118"/>
      <c r="M1066" s="118"/>
      <c r="N1066" s="93"/>
    </row>
    <row r="1067" spans="2:14">
      <c r="B1067" s="118"/>
      <c r="C1067" s="118"/>
      <c r="D1067" s="118"/>
      <c r="E1067" s="118"/>
      <c r="F1067" s="118"/>
      <c r="G1067" s="118"/>
      <c r="H1067" s="118"/>
      <c r="I1067" s="118"/>
      <c r="J1067" s="118"/>
      <c r="K1067" s="118"/>
      <c r="L1067" s="118"/>
      <c r="M1067" s="118"/>
      <c r="N1067" s="93"/>
    </row>
    <row r="1068" spans="2:14">
      <c r="B1068" s="118"/>
      <c r="C1068" s="118"/>
      <c r="D1068" s="118"/>
      <c r="E1068" s="118"/>
      <c r="F1068" s="118"/>
      <c r="G1068" s="118"/>
      <c r="H1068" s="118"/>
      <c r="I1068" s="118"/>
      <c r="J1068" s="118"/>
      <c r="K1068" s="118"/>
      <c r="L1068" s="118"/>
      <c r="M1068" s="118"/>
      <c r="N1068" s="93"/>
    </row>
    <row r="1069" spans="2:14">
      <c r="B1069" s="118"/>
      <c r="C1069" s="118"/>
      <c r="D1069" s="118"/>
      <c r="E1069" s="118"/>
      <c r="F1069" s="118"/>
      <c r="G1069" s="118"/>
      <c r="H1069" s="118"/>
      <c r="I1069" s="118"/>
      <c r="J1069" s="118"/>
      <c r="K1069" s="118"/>
      <c r="L1069" s="118"/>
      <c r="M1069" s="118"/>
      <c r="N1069" s="93"/>
    </row>
    <row r="1070" spans="2:14">
      <c r="B1070" s="118"/>
      <c r="C1070" s="118"/>
      <c r="D1070" s="118"/>
      <c r="E1070" s="118"/>
      <c r="F1070" s="118"/>
      <c r="G1070" s="118"/>
      <c r="H1070" s="118"/>
      <c r="I1070" s="118"/>
      <c r="J1070" s="118"/>
      <c r="K1070" s="118"/>
      <c r="L1070" s="118"/>
      <c r="M1070" s="118"/>
      <c r="N1070" s="93"/>
    </row>
    <row r="1071" spans="2:14">
      <c r="B1071" s="118"/>
      <c r="C1071" s="118"/>
      <c r="D1071" s="118"/>
      <c r="E1071" s="118"/>
      <c r="F1071" s="118"/>
      <c r="G1071" s="118"/>
      <c r="H1071" s="118"/>
      <c r="I1071" s="118"/>
      <c r="J1071" s="118"/>
      <c r="K1071" s="118"/>
      <c r="L1071" s="118"/>
      <c r="M1071" s="118"/>
      <c r="N1071" s="93"/>
    </row>
    <row r="1072" spans="2:14">
      <c r="B1072" s="118"/>
      <c r="C1072" s="118"/>
      <c r="D1072" s="118"/>
      <c r="E1072" s="118"/>
      <c r="F1072" s="118"/>
      <c r="G1072" s="118"/>
      <c r="H1072" s="118"/>
      <c r="I1072" s="118"/>
      <c r="J1072" s="118"/>
      <c r="K1072" s="118"/>
      <c r="L1072" s="118"/>
      <c r="M1072" s="118"/>
      <c r="N1072" s="93"/>
    </row>
    <row r="1073" spans="2:14">
      <c r="B1073" s="118"/>
      <c r="C1073" s="118"/>
      <c r="D1073" s="118"/>
      <c r="E1073" s="118"/>
      <c r="F1073" s="118"/>
      <c r="G1073" s="118"/>
      <c r="H1073" s="118"/>
      <c r="I1073" s="118"/>
      <c r="J1073" s="118"/>
      <c r="K1073" s="118"/>
      <c r="L1073" s="118"/>
      <c r="M1073" s="118"/>
      <c r="N1073" s="93"/>
    </row>
    <row r="1074" spans="2:14">
      <c r="B1074" s="118"/>
      <c r="C1074" s="118"/>
      <c r="D1074" s="118"/>
      <c r="E1074" s="118"/>
      <c r="F1074" s="118"/>
      <c r="G1074" s="118"/>
      <c r="H1074" s="118"/>
      <c r="I1074" s="118"/>
      <c r="J1074" s="118"/>
      <c r="K1074" s="118"/>
      <c r="L1074" s="118"/>
      <c r="M1074" s="118"/>
      <c r="N1074" s="93"/>
    </row>
    <row r="1075" spans="2:14">
      <c r="B1075" s="118"/>
      <c r="C1075" s="118"/>
      <c r="D1075" s="118"/>
      <c r="E1075" s="118"/>
      <c r="F1075" s="118"/>
      <c r="G1075" s="118"/>
      <c r="H1075" s="118"/>
      <c r="I1075" s="118"/>
      <c r="J1075" s="118"/>
      <c r="K1075" s="118"/>
      <c r="L1075" s="118"/>
      <c r="M1075" s="118"/>
      <c r="N1075" s="93"/>
    </row>
    <row r="1076" spans="2:14">
      <c r="B1076" s="118"/>
      <c r="C1076" s="118"/>
      <c r="D1076" s="118"/>
      <c r="E1076" s="118"/>
      <c r="F1076" s="118"/>
      <c r="G1076" s="118"/>
      <c r="H1076" s="118"/>
      <c r="I1076" s="118"/>
      <c r="J1076" s="118"/>
      <c r="K1076" s="118"/>
      <c r="L1076" s="118"/>
      <c r="M1076" s="118"/>
      <c r="N1076" s="93"/>
    </row>
    <row r="1077" spans="2:14">
      <c r="B1077" s="118"/>
      <c r="C1077" s="118"/>
      <c r="D1077" s="118"/>
      <c r="E1077" s="118"/>
      <c r="F1077" s="118"/>
      <c r="G1077" s="118"/>
      <c r="H1077" s="118"/>
      <c r="I1077" s="118"/>
      <c r="J1077" s="118"/>
      <c r="K1077" s="118"/>
      <c r="L1077" s="118"/>
      <c r="M1077" s="118"/>
      <c r="N1077" s="93"/>
    </row>
    <row r="1078" spans="2:14">
      <c r="B1078" s="118"/>
      <c r="C1078" s="118"/>
      <c r="D1078" s="118"/>
      <c r="E1078" s="118"/>
      <c r="F1078" s="118"/>
      <c r="G1078" s="118"/>
      <c r="H1078" s="118"/>
      <c r="I1078" s="118"/>
      <c r="J1078" s="118"/>
      <c r="K1078" s="118"/>
      <c r="L1078" s="118"/>
      <c r="M1078" s="118"/>
      <c r="N1078" s="93"/>
    </row>
    <row r="1079" spans="2:14">
      <c r="B1079" s="118"/>
      <c r="C1079" s="118"/>
      <c r="D1079" s="118"/>
      <c r="E1079" s="118"/>
      <c r="F1079" s="118"/>
      <c r="G1079" s="118"/>
      <c r="H1079" s="118"/>
      <c r="I1079" s="118"/>
      <c r="J1079" s="118"/>
      <c r="K1079" s="118"/>
      <c r="L1079" s="118"/>
      <c r="M1079" s="118"/>
      <c r="N1079" s="93"/>
    </row>
    <row r="1080" spans="2:14">
      <c r="B1080" s="118"/>
      <c r="C1080" s="118"/>
      <c r="D1080" s="118"/>
      <c r="E1080" s="118"/>
      <c r="F1080" s="118"/>
      <c r="G1080" s="118"/>
      <c r="H1080" s="118"/>
      <c r="I1080" s="118"/>
      <c r="J1080" s="118"/>
      <c r="K1080" s="118"/>
      <c r="L1080" s="118"/>
      <c r="M1080" s="118"/>
      <c r="N1080" s="93"/>
    </row>
    <row r="1081" spans="2:14">
      <c r="B1081" s="118"/>
      <c r="C1081" s="118"/>
      <c r="D1081" s="118"/>
      <c r="E1081" s="118"/>
      <c r="F1081" s="118"/>
      <c r="G1081" s="118"/>
      <c r="H1081" s="118"/>
      <c r="I1081" s="118"/>
      <c r="J1081" s="118"/>
      <c r="K1081" s="118"/>
      <c r="L1081" s="118"/>
      <c r="M1081" s="118"/>
      <c r="N1081" s="93"/>
    </row>
    <row r="1082" spans="2:14">
      <c r="B1082" s="118"/>
      <c r="C1082" s="118"/>
      <c r="D1082" s="118"/>
      <c r="E1082" s="118"/>
      <c r="F1082" s="118"/>
      <c r="G1082" s="118"/>
      <c r="H1082" s="118"/>
      <c r="I1082" s="118"/>
      <c r="J1082" s="118"/>
      <c r="K1082" s="118"/>
      <c r="L1082" s="118"/>
      <c r="M1082" s="118"/>
      <c r="N1082" s="93"/>
    </row>
    <row r="1083" spans="2:14">
      <c r="B1083" s="118"/>
      <c r="C1083" s="118"/>
      <c r="D1083" s="118"/>
      <c r="E1083" s="118"/>
      <c r="F1083" s="118"/>
      <c r="G1083" s="118"/>
      <c r="H1083" s="118"/>
      <c r="I1083" s="118"/>
      <c r="J1083" s="118"/>
      <c r="K1083" s="118"/>
      <c r="L1083" s="118"/>
      <c r="M1083" s="118"/>
      <c r="N1083" s="93"/>
    </row>
    <row r="1084" spans="2:14">
      <c r="B1084" s="118"/>
      <c r="C1084" s="118"/>
      <c r="D1084" s="118"/>
      <c r="E1084" s="118"/>
      <c r="F1084" s="118"/>
      <c r="G1084" s="118"/>
      <c r="H1084" s="118"/>
      <c r="I1084" s="118"/>
      <c r="J1084" s="118"/>
      <c r="K1084" s="118"/>
      <c r="L1084" s="118"/>
      <c r="M1084" s="118"/>
      <c r="N1084" s="93"/>
    </row>
    <row r="1085" spans="2:14">
      <c r="B1085" s="118"/>
      <c r="C1085" s="118"/>
      <c r="D1085" s="118"/>
      <c r="E1085" s="118"/>
      <c r="F1085" s="118"/>
      <c r="G1085" s="118"/>
      <c r="H1085" s="118"/>
      <c r="I1085" s="118"/>
      <c r="J1085" s="118"/>
      <c r="K1085" s="118"/>
      <c r="L1085" s="118"/>
      <c r="M1085" s="118"/>
      <c r="N1085" s="93"/>
    </row>
    <row r="1086" spans="2:14">
      <c r="B1086" s="118"/>
      <c r="C1086" s="118"/>
      <c r="D1086" s="118"/>
      <c r="E1086" s="118"/>
      <c r="F1086" s="118"/>
      <c r="G1086" s="118"/>
      <c r="H1086" s="118"/>
      <c r="I1086" s="118"/>
      <c r="J1086" s="118"/>
      <c r="K1086" s="118"/>
      <c r="L1086" s="118"/>
      <c r="M1086" s="118"/>
      <c r="N1086" s="93"/>
    </row>
    <row r="1087" spans="2:14">
      <c r="B1087" s="118"/>
      <c r="C1087" s="118"/>
      <c r="D1087" s="118"/>
      <c r="E1087" s="118"/>
      <c r="F1087" s="118"/>
      <c r="G1087" s="118"/>
      <c r="H1087" s="118"/>
      <c r="I1087" s="118"/>
      <c r="J1087" s="118"/>
      <c r="K1087" s="118"/>
      <c r="L1087" s="118"/>
      <c r="M1087" s="118"/>
      <c r="N1087" s="93"/>
    </row>
    <row r="1088" spans="2:14">
      <c r="B1088" s="118"/>
      <c r="C1088" s="118"/>
      <c r="D1088" s="118"/>
      <c r="E1088" s="118"/>
      <c r="F1088" s="118"/>
      <c r="G1088" s="118"/>
      <c r="H1088" s="118"/>
      <c r="I1088" s="118"/>
      <c r="J1088" s="118"/>
      <c r="K1088" s="118"/>
      <c r="L1088" s="118"/>
      <c r="M1088" s="118"/>
      <c r="N1088" s="93"/>
    </row>
    <row r="1089" spans="2:14">
      <c r="B1089" s="118"/>
      <c r="C1089" s="118"/>
      <c r="D1089" s="118"/>
      <c r="E1089" s="118"/>
      <c r="F1089" s="118"/>
      <c r="G1089" s="118"/>
      <c r="H1089" s="118"/>
      <c r="I1089" s="118"/>
      <c r="J1089" s="118"/>
      <c r="K1089" s="118"/>
      <c r="L1089" s="118"/>
      <c r="M1089" s="118"/>
      <c r="N1089" s="93"/>
    </row>
    <row r="1090" spans="2:14">
      <c r="B1090" s="118"/>
      <c r="C1090" s="118"/>
      <c r="D1090" s="118"/>
      <c r="E1090" s="118"/>
      <c r="F1090" s="118"/>
      <c r="G1090" s="118"/>
      <c r="H1090" s="118"/>
      <c r="I1090" s="118"/>
      <c r="J1090" s="118"/>
      <c r="K1090" s="118"/>
      <c r="L1090" s="118"/>
      <c r="M1090" s="118"/>
      <c r="N1090" s="93"/>
    </row>
    <row r="1091" spans="2:14">
      <c r="B1091" s="118"/>
      <c r="C1091" s="118"/>
      <c r="D1091" s="118"/>
      <c r="E1091" s="118"/>
      <c r="F1091" s="118"/>
      <c r="G1091" s="118"/>
      <c r="H1091" s="118"/>
      <c r="I1091" s="118"/>
      <c r="J1091" s="118"/>
      <c r="K1091" s="118"/>
      <c r="L1091" s="118"/>
      <c r="M1091" s="118"/>
      <c r="N1091" s="93"/>
    </row>
    <row r="1092" spans="2:14">
      <c r="B1092" s="118"/>
      <c r="C1092" s="118"/>
      <c r="D1092" s="118"/>
      <c r="E1092" s="118"/>
      <c r="F1092" s="118"/>
      <c r="G1092" s="118"/>
      <c r="H1092" s="118"/>
      <c r="I1092" s="118"/>
      <c r="J1092" s="118"/>
      <c r="K1092" s="118"/>
      <c r="L1092" s="118"/>
      <c r="M1092" s="118"/>
      <c r="N1092" s="93"/>
    </row>
    <row r="1093" spans="2:14">
      <c r="B1093" s="118"/>
      <c r="C1093" s="118"/>
      <c r="D1093" s="118"/>
      <c r="E1093" s="118"/>
      <c r="F1093" s="118"/>
      <c r="G1093" s="118"/>
      <c r="H1093" s="118"/>
      <c r="I1093" s="118"/>
      <c r="J1093" s="118"/>
      <c r="K1093" s="118"/>
      <c r="L1093" s="118"/>
      <c r="M1093" s="118"/>
      <c r="N1093" s="93"/>
    </row>
    <row r="1094" spans="2:14">
      <c r="B1094" s="118"/>
      <c r="C1094" s="118"/>
      <c r="D1094" s="118"/>
      <c r="E1094" s="118"/>
      <c r="F1094" s="118"/>
      <c r="G1094" s="118"/>
      <c r="H1094" s="118"/>
      <c r="I1094" s="118"/>
      <c r="J1094" s="118"/>
      <c r="K1094" s="118"/>
      <c r="L1094" s="118"/>
      <c r="M1094" s="118"/>
      <c r="N1094" s="93"/>
    </row>
    <row r="1095" spans="2:14">
      <c r="B1095" s="118"/>
      <c r="C1095" s="118"/>
      <c r="D1095" s="118"/>
      <c r="E1095" s="118"/>
      <c r="F1095" s="118"/>
      <c r="G1095" s="118"/>
      <c r="H1095" s="118"/>
      <c r="I1095" s="118"/>
      <c r="J1095" s="118"/>
      <c r="K1095" s="118"/>
      <c r="L1095" s="118"/>
      <c r="M1095" s="118"/>
      <c r="N1095" s="93"/>
    </row>
    <row r="1096" spans="2:14">
      <c r="B1096" s="118"/>
      <c r="C1096" s="118"/>
      <c r="D1096" s="118"/>
      <c r="E1096" s="118"/>
      <c r="F1096" s="118"/>
      <c r="G1096" s="118"/>
      <c r="H1096" s="118"/>
      <c r="I1096" s="118"/>
      <c r="J1096" s="118"/>
      <c r="K1096" s="118"/>
      <c r="L1096" s="118"/>
      <c r="M1096" s="118"/>
      <c r="N1096" s="93"/>
    </row>
    <row r="1097" spans="2:14">
      <c r="B1097" s="118"/>
      <c r="C1097" s="118"/>
      <c r="D1097" s="118"/>
      <c r="E1097" s="118"/>
      <c r="F1097" s="118"/>
      <c r="G1097" s="118"/>
      <c r="H1097" s="118"/>
      <c r="I1097" s="118"/>
      <c r="J1097" s="118"/>
      <c r="K1097" s="118"/>
      <c r="L1097" s="118"/>
      <c r="M1097" s="118"/>
      <c r="N1097" s="93"/>
    </row>
    <row r="1098" spans="2:14">
      <c r="B1098" s="118"/>
      <c r="C1098" s="118"/>
      <c r="D1098" s="118"/>
      <c r="E1098" s="118"/>
      <c r="F1098" s="118"/>
      <c r="G1098" s="118"/>
      <c r="H1098" s="118"/>
      <c r="I1098" s="118"/>
      <c r="J1098" s="118"/>
      <c r="K1098" s="118"/>
      <c r="L1098" s="118"/>
      <c r="M1098" s="118"/>
      <c r="N1098" s="93"/>
    </row>
    <row r="1099" spans="2:14">
      <c r="B1099" s="118"/>
      <c r="C1099" s="118"/>
      <c r="D1099" s="118"/>
      <c r="E1099" s="118"/>
      <c r="F1099" s="118"/>
      <c r="G1099" s="118"/>
      <c r="H1099" s="118"/>
      <c r="I1099" s="118"/>
      <c r="J1099" s="118"/>
      <c r="K1099" s="118"/>
      <c r="L1099" s="118"/>
      <c r="M1099" s="118"/>
      <c r="N1099" s="93"/>
    </row>
    <row r="1100" spans="2:14">
      <c r="B1100" s="118"/>
      <c r="C1100" s="118"/>
      <c r="D1100" s="118"/>
      <c r="E1100" s="118"/>
      <c r="F1100" s="118"/>
      <c r="G1100" s="118"/>
      <c r="H1100" s="118"/>
      <c r="I1100" s="118"/>
      <c r="J1100" s="118"/>
      <c r="K1100" s="118"/>
      <c r="L1100" s="118"/>
      <c r="M1100" s="118"/>
      <c r="N1100" s="93"/>
    </row>
    <row r="1101" spans="2:14">
      <c r="B1101" s="118"/>
      <c r="C1101" s="118"/>
      <c r="D1101" s="118"/>
      <c r="E1101" s="118"/>
      <c r="F1101" s="118"/>
      <c r="G1101" s="118"/>
      <c r="H1101" s="118"/>
      <c r="I1101" s="118"/>
      <c r="J1101" s="118"/>
      <c r="K1101" s="118"/>
      <c r="L1101" s="118"/>
      <c r="M1101" s="118"/>
      <c r="N1101" s="93"/>
    </row>
    <row r="1102" spans="2:14">
      <c r="B1102" s="118"/>
      <c r="C1102" s="118"/>
      <c r="D1102" s="118"/>
      <c r="E1102" s="118"/>
      <c r="F1102" s="118"/>
      <c r="G1102" s="118"/>
      <c r="H1102" s="118"/>
      <c r="I1102" s="118"/>
      <c r="J1102" s="118"/>
      <c r="K1102" s="118"/>
      <c r="L1102" s="118"/>
      <c r="M1102" s="118"/>
      <c r="N1102" s="93"/>
    </row>
    <row r="1103" spans="2:14">
      <c r="B1103" s="118"/>
      <c r="C1103" s="118"/>
      <c r="D1103" s="118"/>
      <c r="E1103" s="118"/>
      <c r="F1103" s="118"/>
      <c r="G1103" s="118"/>
      <c r="H1103" s="118"/>
      <c r="I1103" s="118"/>
      <c r="J1103" s="118"/>
      <c r="K1103" s="118"/>
      <c r="L1103" s="118"/>
      <c r="M1103" s="118"/>
      <c r="N1103" s="93"/>
    </row>
    <row r="1104" spans="2:14">
      <c r="B1104" s="118"/>
      <c r="C1104" s="118"/>
      <c r="D1104" s="118"/>
      <c r="E1104" s="118"/>
      <c r="F1104" s="118"/>
      <c r="G1104" s="118"/>
      <c r="H1104" s="118"/>
      <c r="I1104" s="118"/>
      <c r="J1104" s="118"/>
      <c r="K1104" s="118"/>
      <c r="L1104" s="118"/>
      <c r="M1104" s="118"/>
      <c r="N1104" s="93"/>
    </row>
    <row r="1105" spans="2:14">
      <c r="B1105" s="118"/>
      <c r="C1105" s="118"/>
      <c r="D1105" s="118"/>
      <c r="E1105" s="118"/>
      <c r="F1105" s="118"/>
      <c r="G1105" s="118"/>
      <c r="H1105" s="118"/>
      <c r="I1105" s="118"/>
      <c r="J1105" s="118"/>
      <c r="K1105" s="118"/>
      <c r="L1105" s="118"/>
      <c r="M1105" s="118"/>
      <c r="N1105" s="93"/>
    </row>
    <row r="1106" spans="2:14">
      <c r="B1106" s="118"/>
      <c r="C1106" s="118"/>
      <c r="D1106" s="118"/>
      <c r="E1106" s="118"/>
      <c r="F1106" s="118"/>
      <c r="G1106" s="118"/>
      <c r="H1106" s="118"/>
      <c r="I1106" s="118"/>
      <c r="J1106" s="118"/>
      <c r="K1106" s="118"/>
      <c r="L1106" s="118"/>
      <c r="M1106" s="118"/>
      <c r="N1106" s="93"/>
    </row>
    <row r="1107" spans="2:14">
      <c r="B1107" s="118"/>
      <c r="C1107" s="118"/>
      <c r="D1107" s="118"/>
      <c r="E1107" s="118"/>
      <c r="F1107" s="118"/>
      <c r="G1107" s="118"/>
      <c r="H1107" s="118"/>
      <c r="I1107" s="118"/>
      <c r="J1107" s="118"/>
      <c r="K1107" s="118"/>
      <c r="L1107" s="118"/>
      <c r="M1107" s="118"/>
      <c r="N1107" s="93"/>
    </row>
    <row r="1108" spans="2:14">
      <c r="B1108" s="118"/>
      <c r="C1108" s="118"/>
      <c r="D1108" s="118"/>
      <c r="E1108" s="118"/>
      <c r="F1108" s="118"/>
      <c r="G1108" s="118"/>
      <c r="H1108" s="118"/>
      <c r="I1108" s="118"/>
      <c r="J1108" s="118"/>
      <c r="K1108" s="118"/>
      <c r="L1108" s="118"/>
      <c r="M1108" s="118"/>
      <c r="N1108" s="93"/>
    </row>
    <row r="1109" spans="2:14">
      <c r="B1109" s="118"/>
      <c r="C1109" s="118"/>
      <c r="D1109" s="118"/>
      <c r="E1109" s="118"/>
      <c r="F1109" s="118"/>
      <c r="G1109" s="118"/>
      <c r="H1109" s="118"/>
      <c r="I1109" s="118"/>
      <c r="J1109" s="118"/>
      <c r="K1109" s="118"/>
      <c r="L1109" s="118"/>
      <c r="M1109" s="118"/>
      <c r="N1109" s="93"/>
    </row>
    <row r="1110" spans="2:14">
      <c r="B1110" s="118"/>
      <c r="C1110" s="118"/>
      <c r="D1110" s="118"/>
      <c r="E1110" s="118"/>
      <c r="F1110" s="118"/>
      <c r="G1110" s="118"/>
      <c r="H1110" s="118"/>
      <c r="I1110" s="118"/>
      <c r="J1110" s="118"/>
      <c r="K1110" s="118"/>
      <c r="L1110" s="118"/>
      <c r="M1110" s="118"/>
      <c r="N1110" s="93"/>
    </row>
    <row r="1111" spans="2:14">
      <c r="B1111" s="118"/>
      <c r="C1111" s="118"/>
      <c r="D1111" s="118"/>
      <c r="E1111" s="118"/>
      <c r="F1111" s="118"/>
      <c r="G1111" s="118"/>
      <c r="H1111" s="118"/>
      <c r="I1111" s="118"/>
      <c r="J1111" s="118"/>
      <c r="K1111" s="118"/>
      <c r="L1111" s="118"/>
      <c r="M1111" s="118"/>
      <c r="N1111" s="93"/>
    </row>
    <row r="1112" spans="2:14">
      <c r="B1112" s="118"/>
      <c r="C1112" s="118"/>
      <c r="D1112" s="118"/>
      <c r="E1112" s="118"/>
      <c r="F1112" s="118"/>
      <c r="G1112" s="118"/>
      <c r="H1112" s="118"/>
      <c r="I1112" s="118"/>
      <c r="J1112" s="118"/>
      <c r="K1112" s="118"/>
      <c r="L1112" s="118"/>
      <c r="M1112" s="118"/>
      <c r="N1112" s="93"/>
    </row>
    <row r="1113" spans="2:14">
      <c r="B1113" s="118"/>
      <c r="C1113" s="118"/>
      <c r="D1113" s="118"/>
      <c r="E1113" s="118"/>
      <c r="F1113" s="118"/>
      <c r="G1113" s="118"/>
      <c r="H1113" s="118"/>
      <c r="I1113" s="118"/>
      <c r="J1113" s="118"/>
      <c r="K1113" s="118"/>
      <c r="L1113" s="118"/>
      <c r="M1113" s="118"/>
      <c r="N1113" s="93"/>
    </row>
    <row r="1114" spans="2:14">
      <c r="B1114" s="118"/>
      <c r="C1114" s="118"/>
      <c r="D1114" s="118"/>
      <c r="E1114" s="118"/>
      <c r="F1114" s="118"/>
      <c r="G1114" s="118"/>
      <c r="H1114" s="118"/>
      <c r="I1114" s="118"/>
      <c r="J1114" s="118"/>
      <c r="K1114" s="118"/>
      <c r="L1114" s="118"/>
      <c r="M1114" s="118"/>
      <c r="N1114" s="93"/>
    </row>
    <row r="1115" spans="2:14">
      <c r="B1115" s="118"/>
      <c r="C1115" s="118"/>
      <c r="D1115" s="118"/>
      <c r="E1115" s="118"/>
      <c r="F1115" s="118"/>
      <c r="G1115" s="118"/>
      <c r="H1115" s="118"/>
      <c r="I1115" s="118"/>
      <c r="J1115" s="118"/>
      <c r="K1115" s="118"/>
      <c r="L1115" s="118"/>
      <c r="M1115" s="118"/>
      <c r="N1115" s="93"/>
    </row>
    <row r="1116" spans="2:14">
      <c r="B1116" s="118"/>
      <c r="C1116" s="118"/>
      <c r="D1116" s="118"/>
      <c r="E1116" s="118"/>
      <c r="F1116" s="118"/>
      <c r="G1116" s="118"/>
      <c r="H1116" s="118"/>
      <c r="I1116" s="118"/>
      <c r="J1116" s="118"/>
      <c r="K1116" s="118"/>
      <c r="L1116" s="118"/>
      <c r="M1116" s="118"/>
      <c r="N1116" s="93"/>
    </row>
    <row r="1117" spans="2:14">
      <c r="B1117" s="118"/>
      <c r="C1117" s="118"/>
      <c r="D1117" s="118"/>
      <c r="E1117" s="118"/>
      <c r="F1117" s="118"/>
      <c r="G1117" s="118"/>
      <c r="H1117" s="118"/>
      <c r="I1117" s="118"/>
      <c r="J1117" s="118"/>
      <c r="K1117" s="118"/>
      <c r="L1117" s="118"/>
      <c r="M1117" s="118"/>
      <c r="N1117" s="93"/>
    </row>
    <row r="1118" spans="2:14">
      <c r="B1118" s="118"/>
      <c r="C1118" s="118"/>
      <c r="D1118" s="118"/>
      <c r="E1118" s="118"/>
      <c r="F1118" s="118"/>
      <c r="G1118" s="118"/>
      <c r="H1118" s="118"/>
      <c r="I1118" s="118"/>
      <c r="J1118" s="118"/>
      <c r="K1118" s="118"/>
      <c r="L1118" s="118"/>
      <c r="M1118" s="118"/>
      <c r="N1118" s="93"/>
    </row>
    <row r="1119" spans="2:14">
      <c r="B1119" s="118"/>
      <c r="C1119" s="118"/>
      <c r="D1119" s="118"/>
      <c r="E1119" s="118"/>
      <c r="F1119" s="118"/>
      <c r="G1119" s="118"/>
      <c r="H1119" s="118"/>
      <c r="I1119" s="118"/>
      <c r="J1119" s="118"/>
      <c r="K1119" s="118"/>
      <c r="L1119" s="118"/>
      <c r="M1119" s="118"/>
      <c r="N1119" s="93"/>
    </row>
    <row r="1120" spans="2:14">
      <c r="B1120" s="118"/>
      <c r="C1120" s="118"/>
      <c r="D1120" s="118"/>
      <c r="E1120" s="118"/>
      <c r="F1120" s="118"/>
      <c r="G1120" s="118"/>
      <c r="H1120" s="118"/>
      <c r="I1120" s="118"/>
      <c r="J1120" s="118"/>
      <c r="K1120" s="118"/>
      <c r="L1120" s="118"/>
      <c r="M1120" s="118"/>
      <c r="N1120" s="93"/>
    </row>
    <row r="1121" spans="2:14">
      <c r="B1121" s="118"/>
      <c r="C1121" s="118"/>
      <c r="D1121" s="118"/>
      <c r="E1121" s="118"/>
      <c r="F1121" s="118"/>
      <c r="G1121" s="118"/>
      <c r="H1121" s="118"/>
      <c r="I1121" s="118"/>
      <c r="J1121" s="118"/>
      <c r="K1121" s="118"/>
      <c r="L1121" s="118"/>
      <c r="M1121" s="118"/>
      <c r="N1121" s="93"/>
    </row>
    <row r="1122" spans="2:14">
      <c r="B1122" s="118"/>
      <c r="C1122" s="118"/>
      <c r="D1122" s="118"/>
      <c r="E1122" s="118"/>
      <c r="F1122" s="118"/>
      <c r="G1122" s="118"/>
      <c r="H1122" s="118"/>
      <c r="I1122" s="118"/>
      <c r="J1122" s="118"/>
      <c r="K1122" s="118"/>
      <c r="L1122" s="118"/>
      <c r="M1122" s="118"/>
      <c r="N1122" s="93"/>
    </row>
    <row r="1123" spans="2:14">
      <c r="B1123" s="118"/>
      <c r="C1123" s="118"/>
      <c r="D1123" s="118"/>
      <c r="E1123" s="118"/>
      <c r="F1123" s="118"/>
      <c r="G1123" s="118"/>
      <c r="H1123" s="118"/>
      <c r="I1123" s="118"/>
      <c r="J1123" s="118"/>
      <c r="K1123" s="118"/>
      <c r="L1123" s="118"/>
      <c r="M1123" s="118"/>
      <c r="N1123" s="93"/>
    </row>
    <row r="1124" spans="2:14">
      <c r="B1124" s="118"/>
      <c r="C1124" s="118"/>
      <c r="D1124" s="118"/>
      <c r="E1124" s="118"/>
      <c r="F1124" s="118"/>
      <c r="G1124" s="118"/>
      <c r="H1124" s="118"/>
      <c r="I1124" s="118"/>
      <c r="J1124" s="118"/>
      <c r="K1124" s="118"/>
      <c r="L1124" s="118"/>
      <c r="M1124" s="118"/>
      <c r="N1124" s="93"/>
    </row>
    <row r="1125" spans="2:14">
      <c r="B1125" s="118"/>
      <c r="C1125" s="118"/>
      <c r="D1125" s="118"/>
      <c r="E1125" s="118"/>
      <c r="F1125" s="118"/>
      <c r="G1125" s="118"/>
      <c r="H1125" s="118"/>
      <c r="I1125" s="118"/>
      <c r="J1125" s="118"/>
      <c r="K1125" s="118"/>
      <c r="L1125" s="118"/>
      <c r="M1125" s="118"/>
      <c r="N1125" s="93"/>
    </row>
    <row r="1126" spans="2:14">
      <c r="B1126" s="118"/>
      <c r="C1126" s="118"/>
      <c r="D1126" s="118"/>
      <c r="E1126" s="118"/>
      <c r="F1126" s="118"/>
      <c r="G1126" s="118"/>
      <c r="H1126" s="118"/>
      <c r="I1126" s="118"/>
      <c r="J1126" s="118"/>
      <c r="K1126" s="118"/>
      <c r="L1126" s="118"/>
      <c r="M1126" s="118"/>
      <c r="N1126" s="93"/>
    </row>
    <row r="1127" spans="2:14">
      <c r="B1127" s="118"/>
      <c r="C1127" s="118"/>
      <c r="D1127" s="118"/>
      <c r="E1127" s="118"/>
      <c r="F1127" s="118"/>
      <c r="G1127" s="118"/>
      <c r="H1127" s="118"/>
      <c r="I1127" s="118"/>
      <c r="J1127" s="118"/>
      <c r="K1127" s="118"/>
      <c r="L1127" s="118"/>
      <c r="M1127" s="118"/>
      <c r="N1127" s="93"/>
    </row>
    <row r="1128" spans="2:14">
      <c r="B1128" s="118"/>
      <c r="C1128" s="118"/>
      <c r="D1128" s="118"/>
      <c r="E1128" s="118"/>
      <c r="F1128" s="118"/>
      <c r="G1128" s="118"/>
      <c r="H1128" s="118"/>
      <c r="I1128" s="118"/>
      <c r="J1128" s="118"/>
      <c r="K1128" s="118"/>
      <c r="L1128" s="118"/>
      <c r="M1128" s="118"/>
      <c r="N1128" s="93"/>
    </row>
    <row r="1129" spans="2:14">
      <c r="B1129" s="118"/>
      <c r="C1129" s="118"/>
      <c r="D1129" s="118"/>
      <c r="E1129" s="118"/>
      <c r="F1129" s="118"/>
      <c r="G1129" s="118"/>
      <c r="H1129" s="118"/>
      <c r="I1129" s="118"/>
      <c r="J1129" s="118"/>
      <c r="K1129" s="118"/>
      <c r="L1129" s="118"/>
      <c r="M1129" s="118"/>
      <c r="N1129" s="93"/>
    </row>
    <row r="1130" spans="2:14">
      <c r="B1130" s="118"/>
      <c r="C1130" s="118"/>
      <c r="D1130" s="118"/>
      <c r="E1130" s="118"/>
      <c r="F1130" s="118"/>
      <c r="G1130" s="118"/>
      <c r="H1130" s="118"/>
      <c r="I1130" s="118"/>
      <c r="J1130" s="118"/>
      <c r="K1130" s="118"/>
      <c r="L1130" s="118"/>
      <c r="M1130" s="118"/>
      <c r="N1130" s="93"/>
    </row>
    <row r="1131" spans="2:14">
      <c r="B1131" s="118"/>
      <c r="C1131" s="118"/>
      <c r="D1131" s="118"/>
      <c r="E1131" s="118"/>
      <c r="F1131" s="118"/>
      <c r="G1131" s="118"/>
      <c r="H1131" s="118"/>
      <c r="I1131" s="118"/>
      <c r="J1131" s="118"/>
      <c r="K1131" s="118"/>
      <c r="L1131" s="118"/>
      <c r="M1131" s="118"/>
      <c r="N1131" s="93"/>
    </row>
    <row r="1132" spans="2:14">
      <c r="B1132" s="118"/>
      <c r="C1132" s="118"/>
      <c r="D1132" s="118"/>
      <c r="E1132" s="118"/>
      <c r="F1132" s="118"/>
      <c r="G1132" s="118"/>
      <c r="H1132" s="118"/>
      <c r="I1132" s="118"/>
      <c r="J1132" s="118"/>
      <c r="K1132" s="118"/>
      <c r="L1132" s="118"/>
      <c r="M1132" s="118"/>
      <c r="N1132" s="93"/>
    </row>
    <row r="1133" spans="2:14">
      <c r="B1133" s="118"/>
      <c r="C1133" s="118"/>
      <c r="D1133" s="118"/>
      <c r="E1133" s="118"/>
      <c r="F1133" s="118"/>
      <c r="G1133" s="118"/>
      <c r="H1133" s="118"/>
      <c r="I1133" s="118"/>
      <c r="J1133" s="118"/>
      <c r="K1133" s="118"/>
      <c r="L1133" s="118"/>
      <c r="M1133" s="118"/>
      <c r="N1133" s="93"/>
    </row>
    <row r="1134" spans="2:14">
      <c r="B1134" s="118"/>
      <c r="C1134" s="118"/>
      <c r="D1134" s="118"/>
      <c r="E1134" s="118"/>
      <c r="F1134" s="118"/>
      <c r="G1134" s="118"/>
      <c r="H1134" s="118"/>
      <c r="I1134" s="118"/>
      <c r="J1134" s="118"/>
      <c r="K1134" s="118"/>
      <c r="L1134" s="118"/>
      <c r="M1134" s="118"/>
      <c r="N1134" s="93"/>
    </row>
    <row r="1135" spans="2:14">
      <c r="B1135" s="118"/>
      <c r="C1135" s="118"/>
      <c r="D1135" s="118"/>
      <c r="E1135" s="118"/>
      <c r="F1135" s="118"/>
      <c r="G1135" s="118"/>
      <c r="H1135" s="118"/>
      <c r="I1135" s="118"/>
      <c r="J1135" s="118"/>
      <c r="K1135" s="118"/>
      <c r="L1135" s="118"/>
      <c r="M1135" s="118"/>
      <c r="N1135" s="93"/>
    </row>
    <row r="1136" spans="2:14">
      <c r="B1136" s="118"/>
      <c r="C1136" s="118"/>
      <c r="D1136" s="118"/>
      <c r="E1136" s="118"/>
      <c r="F1136" s="118"/>
      <c r="G1136" s="118"/>
      <c r="H1136" s="118"/>
      <c r="I1136" s="118"/>
      <c r="J1136" s="118"/>
      <c r="K1136" s="118"/>
      <c r="L1136" s="118"/>
      <c r="M1136" s="118"/>
      <c r="N1136" s="93"/>
    </row>
    <row r="1137" spans="2:14">
      <c r="B1137" s="118"/>
      <c r="C1137" s="118"/>
      <c r="D1137" s="118"/>
      <c r="E1137" s="118"/>
      <c r="F1137" s="118"/>
      <c r="G1137" s="118"/>
      <c r="H1137" s="118"/>
      <c r="I1137" s="118"/>
      <c r="J1137" s="118"/>
      <c r="K1137" s="118"/>
      <c r="L1137" s="118"/>
      <c r="M1137" s="118"/>
      <c r="N1137" s="93"/>
    </row>
    <row r="1138" spans="2:14">
      <c r="B1138" s="118"/>
      <c r="C1138" s="118"/>
      <c r="D1138" s="118"/>
      <c r="E1138" s="118"/>
      <c r="F1138" s="118"/>
      <c r="G1138" s="118"/>
      <c r="H1138" s="118"/>
      <c r="I1138" s="118"/>
      <c r="J1138" s="118"/>
      <c r="K1138" s="118"/>
      <c r="L1138" s="118"/>
      <c r="M1138" s="118"/>
      <c r="N1138" s="93"/>
    </row>
    <row r="1139" spans="2:14">
      <c r="B1139" s="118"/>
      <c r="C1139" s="118"/>
      <c r="D1139" s="118"/>
      <c r="E1139" s="118"/>
      <c r="F1139" s="118"/>
      <c r="G1139" s="118"/>
      <c r="H1139" s="118"/>
      <c r="I1139" s="118"/>
      <c r="J1139" s="118"/>
      <c r="K1139" s="118"/>
      <c r="L1139" s="118"/>
      <c r="M1139" s="118"/>
      <c r="N1139" s="93"/>
    </row>
    <row r="1140" spans="2:14">
      <c r="B1140" s="118"/>
      <c r="C1140" s="118"/>
      <c r="D1140" s="118"/>
      <c r="E1140" s="118"/>
      <c r="F1140" s="118"/>
      <c r="G1140" s="118"/>
      <c r="H1140" s="118"/>
      <c r="I1140" s="118"/>
      <c r="J1140" s="118"/>
      <c r="K1140" s="118"/>
      <c r="L1140" s="118"/>
      <c r="M1140" s="118"/>
      <c r="N1140" s="93"/>
    </row>
    <row r="1141" spans="2:14">
      <c r="B1141" s="118"/>
      <c r="C1141" s="118"/>
      <c r="D1141" s="118"/>
      <c r="E1141" s="118"/>
      <c r="F1141" s="118"/>
      <c r="G1141" s="118"/>
      <c r="H1141" s="118"/>
      <c r="I1141" s="118"/>
      <c r="J1141" s="118"/>
      <c r="K1141" s="118"/>
      <c r="L1141" s="118"/>
      <c r="M1141" s="118"/>
      <c r="N1141" s="93"/>
    </row>
    <row r="1142" spans="2:14">
      <c r="B1142" s="118"/>
      <c r="C1142" s="118"/>
      <c r="D1142" s="118"/>
      <c r="E1142" s="118"/>
      <c r="F1142" s="118"/>
      <c r="G1142" s="118"/>
      <c r="H1142" s="118"/>
      <c r="I1142" s="118"/>
      <c r="J1142" s="118"/>
      <c r="K1142" s="118"/>
      <c r="L1142" s="118"/>
      <c r="M1142" s="118"/>
      <c r="N1142" s="93"/>
    </row>
    <row r="1143" spans="2:14">
      <c r="B1143" s="118"/>
      <c r="C1143" s="118"/>
      <c r="D1143" s="118"/>
      <c r="E1143" s="118"/>
      <c r="F1143" s="118"/>
      <c r="G1143" s="118"/>
      <c r="H1143" s="118"/>
      <c r="I1143" s="118"/>
      <c r="J1143" s="118"/>
      <c r="K1143" s="118"/>
      <c r="L1143" s="118"/>
      <c r="M1143" s="118"/>
      <c r="N1143" s="93"/>
    </row>
    <row r="1144" spans="2:14">
      <c r="B1144" s="118"/>
      <c r="C1144" s="118"/>
      <c r="D1144" s="118"/>
      <c r="E1144" s="118"/>
      <c r="F1144" s="118"/>
      <c r="G1144" s="118"/>
      <c r="H1144" s="118"/>
      <c r="I1144" s="118"/>
      <c r="J1144" s="118"/>
      <c r="K1144" s="118"/>
      <c r="L1144" s="118"/>
      <c r="M1144" s="118"/>
      <c r="N1144" s="93"/>
    </row>
    <row r="1145" spans="2:14">
      <c r="B1145" s="118"/>
      <c r="C1145" s="118"/>
      <c r="D1145" s="118"/>
      <c r="E1145" s="118"/>
      <c r="F1145" s="118"/>
      <c r="G1145" s="118"/>
      <c r="H1145" s="118"/>
      <c r="I1145" s="118"/>
      <c r="J1145" s="118"/>
      <c r="K1145" s="118"/>
      <c r="L1145" s="118"/>
      <c r="M1145" s="118"/>
      <c r="N1145" s="93"/>
    </row>
    <row r="1146" spans="2:14">
      <c r="B1146" s="118"/>
      <c r="C1146" s="118"/>
      <c r="D1146" s="118"/>
      <c r="E1146" s="118"/>
      <c r="F1146" s="118"/>
      <c r="G1146" s="118"/>
      <c r="H1146" s="118"/>
      <c r="I1146" s="118"/>
      <c r="J1146" s="118"/>
      <c r="K1146" s="118"/>
      <c r="L1146" s="118"/>
      <c r="M1146" s="118"/>
      <c r="N1146" s="93"/>
    </row>
    <row r="1147" spans="2:14">
      <c r="B1147" s="118"/>
      <c r="C1147" s="118"/>
      <c r="D1147" s="118"/>
      <c r="E1147" s="118"/>
      <c r="F1147" s="118"/>
      <c r="G1147" s="118"/>
      <c r="H1147" s="118"/>
      <c r="I1147" s="118"/>
      <c r="J1147" s="118"/>
      <c r="K1147" s="118"/>
      <c r="L1147" s="118"/>
      <c r="M1147" s="118"/>
      <c r="N1147" s="93"/>
    </row>
    <row r="1148" spans="2:14">
      <c r="B1148" s="118"/>
      <c r="C1148" s="118"/>
      <c r="D1148" s="118"/>
      <c r="E1148" s="118"/>
      <c r="F1148" s="118"/>
      <c r="G1148" s="118"/>
      <c r="H1148" s="118"/>
      <c r="I1148" s="118"/>
      <c r="J1148" s="118"/>
      <c r="K1148" s="118"/>
      <c r="L1148" s="118"/>
      <c r="M1148" s="118"/>
      <c r="N1148" s="93"/>
    </row>
    <row r="1149" spans="2:14">
      <c r="B1149" s="118"/>
      <c r="C1149" s="118"/>
      <c r="D1149" s="118"/>
      <c r="E1149" s="118"/>
      <c r="F1149" s="118"/>
      <c r="G1149" s="118"/>
      <c r="H1149" s="118"/>
      <c r="I1149" s="118"/>
      <c r="J1149" s="118"/>
      <c r="K1149" s="118"/>
      <c r="L1149" s="118"/>
      <c r="M1149" s="118"/>
      <c r="N1149" s="93"/>
    </row>
    <row r="1150" spans="2:14">
      <c r="B1150" s="118"/>
      <c r="C1150" s="118"/>
      <c r="D1150" s="118"/>
      <c r="E1150" s="118"/>
      <c r="F1150" s="118"/>
      <c r="G1150" s="118"/>
      <c r="H1150" s="118"/>
      <c r="I1150" s="118"/>
      <c r="J1150" s="118"/>
      <c r="K1150" s="118"/>
      <c r="L1150" s="118"/>
      <c r="M1150" s="118"/>
      <c r="N1150" s="93"/>
    </row>
    <row r="1151" spans="2:14">
      <c r="B1151" s="118"/>
      <c r="C1151" s="118"/>
      <c r="D1151" s="118"/>
      <c r="E1151" s="118"/>
      <c r="F1151" s="118"/>
      <c r="G1151" s="118"/>
      <c r="H1151" s="118"/>
      <c r="I1151" s="118"/>
      <c r="J1151" s="118"/>
      <c r="K1151" s="118"/>
      <c r="L1151" s="118"/>
      <c r="M1151" s="118"/>
      <c r="N1151" s="93"/>
    </row>
    <row r="1152" spans="2:14">
      <c r="B1152" s="118"/>
      <c r="C1152" s="118"/>
      <c r="D1152" s="118"/>
      <c r="E1152" s="118"/>
      <c r="F1152" s="118"/>
      <c r="G1152" s="118"/>
      <c r="H1152" s="118"/>
      <c r="I1152" s="118"/>
      <c r="J1152" s="118"/>
      <c r="K1152" s="118"/>
      <c r="L1152" s="118"/>
      <c r="M1152" s="118"/>
      <c r="N1152" s="93"/>
    </row>
    <row r="1153" spans="2:14">
      <c r="B1153" s="118"/>
      <c r="C1153" s="118"/>
      <c r="D1153" s="118"/>
      <c r="E1153" s="118"/>
      <c r="F1153" s="118"/>
      <c r="G1153" s="118"/>
      <c r="H1153" s="118"/>
      <c r="I1153" s="118"/>
      <c r="J1153" s="118"/>
      <c r="K1153" s="118"/>
      <c r="L1153" s="118"/>
      <c r="M1153" s="118"/>
      <c r="N1153" s="93"/>
    </row>
    <row r="1154" spans="2:14">
      <c r="B1154" s="118"/>
      <c r="C1154" s="118"/>
      <c r="D1154" s="118"/>
      <c r="E1154" s="118"/>
      <c r="F1154" s="118"/>
      <c r="G1154" s="118"/>
      <c r="H1154" s="118"/>
      <c r="I1154" s="118"/>
      <c r="J1154" s="118"/>
      <c r="K1154" s="118"/>
      <c r="L1154" s="118"/>
      <c r="M1154" s="118"/>
      <c r="N1154" s="93"/>
    </row>
    <row r="1155" spans="2:14">
      <c r="B1155" s="118"/>
      <c r="C1155" s="118"/>
      <c r="D1155" s="118"/>
      <c r="E1155" s="118"/>
      <c r="F1155" s="118"/>
      <c r="G1155" s="118"/>
      <c r="H1155" s="118"/>
      <c r="I1155" s="118"/>
      <c r="J1155" s="118"/>
      <c r="K1155" s="118"/>
      <c r="L1155" s="118"/>
      <c r="M1155" s="118"/>
      <c r="N1155" s="93"/>
    </row>
    <row r="1156" spans="2:14">
      <c r="B1156" s="118"/>
      <c r="C1156" s="118"/>
      <c r="D1156" s="118"/>
      <c r="E1156" s="118"/>
      <c r="F1156" s="118"/>
      <c r="G1156" s="118"/>
      <c r="H1156" s="118"/>
      <c r="I1156" s="118"/>
      <c r="J1156" s="118"/>
      <c r="K1156" s="118"/>
      <c r="L1156" s="118"/>
      <c r="M1156" s="118"/>
      <c r="N1156" s="93"/>
    </row>
    <row r="1157" spans="2:14">
      <c r="B1157" s="118"/>
      <c r="C1157" s="118"/>
      <c r="D1157" s="118"/>
      <c r="E1157" s="118"/>
      <c r="F1157" s="118"/>
      <c r="G1157" s="118"/>
      <c r="H1157" s="118"/>
      <c r="I1157" s="118"/>
      <c r="J1157" s="118"/>
      <c r="K1157" s="118"/>
      <c r="L1157" s="118"/>
      <c r="M1157" s="118"/>
      <c r="N1157" s="93"/>
    </row>
    <row r="1158" spans="2:14">
      <c r="B1158" s="118"/>
      <c r="C1158" s="118"/>
      <c r="D1158" s="118"/>
      <c r="E1158" s="118"/>
      <c r="F1158" s="118"/>
      <c r="G1158" s="118"/>
      <c r="H1158" s="118"/>
      <c r="I1158" s="118"/>
      <c r="J1158" s="118"/>
      <c r="K1158" s="118"/>
      <c r="L1158" s="118"/>
      <c r="M1158" s="118"/>
      <c r="N1158" s="93"/>
    </row>
    <row r="1159" spans="2:14">
      <c r="B1159" s="118"/>
      <c r="C1159" s="118"/>
      <c r="D1159" s="118"/>
      <c r="E1159" s="118"/>
      <c r="F1159" s="118"/>
      <c r="G1159" s="118"/>
      <c r="H1159" s="118"/>
      <c r="I1159" s="118"/>
      <c r="J1159" s="118"/>
      <c r="K1159" s="118"/>
      <c r="L1159" s="118"/>
      <c r="M1159" s="118"/>
      <c r="N1159" s="93"/>
    </row>
    <row r="1160" spans="2:14">
      <c r="B1160" s="118"/>
      <c r="C1160" s="118"/>
      <c r="D1160" s="118"/>
      <c r="E1160" s="118"/>
      <c r="F1160" s="118"/>
      <c r="G1160" s="118"/>
      <c r="H1160" s="118"/>
      <c r="I1160" s="118"/>
      <c r="J1160" s="118"/>
      <c r="K1160" s="118"/>
      <c r="L1160" s="118"/>
      <c r="M1160" s="118"/>
      <c r="N1160" s="93"/>
    </row>
    <row r="1161" spans="2:14">
      <c r="B1161" s="118"/>
      <c r="C1161" s="118"/>
      <c r="D1161" s="118"/>
      <c r="E1161" s="118"/>
      <c r="F1161" s="118"/>
      <c r="G1161" s="118"/>
      <c r="H1161" s="118"/>
      <c r="I1161" s="118"/>
      <c r="J1161" s="118"/>
      <c r="K1161" s="118"/>
      <c r="L1161" s="118"/>
      <c r="M1161" s="118"/>
      <c r="N1161" s="93"/>
    </row>
    <row r="1162" spans="2:14">
      <c r="B1162" s="118"/>
      <c r="C1162" s="118"/>
      <c r="D1162" s="118"/>
      <c r="E1162" s="118"/>
      <c r="F1162" s="118"/>
      <c r="G1162" s="118"/>
      <c r="H1162" s="118"/>
      <c r="I1162" s="118"/>
      <c r="J1162" s="118"/>
      <c r="K1162" s="118"/>
      <c r="L1162" s="118"/>
      <c r="M1162" s="118"/>
      <c r="N1162" s="93"/>
    </row>
    <row r="1163" spans="2:14">
      <c r="B1163" s="118"/>
      <c r="C1163" s="118"/>
      <c r="D1163" s="118"/>
      <c r="E1163" s="118"/>
      <c r="F1163" s="118"/>
      <c r="G1163" s="118"/>
      <c r="H1163" s="118"/>
      <c r="I1163" s="118"/>
      <c r="J1163" s="118"/>
      <c r="K1163" s="118"/>
      <c r="L1163" s="118"/>
      <c r="M1163" s="118"/>
      <c r="N1163" s="93"/>
    </row>
    <row r="1164" spans="2:14">
      <c r="B1164" s="118"/>
      <c r="C1164" s="118"/>
      <c r="D1164" s="118"/>
      <c r="E1164" s="118"/>
      <c r="F1164" s="118"/>
      <c r="G1164" s="118"/>
      <c r="H1164" s="118"/>
      <c r="I1164" s="118"/>
      <c r="J1164" s="118"/>
      <c r="K1164" s="118"/>
      <c r="L1164" s="118"/>
      <c r="M1164" s="118"/>
      <c r="N1164" s="93"/>
    </row>
    <row r="1165" spans="2:14">
      <c r="B1165" s="118"/>
      <c r="C1165" s="118"/>
      <c r="D1165" s="118"/>
      <c r="E1165" s="118"/>
      <c r="F1165" s="118"/>
      <c r="G1165" s="118"/>
      <c r="H1165" s="118"/>
      <c r="I1165" s="118"/>
      <c r="J1165" s="118"/>
      <c r="K1165" s="118"/>
      <c r="L1165" s="118"/>
      <c r="M1165" s="118"/>
      <c r="N1165" s="93"/>
    </row>
    <row r="1166" spans="2:14">
      <c r="B1166" s="118"/>
      <c r="C1166" s="118"/>
      <c r="D1166" s="118"/>
      <c r="E1166" s="118"/>
      <c r="F1166" s="118"/>
      <c r="G1166" s="118"/>
      <c r="H1166" s="118"/>
      <c r="I1166" s="118"/>
      <c r="J1166" s="118"/>
      <c r="K1166" s="118"/>
      <c r="L1166" s="118"/>
      <c r="M1166" s="118"/>
      <c r="N1166" s="93"/>
    </row>
    <row r="1167" spans="2:14">
      <c r="B1167" s="118"/>
      <c r="C1167" s="118"/>
      <c r="D1167" s="118"/>
      <c r="E1167" s="118"/>
      <c r="F1167" s="118"/>
      <c r="G1167" s="118"/>
      <c r="H1167" s="118"/>
      <c r="I1167" s="118"/>
      <c r="J1167" s="118"/>
      <c r="K1167" s="118"/>
      <c r="L1167" s="118"/>
      <c r="M1167" s="118"/>
      <c r="N1167" s="93"/>
    </row>
    <row r="1168" spans="2:14">
      <c r="B1168" s="118"/>
      <c r="C1168" s="118"/>
      <c r="D1168" s="118"/>
      <c r="E1168" s="118"/>
      <c r="F1168" s="118"/>
      <c r="G1168" s="118"/>
      <c r="H1168" s="118"/>
      <c r="I1168" s="118"/>
      <c r="J1168" s="118"/>
      <c r="K1168" s="118"/>
      <c r="L1168" s="118"/>
      <c r="M1168" s="118"/>
      <c r="N1168" s="93"/>
    </row>
    <row r="1169" spans="2:14">
      <c r="B1169" s="118"/>
      <c r="C1169" s="118"/>
      <c r="D1169" s="118"/>
      <c r="E1169" s="118"/>
      <c r="F1169" s="118"/>
      <c r="G1169" s="118"/>
      <c r="H1169" s="118"/>
      <c r="I1169" s="118"/>
      <c r="J1169" s="118"/>
      <c r="K1169" s="118"/>
      <c r="L1169" s="118"/>
      <c r="M1169" s="118"/>
      <c r="N1169" s="93"/>
    </row>
    <row r="1170" spans="2:14">
      <c r="B1170" s="118"/>
      <c r="C1170" s="118"/>
      <c r="D1170" s="118"/>
      <c r="E1170" s="118"/>
      <c r="F1170" s="118"/>
      <c r="G1170" s="118"/>
      <c r="H1170" s="118"/>
      <c r="I1170" s="118"/>
      <c r="J1170" s="118"/>
      <c r="K1170" s="118"/>
      <c r="L1170" s="118"/>
      <c r="M1170" s="118"/>
      <c r="N1170" s="93"/>
    </row>
    <row r="1171" spans="2:14">
      <c r="B1171" s="118"/>
      <c r="C1171" s="118"/>
      <c r="D1171" s="118"/>
      <c r="E1171" s="118"/>
      <c r="F1171" s="118"/>
      <c r="G1171" s="118"/>
      <c r="H1171" s="118"/>
      <c r="I1171" s="118"/>
      <c r="J1171" s="118"/>
      <c r="K1171" s="118"/>
      <c r="L1171" s="118"/>
      <c r="M1171" s="118"/>
      <c r="N1171" s="93"/>
    </row>
    <row r="1172" spans="2:14">
      <c r="B1172" s="118"/>
      <c r="C1172" s="118"/>
      <c r="D1172" s="118"/>
      <c r="E1172" s="118"/>
      <c r="F1172" s="118"/>
      <c r="G1172" s="118"/>
      <c r="H1172" s="118"/>
      <c r="I1172" s="118"/>
      <c r="J1172" s="118"/>
      <c r="K1172" s="118"/>
      <c r="L1172" s="118"/>
      <c r="M1172" s="118"/>
      <c r="N1172" s="93"/>
    </row>
    <row r="1173" spans="2:14">
      <c r="B1173" s="118"/>
      <c r="C1173" s="118"/>
      <c r="D1173" s="118"/>
      <c r="E1173" s="118"/>
      <c r="F1173" s="118"/>
      <c r="G1173" s="118"/>
      <c r="H1173" s="118"/>
      <c r="I1173" s="118"/>
      <c r="J1173" s="118"/>
      <c r="K1173" s="118"/>
      <c r="L1173" s="118"/>
      <c r="M1173" s="118"/>
      <c r="N1173" s="93"/>
    </row>
    <row r="1174" spans="2:14">
      <c r="B1174" s="118"/>
      <c r="C1174" s="118"/>
      <c r="D1174" s="118"/>
      <c r="E1174" s="118"/>
      <c r="F1174" s="118"/>
      <c r="G1174" s="118"/>
      <c r="H1174" s="118"/>
      <c r="I1174" s="118"/>
      <c r="J1174" s="118"/>
      <c r="K1174" s="118"/>
      <c r="L1174" s="118"/>
      <c r="M1174" s="118"/>
      <c r="N1174" s="93"/>
    </row>
    <row r="1175" spans="2:14">
      <c r="B1175" s="118"/>
      <c r="C1175" s="118"/>
      <c r="D1175" s="118"/>
      <c r="E1175" s="118"/>
      <c r="F1175" s="118"/>
      <c r="G1175" s="118"/>
      <c r="H1175" s="118"/>
      <c r="I1175" s="118"/>
      <c r="J1175" s="118"/>
      <c r="K1175" s="118"/>
      <c r="L1175" s="118"/>
      <c r="M1175" s="118"/>
      <c r="N1175" s="93"/>
    </row>
    <row r="1176" spans="2:14">
      <c r="B1176" s="118"/>
      <c r="C1176" s="118"/>
      <c r="D1176" s="118"/>
      <c r="E1176" s="118"/>
      <c r="F1176" s="118"/>
      <c r="G1176" s="118"/>
      <c r="H1176" s="118"/>
      <c r="I1176" s="118"/>
      <c r="J1176" s="118"/>
      <c r="K1176" s="118"/>
      <c r="L1176" s="118"/>
      <c r="M1176" s="118"/>
      <c r="N1176" s="93"/>
    </row>
    <row r="1177" spans="2:14">
      <c r="B1177" s="118"/>
      <c r="C1177" s="118"/>
      <c r="D1177" s="118"/>
      <c r="E1177" s="118"/>
      <c r="F1177" s="118"/>
      <c r="G1177" s="118"/>
      <c r="H1177" s="118"/>
      <c r="I1177" s="118"/>
      <c r="J1177" s="118"/>
      <c r="K1177" s="118"/>
      <c r="L1177" s="118"/>
      <c r="M1177" s="118"/>
      <c r="N1177" s="93"/>
    </row>
    <row r="1178" spans="2:14">
      <c r="B1178" s="118"/>
      <c r="C1178" s="118"/>
      <c r="D1178" s="118"/>
      <c r="E1178" s="118"/>
      <c r="F1178" s="118"/>
      <c r="G1178" s="118"/>
      <c r="H1178" s="118"/>
      <c r="I1178" s="118"/>
      <c r="J1178" s="118"/>
      <c r="K1178" s="118"/>
      <c r="L1178" s="118"/>
      <c r="M1178" s="118"/>
      <c r="N1178" s="93"/>
    </row>
    <row r="1179" spans="2:14">
      <c r="B1179" s="118"/>
      <c r="C1179" s="118"/>
      <c r="D1179" s="118"/>
      <c r="E1179" s="118"/>
      <c r="F1179" s="118"/>
      <c r="G1179" s="118"/>
      <c r="H1179" s="118"/>
      <c r="I1179" s="118"/>
      <c r="J1179" s="118"/>
      <c r="K1179" s="118"/>
      <c r="L1179" s="118"/>
      <c r="M1179" s="118"/>
      <c r="N1179" s="93"/>
    </row>
    <row r="1180" spans="2:14">
      <c r="B1180" s="118"/>
      <c r="C1180" s="118"/>
      <c r="D1180" s="118"/>
      <c r="E1180" s="118"/>
      <c r="F1180" s="118"/>
      <c r="G1180" s="118"/>
      <c r="H1180" s="118"/>
      <c r="I1180" s="118"/>
      <c r="J1180" s="118"/>
      <c r="K1180" s="118"/>
      <c r="L1180" s="118"/>
      <c r="M1180" s="118"/>
      <c r="N1180" s="93"/>
    </row>
    <row r="1181" spans="2:14">
      <c r="B1181" s="118"/>
      <c r="C1181" s="118"/>
      <c r="D1181" s="118"/>
      <c r="E1181" s="118"/>
      <c r="F1181" s="118"/>
      <c r="G1181" s="118"/>
      <c r="H1181" s="118"/>
      <c r="I1181" s="118"/>
      <c r="J1181" s="118"/>
      <c r="K1181" s="118"/>
      <c r="L1181" s="118"/>
      <c r="M1181" s="118"/>
      <c r="N1181" s="93"/>
    </row>
    <row r="1182" spans="2:14">
      <c r="B1182" s="118"/>
      <c r="C1182" s="118"/>
      <c r="D1182" s="118"/>
      <c r="E1182" s="118"/>
      <c r="F1182" s="118"/>
      <c r="G1182" s="118"/>
      <c r="H1182" s="118"/>
      <c r="I1182" s="118"/>
      <c r="J1182" s="118"/>
      <c r="K1182" s="118"/>
      <c r="L1182" s="118"/>
      <c r="M1182" s="118"/>
      <c r="N1182" s="93"/>
    </row>
    <row r="1183" spans="2:14">
      <c r="B1183" s="118"/>
      <c r="C1183" s="118"/>
      <c r="D1183" s="118"/>
      <c r="E1183" s="118"/>
      <c r="F1183" s="118"/>
      <c r="G1183" s="118"/>
      <c r="H1183" s="118"/>
      <c r="I1183" s="118"/>
      <c r="J1183" s="118"/>
      <c r="K1183" s="118"/>
      <c r="L1183" s="118"/>
      <c r="M1183" s="118"/>
      <c r="N1183" s="93"/>
    </row>
    <row r="1184" spans="2:14">
      <c r="B1184" s="118"/>
      <c r="C1184" s="118"/>
      <c r="D1184" s="118"/>
      <c r="E1184" s="118"/>
      <c r="F1184" s="118"/>
      <c r="G1184" s="118"/>
      <c r="H1184" s="118"/>
      <c r="I1184" s="118"/>
      <c r="J1184" s="118"/>
      <c r="K1184" s="118"/>
      <c r="L1184" s="118"/>
      <c r="M1184" s="118"/>
      <c r="N1184" s="93"/>
    </row>
    <row r="1185" spans="2:14">
      <c r="B1185" s="118"/>
      <c r="C1185" s="118"/>
      <c r="D1185" s="118"/>
      <c r="E1185" s="118"/>
      <c r="F1185" s="118"/>
      <c r="G1185" s="118"/>
      <c r="H1185" s="118"/>
      <c r="I1185" s="118"/>
      <c r="J1185" s="118"/>
      <c r="K1185" s="118"/>
      <c r="L1185" s="118"/>
      <c r="M1185" s="118"/>
      <c r="N1185" s="93"/>
    </row>
    <row r="1186" spans="2:14">
      <c r="B1186" s="118"/>
      <c r="C1186" s="118"/>
      <c r="D1186" s="118"/>
      <c r="E1186" s="118"/>
      <c r="F1186" s="118"/>
      <c r="G1186" s="118"/>
      <c r="H1186" s="118"/>
      <c r="I1186" s="118"/>
      <c r="J1186" s="118"/>
      <c r="K1186" s="118"/>
      <c r="L1186" s="118"/>
      <c r="M1186" s="118"/>
      <c r="N1186" s="93"/>
    </row>
    <row r="1187" spans="2:14">
      <c r="B1187" s="118"/>
      <c r="C1187" s="118"/>
      <c r="D1187" s="118"/>
      <c r="E1187" s="118"/>
      <c r="F1187" s="118"/>
      <c r="G1187" s="118"/>
      <c r="H1187" s="118"/>
      <c r="I1187" s="118"/>
      <c r="J1187" s="118"/>
      <c r="K1187" s="118"/>
      <c r="L1187" s="118"/>
      <c r="M1187" s="118"/>
      <c r="N1187" s="93"/>
    </row>
    <row r="1188" spans="2:14">
      <c r="B1188" s="118"/>
      <c r="C1188" s="118"/>
      <c r="D1188" s="118"/>
      <c r="E1188" s="118"/>
      <c r="F1188" s="118"/>
      <c r="G1188" s="118"/>
      <c r="H1188" s="118"/>
      <c r="I1188" s="118"/>
      <c r="J1188" s="118"/>
      <c r="K1188" s="118"/>
      <c r="L1188" s="118"/>
      <c r="M1188" s="118"/>
      <c r="N1188" s="93"/>
    </row>
    <row r="1189" spans="2:14">
      <c r="B1189" s="118"/>
      <c r="C1189" s="118"/>
      <c r="D1189" s="118"/>
      <c r="E1189" s="118"/>
      <c r="F1189" s="118"/>
      <c r="G1189" s="118"/>
      <c r="H1189" s="118"/>
      <c r="I1189" s="118"/>
      <c r="J1189" s="118"/>
      <c r="K1189" s="118"/>
      <c r="L1189" s="118"/>
      <c r="M1189" s="118"/>
      <c r="N1189" s="93"/>
    </row>
    <row r="1190" spans="2:14">
      <c r="B1190" s="118"/>
      <c r="C1190" s="118"/>
      <c r="D1190" s="118"/>
      <c r="E1190" s="118"/>
      <c r="F1190" s="118"/>
      <c r="G1190" s="118"/>
      <c r="H1190" s="118"/>
      <c r="I1190" s="118"/>
      <c r="J1190" s="118"/>
      <c r="K1190" s="118"/>
      <c r="L1190" s="118"/>
      <c r="M1190" s="118"/>
      <c r="N1190" s="93"/>
    </row>
    <row r="1191" spans="2:14">
      <c r="B1191" s="118"/>
      <c r="C1191" s="118"/>
      <c r="D1191" s="118"/>
      <c r="E1191" s="118"/>
      <c r="F1191" s="118"/>
      <c r="G1191" s="118"/>
      <c r="H1191" s="118"/>
      <c r="I1191" s="118"/>
      <c r="J1191" s="118"/>
      <c r="K1191" s="118"/>
      <c r="L1191" s="118"/>
      <c r="M1191" s="118"/>
      <c r="N1191" s="93"/>
    </row>
    <row r="1192" spans="2:14">
      <c r="B1192" s="118"/>
      <c r="C1192" s="118"/>
      <c r="D1192" s="118"/>
      <c r="E1192" s="118"/>
      <c r="F1192" s="118"/>
      <c r="G1192" s="118"/>
      <c r="H1192" s="118"/>
      <c r="I1192" s="118"/>
      <c r="J1192" s="118"/>
      <c r="K1192" s="118"/>
      <c r="L1192" s="118"/>
      <c r="M1192" s="118"/>
      <c r="N1192" s="93"/>
    </row>
    <row r="1193" spans="2:14">
      <c r="B1193" s="118"/>
      <c r="C1193" s="118"/>
      <c r="D1193" s="118"/>
      <c r="E1193" s="118"/>
      <c r="F1193" s="118"/>
      <c r="G1193" s="118"/>
      <c r="H1193" s="118"/>
      <c r="I1193" s="118"/>
      <c r="J1193" s="118"/>
      <c r="K1193" s="118"/>
      <c r="L1193" s="118"/>
      <c r="M1193" s="118"/>
      <c r="N1193" s="93"/>
    </row>
    <row r="1194" spans="2:14">
      <c r="B1194" s="118"/>
      <c r="C1194" s="118"/>
      <c r="D1194" s="118"/>
      <c r="E1194" s="118"/>
      <c r="F1194" s="118"/>
      <c r="G1194" s="118"/>
      <c r="H1194" s="118"/>
      <c r="I1194" s="118"/>
      <c r="J1194" s="118"/>
      <c r="K1194" s="118"/>
      <c r="L1194" s="118"/>
      <c r="M1194" s="118"/>
      <c r="N1194" s="93"/>
    </row>
    <row r="1195" spans="2:14">
      <c r="B1195" s="118"/>
      <c r="C1195" s="118"/>
      <c r="D1195" s="118"/>
      <c r="E1195" s="118"/>
      <c r="F1195" s="118"/>
      <c r="G1195" s="118"/>
      <c r="H1195" s="118"/>
      <c r="I1195" s="118"/>
      <c r="J1195" s="118"/>
      <c r="K1195" s="118"/>
      <c r="L1195" s="118"/>
      <c r="M1195" s="118"/>
      <c r="N1195" s="93"/>
    </row>
    <row r="1196" spans="2:14">
      <c r="B1196" s="118"/>
      <c r="C1196" s="118"/>
      <c r="D1196" s="118"/>
      <c r="E1196" s="118"/>
      <c r="F1196" s="118"/>
      <c r="G1196" s="118"/>
      <c r="H1196" s="118"/>
      <c r="I1196" s="118"/>
      <c r="J1196" s="118"/>
      <c r="K1196" s="118"/>
      <c r="L1196" s="118"/>
      <c r="M1196" s="118"/>
      <c r="N1196" s="93"/>
    </row>
    <row r="1197" spans="2:14">
      <c r="B1197" s="118"/>
      <c r="C1197" s="118"/>
      <c r="D1197" s="118"/>
      <c r="E1197" s="118"/>
      <c r="F1197" s="118"/>
      <c r="G1197" s="118"/>
      <c r="H1197" s="118"/>
      <c r="I1197" s="118"/>
      <c r="J1197" s="118"/>
      <c r="K1197" s="118"/>
      <c r="L1197" s="118"/>
      <c r="M1197" s="118"/>
      <c r="N1197" s="93"/>
    </row>
    <row r="1198" spans="2:14">
      <c r="B1198" s="118"/>
      <c r="C1198" s="118"/>
      <c r="D1198" s="118"/>
      <c r="E1198" s="118"/>
      <c r="F1198" s="118"/>
      <c r="G1198" s="118"/>
      <c r="H1198" s="118"/>
      <c r="I1198" s="118"/>
      <c r="J1198" s="118"/>
      <c r="K1198" s="118"/>
      <c r="L1198" s="118"/>
      <c r="M1198" s="118"/>
      <c r="N1198" s="93"/>
    </row>
    <row r="1199" spans="2:14">
      <c r="B1199" s="118"/>
      <c r="C1199" s="118"/>
      <c r="D1199" s="118"/>
      <c r="E1199" s="118"/>
      <c r="F1199" s="118"/>
      <c r="G1199" s="118"/>
      <c r="H1199" s="118"/>
      <c r="I1199" s="118"/>
      <c r="J1199" s="118"/>
      <c r="K1199" s="118"/>
      <c r="L1199" s="118"/>
      <c r="M1199" s="118"/>
      <c r="N1199" s="93"/>
    </row>
    <row r="1200" spans="2:14">
      <c r="B1200" s="118"/>
      <c r="C1200" s="118"/>
      <c r="D1200" s="118"/>
      <c r="E1200" s="118"/>
      <c r="F1200" s="118"/>
      <c r="G1200" s="118"/>
      <c r="H1200" s="118"/>
      <c r="I1200" s="118"/>
      <c r="J1200" s="118"/>
      <c r="K1200" s="118"/>
      <c r="L1200" s="118"/>
      <c r="M1200" s="118"/>
      <c r="N1200" s="93"/>
    </row>
    <row r="1201" spans="2:14">
      <c r="B1201" s="118"/>
      <c r="C1201" s="118"/>
      <c r="D1201" s="118"/>
      <c r="E1201" s="118"/>
      <c r="F1201" s="118"/>
      <c r="G1201" s="118"/>
      <c r="H1201" s="118"/>
      <c r="I1201" s="118"/>
      <c r="J1201" s="118"/>
      <c r="K1201" s="118"/>
      <c r="L1201" s="118"/>
      <c r="M1201" s="118"/>
      <c r="N1201" s="93"/>
    </row>
    <row r="1202" spans="2:14">
      <c r="B1202" s="118"/>
      <c r="C1202" s="118"/>
      <c r="D1202" s="118"/>
      <c r="E1202" s="118"/>
      <c r="F1202" s="118"/>
      <c r="G1202" s="118"/>
      <c r="H1202" s="118"/>
      <c r="I1202" s="118"/>
      <c r="J1202" s="118"/>
      <c r="K1202" s="118"/>
      <c r="L1202" s="118"/>
      <c r="M1202" s="118"/>
      <c r="N1202" s="93"/>
    </row>
    <row r="1203" spans="2:14">
      <c r="B1203" s="118"/>
      <c r="C1203" s="118"/>
      <c r="D1203" s="118"/>
      <c r="E1203" s="118"/>
      <c r="F1203" s="118"/>
      <c r="G1203" s="118"/>
      <c r="H1203" s="118"/>
      <c r="I1203" s="118"/>
      <c r="J1203" s="118"/>
      <c r="K1203" s="118"/>
      <c r="L1203" s="118"/>
      <c r="M1203" s="118"/>
      <c r="N1203" s="93"/>
    </row>
    <row r="1204" spans="2:14">
      <c r="B1204" s="118"/>
      <c r="C1204" s="118"/>
      <c r="D1204" s="118"/>
      <c r="E1204" s="118"/>
      <c r="F1204" s="118"/>
      <c r="G1204" s="118"/>
      <c r="H1204" s="118"/>
      <c r="I1204" s="118"/>
      <c r="J1204" s="118"/>
      <c r="K1204" s="118"/>
      <c r="L1204" s="118"/>
      <c r="M1204" s="118"/>
      <c r="N1204" s="93"/>
    </row>
    <row r="1205" spans="2:14">
      <c r="B1205" s="118"/>
      <c r="C1205" s="118"/>
      <c r="D1205" s="118"/>
      <c r="E1205" s="118"/>
      <c r="F1205" s="118"/>
      <c r="G1205" s="118"/>
      <c r="H1205" s="118"/>
      <c r="I1205" s="118"/>
      <c r="J1205" s="118"/>
      <c r="K1205" s="118"/>
      <c r="L1205" s="118"/>
      <c r="M1205" s="118"/>
      <c r="N1205" s="93"/>
    </row>
    <row r="1206" spans="2:14">
      <c r="B1206" s="118"/>
      <c r="C1206" s="118"/>
      <c r="D1206" s="118"/>
      <c r="E1206" s="118"/>
      <c r="F1206" s="118"/>
      <c r="G1206" s="118"/>
      <c r="H1206" s="118"/>
      <c r="I1206" s="118"/>
      <c r="J1206" s="118"/>
      <c r="K1206" s="118"/>
      <c r="L1206" s="118"/>
      <c r="M1206" s="118"/>
      <c r="N1206" s="93"/>
    </row>
    <row r="1207" spans="2:14">
      <c r="B1207" s="118"/>
      <c r="C1207" s="118"/>
      <c r="D1207" s="118"/>
      <c r="E1207" s="118"/>
      <c r="F1207" s="118"/>
      <c r="G1207" s="118"/>
      <c r="H1207" s="118"/>
      <c r="I1207" s="118"/>
      <c r="J1207" s="118"/>
      <c r="K1207" s="118"/>
      <c r="L1207" s="118"/>
      <c r="M1207" s="118"/>
      <c r="N1207" s="93"/>
    </row>
    <row r="1208" spans="2:14">
      <c r="B1208" s="118"/>
      <c r="C1208" s="118"/>
      <c r="D1208" s="118"/>
      <c r="E1208" s="118"/>
      <c r="F1208" s="118"/>
      <c r="G1208" s="118"/>
      <c r="H1208" s="118"/>
      <c r="I1208" s="118"/>
      <c r="J1208" s="118"/>
      <c r="K1208" s="118"/>
      <c r="L1208" s="118"/>
      <c r="M1208" s="118"/>
      <c r="N1208" s="93"/>
    </row>
    <row r="1209" spans="2:14">
      <c r="B1209" s="118"/>
      <c r="C1209" s="118"/>
      <c r="D1209" s="118"/>
      <c r="E1209" s="118"/>
      <c r="F1209" s="118"/>
      <c r="G1209" s="118"/>
      <c r="H1209" s="118"/>
      <c r="I1209" s="118"/>
      <c r="J1209" s="118"/>
      <c r="K1209" s="118"/>
      <c r="L1209" s="118"/>
      <c r="M1209" s="118"/>
      <c r="N1209" s="93"/>
    </row>
    <row r="1210" spans="2:14">
      <c r="B1210" s="118"/>
      <c r="C1210" s="118"/>
      <c r="D1210" s="118"/>
      <c r="E1210" s="118"/>
      <c r="F1210" s="118"/>
      <c r="G1210" s="118"/>
      <c r="H1210" s="118"/>
      <c r="I1210" s="118"/>
      <c r="J1210" s="118"/>
      <c r="K1210" s="118"/>
      <c r="L1210" s="118"/>
      <c r="M1210" s="118"/>
      <c r="N1210" s="93"/>
    </row>
    <row r="1211" spans="2:14">
      <c r="B1211" s="118"/>
      <c r="C1211" s="118"/>
      <c r="D1211" s="118"/>
      <c r="E1211" s="118"/>
      <c r="F1211" s="118"/>
      <c r="G1211" s="118"/>
      <c r="H1211" s="118"/>
      <c r="I1211" s="118"/>
      <c r="J1211" s="118"/>
      <c r="K1211" s="118"/>
      <c r="L1211" s="118"/>
      <c r="M1211" s="118"/>
      <c r="N1211" s="93"/>
    </row>
    <row r="1212" spans="2:14">
      <c r="B1212" s="118"/>
      <c r="C1212" s="118"/>
      <c r="D1212" s="118"/>
      <c r="E1212" s="118"/>
      <c r="F1212" s="118"/>
      <c r="G1212" s="118"/>
      <c r="H1212" s="118"/>
      <c r="I1212" s="118"/>
      <c r="J1212" s="118"/>
      <c r="K1212" s="118"/>
      <c r="L1212" s="118"/>
      <c r="M1212" s="118"/>
      <c r="N1212" s="93"/>
    </row>
    <row r="1213" spans="2:14">
      <c r="B1213" s="118"/>
      <c r="C1213" s="118"/>
      <c r="D1213" s="118"/>
      <c r="E1213" s="118"/>
      <c r="F1213" s="118"/>
      <c r="G1213" s="118"/>
      <c r="H1213" s="118"/>
      <c r="I1213" s="118"/>
      <c r="J1213" s="118"/>
      <c r="K1213" s="118"/>
      <c r="L1213" s="118"/>
      <c r="M1213" s="118"/>
      <c r="N1213" s="93"/>
    </row>
    <row r="1214" spans="2:14">
      <c r="B1214" s="118"/>
      <c r="C1214" s="118"/>
      <c r="D1214" s="118"/>
      <c r="E1214" s="118"/>
      <c r="F1214" s="118"/>
      <c r="G1214" s="118"/>
      <c r="H1214" s="118"/>
      <c r="I1214" s="118"/>
      <c r="J1214" s="118"/>
      <c r="K1214" s="118"/>
      <c r="L1214" s="118"/>
      <c r="M1214" s="118"/>
      <c r="N1214" s="93"/>
    </row>
    <row r="1215" spans="2:14">
      <c r="B1215" s="118"/>
      <c r="C1215" s="118"/>
      <c r="D1215" s="118"/>
      <c r="E1215" s="118"/>
      <c r="F1215" s="118"/>
      <c r="G1215" s="118"/>
      <c r="H1215" s="118"/>
      <c r="I1215" s="118"/>
      <c r="J1215" s="118"/>
      <c r="K1215" s="118"/>
      <c r="L1215" s="118"/>
      <c r="M1215" s="118"/>
      <c r="N1215" s="93"/>
    </row>
    <row r="1216" spans="2:14">
      <c r="B1216" s="118"/>
      <c r="C1216" s="118"/>
      <c r="D1216" s="118"/>
      <c r="E1216" s="118"/>
      <c r="F1216" s="118"/>
      <c r="G1216" s="118"/>
      <c r="H1216" s="118"/>
      <c r="I1216" s="118"/>
      <c r="J1216" s="118"/>
      <c r="K1216" s="118"/>
      <c r="L1216" s="118"/>
      <c r="M1216" s="118"/>
      <c r="N1216" s="93"/>
    </row>
    <row r="1217" spans="2:14">
      <c r="B1217" s="118"/>
      <c r="C1217" s="118"/>
      <c r="D1217" s="118"/>
      <c r="E1217" s="118"/>
      <c r="F1217" s="118"/>
      <c r="G1217" s="118"/>
      <c r="H1217" s="118"/>
      <c r="I1217" s="118"/>
      <c r="J1217" s="118"/>
      <c r="K1217" s="118"/>
      <c r="L1217" s="118"/>
      <c r="M1217" s="118"/>
      <c r="N1217" s="93"/>
    </row>
    <row r="1218" spans="2:14">
      <c r="B1218" s="118"/>
      <c r="C1218" s="118"/>
      <c r="D1218" s="118"/>
      <c r="E1218" s="118"/>
      <c r="F1218" s="118"/>
      <c r="G1218" s="118"/>
      <c r="H1218" s="118"/>
      <c r="I1218" s="118"/>
      <c r="J1218" s="118"/>
      <c r="K1218" s="118"/>
      <c r="L1218" s="118"/>
      <c r="M1218" s="118"/>
      <c r="N1218" s="93"/>
    </row>
    <row r="1219" spans="2:14">
      <c r="B1219" s="118"/>
      <c r="C1219" s="118"/>
      <c r="D1219" s="118"/>
      <c r="E1219" s="118"/>
      <c r="F1219" s="118"/>
      <c r="G1219" s="118"/>
      <c r="H1219" s="118"/>
      <c r="I1219" s="118"/>
      <c r="J1219" s="118"/>
      <c r="K1219" s="118"/>
      <c r="L1219" s="118"/>
      <c r="M1219" s="118"/>
      <c r="N1219" s="93"/>
    </row>
    <row r="1220" spans="2:14">
      <c r="B1220" s="118"/>
      <c r="C1220" s="118"/>
      <c r="D1220" s="118"/>
      <c r="E1220" s="118"/>
      <c r="F1220" s="118"/>
      <c r="G1220" s="118"/>
      <c r="H1220" s="118"/>
      <c r="I1220" s="118"/>
      <c r="J1220" s="118"/>
      <c r="K1220" s="118"/>
      <c r="L1220" s="118"/>
      <c r="M1220" s="118"/>
      <c r="N1220" s="93"/>
    </row>
    <row r="1221" spans="2:14">
      <c r="B1221" s="118"/>
      <c r="C1221" s="118"/>
      <c r="D1221" s="118"/>
      <c r="E1221" s="118"/>
      <c r="F1221" s="118"/>
      <c r="G1221" s="118"/>
      <c r="H1221" s="118"/>
      <c r="I1221" s="118"/>
      <c r="J1221" s="118"/>
      <c r="K1221" s="118"/>
      <c r="L1221" s="118"/>
      <c r="M1221" s="118"/>
      <c r="N1221" s="93"/>
    </row>
    <row r="1222" spans="2:14">
      <c r="B1222" s="118"/>
      <c r="C1222" s="118"/>
      <c r="D1222" s="118"/>
      <c r="E1222" s="118"/>
      <c r="F1222" s="118"/>
      <c r="G1222" s="118"/>
      <c r="H1222" s="118"/>
      <c r="I1222" s="118"/>
      <c r="J1222" s="118"/>
      <c r="K1222" s="118"/>
      <c r="L1222" s="118"/>
      <c r="M1222" s="118"/>
      <c r="N1222" s="93"/>
    </row>
    <row r="1223" spans="2:14">
      <c r="B1223" s="118"/>
      <c r="C1223" s="118"/>
      <c r="D1223" s="118"/>
      <c r="E1223" s="118"/>
      <c r="F1223" s="118"/>
      <c r="G1223" s="118"/>
      <c r="H1223" s="118"/>
      <c r="I1223" s="118"/>
      <c r="J1223" s="118"/>
      <c r="K1223" s="118"/>
      <c r="L1223" s="118"/>
      <c r="M1223" s="118"/>
      <c r="N1223" s="93"/>
    </row>
    <row r="1224" spans="2:14">
      <c r="B1224" s="118"/>
      <c r="C1224" s="118"/>
      <c r="D1224" s="118"/>
      <c r="E1224" s="118"/>
      <c r="F1224" s="118"/>
      <c r="G1224" s="118"/>
      <c r="H1224" s="118"/>
      <c r="I1224" s="118"/>
      <c r="J1224" s="118"/>
      <c r="K1224" s="118"/>
      <c r="L1224" s="118"/>
      <c r="M1224" s="118"/>
      <c r="N1224" s="93"/>
    </row>
    <row r="1225" spans="2:14">
      <c r="B1225" s="118"/>
      <c r="C1225" s="118"/>
      <c r="D1225" s="118"/>
      <c r="E1225" s="118"/>
      <c r="F1225" s="118"/>
      <c r="G1225" s="118"/>
      <c r="H1225" s="118"/>
      <c r="I1225" s="118"/>
      <c r="J1225" s="118"/>
      <c r="K1225" s="118"/>
      <c r="L1225" s="118"/>
      <c r="M1225" s="118"/>
      <c r="N1225" s="93"/>
    </row>
    <row r="1226" spans="2:14">
      <c r="B1226" s="118"/>
      <c r="C1226" s="118"/>
      <c r="D1226" s="118"/>
      <c r="E1226" s="118"/>
      <c r="F1226" s="118"/>
      <c r="G1226" s="118"/>
      <c r="H1226" s="118"/>
      <c r="I1226" s="118"/>
      <c r="J1226" s="118"/>
      <c r="K1226" s="118"/>
      <c r="L1226" s="118"/>
      <c r="M1226" s="118"/>
      <c r="N1226" s="93"/>
    </row>
    <row r="1227" spans="2:14">
      <c r="B1227" s="118"/>
      <c r="C1227" s="118"/>
      <c r="D1227" s="118"/>
      <c r="E1227" s="118"/>
      <c r="F1227" s="118"/>
      <c r="G1227" s="118"/>
      <c r="H1227" s="118"/>
      <c r="I1227" s="118"/>
      <c r="J1227" s="118"/>
      <c r="K1227" s="118"/>
      <c r="L1227" s="118"/>
      <c r="M1227" s="118"/>
      <c r="N1227" s="93"/>
    </row>
    <row r="1228" spans="2:14">
      <c r="B1228" s="118"/>
      <c r="C1228" s="118"/>
      <c r="D1228" s="118"/>
      <c r="E1228" s="118"/>
      <c r="F1228" s="118"/>
      <c r="G1228" s="118"/>
      <c r="H1228" s="118"/>
      <c r="I1228" s="118"/>
      <c r="J1228" s="118"/>
      <c r="K1228" s="118"/>
      <c r="L1228" s="118"/>
      <c r="M1228" s="118"/>
      <c r="N1228" s="93"/>
    </row>
    <row r="1229" spans="2:14">
      <c r="B1229" s="118"/>
      <c r="C1229" s="118"/>
      <c r="D1229" s="118"/>
      <c r="E1229" s="118"/>
      <c r="F1229" s="118"/>
      <c r="G1229" s="118"/>
      <c r="H1229" s="118"/>
      <c r="I1229" s="118"/>
      <c r="J1229" s="118"/>
      <c r="K1229" s="118"/>
      <c r="L1229" s="118"/>
      <c r="M1229" s="118"/>
      <c r="N1229" s="93"/>
    </row>
    <row r="1230" spans="2:14">
      <c r="B1230" s="118"/>
      <c r="C1230" s="118"/>
      <c r="D1230" s="118"/>
      <c r="E1230" s="118"/>
      <c r="F1230" s="118"/>
      <c r="G1230" s="118"/>
      <c r="H1230" s="118"/>
      <c r="I1230" s="118"/>
      <c r="J1230" s="118"/>
      <c r="K1230" s="118"/>
      <c r="L1230" s="118"/>
      <c r="M1230" s="118"/>
      <c r="N1230" s="93"/>
    </row>
    <row r="1231" spans="2:14">
      <c r="B1231" s="118"/>
      <c r="C1231" s="118"/>
      <c r="D1231" s="118"/>
      <c r="E1231" s="118"/>
      <c r="F1231" s="118"/>
      <c r="G1231" s="118"/>
      <c r="H1231" s="118"/>
      <c r="I1231" s="118"/>
      <c r="J1231" s="118"/>
      <c r="K1231" s="118"/>
      <c r="L1231" s="118"/>
      <c r="M1231" s="118"/>
      <c r="N1231" s="93"/>
    </row>
    <row r="1232" spans="2:14">
      <c r="B1232" s="118"/>
      <c r="C1232" s="118"/>
      <c r="D1232" s="118"/>
      <c r="E1232" s="118"/>
      <c r="F1232" s="118"/>
      <c r="G1232" s="118"/>
      <c r="H1232" s="118"/>
      <c r="I1232" s="118"/>
      <c r="J1232" s="118"/>
      <c r="K1232" s="118"/>
      <c r="L1232" s="118"/>
      <c r="M1232" s="118"/>
      <c r="N1232" s="93"/>
    </row>
    <row r="1233" spans="2:14">
      <c r="B1233" s="118"/>
      <c r="C1233" s="118"/>
      <c r="D1233" s="118"/>
      <c r="E1233" s="118"/>
      <c r="F1233" s="118"/>
      <c r="G1233" s="118"/>
      <c r="H1233" s="118"/>
      <c r="I1233" s="118"/>
      <c r="J1233" s="118"/>
      <c r="K1233" s="118"/>
      <c r="L1233" s="118"/>
      <c r="M1233" s="118"/>
      <c r="N1233" s="93"/>
    </row>
    <row r="1234" spans="2:14">
      <c r="B1234" s="118"/>
      <c r="C1234" s="118"/>
      <c r="D1234" s="118"/>
      <c r="E1234" s="118"/>
      <c r="F1234" s="118"/>
      <c r="G1234" s="118"/>
      <c r="H1234" s="118"/>
      <c r="I1234" s="118"/>
      <c r="J1234" s="118"/>
      <c r="K1234" s="118"/>
      <c r="L1234" s="118"/>
      <c r="M1234" s="118"/>
      <c r="N1234" s="93"/>
    </row>
    <row r="1235" spans="2:14">
      <c r="B1235" s="118"/>
      <c r="C1235" s="118"/>
      <c r="D1235" s="118"/>
      <c r="E1235" s="118"/>
      <c r="F1235" s="118"/>
      <c r="G1235" s="118"/>
      <c r="H1235" s="118"/>
      <c r="I1235" s="118"/>
      <c r="J1235" s="118"/>
      <c r="K1235" s="118"/>
      <c r="L1235" s="118"/>
      <c r="M1235" s="118"/>
      <c r="N1235" s="93"/>
    </row>
    <row r="1236" spans="2:14">
      <c r="B1236" s="118"/>
      <c r="C1236" s="118"/>
      <c r="D1236" s="118"/>
      <c r="E1236" s="118"/>
      <c r="F1236" s="118"/>
      <c r="G1236" s="118"/>
      <c r="H1236" s="118"/>
      <c r="I1236" s="118"/>
      <c r="J1236" s="118"/>
      <c r="K1236" s="118"/>
      <c r="L1236" s="118"/>
      <c r="M1236" s="118"/>
      <c r="N1236" s="93"/>
    </row>
    <row r="1237" spans="2:14">
      <c r="B1237" s="118"/>
      <c r="C1237" s="118"/>
      <c r="D1237" s="118"/>
      <c r="E1237" s="118"/>
      <c r="F1237" s="118"/>
      <c r="G1237" s="118"/>
      <c r="H1237" s="118"/>
      <c r="I1237" s="118"/>
      <c r="J1237" s="118"/>
      <c r="K1237" s="118"/>
      <c r="L1237" s="118"/>
      <c r="M1237" s="118"/>
      <c r="N1237" s="93"/>
    </row>
    <row r="1238" spans="2:14">
      <c r="B1238" s="118"/>
      <c r="C1238" s="118"/>
      <c r="D1238" s="118"/>
      <c r="E1238" s="118"/>
      <c r="F1238" s="118"/>
      <c r="G1238" s="118"/>
      <c r="H1238" s="118"/>
      <c r="I1238" s="118"/>
      <c r="J1238" s="118"/>
      <c r="K1238" s="118"/>
      <c r="L1238" s="118"/>
      <c r="M1238" s="118"/>
      <c r="N1238" s="93"/>
    </row>
    <row r="1239" spans="2:14">
      <c r="B1239" s="118"/>
      <c r="C1239" s="118"/>
      <c r="D1239" s="118"/>
      <c r="E1239" s="118"/>
      <c r="F1239" s="118"/>
      <c r="G1239" s="118"/>
      <c r="H1239" s="118"/>
      <c r="I1239" s="118"/>
      <c r="J1239" s="118"/>
      <c r="K1239" s="118"/>
      <c r="L1239" s="118"/>
      <c r="M1239" s="118"/>
      <c r="N1239" s="93"/>
    </row>
    <row r="1240" spans="2:14">
      <c r="B1240" s="118"/>
      <c r="C1240" s="118"/>
      <c r="D1240" s="118"/>
      <c r="E1240" s="118"/>
      <c r="F1240" s="118"/>
      <c r="G1240" s="118"/>
      <c r="H1240" s="118"/>
      <c r="I1240" s="118"/>
      <c r="J1240" s="118"/>
      <c r="K1240" s="118"/>
      <c r="L1240" s="118"/>
      <c r="M1240" s="118"/>
      <c r="N1240" s="93"/>
    </row>
    <row r="1241" spans="2:14">
      <c r="B1241" s="118"/>
      <c r="C1241" s="118"/>
      <c r="D1241" s="118"/>
      <c r="E1241" s="118"/>
      <c r="F1241" s="118"/>
      <c r="G1241" s="118"/>
      <c r="H1241" s="118"/>
      <c r="I1241" s="118"/>
      <c r="J1241" s="118"/>
      <c r="K1241" s="118"/>
      <c r="L1241" s="118"/>
      <c r="M1241" s="118"/>
      <c r="N1241" s="93"/>
    </row>
    <row r="1242" spans="2:14">
      <c r="B1242" s="118"/>
      <c r="C1242" s="118"/>
      <c r="D1242" s="118"/>
      <c r="E1242" s="118"/>
      <c r="F1242" s="118"/>
      <c r="G1242" s="118"/>
      <c r="H1242" s="118"/>
      <c r="I1242" s="118"/>
      <c r="J1242" s="118"/>
      <c r="K1242" s="118"/>
      <c r="L1242" s="118"/>
      <c r="M1242" s="118"/>
      <c r="N1242" s="93"/>
    </row>
    <row r="1243" spans="2:14">
      <c r="B1243" s="118"/>
      <c r="C1243" s="118"/>
      <c r="D1243" s="118"/>
      <c r="E1243" s="118"/>
      <c r="F1243" s="118"/>
      <c r="G1243" s="118"/>
      <c r="H1243" s="118"/>
      <c r="I1243" s="118"/>
      <c r="J1243" s="118"/>
      <c r="K1243" s="118"/>
      <c r="L1243" s="118"/>
      <c r="M1243" s="118"/>
      <c r="N1243" s="93"/>
    </row>
    <row r="1244" spans="2:14">
      <c r="B1244" s="118"/>
      <c r="C1244" s="118"/>
      <c r="D1244" s="118"/>
      <c r="E1244" s="118"/>
      <c r="F1244" s="118"/>
      <c r="G1244" s="118"/>
      <c r="H1244" s="118"/>
      <c r="I1244" s="118"/>
      <c r="J1244" s="118"/>
      <c r="K1244" s="118"/>
      <c r="L1244" s="118"/>
      <c r="M1244" s="118"/>
      <c r="N1244" s="93"/>
    </row>
    <row r="1245" spans="2:14">
      <c r="B1245" s="118"/>
      <c r="C1245" s="118"/>
      <c r="D1245" s="118"/>
      <c r="E1245" s="118"/>
      <c r="F1245" s="118"/>
      <c r="G1245" s="118"/>
      <c r="H1245" s="118"/>
      <c r="I1245" s="118"/>
      <c r="J1245" s="118"/>
      <c r="K1245" s="118"/>
      <c r="L1245" s="118"/>
      <c r="M1245" s="118"/>
      <c r="N1245" s="93"/>
    </row>
    <row r="1246" spans="2:14">
      <c r="B1246" s="118"/>
      <c r="C1246" s="118"/>
      <c r="D1246" s="118"/>
      <c r="E1246" s="118"/>
      <c r="F1246" s="118"/>
      <c r="G1246" s="118"/>
      <c r="H1246" s="118"/>
      <c r="I1246" s="118"/>
      <c r="J1246" s="118"/>
      <c r="K1246" s="118"/>
      <c r="L1246" s="118"/>
      <c r="M1246" s="118"/>
      <c r="N1246" s="93"/>
    </row>
    <row r="1247" spans="2:14">
      <c r="B1247" s="118"/>
      <c r="C1247" s="118"/>
      <c r="D1247" s="118"/>
      <c r="E1247" s="118"/>
      <c r="F1247" s="118"/>
      <c r="G1247" s="118"/>
      <c r="H1247" s="118"/>
      <c r="I1247" s="118"/>
      <c r="J1247" s="118"/>
      <c r="K1247" s="118"/>
      <c r="L1247" s="118"/>
      <c r="M1247" s="118"/>
      <c r="N1247" s="93"/>
    </row>
    <row r="1248" spans="2:14">
      <c r="B1248" s="118"/>
      <c r="C1248" s="118"/>
      <c r="D1248" s="118"/>
      <c r="E1248" s="118"/>
      <c r="F1248" s="118"/>
      <c r="G1248" s="118"/>
      <c r="H1248" s="118"/>
      <c r="I1248" s="118"/>
      <c r="J1248" s="118"/>
      <c r="K1248" s="118"/>
      <c r="L1248" s="118"/>
      <c r="M1248" s="118"/>
      <c r="N1248" s="93"/>
    </row>
    <row r="1249" spans="2:14">
      <c r="B1249" s="118"/>
      <c r="C1249" s="118"/>
      <c r="D1249" s="118"/>
      <c r="E1249" s="118"/>
      <c r="F1249" s="118"/>
      <c r="G1249" s="118"/>
      <c r="H1249" s="118"/>
      <c r="I1249" s="118"/>
      <c r="J1249" s="118"/>
      <c r="K1249" s="118"/>
      <c r="L1249" s="118"/>
      <c r="M1249" s="118"/>
      <c r="N1249" s="93"/>
    </row>
    <row r="1250" spans="2:14">
      <c r="B1250" s="118"/>
      <c r="C1250" s="118"/>
      <c r="D1250" s="118"/>
      <c r="E1250" s="118"/>
      <c r="F1250" s="118"/>
      <c r="G1250" s="118"/>
      <c r="H1250" s="118"/>
      <c r="I1250" s="118"/>
      <c r="J1250" s="118"/>
      <c r="K1250" s="118"/>
      <c r="L1250" s="118"/>
      <c r="M1250" s="118"/>
      <c r="N1250" s="93"/>
    </row>
    <row r="1251" spans="2:14">
      <c r="B1251" s="118"/>
      <c r="C1251" s="118"/>
      <c r="D1251" s="118"/>
      <c r="E1251" s="118"/>
      <c r="F1251" s="118"/>
      <c r="G1251" s="118"/>
      <c r="H1251" s="118"/>
      <c r="I1251" s="118"/>
      <c r="J1251" s="118"/>
      <c r="K1251" s="118"/>
      <c r="L1251" s="118"/>
      <c r="M1251" s="118"/>
      <c r="N1251" s="93"/>
    </row>
    <row r="1252" spans="2:14">
      <c r="B1252" s="118"/>
      <c r="C1252" s="118"/>
      <c r="D1252" s="118"/>
      <c r="E1252" s="118"/>
      <c r="F1252" s="118"/>
      <c r="G1252" s="118"/>
      <c r="H1252" s="118"/>
      <c r="I1252" s="118"/>
      <c r="J1252" s="118"/>
      <c r="K1252" s="118"/>
      <c r="L1252" s="118"/>
      <c r="M1252" s="118"/>
      <c r="N1252" s="93"/>
    </row>
    <row r="1253" spans="2:14">
      <c r="B1253" s="118"/>
      <c r="C1253" s="118"/>
      <c r="D1253" s="118"/>
      <c r="E1253" s="118"/>
      <c r="F1253" s="118"/>
      <c r="G1253" s="118"/>
      <c r="H1253" s="118"/>
      <c r="I1253" s="118"/>
      <c r="J1253" s="118"/>
      <c r="K1253" s="118"/>
      <c r="L1253" s="118"/>
      <c r="M1253" s="118"/>
      <c r="N1253" s="93"/>
    </row>
    <row r="1254" spans="2:14">
      <c r="B1254" s="118"/>
      <c r="C1254" s="118"/>
      <c r="D1254" s="118"/>
      <c r="E1254" s="118"/>
      <c r="F1254" s="118"/>
      <c r="G1254" s="118"/>
      <c r="H1254" s="118"/>
      <c r="I1254" s="118"/>
      <c r="J1254" s="118"/>
      <c r="K1254" s="118"/>
      <c r="L1254" s="118"/>
      <c r="M1254" s="118"/>
      <c r="N1254" s="93"/>
    </row>
    <row r="1255" spans="2:14">
      <c r="B1255" s="118"/>
      <c r="C1255" s="118"/>
      <c r="D1255" s="118"/>
      <c r="E1255" s="118"/>
      <c r="F1255" s="118"/>
      <c r="G1255" s="118"/>
      <c r="H1255" s="118"/>
      <c r="I1255" s="118"/>
      <c r="J1255" s="118"/>
      <c r="K1255" s="118"/>
      <c r="L1255" s="118"/>
      <c r="M1255" s="118"/>
      <c r="N1255" s="93"/>
    </row>
    <row r="1256" spans="2:14">
      <c r="B1256" s="118"/>
      <c r="C1256" s="118"/>
      <c r="D1256" s="118"/>
      <c r="E1256" s="118"/>
      <c r="F1256" s="118"/>
      <c r="G1256" s="118"/>
      <c r="H1256" s="118"/>
      <c r="I1256" s="118"/>
      <c r="J1256" s="118"/>
      <c r="K1256" s="118"/>
      <c r="L1256" s="118"/>
      <c r="M1256" s="118"/>
      <c r="N1256" s="93"/>
    </row>
    <row r="1257" spans="2:14">
      <c r="B1257" s="118"/>
      <c r="C1257" s="118"/>
      <c r="D1257" s="118"/>
      <c r="E1257" s="118"/>
      <c r="F1257" s="118"/>
      <c r="G1257" s="118"/>
      <c r="H1257" s="118"/>
      <c r="I1257" s="118"/>
      <c r="J1257" s="118"/>
      <c r="K1257" s="118"/>
      <c r="L1257" s="118"/>
      <c r="M1257" s="118"/>
      <c r="N1257" s="93"/>
    </row>
    <row r="1258" spans="2:14">
      <c r="B1258" s="118"/>
      <c r="C1258" s="118"/>
      <c r="D1258" s="118"/>
      <c r="E1258" s="118"/>
      <c r="F1258" s="118"/>
      <c r="G1258" s="118"/>
      <c r="H1258" s="118"/>
      <c r="I1258" s="118"/>
      <c r="J1258" s="118"/>
      <c r="K1258" s="118"/>
      <c r="L1258" s="118"/>
      <c r="M1258" s="118"/>
      <c r="N1258" s="93"/>
    </row>
    <row r="1259" spans="2:14">
      <c r="B1259" s="118"/>
      <c r="C1259" s="118"/>
      <c r="D1259" s="118"/>
      <c r="E1259" s="118"/>
      <c r="F1259" s="118"/>
      <c r="G1259" s="118"/>
      <c r="H1259" s="118"/>
      <c r="I1259" s="118"/>
      <c r="J1259" s="118"/>
      <c r="K1259" s="118"/>
      <c r="L1259" s="118"/>
      <c r="M1259" s="118"/>
      <c r="N1259" s="93"/>
    </row>
    <row r="1260" spans="2:14">
      <c r="B1260" s="118"/>
      <c r="C1260" s="118"/>
      <c r="D1260" s="118"/>
      <c r="E1260" s="118"/>
      <c r="F1260" s="118"/>
      <c r="G1260" s="118"/>
      <c r="H1260" s="118"/>
      <c r="I1260" s="118"/>
      <c r="J1260" s="118"/>
      <c r="K1260" s="118"/>
      <c r="L1260" s="118"/>
      <c r="M1260" s="118"/>
      <c r="N1260" s="93"/>
    </row>
    <row r="1261" spans="2:14">
      <c r="B1261" s="118"/>
      <c r="C1261" s="118"/>
      <c r="D1261" s="118"/>
      <c r="E1261" s="118"/>
      <c r="F1261" s="118"/>
      <c r="G1261" s="118"/>
      <c r="H1261" s="118"/>
      <c r="I1261" s="118"/>
      <c r="J1261" s="118"/>
      <c r="K1261" s="118"/>
      <c r="L1261" s="118"/>
      <c r="M1261" s="118"/>
      <c r="N1261" s="93"/>
    </row>
    <row r="1262" spans="2:14">
      <c r="B1262" s="118"/>
      <c r="C1262" s="118"/>
      <c r="D1262" s="118"/>
      <c r="E1262" s="118"/>
      <c r="F1262" s="118"/>
      <c r="G1262" s="118"/>
      <c r="H1262" s="118"/>
      <c r="I1262" s="118"/>
      <c r="J1262" s="118"/>
      <c r="K1262" s="118"/>
      <c r="L1262" s="118"/>
      <c r="M1262" s="118"/>
      <c r="N1262" s="93"/>
    </row>
    <row r="1263" spans="2:14">
      <c r="B1263" s="118"/>
      <c r="C1263" s="118"/>
      <c r="D1263" s="118"/>
      <c r="E1263" s="118"/>
      <c r="F1263" s="118"/>
      <c r="G1263" s="118"/>
      <c r="H1263" s="118"/>
      <c r="I1263" s="118"/>
      <c r="J1263" s="118"/>
      <c r="K1263" s="118"/>
      <c r="L1263" s="118"/>
      <c r="M1263" s="118"/>
      <c r="N1263" s="93"/>
    </row>
    <row r="1264" spans="2:14">
      <c r="B1264" s="118"/>
      <c r="C1264" s="118"/>
      <c r="D1264" s="118"/>
      <c r="E1264" s="118"/>
      <c r="F1264" s="118"/>
      <c r="G1264" s="118"/>
      <c r="H1264" s="118"/>
      <c r="I1264" s="118"/>
      <c r="J1264" s="118"/>
      <c r="K1264" s="118"/>
      <c r="L1264" s="118"/>
      <c r="M1264" s="118"/>
      <c r="N1264" s="93"/>
    </row>
    <row r="1265" spans="2:14">
      <c r="B1265" s="118"/>
      <c r="C1265" s="118"/>
      <c r="D1265" s="118"/>
      <c r="E1265" s="118"/>
      <c r="F1265" s="118"/>
      <c r="G1265" s="118"/>
      <c r="H1265" s="118"/>
      <c r="I1265" s="118"/>
      <c r="J1265" s="118"/>
      <c r="K1265" s="118"/>
      <c r="L1265" s="118"/>
      <c r="M1265" s="118"/>
      <c r="N1265" s="93"/>
    </row>
    <row r="1266" spans="2:14">
      <c r="B1266" s="118"/>
      <c r="C1266" s="118"/>
      <c r="D1266" s="118"/>
      <c r="E1266" s="118"/>
      <c r="F1266" s="118"/>
      <c r="G1266" s="118"/>
      <c r="H1266" s="118"/>
      <c r="I1266" s="118"/>
      <c r="J1266" s="118"/>
      <c r="K1266" s="118"/>
      <c r="L1266" s="118"/>
      <c r="M1266" s="118"/>
      <c r="N1266" s="93"/>
    </row>
    <row r="1267" spans="2:14">
      <c r="B1267" s="118"/>
      <c r="C1267" s="118"/>
      <c r="D1267" s="118"/>
      <c r="E1267" s="118"/>
      <c r="F1267" s="118"/>
      <c r="G1267" s="118"/>
      <c r="H1267" s="118"/>
      <c r="I1267" s="118"/>
      <c r="J1267" s="118"/>
      <c r="K1267" s="118"/>
      <c r="L1267" s="118"/>
      <c r="M1267" s="118"/>
      <c r="N1267" s="93"/>
    </row>
    <row r="1268" spans="2:14">
      <c r="B1268" s="118"/>
      <c r="C1268" s="118"/>
      <c r="D1268" s="118"/>
      <c r="E1268" s="118"/>
      <c r="F1268" s="118"/>
      <c r="G1268" s="118"/>
      <c r="H1268" s="118"/>
      <c r="I1268" s="118"/>
      <c r="J1268" s="118"/>
      <c r="K1268" s="118"/>
      <c r="L1268" s="118"/>
      <c r="M1268" s="118"/>
      <c r="N1268" s="93"/>
    </row>
    <row r="1269" spans="2:14">
      <c r="B1269" s="118"/>
      <c r="C1269" s="118"/>
      <c r="D1269" s="118"/>
      <c r="E1269" s="118"/>
      <c r="F1269" s="118"/>
      <c r="G1269" s="118"/>
      <c r="H1269" s="118"/>
      <c r="I1269" s="118"/>
      <c r="J1269" s="118"/>
      <c r="K1269" s="118"/>
      <c r="L1269" s="118"/>
      <c r="M1269" s="118"/>
      <c r="N1269" s="93"/>
    </row>
    <row r="1270" spans="2:14">
      <c r="B1270" s="118"/>
      <c r="C1270" s="118"/>
      <c r="D1270" s="118"/>
      <c r="E1270" s="118"/>
      <c r="F1270" s="118"/>
      <c r="G1270" s="118"/>
      <c r="H1270" s="118"/>
      <c r="I1270" s="118"/>
      <c r="J1270" s="118"/>
      <c r="K1270" s="118"/>
      <c r="L1270" s="118"/>
      <c r="M1270" s="118"/>
      <c r="N1270" s="93"/>
    </row>
    <row r="1271" spans="2:14">
      <c r="B1271" s="118"/>
      <c r="C1271" s="118"/>
      <c r="D1271" s="118"/>
      <c r="E1271" s="118"/>
      <c r="F1271" s="118"/>
      <c r="G1271" s="118"/>
      <c r="H1271" s="118"/>
      <c r="I1271" s="118"/>
      <c r="J1271" s="118"/>
      <c r="K1271" s="118"/>
      <c r="L1271" s="118"/>
      <c r="M1271" s="118"/>
      <c r="N1271" s="93"/>
    </row>
    <row r="1272" spans="2:14">
      <c r="B1272" s="118"/>
      <c r="C1272" s="118"/>
      <c r="D1272" s="118"/>
      <c r="E1272" s="118"/>
      <c r="F1272" s="118"/>
      <c r="G1272" s="118"/>
      <c r="H1272" s="118"/>
      <c r="I1272" s="118"/>
      <c r="J1272" s="118"/>
      <c r="K1272" s="118"/>
      <c r="L1272" s="118"/>
      <c r="M1272" s="118"/>
      <c r="N1272" s="93"/>
    </row>
    <row r="1273" spans="2:14">
      <c r="B1273" s="118"/>
      <c r="C1273" s="118"/>
      <c r="D1273" s="118"/>
      <c r="E1273" s="118"/>
      <c r="F1273" s="118"/>
      <c r="G1273" s="118"/>
      <c r="H1273" s="118"/>
      <c r="I1273" s="118"/>
      <c r="J1273" s="118"/>
      <c r="K1273" s="118"/>
      <c r="L1273" s="118"/>
      <c r="M1273" s="118"/>
      <c r="N1273" s="93"/>
    </row>
    <row r="1274" spans="2:14">
      <c r="B1274" s="118"/>
      <c r="C1274" s="118"/>
      <c r="D1274" s="118"/>
      <c r="E1274" s="118"/>
      <c r="F1274" s="118"/>
      <c r="G1274" s="118"/>
      <c r="H1274" s="118"/>
      <c r="I1274" s="118"/>
      <c r="J1274" s="118"/>
      <c r="K1274" s="118"/>
      <c r="L1274" s="118"/>
      <c r="M1274" s="118"/>
      <c r="N1274" s="93"/>
    </row>
    <row r="1275" spans="2:14">
      <c r="B1275" s="118"/>
      <c r="C1275" s="118"/>
      <c r="D1275" s="118"/>
      <c r="E1275" s="118"/>
      <c r="F1275" s="118"/>
      <c r="G1275" s="118"/>
      <c r="H1275" s="118"/>
      <c r="I1275" s="118"/>
      <c r="J1275" s="118"/>
      <c r="K1275" s="118"/>
      <c r="L1275" s="118"/>
      <c r="M1275" s="118"/>
      <c r="N1275" s="93"/>
    </row>
    <row r="1276" spans="2:14">
      <c r="B1276" s="118"/>
      <c r="C1276" s="118"/>
      <c r="D1276" s="118"/>
      <c r="E1276" s="118"/>
      <c r="F1276" s="118"/>
      <c r="G1276" s="118"/>
      <c r="H1276" s="118"/>
      <c r="I1276" s="118"/>
      <c r="J1276" s="118"/>
      <c r="K1276" s="118"/>
      <c r="L1276" s="118"/>
      <c r="M1276" s="118"/>
      <c r="N1276" s="93"/>
    </row>
    <row r="1277" spans="2:14">
      <c r="B1277" s="118"/>
      <c r="C1277" s="118"/>
      <c r="D1277" s="118"/>
      <c r="E1277" s="118"/>
      <c r="F1277" s="118"/>
      <c r="G1277" s="118"/>
      <c r="H1277" s="118"/>
      <c r="I1277" s="118"/>
      <c r="J1277" s="118"/>
      <c r="K1277" s="118"/>
      <c r="L1277" s="118"/>
      <c r="M1277" s="118"/>
      <c r="N1277" s="93"/>
    </row>
    <row r="1278" spans="2:14">
      <c r="B1278" s="118"/>
      <c r="C1278" s="118"/>
      <c r="D1278" s="118"/>
      <c r="E1278" s="118"/>
      <c r="F1278" s="118"/>
      <c r="G1278" s="118"/>
      <c r="H1278" s="118"/>
      <c r="I1278" s="118"/>
      <c r="J1278" s="118"/>
      <c r="K1278" s="118"/>
      <c r="L1278" s="118"/>
      <c r="M1278" s="118"/>
      <c r="N1278" s="93"/>
    </row>
    <row r="1279" spans="2:14">
      <c r="B1279" s="118"/>
      <c r="C1279" s="118"/>
      <c r="D1279" s="118"/>
      <c r="E1279" s="118"/>
      <c r="F1279" s="118"/>
      <c r="G1279" s="118"/>
      <c r="H1279" s="118"/>
      <c r="I1279" s="118"/>
      <c r="J1279" s="118"/>
      <c r="K1279" s="118"/>
      <c r="L1279" s="118"/>
      <c r="M1279" s="118"/>
      <c r="N1279" s="93"/>
    </row>
    <row r="1280" spans="2:14">
      <c r="B1280" s="118"/>
      <c r="C1280" s="118"/>
      <c r="D1280" s="118"/>
      <c r="E1280" s="118"/>
      <c r="F1280" s="118"/>
      <c r="G1280" s="118"/>
      <c r="H1280" s="118"/>
      <c r="I1280" s="118"/>
      <c r="J1280" s="118"/>
      <c r="K1280" s="118"/>
      <c r="L1280" s="118"/>
      <c r="M1280" s="118"/>
      <c r="N1280" s="93"/>
    </row>
    <row r="1281" spans="2:14">
      <c r="B1281" s="118"/>
      <c r="C1281" s="118"/>
      <c r="D1281" s="118"/>
      <c r="E1281" s="118"/>
      <c r="F1281" s="118"/>
      <c r="G1281" s="118"/>
      <c r="H1281" s="118"/>
      <c r="I1281" s="118"/>
      <c r="J1281" s="118"/>
      <c r="K1281" s="118"/>
      <c r="L1281" s="118"/>
      <c r="M1281" s="118"/>
      <c r="N1281" s="93"/>
    </row>
    <row r="1282" spans="2:14">
      <c r="B1282" s="118"/>
      <c r="C1282" s="118"/>
      <c r="D1282" s="118"/>
      <c r="E1282" s="118"/>
      <c r="F1282" s="118"/>
      <c r="G1282" s="118"/>
      <c r="H1282" s="118"/>
      <c r="I1282" s="118"/>
      <c r="J1282" s="118"/>
      <c r="K1282" s="118"/>
      <c r="L1282" s="118"/>
      <c r="M1282" s="118"/>
      <c r="N1282" s="93"/>
    </row>
    <row r="1283" spans="2:14">
      <c r="B1283" s="118"/>
      <c r="C1283" s="118"/>
      <c r="D1283" s="118"/>
      <c r="E1283" s="118"/>
      <c r="F1283" s="118"/>
      <c r="G1283" s="118"/>
      <c r="H1283" s="118"/>
      <c r="I1283" s="118"/>
      <c r="J1283" s="118"/>
      <c r="K1283" s="118"/>
      <c r="L1283" s="118"/>
      <c r="M1283" s="118"/>
      <c r="N1283" s="93"/>
    </row>
    <row r="1284" spans="2:14">
      <c r="B1284" s="118"/>
      <c r="C1284" s="118"/>
      <c r="D1284" s="118"/>
      <c r="E1284" s="118"/>
      <c r="F1284" s="118"/>
      <c r="G1284" s="118"/>
      <c r="H1284" s="118"/>
      <c r="I1284" s="118"/>
      <c r="J1284" s="118"/>
      <c r="K1284" s="118"/>
      <c r="L1284" s="118"/>
      <c r="M1284" s="118"/>
      <c r="N1284" s="93"/>
    </row>
    <row r="1285" spans="2:14">
      <c r="B1285" s="118"/>
      <c r="C1285" s="118"/>
      <c r="D1285" s="118"/>
      <c r="E1285" s="118"/>
      <c r="F1285" s="118"/>
      <c r="G1285" s="118"/>
      <c r="H1285" s="118"/>
      <c r="I1285" s="118"/>
      <c r="J1285" s="118"/>
      <c r="K1285" s="118"/>
      <c r="L1285" s="118"/>
      <c r="M1285" s="118"/>
      <c r="N1285" s="93"/>
    </row>
    <row r="1286" spans="2:14">
      <c r="B1286" s="118"/>
      <c r="C1286" s="118"/>
      <c r="D1286" s="118"/>
      <c r="E1286" s="118"/>
      <c r="F1286" s="118"/>
      <c r="G1286" s="118"/>
      <c r="H1286" s="118"/>
      <c r="I1286" s="118"/>
      <c r="J1286" s="118"/>
      <c r="K1286" s="118"/>
      <c r="L1286" s="118"/>
      <c r="M1286" s="118"/>
      <c r="N1286" s="93"/>
    </row>
    <row r="1287" spans="2:14">
      <c r="B1287" s="118"/>
      <c r="C1287" s="118"/>
      <c r="D1287" s="118"/>
      <c r="E1287" s="118"/>
      <c r="F1287" s="118"/>
      <c r="G1287" s="118"/>
      <c r="H1287" s="118"/>
      <c r="I1287" s="118"/>
      <c r="J1287" s="118"/>
      <c r="K1287" s="118"/>
      <c r="L1287" s="118"/>
      <c r="M1287" s="118"/>
      <c r="N1287" s="93"/>
    </row>
    <row r="1288" spans="2:14">
      <c r="B1288" s="118"/>
      <c r="C1288" s="118"/>
      <c r="D1288" s="118"/>
      <c r="E1288" s="118"/>
      <c r="F1288" s="118"/>
      <c r="G1288" s="118"/>
      <c r="H1288" s="118"/>
      <c r="I1288" s="118"/>
      <c r="J1288" s="118"/>
      <c r="K1288" s="118"/>
      <c r="L1288" s="118"/>
      <c r="M1288" s="118"/>
      <c r="N1288" s="93"/>
    </row>
    <row r="1289" spans="2:14">
      <c r="B1289" s="118"/>
      <c r="C1289" s="118"/>
      <c r="D1289" s="118"/>
      <c r="E1289" s="118"/>
      <c r="F1289" s="118"/>
      <c r="G1289" s="118"/>
      <c r="H1289" s="118"/>
      <c r="I1289" s="118"/>
      <c r="J1289" s="118"/>
      <c r="K1289" s="118"/>
      <c r="L1289" s="118"/>
      <c r="M1289" s="118"/>
      <c r="N1289" s="93"/>
    </row>
    <row r="1290" spans="2:14">
      <c r="B1290" s="118"/>
      <c r="C1290" s="118"/>
      <c r="D1290" s="118"/>
      <c r="E1290" s="118"/>
      <c r="F1290" s="118"/>
      <c r="G1290" s="118"/>
      <c r="H1290" s="118"/>
      <c r="I1290" s="118"/>
      <c r="J1290" s="118"/>
      <c r="K1290" s="118"/>
      <c r="L1290" s="118"/>
      <c r="M1290" s="118"/>
      <c r="N1290" s="93"/>
    </row>
    <row r="1291" spans="2:14">
      <c r="B1291" s="118"/>
      <c r="C1291" s="118"/>
      <c r="D1291" s="118"/>
      <c r="E1291" s="118"/>
      <c r="F1291" s="118"/>
      <c r="G1291" s="118"/>
      <c r="H1291" s="118"/>
      <c r="I1291" s="118"/>
      <c r="J1291" s="118"/>
      <c r="K1291" s="118"/>
      <c r="L1291" s="118"/>
      <c r="M1291" s="118"/>
      <c r="N1291" s="93"/>
    </row>
    <row r="1292" spans="2:14">
      <c r="B1292" s="118"/>
      <c r="C1292" s="118"/>
      <c r="D1292" s="118"/>
      <c r="E1292" s="118"/>
      <c r="F1292" s="118"/>
      <c r="G1292" s="118"/>
      <c r="H1292" s="118"/>
      <c r="I1292" s="118"/>
      <c r="J1292" s="118"/>
      <c r="K1292" s="118"/>
      <c r="L1292" s="118"/>
      <c r="M1292" s="118"/>
      <c r="N1292" s="93"/>
    </row>
    <row r="1293" spans="2:14">
      <c r="B1293" s="118"/>
      <c r="C1293" s="118"/>
      <c r="D1293" s="118"/>
      <c r="E1293" s="118"/>
      <c r="F1293" s="118"/>
      <c r="G1293" s="118"/>
      <c r="H1293" s="118"/>
      <c r="I1293" s="118"/>
      <c r="J1293" s="118"/>
      <c r="K1293" s="118"/>
      <c r="L1293" s="118"/>
      <c r="M1293" s="118"/>
      <c r="N1293" s="93"/>
    </row>
    <row r="1294" spans="2:14">
      <c r="B1294" s="118"/>
      <c r="C1294" s="118"/>
      <c r="D1294" s="118"/>
      <c r="E1294" s="118"/>
      <c r="F1294" s="118"/>
      <c r="G1294" s="118"/>
      <c r="H1294" s="118"/>
      <c r="I1294" s="118"/>
      <c r="J1294" s="118"/>
      <c r="K1294" s="118"/>
      <c r="L1294" s="118"/>
      <c r="M1294" s="118"/>
      <c r="N1294" s="93"/>
    </row>
    <row r="1295" spans="2:14">
      <c r="B1295" s="118"/>
      <c r="C1295" s="118"/>
      <c r="D1295" s="118"/>
      <c r="E1295" s="118"/>
      <c r="F1295" s="118"/>
      <c r="G1295" s="118"/>
      <c r="H1295" s="118"/>
      <c r="I1295" s="118"/>
      <c r="J1295" s="118"/>
      <c r="K1295" s="118"/>
      <c r="L1295" s="118"/>
      <c r="M1295" s="118"/>
      <c r="N1295" s="93"/>
    </row>
    <row r="1296" spans="2:14">
      <c r="B1296" s="118"/>
      <c r="C1296" s="118"/>
      <c r="D1296" s="118"/>
      <c r="E1296" s="118"/>
      <c r="F1296" s="118"/>
      <c r="G1296" s="118"/>
      <c r="H1296" s="118"/>
      <c r="I1296" s="118"/>
      <c r="J1296" s="118"/>
      <c r="K1296" s="118"/>
      <c r="L1296" s="118"/>
      <c r="M1296" s="118"/>
      <c r="N1296" s="93"/>
    </row>
    <row r="1297" spans="2:14">
      <c r="B1297" s="118"/>
      <c r="C1297" s="118"/>
      <c r="D1297" s="118"/>
      <c r="E1297" s="118"/>
      <c r="F1297" s="118"/>
      <c r="G1297" s="118"/>
      <c r="H1297" s="118"/>
      <c r="I1297" s="118"/>
      <c r="J1297" s="118"/>
      <c r="K1297" s="118"/>
      <c r="L1297" s="118"/>
      <c r="M1297" s="118"/>
      <c r="N1297" s="93"/>
    </row>
    <row r="1298" spans="2:14">
      <c r="B1298" s="118"/>
      <c r="C1298" s="118"/>
      <c r="D1298" s="118"/>
      <c r="E1298" s="118"/>
      <c r="F1298" s="118"/>
      <c r="G1298" s="118"/>
      <c r="H1298" s="118"/>
      <c r="I1298" s="118"/>
      <c r="J1298" s="118"/>
      <c r="K1298" s="118"/>
      <c r="L1298" s="118"/>
      <c r="M1298" s="118"/>
      <c r="N1298" s="93"/>
    </row>
    <row r="1299" spans="2:14">
      <c r="B1299" s="118"/>
      <c r="C1299" s="118"/>
      <c r="D1299" s="118"/>
      <c r="E1299" s="118"/>
      <c r="F1299" s="118"/>
      <c r="G1299" s="118"/>
      <c r="H1299" s="118"/>
      <c r="I1299" s="118"/>
      <c r="J1299" s="118"/>
      <c r="K1299" s="118"/>
      <c r="L1299" s="118"/>
      <c r="M1299" s="118"/>
      <c r="N1299" s="93"/>
    </row>
    <row r="1300" spans="2:14">
      <c r="B1300" s="118"/>
      <c r="C1300" s="118"/>
      <c r="D1300" s="118"/>
      <c r="E1300" s="118"/>
      <c r="F1300" s="118"/>
      <c r="G1300" s="118"/>
      <c r="H1300" s="118"/>
      <c r="I1300" s="118"/>
      <c r="J1300" s="118"/>
      <c r="K1300" s="118"/>
      <c r="L1300" s="118"/>
      <c r="M1300" s="118"/>
      <c r="N1300" s="93"/>
    </row>
    <row r="1301" spans="2:14">
      <c r="B1301" s="118"/>
      <c r="C1301" s="118"/>
      <c r="D1301" s="118"/>
      <c r="E1301" s="118"/>
      <c r="F1301" s="118"/>
      <c r="G1301" s="118"/>
      <c r="H1301" s="118"/>
      <c r="I1301" s="118"/>
      <c r="J1301" s="118"/>
      <c r="K1301" s="118"/>
      <c r="L1301" s="118"/>
      <c r="M1301" s="118"/>
      <c r="N1301" s="93"/>
    </row>
    <row r="1302" spans="2:14">
      <c r="B1302" s="118"/>
      <c r="C1302" s="118"/>
      <c r="D1302" s="118"/>
      <c r="E1302" s="118"/>
      <c r="F1302" s="118"/>
      <c r="G1302" s="118"/>
      <c r="H1302" s="118"/>
      <c r="I1302" s="118"/>
      <c r="J1302" s="118"/>
      <c r="K1302" s="118"/>
      <c r="L1302" s="118"/>
      <c r="M1302" s="118"/>
      <c r="N1302" s="93"/>
    </row>
    <row r="1303" spans="2:14">
      <c r="B1303" s="118"/>
      <c r="C1303" s="118"/>
      <c r="D1303" s="118"/>
      <c r="E1303" s="118"/>
      <c r="F1303" s="118"/>
      <c r="G1303" s="118"/>
      <c r="H1303" s="118"/>
      <c r="I1303" s="118"/>
      <c r="J1303" s="118"/>
      <c r="K1303" s="118"/>
      <c r="L1303" s="118"/>
      <c r="M1303" s="118"/>
      <c r="N1303" s="93"/>
    </row>
    <row r="1304" spans="2:14">
      <c r="B1304" s="118"/>
      <c r="C1304" s="118"/>
      <c r="D1304" s="118"/>
      <c r="E1304" s="118"/>
      <c r="F1304" s="118"/>
      <c r="G1304" s="118"/>
      <c r="H1304" s="118"/>
      <c r="I1304" s="118"/>
      <c r="J1304" s="118"/>
      <c r="K1304" s="118"/>
      <c r="L1304" s="118"/>
      <c r="M1304" s="118"/>
      <c r="N1304" s="93"/>
    </row>
    <row r="1305" spans="2:14">
      <c r="B1305" s="118"/>
      <c r="C1305" s="118"/>
      <c r="D1305" s="118"/>
      <c r="E1305" s="118"/>
      <c r="F1305" s="118"/>
      <c r="G1305" s="118"/>
      <c r="H1305" s="118"/>
      <c r="I1305" s="118"/>
      <c r="J1305" s="118"/>
      <c r="K1305" s="118"/>
      <c r="L1305" s="118"/>
      <c r="M1305" s="118"/>
      <c r="N1305" s="93"/>
    </row>
    <row r="1306" spans="2:14">
      <c r="B1306" s="118"/>
      <c r="C1306" s="118"/>
      <c r="D1306" s="118"/>
      <c r="E1306" s="118"/>
      <c r="F1306" s="118"/>
      <c r="G1306" s="118"/>
      <c r="H1306" s="118"/>
      <c r="I1306" s="118"/>
      <c r="J1306" s="118"/>
      <c r="K1306" s="118"/>
      <c r="L1306" s="118"/>
      <c r="M1306" s="118"/>
      <c r="N1306" s="93"/>
    </row>
    <row r="1307" spans="2:14">
      <c r="B1307" s="118"/>
      <c r="C1307" s="118"/>
      <c r="D1307" s="118"/>
      <c r="E1307" s="118"/>
      <c r="F1307" s="118"/>
      <c r="G1307" s="118"/>
      <c r="H1307" s="118"/>
      <c r="I1307" s="118"/>
      <c r="J1307" s="118"/>
      <c r="K1307" s="118"/>
      <c r="L1307" s="118"/>
      <c r="M1307" s="118"/>
      <c r="N1307" s="93"/>
    </row>
    <row r="1308" spans="2:14">
      <c r="B1308" s="118"/>
      <c r="C1308" s="118"/>
      <c r="D1308" s="118"/>
      <c r="E1308" s="118"/>
      <c r="F1308" s="118"/>
      <c r="G1308" s="118"/>
      <c r="H1308" s="118"/>
      <c r="I1308" s="118"/>
      <c r="J1308" s="118"/>
      <c r="K1308" s="118"/>
      <c r="L1308" s="118"/>
      <c r="M1308" s="118"/>
      <c r="N1308" s="93"/>
    </row>
    <row r="1309" spans="2:14">
      <c r="B1309" s="118"/>
      <c r="C1309" s="118"/>
      <c r="D1309" s="118"/>
      <c r="E1309" s="118"/>
      <c r="F1309" s="118"/>
      <c r="G1309" s="118"/>
      <c r="H1309" s="118"/>
      <c r="I1309" s="118"/>
      <c r="J1309" s="118"/>
      <c r="K1309" s="118"/>
      <c r="L1309" s="118"/>
      <c r="M1309" s="118"/>
      <c r="N1309" s="93"/>
    </row>
    <row r="1310" spans="2:14">
      <c r="B1310" s="118"/>
      <c r="C1310" s="118"/>
      <c r="D1310" s="118"/>
      <c r="E1310" s="118"/>
      <c r="F1310" s="118"/>
      <c r="G1310" s="118"/>
      <c r="H1310" s="118"/>
      <c r="I1310" s="118"/>
      <c r="J1310" s="118"/>
      <c r="K1310" s="118"/>
      <c r="L1310" s="118"/>
      <c r="M1310" s="118"/>
      <c r="N1310" s="93"/>
    </row>
    <row r="1311" spans="2:14">
      <c r="B1311" s="118"/>
      <c r="C1311" s="118"/>
      <c r="D1311" s="118"/>
      <c r="E1311" s="118"/>
      <c r="F1311" s="118"/>
      <c r="G1311" s="118"/>
      <c r="H1311" s="118"/>
      <c r="I1311" s="118"/>
      <c r="J1311" s="118"/>
      <c r="K1311" s="118"/>
      <c r="L1311" s="118"/>
      <c r="M1311" s="118"/>
      <c r="N1311" s="93"/>
    </row>
    <row r="1312" spans="2:14">
      <c r="B1312" s="118"/>
      <c r="C1312" s="118"/>
      <c r="D1312" s="118"/>
      <c r="E1312" s="118"/>
      <c r="F1312" s="118"/>
      <c r="G1312" s="118"/>
      <c r="H1312" s="118"/>
      <c r="I1312" s="118"/>
      <c r="J1312" s="118"/>
      <c r="K1312" s="118"/>
      <c r="L1312" s="118"/>
      <c r="M1312" s="118"/>
      <c r="N1312" s="93"/>
    </row>
    <row r="1313" spans="2:14">
      <c r="B1313" s="118"/>
      <c r="C1313" s="118"/>
      <c r="D1313" s="118"/>
      <c r="E1313" s="118"/>
      <c r="F1313" s="118"/>
      <c r="G1313" s="118"/>
      <c r="H1313" s="118"/>
      <c r="I1313" s="118"/>
      <c r="J1313" s="118"/>
      <c r="K1313" s="118"/>
      <c r="L1313" s="118"/>
      <c r="M1313" s="118"/>
      <c r="N1313" s="93"/>
    </row>
    <row r="1314" spans="2:14">
      <c r="B1314" s="118"/>
      <c r="C1314" s="118"/>
      <c r="D1314" s="118"/>
      <c r="E1314" s="118"/>
      <c r="F1314" s="118"/>
      <c r="G1314" s="118"/>
      <c r="H1314" s="118"/>
      <c r="I1314" s="118"/>
      <c r="J1314" s="118"/>
      <c r="K1314" s="118"/>
      <c r="L1314" s="118"/>
      <c r="M1314" s="118"/>
      <c r="N1314" s="93"/>
    </row>
    <row r="1315" spans="2:14">
      <c r="B1315" s="118"/>
      <c r="C1315" s="118"/>
      <c r="D1315" s="118"/>
      <c r="E1315" s="118"/>
      <c r="F1315" s="118"/>
      <c r="G1315" s="118"/>
      <c r="H1315" s="118"/>
      <c r="I1315" s="118"/>
      <c r="J1315" s="118"/>
      <c r="K1315" s="118"/>
      <c r="L1315" s="118"/>
      <c r="M1315" s="118"/>
      <c r="N1315" s="93"/>
    </row>
    <row r="1316" spans="2:14">
      <c r="B1316" s="118"/>
      <c r="C1316" s="118"/>
      <c r="D1316" s="118"/>
      <c r="E1316" s="118"/>
      <c r="F1316" s="118"/>
      <c r="G1316" s="118"/>
      <c r="H1316" s="118"/>
      <c r="I1316" s="118"/>
      <c r="J1316" s="118"/>
      <c r="K1316" s="118"/>
      <c r="L1316" s="118"/>
      <c r="M1316" s="118"/>
      <c r="N1316" s="93"/>
    </row>
    <row r="1317" spans="2:14">
      <c r="B1317" s="118"/>
      <c r="C1317" s="118"/>
      <c r="D1317" s="118"/>
      <c r="E1317" s="118"/>
      <c r="F1317" s="118"/>
      <c r="G1317" s="118"/>
      <c r="H1317" s="118"/>
      <c r="I1317" s="118"/>
      <c r="J1317" s="118"/>
      <c r="K1317" s="118"/>
      <c r="L1317" s="118"/>
      <c r="M1317" s="118"/>
      <c r="N1317" s="93"/>
    </row>
    <row r="1318" spans="2:14">
      <c r="B1318" s="118"/>
      <c r="C1318" s="118"/>
      <c r="D1318" s="118"/>
      <c r="E1318" s="118"/>
      <c r="F1318" s="118"/>
      <c r="G1318" s="118"/>
      <c r="H1318" s="118"/>
      <c r="I1318" s="118"/>
      <c r="J1318" s="118"/>
      <c r="K1318" s="118"/>
      <c r="L1318" s="118"/>
      <c r="M1318" s="118"/>
      <c r="N1318" s="93"/>
    </row>
    <row r="1319" spans="2:14">
      <c r="B1319" s="118"/>
      <c r="C1319" s="118"/>
      <c r="D1319" s="118"/>
      <c r="E1319" s="118"/>
      <c r="F1319" s="118"/>
      <c r="G1319" s="118"/>
      <c r="H1319" s="118"/>
      <c r="I1319" s="118"/>
      <c r="J1319" s="118"/>
      <c r="K1319" s="118"/>
      <c r="L1319" s="118"/>
      <c r="M1319" s="118"/>
      <c r="N1319" s="93"/>
    </row>
    <row r="1320" spans="2:14">
      <c r="B1320" s="118"/>
      <c r="C1320" s="118"/>
      <c r="D1320" s="118"/>
      <c r="E1320" s="118"/>
      <c r="F1320" s="118"/>
      <c r="G1320" s="118"/>
      <c r="H1320" s="118"/>
      <c r="I1320" s="118"/>
      <c r="J1320" s="118"/>
      <c r="K1320" s="118"/>
      <c r="L1320" s="118"/>
      <c r="M1320" s="118"/>
      <c r="N1320" s="93"/>
    </row>
    <row r="1321" spans="2:14">
      <c r="B1321" s="118"/>
      <c r="C1321" s="118"/>
      <c r="D1321" s="118"/>
      <c r="E1321" s="118"/>
      <c r="F1321" s="118"/>
      <c r="G1321" s="118"/>
      <c r="H1321" s="118"/>
      <c r="I1321" s="118"/>
      <c r="J1321" s="118"/>
      <c r="K1321" s="118"/>
      <c r="L1321" s="118"/>
      <c r="M1321" s="118"/>
      <c r="N1321" s="93"/>
    </row>
    <row r="1322" spans="2:14">
      <c r="B1322" s="118"/>
      <c r="C1322" s="118"/>
      <c r="D1322" s="118"/>
      <c r="E1322" s="118"/>
      <c r="F1322" s="118"/>
      <c r="G1322" s="118"/>
      <c r="H1322" s="118"/>
      <c r="I1322" s="118"/>
      <c r="J1322" s="118"/>
      <c r="K1322" s="118"/>
      <c r="L1322" s="118"/>
      <c r="M1322" s="118"/>
      <c r="N1322" s="93"/>
    </row>
    <row r="1323" spans="2:14">
      <c r="B1323" s="118"/>
      <c r="C1323" s="118"/>
      <c r="D1323" s="118"/>
      <c r="E1323" s="118"/>
      <c r="F1323" s="118"/>
      <c r="G1323" s="118"/>
      <c r="H1323" s="118"/>
      <c r="I1323" s="118"/>
      <c r="J1323" s="118"/>
      <c r="K1323" s="118"/>
      <c r="L1323" s="118"/>
      <c r="M1323" s="118"/>
      <c r="N1323" s="93"/>
    </row>
    <row r="1324" spans="2:14">
      <c r="B1324" s="118"/>
      <c r="C1324" s="118"/>
      <c r="D1324" s="118"/>
      <c r="E1324" s="118"/>
      <c r="F1324" s="118"/>
      <c r="G1324" s="118"/>
      <c r="H1324" s="118"/>
      <c r="I1324" s="118"/>
      <c r="J1324" s="118"/>
      <c r="K1324" s="118"/>
      <c r="L1324" s="118"/>
      <c r="M1324" s="118"/>
      <c r="N1324" s="93"/>
    </row>
    <row r="1325" spans="2:14">
      <c r="B1325" s="118"/>
      <c r="C1325" s="118"/>
      <c r="D1325" s="118"/>
      <c r="E1325" s="118"/>
      <c r="F1325" s="118"/>
      <c r="G1325" s="118"/>
      <c r="H1325" s="118"/>
      <c r="I1325" s="118"/>
      <c r="J1325" s="118"/>
      <c r="K1325" s="118"/>
      <c r="L1325" s="118"/>
      <c r="M1325" s="118"/>
      <c r="N1325" s="93"/>
    </row>
    <row r="1326" spans="2:14">
      <c r="B1326" s="118"/>
      <c r="C1326" s="118"/>
      <c r="D1326" s="118"/>
      <c r="E1326" s="118"/>
      <c r="F1326" s="118"/>
      <c r="G1326" s="118"/>
      <c r="H1326" s="118"/>
      <c r="I1326" s="118"/>
      <c r="J1326" s="118"/>
      <c r="K1326" s="118"/>
      <c r="L1326" s="118"/>
      <c r="M1326" s="118"/>
      <c r="N1326" s="93"/>
    </row>
    <row r="1327" spans="2:14">
      <c r="B1327" s="118"/>
      <c r="C1327" s="118"/>
      <c r="D1327" s="118"/>
      <c r="E1327" s="118"/>
      <c r="F1327" s="118"/>
      <c r="G1327" s="118"/>
      <c r="H1327" s="118"/>
      <c r="I1327" s="118"/>
      <c r="J1327" s="118"/>
      <c r="K1327" s="118"/>
      <c r="L1327" s="118"/>
      <c r="M1327" s="118"/>
      <c r="N1327" s="93"/>
    </row>
    <row r="1328" spans="2:14">
      <c r="B1328" s="118"/>
      <c r="C1328" s="118"/>
      <c r="D1328" s="118"/>
      <c r="E1328" s="118"/>
      <c r="F1328" s="118"/>
      <c r="G1328" s="118"/>
      <c r="H1328" s="118"/>
      <c r="I1328" s="118"/>
      <c r="J1328" s="118"/>
      <c r="K1328" s="118"/>
      <c r="L1328" s="118"/>
      <c r="M1328" s="118"/>
      <c r="N1328" s="93"/>
    </row>
    <row r="1329" spans="2:14">
      <c r="B1329" s="118"/>
      <c r="C1329" s="118"/>
      <c r="D1329" s="118"/>
      <c r="E1329" s="118"/>
      <c r="F1329" s="118"/>
      <c r="G1329" s="118"/>
      <c r="H1329" s="118"/>
      <c r="I1329" s="118"/>
      <c r="J1329" s="118"/>
      <c r="K1329" s="118"/>
      <c r="L1329" s="118"/>
      <c r="M1329" s="118"/>
      <c r="N1329" s="93"/>
    </row>
    <row r="1330" spans="2:14">
      <c r="B1330" s="118"/>
      <c r="C1330" s="118"/>
      <c r="D1330" s="118"/>
      <c r="E1330" s="118"/>
      <c r="F1330" s="118"/>
      <c r="G1330" s="118"/>
      <c r="H1330" s="118"/>
      <c r="I1330" s="118"/>
      <c r="J1330" s="118"/>
      <c r="K1330" s="118"/>
      <c r="L1330" s="118"/>
      <c r="M1330" s="118"/>
      <c r="N1330" s="93"/>
    </row>
    <row r="1331" spans="2:14">
      <c r="B1331" s="118"/>
      <c r="C1331" s="118"/>
      <c r="D1331" s="118"/>
      <c r="E1331" s="118"/>
      <c r="F1331" s="118"/>
      <c r="G1331" s="118"/>
      <c r="H1331" s="118"/>
      <c r="I1331" s="118"/>
      <c r="J1331" s="118"/>
      <c r="K1331" s="118"/>
      <c r="L1331" s="118"/>
      <c r="M1331" s="118"/>
      <c r="N1331" s="93"/>
    </row>
    <row r="1332" spans="2:14">
      <c r="B1332" s="118"/>
      <c r="C1332" s="118"/>
      <c r="D1332" s="118"/>
      <c r="E1332" s="118"/>
      <c r="F1332" s="118"/>
      <c r="G1332" s="118"/>
      <c r="H1332" s="118"/>
      <c r="I1332" s="118"/>
      <c r="J1332" s="118"/>
      <c r="K1332" s="118"/>
      <c r="L1332" s="118"/>
      <c r="M1332" s="118"/>
      <c r="N1332" s="93"/>
    </row>
    <row r="1333" spans="2:14">
      <c r="B1333" s="118"/>
      <c r="C1333" s="118"/>
      <c r="D1333" s="118"/>
      <c r="E1333" s="118"/>
      <c r="F1333" s="118"/>
      <c r="G1333" s="118"/>
      <c r="H1333" s="118"/>
      <c r="I1333" s="118"/>
      <c r="J1333" s="118"/>
      <c r="K1333" s="118"/>
      <c r="L1333" s="118"/>
      <c r="M1333" s="118"/>
      <c r="N1333" s="93"/>
    </row>
    <row r="1334" spans="2:14">
      <c r="B1334" s="118"/>
      <c r="C1334" s="118"/>
      <c r="D1334" s="118"/>
      <c r="E1334" s="118"/>
      <c r="F1334" s="118"/>
      <c r="G1334" s="118"/>
      <c r="H1334" s="118"/>
      <c r="I1334" s="118"/>
      <c r="J1334" s="118"/>
      <c r="K1334" s="118"/>
      <c r="L1334" s="118"/>
      <c r="M1334" s="118"/>
      <c r="N1334" s="93"/>
    </row>
    <row r="1335" spans="2:14">
      <c r="B1335" s="118"/>
      <c r="C1335" s="118"/>
      <c r="D1335" s="118"/>
      <c r="E1335" s="118"/>
      <c r="F1335" s="118"/>
      <c r="G1335" s="118"/>
      <c r="H1335" s="118"/>
      <c r="I1335" s="118"/>
      <c r="J1335" s="118"/>
      <c r="K1335" s="118"/>
      <c r="L1335" s="118"/>
      <c r="M1335" s="118"/>
      <c r="N1335" s="93"/>
    </row>
    <row r="1336" spans="2:14">
      <c r="B1336" s="118"/>
      <c r="C1336" s="118"/>
      <c r="D1336" s="118"/>
      <c r="E1336" s="118"/>
      <c r="F1336" s="118"/>
      <c r="G1336" s="118"/>
      <c r="H1336" s="118"/>
      <c r="I1336" s="118"/>
      <c r="J1336" s="118"/>
      <c r="K1336" s="118"/>
      <c r="L1336" s="118"/>
      <c r="M1336" s="118"/>
      <c r="N1336" s="93"/>
    </row>
    <row r="1337" spans="2:14">
      <c r="B1337" s="118"/>
      <c r="C1337" s="118"/>
      <c r="D1337" s="118"/>
      <c r="E1337" s="118"/>
      <c r="F1337" s="118"/>
      <c r="G1337" s="118"/>
      <c r="H1337" s="118"/>
      <c r="I1337" s="118"/>
      <c r="J1337" s="118"/>
      <c r="K1337" s="118"/>
      <c r="L1337" s="118"/>
      <c r="M1337" s="118"/>
      <c r="N1337" s="93"/>
    </row>
    <row r="1338" spans="2:14">
      <c r="B1338" s="118"/>
      <c r="C1338" s="118"/>
      <c r="D1338" s="118"/>
      <c r="E1338" s="118"/>
      <c r="F1338" s="118"/>
      <c r="G1338" s="118"/>
      <c r="H1338" s="118"/>
      <c r="I1338" s="118"/>
      <c r="J1338" s="118"/>
      <c r="K1338" s="118"/>
      <c r="L1338" s="118"/>
      <c r="M1338" s="118"/>
      <c r="N1338" s="93"/>
    </row>
    <row r="1339" spans="2:14">
      <c r="B1339" s="118"/>
      <c r="C1339" s="118"/>
      <c r="D1339" s="118"/>
      <c r="E1339" s="118"/>
      <c r="F1339" s="118"/>
      <c r="G1339" s="118"/>
      <c r="H1339" s="118"/>
      <c r="I1339" s="118"/>
      <c r="J1339" s="118"/>
      <c r="K1339" s="118"/>
      <c r="L1339" s="118"/>
      <c r="M1339" s="118"/>
      <c r="N1339" s="93"/>
    </row>
    <row r="1340" spans="2:14">
      <c r="B1340" s="118"/>
      <c r="C1340" s="118"/>
      <c r="D1340" s="118"/>
      <c r="E1340" s="118"/>
      <c r="F1340" s="118"/>
      <c r="G1340" s="118"/>
      <c r="H1340" s="118"/>
      <c r="I1340" s="118"/>
      <c r="J1340" s="118"/>
      <c r="K1340" s="118"/>
      <c r="L1340" s="118"/>
      <c r="M1340" s="118"/>
      <c r="N1340" s="93"/>
    </row>
    <row r="1341" spans="2:14">
      <c r="B1341" s="118"/>
      <c r="C1341" s="118"/>
      <c r="D1341" s="118"/>
      <c r="E1341" s="118"/>
      <c r="F1341" s="118"/>
      <c r="G1341" s="118"/>
      <c r="H1341" s="118"/>
      <c r="I1341" s="118"/>
      <c r="J1341" s="118"/>
      <c r="K1341" s="118"/>
      <c r="L1341" s="118"/>
      <c r="M1341" s="118"/>
      <c r="N1341" s="93"/>
    </row>
    <row r="1342" spans="2:14">
      <c r="B1342" s="118"/>
      <c r="C1342" s="118"/>
      <c r="D1342" s="118"/>
      <c r="E1342" s="118"/>
      <c r="F1342" s="118"/>
      <c r="G1342" s="118"/>
      <c r="H1342" s="118"/>
      <c r="I1342" s="118"/>
      <c r="J1342" s="118"/>
      <c r="K1342" s="118"/>
      <c r="L1342" s="118"/>
      <c r="M1342" s="118"/>
      <c r="N1342" s="93"/>
    </row>
    <row r="1343" spans="2:14">
      <c r="B1343" s="118"/>
      <c r="C1343" s="118"/>
      <c r="D1343" s="118"/>
      <c r="E1343" s="118"/>
      <c r="F1343" s="118"/>
      <c r="G1343" s="118"/>
      <c r="H1343" s="118"/>
      <c r="I1343" s="118"/>
      <c r="J1343" s="118"/>
      <c r="K1343" s="118"/>
      <c r="L1343" s="118"/>
      <c r="M1343" s="118"/>
      <c r="N1343" s="93"/>
    </row>
    <row r="1344" spans="2:14">
      <c r="B1344" s="118"/>
      <c r="C1344" s="118"/>
      <c r="D1344" s="118"/>
      <c r="E1344" s="118"/>
      <c r="F1344" s="118"/>
      <c r="G1344" s="118"/>
      <c r="H1344" s="118"/>
      <c r="I1344" s="118"/>
      <c r="J1344" s="118"/>
      <c r="K1344" s="118"/>
      <c r="L1344" s="118"/>
      <c r="M1344" s="118"/>
      <c r="N1344" s="93"/>
    </row>
    <row r="1345" spans="2:14">
      <c r="B1345" s="118"/>
      <c r="C1345" s="118"/>
      <c r="D1345" s="118"/>
      <c r="E1345" s="118"/>
      <c r="F1345" s="118"/>
      <c r="G1345" s="118"/>
      <c r="H1345" s="118"/>
      <c r="I1345" s="118"/>
      <c r="J1345" s="118"/>
      <c r="K1345" s="118"/>
      <c r="L1345" s="118"/>
      <c r="M1345" s="118"/>
      <c r="N1345" s="93"/>
    </row>
    <row r="1346" spans="2:14">
      <c r="B1346" s="118"/>
      <c r="C1346" s="118"/>
      <c r="D1346" s="118"/>
      <c r="E1346" s="118"/>
      <c r="F1346" s="118"/>
      <c r="G1346" s="118"/>
      <c r="H1346" s="118"/>
      <c r="I1346" s="118"/>
      <c r="J1346" s="118"/>
      <c r="K1346" s="118"/>
      <c r="L1346" s="118"/>
      <c r="M1346" s="118"/>
      <c r="N1346" s="93"/>
    </row>
    <row r="1347" spans="2:14">
      <c r="B1347" s="118"/>
      <c r="C1347" s="118"/>
      <c r="D1347" s="118"/>
      <c r="E1347" s="118"/>
      <c r="F1347" s="118"/>
      <c r="G1347" s="118"/>
      <c r="H1347" s="118"/>
      <c r="I1347" s="118"/>
      <c r="J1347" s="118"/>
      <c r="K1347" s="118"/>
      <c r="L1347" s="118"/>
      <c r="M1347" s="118"/>
      <c r="N1347" s="93"/>
    </row>
    <row r="1348" spans="2:14">
      <c r="B1348" s="118"/>
      <c r="C1348" s="118"/>
      <c r="D1348" s="118"/>
      <c r="E1348" s="118"/>
      <c r="F1348" s="118"/>
      <c r="G1348" s="118"/>
      <c r="H1348" s="118"/>
      <c r="I1348" s="118"/>
      <c r="J1348" s="118"/>
      <c r="K1348" s="118"/>
      <c r="L1348" s="118"/>
      <c r="M1348" s="118"/>
      <c r="N1348" s="93"/>
    </row>
    <row r="1349" spans="2:14">
      <c r="B1349" s="118"/>
      <c r="C1349" s="118"/>
      <c r="D1349" s="118"/>
      <c r="E1349" s="118"/>
      <c r="F1349" s="118"/>
      <c r="G1349" s="118"/>
      <c r="H1349" s="118"/>
      <c r="I1349" s="118"/>
      <c r="J1349" s="118"/>
      <c r="K1349" s="118"/>
      <c r="L1349" s="118"/>
      <c r="M1349" s="118"/>
      <c r="N1349" s="93"/>
    </row>
    <row r="1350" spans="2:14">
      <c r="B1350" s="118"/>
      <c r="C1350" s="118"/>
      <c r="D1350" s="118"/>
      <c r="E1350" s="118"/>
      <c r="F1350" s="118"/>
      <c r="G1350" s="118"/>
      <c r="H1350" s="118"/>
      <c r="I1350" s="118"/>
      <c r="J1350" s="118"/>
      <c r="K1350" s="118"/>
      <c r="L1350" s="118"/>
      <c r="M1350" s="118"/>
      <c r="N1350" s="93"/>
    </row>
    <row r="1351" spans="2:14">
      <c r="B1351" s="118"/>
      <c r="C1351" s="118"/>
      <c r="D1351" s="118"/>
      <c r="E1351" s="118"/>
      <c r="F1351" s="118"/>
      <c r="G1351" s="118"/>
      <c r="H1351" s="118"/>
      <c r="I1351" s="118"/>
      <c r="J1351" s="118"/>
      <c r="K1351" s="118"/>
      <c r="L1351" s="118"/>
      <c r="M1351" s="118"/>
      <c r="N1351" s="93"/>
    </row>
    <row r="1352" spans="2:14">
      <c r="B1352" s="118"/>
      <c r="C1352" s="118"/>
      <c r="D1352" s="118"/>
      <c r="E1352" s="118"/>
      <c r="F1352" s="118"/>
      <c r="G1352" s="118"/>
      <c r="H1352" s="118"/>
      <c r="I1352" s="118"/>
      <c r="J1352" s="118"/>
      <c r="K1352" s="118"/>
      <c r="L1352" s="118"/>
      <c r="M1352" s="118"/>
      <c r="N1352" s="93"/>
    </row>
    <row r="1353" spans="2:14">
      <c r="B1353" s="118"/>
      <c r="C1353" s="118"/>
      <c r="D1353" s="118"/>
      <c r="E1353" s="118"/>
      <c r="F1353" s="118"/>
      <c r="G1353" s="118"/>
      <c r="H1353" s="118"/>
      <c r="I1353" s="118"/>
      <c r="J1353" s="118"/>
      <c r="K1353" s="118"/>
      <c r="L1353" s="118"/>
      <c r="M1353" s="118"/>
      <c r="N1353" s="93"/>
    </row>
    <row r="1354" spans="2:14">
      <c r="B1354" s="118"/>
      <c r="C1354" s="118"/>
      <c r="D1354" s="118"/>
      <c r="E1354" s="118"/>
      <c r="F1354" s="118"/>
      <c r="G1354" s="118"/>
      <c r="H1354" s="118"/>
      <c r="I1354" s="118"/>
      <c r="J1354" s="118"/>
      <c r="K1354" s="118"/>
      <c r="L1354" s="118"/>
      <c r="M1354" s="118"/>
      <c r="N1354" s="93"/>
    </row>
    <row r="1355" spans="2:14">
      <c r="B1355" s="118"/>
      <c r="C1355" s="118"/>
      <c r="D1355" s="118"/>
      <c r="E1355" s="118"/>
      <c r="F1355" s="118"/>
      <c r="G1355" s="118"/>
      <c r="H1355" s="118"/>
      <c r="I1355" s="118"/>
      <c r="J1355" s="118"/>
      <c r="K1355" s="118"/>
      <c r="L1355" s="118"/>
      <c r="M1355" s="118"/>
      <c r="N1355" s="93"/>
    </row>
    <row r="1356" spans="2:14">
      <c r="B1356" s="118"/>
      <c r="C1356" s="118"/>
      <c r="D1356" s="118"/>
      <c r="E1356" s="118"/>
      <c r="F1356" s="118"/>
      <c r="G1356" s="118"/>
      <c r="H1356" s="118"/>
      <c r="I1356" s="118"/>
      <c r="J1356" s="118"/>
      <c r="K1356" s="118"/>
      <c r="L1356" s="118"/>
      <c r="M1356" s="118"/>
      <c r="N1356" s="93"/>
    </row>
    <row r="1357" spans="2:14">
      <c r="B1357" s="118"/>
      <c r="C1357" s="118"/>
      <c r="D1357" s="118"/>
      <c r="E1357" s="118"/>
      <c r="F1357" s="118"/>
      <c r="G1357" s="118"/>
      <c r="H1357" s="118"/>
      <c r="I1357" s="118"/>
      <c r="J1357" s="118"/>
      <c r="K1357" s="118"/>
      <c r="L1357" s="118"/>
      <c r="M1357" s="118"/>
      <c r="N1357" s="93"/>
    </row>
    <row r="1358" spans="2:14">
      <c r="B1358" s="118"/>
      <c r="C1358" s="118"/>
      <c r="D1358" s="118"/>
      <c r="E1358" s="118"/>
      <c r="F1358" s="118"/>
      <c r="G1358" s="118"/>
      <c r="H1358" s="118"/>
      <c r="I1358" s="118"/>
      <c r="J1358" s="118"/>
      <c r="K1358" s="118"/>
      <c r="L1358" s="118"/>
      <c r="M1358" s="118"/>
      <c r="N1358" s="93"/>
    </row>
    <row r="1359" spans="2:14">
      <c r="B1359" s="118"/>
      <c r="C1359" s="118"/>
      <c r="D1359" s="118"/>
      <c r="E1359" s="118"/>
      <c r="F1359" s="118"/>
      <c r="G1359" s="118"/>
      <c r="H1359" s="118"/>
      <c r="I1359" s="118"/>
      <c r="J1359" s="118"/>
      <c r="K1359" s="118"/>
      <c r="L1359" s="118"/>
      <c r="M1359" s="118"/>
      <c r="N1359" s="93"/>
    </row>
    <row r="1360" spans="2:14">
      <c r="B1360" s="118"/>
      <c r="C1360" s="118"/>
      <c r="D1360" s="118"/>
      <c r="E1360" s="118"/>
      <c r="F1360" s="118"/>
      <c r="G1360" s="118"/>
      <c r="H1360" s="118"/>
      <c r="I1360" s="118"/>
      <c r="J1360" s="118"/>
      <c r="K1360" s="118"/>
      <c r="L1360" s="118"/>
      <c r="M1360" s="118"/>
      <c r="N1360" s="93"/>
    </row>
    <row r="1361" spans="2:14">
      <c r="B1361" s="118"/>
      <c r="C1361" s="118"/>
      <c r="D1361" s="118"/>
      <c r="E1361" s="118"/>
      <c r="F1361" s="118"/>
      <c r="G1361" s="118"/>
      <c r="H1361" s="118"/>
      <c r="I1361" s="118"/>
      <c r="J1361" s="118"/>
      <c r="K1361" s="118"/>
      <c r="L1361" s="118"/>
      <c r="M1361" s="118"/>
      <c r="N1361" s="93"/>
    </row>
    <row r="1362" spans="2:14">
      <c r="B1362" s="118"/>
      <c r="C1362" s="118"/>
      <c r="D1362" s="118"/>
      <c r="E1362" s="118"/>
      <c r="F1362" s="118"/>
      <c r="G1362" s="118"/>
      <c r="H1362" s="118"/>
      <c r="I1362" s="118"/>
      <c r="J1362" s="118"/>
      <c r="K1362" s="118"/>
      <c r="L1362" s="118"/>
      <c r="M1362" s="118"/>
      <c r="N1362" s="93"/>
    </row>
    <row r="1363" spans="2:14">
      <c r="B1363" s="118"/>
      <c r="C1363" s="118"/>
      <c r="D1363" s="118"/>
      <c r="E1363" s="118"/>
      <c r="F1363" s="118"/>
      <c r="G1363" s="118"/>
      <c r="H1363" s="118"/>
      <c r="I1363" s="118"/>
      <c r="J1363" s="118"/>
      <c r="K1363" s="118"/>
      <c r="L1363" s="118"/>
      <c r="M1363" s="118"/>
      <c r="N1363" s="93"/>
    </row>
    <row r="1364" spans="2:14">
      <c r="B1364" s="118"/>
      <c r="C1364" s="118"/>
      <c r="D1364" s="118"/>
      <c r="E1364" s="118"/>
      <c r="F1364" s="118"/>
      <c r="G1364" s="118"/>
      <c r="H1364" s="118"/>
      <c r="I1364" s="118"/>
      <c r="J1364" s="118"/>
      <c r="K1364" s="118"/>
      <c r="L1364" s="118"/>
      <c r="M1364" s="118"/>
      <c r="N1364" s="93"/>
    </row>
    <row r="1365" spans="2:14">
      <c r="B1365" s="118"/>
      <c r="C1365" s="118"/>
      <c r="D1365" s="118"/>
      <c r="E1365" s="118"/>
      <c r="F1365" s="118"/>
      <c r="G1365" s="118"/>
      <c r="H1365" s="118"/>
      <c r="I1365" s="118"/>
      <c r="J1365" s="118"/>
      <c r="K1365" s="118"/>
      <c r="L1365" s="118"/>
      <c r="M1365" s="118"/>
      <c r="N1365" s="93"/>
    </row>
    <row r="1366" spans="2:14">
      <c r="B1366" s="118"/>
      <c r="C1366" s="118"/>
      <c r="D1366" s="118"/>
      <c r="E1366" s="118"/>
      <c r="F1366" s="118"/>
      <c r="G1366" s="118"/>
      <c r="H1366" s="118"/>
      <c r="I1366" s="118"/>
      <c r="J1366" s="118"/>
      <c r="K1366" s="118"/>
      <c r="L1366" s="118"/>
      <c r="M1366" s="118"/>
      <c r="N1366" s="93"/>
    </row>
    <row r="1367" spans="2:14">
      <c r="B1367" s="118"/>
      <c r="C1367" s="118"/>
      <c r="D1367" s="118"/>
      <c r="E1367" s="118"/>
      <c r="F1367" s="118"/>
      <c r="G1367" s="118"/>
      <c r="H1367" s="118"/>
      <c r="I1367" s="118"/>
      <c r="J1367" s="118"/>
      <c r="K1367" s="118"/>
      <c r="L1367" s="118"/>
      <c r="M1367" s="118"/>
      <c r="N1367" s="93"/>
    </row>
    <row r="1368" spans="2:14">
      <c r="B1368" s="118"/>
      <c r="C1368" s="118"/>
      <c r="D1368" s="118"/>
      <c r="E1368" s="118"/>
      <c r="F1368" s="118"/>
      <c r="G1368" s="118"/>
      <c r="H1368" s="118"/>
      <c r="I1368" s="118"/>
      <c r="J1368" s="118"/>
      <c r="K1368" s="118"/>
      <c r="L1368" s="118"/>
      <c r="M1368" s="118"/>
      <c r="N1368" s="93"/>
    </row>
    <row r="1369" spans="2:14">
      <c r="B1369" s="118"/>
      <c r="C1369" s="118"/>
      <c r="D1369" s="118"/>
      <c r="E1369" s="118"/>
      <c r="F1369" s="118"/>
      <c r="G1369" s="118"/>
      <c r="H1369" s="118"/>
      <c r="I1369" s="118"/>
      <c r="J1369" s="118"/>
      <c r="K1369" s="118"/>
      <c r="L1369" s="118"/>
      <c r="M1369" s="118"/>
      <c r="N1369" s="93"/>
    </row>
    <row r="1370" spans="2:14">
      <c r="B1370" s="118"/>
      <c r="C1370" s="118"/>
      <c r="D1370" s="118"/>
      <c r="E1370" s="118"/>
      <c r="F1370" s="118"/>
      <c r="G1370" s="118"/>
      <c r="H1370" s="118"/>
      <c r="I1370" s="118"/>
      <c r="J1370" s="118"/>
      <c r="K1370" s="118"/>
      <c r="L1370" s="118"/>
      <c r="M1370" s="118"/>
      <c r="N1370" s="93"/>
    </row>
    <row r="1371" spans="2:14">
      <c r="B1371" s="118"/>
      <c r="C1371" s="118"/>
      <c r="D1371" s="118"/>
      <c r="E1371" s="118"/>
      <c r="F1371" s="118"/>
      <c r="G1371" s="118"/>
      <c r="H1371" s="118"/>
      <c r="I1371" s="118"/>
      <c r="J1371" s="118"/>
      <c r="K1371" s="118"/>
      <c r="L1371" s="118"/>
      <c r="M1371" s="118"/>
      <c r="N1371" s="93"/>
    </row>
    <row r="1372" spans="2:14">
      <c r="B1372" s="118"/>
      <c r="C1372" s="118"/>
      <c r="D1372" s="118"/>
      <c r="E1372" s="118"/>
      <c r="F1372" s="118"/>
      <c r="G1372" s="118"/>
      <c r="H1372" s="118"/>
      <c r="I1372" s="118"/>
      <c r="J1372" s="118"/>
      <c r="K1372" s="118"/>
      <c r="L1372" s="118"/>
      <c r="M1372" s="118"/>
      <c r="N1372" s="93"/>
    </row>
    <row r="1373" spans="2:14">
      <c r="B1373" s="118"/>
      <c r="C1373" s="118"/>
      <c r="D1373" s="118"/>
      <c r="E1373" s="118"/>
      <c r="F1373" s="118"/>
      <c r="G1373" s="118"/>
      <c r="H1373" s="118"/>
      <c r="I1373" s="118"/>
      <c r="J1373" s="118"/>
      <c r="K1373" s="118"/>
      <c r="L1373" s="118"/>
      <c r="M1373" s="118"/>
      <c r="N1373" s="93"/>
    </row>
    <row r="1374" spans="2:14">
      <c r="B1374" s="118"/>
      <c r="C1374" s="118"/>
      <c r="D1374" s="118"/>
      <c r="E1374" s="118"/>
      <c r="F1374" s="118"/>
      <c r="G1374" s="118"/>
      <c r="H1374" s="118"/>
      <c r="I1374" s="118"/>
      <c r="J1374" s="118"/>
      <c r="K1374" s="118"/>
      <c r="L1374" s="118"/>
      <c r="M1374" s="118"/>
      <c r="N1374" s="93"/>
    </row>
    <row r="1375" spans="2:14">
      <c r="B1375" s="118"/>
      <c r="C1375" s="118"/>
      <c r="D1375" s="118"/>
      <c r="E1375" s="118"/>
      <c r="F1375" s="118"/>
      <c r="G1375" s="118"/>
      <c r="H1375" s="118"/>
      <c r="I1375" s="118"/>
      <c r="J1375" s="118"/>
      <c r="K1375" s="118"/>
      <c r="L1375" s="118"/>
      <c r="M1375" s="118"/>
      <c r="N1375" s="93"/>
    </row>
    <row r="1376" spans="2:14">
      <c r="B1376" s="118"/>
      <c r="C1376" s="118"/>
      <c r="D1376" s="118"/>
      <c r="E1376" s="118"/>
      <c r="F1376" s="118"/>
      <c r="G1376" s="118"/>
      <c r="H1376" s="118"/>
      <c r="I1376" s="118"/>
      <c r="J1376" s="118"/>
      <c r="K1376" s="118"/>
      <c r="L1376" s="118"/>
      <c r="M1376" s="118"/>
      <c r="N1376" s="93"/>
    </row>
    <row r="1377" spans="2:14">
      <c r="B1377" s="118"/>
      <c r="C1377" s="118"/>
      <c r="D1377" s="118"/>
      <c r="E1377" s="118"/>
      <c r="F1377" s="118"/>
      <c r="G1377" s="118"/>
      <c r="H1377" s="118"/>
      <c r="I1377" s="118"/>
      <c r="J1377" s="118"/>
      <c r="K1377" s="118"/>
      <c r="L1377" s="118"/>
      <c r="M1377" s="118"/>
      <c r="N1377" s="93"/>
    </row>
    <row r="1378" spans="2:14">
      <c r="B1378" s="118"/>
      <c r="C1378" s="118"/>
      <c r="D1378" s="118"/>
      <c r="E1378" s="118"/>
      <c r="F1378" s="118"/>
      <c r="G1378" s="118"/>
      <c r="H1378" s="118"/>
      <c r="I1378" s="118"/>
      <c r="J1378" s="118"/>
      <c r="K1378" s="118"/>
      <c r="L1378" s="118"/>
      <c r="M1378" s="118"/>
      <c r="N1378" s="93"/>
    </row>
    <row r="1379" spans="2:14">
      <c r="B1379" s="118"/>
      <c r="C1379" s="118"/>
      <c r="D1379" s="118"/>
      <c r="E1379" s="118"/>
      <c r="F1379" s="118"/>
      <c r="G1379" s="118"/>
      <c r="H1379" s="118"/>
      <c r="I1379" s="118"/>
      <c r="J1379" s="118"/>
      <c r="K1379" s="118"/>
      <c r="L1379" s="118"/>
      <c r="M1379" s="118"/>
      <c r="N1379" s="93"/>
    </row>
    <row r="1380" spans="2:14">
      <c r="B1380" s="118"/>
      <c r="C1380" s="118"/>
      <c r="D1380" s="118"/>
      <c r="E1380" s="118"/>
      <c r="F1380" s="118"/>
      <c r="G1380" s="118"/>
      <c r="H1380" s="118"/>
      <c r="I1380" s="118"/>
      <c r="J1380" s="118"/>
      <c r="K1380" s="118"/>
      <c r="L1380" s="118"/>
      <c r="M1380" s="118"/>
      <c r="N1380" s="93"/>
    </row>
    <row r="1381" spans="2:14">
      <c r="B1381" s="118"/>
      <c r="C1381" s="118"/>
      <c r="D1381" s="118"/>
      <c r="E1381" s="118"/>
      <c r="F1381" s="118"/>
      <c r="G1381" s="118"/>
      <c r="H1381" s="118"/>
      <c r="I1381" s="118"/>
      <c r="J1381" s="118"/>
      <c r="K1381" s="118"/>
      <c r="L1381" s="118"/>
      <c r="M1381" s="118"/>
      <c r="N1381" s="93"/>
    </row>
    <row r="1382" spans="2:14">
      <c r="B1382" s="118"/>
      <c r="C1382" s="118"/>
      <c r="D1382" s="118"/>
      <c r="E1382" s="118"/>
      <c r="F1382" s="118"/>
      <c r="G1382" s="118"/>
      <c r="H1382" s="118"/>
      <c r="I1382" s="118"/>
      <c r="J1382" s="118"/>
      <c r="K1382" s="118"/>
      <c r="L1382" s="118"/>
      <c r="M1382" s="118"/>
      <c r="N1382" s="93"/>
    </row>
    <row r="1383" spans="2:14">
      <c r="B1383" s="118"/>
      <c r="C1383" s="118"/>
      <c r="D1383" s="118"/>
      <c r="E1383" s="118"/>
      <c r="F1383" s="118"/>
      <c r="G1383" s="118"/>
      <c r="H1383" s="118"/>
      <c r="I1383" s="118"/>
      <c r="J1383" s="118"/>
      <c r="K1383" s="118"/>
      <c r="L1383" s="118"/>
      <c r="M1383" s="118"/>
      <c r="N1383" s="93"/>
    </row>
    <row r="1384" spans="2:14">
      <c r="B1384" s="118"/>
      <c r="C1384" s="118"/>
      <c r="D1384" s="118"/>
      <c r="E1384" s="118"/>
      <c r="F1384" s="118"/>
      <c r="G1384" s="118"/>
      <c r="H1384" s="118"/>
      <c r="I1384" s="118"/>
      <c r="J1384" s="118"/>
      <c r="K1384" s="118"/>
      <c r="L1384" s="118"/>
      <c r="M1384" s="118"/>
      <c r="N1384" s="93"/>
    </row>
    <row r="1385" spans="2:14">
      <c r="B1385" s="118"/>
      <c r="C1385" s="118"/>
      <c r="D1385" s="118"/>
      <c r="E1385" s="118"/>
      <c r="F1385" s="118"/>
      <c r="G1385" s="118"/>
      <c r="H1385" s="118"/>
      <c r="I1385" s="118"/>
      <c r="J1385" s="118"/>
      <c r="K1385" s="118"/>
      <c r="L1385" s="118"/>
      <c r="M1385" s="118"/>
      <c r="N1385" s="93"/>
    </row>
    <row r="1386" spans="2:14">
      <c r="B1386" s="118"/>
      <c r="C1386" s="118"/>
      <c r="D1386" s="118"/>
      <c r="E1386" s="118"/>
      <c r="F1386" s="118"/>
      <c r="G1386" s="118"/>
      <c r="H1386" s="118"/>
      <c r="I1386" s="118"/>
      <c r="J1386" s="118"/>
      <c r="K1386" s="118"/>
      <c r="L1386" s="118"/>
      <c r="M1386" s="118"/>
      <c r="N1386" s="93"/>
    </row>
    <row r="1387" spans="2:14">
      <c r="B1387" s="118"/>
      <c r="C1387" s="118"/>
      <c r="D1387" s="118"/>
      <c r="E1387" s="118"/>
      <c r="F1387" s="118"/>
      <c r="G1387" s="118"/>
      <c r="H1387" s="118"/>
      <c r="I1387" s="118"/>
      <c r="J1387" s="118"/>
      <c r="K1387" s="118"/>
      <c r="L1387" s="118"/>
      <c r="M1387" s="118"/>
      <c r="N1387" s="93"/>
    </row>
    <row r="1388" spans="2:14">
      <c r="B1388" s="118"/>
      <c r="C1388" s="118"/>
      <c r="D1388" s="118"/>
      <c r="E1388" s="118"/>
      <c r="F1388" s="118"/>
      <c r="G1388" s="118"/>
      <c r="H1388" s="118"/>
      <c r="I1388" s="118"/>
      <c r="J1388" s="118"/>
      <c r="K1388" s="118"/>
      <c r="L1388" s="118"/>
      <c r="M1388" s="118"/>
      <c r="N1388" s="93"/>
    </row>
    <row r="1389" spans="2:14">
      <c r="B1389" s="118"/>
      <c r="C1389" s="118"/>
      <c r="D1389" s="118"/>
      <c r="E1389" s="118"/>
      <c r="F1389" s="118"/>
      <c r="G1389" s="118"/>
      <c r="H1389" s="118"/>
      <c r="I1389" s="118"/>
      <c r="J1389" s="118"/>
      <c r="K1389" s="118"/>
      <c r="L1389" s="118"/>
      <c r="M1389" s="118"/>
      <c r="N1389" s="93"/>
    </row>
    <row r="1390" spans="2:14">
      <c r="B1390" s="118"/>
      <c r="C1390" s="118"/>
      <c r="D1390" s="118"/>
      <c r="E1390" s="118"/>
      <c r="F1390" s="118"/>
      <c r="G1390" s="118"/>
      <c r="H1390" s="118"/>
      <c r="I1390" s="118"/>
      <c r="J1390" s="118"/>
      <c r="K1390" s="118"/>
      <c r="L1390" s="118"/>
      <c r="M1390" s="118"/>
      <c r="N1390" s="93"/>
    </row>
    <row r="1391" spans="2:14">
      <c r="B1391" s="118"/>
      <c r="C1391" s="118"/>
      <c r="D1391" s="118"/>
      <c r="E1391" s="118"/>
      <c r="F1391" s="118"/>
      <c r="G1391" s="118"/>
      <c r="H1391" s="118"/>
      <c r="I1391" s="118"/>
      <c r="J1391" s="118"/>
      <c r="K1391" s="118"/>
      <c r="L1391" s="118"/>
      <c r="M1391" s="118"/>
      <c r="N1391" s="93"/>
    </row>
    <row r="1392" spans="2:14">
      <c r="B1392" s="118"/>
      <c r="C1392" s="118"/>
      <c r="D1392" s="118"/>
      <c r="E1392" s="118"/>
      <c r="F1392" s="118"/>
      <c r="G1392" s="118"/>
      <c r="H1392" s="118"/>
      <c r="I1392" s="118"/>
      <c r="J1392" s="118"/>
      <c r="K1392" s="118"/>
      <c r="L1392" s="118"/>
      <c r="M1392" s="118"/>
      <c r="N1392" s="93"/>
    </row>
    <row r="1393" spans="2:14">
      <c r="B1393" s="118"/>
      <c r="C1393" s="118"/>
      <c r="D1393" s="118"/>
      <c r="E1393" s="118"/>
      <c r="F1393" s="118"/>
      <c r="G1393" s="118"/>
      <c r="H1393" s="118"/>
      <c r="I1393" s="118"/>
      <c r="J1393" s="118"/>
      <c r="K1393" s="118"/>
      <c r="L1393" s="118"/>
      <c r="M1393" s="118"/>
      <c r="N1393" s="93"/>
    </row>
    <row r="1394" spans="2:14">
      <c r="B1394" s="118"/>
      <c r="C1394" s="118"/>
      <c r="D1394" s="118"/>
      <c r="E1394" s="118"/>
      <c r="F1394" s="118"/>
      <c r="G1394" s="118"/>
      <c r="H1394" s="118"/>
      <c r="I1394" s="118"/>
      <c r="J1394" s="118"/>
      <c r="K1394" s="118"/>
      <c r="L1394" s="118"/>
      <c r="M1394" s="118"/>
      <c r="N1394" s="93"/>
    </row>
    <row r="1395" spans="2:14">
      <c r="B1395" s="118"/>
      <c r="C1395" s="118"/>
      <c r="D1395" s="118"/>
      <c r="E1395" s="118"/>
      <c r="F1395" s="118"/>
      <c r="G1395" s="118"/>
      <c r="H1395" s="118"/>
      <c r="I1395" s="118"/>
      <c r="J1395" s="118"/>
      <c r="K1395" s="118"/>
      <c r="L1395" s="118"/>
      <c r="M1395" s="118"/>
      <c r="N1395" s="93"/>
    </row>
    <row r="1396" spans="2:14">
      <c r="B1396" s="118"/>
      <c r="C1396" s="118"/>
      <c r="D1396" s="118"/>
      <c r="E1396" s="118"/>
      <c r="F1396" s="118"/>
      <c r="G1396" s="118"/>
      <c r="H1396" s="118"/>
      <c r="I1396" s="118"/>
      <c r="J1396" s="118"/>
      <c r="K1396" s="118"/>
      <c r="L1396" s="118"/>
      <c r="M1396" s="118"/>
      <c r="N1396" s="93"/>
    </row>
    <row r="1397" spans="2:14">
      <c r="B1397" s="118"/>
      <c r="C1397" s="118"/>
      <c r="D1397" s="118"/>
      <c r="E1397" s="118"/>
      <c r="F1397" s="118"/>
      <c r="G1397" s="118"/>
      <c r="H1397" s="118"/>
      <c r="I1397" s="118"/>
      <c r="J1397" s="118"/>
      <c r="K1397" s="118"/>
      <c r="L1397" s="118"/>
      <c r="M1397" s="118"/>
      <c r="N1397" s="93"/>
    </row>
    <row r="1398" spans="2:14">
      <c r="B1398" s="118"/>
      <c r="C1398" s="118"/>
      <c r="D1398" s="118"/>
      <c r="E1398" s="118"/>
      <c r="F1398" s="118"/>
      <c r="G1398" s="118"/>
      <c r="H1398" s="118"/>
      <c r="I1398" s="118"/>
      <c r="J1398" s="118"/>
      <c r="K1398" s="118"/>
      <c r="L1398" s="118"/>
      <c r="M1398" s="118"/>
      <c r="N1398" s="93"/>
    </row>
    <row r="1399" spans="2:14">
      <c r="B1399" s="118"/>
      <c r="C1399" s="118"/>
      <c r="D1399" s="118"/>
      <c r="E1399" s="118"/>
      <c r="F1399" s="118"/>
      <c r="G1399" s="118"/>
      <c r="H1399" s="118"/>
      <c r="I1399" s="118"/>
      <c r="J1399" s="118"/>
      <c r="K1399" s="118"/>
      <c r="L1399" s="118"/>
      <c r="M1399" s="118"/>
      <c r="N1399" s="93"/>
    </row>
    <row r="1400" spans="2:14">
      <c r="B1400" s="118"/>
      <c r="C1400" s="118"/>
      <c r="D1400" s="118"/>
      <c r="E1400" s="118"/>
      <c r="F1400" s="118"/>
      <c r="G1400" s="118"/>
      <c r="H1400" s="118"/>
      <c r="I1400" s="118"/>
      <c r="J1400" s="118"/>
      <c r="K1400" s="118"/>
      <c r="L1400" s="118"/>
      <c r="M1400" s="118"/>
      <c r="N1400" s="93"/>
    </row>
    <row r="1401" spans="2:14">
      <c r="B1401" s="118"/>
      <c r="C1401" s="118"/>
      <c r="D1401" s="118"/>
      <c r="E1401" s="118"/>
      <c r="F1401" s="118"/>
      <c r="G1401" s="118"/>
      <c r="H1401" s="118"/>
      <c r="I1401" s="118"/>
      <c r="J1401" s="118"/>
      <c r="K1401" s="118"/>
      <c r="L1401" s="118"/>
      <c r="M1401" s="118"/>
      <c r="N1401" s="93"/>
    </row>
    <row r="1402" spans="2:14">
      <c r="B1402" s="118"/>
      <c r="C1402" s="118"/>
      <c r="D1402" s="118"/>
      <c r="E1402" s="118"/>
      <c r="F1402" s="118"/>
      <c r="G1402" s="118"/>
      <c r="H1402" s="118"/>
      <c r="I1402" s="118"/>
      <c r="J1402" s="118"/>
      <c r="K1402" s="118"/>
      <c r="L1402" s="118"/>
      <c r="M1402" s="118"/>
      <c r="N1402" s="93"/>
    </row>
    <row r="1403" spans="2:14">
      <c r="B1403" s="118"/>
      <c r="C1403" s="118"/>
      <c r="D1403" s="118"/>
      <c r="E1403" s="118"/>
      <c r="F1403" s="118"/>
      <c r="G1403" s="118"/>
      <c r="H1403" s="118"/>
      <c r="I1403" s="118"/>
      <c r="J1403" s="118"/>
      <c r="K1403" s="118"/>
      <c r="L1403" s="118"/>
      <c r="M1403" s="118"/>
      <c r="N1403" s="93"/>
    </row>
    <row r="1404" spans="2:14">
      <c r="B1404" s="118"/>
      <c r="C1404" s="118"/>
      <c r="D1404" s="118"/>
      <c r="E1404" s="118"/>
      <c r="F1404" s="118"/>
      <c r="G1404" s="118"/>
      <c r="H1404" s="118"/>
      <c r="I1404" s="118"/>
      <c r="J1404" s="118"/>
      <c r="K1404" s="118"/>
      <c r="L1404" s="118"/>
      <c r="M1404" s="118"/>
      <c r="N1404" s="93"/>
    </row>
    <row r="1405" spans="2:14">
      <c r="B1405" s="118"/>
      <c r="C1405" s="118"/>
      <c r="D1405" s="118"/>
      <c r="E1405" s="118"/>
      <c r="F1405" s="118"/>
      <c r="G1405" s="118"/>
      <c r="H1405" s="118"/>
      <c r="I1405" s="118"/>
      <c r="J1405" s="118"/>
      <c r="K1405" s="118"/>
      <c r="L1405" s="118"/>
      <c r="M1405" s="118"/>
      <c r="N1405" s="93"/>
    </row>
    <row r="1406" spans="2:14">
      <c r="B1406" s="118"/>
      <c r="C1406" s="118"/>
      <c r="D1406" s="118"/>
      <c r="E1406" s="118"/>
      <c r="F1406" s="118"/>
      <c r="G1406" s="118"/>
      <c r="H1406" s="118"/>
      <c r="I1406" s="118"/>
      <c r="J1406" s="118"/>
      <c r="K1406" s="118"/>
      <c r="L1406" s="118"/>
      <c r="M1406" s="118"/>
      <c r="N1406" s="93"/>
    </row>
    <row r="1407" spans="2:14">
      <c r="B1407" s="118"/>
      <c r="C1407" s="118"/>
      <c r="D1407" s="118"/>
      <c r="E1407" s="118"/>
      <c r="F1407" s="118"/>
      <c r="G1407" s="118"/>
      <c r="H1407" s="118"/>
      <c r="I1407" s="118"/>
      <c r="J1407" s="118"/>
      <c r="K1407" s="118"/>
      <c r="L1407" s="118"/>
      <c r="M1407" s="118"/>
      <c r="N1407" s="93"/>
    </row>
    <row r="1408" spans="2:14">
      <c r="B1408" s="118"/>
      <c r="C1408" s="118"/>
      <c r="D1408" s="118"/>
      <c r="E1408" s="118"/>
      <c r="F1408" s="118"/>
      <c r="G1408" s="118"/>
      <c r="H1408" s="118"/>
      <c r="I1408" s="118"/>
      <c r="J1408" s="118"/>
      <c r="K1408" s="118"/>
      <c r="L1408" s="118"/>
      <c r="M1408" s="118"/>
      <c r="N1408" s="93"/>
    </row>
    <row r="1409" spans="2:14">
      <c r="B1409" s="118"/>
      <c r="C1409" s="118"/>
      <c r="D1409" s="118"/>
      <c r="E1409" s="118"/>
      <c r="F1409" s="118"/>
      <c r="G1409" s="118"/>
      <c r="H1409" s="118"/>
      <c r="I1409" s="118"/>
      <c r="J1409" s="118"/>
      <c r="K1409" s="118"/>
      <c r="L1409" s="118"/>
      <c r="M1409" s="118"/>
      <c r="N1409" s="93"/>
    </row>
    <row r="1410" spans="2:14">
      <c r="B1410" s="118"/>
      <c r="C1410" s="118"/>
      <c r="D1410" s="118"/>
      <c r="E1410" s="118"/>
      <c r="F1410" s="118"/>
      <c r="G1410" s="118"/>
      <c r="H1410" s="118"/>
      <c r="I1410" s="118"/>
      <c r="J1410" s="118"/>
      <c r="K1410" s="118"/>
      <c r="L1410" s="118"/>
      <c r="M1410" s="118"/>
      <c r="N1410" s="93"/>
    </row>
    <row r="1411" spans="2:14">
      <c r="B1411" s="118"/>
      <c r="C1411" s="118"/>
      <c r="D1411" s="118"/>
      <c r="E1411" s="118"/>
      <c r="F1411" s="118"/>
      <c r="G1411" s="118"/>
      <c r="H1411" s="118"/>
      <c r="I1411" s="118"/>
      <c r="J1411" s="118"/>
      <c r="K1411" s="118"/>
      <c r="L1411" s="118"/>
      <c r="M1411" s="118"/>
      <c r="N1411" s="93"/>
    </row>
    <row r="1412" spans="2:14">
      <c r="B1412" s="118"/>
      <c r="C1412" s="118"/>
      <c r="D1412" s="118"/>
      <c r="E1412" s="118"/>
      <c r="F1412" s="118"/>
      <c r="G1412" s="118"/>
      <c r="H1412" s="118"/>
      <c r="I1412" s="118"/>
      <c r="J1412" s="118"/>
      <c r="K1412" s="118"/>
      <c r="L1412" s="118"/>
      <c r="M1412" s="118"/>
      <c r="N1412" s="93"/>
    </row>
    <row r="1413" spans="2:14">
      <c r="B1413" s="118"/>
      <c r="C1413" s="118"/>
      <c r="D1413" s="118"/>
      <c r="E1413" s="118"/>
      <c r="F1413" s="118"/>
      <c r="G1413" s="118"/>
      <c r="H1413" s="118"/>
      <c r="I1413" s="118"/>
      <c r="J1413" s="118"/>
      <c r="K1413" s="118"/>
      <c r="L1413" s="118"/>
      <c r="M1413" s="118"/>
      <c r="N1413" s="93"/>
    </row>
    <row r="1414" spans="2:14">
      <c r="B1414" s="118"/>
      <c r="C1414" s="118"/>
      <c r="D1414" s="118"/>
      <c r="E1414" s="118"/>
      <c r="F1414" s="118"/>
      <c r="G1414" s="118"/>
      <c r="H1414" s="118"/>
      <c r="I1414" s="118"/>
      <c r="J1414" s="118"/>
      <c r="K1414" s="118"/>
      <c r="L1414" s="118"/>
      <c r="M1414" s="118"/>
      <c r="N1414" s="93"/>
    </row>
    <row r="1415" spans="2:14">
      <c r="B1415" s="118"/>
      <c r="C1415" s="118"/>
      <c r="D1415" s="118"/>
      <c r="E1415" s="118"/>
      <c r="F1415" s="118"/>
      <c r="G1415" s="118"/>
      <c r="H1415" s="118"/>
      <c r="I1415" s="118"/>
      <c r="J1415" s="118"/>
      <c r="K1415" s="118"/>
      <c r="L1415" s="118"/>
      <c r="M1415" s="118"/>
      <c r="N1415" s="93"/>
    </row>
    <row r="1416" spans="2:14">
      <c r="B1416" s="118"/>
      <c r="C1416" s="118"/>
      <c r="D1416" s="118"/>
      <c r="E1416" s="118"/>
      <c r="F1416" s="118"/>
      <c r="G1416" s="118"/>
      <c r="H1416" s="118"/>
      <c r="I1416" s="118"/>
      <c r="J1416" s="118"/>
      <c r="K1416" s="118"/>
      <c r="L1416" s="118"/>
      <c r="M1416" s="118"/>
      <c r="N1416" s="93"/>
    </row>
    <row r="1417" spans="2:14">
      <c r="B1417" s="118"/>
      <c r="C1417" s="118"/>
      <c r="D1417" s="118"/>
      <c r="E1417" s="118"/>
      <c r="F1417" s="118"/>
      <c r="G1417" s="118"/>
      <c r="H1417" s="118"/>
      <c r="I1417" s="118"/>
      <c r="J1417" s="118"/>
      <c r="K1417" s="118"/>
      <c r="L1417" s="118"/>
      <c r="M1417" s="118"/>
      <c r="N1417" s="93"/>
    </row>
    <row r="1418" spans="2:14">
      <c r="B1418" s="118"/>
      <c r="C1418" s="118"/>
      <c r="D1418" s="118"/>
      <c r="E1418" s="118"/>
      <c r="F1418" s="118"/>
      <c r="G1418" s="118"/>
      <c r="H1418" s="118"/>
      <c r="I1418" s="118"/>
      <c r="J1418" s="118"/>
      <c r="K1418" s="118"/>
      <c r="L1418" s="118"/>
      <c r="M1418" s="118"/>
      <c r="N1418" s="93"/>
    </row>
    <row r="1419" spans="2:14">
      <c r="B1419" s="118"/>
      <c r="C1419" s="118"/>
      <c r="D1419" s="118"/>
      <c r="E1419" s="118"/>
      <c r="F1419" s="118"/>
      <c r="G1419" s="118"/>
      <c r="H1419" s="118"/>
      <c r="I1419" s="118"/>
      <c r="J1419" s="118"/>
      <c r="K1419" s="118"/>
      <c r="L1419" s="118"/>
      <c r="M1419" s="118"/>
      <c r="N1419" s="93"/>
    </row>
    <row r="1420" spans="2:14">
      <c r="B1420" s="118"/>
      <c r="C1420" s="118"/>
      <c r="D1420" s="118"/>
      <c r="E1420" s="118"/>
      <c r="F1420" s="118"/>
      <c r="G1420" s="118"/>
      <c r="H1420" s="118"/>
      <c r="I1420" s="118"/>
      <c r="J1420" s="118"/>
      <c r="K1420" s="118"/>
      <c r="L1420" s="118"/>
      <c r="M1420" s="118"/>
      <c r="N1420" s="93"/>
    </row>
    <row r="1421" spans="2:14">
      <c r="B1421" s="118"/>
      <c r="C1421" s="118"/>
      <c r="D1421" s="118"/>
      <c r="E1421" s="118"/>
      <c r="F1421" s="118"/>
      <c r="G1421" s="118"/>
      <c r="H1421" s="118"/>
      <c r="I1421" s="118"/>
      <c r="J1421" s="118"/>
      <c r="K1421" s="118"/>
      <c r="L1421" s="118"/>
      <c r="M1421" s="118"/>
      <c r="N1421" s="93"/>
    </row>
    <row r="1422" spans="2:14">
      <c r="B1422" s="118"/>
      <c r="C1422" s="118"/>
      <c r="D1422" s="118"/>
      <c r="E1422" s="118"/>
      <c r="F1422" s="118"/>
      <c r="G1422" s="118"/>
      <c r="H1422" s="118"/>
      <c r="I1422" s="118"/>
      <c r="J1422" s="118"/>
      <c r="K1422" s="118"/>
      <c r="L1422" s="118"/>
      <c r="M1422" s="118"/>
      <c r="N1422" s="93"/>
    </row>
    <row r="1423" spans="2:14">
      <c r="B1423" s="118"/>
      <c r="C1423" s="118"/>
      <c r="D1423" s="118"/>
      <c r="E1423" s="118"/>
      <c r="F1423" s="118"/>
      <c r="G1423" s="118"/>
      <c r="H1423" s="118"/>
      <c r="I1423" s="118"/>
      <c r="J1423" s="118"/>
      <c r="K1423" s="118"/>
      <c r="L1423" s="118"/>
      <c r="M1423" s="118"/>
      <c r="N1423" s="93"/>
    </row>
    <row r="1424" spans="2:14">
      <c r="B1424" s="118"/>
      <c r="C1424" s="118"/>
      <c r="D1424" s="118"/>
      <c r="E1424" s="118"/>
      <c r="F1424" s="118"/>
      <c r="G1424" s="118"/>
      <c r="H1424" s="118"/>
      <c r="I1424" s="118"/>
      <c r="J1424" s="118"/>
      <c r="K1424" s="118"/>
      <c r="L1424" s="118"/>
      <c r="M1424" s="118"/>
      <c r="N1424" s="93"/>
    </row>
    <row r="1425" spans="2:14">
      <c r="B1425" s="118"/>
      <c r="C1425" s="118"/>
      <c r="D1425" s="118"/>
      <c r="E1425" s="118"/>
      <c r="F1425" s="118"/>
      <c r="G1425" s="118"/>
      <c r="H1425" s="118"/>
      <c r="I1425" s="118"/>
      <c r="J1425" s="118"/>
      <c r="K1425" s="118"/>
      <c r="L1425" s="118"/>
      <c r="M1425" s="118"/>
      <c r="N1425" s="93"/>
    </row>
    <row r="1426" spans="2:14">
      <c r="B1426" s="118"/>
      <c r="C1426" s="118"/>
      <c r="D1426" s="118"/>
      <c r="E1426" s="118"/>
      <c r="F1426" s="118"/>
      <c r="G1426" s="118"/>
      <c r="H1426" s="118"/>
      <c r="I1426" s="118"/>
      <c r="J1426" s="118"/>
      <c r="K1426" s="118"/>
      <c r="L1426" s="118"/>
      <c r="M1426" s="118"/>
      <c r="N1426" s="93"/>
    </row>
    <row r="1427" spans="2:14">
      <c r="B1427" s="118"/>
      <c r="C1427" s="118"/>
      <c r="D1427" s="118"/>
      <c r="E1427" s="118"/>
      <c r="F1427" s="118"/>
      <c r="G1427" s="118"/>
      <c r="H1427" s="118"/>
      <c r="I1427" s="118"/>
      <c r="J1427" s="118"/>
      <c r="K1427" s="118"/>
      <c r="L1427" s="118"/>
      <c r="M1427" s="118"/>
      <c r="N1427" s="93"/>
    </row>
    <row r="1428" spans="2:14">
      <c r="B1428" s="118"/>
      <c r="C1428" s="118"/>
      <c r="D1428" s="118"/>
      <c r="E1428" s="118"/>
      <c r="F1428" s="118"/>
      <c r="G1428" s="118"/>
      <c r="H1428" s="118"/>
      <c r="I1428" s="118"/>
      <c r="J1428" s="118"/>
      <c r="K1428" s="118"/>
      <c r="L1428" s="118"/>
      <c r="M1428" s="118"/>
      <c r="N1428" s="93"/>
    </row>
    <row r="1429" spans="2:14">
      <c r="B1429" s="118"/>
      <c r="C1429" s="118"/>
      <c r="D1429" s="118"/>
      <c r="E1429" s="118"/>
      <c r="F1429" s="118"/>
      <c r="G1429" s="118"/>
      <c r="H1429" s="118"/>
      <c r="I1429" s="118"/>
      <c r="J1429" s="118"/>
      <c r="K1429" s="118"/>
      <c r="L1429" s="118"/>
      <c r="M1429" s="118"/>
      <c r="N1429" s="93"/>
    </row>
    <row r="1430" spans="2:14">
      <c r="B1430" s="118"/>
      <c r="C1430" s="118"/>
      <c r="D1430" s="118"/>
      <c r="E1430" s="118"/>
      <c r="F1430" s="118"/>
      <c r="G1430" s="118"/>
      <c r="H1430" s="118"/>
      <c r="I1430" s="118"/>
      <c r="J1430" s="118"/>
      <c r="K1430" s="118"/>
      <c r="L1430" s="118"/>
      <c r="M1430" s="118"/>
      <c r="N1430" s="93"/>
    </row>
    <row r="1431" spans="2:14">
      <c r="B1431" s="118"/>
      <c r="C1431" s="118"/>
      <c r="D1431" s="118"/>
      <c r="E1431" s="118"/>
      <c r="F1431" s="118"/>
      <c r="G1431" s="118"/>
      <c r="H1431" s="118"/>
      <c r="I1431" s="118"/>
      <c r="J1431" s="118"/>
      <c r="K1431" s="118"/>
      <c r="L1431" s="118"/>
      <c r="M1431" s="118"/>
      <c r="N1431" s="93"/>
    </row>
    <row r="1432" spans="2:14">
      <c r="B1432" s="118"/>
      <c r="C1432" s="118"/>
      <c r="D1432" s="118"/>
      <c r="E1432" s="118"/>
      <c r="F1432" s="118"/>
      <c r="G1432" s="118"/>
      <c r="H1432" s="118"/>
      <c r="I1432" s="118"/>
      <c r="J1432" s="118"/>
      <c r="K1432" s="118"/>
      <c r="L1432" s="118"/>
      <c r="M1432" s="118"/>
      <c r="N1432" s="93"/>
    </row>
    <row r="1433" spans="2:14">
      <c r="B1433" s="118"/>
      <c r="C1433" s="118"/>
      <c r="D1433" s="118"/>
      <c r="E1433" s="118"/>
      <c r="F1433" s="118"/>
      <c r="G1433" s="118"/>
      <c r="H1433" s="118"/>
      <c r="I1433" s="118"/>
      <c r="J1433" s="118"/>
      <c r="K1433" s="118"/>
      <c r="L1433" s="118"/>
      <c r="M1433" s="118"/>
      <c r="N1433" s="93"/>
    </row>
    <row r="1434" spans="2:14">
      <c r="B1434" s="118"/>
      <c r="C1434" s="118"/>
      <c r="D1434" s="118"/>
      <c r="E1434" s="118"/>
      <c r="F1434" s="118"/>
      <c r="G1434" s="118"/>
      <c r="H1434" s="118"/>
      <c r="I1434" s="118"/>
      <c r="J1434" s="118"/>
      <c r="K1434" s="118"/>
      <c r="L1434" s="118"/>
      <c r="M1434" s="118"/>
      <c r="N1434" s="93"/>
    </row>
    <row r="1435" spans="2:14">
      <c r="B1435" s="118"/>
      <c r="C1435" s="118"/>
      <c r="D1435" s="118"/>
      <c r="E1435" s="118"/>
      <c r="F1435" s="118"/>
      <c r="G1435" s="118"/>
      <c r="H1435" s="118"/>
      <c r="I1435" s="118"/>
      <c r="J1435" s="118"/>
      <c r="K1435" s="118"/>
      <c r="L1435" s="118"/>
      <c r="M1435" s="118"/>
      <c r="N1435" s="93"/>
    </row>
    <row r="1436" spans="2:14">
      <c r="B1436" s="118"/>
      <c r="C1436" s="118"/>
      <c r="D1436" s="118"/>
      <c r="E1436" s="118"/>
      <c r="F1436" s="118"/>
      <c r="G1436" s="118"/>
      <c r="H1436" s="118"/>
      <c r="I1436" s="118"/>
      <c r="J1436" s="118"/>
      <c r="K1436" s="118"/>
      <c r="L1436" s="118"/>
      <c r="M1436" s="118"/>
      <c r="N1436" s="93"/>
    </row>
    <row r="1437" spans="2:14">
      <c r="B1437" s="118"/>
      <c r="C1437" s="118"/>
      <c r="D1437" s="118"/>
      <c r="E1437" s="118"/>
      <c r="F1437" s="118"/>
      <c r="G1437" s="118"/>
      <c r="H1437" s="118"/>
      <c r="I1437" s="118"/>
      <c r="J1437" s="118"/>
      <c r="K1437" s="118"/>
      <c r="L1437" s="118"/>
      <c r="M1437" s="118"/>
      <c r="N1437" s="93"/>
    </row>
    <row r="1438" spans="2:14">
      <c r="B1438" s="118"/>
      <c r="C1438" s="118"/>
      <c r="D1438" s="118"/>
      <c r="E1438" s="118"/>
      <c r="F1438" s="118"/>
      <c r="G1438" s="118"/>
      <c r="H1438" s="118"/>
      <c r="I1438" s="118"/>
      <c r="J1438" s="118"/>
      <c r="K1438" s="118"/>
      <c r="L1438" s="118"/>
      <c r="M1438" s="118"/>
      <c r="N1438" s="93"/>
    </row>
    <row r="1439" spans="2:14">
      <c r="B1439" s="118"/>
      <c r="C1439" s="118"/>
      <c r="D1439" s="118"/>
      <c r="E1439" s="118"/>
      <c r="F1439" s="118"/>
      <c r="G1439" s="118"/>
      <c r="H1439" s="118"/>
      <c r="I1439" s="118"/>
      <c r="J1439" s="118"/>
      <c r="K1439" s="118"/>
      <c r="L1439" s="118"/>
      <c r="M1439" s="118"/>
      <c r="N1439" s="93"/>
    </row>
    <row r="1440" spans="2:14">
      <c r="B1440" s="118"/>
      <c r="C1440" s="118"/>
      <c r="D1440" s="118"/>
      <c r="E1440" s="118"/>
      <c r="F1440" s="118"/>
      <c r="G1440" s="118"/>
      <c r="H1440" s="118"/>
      <c r="I1440" s="118"/>
      <c r="J1440" s="118"/>
      <c r="K1440" s="118"/>
      <c r="L1440" s="118"/>
      <c r="M1440" s="118"/>
      <c r="N1440" s="93"/>
    </row>
    <row r="1441" spans="2:14">
      <c r="B1441" s="118"/>
      <c r="C1441" s="118"/>
      <c r="D1441" s="118"/>
      <c r="E1441" s="118"/>
      <c r="F1441" s="118"/>
      <c r="G1441" s="118"/>
      <c r="H1441" s="118"/>
      <c r="I1441" s="118"/>
      <c r="J1441" s="118"/>
      <c r="K1441" s="118"/>
      <c r="L1441" s="118"/>
      <c r="M1441" s="118"/>
      <c r="N1441" s="93"/>
    </row>
    <row r="1442" spans="2:14">
      <c r="B1442" s="118"/>
      <c r="C1442" s="118"/>
      <c r="D1442" s="118"/>
      <c r="E1442" s="118"/>
      <c r="F1442" s="118"/>
      <c r="G1442" s="118"/>
      <c r="H1442" s="118"/>
      <c r="I1442" s="118"/>
      <c r="J1442" s="118"/>
      <c r="K1442" s="118"/>
      <c r="L1442" s="118"/>
      <c r="M1442" s="118"/>
      <c r="N1442" s="93"/>
    </row>
    <row r="1443" spans="2:14">
      <c r="B1443" s="118"/>
      <c r="C1443" s="118"/>
      <c r="D1443" s="118"/>
      <c r="E1443" s="118"/>
      <c r="F1443" s="118"/>
      <c r="G1443" s="118"/>
      <c r="H1443" s="118"/>
      <c r="I1443" s="118"/>
      <c r="J1443" s="118"/>
      <c r="K1443" s="118"/>
      <c r="L1443" s="118"/>
      <c r="M1443" s="118"/>
      <c r="N1443" s="93"/>
    </row>
    <row r="1444" spans="2:14">
      <c r="B1444" s="118"/>
      <c r="C1444" s="118"/>
      <c r="D1444" s="118"/>
      <c r="E1444" s="118"/>
      <c r="F1444" s="118"/>
      <c r="G1444" s="118"/>
      <c r="H1444" s="118"/>
      <c r="I1444" s="118"/>
      <c r="J1444" s="118"/>
      <c r="K1444" s="118"/>
      <c r="L1444" s="118"/>
      <c r="M1444" s="118"/>
      <c r="N1444" s="93"/>
    </row>
    <row r="1445" spans="2:14">
      <c r="B1445" s="118"/>
      <c r="C1445" s="118"/>
      <c r="D1445" s="118"/>
      <c r="E1445" s="118"/>
      <c r="F1445" s="118"/>
      <c r="G1445" s="118"/>
      <c r="H1445" s="118"/>
      <c r="I1445" s="118"/>
      <c r="J1445" s="118"/>
      <c r="K1445" s="118"/>
      <c r="L1445" s="118"/>
      <c r="M1445" s="118"/>
      <c r="N1445" s="93"/>
    </row>
    <row r="1446" spans="2:14">
      <c r="B1446" s="118"/>
      <c r="C1446" s="118"/>
      <c r="D1446" s="118"/>
      <c r="E1446" s="118"/>
      <c r="F1446" s="118"/>
      <c r="G1446" s="118"/>
      <c r="H1446" s="118"/>
      <c r="I1446" s="118"/>
      <c r="J1446" s="118"/>
      <c r="K1446" s="118"/>
      <c r="L1446" s="118"/>
      <c r="M1446" s="118"/>
      <c r="N1446" s="93"/>
    </row>
    <row r="1447" spans="2:14">
      <c r="B1447" s="118"/>
      <c r="C1447" s="118"/>
      <c r="D1447" s="118"/>
      <c r="E1447" s="118"/>
      <c r="F1447" s="118"/>
      <c r="G1447" s="118"/>
      <c r="H1447" s="118"/>
      <c r="I1447" s="118"/>
      <c r="J1447" s="118"/>
      <c r="K1447" s="118"/>
      <c r="L1447" s="118"/>
      <c r="M1447" s="118"/>
      <c r="N1447" s="93"/>
    </row>
    <row r="1448" spans="2:14">
      <c r="B1448" s="118"/>
      <c r="C1448" s="118"/>
      <c r="D1448" s="118"/>
      <c r="E1448" s="118"/>
      <c r="F1448" s="118"/>
      <c r="G1448" s="118"/>
      <c r="H1448" s="118"/>
      <c r="I1448" s="118"/>
      <c r="J1448" s="118"/>
      <c r="K1448" s="118"/>
      <c r="L1448" s="118"/>
      <c r="M1448" s="118"/>
      <c r="N1448" s="93"/>
    </row>
    <row r="1449" spans="2:14">
      <c r="B1449" s="118"/>
      <c r="C1449" s="118"/>
      <c r="D1449" s="118"/>
      <c r="E1449" s="118"/>
      <c r="F1449" s="118"/>
      <c r="G1449" s="118"/>
      <c r="H1449" s="118"/>
      <c r="I1449" s="118"/>
      <c r="J1449" s="118"/>
      <c r="K1449" s="118"/>
      <c r="L1449" s="118"/>
      <c r="M1449" s="118"/>
      <c r="N1449" s="93"/>
    </row>
    <row r="1450" spans="2:14">
      <c r="B1450" s="118"/>
      <c r="C1450" s="118"/>
      <c r="D1450" s="118"/>
      <c r="E1450" s="118"/>
      <c r="F1450" s="118"/>
      <c r="G1450" s="118"/>
      <c r="H1450" s="118"/>
      <c r="I1450" s="118"/>
      <c r="J1450" s="118"/>
      <c r="K1450" s="118"/>
      <c r="L1450" s="118"/>
      <c r="M1450" s="118"/>
      <c r="N1450" s="93"/>
    </row>
    <row r="1451" spans="2:14">
      <c r="B1451" s="118"/>
      <c r="C1451" s="118"/>
      <c r="D1451" s="118"/>
      <c r="E1451" s="118"/>
      <c r="F1451" s="118"/>
      <c r="G1451" s="118"/>
      <c r="H1451" s="118"/>
      <c r="I1451" s="118"/>
      <c r="J1451" s="118"/>
      <c r="K1451" s="118"/>
      <c r="L1451" s="118"/>
      <c r="M1451" s="118"/>
      <c r="N1451" s="93"/>
    </row>
    <row r="1452" spans="2:14">
      <c r="B1452" s="118"/>
      <c r="C1452" s="118"/>
      <c r="D1452" s="118"/>
      <c r="E1452" s="118"/>
      <c r="F1452" s="118"/>
      <c r="G1452" s="118"/>
      <c r="H1452" s="118"/>
      <c r="I1452" s="118"/>
      <c r="J1452" s="118"/>
      <c r="K1452" s="118"/>
      <c r="L1452" s="118"/>
      <c r="M1452" s="118"/>
      <c r="N1452" s="93"/>
    </row>
    <row r="1453" spans="2:14">
      <c r="B1453" s="118"/>
      <c r="C1453" s="118"/>
      <c r="D1453" s="118"/>
      <c r="E1453" s="118"/>
      <c r="F1453" s="118"/>
      <c r="G1453" s="118"/>
      <c r="H1453" s="118"/>
      <c r="I1453" s="118"/>
      <c r="J1453" s="118"/>
      <c r="K1453" s="118"/>
      <c r="L1453" s="118"/>
      <c r="M1453" s="118"/>
      <c r="N1453" s="93"/>
    </row>
    <row r="1454" spans="2:14">
      <c r="B1454" s="118"/>
      <c r="C1454" s="118"/>
      <c r="D1454" s="118"/>
      <c r="E1454" s="118"/>
      <c r="F1454" s="118"/>
      <c r="G1454" s="118"/>
      <c r="H1454" s="118"/>
      <c r="I1454" s="118"/>
      <c r="J1454" s="118"/>
      <c r="K1454" s="118"/>
      <c r="L1454" s="118"/>
      <c r="M1454" s="118"/>
      <c r="N1454" s="93"/>
    </row>
    <row r="1455" spans="2:14">
      <c r="B1455" s="118"/>
      <c r="C1455" s="118"/>
      <c r="D1455" s="118"/>
      <c r="E1455" s="118"/>
      <c r="F1455" s="118"/>
      <c r="G1455" s="118"/>
      <c r="H1455" s="118"/>
      <c r="I1455" s="118"/>
      <c r="J1455" s="118"/>
      <c r="K1455" s="118"/>
      <c r="L1455" s="118"/>
      <c r="M1455" s="118"/>
      <c r="N1455" s="93"/>
    </row>
    <row r="1456" spans="2:14">
      <c r="B1456" s="118"/>
      <c r="C1456" s="118"/>
      <c r="D1456" s="118"/>
      <c r="E1456" s="118"/>
      <c r="F1456" s="118"/>
      <c r="G1456" s="118"/>
      <c r="H1456" s="118"/>
      <c r="I1456" s="118"/>
      <c r="J1456" s="118"/>
      <c r="K1456" s="118"/>
      <c r="L1456" s="118"/>
      <c r="M1456" s="118"/>
      <c r="N1456" s="93"/>
    </row>
    <row r="1457" spans="2:14">
      <c r="B1457" s="118"/>
      <c r="C1457" s="118"/>
      <c r="D1457" s="118"/>
      <c r="E1457" s="118"/>
      <c r="F1457" s="118"/>
      <c r="G1457" s="118"/>
      <c r="H1457" s="118"/>
      <c r="I1457" s="118"/>
      <c r="J1457" s="118"/>
      <c r="K1457" s="118"/>
      <c r="L1457" s="118"/>
      <c r="M1457" s="118"/>
      <c r="N1457" s="93"/>
    </row>
    <row r="1458" spans="2:14">
      <c r="B1458" s="118"/>
      <c r="C1458" s="118"/>
      <c r="D1458" s="118"/>
      <c r="E1458" s="118"/>
      <c r="F1458" s="118"/>
      <c r="G1458" s="118"/>
      <c r="H1458" s="118"/>
      <c r="I1458" s="118"/>
      <c r="J1458" s="118"/>
      <c r="K1458" s="118"/>
      <c r="L1458" s="118"/>
      <c r="M1458" s="118"/>
      <c r="N1458" s="93"/>
    </row>
    <row r="1459" spans="2:14">
      <c r="B1459" s="118"/>
      <c r="C1459" s="118"/>
      <c r="D1459" s="118"/>
      <c r="E1459" s="118"/>
      <c r="F1459" s="118"/>
      <c r="G1459" s="118"/>
      <c r="H1459" s="118"/>
      <c r="I1459" s="118"/>
      <c r="J1459" s="118"/>
      <c r="K1459" s="118"/>
      <c r="L1459" s="118"/>
      <c r="M1459" s="118"/>
      <c r="N1459" s="93"/>
    </row>
    <row r="1460" spans="2:14">
      <c r="B1460" s="118"/>
      <c r="C1460" s="118"/>
      <c r="D1460" s="118"/>
      <c r="E1460" s="118"/>
      <c r="F1460" s="118"/>
      <c r="G1460" s="118"/>
      <c r="H1460" s="118"/>
      <c r="I1460" s="118"/>
      <c r="J1460" s="118"/>
      <c r="K1460" s="118"/>
      <c r="L1460" s="118"/>
      <c r="M1460" s="118"/>
      <c r="N1460" s="93"/>
    </row>
    <row r="1461" spans="2:14">
      <c r="B1461" s="118"/>
      <c r="C1461" s="118"/>
      <c r="D1461" s="118"/>
      <c r="E1461" s="118"/>
      <c r="F1461" s="118"/>
      <c r="G1461" s="118"/>
      <c r="H1461" s="118"/>
      <c r="I1461" s="118"/>
      <c r="J1461" s="118"/>
      <c r="K1461" s="118"/>
      <c r="L1461" s="118"/>
      <c r="M1461" s="118"/>
      <c r="N1461" s="93"/>
    </row>
    <row r="1462" spans="2:14">
      <c r="B1462" s="118"/>
      <c r="C1462" s="118"/>
      <c r="D1462" s="118"/>
      <c r="E1462" s="118"/>
      <c r="F1462" s="118"/>
      <c r="G1462" s="118"/>
      <c r="H1462" s="118"/>
      <c r="I1462" s="118"/>
      <c r="J1462" s="118"/>
      <c r="K1462" s="118"/>
      <c r="L1462" s="118"/>
      <c r="M1462" s="118"/>
      <c r="N1462" s="93"/>
    </row>
    <row r="1463" spans="2:14">
      <c r="B1463" s="118"/>
      <c r="C1463" s="118"/>
      <c r="D1463" s="118"/>
      <c r="E1463" s="118"/>
      <c r="F1463" s="118"/>
      <c r="G1463" s="118"/>
      <c r="H1463" s="118"/>
      <c r="I1463" s="118"/>
      <c r="J1463" s="118"/>
      <c r="K1463" s="118"/>
      <c r="L1463" s="118"/>
      <c r="M1463" s="118"/>
      <c r="N1463" s="93"/>
    </row>
    <row r="1464" spans="2:14">
      <c r="B1464" s="118"/>
      <c r="C1464" s="118"/>
      <c r="D1464" s="118"/>
      <c r="E1464" s="118"/>
      <c r="F1464" s="118"/>
      <c r="G1464" s="118"/>
      <c r="H1464" s="118"/>
      <c r="I1464" s="118"/>
      <c r="J1464" s="118"/>
      <c r="K1464" s="118"/>
      <c r="L1464" s="118"/>
      <c r="M1464" s="118"/>
      <c r="N1464" s="93"/>
    </row>
    <row r="1465" spans="2:14">
      <c r="B1465" s="118"/>
      <c r="C1465" s="118"/>
      <c r="D1465" s="118"/>
      <c r="E1465" s="118"/>
      <c r="F1465" s="118"/>
      <c r="G1465" s="118"/>
      <c r="H1465" s="118"/>
      <c r="I1465" s="118"/>
      <c r="J1465" s="118"/>
      <c r="K1465" s="118"/>
      <c r="L1465" s="118"/>
      <c r="M1465" s="118"/>
      <c r="N1465" s="93"/>
    </row>
    <row r="1466" spans="2:14">
      <c r="B1466" s="118"/>
      <c r="C1466" s="118"/>
      <c r="D1466" s="118"/>
      <c r="E1466" s="118"/>
      <c r="F1466" s="118"/>
      <c r="G1466" s="118"/>
      <c r="H1466" s="118"/>
      <c r="I1466" s="118"/>
      <c r="J1466" s="118"/>
      <c r="K1466" s="118"/>
      <c r="L1466" s="118"/>
      <c r="M1466" s="118"/>
      <c r="N1466" s="93"/>
    </row>
    <row r="1467" spans="2:14">
      <c r="B1467" s="118"/>
      <c r="C1467" s="118"/>
      <c r="D1467" s="118"/>
      <c r="E1467" s="118"/>
      <c r="F1467" s="118"/>
      <c r="G1467" s="118"/>
      <c r="H1467" s="118"/>
      <c r="I1467" s="118"/>
      <c r="J1467" s="118"/>
      <c r="K1467" s="118"/>
      <c r="L1467" s="118"/>
      <c r="M1467" s="118"/>
      <c r="N1467" s="93"/>
    </row>
    <row r="1468" spans="2:14">
      <c r="B1468" s="118"/>
      <c r="C1468" s="118"/>
      <c r="D1468" s="118"/>
      <c r="E1468" s="118"/>
      <c r="F1468" s="118"/>
      <c r="G1468" s="118"/>
      <c r="H1468" s="118"/>
      <c r="I1468" s="118"/>
      <c r="J1468" s="118"/>
      <c r="K1468" s="118"/>
      <c r="L1468" s="118"/>
      <c r="M1468" s="118"/>
      <c r="N1468" s="93"/>
    </row>
    <row r="1469" spans="2:14">
      <c r="B1469" s="118"/>
      <c r="C1469" s="118"/>
      <c r="D1469" s="118"/>
      <c r="E1469" s="118"/>
      <c r="F1469" s="118"/>
      <c r="G1469" s="118"/>
      <c r="H1469" s="118"/>
      <c r="I1469" s="118"/>
      <c r="J1469" s="118"/>
      <c r="K1469" s="118"/>
      <c r="L1469" s="118"/>
      <c r="M1469" s="118"/>
      <c r="N1469" s="93"/>
    </row>
    <row r="1470" spans="2:14">
      <c r="B1470" s="118"/>
      <c r="C1470" s="118"/>
      <c r="D1470" s="118"/>
      <c r="E1470" s="118"/>
      <c r="F1470" s="118"/>
      <c r="G1470" s="118"/>
      <c r="H1470" s="118"/>
      <c r="I1470" s="118"/>
      <c r="J1470" s="118"/>
      <c r="K1470" s="118"/>
      <c r="L1470" s="118"/>
      <c r="M1470" s="118"/>
      <c r="N1470" s="93"/>
    </row>
    <row r="1471" spans="2:14">
      <c r="B1471" s="118"/>
      <c r="C1471" s="118"/>
      <c r="D1471" s="118"/>
      <c r="E1471" s="118"/>
      <c r="F1471" s="118"/>
      <c r="G1471" s="118"/>
      <c r="H1471" s="118"/>
      <c r="I1471" s="118"/>
      <c r="J1471" s="118"/>
      <c r="K1471" s="118"/>
      <c r="L1471" s="118"/>
      <c r="M1471" s="118"/>
      <c r="N1471" s="93"/>
    </row>
    <row r="1472" spans="2:14">
      <c r="B1472" s="118"/>
      <c r="C1472" s="118"/>
      <c r="D1472" s="118"/>
      <c r="E1472" s="118"/>
      <c r="F1472" s="118"/>
      <c r="G1472" s="118"/>
      <c r="H1472" s="118"/>
      <c r="I1472" s="118"/>
      <c r="J1472" s="118"/>
      <c r="K1472" s="118"/>
      <c r="L1472" s="118"/>
      <c r="M1472" s="118"/>
      <c r="N1472" s="93"/>
    </row>
    <row r="1473" spans="2:14">
      <c r="B1473" s="118"/>
      <c r="C1473" s="118"/>
      <c r="D1473" s="118"/>
      <c r="E1473" s="118"/>
      <c r="F1473" s="118"/>
      <c r="G1473" s="118"/>
      <c r="H1473" s="118"/>
      <c r="I1473" s="118"/>
      <c r="J1473" s="118"/>
      <c r="K1473" s="118"/>
      <c r="L1473" s="118"/>
      <c r="M1473" s="118"/>
      <c r="N1473" s="93"/>
    </row>
    <row r="1474" spans="2:14">
      <c r="B1474" s="118"/>
      <c r="C1474" s="118"/>
      <c r="D1474" s="118"/>
      <c r="E1474" s="118"/>
      <c r="F1474" s="118"/>
      <c r="G1474" s="118"/>
      <c r="H1474" s="118"/>
      <c r="I1474" s="118"/>
      <c r="J1474" s="118"/>
      <c r="K1474" s="118"/>
      <c r="L1474" s="118"/>
      <c r="M1474" s="118"/>
      <c r="N1474" s="93"/>
    </row>
    <row r="1475" spans="2:14">
      <c r="B1475" s="118"/>
      <c r="C1475" s="118"/>
      <c r="D1475" s="118"/>
      <c r="E1475" s="118"/>
      <c r="F1475" s="118"/>
      <c r="G1475" s="118"/>
      <c r="H1475" s="118"/>
      <c r="I1475" s="118"/>
      <c r="J1475" s="118"/>
      <c r="K1475" s="118"/>
      <c r="L1475" s="118"/>
      <c r="M1475" s="118"/>
      <c r="N1475" s="93"/>
    </row>
    <row r="1476" spans="2:14">
      <c r="B1476" s="118"/>
      <c r="C1476" s="118"/>
      <c r="D1476" s="118"/>
      <c r="E1476" s="118"/>
      <c r="F1476" s="118"/>
      <c r="G1476" s="118"/>
      <c r="H1476" s="118"/>
      <c r="I1476" s="118"/>
      <c r="J1476" s="118"/>
      <c r="K1476" s="118"/>
      <c r="L1476" s="118"/>
      <c r="M1476" s="118"/>
      <c r="N1476" s="93"/>
    </row>
    <row r="1477" spans="2:14">
      <c r="B1477" s="118"/>
      <c r="C1477" s="118"/>
      <c r="D1477" s="118"/>
      <c r="E1477" s="118"/>
      <c r="F1477" s="118"/>
      <c r="G1477" s="118"/>
      <c r="H1477" s="118"/>
      <c r="I1477" s="118"/>
      <c r="J1477" s="118"/>
      <c r="K1477" s="118"/>
      <c r="L1477" s="118"/>
      <c r="M1477" s="118"/>
      <c r="N1477" s="93"/>
    </row>
    <row r="1478" spans="2:14">
      <c r="B1478" s="118"/>
      <c r="C1478" s="118"/>
      <c r="D1478" s="118"/>
      <c r="E1478" s="118"/>
      <c r="F1478" s="118"/>
      <c r="G1478" s="118"/>
      <c r="H1478" s="118"/>
      <c r="I1478" s="118"/>
      <c r="J1478" s="118"/>
      <c r="K1478" s="118"/>
      <c r="L1478" s="118"/>
      <c r="M1478" s="118"/>
      <c r="N1478" s="93"/>
    </row>
    <row r="1479" spans="2:14">
      <c r="B1479" s="118"/>
      <c r="C1479" s="118"/>
      <c r="D1479" s="118"/>
      <c r="E1479" s="118"/>
      <c r="F1479" s="118"/>
      <c r="G1479" s="118"/>
      <c r="H1479" s="118"/>
      <c r="I1479" s="118"/>
      <c r="J1479" s="118"/>
      <c r="K1479" s="118"/>
      <c r="L1479" s="118"/>
      <c r="M1479" s="118"/>
      <c r="N1479" s="93"/>
    </row>
    <row r="1480" spans="2:14">
      <c r="B1480" s="118"/>
      <c r="C1480" s="118"/>
      <c r="D1480" s="118"/>
      <c r="E1480" s="118"/>
      <c r="F1480" s="118"/>
      <c r="G1480" s="118"/>
      <c r="H1480" s="118"/>
      <c r="I1480" s="118"/>
      <c r="J1480" s="118"/>
      <c r="K1480" s="118"/>
      <c r="L1480" s="118"/>
      <c r="M1480" s="118"/>
      <c r="N1480" s="93"/>
    </row>
    <row r="1481" spans="2:14">
      <c r="B1481" s="118"/>
      <c r="C1481" s="118"/>
      <c r="D1481" s="118"/>
      <c r="E1481" s="118"/>
      <c r="F1481" s="118"/>
      <c r="G1481" s="118"/>
      <c r="H1481" s="118"/>
      <c r="I1481" s="118"/>
      <c r="J1481" s="118"/>
      <c r="K1481" s="118"/>
      <c r="L1481" s="118"/>
      <c r="M1481" s="118"/>
      <c r="N1481" s="93"/>
    </row>
    <row r="1482" spans="2:14">
      <c r="B1482" s="118"/>
      <c r="C1482" s="118"/>
      <c r="D1482" s="118"/>
      <c r="E1482" s="118"/>
      <c r="F1482" s="118"/>
      <c r="G1482" s="118"/>
      <c r="H1482" s="118"/>
      <c r="I1482" s="118"/>
      <c r="J1482" s="118"/>
      <c r="K1482" s="118"/>
      <c r="L1482" s="118"/>
      <c r="M1482" s="118"/>
      <c r="N1482" s="93"/>
    </row>
    <row r="1483" spans="2:14">
      <c r="B1483" s="118"/>
      <c r="C1483" s="118"/>
      <c r="D1483" s="118"/>
      <c r="E1483" s="118"/>
      <c r="F1483" s="118"/>
      <c r="G1483" s="118"/>
      <c r="H1483" s="118"/>
      <c r="I1483" s="118"/>
      <c r="J1483" s="118"/>
      <c r="K1483" s="118"/>
      <c r="L1483" s="118"/>
      <c r="M1483" s="118"/>
      <c r="N1483" s="93"/>
    </row>
    <row r="1484" spans="2:14">
      <c r="B1484" s="118"/>
      <c r="C1484" s="118"/>
      <c r="D1484" s="118"/>
      <c r="E1484" s="118"/>
      <c r="F1484" s="118"/>
      <c r="G1484" s="118"/>
      <c r="H1484" s="118"/>
      <c r="I1484" s="118"/>
      <c r="J1484" s="118"/>
      <c r="K1484" s="118"/>
      <c r="L1484" s="118"/>
      <c r="M1484" s="118"/>
      <c r="N1484" s="93"/>
    </row>
    <row r="1485" spans="2:14">
      <c r="B1485" s="118"/>
      <c r="C1485" s="118"/>
      <c r="D1485" s="118"/>
      <c r="E1485" s="118"/>
      <c r="F1485" s="118"/>
      <c r="G1485" s="118"/>
      <c r="H1485" s="118"/>
      <c r="I1485" s="118"/>
      <c r="J1485" s="118"/>
      <c r="K1485" s="118"/>
      <c r="L1485" s="118"/>
      <c r="M1485" s="118"/>
      <c r="N1485" s="93"/>
    </row>
    <row r="1486" spans="2:14">
      <c r="B1486" s="118"/>
      <c r="C1486" s="118"/>
      <c r="D1486" s="118"/>
      <c r="E1486" s="118"/>
      <c r="F1486" s="118"/>
      <c r="G1486" s="118"/>
      <c r="H1486" s="118"/>
      <c r="I1486" s="118"/>
      <c r="J1486" s="118"/>
      <c r="K1486" s="118"/>
      <c r="L1486" s="118"/>
      <c r="M1486" s="118"/>
      <c r="N1486" s="93"/>
    </row>
    <row r="1487" spans="2:14">
      <c r="B1487" s="118"/>
      <c r="C1487" s="118"/>
      <c r="D1487" s="118"/>
      <c r="E1487" s="118"/>
      <c r="F1487" s="118"/>
      <c r="G1487" s="118"/>
      <c r="H1487" s="118"/>
      <c r="I1487" s="118"/>
      <c r="J1487" s="118"/>
      <c r="K1487" s="118"/>
      <c r="L1487" s="118"/>
      <c r="M1487" s="118"/>
      <c r="N1487" s="93"/>
    </row>
    <row r="1488" spans="2:14">
      <c r="B1488" s="118"/>
      <c r="C1488" s="118"/>
      <c r="D1488" s="118"/>
      <c r="E1488" s="118"/>
      <c r="F1488" s="118"/>
      <c r="G1488" s="118"/>
      <c r="H1488" s="118"/>
      <c r="I1488" s="118"/>
      <c r="J1488" s="118"/>
      <c r="K1488" s="118"/>
      <c r="L1488" s="118"/>
      <c r="M1488" s="118"/>
      <c r="N1488" s="93"/>
    </row>
    <row r="1489" spans="2:14">
      <c r="B1489" s="118"/>
      <c r="C1489" s="118"/>
      <c r="D1489" s="118"/>
      <c r="E1489" s="118"/>
      <c r="F1489" s="118"/>
      <c r="G1489" s="118"/>
      <c r="H1489" s="118"/>
      <c r="I1489" s="118"/>
      <c r="J1489" s="118"/>
      <c r="K1489" s="118"/>
      <c r="L1489" s="118"/>
      <c r="M1489" s="118"/>
      <c r="N1489" s="93"/>
    </row>
    <row r="1490" spans="2:14">
      <c r="B1490" s="118"/>
      <c r="C1490" s="118"/>
      <c r="D1490" s="118"/>
      <c r="E1490" s="118"/>
      <c r="F1490" s="118"/>
      <c r="G1490" s="118"/>
      <c r="H1490" s="118"/>
      <c r="I1490" s="118"/>
      <c r="J1490" s="118"/>
      <c r="K1490" s="118"/>
      <c r="L1490" s="118"/>
      <c r="M1490" s="118"/>
      <c r="N1490" s="93"/>
    </row>
    <row r="1491" spans="2:14">
      <c r="B1491" s="118"/>
      <c r="C1491" s="118"/>
      <c r="D1491" s="118"/>
      <c r="E1491" s="118"/>
      <c r="F1491" s="118"/>
      <c r="G1491" s="118"/>
      <c r="H1491" s="118"/>
      <c r="I1491" s="118"/>
      <c r="J1491" s="118"/>
      <c r="K1491" s="118"/>
      <c r="L1491" s="118"/>
      <c r="M1491" s="118"/>
      <c r="N1491" s="93"/>
    </row>
    <row r="1492" spans="2:14">
      <c r="B1492" s="118"/>
      <c r="C1492" s="118"/>
      <c r="D1492" s="118"/>
      <c r="E1492" s="118"/>
      <c r="F1492" s="118"/>
      <c r="G1492" s="118"/>
      <c r="H1492" s="118"/>
      <c r="I1492" s="118"/>
      <c r="J1492" s="118"/>
      <c r="K1492" s="118"/>
      <c r="L1492" s="118"/>
      <c r="M1492" s="118"/>
      <c r="N1492" s="93"/>
    </row>
    <row r="1493" spans="2:14">
      <c r="B1493" s="118"/>
      <c r="C1493" s="118"/>
      <c r="D1493" s="118"/>
      <c r="E1493" s="118"/>
      <c r="F1493" s="118"/>
      <c r="G1493" s="118"/>
      <c r="H1493" s="118"/>
      <c r="I1493" s="118"/>
      <c r="J1493" s="118"/>
      <c r="K1493" s="118"/>
      <c r="L1493" s="118"/>
      <c r="M1493" s="118"/>
      <c r="N1493" s="93"/>
    </row>
    <row r="1494" spans="2:14">
      <c r="B1494" s="118"/>
      <c r="C1494" s="118"/>
      <c r="D1494" s="118"/>
      <c r="E1494" s="118"/>
      <c r="F1494" s="118"/>
      <c r="G1494" s="118"/>
      <c r="H1494" s="118"/>
      <c r="I1494" s="118"/>
      <c r="J1494" s="118"/>
      <c r="K1494" s="118"/>
      <c r="L1494" s="118"/>
      <c r="M1494" s="118"/>
      <c r="N1494" s="93"/>
    </row>
    <row r="1495" spans="2:14">
      <c r="B1495" s="118"/>
      <c r="C1495" s="118"/>
      <c r="D1495" s="118"/>
      <c r="E1495" s="118"/>
      <c r="F1495" s="118"/>
      <c r="G1495" s="118"/>
      <c r="H1495" s="118"/>
      <c r="I1495" s="118"/>
      <c r="J1495" s="118"/>
      <c r="K1495" s="118"/>
      <c r="L1495" s="118"/>
      <c r="M1495" s="118"/>
      <c r="N1495" s="93"/>
    </row>
    <row r="1496" spans="2:14">
      <c r="B1496" s="118"/>
      <c r="C1496" s="118"/>
      <c r="D1496" s="118"/>
      <c r="E1496" s="118"/>
      <c r="F1496" s="118"/>
      <c r="G1496" s="118"/>
      <c r="H1496" s="118"/>
      <c r="I1496" s="118"/>
      <c r="J1496" s="118"/>
      <c r="K1496" s="118"/>
      <c r="L1496" s="118"/>
      <c r="M1496" s="118"/>
      <c r="N1496" s="93"/>
    </row>
    <row r="1497" spans="2:14">
      <c r="B1497" s="118"/>
      <c r="C1497" s="118"/>
      <c r="D1497" s="118"/>
      <c r="E1497" s="118"/>
      <c r="F1497" s="118"/>
      <c r="G1497" s="118"/>
      <c r="H1497" s="118"/>
      <c r="I1497" s="118"/>
      <c r="J1497" s="118"/>
      <c r="K1497" s="118"/>
      <c r="L1497" s="118"/>
      <c r="M1497" s="118"/>
      <c r="N1497" s="93"/>
    </row>
    <row r="1498" spans="2:14">
      <c r="B1498" s="118"/>
      <c r="C1498" s="118"/>
      <c r="D1498" s="118"/>
      <c r="E1498" s="118"/>
      <c r="F1498" s="118"/>
      <c r="G1498" s="118"/>
      <c r="H1498" s="118"/>
      <c r="I1498" s="118"/>
      <c r="J1498" s="118"/>
      <c r="K1498" s="118"/>
      <c r="L1498" s="118"/>
      <c r="M1498" s="118"/>
      <c r="N1498" s="93"/>
    </row>
    <row r="1499" spans="2:14">
      <c r="B1499" s="118"/>
      <c r="C1499" s="118"/>
      <c r="D1499" s="118"/>
      <c r="E1499" s="118"/>
      <c r="F1499" s="118"/>
      <c r="G1499" s="118"/>
      <c r="H1499" s="118"/>
      <c r="I1499" s="118"/>
      <c r="J1499" s="118"/>
      <c r="K1499" s="118"/>
      <c r="L1499" s="118"/>
      <c r="M1499" s="118"/>
      <c r="N1499" s="93"/>
    </row>
    <row r="1500" spans="2:14">
      <c r="B1500" s="118"/>
      <c r="C1500" s="118"/>
      <c r="D1500" s="118"/>
      <c r="E1500" s="118"/>
      <c r="F1500" s="118"/>
      <c r="G1500" s="118"/>
      <c r="H1500" s="118"/>
      <c r="I1500" s="118"/>
      <c r="J1500" s="118"/>
      <c r="K1500" s="118"/>
      <c r="L1500" s="118"/>
      <c r="M1500" s="118"/>
      <c r="N1500" s="93"/>
    </row>
    <row r="1501" spans="2:14">
      <c r="B1501" s="118"/>
      <c r="C1501" s="118"/>
      <c r="D1501" s="118"/>
      <c r="E1501" s="118"/>
      <c r="F1501" s="118"/>
      <c r="G1501" s="118"/>
      <c r="H1501" s="118"/>
      <c r="I1501" s="118"/>
      <c r="J1501" s="118"/>
      <c r="K1501" s="118"/>
      <c r="L1501" s="118"/>
      <c r="M1501" s="118"/>
      <c r="N1501" s="93"/>
    </row>
    <row r="1502" spans="2:14">
      <c r="B1502" s="118"/>
      <c r="C1502" s="118"/>
      <c r="D1502" s="118"/>
      <c r="E1502" s="118"/>
      <c r="F1502" s="118"/>
      <c r="G1502" s="118"/>
      <c r="H1502" s="118"/>
      <c r="I1502" s="118"/>
      <c r="J1502" s="118"/>
      <c r="K1502" s="118"/>
      <c r="L1502" s="118"/>
      <c r="M1502" s="118"/>
      <c r="N1502" s="93"/>
    </row>
    <row r="1503" spans="2:14">
      <c r="B1503" s="118"/>
      <c r="C1503" s="118"/>
      <c r="D1503" s="118"/>
      <c r="E1503" s="118"/>
      <c r="F1503" s="118"/>
      <c r="G1503" s="118"/>
      <c r="H1503" s="118"/>
      <c r="I1503" s="118"/>
      <c r="J1503" s="118"/>
      <c r="K1503" s="118"/>
      <c r="L1503" s="118"/>
      <c r="M1503" s="118"/>
      <c r="N1503" s="93"/>
    </row>
    <row r="1504" spans="2:14">
      <c r="B1504" s="118"/>
      <c r="C1504" s="118"/>
      <c r="D1504" s="118"/>
      <c r="E1504" s="118"/>
      <c r="F1504" s="118"/>
      <c r="G1504" s="118"/>
      <c r="H1504" s="118"/>
      <c r="I1504" s="118"/>
      <c r="J1504" s="118"/>
      <c r="K1504" s="118"/>
      <c r="L1504" s="118"/>
      <c r="M1504" s="118"/>
      <c r="N1504" s="93"/>
    </row>
    <row r="1505" spans="2:14">
      <c r="B1505" s="118"/>
      <c r="C1505" s="118"/>
      <c r="D1505" s="118"/>
      <c r="E1505" s="118"/>
      <c r="F1505" s="118"/>
      <c r="G1505" s="118"/>
      <c r="H1505" s="118"/>
      <c r="I1505" s="118"/>
      <c r="J1505" s="118"/>
      <c r="K1505" s="118"/>
      <c r="L1505" s="118"/>
      <c r="M1505" s="118"/>
      <c r="N1505" s="93"/>
    </row>
    <row r="1506" spans="2:14">
      <c r="B1506" s="118"/>
      <c r="C1506" s="118"/>
      <c r="D1506" s="118"/>
      <c r="E1506" s="118"/>
      <c r="F1506" s="118"/>
      <c r="G1506" s="118"/>
      <c r="H1506" s="118"/>
      <c r="I1506" s="118"/>
      <c r="J1506" s="118"/>
      <c r="K1506" s="118"/>
      <c r="L1506" s="118"/>
      <c r="M1506" s="118"/>
      <c r="N1506" s="93"/>
    </row>
    <row r="1507" spans="2:14">
      <c r="B1507" s="118"/>
      <c r="C1507" s="118"/>
      <c r="D1507" s="118"/>
      <c r="E1507" s="118"/>
      <c r="F1507" s="118"/>
      <c r="G1507" s="118"/>
      <c r="H1507" s="118"/>
      <c r="I1507" s="118"/>
      <c r="J1507" s="118"/>
      <c r="K1507" s="118"/>
      <c r="L1507" s="118"/>
      <c r="M1507" s="118"/>
      <c r="N1507" s="93"/>
    </row>
    <row r="1508" spans="2:14">
      <c r="B1508" s="118"/>
      <c r="C1508" s="118"/>
      <c r="D1508" s="118"/>
      <c r="E1508" s="118"/>
      <c r="F1508" s="118"/>
      <c r="G1508" s="118"/>
      <c r="H1508" s="118"/>
      <c r="I1508" s="118"/>
      <c r="J1508" s="118"/>
      <c r="K1508" s="118"/>
      <c r="L1508" s="118"/>
      <c r="M1508" s="118"/>
      <c r="N1508" s="93"/>
    </row>
    <row r="1509" spans="2:14">
      <c r="B1509" s="118"/>
      <c r="C1509" s="118"/>
      <c r="D1509" s="118"/>
      <c r="E1509" s="118"/>
      <c r="F1509" s="118"/>
      <c r="G1509" s="118"/>
      <c r="H1509" s="118"/>
      <c r="I1509" s="118"/>
      <c r="J1509" s="118"/>
      <c r="K1509" s="118"/>
      <c r="L1509" s="118"/>
      <c r="M1509" s="118"/>
      <c r="N1509" s="93"/>
    </row>
    <row r="1510" spans="2:14">
      <c r="B1510" s="118"/>
      <c r="C1510" s="118"/>
      <c r="D1510" s="118"/>
      <c r="E1510" s="118"/>
      <c r="F1510" s="118"/>
      <c r="G1510" s="118"/>
      <c r="H1510" s="118"/>
      <c r="I1510" s="118"/>
      <c r="J1510" s="118"/>
      <c r="K1510" s="118"/>
      <c r="L1510" s="118"/>
      <c r="M1510" s="118"/>
      <c r="N1510" s="93"/>
    </row>
    <row r="1511" spans="2:14">
      <c r="B1511" s="118"/>
      <c r="C1511" s="118"/>
      <c r="D1511" s="118"/>
      <c r="E1511" s="118"/>
      <c r="F1511" s="118"/>
      <c r="G1511" s="118"/>
      <c r="H1511" s="118"/>
      <c r="I1511" s="118"/>
      <c r="J1511" s="118"/>
      <c r="K1511" s="118"/>
      <c r="L1511" s="118"/>
      <c r="M1511" s="118"/>
      <c r="N1511" s="93"/>
    </row>
    <row r="1512" spans="2:14">
      <c r="B1512" s="118"/>
      <c r="C1512" s="118"/>
      <c r="D1512" s="118"/>
      <c r="E1512" s="118"/>
      <c r="F1512" s="118"/>
      <c r="G1512" s="118"/>
      <c r="H1512" s="118"/>
      <c r="I1512" s="118"/>
      <c r="J1512" s="118"/>
      <c r="K1512" s="118"/>
      <c r="L1512" s="118"/>
      <c r="M1512" s="118"/>
      <c r="N1512" s="93"/>
    </row>
    <row r="1513" spans="2:14">
      <c r="B1513" s="118"/>
      <c r="C1513" s="118"/>
      <c r="D1513" s="118"/>
      <c r="E1513" s="118"/>
      <c r="F1513" s="118"/>
      <c r="G1513" s="118"/>
      <c r="H1513" s="118"/>
      <c r="I1513" s="118"/>
      <c r="J1513" s="118"/>
      <c r="K1513" s="118"/>
      <c r="L1513" s="118"/>
      <c r="M1513" s="118"/>
      <c r="N1513" s="93"/>
    </row>
    <row r="1514" spans="2:14">
      <c r="B1514" s="118"/>
      <c r="C1514" s="118"/>
      <c r="D1514" s="118"/>
      <c r="E1514" s="118"/>
      <c r="F1514" s="118"/>
      <c r="G1514" s="118"/>
      <c r="H1514" s="118"/>
      <c r="I1514" s="118"/>
      <c r="J1514" s="118"/>
      <c r="K1514" s="118"/>
      <c r="L1514" s="118"/>
      <c r="M1514" s="118"/>
      <c r="N1514" s="93"/>
    </row>
    <row r="1515" spans="2:14">
      <c r="B1515" s="118"/>
      <c r="C1515" s="118"/>
      <c r="D1515" s="118"/>
      <c r="E1515" s="118"/>
      <c r="F1515" s="118"/>
      <c r="G1515" s="118"/>
      <c r="H1515" s="118"/>
      <c r="I1515" s="118"/>
      <c r="J1515" s="118"/>
      <c r="K1515" s="118"/>
      <c r="L1515" s="118"/>
      <c r="M1515" s="118"/>
      <c r="N1515" s="93"/>
    </row>
    <row r="1516" spans="2:14">
      <c r="B1516" s="118"/>
      <c r="C1516" s="118"/>
      <c r="D1516" s="118"/>
      <c r="E1516" s="118"/>
      <c r="F1516" s="118"/>
      <c r="G1516" s="118"/>
      <c r="H1516" s="118"/>
      <c r="I1516" s="118"/>
      <c r="J1516" s="118"/>
      <c r="K1516" s="118"/>
      <c r="L1516" s="118"/>
      <c r="M1516" s="118"/>
      <c r="N1516" s="93"/>
    </row>
    <row r="1517" spans="2:14">
      <c r="B1517" s="118"/>
      <c r="C1517" s="118"/>
      <c r="D1517" s="118"/>
      <c r="E1517" s="118"/>
      <c r="F1517" s="118"/>
      <c r="G1517" s="118"/>
      <c r="H1517" s="118"/>
      <c r="I1517" s="118"/>
      <c r="J1517" s="118"/>
      <c r="K1517" s="118"/>
      <c r="L1517" s="118"/>
      <c r="M1517" s="118"/>
      <c r="N1517" s="93"/>
    </row>
    <row r="1518" spans="2:14">
      <c r="B1518" s="118"/>
      <c r="C1518" s="118"/>
      <c r="D1518" s="118"/>
      <c r="E1518" s="118"/>
      <c r="F1518" s="118"/>
      <c r="G1518" s="118"/>
      <c r="H1518" s="118"/>
      <c r="I1518" s="118"/>
      <c r="J1518" s="118"/>
      <c r="K1518" s="118"/>
      <c r="L1518" s="118"/>
      <c r="M1518" s="118"/>
      <c r="N1518" s="93"/>
    </row>
    <row r="1519" spans="2:14">
      <c r="B1519" s="118"/>
      <c r="C1519" s="118"/>
      <c r="D1519" s="118"/>
      <c r="E1519" s="118"/>
      <c r="F1519" s="118"/>
      <c r="G1519" s="118"/>
      <c r="H1519" s="118"/>
      <c r="I1519" s="118"/>
      <c r="J1519" s="118"/>
      <c r="K1519" s="118"/>
      <c r="L1519" s="118"/>
      <c r="M1519" s="118"/>
      <c r="N1519" s="93"/>
    </row>
    <row r="1520" spans="2:14">
      <c r="B1520" s="118"/>
      <c r="C1520" s="118"/>
      <c r="D1520" s="118"/>
      <c r="E1520" s="118"/>
      <c r="F1520" s="118"/>
      <c r="G1520" s="118"/>
      <c r="H1520" s="118"/>
      <c r="I1520" s="118"/>
      <c r="J1520" s="118"/>
      <c r="K1520" s="118"/>
      <c r="L1520" s="118"/>
      <c r="M1520" s="118"/>
      <c r="N1520" s="93"/>
    </row>
    <row r="1521" spans="2:14">
      <c r="B1521" s="118"/>
      <c r="C1521" s="118"/>
      <c r="D1521" s="118"/>
      <c r="E1521" s="118"/>
      <c r="F1521" s="118"/>
      <c r="G1521" s="118"/>
      <c r="H1521" s="118"/>
      <c r="I1521" s="118"/>
      <c r="J1521" s="118"/>
      <c r="K1521" s="118"/>
      <c r="L1521" s="118"/>
      <c r="M1521" s="118"/>
      <c r="N1521" s="93"/>
    </row>
    <row r="1522" spans="2:14">
      <c r="B1522" s="118"/>
      <c r="C1522" s="118"/>
      <c r="D1522" s="118"/>
      <c r="E1522" s="118"/>
      <c r="F1522" s="118"/>
      <c r="G1522" s="118"/>
      <c r="H1522" s="118"/>
      <c r="I1522" s="118"/>
      <c r="J1522" s="118"/>
      <c r="K1522" s="118"/>
      <c r="L1522" s="118"/>
      <c r="M1522" s="118"/>
      <c r="N1522" s="93"/>
    </row>
    <row r="1523" spans="2:14">
      <c r="B1523" s="118"/>
      <c r="C1523" s="118"/>
      <c r="D1523" s="118"/>
      <c r="E1523" s="118"/>
      <c r="F1523" s="118"/>
      <c r="G1523" s="118"/>
      <c r="H1523" s="118"/>
      <c r="I1523" s="118"/>
      <c r="J1523" s="118"/>
      <c r="K1523" s="118"/>
      <c r="L1523" s="118"/>
      <c r="M1523" s="118"/>
      <c r="N1523" s="93"/>
    </row>
    <row r="1524" spans="2:14">
      <c r="B1524" s="118"/>
      <c r="C1524" s="118"/>
      <c r="D1524" s="118"/>
      <c r="E1524" s="118"/>
      <c r="F1524" s="118"/>
      <c r="G1524" s="118"/>
      <c r="H1524" s="118"/>
      <c r="I1524" s="118"/>
      <c r="J1524" s="118"/>
      <c r="K1524" s="118"/>
      <c r="L1524" s="118"/>
      <c r="M1524" s="118"/>
      <c r="N1524" s="93"/>
    </row>
    <row r="1525" spans="2:14">
      <c r="B1525" s="118"/>
      <c r="C1525" s="118"/>
      <c r="D1525" s="118"/>
      <c r="E1525" s="118"/>
      <c r="F1525" s="118"/>
      <c r="G1525" s="118"/>
      <c r="H1525" s="118"/>
      <c r="I1525" s="118"/>
      <c r="J1525" s="118"/>
      <c r="K1525" s="118"/>
      <c r="L1525" s="118"/>
      <c r="M1525" s="118"/>
      <c r="N1525" s="93"/>
    </row>
    <row r="1526" spans="2:14">
      <c r="B1526" s="118"/>
      <c r="C1526" s="118"/>
      <c r="D1526" s="118"/>
      <c r="E1526" s="118"/>
      <c r="F1526" s="118"/>
      <c r="G1526" s="118"/>
      <c r="H1526" s="118"/>
      <c r="I1526" s="118"/>
      <c r="J1526" s="118"/>
      <c r="K1526" s="118"/>
      <c r="L1526" s="118"/>
      <c r="M1526" s="118"/>
      <c r="N1526" s="93"/>
    </row>
    <row r="1527" spans="2:14">
      <c r="B1527" s="118"/>
      <c r="C1527" s="118"/>
      <c r="D1527" s="118"/>
      <c r="E1527" s="118"/>
      <c r="F1527" s="118"/>
      <c r="G1527" s="118"/>
      <c r="H1527" s="118"/>
      <c r="I1527" s="118"/>
      <c r="J1527" s="118"/>
      <c r="K1527" s="118"/>
      <c r="L1527" s="118"/>
      <c r="M1527" s="118"/>
      <c r="N1527" s="93"/>
    </row>
    <row r="1528" spans="2:14">
      <c r="B1528" s="118"/>
      <c r="C1528" s="118"/>
      <c r="D1528" s="118"/>
      <c r="E1528" s="118"/>
      <c r="F1528" s="118"/>
      <c r="G1528" s="118"/>
      <c r="H1528" s="118"/>
      <c r="I1528" s="118"/>
      <c r="J1528" s="118"/>
      <c r="K1528" s="118"/>
      <c r="L1528" s="118"/>
      <c r="M1528" s="118"/>
      <c r="N1528" s="93"/>
    </row>
    <row r="1529" spans="2:14">
      <c r="B1529" s="118"/>
      <c r="C1529" s="118"/>
      <c r="D1529" s="118"/>
      <c r="E1529" s="118"/>
      <c r="F1529" s="118"/>
      <c r="G1529" s="118"/>
      <c r="H1529" s="118"/>
      <c r="I1529" s="118"/>
      <c r="J1529" s="118"/>
      <c r="K1529" s="118"/>
      <c r="L1529" s="118"/>
      <c r="M1529" s="118"/>
      <c r="N1529" s="93"/>
    </row>
    <row r="1530" spans="2:14">
      <c r="B1530" s="118"/>
      <c r="C1530" s="118"/>
      <c r="D1530" s="118"/>
      <c r="E1530" s="118"/>
      <c r="F1530" s="118"/>
      <c r="G1530" s="118"/>
      <c r="H1530" s="118"/>
      <c r="I1530" s="118"/>
      <c r="J1530" s="118"/>
      <c r="K1530" s="118"/>
      <c r="L1530" s="118"/>
      <c r="M1530" s="118"/>
      <c r="N1530" s="93"/>
    </row>
    <row r="1531" spans="2:14">
      <c r="B1531" s="118"/>
      <c r="C1531" s="118"/>
      <c r="D1531" s="118"/>
      <c r="E1531" s="118"/>
      <c r="F1531" s="118"/>
      <c r="G1531" s="118"/>
      <c r="H1531" s="118"/>
      <c r="I1531" s="118"/>
      <c r="J1531" s="118"/>
      <c r="K1531" s="118"/>
      <c r="L1531" s="118"/>
      <c r="M1531" s="118"/>
      <c r="N1531" s="93"/>
    </row>
    <row r="1532" spans="2:14">
      <c r="B1532" s="118"/>
      <c r="C1532" s="118"/>
      <c r="D1532" s="118"/>
      <c r="E1532" s="118"/>
      <c r="F1532" s="118"/>
      <c r="G1532" s="118"/>
      <c r="H1532" s="118"/>
      <c r="I1532" s="118"/>
      <c r="J1532" s="118"/>
      <c r="K1532" s="118"/>
      <c r="L1532" s="118"/>
      <c r="M1532" s="118"/>
      <c r="N1532" s="93"/>
    </row>
    <row r="1533" spans="2:14">
      <c r="B1533" s="118"/>
      <c r="C1533" s="118"/>
      <c r="D1533" s="118"/>
      <c r="E1533" s="118"/>
      <c r="F1533" s="118"/>
      <c r="G1533" s="118"/>
      <c r="H1533" s="118"/>
      <c r="I1533" s="118"/>
      <c r="J1533" s="118"/>
      <c r="K1533" s="118"/>
      <c r="L1533" s="118"/>
      <c r="M1533" s="118"/>
      <c r="N1533" s="93"/>
    </row>
    <row r="1534" spans="2:14">
      <c r="B1534" s="118"/>
      <c r="C1534" s="118"/>
      <c r="D1534" s="118"/>
      <c r="E1534" s="118"/>
      <c r="F1534" s="118"/>
      <c r="G1534" s="118"/>
      <c r="H1534" s="118"/>
      <c r="I1534" s="118"/>
      <c r="J1534" s="118"/>
      <c r="K1534" s="118"/>
      <c r="L1534" s="118"/>
      <c r="M1534" s="118"/>
      <c r="N1534" s="93"/>
    </row>
    <row r="1535" spans="2:14">
      <c r="B1535" s="118"/>
      <c r="C1535" s="118"/>
      <c r="D1535" s="118"/>
      <c r="E1535" s="118"/>
      <c r="F1535" s="118"/>
      <c r="G1535" s="118"/>
      <c r="H1535" s="118"/>
      <c r="I1535" s="118"/>
      <c r="J1535" s="118"/>
      <c r="K1535" s="118"/>
      <c r="L1535" s="118"/>
      <c r="M1535" s="118"/>
      <c r="N1535" s="93"/>
    </row>
    <row r="1536" spans="2:14">
      <c r="B1536" s="118"/>
      <c r="C1536" s="118"/>
      <c r="D1536" s="118"/>
      <c r="E1536" s="118"/>
      <c r="F1536" s="118"/>
      <c r="G1536" s="118"/>
      <c r="H1536" s="118"/>
      <c r="I1536" s="118"/>
      <c r="J1536" s="118"/>
      <c r="K1536" s="118"/>
      <c r="L1536" s="118"/>
      <c r="M1536" s="118"/>
      <c r="N1536" s="93"/>
    </row>
    <row r="1537" spans="2:14">
      <c r="B1537" s="118"/>
      <c r="C1537" s="118"/>
      <c r="D1537" s="118"/>
      <c r="E1537" s="118"/>
      <c r="F1537" s="118"/>
      <c r="G1537" s="118"/>
      <c r="H1537" s="118"/>
      <c r="I1537" s="118"/>
      <c r="J1537" s="118"/>
      <c r="K1537" s="118"/>
      <c r="L1537" s="118"/>
      <c r="M1537" s="118"/>
      <c r="N1537" s="93"/>
    </row>
    <row r="1538" spans="2:14">
      <c r="B1538" s="118"/>
      <c r="C1538" s="118"/>
      <c r="D1538" s="118"/>
      <c r="E1538" s="118"/>
      <c r="F1538" s="118"/>
      <c r="G1538" s="118"/>
      <c r="H1538" s="118"/>
      <c r="I1538" s="118"/>
      <c r="J1538" s="118"/>
      <c r="K1538" s="118"/>
      <c r="L1538" s="118"/>
      <c r="M1538" s="118"/>
      <c r="N1538" s="93"/>
    </row>
    <row r="1539" spans="2:14">
      <c r="B1539" s="118"/>
      <c r="C1539" s="118"/>
      <c r="D1539" s="118"/>
      <c r="E1539" s="118"/>
      <c r="F1539" s="118"/>
      <c r="G1539" s="118"/>
      <c r="H1539" s="118"/>
      <c r="I1539" s="118"/>
      <c r="J1539" s="118"/>
      <c r="K1539" s="118"/>
      <c r="L1539" s="118"/>
      <c r="M1539" s="118"/>
      <c r="N1539" s="93"/>
    </row>
    <row r="1540" spans="2:14">
      <c r="B1540" s="118"/>
      <c r="C1540" s="118"/>
      <c r="D1540" s="118"/>
      <c r="E1540" s="118"/>
      <c r="F1540" s="118"/>
      <c r="G1540" s="118"/>
      <c r="H1540" s="118"/>
      <c r="I1540" s="118"/>
      <c r="J1540" s="118"/>
      <c r="K1540" s="118"/>
      <c r="L1540" s="118"/>
      <c r="M1540" s="118"/>
      <c r="N1540" s="93"/>
    </row>
    <row r="1541" spans="2:14">
      <c r="B1541" s="118"/>
      <c r="C1541" s="118"/>
      <c r="D1541" s="118"/>
      <c r="E1541" s="118"/>
      <c r="F1541" s="118"/>
      <c r="G1541" s="118"/>
      <c r="H1541" s="118"/>
      <c r="I1541" s="118"/>
      <c r="J1541" s="118"/>
      <c r="K1541" s="118"/>
      <c r="L1541" s="118"/>
      <c r="M1541" s="118"/>
      <c r="N1541" s="93"/>
    </row>
    <row r="1542" spans="2:14">
      <c r="B1542" s="118"/>
      <c r="C1542" s="118"/>
      <c r="D1542" s="118"/>
      <c r="E1542" s="118"/>
      <c r="F1542" s="118"/>
      <c r="G1542" s="118"/>
      <c r="H1542" s="118"/>
      <c r="I1542" s="118"/>
      <c r="J1542" s="118"/>
      <c r="K1542" s="118"/>
      <c r="L1542" s="118"/>
      <c r="M1542" s="118"/>
      <c r="N1542" s="93"/>
    </row>
    <row r="1543" spans="2:14">
      <c r="B1543" s="118"/>
      <c r="C1543" s="118"/>
      <c r="D1543" s="118"/>
      <c r="E1543" s="118"/>
      <c r="F1543" s="118"/>
      <c r="G1543" s="118"/>
      <c r="H1543" s="118"/>
      <c r="I1543" s="118"/>
      <c r="J1543" s="118"/>
      <c r="K1543" s="118"/>
      <c r="L1543" s="118"/>
      <c r="M1543" s="118"/>
      <c r="N1543" s="93"/>
    </row>
    <row r="1544" spans="2:14">
      <c r="B1544" s="118"/>
      <c r="C1544" s="118"/>
      <c r="D1544" s="118"/>
      <c r="E1544" s="118"/>
      <c r="F1544" s="118"/>
      <c r="G1544" s="118"/>
      <c r="H1544" s="118"/>
      <c r="I1544" s="118"/>
      <c r="J1544" s="118"/>
      <c r="K1544" s="118"/>
      <c r="L1544" s="118"/>
      <c r="M1544" s="118"/>
      <c r="N1544" s="93"/>
    </row>
    <row r="1545" spans="2:14">
      <c r="B1545" s="118"/>
      <c r="C1545" s="118"/>
      <c r="D1545" s="118"/>
      <c r="E1545" s="118"/>
      <c r="F1545" s="118"/>
      <c r="G1545" s="118"/>
      <c r="H1545" s="118"/>
      <c r="I1545" s="118"/>
      <c r="J1545" s="118"/>
      <c r="K1545" s="118"/>
      <c r="L1545" s="118"/>
      <c r="M1545" s="118"/>
      <c r="N1545" s="93"/>
    </row>
    <row r="1546" spans="2:14">
      <c r="B1546" s="118"/>
      <c r="C1546" s="118"/>
      <c r="D1546" s="118"/>
      <c r="E1546" s="118"/>
      <c r="F1546" s="118"/>
      <c r="G1546" s="118"/>
      <c r="H1546" s="118"/>
      <c r="I1546" s="118"/>
      <c r="J1546" s="118"/>
      <c r="K1546" s="118"/>
      <c r="L1546" s="118"/>
      <c r="M1546" s="118"/>
      <c r="N1546" s="93"/>
    </row>
    <row r="1547" spans="2:14">
      <c r="B1547" s="118"/>
      <c r="C1547" s="118"/>
      <c r="D1547" s="118"/>
      <c r="E1547" s="118"/>
      <c r="F1547" s="118"/>
      <c r="G1547" s="118"/>
      <c r="H1547" s="118"/>
      <c r="I1547" s="118"/>
      <c r="J1547" s="118"/>
      <c r="K1547" s="118"/>
      <c r="L1547" s="118"/>
      <c r="M1547" s="118"/>
      <c r="N1547" s="93"/>
    </row>
    <row r="1548" spans="2:14">
      <c r="B1548" s="118"/>
      <c r="C1548" s="118"/>
      <c r="D1548" s="118"/>
      <c r="E1548" s="118"/>
      <c r="F1548" s="118"/>
      <c r="G1548" s="118"/>
      <c r="H1548" s="118"/>
      <c r="I1548" s="118"/>
      <c r="J1548" s="118"/>
      <c r="K1548" s="118"/>
      <c r="L1548" s="118"/>
      <c r="M1548" s="118"/>
      <c r="N1548" s="93"/>
    </row>
    <row r="1549" spans="2:14">
      <c r="B1549" s="118"/>
      <c r="C1549" s="118"/>
      <c r="D1549" s="118"/>
      <c r="E1549" s="118"/>
      <c r="F1549" s="118"/>
      <c r="G1549" s="118"/>
      <c r="H1549" s="118"/>
      <c r="I1549" s="118"/>
      <c r="J1549" s="118"/>
      <c r="K1549" s="118"/>
      <c r="L1549" s="118"/>
      <c r="M1549" s="118"/>
      <c r="N1549" s="93"/>
    </row>
    <row r="1550" spans="2:14">
      <c r="B1550" s="118"/>
      <c r="C1550" s="118"/>
      <c r="D1550" s="118"/>
      <c r="E1550" s="118"/>
      <c r="F1550" s="118"/>
      <c r="G1550" s="118"/>
      <c r="H1550" s="118"/>
      <c r="I1550" s="118"/>
      <c r="J1550" s="118"/>
      <c r="K1550" s="118"/>
      <c r="L1550" s="118"/>
      <c r="M1550" s="118"/>
      <c r="N1550" s="93"/>
    </row>
    <row r="1551" spans="2:14">
      <c r="B1551" s="118"/>
      <c r="C1551" s="118"/>
      <c r="D1551" s="118"/>
      <c r="E1551" s="118"/>
      <c r="F1551" s="118"/>
      <c r="G1551" s="118"/>
      <c r="H1551" s="118"/>
      <c r="I1551" s="118"/>
      <c r="J1551" s="118"/>
      <c r="K1551" s="118"/>
      <c r="L1551" s="118"/>
      <c r="M1551" s="118"/>
      <c r="N1551" s="93"/>
    </row>
    <row r="1552" spans="2:14">
      <c r="B1552" s="118"/>
      <c r="C1552" s="118"/>
      <c r="D1552" s="118"/>
      <c r="E1552" s="118"/>
      <c r="F1552" s="118"/>
      <c r="G1552" s="118"/>
      <c r="H1552" s="118"/>
      <c r="I1552" s="118"/>
      <c r="J1552" s="118"/>
      <c r="K1552" s="118"/>
      <c r="L1552" s="118"/>
      <c r="M1552" s="118"/>
      <c r="N1552" s="93"/>
    </row>
    <row r="1553" spans="2:14">
      <c r="B1553" s="118"/>
      <c r="C1553" s="118"/>
      <c r="D1553" s="118"/>
      <c r="E1553" s="118"/>
      <c r="F1553" s="118"/>
      <c r="G1553" s="118"/>
      <c r="H1553" s="118"/>
      <c r="I1553" s="118"/>
      <c r="J1553" s="118"/>
      <c r="K1553" s="118"/>
      <c r="L1553" s="118"/>
      <c r="M1553" s="118"/>
      <c r="N1553" s="93"/>
    </row>
    <row r="1554" spans="2:14">
      <c r="B1554" s="118"/>
      <c r="C1554" s="118"/>
      <c r="D1554" s="118"/>
      <c r="E1554" s="118"/>
      <c r="F1554" s="118"/>
      <c r="G1554" s="118"/>
      <c r="H1554" s="118"/>
      <c r="I1554" s="118"/>
      <c r="J1554" s="118"/>
      <c r="K1554" s="118"/>
      <c r="L1554" s="118"/>
      <c r="M1554" s="118"/>
      <c r="N1554" s="93"/>
    </row>
    <row r="1555" spans="2:14">
      <c r="B1555" s="118"/>
      <c r="C1555" s="118"/>
      <c r="D1555" s="118"/>
      <c r="E1555" s="118"/>
      <c r="F1555" s="118"/>
      <c r="G1555" s="118"/>
      <c r="H1555" s="118"/>
      <c r="I1555" s="118"/>
      <c r="J1555" s="118"/>
      <c r="K1555" s="118"/>
      <c r="L1555" s="118"/>
      <c r="M1555" s="118"/>
      <c r="N1555" s="93"/>
    </row>
    <row r="1556" spans="2:14">
      <c r="B1556" s="118"/>
      <c r="C1556" s="118"/>
      <c r="D1556" s="118"/>
      <c r="E1556" s="118"/>
      <c r="F1556" s="118"/>
      <c r="G1556" s="118"/>
      <c r="H1556" s="118"/>
      <c r="I1556" s="118"/>
      <c r="J1556" s="118"/>
      <c r="K1556" s="118"/>
      <c r="L1556" s="118"/>
      <c r="M1556" s="118"/>
      <c r="N1556" s="93"/>
    </row>
    <row r="1557" spans="2:14">
      <c r="B1557" s="118"/>
      <c r="C1557" s="118"/>
      <c r="D1557" s="118"/>
      <c r="E1557" s="118"/>
      <c r="F1557" s="118"/>
      <c r="G1557" s="118"/>
      <c r="H1557" s="118"/>
      <c r="I1557" s="118"/>
      <c r="J1557" s="118"/>
      <c r="K1557" s="118"/>
      <c r="L1557" s="118"/>
      <c r="M1557" s="118"/>
      <c r="N1557" s="93"/>
    </row>
    <row r="1558" spans="2:14">
      <c r="B1558" s="118"/>
      <c r="C1558" s="118"/>
      <c r="D1558" s="118"/>
      <c r="E1558" s="118"/>
      <c r="F1558" s="118"/>
      <c r="G1558" s="118"/>
      <c r="H1558" s="118"/>
      <c r="I1558" s="118"/>
      <c r="J1558" s="118"/>
      <c r="K1558" s="118"/>
      <c r="L1558" s="118"/>
      <c r="M1558" s="118"/>
      <c r="N1558" s="93"/>
    </row>
    <row r="1559" spans="2:14">
      <c r="B1559" s="118"/>
      <c r="C1559" s="118"/>
      <c r="D1559" s="118"/>
      <c r="E1559" s="118"/>
      <c r="F1559" s="118"/>
      <c r="G1559" s="118"/>
      <c r="H1559" s="118"/>
      <c r="I1559" s="118"/>
      <c r="J1559" s="118"/>
      <c r="K1559" s="118"/>
      <c r="L1559" s="118"/>
      <c r="M1559" s="118"/>
      <c r="N1559" s="93"/>
    </row>
    <row r="1560" spans="2:14">
      <c r="B1560" s="118"/>
      <c r="C1560" s="118"/>
      <c r="D1560" s="118"/>
      <c r="E1560" s="118"/>
      <c r="F1560" s="118"/>
      <c r="G1560" s="118"/>
      <c r="H1560" s="118"/>
      <c r="I1560" s="118"/>
      <c r="J1560" s="118"/>
      <c r="K1560" s="118"/>
      <c r="L1560" s="118"/>
      <c r="M1560" s="118"/>
      <c r="N1560" s="93"/>
    </row>
    <row r="1561" spans="2:14">
      <c r="B1561" s="118"/>
      <c r="C1561" s="118"/>
      <c r="D1561" s="118"/>
      <c r="E1561" s="118"/>
      <c r="F1561" s="118"/>
      <c r="G1561" s="118"/>
      <c r="H1561" s="118"/>
      <c r="I1561" s="118"/>
      <c r="J1561" s="118"/>
      <c r="K1561" s="118"/>
      <c r="L1561" s="118"/>
      <c r="M1561" s="118"/>
      <c r="N1561" s="93"/>
    </row>
    <row r="1562" spans="2:14">
      <c r="B1562" s="118"/>
      <c r="C1562" s="118"/>
      <c r="D1562" s="118"/>
      <c r="E1562" s="118"/>
      <c r="F1562" s="118"/>
      <c r="G1562" s="118"/>
      <c r="H1562" s="118"/>
      <c r="I1562" s="118"/>
      <c r="J1562" s="118"/>
      <c r="K1562" s="118"/>
      <c r="L1562" s="118"/>
      <c r="M1562" s="118"/>
      <c r="N1562" s="93"/>
    </row>
    <row r="1563" spans="2:14">
      <c r="B1563" s="118"/>
      <c r="C1563" s="118"/>
      <c r="D1563" s="118"/>
      <c r="E1563" s="118"/>
      <c r="F1563" s="118"/>
      <c r="G1563" s="118"/>
      <c r="H1563" s="118"/>
      <c r="I1563" s="118"/>
      <c r="J1563" s="118"/>
      <c r="K1563" s="118"/>
      <c r="L1563" s="118"/>
      <c r="M1563" s="118"/>
      <c r="N1563" s="93"/>
    </row>
    <row r="1564" spans="2:14">
      <c r="B1564" s="118"/>
      <c r="C1564" s="118"/>
      <c r="D1564" s="118"/>
      <c r="E1564" s="118"/>
      <c r="F1564" s="118"/>
      <c r="G1564" s="118"/>
      <c r="H1564" s="118"/>
      <c r="I1564" s="118"/>
      <c r="J1564" s="118"/>
      <c r="K1564" s="118"/>
      <c r="L1564" s="118"/>
      <c r="M1564" s="118"/>
      <c r="N1564" s="93"/>
    </row>
    <row r="1565" spans="2:14">
      <c r="B1565" s="118"/>
      <c r="C1565" s="118"/>
      <c r="D1565" s="118"/>
      <c r="E1565" s="118"/>
      <c r="F1565" s="118"/>
      <c r="G1565" s="118"/>
      <c r="H1565" s="118"/>
      <c r="I1565" s="118"/>
      <c r="J1565" s="118"/>
      <c r="K1565" s="118"/>
      <c r="L1565" s="118"/>
      <c r="M1565" s="118"/>
      <c r="N1565" s="93"/>
    </row>
    <row r="1566" spans="2:14">
      <c r="B1566" s="118"/>
      <c r="C1566" s="118"/>
      <c r="D1566" s="118"/>
      <c r="E1566" s="118"/>
      <c r="F1566" s="118"/>
      <c r="G1566" s="118"/>
      <c r="H1566" s="118"/>
      <c r="I1566" s="118"/>
      <c r="J1566" s="118"/>
      <c r="K1566" s="118"/>
      <c r="L1566" s="118"/>
      <c r="M1566" s="118"/>
      <c r="N1566" s="93"/>
    </row>
    <row r="1567" spans="2:14">
      <c r="B1567" s="118"/>
      <c r="C1567" s="118"/>
      <c r="D1567" s="118"/>
      <c r="E1567" s="118"/>
      <c r="F1567" s="118"/>
      <c r="G1567" s="118"/>
      <c r="H1567" s="118"/>
      <c r="I1567" s="118"/>
      <c r="J1567" s="118"/>
      <c r="K1567" s="118"/>
      <c r="L1567" s="118"/>
      <c r="M1567" s="118"/>
      <c r="N1567" s="93"/>
    </row>
    <row r="1568" spans="2:14">
      <c r="B1568" s="118"/>
      <c r="C1568" s="118"/>
      <c r="D1568" s="118"/>
      <c r="E1568" s="118"/>
      <c r="F1568" s="118"/>
      <c r="G1568" s="118"/>
      <c r="H1568" s="118"/>
      <c r="I1568" s="118"/>
      <c r="J1568" s="118"/>
      <c r="K1568" s="118"/>
      <c r="L1568" s="118"/>
      <c r="M1568" s="118"/>
      <c r="N1568" s="93"/>
    </row>
    <row r="1569" spans="2:14">
      <c r="B1569" s="118"/>
      <c r="C1569" s="118"/>
      <c r="D1569" s="118"/>
      <c r="E1569" s="118"/>
      <c r="F1569" s="118"/>
      <c r="G1569" s="118"/>
      <c r="H1569" s="118"/>
      <c r="I1569" s="118"/>
      <c r="J1569" s="118"/>
      <c r="K1569" s="118"/>
      <c r="L1569" s="118"/>
      <c r="M1569" s="118"/>
      <c r="N1569" s="93"/>
    </row>
    <row r="1570" spans="2:14">
      <c r="B1570" s="118"/>
      <c r="C1570" s="118"/>
      <c r="D1570" s="118"/>
      <c r="E1570" s="118"/>
      <c r="F1570" s="118"/>
      <c r="G1570" s="118"/>
      <c r="H1570" s="118"/>
      <c r="I1570" s="118"/>
      <c r="J1570" s="118"/>
      <c r="K1570" s="118"/>
      <c r="L1570" s="118"/>
      <c r="M1570" s="118"/>
      <c r="N1570" s="93"/>
    </row>
    <row r="1571" spans="2:14">
      <c r="B1571" s="118"/>
      <c r="C1571" s="118"/>
      <c r="D1571" s="118"/>
      <c r="E1571" s="118"/>
      <c r="F1571" s="118"/>
      <c r="G1571" s="118"/>
      <c r="H1571" s="118"/>
      <c r="I1571" s="118"/>
      <c r="J1571" s="118"/>
      <c r="K1571" s="118"/>
      <c r="L1571" s="118"/>
      <c r="M1571" s="118"/>
      <c r="N1571" s="93"/>
    </row>
    <row r="1572" spans="2:14">
      <c r="B1572" s="118"/>
      <c r="C1572" s="118"/>
      <c r="D1572" s="118"/>
      <c r="E1572" s="118"/>
      <c r="F1572" s="118"/>
      <c r="G1572" s="118"/>
      <c r="H1572" s="118"/>
      <c r="I1572" s="118"/>
      <c r="J1572" s="118"/>
      <c r="K1572" s="118"/>
      <c r="L1572" s="118"/>
      <c r="M1572" s="118"/>
      <c r="N1572" s="93"/>
    </row>
    <row r="1573" spans="2:14">
      <c r="B1573" s="118"/>
      <c r="C1573" s="118"/>
      <c r="D1573" s="118"/>
      <c r="E1573" s="118"/>
      <c r="F1573" s="118"/>
      <c r="G1573" s="118"/>
      <c r="H1573" s="118"/>
      <c r="I1573" s="118"/>
      <c r="J1573" s="118"/>
      <c r="K1573" s="118"/>
      <c r="L1573" s="118"/>
      <c r="M1573" s="118"/>
      <c r="N1573" s="93"/>
    </row>
    <row r="1574" spans="2:14">
      <c r="B1574" s="118"/>
      <c r="C1574" s="118"/>
      <c r="D1574" s="118"/>
      <c r="E1574" s="118"/>
      <c r="F1574" s="118"/>
      <c r="G1574" s="118"/>
      <c r="H1574" s="118"/>
      <c r="I1574" s="118"/>
      <c r="J1574" s="118"/>
      <c r="K1574" s="118"/>
      <c r="L1574" s="118"/>
      <c r="M1574" s="118"/>
      <c r="N1574" s="93"/>
    </row>
    <row r="1575" spans="2:14">
      <c r="B1575" s="118"/>
      <c r="C1575" s="118"/>
      <c r="D1575" s="118"/>
      <c r="E1575" s="118"/>
      <c r="F1575" s="118"/>
      <c r="G1575" s="118"/>
      <c r="H1575" s="118"/>
      <c r="I1575" s="118"/>
      <c r="J1575" s="118"/>
      <c r="K1575" s="118"/>
      <c r="L1575" s="118"/>
      <c r="M1575" s="118"/>
      <c r="N1575" s="93"/>
    </row>
    <row r="1576" spans="2:14">
      <c r="B1576" s="118"/>
      <c r="C1576" s="118"/>
      <c r="D1576" s="118"/>
      <c r="E1576" s="118"/>
      <c r="F1576" s="118"/>
      <c r="G1576" s="118"/>
      <c r="H1576" s="118"/>
      <c r="I1576" s="118"/>
      <c r="J1576" s="118"/>
      <c r="K1576" s="118"/>
      <c r="L1576" s="118"/>
      <c r="M1576" s="118"/>
      <c r="N1576" s="93"/>
    </row>
    <row r="1577" spans="2:14">
      <c r="B1577" s="118"/>
      <c r="C1577" s="118"/>
      <c r="D1577" s="118"/>
      <c r="E1577" s="118"/>
      <c r="F1577" s="118"/>
      <c r="G1577" s="118"/>
      <c r="H1577" s="118"/>
      <c r="I1577" s="118"/>
      <c r="J1577" s="118"/>
      <c r="K1577" s="118"/>
      <c r="L1577" s="118"/>
      <c r="M1577" s="118"/>
      <c r="N1577" s="93"/>
    </row>
    <row r="1578" spans="2:14">
      <c r="B1578" s="118"/>
      <c r="C1578" s="118"/>
      <c r="D1578" s="118"/>
      <c r="E1578" s="118"/>
      <c r="F1578" s="118"/>
      <c r="G1578" s="118"/>
      <c r="H1578" s="118"/>
      <c r="I1578" s="118"/>
      <c r="J1578" s="118"/>
      <c r="K1578" s="118"/>
      <c r="L1578" s="118"/>
      <c r="M1578" s="118"/>
      <c r="N1578" s="93"/>
    </row>
    <row r="1579" spans="2:14">
      <c r="B1579" s="118"/>
      <c r="C1579" s="118"/>
      <c r="D1579" s="118"/>
      <c r="E1579" s="118"/>
      <c r="F1579" s="118"/>
      <c r="G1579" s="118"/>
      <c r="H1579" s="118"/>
      <c r="I1579" s="118"/>
      <c r="J1579" s="118"/>
      <c r="K1579" s="118"/>
      <c r="L1579" s="118"/>
      <c r="M1579" s="118"/>
      <c r="N1579" s="93"/>
    </row>
    <row r="1580" spans="2:14">
      <c r="B1580" s="118"/>
      <c r="C1580" s="118"/>
      <c r="D1580" s="118"/>
      <c r="E1580" s="118"/>
      <c r="F1580" s="118"/>
      <c r="G1580" s="118"/>
      <c r="H1580" s="118"/>
      <c r="I1580" s="118"/>
      <c r="J1580" s="118"/>
      <c r="K1580" s="118"/>
      <c r="L1580" s="118"/>
      <c r="M1580" s="118"/>
      <c r="N1580" s="93"/>
    </row>
    <row r="1581" spans="2:14">
      <c r="B1581" s="118"/>
      <c r="C1581" s="118"/>
      <c r="D1581" s="118"/>
      <c r="E1581" s="118"/>
      <c r="F1581" s="118"/>
      <c r="G1581" s="118"/>
      <c r="H1581" s="118"/>
      <c r="I1581" s="118"/>
      <c r="J1581" s="118"/>
      <c r="K1581" s="118"/>
      <c r="L1581" s="118"/>
      <c r="M1581" s="118"/>
      <c r="N1581" s="93"/>
    </row>
    <row r="1582" spans="2:14">
      <c r="B1582" s="118"/>
      <c r="C1582" s="118"/>
      <c r="D1582" s="118"/>
      <c r="E1582" s="118"/>
      <c r="F1582" s="118"/>
      <c r="G1582" s="118"/>
      <c r="H1582" s="118"/>
      <c r="I1582" s="118"/>
      <c r="J1582" s="118"/>
      <c r="K1582" s="118"/>
      <c r="L1582" s="118"/>
      <c r="M1582" s="118"/>
      <c r="N1582" s="93"/>
    </row>
    <row r="1583" spans="2:14">
      <c r="B1583" s="118"/>
      <c r="C1583" s="118"/>
      <c r="D1583" s="118"/>
      <c r="E1583" s="118"/>
      <c r="F1583" s="118"/>
      <c r="G1583" s="118"/>
      <c r="H1583" s="118"/>
      <c r="I1583" s="118"/>
      <c r="J1583" s="118"/>
      <c r="K1583" s="118"/>
      <c r="L1583" s="118"/>
      <c r="M1583" s="118"/>
      <c r="N1583" s="93"/>
    </row>
    <row r="1584" spans="2:14">
      <c r="B1584" s="118"/>
      <c r="C1584" s="118"/>
      <c r="D1584" s="118"/>
      <c r="E1584" s="118"/>
      <c r="F1584" s="118"/>
      <c r="G1584" s="118"/>
      <c r="H1584" s="118"/>
      <c r="I1584" s="118"/>
      <c r="J1584" s="118"/>
      <c r="K1584" s="118"/>
      <c r="L1584" s="118"/>
      <c r="M1584" s="118"/>
      <c r="N1584" s="93"/>
    </row>
    <row r="1585" spans="2:14">
      <c r="B1585" s="118"/>
      <c r="C1585" s="118"/>
      <c r="D1585" s="118"/>
      <c r="E1585" s="118"/>
      <c r="F1585" s="118"/>
      <c r="G1585" s="118"/>
      <c r="H1585" s="118"/>
      <c r="I1585" s="118"/>
      <c r="J1585" s="118"/>
      <c r="K1585" s="118"/>
      <c r="L1585" s="118"/>
      <c r="M1585" s="118"/>
      <c r="N1585" s="93"/>
    </row>
    <row r="1586" spans="2:14">
      <c r="B1586" s="118"/>
      <c r="C1586" s="118"/>
      <c r="D1586" s="118"/>
      <c r="E1586" s="118"/>
      <c r="F1586" s="118"/>
      <c r="G1586" s="118"/>
      <c r="H1586" s="118"/>
      <c r="I1586" s="118"/>
      <c r="J1586" s="118"/>
      <c r="K1586" s="118"/>
      <c r="L1586" s="118"/>
      <c r="M1586" s="118"/>
      <c r="N1586" s="93"/>
    </row>
    <row r="1587" spans="2:14">
      <c r="B1587" s="118"/>
      <c r="C1587" s="118"/>
      <c r="D1587" s="118"/>
      <c r="E1587" s="118"/>
      <c r="F1587" s="118"/>
      <c r="G1587" s="118"/>
      <c r="H1587" s="118"/>
      <c r="I1587" s="118"/>
      <c r="J1587" s="118"/>
      <c r="K1587" s="118"/>
      <c r="L1587" s="118"/>
      <c r="M1587" s="118"/>
      <c r="N1587" s="93"/>
    </row>
    <row r="1588" spans="2:14">
      <c r="B1588" s="118"/>
      <c r="C1588" s="118"/>
      <c r="D1588" s="118"/>
      <c r="E1588" s="118"/>
      <c r="F1588" s="118"/>
      <c r="G1588" s="118"/>
      <c r="H1588" s="118"/>
      <c r="I1588" s="118"/>
      <c r="J1588" s="118"/>
      <c r="K1588" s="118"/>
      <c r="L1588" s="118"/>
      <c r="M1588" s="118"/>
      <c r="N1588" s="93"/>
    </row>
    <row r="1589" spans="2:14">
      <c r="B1589" s="118"/>
      <c r="C1589" s="118"/>
      <c r="D1589" s="118"/>
      <c r="E1589" s="118"/>
      <c r="F1589" s="118"/>
      <c r="G1589" s="118"/>
      <c r="H1589" s="118"/>
      <c r="I1589" s="118"/>
      <c r="J1589" s="118"/>
      <c r="K1589" s="118"/>
      <c r="L1589" s="118"/>
      <c r="M1589" s="118"/>
      <c r="N1589" s="93"/>
    </row>
    <row r="1590" spans="2:14">
      <c r="B1590" s="118"/>
      <c r="C1590" s="118"/>
      <c r="D1590" s="118"/>
      <c r="E1590" s="118"/>
      <c r="F1590" s="118"/>
      <c r="G1590" s="118"/>
      <c r="H1590" s="118"/>
      <c r="I1590" s="118"/>
      <c r="J1590" s="118"/>
      <c r="K1590" s="118"/>
      <c r="L1590" s="118"/>
      <c r="M1590" s="118"/>
      <c r="N1590" s="93"/>
    </row>
    <row r="1591" spans="2:14">
      <c r="B1591" s="118"/>
      <c r="C1591" s="118"/>
      <c r="D1591" s="118"/>
      <c r="E1591" s="118"/>
      <c r="F1591" s="118"/>
      <c r="G1591" s="118"/>
      <c r="H1591" s="118"/>
      <c r="I1591" s="118"/>
      <c r="J1591" s="118"/>
      <c r="K1591" s="118"/>
      <c r="L1591" s="118"/>
      <c r="M1591" s="118"/>
      <c r="N1591" s="93"/>
    </row>
    <row r="1592" spans="2:14">
      <c r="B1592" s="118"/>
      <c r="C1592" s="118"/>
      <c r="D1592" s="118"/>
      <c r="E1592" s="118"/>
      <c r="F1592" s="118"/>
      <c r="G1592" s="118"/>
      <c r="H1592" s="118"/>
      <c r="I1592" s="118"/>
      <c r="J1592" s="118"/>
      <c r="K1592" s="118"/>
      <c r="L1592" s="118"/>
      <c r="M1592" s="118"/>
      <c r="N1592" s="93"/>
    </row>
    <row r="1593" spans="2:14">
      <c r="B1593" s="118"/>
      <c r="C1593" s="118"/>
      <c r="D1593" s="118"/>
      <c r="E1593" s="118"/>
      <c r="F1593" s="118"/>
      <c r="G1593" s="118"/>
      <c r="H1593" s="118"/>
      <c r="I1593" s="118"/>
      <c r="J1593" s="118"/>
      <c r="K1593" s="118"/>
      <c r="L1593" s="118"/>
      <c r="M1593" s="118"/>
      <c r="N1593" s="93"/>
    </row>
    <row r="1594" spans="2:14">
      <c r="B1594" s="118"/>
      <c r="C1594" s="118"/>
      <c r="D1594" s="118"/>
      <c r="E1594" s="118"/>
      <c r="F1594" s="118"/>
      <c r="G1594" s="118"/>
      <c r="H1594" s="118"/>
      <c r="I1594" s="118"/>
      <c r="J1594" s="118"/>
      <c r="K1594" s="118"/>
      <c r="L1594" s="118"/>
      <c r="M1594" s="118"/>
      <c r="N1594" s="93"/>
    </row>
    <row r="1595" spans="2:14">
      <c r="B1595" s="118"/>
      <c r="C1595" s="118"/>
      <c r="D1595" s="118"/>
      <c r="E1595" s="118"/>
      <c r="F1595" s="118"/>
      <c r="G1595" s="118"/>
      <c r="H1595" s="118"/>
      <c r="I1595" s="118"/>
      <c r="J1595" s="118"/>
      <c r="K1595" s="118"/>
      <c r="L1595" s="118"/>
      <c r="M1595" s="118"/>
      <c r="N1595" s="93"/>
    </row>
    <row r="1596" spans="2:14">
      <c r="B1596" s="118"/>
      <c r="C1596" s="118"/>
      <c r="D1596" s="118"/>
      <c r="E1596" s="118"/>
      <c r="F1596" s="118"/>
      <c r="G1596" s="118"/>
      <c r="H1596" s="118"/>
      <c r="I1596" s="118"/>
      <c r="J1596" s="118"/>
      <c r="K1596" s="118"/>
      <c r="L1596" s="118"/>
      <c r="M1596" s="118"/>
      <c r="N1596" s="93"/>
    </row>
    <row r="1597" spans="2:14">
      <c r="B1597" s="118"/>
      <c r="C1597" s="118"/>
      <c r="D1597" s="118"/>
      <c r="E1597" s="118"/>
      <c r="F1597" s="118"/>
      <c r="G1597" s="118"/>
      <c r="H1597" s="118"/>
      <c r="I1597" s="118"/>
      <c r="J1597" s="118"/>
      <c r="K1597" s="118"/>
      <c r="L1597" s="118"/>
      <c r="M1597" s="118"/>
      <c r="N1597" s="93"/>
    </row>
    <row r="1598" spans="2:14">
      <c r="B1598" s="118"/>
      <c r="C1598" s="118"/>
      <c r="D1598" s="118"/>
      <c r="E1598" s="118"/>
      <c r="F1598" s="118"/>
      <c r="G1598" s="118"/>
      <c r="H1598" s="118"/>
      <c r="I1598" s="118"/>
      <c r="J1598" s="118"/>
      <c r="K1598" s="118"/>
      <c r="L1598" s="118"/>
      <c r="M1598" s="118"/>
      <c r="N1598" s="93"/>
    </row>
    <row r="1599" spans="2:14">
      <c r="B1599" s="118"/>
      <c r="C1599" s="118"/>
      <c r="D1599" s="118"/>
      <c r="E1599" s="118"/>
      <c r="F1599" s="118"/>
      <c r="G1599" s="118"/>
      <c r="H1599" s="118"/>
      <c r="I1599" s="118"/>
      <c r="J1599" s="118"/>
      <c r="K1599" s="118"/>
      <c r="L1599" s="118"/>
      <c r="M1599" s="118"/>
      <c r="N1599" s="93"/>
    </row>
    <row r="1600" spans="2:14">
      <c r="B1600" s="118"/>
      <c r="C1600" s="118"/>
      <c r="D1600" s="118"/>
      <c r="E1600" s="118"/>
      <c r="F1600" s="118"/>
      <c r="G1600" s="118"/>
      <c r="H1600" s="118"/>
      <c r="I1600" s="118"/>
      <c r="J1600" s="118"/>
      <c r="K1600" s="118"/>
      <c r="L1600" s="118"/>
      <c r="M1600" s="118"/>
      <c r="N1600" s="93"/>
    </row>
    <row r="1601" spans="2:14">
      <c r="B1601" s="118"/>
      <c r="C1601" s="118"/>
      <c r="D1601" s="118"/>
      <c r="E1601" s="118"/>
      <c r="F1601" s="118"/>
      <c r="G1601" s="118"/>
      <c r="H1601" s="118"/>
      <c r="I1601" s="118"/>
      <c r="J1601" s="118"/>
      <c r="K1601" s="118"/>
      <c r="L1601" s="118"/>
      <c r="M1601" s="118"/>
      <c r="N1601" s="93"/>
    </row>
    <row r="1602" spans="2:14">
      <c r="B1602" s="118"/>
      <c r="C1602" s="118"/>
      <c r="D1602" s="118"/>
      <c r="E1602" s="118"/>
      <c r="F1602" s="118"/>
      <c r="G1602" s="118"/>
      <c r="H1602" s="118"/>
      <c r="I1602" s="118"/>
      <c r="J1602" s="118"/>
      <c r="K1602" s="118"/>
      <c r="L1602" s="118"/>
      <c r="M1602" s="118"/>
      <c r="N1602" s="93"/>
    </row>
    <row r="1603" spans="2:14">
      <c r="B1603" s="118"/>
      <c r="C1603" s="118"/>
      <c r="D1603" s="118"/>
      <c r="E1603" s="118"/>
      <c r="F1603" s="118"/>
      <c r="G1603" s="118"/>
      <c r="H1603" s="118"/>
      <c r="I1603" s="118"/>
      <c r="J1603" s="118"/>
      <c r="K1603" s="118"/>
      <c r="L1603" s="118"/>
      <c r="M1603" s="118"/>
      <c r="N1603" s="93"/>
    </row>
    <row r="1604" spans="2:14">
      <c r="B1604" s="118"/>
      <c r="C1604" s="118"/>
      <c r="D1604" s="118"/>
      <c r="E1604" s="118"/>
      <c r="F1604" s="118"/>
      <c r="G1604" s="118"/>
      <c r="H1604" s="118"/>
      <c r="I1604" s="118"/>
      <c r="J1604" s="118"/>
      <c r="K1604" s="118"/>
      <c r="L1604" s="118"/>
      <c r="M1604" s="118"/>
      <c r="N1604" s="93"/>
    </row>
    <row r="1605" spans="2:14">
      <c r="B1605" s="118"/>
      <c r="C1605" s="118"/>
      <c r="D1605" s="118"/>
      <c r="E1605" s="118"/>
      <c r="F1605" s="118"/>
      <c r="G1605" s="118"/>
      <c r="H1605" s="118"/>
      <c r="I1605" s="118"/>
      <c r="J1605" s="118"/>
      <c r="K1605" s="118"/>
      <c r="L1605" s="118"/>
      <c r="M1605" s="118"/>
      <c r="N1605" s="93"/>
    </row>
    <row r="1606" spans="2:14">
      <c r="B1606" s="118"/>
      <c r="C1606" s="118"/>
      <c r="D1606" s="118"/>
      <c r="E1606" s="118"/>
      <c r="F1606" s="118"/>
      <c r="G1606" s="118"/>
      <c r="H1606" s="118"/>
      <c r="I1606" s="118"/>
      <c r="J1606" s="118"/>
      <c r="K1606" s="118"/>
      <c r="L1606" s="118"/>
      <c r="M1606" s="118"/>
      <c r="N1606" s="93"/>
    </row>
    <row r="1607" spans="2:14">
      <c r="B1607" s="118"/>
      <c r="C1607" s="118"/>
      <c r="D1607" s="118"/>
      <c r="E1607" s="118"/>
      <c r="F1607" s="118"/>
      <c r="G1607" s="118"/>
      <c r="H1607" s="118"/>
      <c r="I1607" s="118"/>
      <c r="J1607" s="118"/>
      <c r="K1607" s="118"/>
      <c r="L1607" s="118"/>
      <c r="M1607" s="118"/>
      <c r="N1607" s="93"/>
    </row>
    <row r="1608" spans="2:14">
      <c r="B1608" s="118"/>
      <c r="C1608" s="118"/>
      <c r="D1608" s="118"/>
      <c r="E1608" s="118"/>
      <c r="F1608" s="118"/>
      <c r="G1608" s="118"/>
      <c r="H1608" s="118"/>
      <c r="I1608" s="118"/>
      <c r="J1608" s="118"/>
      <c r="K1608" s="118"/>
      <c r="L1608" s="118"/>
      <c r="M1608" s="118"/>
      <c r="N1608" s="93"/>
    </row>
    <row r="1609" spans="2:14">
      <c r="B1609" s="118"/>
      <c r="C1609" s="118"/>
      <c r="D1609" s="118"/>
      <c r="E1609" s="118"/>
      <c r="F1609" s="118"/>
      <c r="G1609" s="118"/>
      <c r="H1609" s="118"/>
      <c r="I1609" s="118"/>
      <c r="J1609" s="118"/>
      <c r="K1609" s="118"/>
      <c r="L1609" s="118"/>
      <c r="M1609" s="118"/>
      <c r="N1609" s="93"/>
    </row>
    <row r="1610" spans="2:14">
      <c r="B1610" s="118"/>
      <c r="C1610" s="118"/>
      <c r="D1610" s="118"/>
      <c r="E1610" s="118"/>
      <c r="F1610" s="118"/>
      <c r="G1610" s="118"/>
      <c r="H1610" s="118"/>
      <c r="I1610" s="118"/>
      <c r="J1610" s="118"/>
      <c r="K1610" s="118"/>
      <c r="L1610" s="118"/>
      <c r="M1610" s="118"/>
      <c r="N1610" s="93"/>
    </row>
    <row r="1611" spans="2:14">
      <c r="B1611" s="118"/>
      <c r="C1611" s="118"/>
      <c r="D1611" s="118"/>
      <c r="E1611" s="118"/>
      <c r="F1611" s="118"/>
      <c r="G1611" s="118"/>
      <c r="H1611" s="118"/>
      <c r="I1611" s="118"/>
      <c r="J1611" s="118"/>
      <c r="K1611" s="118"/>
      <c r="L1611" s="118"/>
      <c r="M1611" s="118"/>
      <c r="N1611" s="93"/>
    </row>
    <row r="1612" spans="2:14">
      <c r="B1612" s="118"/>
      <c r="C1612" s="118"/>
      <c r="D1612" s="118"/>
      <c r="E1612" s="118"/>
      <c r="F1612" s="118"/>
      <c r="G1612" s="118"/>
      <c r="H1612" s="118"/>
      <c r="I1612" s="118"/>
      <c r="J1612" s="118"/>
      <c r="K1612" s="118"/>
      <c r="L1612" s="118"/>
      <c r="M1612" s="118"/>
      <c r="N1612" s="93"/>
    </row>
    <row r="1613" spans="2:14">
      <c r="B1613" s="118"/>
      <c r="C1613" s="118"/>
      <c r="D1613" s="118"/>
      <c r="E1613" s="118"/>
      <c r="F1613" s="118"/>
      <c r="G1613" s="118"/>
      <c r="H1613" s="118"/>
      <c r="I1613" s="118"/>
      <c r="J1613" s="118"/>
      <c r="K1613" s="118"/>
      <c r="L1613" s="118"/>
      <c r="M1613" s="118"/>
      <c r="N1613" s="93"/>
    </row>
    <row r="1614" spans="2:14">
      <c r="B1614" s="118"/>
      <c r="C1614" s="118"/>
      <c r="D1614" s="118"/>
      <c r="E1614" s="118"/>
      <c r="F1614" s="118"/>
      <c r="G1614" s="118"/>
      <c r="H1614" s="118"/>
      <c r="I1614" s="118"/>
      <c r="J1614" s="118"/>
      <c r="K1614" s="118"/>
      <c r="L1614" s="118"/>
      <c r="M1614" s="118"/>
      <c r="N1614" s="93"/>
    </row>
    <row r="1615" spans="2:14">
      <c r="B1615" s="118"/>
      <c r="C1615" s="118"/>
      <c r="D1615" s="118"/>
      <c r="E1615" s="118"/>
      <c r="F1615" s="118"/>
      <c r="G1615" s="118"/>
      <c r="H1615" s="118"/>
      <c r="I1615" s="118"/>
      <c r="J1615" s="118"/>
      <c r="K1615" s="118"/>
      <c r="L1615" s="118"/>
      <c r="M1615" s="118"/>
      <c r="N1615" s="93"/>
    </row>
    <row r="1616" spans="2:14">
      <c r="B1616" s="118"/>
      <c r="C1616" s="118"/>
      <c r="D1616" s="118"/>
      <c r="E1616" s="118"/>
      <c r="F1616" s="118"/>
      <c r="G1616" s="118"/>
      <c r="H1616" s="118"/>
      <c r="I1616" s="118"/>
      <c r="J1616" s="118"/>
      <c r="K1616" s="118"/>
      <c r="L1616" s="118"/>
      <c r="M1616" s="118"/>
      <c r="N1616" s="93"/>
    </row>
    <row r="1617" spans="2:14">
      <c r="B1617" s="118"/>
      <c r="C1617" s="118"/>
      <c r="D1617" s="118"/>
      <c r="E1617" s="118"/>
      <c r="F1617" s="118"/>
      <c r="G1617" s="118"/>
      <c r="H1617" s="118"/>
      <c r="I1617" s="118"/>
      <c r="J1617" s="118"/>
      <c r="K1617" s="118"/>
      <c r="L1617" s="118"/>
      <c r="M1617" s="118"/>
      <c r="N1617" s="93"/>
    </row>
    <row r="1618" spans="2:14">
      <c r="B1618" s="118"/>
      <c r="C1618" s="118"/>
      <c r="D1618" s="118"/>
      <c r="E1618" s="118"/>
      <c r="F1618" s="118"/>
      <c r="G1618" s="118"/>
      <c r="H1618" s="118"/>
      <c r="I1618" s="118"/>
      <c r="J1618" s="118"/>
      <c r="K1618" s="118"/>
      <c r="L1618" s="118"/>
      <c r="M1618" s="118"/>
      <c r="N1618" s="93"/>
    </row>
    <row r="1619" spans="2:14">
      <c r="B1619" s="118"/>
      <c r="C1619" s="118"/>
      <c r="D1619" s="118"/>
      <c r="E1619" s="118"/>
      <c r="F1619" s="118"/>
      <c r="G1619" s="118"/>
      <c r="H1619" s="118"/>
      <c r="I1619" s="118"/>
      <c r="J1619" s="118"/>
      <c r="K1619" s="118"/>
      <c r="L1619" s="118"/>
      <c r="M1619" s="118"/>
      <c r="N1619" s="93"/>
    </row>
    <row r="1620" spans="2:14">
      <c r="B1620" s="118"/>
      <c r="C1620" s="118"/>
      <c r="D1620" s="118"/>
      <c r="E1620" s="118"/>
      <c r="F1620" s="118"/>
      <c r="G1620" s="118"/>
      <c r="H1620" s="118"/>
      <c r="I1620" s="118"/>
      <c r="J1620" s="118"/>
      <c r="K1620" s="118"/>
      <c r="L1620" s="118"/>
      <c r="M1620" s="118"/>
      <c r="N1620" s="93"/>
    </row>
    <row r="1621" spans="2:14">
      <c r="B1621" s="118"/>
      <c r="C1621" s="118"/>
      <c r="D1621" s="118"/>
      <c r="E1621" s="118"/>
      <c r="F1621" s="118"/>
      <c r="G1621" s="118"/>
      <c r="H1621" s="118"/>
      <c r="I1621" s="118"/>
      <c r="J1621" s="118"/>
      <c r="K1621" s="118"/>
      <c r="L1621" s="118"/>
      <c r="M1621" s="118"/>
      <c r="N1621" s="93"/>
    </row>
    <row r="1622" spans="2:14">
      <c r="B1622" s="118"/>
      <c r="C1622" s="118"/>
      <c r="D1622" s="118"/>
      <c r="E1622" s="118"/>
      <c r="F1622" s="118"/>
      <c r="G1622" s="118"/>
      <c r="H1622" s="118"/>
      <c r="I1622" s="118"/>
      <c r="J1622" s="118"/>
      <c r="K1622" s="118"/>
      <c r="L1622" s="118"/>
      <c r="M1622" s="118"/>
      <c r="N1622" s="93"/>
    </row>
    <row r="1623" spans="2:14">
      <c r="B1623" s="118"/>
      <c r="C1623" s="118"/>
      <c r="D1623" s="118"/>
      <c r="E1623" s="118"/>
      <c r="F1623" s="118"/>
      <c r="G1623" s="118"/>
      <c r="H1623" s="118"/>
      <c r="I1623" s="118"/>
      <c r="J1623" s="118"/>
      <c r="K1623" s="118"/>
      <c r="L1623" s="118"/>
      <c r="M1623" s="118"/>
      <c r="N1623" s="93"/>
    </row>
    <row r="1624" spans="2:14">
      <c r="B1624" s="118"/>
      <c r="C1624" s="118"/>
      <c r="D1624" s="118"/>
      <c r="E1624" s="118"/>
      <c r="F1624" s="118"/>
      <c r="G1624" s="118"/>
      <c r="H1624" s="118"/>
      <c r="I1624" s="118"/>
      <c r="J1624" s="118"/>
      <c r="K1624" s="118"/>
      <c r="L1624" s="118"/>
      <c r="M1624" s="118"/>
      <c r="N1624" s="93"/>
    </row>
    <row r="1625" spans="2:14">
      <c r="B1625" s="118"/>
      <c r="C1625" s="118"/>
      <c r="D1625" s="118"/>
      <c r="E1625" s="118"/>
      <c r="F1625" s="118"/>
      <c r="G1625" s="118"/>
      <c r="H1625" s="118"/>
      <c r="I1625" s="118"/>
      <c r="J1625" s="118"/>
      <c r="K1625" s="118"/>
      <c r="L1625" s="118"/>
      <c r="M1625" s="118"/>
      <c r="N1625" s="93"/>
    </row>
    <row r="1626" spans="2:14">
      <c r="B1626" s="118"/>
      <c r="C1626" s="118"/>
      <c r="D1626" s="118"/>
      <c r="E1626" s="118"/>
      <c r="F1626" s="118"/>
      <c r="G1626" s="118"/>
      <c r="H1626" s="118"/>
      <c r="I1626" s="118"/>
      <c r="J1626" s="118"/>
      <c r="K1626" s="118"/>
      <c r="L1626" s="118"/>
      <c r="M1626" s="118"/>
      <c r="N1626" s="93"/>
    </row>
    <row r="1627" spans="2:14">
      <c r="B1627" s="118"/>
      <c r="C1627" s="118"/>
      <c r="D1627" s="118"/>
      <c r="E1627" s="118"/>
      <c r="F1627" s="118"/>
      <c r="G1627" s="118"/>
      <c r="H1627" s="118"/>
      <c r="I1627" s="118"/>
      <c r="J1627" s="118"/>
      <c r="K1627" s="118"/>
      <c r="L1627" s="118"/>
      <c r="M1627" s="118"/>
      <c r="N1627" s="93"/>
    </row>
    <row r="1628" spans="2:14">
      <c r="B1628" s="118"/>
      <c r="C1628" s="118"/>
      <c r="D1628" s="118"/>
      <c r="E1628" s="118"/>
      <c r="F1628" s="118"/>
      <c r="G1628" s="118"/>
      <c r="H1628" s="118"/>
      <c r="I1628" s="118"/>
      <c r="J1628" s="118"/>
      <c r="K1628" s="118"/>
      <c r="L1628" s="118"/>
      <c r="M1628" s="118"/>
      <c r="N1628" s="93"/>
    </row>
    <row r="1629" spans="2:14">
      <c r="B1629" s="118"/>
      <c r="C1629" s="118"/>
      <c r="D1629" s="118"/>
      <c r="E1629" s="118"/>
      <c r="F1629" s="118"/>
      <c r="G1629" s="118"/>
      <c r="H1629" s="118"/>
      <c r="I1629" s="118"/>
      <c r="J1629" s="118"/>
      <c r="K1629" s="118"/>
      <c r="L1629" s="118"/>
      <c r="M1629" s="118"/>
      <c r="N1629" s="93"/>
    </row>
    <row r="1630" spans="2:14">
      <c r="B1630" s="118"/>
      <c r="C1630" s="118"/>
      <c r="D1630" s="118"/>
      <c r="E1630" s="118"/>
      <c r="F1630" s="118"/>
      <c r="G1630" s="118"/>
      <c r="H1630" s="118"/>
      <c r="I1630" s="118"/>
      <c r="J1630" s="118"/>
      <c r="K1630" s="118"/>
      <c r="L1630" s="118"/>
      <c r="M1630" s="118"/>
      <c r="N1630" s="93"/>
    </row>
    <row r="1631" spans="2:14">
      <c r="B1631" s="118"/>
      <c r="C1631" s="118"/>
      <c r="D1631" s="118"/>
      <c r="E1631" s="118"/>
      <c r="F1631" s="118"/>
      <c r="G1631" s="118"/>
      <c r="H1631" s="118"/>
      <c r="I1631" s="118"/>
      <c r="J1631" s="118"/>
      <c r="K1631" s="118"/>
      <c r="L1631" s="118"/>
      <c r="M1631" s="118"/>
      <c r="N1631" s="93"/>
    </row>
    <row r="1632" spans="2:14">
      <c r="B1632" s="118"/>
      <c r="C1632" s="118"/>
      <c r="D1632" s="118"/>
      <c r="E1632" s="118"/>
      <c r="F1632" s="118"/>
      <c r="G1632" s="118"/>
      <c r="H1632" s="118"/>
      <c r="I1632" s="118"/>
      <c r="J1632" s="118"/>
      <c r="K1632" s="118"/>
      <c r="L1632" s="118"/>
      <c r="M1632" s="118"/>
      <c r="N1632" s="93"/>
    </row>
    <row r="1633" spans="2:14">
      <c r="B1633" s="118"/>
      <c r="C1633" s="118"/>
      <c r="D1633" s="118"/>
      <c r="E1633" s="118"/>
      <c r="F1633" s="118"/>
      <c r="G1633" s="118"/>
      <c r="H1633" s="118"/>
      <c r="I1633" s="118"/>
      <c r="J1633" s="118"/>
      <c r="K1633" s="118"/>
      <c r="L1633" s="118"/>
      <c r="M1633" s="118"/>
      <c r="N1633" s="93"/>
    </row>
    <row r="1634" spans="2:14">
      <c r="B1634" s="118"/>
      <c r="C1634" s="118"/>
      <c r="D1634" s="118"/>
      <c r="E1634" s="118"/>
      <c r="F1634" s="118"/>
      <c r="G1634" s="118"/>
      <c r="H1634" s="118"/>
      <c r="I1634" s="118"/>
      <c r="J1634" s="118"/>
      <c r="K1634" s="118"/>
      <c r="L1634" s="118"/>
      <c r="M1634" s="118"/>
      <c r="N1634" s="93"/>
    </row>
    <row r="1635" spans="2:14">
      <c r="B1635" s="118"/>
      <c r="C1635" s="118"/>
      <c r="D1635" s="118"/>
      <c r="E1635" s="118"/>
      <c r="F1635" s="118"/>
      <c r="G1635" s="118"/>
      <c r="H1635" s="118"/>
      <c r="I1635" s="118"/>
      <c r="J1635" s="118"/>
      <c r="K1635" s="118"/>
      <c r="L1635" s="118"/>
      <c r="M1635" s="118"/>
      <c r="N1635" s="93"/>
    </row>
    <row r="1636" spans="2:14">
      <c r="B1636" s="118"/>
      <c r="C1636" s="118"/>
      <c r="D1636" s="118"/>
      <c r="E1636" s="118"/>
      <c r="F1636" s="118"/>
      <c r="G1636" s="118"/>
      <c r="H1636" s="118"/>
      <c r="I1636" s="118"/>
      <c r="J1636" s="118"/>
      <c r="K1636" s="118"/>
      <c r="L1636" s="118"/>
      <c r="M1636" s="118"/>
      <c r="N1636" s="93"/>
    </row>
    <row r="1637" spans="2:14">
      <c r="B1637" s="118"/>
      <c r="C1637" s="118"/>
      <c r="D1637" s="118"/>
      <c r="E1637" s="118"/>
      <c r="F1637" s="118"/>
      <c r="G1637" s="118"/>
      <c r="H1637" s="118"/>
      <c r="I1637" s="118"/>
      <c r="J1637" s="118"/>
      <c r="K1637" s="118"/>
      <c r="L1637" s="118"/>
      <c r="M1637" s="118"/>
      <c r="N1637" s="93"/>
    </row>
    <row r="1638" spans="2:14">
      <c r="B1638" s="118"/>
      <c r="C1638" s="118"/>
      <c r="D1638" s="118"/>
      <c r="E1638" s="118"/>
      <c r="F1638" s="118"/>
      <c r="G1638" s="118"/>
      <c r="H1638" s="118"/>
      <c r="I1638" s="118"/>
      <c r="J1638" s="118"/>
      <c r="K1638" s="118"/>
      <c r="L1638" s="118"/>
      <c r="M1638" s="118"/>
      <c r="N1638" s="93"/>
    </row>
    <row r="1639" spans="2:14">
      <c r="B1639" s="118"/>
      <c r="C1639" s="118"/>
      <c r="D1639" s="118"/>
      <c r="E1639" s="118"/>
      <c r="F1639" s="118"/>
      <c r="G1639" s="118"/>
      <c r="H1639" s="118"/>
      <c r="I1639" s="118"/>
      <c r="J1639" s="118"/>
      <c r="K1639" s="118"/>
      <c r="L1639" s="118"/>
      <c r="M1639" s="118"/>
      <c r="N1639" s="93"/>
    </row>
    <row r="1640" spans="2:14">
      <c r="B1640" s="118"/>
      <c r="C1640" s="118"/>
      <c r="D1640" s="118"/>
      <c r="E1640" s="118"/>
      <c r="F1640" s="118"/>
      <c r="G1640" s="118"/>
      <c r="H1640" s="118"/>
      <c r="I1640" s="118"/>
      <c r="J1640" s="118"/>
      <c r="K1640" s="118"/>
      <c r="L1640" s="118"/>
      <c r="M1640" s="118"/>
      <c r="N1640" s="93"/>
    </row>
    <row r="1641" spans="2:14">
      <c r="B1641" s="118"/>
      <c r="C1641" s="118"/>
      <c r="D1641" s="118"/>
      <c r="E1641" s="118"/>
      <c r="F1641" s="118"/>
      <c r="G1641" s="118"/>
      <c r="H1641" s="118"/>
      <c r="I1641" s="118"/>
      <c r="J1641" s="118"/>
      <c r="K1641" s="118"/>
      <c r="L1641" s="118"/>
      <c r="M1641" s="118"/>
      <c r="N1641" s="93"/>
    </row>
    <row r="1642" spans="2:14">
      <c r="B1642" s="118"/>
      <c r="C1642" s="118"/>
      <c r="D1642" s="118"/>
      <c r="E1642" s="118"/>
      <c r="F1642" s="118"/>
      <c r="G1642" s="118"/>
      <c r="H1642" s="118"/>
      <c r="I1642" s="118"/>
      <c r="J1642" s="118"/>
      <c r="K1642" s="118"/>
      <c r="L1642" s="118"/>
      <c r="M1642" s="118"/>
      <c r="N1642" s="93"/>
    </row>
    <row r="1643" spans="2:14">
      <c r="B1643" s="118"/>
      <c r="C1643" s="118"/>
      <c r="D1643" s="118"/>
      <c r="E1643" s="118"/>
      <c r="F1643" s="118"/>
      <c r="G1643" s="118"/>
      <c r="H1643" s="118"/>
      <c r="I1643" s="118"/>
      <c r="J1643" s="118"/>
      <c r="K1643" s="118"/>
      <c r="L1643" s="118"/>
      <c r="M1643" s="118"/>
      <c r="N1643" s="93"/>
    </row>
    <row r="1644" spans="2:14">
      <c r="B1644" s="118"/>
      <c r="C1644" s="118"/>
      <c r="D1644" s="118"/>
      <c r="E1644" s="118"/>
      <c r="F1644" s="118"/>
      <c r="G1644" s="118"/>
      <c r="H1644" s="118"/>
      <c r="I1644" s="118"/>
      <c r="J1644" s="118"/>
      <c r="K1644" s="118"/>
      <c r="L1644" s="118"/>
      <c r="M1644" s="118"/>
      <c r="N1644" s="93"/>
    </row>
    <row r="1645" spans="2:14">
      <c r="B1645" s="118"/>
      <c r="C1645" s="118"/>
      <c r="D1645" s="118"/>
      <c r="E1645" s="118"/>
      <c r="F1645" s="118"/>
      <c r="G1645" s="118"/>
      <c r="H1645" s="118"/>
      <c r="I1645" s="118"/>
      <c r="J1645" s="118"/>
      <c r="K1645" s="118"/>
      <c r="L1645" s="118"/>
      <c r="M1645" s="118"/>
      <c r="N1645" s="93"/>
    </row>
    <row r="1646" spans="2:14">
      <c r="B1646" s="118"/>
      <c r="C1646" s="118"/>
      <c r="D1646" s="118"/>
      <c r="E1646" s="118"/>
      <c r="F1646" s="118"/>
      <c r="G1646" s="118"/>
      <c r="H1646" s="118"/>
      <c r="I1646" s="118"/>
      <c r="J1646" s="118"/>
      <c r="K1646" s="118"/>
      <c r="L1646" s="118"/>
      <c r="M1646" s="118"/>
      <c r="N1646" s="93"/>
    </row>
    <row r="1647" spans="2:14">
      <c r="B1647" s="118"/>
      <c r="C1647" s="118"/>
      <c r="D1647" s="118"/>
      <c r="E1647" s="118"/>
      <c r="F1647" s="118"/>
      <c r="G1647" s="118"/>
      <c r="H1647" s="118"/>
      <c r="I1647" s="118"/>
      <c r="J1647" s="118"/>
      <c r="K1647" s="118"/>
      <c r="L1647" s="118"/>
      <c r="M1647" s="118"/>
      <c r="N1647" s="93"/>
    </row>
    <row r="1648" spans="2:14">
      <c r="B1648" s="118"/>
      <c r="C1648" s="118"/>
      <c r="D1648" s="118"/>
      <c r="E1648" s="118"/>
      <c r="F1648" s="118"/>
      <c r="G1648" s="118"/>
      <c r="H1648" s="118"/>
      <c r="I1648" s="118"/>
      <c r="J1648" s="118"/>
      <c r="K1648" s="118"/>
      <c r="L1648" s="118"/>
      <c r="M1648" s="118"/>
      <c r="N1648" s="93"/>
    </row>
    <row r="1649" spans="2:14">
      <c r="B1649" s="118"/>
      <c r="C1649" s="118"/>
      <c r="D1649" s="118"/>
      <c r="E1649" s="118"/>
      <c r="F1649" s="118"/>
      <c r="G1649" s="118"/>
      <c r="H1649" s="118"/>
      <c r="I1649" s="118"/>
      <c r="J1649" s="118"/>
      <c r="K1649" s="118"/>
      <c r="L1649" s="118"/>
      <c r="M1649" s="118"/>
      <c r="N1649" s="93"/>
    </row>
    <row r="1650" spans="2:14">
      <c r="B1650" s="118"/>
      <c r="C1650" s="118"/>
      <c r="D1650" s="118"/>
      <c r="E1650" s="118"/>
      <c r="F1650" s="118"/>
      <c r="G1650" s="118"/>
      <c r="H1650" s="118"/>
      <c r="I1650" s="118"/>
      <c r="J1650" s="118"/>
      <c r="K1650" s="118"/>
      <c r="L1650" s="118"/>
      <c r="M1650" s="118"/>
      <c r="N1650" s="93"/>
    </row>
    <row r="1651" spans="2:14">
      <c r="B1651" s="118"/>
      <c r="C1651" s="118"/>
      <c r="D1651" s="118"/>
      <c r="E1651" s="118"/>
      <c r="F1651" s="118"/>
      <c r="G1651" s="118"/>
      <c r="H1651" s="118"/>
      <c r="I1651" s="118"/>
      <c r="J1651" s="118"/>
      <c r="K1651" s="118"/>
      <c r="L1651" s="118"/>
      <c r="M1651" s="118"/>
      <c r="N1651" s="93"/>
    </row>
    <row r="1652" spans="2:14">
      <c r="B1652" s="118"/>
      <c r="C1652" s="118"/>
      <c r="D1652" s="118"/>
      <c r="E1652" s="118"/>
      <c r="F1652" s="118"/>
      <c r="G1652" s="118"/>
      <c r="H1652" s="118"/>
      <c r="I1652" s="118"/>
      <c r="J1652" s="118"/>
      <c r="K1652" s="118"/>
      <c r="L1652" s="118"/>
      <c r="M1652" s="118"/>
      <c r="N1652" s="93"/>
    </row>
    <row r="1653" spans="2:14">
      <c r="B1653" s="118"/>
      <c r="C1653" s="118"/>
      <c r="D1653" s="118"/>
      <c r="E1653" s="118"/>
      <c r="F1653" s="118"/>
      <c r="G1653" s="118"/>
      <c r="H1653" s="118"/>
      <c r="I1653" s="118"/>
      <c r="J1653" s="118"/>
      <c r="K1653" s="118"/>
      <c r="L1653" s="118"/>
      <c r="M1653" s="118"/>
      <c r="N1653" s="93"/>
    </row>
    <row r="1654" spans="2:14">
      <c r="B1654" s="118"/>
      <c r="C1654" s="118"/>
      <c r="D1654" s="118"/>
      <c r="E1654" s="118"/>
      <c r="F1654" s="118"/>
      <c r="G1654" s="118"/>
      <c r="H1654" s="118"/>
      <c r="I1654" s="118"/>
      <c r="J1654" s="118"/>
      <c r="K1654" s="118"/>
      <c r="L1654" s="118"/>
      <c r="M1654" s="118"/>
      <c r="N1654" s="93"/>
    </row>
    <row r="1655" spans="2:14">
      <c r="B1655" s="118"/>
      <c r="C1655" s="118"/>
      <c r="D1655" s="118"/>
      <c r="E1655" s="118"/>
      <c r="F1655" s="118"/>
      <c r="G1655" s="118"/>
      <c r="H1655" s="118"/>
      <c r="I1655" s="118"/>
      <c r="J1655" s="118"/>
      <c r="K1655" s="118"/>
      <c r="L1655" s="118"/>
      <c r="M1655" s="118"/>
      <c r="N1655" s="93"/>
    </row>
    <row r="1656" spans="2:14">
      <c r="B1656" s="118"/>
      <c r="C1656" s="118"/>
      <c r="D1656" s="118"/>
      <c r="E1656" s="118"/>
      <c r="F1656" s="118"/>
      <c r="G1656" s="118"/>
      <c r="H1656" s="118"/>
      <c r="I1656" s="118"/>
      <c r="J1656" s="118"/>
      <c r="K1656" s="118"/>
      <c r="L1656" s="118"/>
      <c r="M1656" s="118"/>
      <c r="N1656" s="93"/>
    </row>
    <row r="1657" spans="2:14">
      <c r="B1657" s="118"/>
      <c r="C1657" s="118"/>
      <c r="D1657" s="118"/>
      <c r="E1657" s="118"/>
      <c r="F1657" s="118"/>
      <c r="G1657" s="118"/>
      <c r="H1657" s="118"/>
      <c r="I1657" s="118"/>
      <c r="J1657" s="118"/>
      <c r="K1657" s="118"/>
      <c r="L1657" s="118"/>
      <c r="M1657" s="118"/>
      <c r="N1657" s="93"/>
    </row>
    <row r="1658" spans="2:14">
      <c r="B1658" s="118"/>
      <c r="C1658" s="118"/>
      <c r="D1658" s="118"/>
      <c r="E1658" s="118"/>
      <c r="F1658" s="118"/>
      <c r="G1658" s="118"/>
      <c r="H1658" s="118"/>
      <c r="I1658" s="118"/>
      <c r="J1658" s="118"/>
      <c r="K1658" s="118"/>
      <c r="L1658" s="118"/>
      <c r="M1658" s="118"/>
      <c r="N1658" s="93"/>
    </row>
    <row r="1659" spans="2:14">
      <c r="B1659" s="118"/>
      <c r="C1659" s="118"/>
      <c r="D1659" s="118"/>
      <c r="E1659" s="118"/>
      <c r="F1659" s="118"/>
      <c r="G1659" s="118"/>
      <c r="H1659" s="118"/>
      <c r="I1659" s="118"/>
      <c r="J1659" s="118"/>
      <c r="K1659" s="118"/>
      <c r="L1659" s="118"/>
      <c r="M1659" s="118"/>
      <c r="N1659" s="93"/>
    </row>
    <row r="1660" spans="2:14">
      <c r="B1660" s="118"/>
      <c r="C1660" s="118"/>
      <c r="D1660" s="118"/>
      <c r="E1660" s="118"/>
      <c r="F1660" s="118"/>
      <c r="G1660" s="118"/>
      <c r="H1660" s="118"/>
      <c r="I1660" s="118"/>
      <c r="J1660" s="118"/>
      <c r="K1660" s="118"/>
      <c r="L1660" s="118"/>
      <c r="M1660" s="118"/>
      <c r="N1660" s="93"/>
    </row>
    <row r="1661" spans="2:14">
      <c r="B1661" s="118"/>
      <c r="C1661" s="118"/>
      <c r="D1661" s="118"/>
      <c r="E1661" s="118"/>
      <c r="F1661" s="118"/>
      <c r="G1661" s="118"/>
      <c r="H1661" s="118"/>
      <c r="I1661" s="118"/>
      <c r="J1661" s="118"/>
      <c r="K1661" s="118"/>
      <c r="L1661" s="118"/>
      <c r="M1661" s="118"/>
      <c r="N1661" s="93"/>
    </row>
    <row r="1662" spans="2:14">
      <c r="B1662" s="118"/>
      <c r="C1662" s="118"/>
      <c r="D1662" s="118"/>
      <c r="E1662" s="118"/>
      <c r="F1662" s="118"/>
      <c r="G1662" s="118"/>
      <c r="H1662" s="118"/>
      <c r="I1662" s="118"/>
      <c r="J1662" s="118"/>
      <c r="K1662" s="118"/>
      <c r="L1662" s="118"/>
      <c r="M1662" s="118"/>
      <c r="N1662" s="93"/>
    </row>
    <row r="1663" spans="2:14">
      <c r="B1663" s="118"/>
      <c r="C1663" s="118"/>
      <c r="D1663" s="118"/>
      <c r="E1663" s="118"/>
      <c r="F1663" s="118"/>
      <c r="G1663" s="118"/>
      <c r="H1663" s="118"/>
      <c r="I1663" s="118"/>
      <c r="J1663" s="118"/>
      <c r="K1663" s="118"/>
      <c r="L1663" s="118"/>
      <c r="M1663" s="118"/>
      <c r="N1663" s="93"/>
    </row>
    <row r="1664" spans="2:14">
      <c r="B1664" s="118"/>
      <c r="C1664" s="118"/>
      <c r="D1664" s="118"/>
      <c r="E1664" s="118"/>
      <c r="F1664" s="118"/>
      <c r="G1664" s="118"/>
      <c r="H1664" s="118"/>
      <c r="I1664" s="118"/>
      <c r="J1664" s="118"/>
      <c r="K1664" s="118"/>
      <c r="L1664" s="118"/>
      <c r="M1664" s="118"/>
      <c r="N1664" s="93"/>
    </row>
    <row r="1665" spans="2:14">
      <c r="B1665" s="118"/>
      <c r="C1665" s="118"/>
      <c r="D1665" s="118"/>
      <c r="E1665" s="118"/>
      <c r="F1665" s="118"/>
      <c r="G1665" s="118"/>
      <c r="H1665" s="118"/>
      <c r="I1665" s="118"/>
      <c r="J1665" s="118"/>
      <c r="K1665" s="118"/>
      <c r="L1665" s="118"/>
      <c r="M1665" s="118"/>
      <c r="N1665" s="93"/>
    </row>
    <row r="1666" spans="2:14">
      <c r="B1666" s="118"/>
      <c r="C1666" s="118"/>
      <c r="D1666" s="118"/>
      <c r="E1666" s="118"/>
      <c r="F1666" s="118"/>
      <c r="G1666" s="118"/>
      <c r="H1666" s="118"/>
      <c r="I1666" s="118"/>
      <c r="J1666" s="118"/>
      <c r="K1666" s="118"/>
      <c r="L1666" s="118"/>
      <c r="M1666" s="118"/>
      <c r="N1666" s="93"/>
    </row>
    <row r="1667" spans="2:14">
      <c r="B1667" s="118"/>
      <c r="C1667" s="118"/>
      <c r="D1667" s="118"/>
      <c r="E1667" s="118"/>
      <c r="F1667" s="118"/>
      <c r="G1667" s="118"/>
      <c r="H1667" s="118"/>
      <c r="I1667" s="118"/>
      <c r="J1667" s="118"/>
      <c r="K1667" s="118"/>
      <c r="L1667" s="118"/>
      <c r="M1667" s="118"/>
      <c r="N1667" s="93"/>
    </row>
    <row r="1668" spans="2:14">
      <c r="B1668" s="118"/>
      <c r="C1668" s="118"/>
      <c r="D1668" s="118"/>
      <c r="E1668" s="118"/>
      <c r="F1668" s="118"/>
      <c r="G1668" s="118"/>
      <c r="H1668" s="118"/>
      <c r="I1668" s="118"/>
      <c r="J1668" s="118"/>
      <c r="K1668" s="118"/>
      <c r="L1668" s="118"/>
      <c r="M1668" s="118"/>
      <c r="N1668" s="93"/>
    </row>
    <row r="1669" spans="2:14">
      <c r="B1669" s="118"/>
      <c r="C1669" s="118"/>
      <c r="D1669" s="118"/>
      <c r="E1669" s="118"/>
      <c r="F1669" s="118"/>
      <c r="G1669" s="118"/>
      <c r="H1669" s="118"/>
      <c r="I1669" s="118"/>
      <c r="J1669" s="118"/>
      <c r="K1669" s="118"/>
      <c r="L1669" s="118"/>
      <c r="M1669" s="118"/>
      <c r="N1669" s="93"/>
    </row>
    <row r="1670" spans="2:14">
      <c r="B1670" s="118"/>
      <c r="C1670" s="118"/>
      <c r="D1670" s="118"/>
      <c r="E1670" s="118"/>
      <c r="F1670" s="118"/>
      <c r="G1670" s="118"/>
      <c r="H1670" s="118"/>
      <c r="I1670" s="118"/>
      <c r="J1670" s="118"/>
      <c r="K1670" s="118"/>
      <c r="L1670" s="118"/>
      <c r="M1670" s="118"/>
      <c r="N1670" s="93"/>
    </row>
    <row r="1671" spans="2:14">
      <c r="B1671" s="118"/>
      <c r="C1671" s="118"/>
      <c r="D1671" s="118"/>
      <c r="E1671" s="118"/>
      <c r="F1671" s="118"/>
      <c r="G1671" s="118"/>
      <c r="H1671" s="118"/>
      <c r="I1671" s="118"/>
      <c r="J1671" s="118"/>
      <c r="K1671" s="118"/>
      <c r="L1671" s="118"/>
      <c r="M1671" s="118"/>
      <c r="N1671" s="93"/>
    </row>
    <row r="1672" spans="2:14">
      <c r="B1672" s="118"/>
      <c r="C1672" s="118"/>
      <c r="D1672" s="118"/>
      <c r="E1672" s="118"/>
      <c r="F1672" s="118"/>
      <c r="G1672" s="118"/>
      <c r="H1672" s="118"/>
      <c r="I1672" s="118"/>
      <c r="J1672" s="118"/>
      <c r="K1672" s="118"/>
      <c r="L1672" s="118"/>
      <c r="M1672" s="118"/>
      <c r="N1672" s="93"/>
    </row>
    <row r="1673" spans="2:14">
      <c r="B1673" s="118"/>
      <c r="C1673" s="118"/>
      <c r="D1673" s="118"/>
      <c r="E1673" s="118"/>
      <c r="F1673" s="118"/>
      <c r="G1673" s="118"/>
      <c r="H1673" s="118"/>
      <c r="I1673" s="118"/>
      <c r="J1673" s="118"/>
      <c r="K1673" s="118"/>
      <c r="L1673" s="118"/>
      <c r="M1673" s="118"/>
      <c r="N1673" s="93"/>
    </row>
    <row r="1674" spans="2:14">
      <c r="B1674" s="118"/>
      <c r="C1674" s="118"/>
      <c r="D1674" s="118"/>
      <c r="E1674" s="118"/>
      <c r="F1674" s="118"/>
      <c r="G1674" s="118"/>
      <c r="H1674" s="118"/>
      <c r="I1674" s="118"/>
      <c r="J1674" s="118"/>
      <c r="K1674" s="118"/>
      <c r="L1674" s="118"/>
      <c r="M1674" s="118"/>
      <c r="N1674" s="93"/>
    </row>
    <row r="1675" spans="2:14">
      <c r="B1675" s="118"/>
      <c r="C1675" s="118"/>
      <c r="D1675" s="118"/>
      <c r="E1675" s="118"/>
      <c r="F1675" s="118"/>
      <c r="G1675" s="118"/>
      <c r="H1675" s="118"/>
      <c r="I1675" s="118"/>
      <c r="J1675" s="118"/>
      <c r="K1675" s="118"/>
      <c r="L1675" s="118"/>
      <c r="M1675" s="118"/>
      <c r="N1675" s="93"/>
    </row>
    <row r="1676" spans="2:14">
      <c r="B1676" s="118"/>
      <c r="C1676" s="118"/>
      <c r="D1676" s="118"/>
      <c r="E1676" s="118"/>
      <c r="F1676" s="118"/>
      <c r="G1676" s="118"/>
      <c r="H1676" s="118"/>
      <c r="I1676" s="118"/>
      <c r="J1676" s="118"/>
      <c r="K1676" s="118"/>
      <c r="L1676" s="118"/>
      <c r="M1676" s="118"/>
      <c r="N1676" s="93"/>
    </row>
    <row r="1677" spans="2:14">
      <c r="B1677" s="118"/>
      <c r="C1677" s="118"/>
      <c r="D1677" s="118"/>
      <c r="E1677" s="118"/>
      <c r="F1677" s="118"/>
      <c r="G1677" s="118"/>
      <c r="H1677" s="118"/>
      <c r="I1677" s="118"/>
      <c r="J1677" s="118"/>
      <c r="K1677" s="118"/>
      <c r="L1677" s="118"/>
      <c r="M1677" s="118"/>
      <c r="N1677" s="93"/>
    </row>
    <row r="1678" spans="2:14">
      <c r="B1678" s="118"/>
      <c r="C1678" s="118"/>
      <c r="D1678" s="118"/>
      <c r="E1678" s="118"/>
      <c r="F1678" s="118"/>
      <c r="G1678" s="118"/>
      <c r="H1678" s="118"/>
      <c r="I1678" s="118"/>
      <c r="J1678" s="118"/>
      <c r="K1678" s="118"/>
      <c r="L1678" s="118"/>
      <c r="M1678" s="118"/>
      <c r="N1678" s="93"/>
    </row>
    <row r="1679" spans="2:14">
      <c r="B1679" s="118"/>
      <c r="C1679" s="118"/>
      <c r="D1679" s="118"/>
      <c r="E1679" s="118"/>
      <c r="F1679" s="118"/>
      <c r="G1679" s="118"/>
      <c r="H1679" s="118"/>
      <c r="I1679" s="118"/>
      <c r="J1679" s="118"/>
      <c r="K1679" s="118"/>
      <c r="L1679" s="118"/>
      <c r="M1679" s="118"/>
      <c r="N1679" s="93"/>
    </row>
    <row r="1680" spans="2:14">
      <c r="B1680" s="118"/>
      <c r="C1680" s="118"/>
      <c r="D1680" s="118"/>
      <c r="E1680" s="118"/>
      <c r="F1680" s="118"/>
      <c r="G1680" s="118"/>
      <c r="H1680" s="118"/>
      <c r="I1680" s="118"/>
      <c r="J1680" s="118"/>
      <c r="K1680" s="118"/>
      <c r="L1680" s="118"/>
      <c r="M1680" s="118"/>
      <c r="N1680" s="93"/>
    </row>
    <row r="1681" spans="2:14">
      <c r="B1681" s="118"/>
      <c r="C1681" s="118"/>
      <c r="D1681" s="118"/>
      <c r="E1681" s="118"/>
      <c r="F1681" s="118"/>
      <c r="G1681" s="118"/>
      <c r="H1681" s="118"/>
      <c r="I1681" s="118"/>
      <c r="J1681" s="118"/>
      <c r="K1681" s="118"/>
      <c r="L1681" s="118"/>
      <c r="M1681" s="118"/>
      <c r="N1681" s="93"/>
    </row>
    <row r="1682" spans="2:14">
      <c r="B1682" s="118"/>
      <c r="C1682" s="118"/>
      <c r="D1682" s="118"/>
      <c r="E1682" s="118"/>
      <c r="F1682" s="118"/>
      <c r="G1682" s="118"/>
      <c r="H1682" s="118"/>
      <c r="I1682" s="118"/>
      <c r="J1682" s="118"/>
      <c r="K1682" s="118"/>
      <c r="L1682" s="118"/>
      <c r="M1682" s="118"/>
      <c r="N1682" s="93"/>
    </row>
    <row r="1683" spans="2:14">
      <c r="B1683" s="118"/>
      <c r="C1683" s="118"/>
      <c r="D1683" s="118"/>
      <c r="E1683" s="118"/>
      <c r="F1683" s="118"/>
      <c r="G1683" s="118"/>
      <c r="H1683" s="118"/>
      <c r="I1683" s="118"/>
      <c r="J1683" s="118"/>
      <c r="K1683" s="118"/>
      <c r="L1683" s="118"/>
      <c r="M1683" s="118"/>
      <c r="N1683" s="93"/>
    </row>
    <row r="1684" spans="2:14">
      <c r="B1684" s="118"/>
      <c r="C1684" s="118"/>
      <c r="D1684" s="118"/>
      <c r="E1684" s="118"/>
      <c r="F1684" s="118"/>
      <c r="G1684" s="118"/>
      <c r="H1684" s="118"/>
      <c r="I1684" s="118"/>
      <c r="J1684" s="118"/>
      <c r="K1684" s="118"/>
      <c r="L1684" s="118"/>
      <c r="M1684" s="118"/>
      <c r="N1684" s="93"/>
    </row>
    <row r="1685" spans="2:14">
      <c r="B1685" s="118"/>
      <c r="C1685" s="118"/>
      <c r="D1685" s="118"/>
      <c r="E1685" s="118"/>
      <c r="F1685" s="118"/>
      <c r="G1685" s="118"/>
      <c r="H1685" s="118"/>
      <c r="I1685" s="118"/>
      <c r="J1685" s="118"/>
      <c r="K1685" s="118"/>
      <c r="L1685" s="118"/>
      <c r="M1685" s="118"/>
      <c r="N1685" s="93"/>
    </row>
    <row r="1686" spans="2:14">
      <c r="B1686" s="118"/>
      <c r="C1686" s="118"/>
      <c r="D1686" s="118"/>
      <c r="E1686" s="118"/>
      <c r="F1686" s="118"/>
      <c r="G1686" s="118"/>
      <c r="H1686" s="118"/>
      <c r="I1686" s="118"/>
      <c r="J1686" s="118"/>
      <c r="K1686" s="118"/>
      <c r="L1686" s="118"/>
      <c r="M1686" s="118"/>
      <c r="N1686" s="93"/>
    </row>
    <row r="1687" spans="2:14">
      <c r="B1687" s="118"/>
      <c r="C1687" s="118"/>
      <c r="D1687" s="118"/>
      <c r="E1687" s="118"/>
      <c r="F1687" s="118"/>
      <c r="G1687" s="118"/>
      <c r="H1687" s="118"/>
      <c r="I1687" s="118"/>
      <c r="J1687" s="118"/>
      <c r="K1687" s="118"/>
      <c r="L1687" s="118"/>
      <c r="M1687" s="118"/>
      <c r="N1687" s="93"/>
    </row>
    <row r="1688" spans="2:14">
      <c r="B1688" s="118"/>
      <c r="C1688" s="118"/>
      <c r="D1688" s="118"/>
      <c r="E1688" s="118"/>
      <c r="F1688" s="118"/>
      <c r="G1688" s="118"/>
      <c r="H1688" s="118"/>
      <c r="I1688" s="118"/>
      <c r="J1688" s="118"/>
      <c r="K1688" s="118"/>
      <c r="L1688" s="118"/>
      <c r="M1688" s="118"/>
      <c r="N1688" s="93"/>
    </row>
    <row r="1689" spans="2:14">
      <c r="B1689" s="118"/>
      <c r="C1689" s="118"/>
      <c r="D1689" s="118"/>
      <c r="E1689" s="118"/>
      <c r="F1689" s="118"/>
      <c r="G1689" s="118"/>
      <c r="H1689" s="118"/>
      <c r="I1689" s="118"/>
      <c r="J1689" s="118"/>
      <c r="K1689" s="118"/>
      <c r="L1689" s="118"/>
      <c r="M1689" s="118"/>
      <c r="N1689" s="93"/>
    </row>
    <row r="1690" spans="2:14">
      <c r="B1690" s="118"/>
      <c r="C1690" s="118"/>
      <c r="D1690" s="118"/>
      <c r="E1690" s="118"/>
      <c r="F1690" s="118"/>
      <c r="G1690" s="118"/>
      <c r="H1690" s="118"/>
      <c r="I1690" s="118"/>
      <c r="J1690" s="118"/>
      <c r="K1690" s="118"/>
      <c r="L1690" s="118"/>
      <c r="M1690" s="118"/>
      <c r="N1690" s="93"/>
    </row>
    <row r="1691" spans="2:14">
      <c r="B1691" s="118"/>
      <c r="C1691" s="118"/>
      <c r="D1691" s="118"/>
      <c r="E1691" s="118"/>
      <c r="F1691" s="118"/>
      <c r="G1691" s="118"/>
      <c r="H1691" s="118"/>
      <c r="I1691" s="118"/>
      <c r="J1691" s="118"/>
      <c r="K1691" s="118"/>
      <c r="L1691" s="118"/>
      <c r="M1691" s="118"/>
      <c r="N1691" s="93"/>
    </row>
    <row r="1692" spans="2:14">
      <c r="B1692" s="118"/>
      <c r="C1692" s="118"/>
      <c r="D1692" s="118"/>
      <c r="E1692" s="118"/>
      <c r="F1692" s="118"/>
      <c r="G1692" s="118"/>
      <c r="H1692" s="118"/>
      <c r="I1692" s="118"/>
      <c r="J1692" s="118"/>
      <c r="K1692" s="118"/>
      <c r="L1692" s="118"/>
      <c r="M1692" s="118"/>
      <c r="N1692" s="93"/>
    </row>
    <row r="1693" spans="2:14">
      <c r="B1693" s="118"/>
      <c r="C1693" s="118"/>
      <c r="D1693" s="118"/>
      <c r="E1693" s="118"/>
      <c r="F1693" s="118"/>
      <c r="G1693" s="118"/>
      <c r="H1693" s="118"/>
      <c r="I1693" s="118"/>
      <c r="J1693" s="118"/>
      <c r="K1693" s="118"/>
      <c r="L1693" s="118"/>
      <c r="M1693" s="118"/>
      <c r="N1693" s="93"/>
    </row>
    <row r="1694" spans="2:14">
      <c r="B1694" s="118"/>
      <c r="C1694" s="118"/>
      <c r="D1694" s="118"/>
      <c r="E1694" s="118"/>
      <c r="F1694" s="118"/>
      <c r="G1694" s="118"/>
      <c r="H1694" s="118"/>
      <c r="I1694" s="118"/>
      <c r="J1694" s="118"/>
      <c r="K1694" s="118"/>
      <c r="L1694" s="118"/>
      <c r="M1694" s="118"/>
      <c r="N1694" s="93"/>
    </row>
    <row r="1695" spans="2:14">
      <c r="B1695" s="118"/>
      <c r="C1695" s="118"/>
      <c r="D1695" s="118"/>
      <c r="E1695" s="118"/>
      <c r="F1695" s="118"/>
      <c r="G1695" s="118"/>
      <c r="H1695" s="118"/>
      <c r="I1695" s="118"/>
      <c r="J1695" s="118"/>
      <c r="K1695" s="118"/>
      <c r="L1695" s="118"/>
      <c r="M1695" s="118"/>
      <c r="N1695" s="93"/>
    </row>
    <row r="1696" spans="2:14">
      <c r="B1696" s="118"/>
      <c r="C1696" s="118"/>
      <c r="D1696" s="118"/>
      <c r="E1696" s="118"/>
      <c r="F1696" s="118"/>
      <c r="G1696" s="118"/>
      <c r="H1696" s="118"/>
      <c r="I1696" s="118"/>
      <c r="J1696" s="118"/>
      <c r="K1696" s="118"/>
      <c r="L1696" s="118"/>
      <c r="M1696" s="118"/>
      <c r="N1696" s="93"/>
    </row>
    <row r="1697" spans="2:14">
      <c r="B1697" s="118"/>
      <c r="C1697" s="118"/>
      <c r="D1697" s="118"/>
      <c r="E1697" s="118"/>
      <c r="F1697" s="118"/>
      <c r="G1697" s="118"/>
      <c r="H1697" s="118"/>
      <c r="I1697" s="118"/>
      <c r="J1697" s="118"/>
      <c r="K1697" s="118"/>
      <c r="L1697" s="118"/>
      <c r="M1697" s="118"/>
      <c r="N1697" s="93"/>
    </row>
    <row r="1698" spans="2:14">
      <c r="B1698" s="118"/>
      <c r="C1698" s="118"/>
      <c r="D1698" s="118"/>
      <c r="E1698" s="118"/>
      <c r="F1698" s="118"/>
      <c r="G1698" s="118"/>
      <c r="H1698" s="118"/>
      <c r="I1698" s="118"/>
      <c r="J1698" s="118"/>
      <c r="K1698" s="118"/>
      <c r="L1698" s="118"/>
      <c r="M1698" s="118"/>
      <c r="N1698" s="93"/>
    </row>
    <row r="1699" spans="2:14">
      <c r="B1699" s="118"/>
      <c r="C1699" s="118"/>
      <c r="D1699" s="118"/>
      <c r="E1699" s="118"/>
      <c r="F1699" s="118"/>
      <c r="G1699" s="118"/>
      <c r="H1699" s="118"/>
      <c r="I1699" s="118"/>
      <c r="J1699" s="118"/>
      <c r="K1699" s="118"/>
      <c r="L1699" s="118"/>
      <c r="M1699" s="118"/>
      <c r="N1699" s="93"/>
    </row>
    <row r="1700" spans="2:14">
      <c r="B1700" s="118"/>
      <c r="C1700" s="118"/>
      <c r="D1700" s="118"/>
      <c r="E1700" s="118"/>
      <c r="F1700" s="118"/>
      <c r="G1700" s="118"/>
      <c r="H1700" s="118"/>
      <c r="I1700" s="118"/>
      <c r="J1700" s="118"/>
      <c r="K1700" s="118"/>
      <c r="L1700" s="118"/>
      <c r="M1700" s="118"/>
      <c r="N1700" s="93"/>
    </row>
    <row r="1701" spans="2:14">
      <c r="B1701" s="118"/>
      <c r="C1701" s="118"/>
      <c r="D1701" s="118"/>
      <c r="E1701" s="118"/>
      <c r="F1701" s="118"/>
      <c r="G1701" s="118"/>
      <c r="H1701" s="118"/>
      <c r="I1701" s="118"/>
      <c r="J1701" s="118"/>
      <c r="K1701" s="118"/>
      <c r="L1701" s="118"/>
      <c r="M1701" s="118"/>
      <c r="N1701" s="93"/>
    </row>
    <row r="1702" spans="2:14">
      <c r="B1702" s="118"/>
      <c r="C1702" s="118"/>
      <c r="D1702" s="118"/>
      <c r="E1702" s="118"/>
      <c r="F1702" s="118"/>
      <c r="G1702" s="118"/>
      <c r="H1702" s="118"/>
      <c r="I1702" s="118"/>
      <c r="J1702" s="118"/>
      <c r="K1702" s="118"/>
      <c r="L1702" s="118"/>
      <c r="M1702" s="118"/>
      <c r="N1702" s="93"/>
    </row>
    <row r="1703" spans="2:14">
      <c r="B1703" s="118"/>
      <c r="C1703" s="118"/>
      <c r="D1703" s="118"/>
      <c r="E1703" s="118"/>
      <c r="F1703" s="118"/>
      <c r="G1703" s="118"/>
      <c r="H1703" s="118"/>
      <c r="I1703" s="118"/>
      <c r="J1703" s="118"/>
      <c r="K1703" s="118"/>
      <c r="L1703" s="118"/>
      <c r="M1703" s="118"/>
      <c r="N1703" s="93"/>
    </row>
    <row r="1704" spans="2:14">
      <c r="B1704" s="118"/>
      <c r="C1704" s="118"/>
      <c r="D1704" s="118"/>
      <c r="E1704" s="118"/>
      <c r="F1704" s="118"/>
      <c r="G1704" s="118"/>
      <c r="H1704" s="118"/>
      <c r="I1704" s="118"/>
      <c r="J1704" s="118"/>
      <c r="K1704" s="118"/>
      <c r="L1704" s="118"/>
      <c r="M1704" s="118"/>
      <c r="N1704" s="93"/>
    </row>
    <row r="1705" spans="2:14">
      <c r="B1705" s="118"/>
      <c r="C1705" s="118"/>
      <c r="D1705" s="118"/>
      <c r="E1705" s="118"/>
      <c r="F1705" s="118"/>
      <c r="G1705" s="118"/>
      <c r="H1705" s="118"/>
      <c r="I1705" s="118"/>
      <c r="J1705" s="118"/>
      <c r="K1705" s="118"/>
      <c r="L1705" s="118"/>
      <c r="M1705" s="118"/>
      <c r="N1705" s="93"/>
    </row>
    <row r="1706" spans="2:14">
      <c r="B1706" s="118"/>
      <c r="C1706" s="118"/>
      <c r="D1706" s="118"/>
      <c r="E1706" s="118"/>
      <c r="F1706" s="118"/>
      <c r="G1706" s="118"/>
      <c r="H1706" s="118"/>
      <c r="I1706" s="118"/>
      <c r="J1706" s="118"/>
      <c r="K1706" s="118"/>
      <c r="L1706" s="118"/>
      <c r="M1706" s="118"/>
      <c r="N1706" s="93"/>
    </row>
    <row r="1707" spans="2:14">
      <c r="B1707" s="118"/>
      <c r="C1707" s="118"/>
      <c r="D1707" s="118"/>
      <c r="E1707" s="118"/>
      <c r="F1707" s="118"/>
      <c r="G1707" s="118"/>
      <c r="H1707" s="118"/>
      <c r="I1707" s="118"/>
      <c r="J1707" s="118"/>
      <c r="K1707" s="118"/>
      <c r="L1707" s="118"/>
      <c r="M1707" s="118"/>
      <c r="N1707" s="93"/>
    </row>
    <row r="1708" spans="2:14">
      <c r="B1708" s="118"/>
      <c r="C1708" s="118"/>
      <c r="D1708" s="118"/>
      <c r="E1708" s="118"/>
      <c r="F1708" s="118"/>
      <c r="G1708" s="118"/>
      <c r="H1708" s="118"/>
      <c r="I1708" s="118"/>
      <c r="J1708" s="118"/>
      <c r="K1708" s="118"/>
      <c r="L1708" s="118"/>
      <c r="M1708" s="118"/>
      <c r="N1708" s="93"/>
    </row>
    <row r="1709" spans="2:14">
      <c r="B1709" s="118"/>
      <c r="C1709" s="118"/>
      <c r="D1709" s="118"/>
      <c r="E1709" s="118"/>
      <c r="F1709" s="118"/>
      <c r="G1709" s="118"/>
      <c r="H1709" s="118"/>
      <c r="I1709" s="118"/>
      <c r="J1709" s="118"/>
      <c r="K1709" s="118"/>
      <c r="L1709" s="118"/>
      <c r="M1709" s="118"/>
      <c r="N1709" s="93"/>
    </row>
    <row r="1710" spans="2:14">
      <c r="B1710" s="118"/>
      <c r="C1710" s="118"/>
      <c r="D1710" s="118"/>
      <c r="E1710" s="118"/>
      <c r="F1710" s="118"/>
      <c r="G1710" s="118"/>
      <c r="H1710" s="118"/>
      <c r="I1710" s="118"/>
      <c r="J1710" s="118"/>
      <c r="K1710" s="118"/>
      <c r="L1710" s="118"/>
      <c r="M1710" s="118"/>
      <c r="N1710" s="93"/>
    </row>
    <row r="1711" spans="2:14">
      <c r="B1711" s="118"/>
      <c r="C1711" s="118"/>
      <c r="D1711" s="118"/>
      <c r="E1711" s="118"/>
      <c r="F1711" s="118"/>
      <c r="G1711" s="118"/>
      <c r="H1711" s="118"/>
      <c r="I1711" s="118"/>
      <c r="J1711" s="118"/>
      <c r="K1711" s="118"/>
      <c r="L1711" s="118"/>
      <c r="M1711" s="118"/>
      <c r="N1711" s="93"/>
    </row>
    <row r="1712" spans="2:14">
      <c r="B1712" s="118"/>
      <c r="C1712" s="118"/>
      <c r="D1712" s="118"/>
      <c r="E1712" s="118"/>
      <c r="F1712" s="118"/>
      <c r="G1712" s="118"/>
      <c r="H1712" s="118"/>
      <c r="I1712" s="118"/>
      <c r="J1712" s="118"/>
      <c r="K1712" s="118"/>
      <c r="L1712" s="118"/>
      <c r="M1712" s="118"/>
      <c r="N1712" s="93"/>
    </row>
    <row r="1713" spans="2:14">
      <c r="B1713" s="118"/>
      <c r="C1713" s="118"/>
      <c r="D1713" s="118"/>
      <c r="E1713" s="118"/>
      <c r="F1713" s="118"/>
      <c r="G1713" s="118"/>
      <c r="H1713" s="118"/>
      <c r="I1713" s="118"/>
      <c r="J1713" s="118"/>
      <c r="K1713" s="118"/>
      <c r="L1713" s="118"/>
      <c r="M1713" s="118"/>
      <c r="N1713" s="93"/>
    </row>
    <row r="1714" spans="2:14">
      <c r="B1714" s="118"/>
      <c r="C1714" s="118"/>
      <c r="D1714" s="118"/>
      <c r="E1714" s="118"/>
      <c r="F1714" s="118"/>
      <c r="G1714" s="118"/>
      <c r="H1714" s="118"/>
      <c r="I1714" s="118"/>
      <c r="J1714" s="118"/>
      <c r="K1714" s="118"/>
      <c r="L1714" s="118"/>
      <c r="M1714" s="118"/>
      <c r="N1714" s="93"/>
    </row>
    <row r="1715" spans="2:14">
      <c r="B1715" s="118"/>
      <c r="C1715" s="118"/>
      <c r="D1715" s="118"/>
      <c r="E1715" s="118"/>
      <c r="F1715" s="118"/>
      <c r="G1715" s="118"/>
      <c r="H1715" s="118"/>
      <c r="I1715" s="118"/>
      <c r="J1715" s="118"/>
      <c r="K1715" s="118"/>
      <c r="L1715" s="118"/>
      <c r="M1715" s="118"/>
      <c r="N1715" s="93"/>
    </row>
    <row r="1716" spans="2:14">
      <c r="B1716" s="118"/>
      <c r="C1716" s="118"/>
      <c r="D1716" s="118"/>
      <c r="E1716" s="118"/>
      <c r="F1716" s="118"/>
      <c r="G1716" s="118"/>
      <c r="H1716" s="118"/>
      <c r="I1716" s="118"/>
      <c r="J1716" s="118"/>
      <c r="K1716" s="118"/>
      <c r="L1716" s="118"/>
      <c r="M1716" s="118"/>
      <c r="N1716" s="93"/>
    </row>
    <row r="1717" spans="2:14">
      <c r="B1717" s="118"/>
      <c r="C1717" s="118"/>
      <c r="D1717" s="118"/>
      <c r="E1717" s="118"/>
      <c r="F1717" s="118"/>
      <c r="G1717" s="118"/>
      <c r="H1717" s="118"/>
      <c r="I1717" s="118"/>
      <c r="J1717" s="118"/>
      <c r="K1717" s="118"/>
      <c r="L1717" s="118"/>
      <c r="M1717" s="118"/>
      <c r="N1717" s="93"/>
    </row>
    <row r="1718" spans="2:14">
      <c r="B1718" s="118"/>
      <c r="C1718" s="118"/>
      <c r="D1718" s="118"/>
      <c r="E1718" s="118"/>
      <c r="F1718" s="118"/>
      <c r="G1718" s="118"/>
      <c r="H1718" s="118"/>
      <c r="I1718" s="118"/>
      <c r="J1718" s="118"/>
      <c r="K1718" s="118"/>
      <c r="L1718" s="118"/>
      <c r="M1718" s="118"/>
      <c r="N1718" s="93"/>
    </row>
    <row r="1719" spans="2:14">
      <c r="B1719" s="118"/>
      <c r="C1719" s="118"/>
      <c r="D1719" s="118"/>
      <c r="E1719" s="118"/>
      <c r="F1719" s="118"/>
      <c r="G1719" s="118"/>
      <c r="H1719" s="118"/>
      <c r="I1719" s="118"/>
      <c r="J1719" s="118"/>
      <c r="K1719" s="118"/>
      <c r="L1719" s="118"/>
      <c r="M1719" s="118"/>
      <c r="N1719" s="93"/>
    </row>
    <row r="1720" spans="2:14">
      <c r="B1720" s="118"/>
      <c r="C1720" s="118"/>
      <c r="D1720" s="118"/>
      <c r="E1720" s="118"/>
      <c r="F1720" s="118"/>
      <c r="G1720" s="118"/>
      <c r="H1720" s="118"/>
      <c r="I1720" s="118"/>
      <c r="J1720" s="118"/>
      <c r="K1720" s="118"/>
      <c r="L1720" s="118"/>
      <c r="M1720" s="118"/>
      <c r="N1720" s="93"/>
    </row>
    <row r="1721" spans="2:14">
      <c r="B1721" s="118"/>
      <c r="C1721" s="118"/>
      <c r="D1721" s="118"/>
      <c r="E1721" s="118"/>
      <c r="F1721" s="118"/>
      <c r="G1721" s="118"/>
      <c r="H1721" s="118"/>
      <c r="I1721" s="118"/>
      <c r="J1721" s="118"/>
      <c r="K1721" s="118"/>
      <c r="L1721" s="118"/>
      <c r="M1721" s="118"/>
      <c r="N1721" s="93"/>
    </row>
    <row r="1722" spans="2:14">
      <c r="B1722" s="118"/>
      <c r="C1722" s="118"/>
      <c r="D1722" s="118"/>
      <c r="E1722" s="118"/>
      <c r="F1722" s="118"/>
      <c r="G1722" s="118"/>
      <c r="H1722" s="118"/>
      <c r="I1722" s="118"/>
      <c r="J1722" s="118"/>
      <c r="K1722" s="118"/>
      <c r="L1722" s="118"/>
      <c r="M1722" s="118"/>
      <c r="N1722" s="93"/>
    </row>
    <row r="1723" spans="2:14">
      <c r="B1723" s="118"/>
      <c r="C1723" s="118"/>
      <c r="D1723" s="118"/>
      <c r="E1723" s="118"/>
      <c r="F1723" s="118"/>
      <c r="G1723" s="118"/>
      <c r="H1723" s="118"/>
      <c r="I1723" s="118"/>
      <c r="J1723" s="118"/>
      <c r="K1723" s="118"/>
      <c r="L1723" s="118"/>
      <c r="M1723" s="118"/>
      <c r="N1723" s="93"/>
    </row>
    <row r="1724" spans="2:14">
      <c r="B1724" s="118"/>
      <c r="C1724" s="118"/>
      <c r="D1724" s="118"/>
      <c r="E1724" s="118"/>
      <c r="F1724" s="118"/>
      <c r="G1724" s="118"/>
      <c r="H1724" s="118"/>
      <c r="I1724" s="118"/>
      <c r="J1724" s="118"/>
      <c r="K1724" s="118"/>
      <c r="L1724" s="118"/>
      <c r="M1724" s="118"/>
      <c r="N1724" s="93"/>
    </row>
    <row r="1725" spans="2:14">
      <c r="B1725" s="118"/>
      <c r="C1725" s="118"/>
      <c r="D1725" s="118"/>
      <c r="E1725" s="118"/>
      <c r="F1725" s="118"/>
      <c r="G1725" s="118"/>
      <c r="H1725" s="118"/>
      <c r="I1725" s="118"/>
      <c r="J1725" s="118"/>
      <c r="K1725" s="118"/>
      <c r="L1725" s="118"/>
      <c r="M1725" s="118"/>
      <c r="N1725" s="93"/>
    </row>
    <row r="1726" spans="2:14">
      <c r="B1726" s="118"/>
      <c r="C1726" s="118"/>
      <c r="D1726" s="118"/>
      <c r="E1726" s="118"/>
      <c r="F1726" s="118"/>
      <c r="G1726" s="118"/>
      <c r="H1726" s="118"/>
      <c r="I1726" s="118"/>
      <c r="J1726" s="118"/>
      <c r="K1726" s="118"/>
      <c r="L1726" s="118"/>
      <c r="M1726" s="118"/>
      <c r="N1726" s="93"/>
    </row>
    <row r="1727" spans="2:14">
      <c r="B1727" s="118"/>
      <c r="C1727" s="118"/>
      <c r="D1727" s="118"/>
      <c r="E1727" s="118"/>
      <c r="F1727" s="118"/>
      <c r="G1727" s="118"/>
      <c r="H1727" s="118"/>
      <c r="I1727" s="118"/>
      <c r="J1727" s="118"/>
      <c r="K1727" s="118"/>
      <c r="L1727" s="118"/>
      <c r="M1727" s="118"/>
      <c r="N1727" s="93"/>
    </row>
    <row r="1728" spans="2:14">
      <c r="B1728" s="118"/>
      <c r="C1728" s="118"/>
      <c r="D1728" s="118"/>
      <c r="E1728" s="118"/>
      <c r="F1728" s="118"/>
      <c r="G1728" s="118"/>
      <c r="H1728" s="118"/>
      <c r="I1728" s="118"/>
      <c r="J1728" s="118"/>
      <c r="K1728" s="118"/>
      <c r="L1728" s="118"/>
      <c r="M1728" s="118"/>
      <c r="N1728" s="93"/>
    </row>
    <row r="1729" spans="2:14">
      <c r="B1729" s="118"/>
      <c r="C1729" s="118"/>
      <c r="D1729" s="118"/>
      <c r="E1729" s="118"/>
      <c r="F1729" s="118"/>
      <c r="G1729" s="118"/>
      <c r="H1729" s="118"/>
      <c r="I1729" s="118"/>
      <c r="J1729" s="118"/>
      <c r="K1729" s="118"/>
      <c r="L1729" s="118"/>
      <c r="M1729" s="118"/>
      <c r="N1729" s="93"/>
    </row>
    <row r="1730" spans="2:14">
      <c r="B1730" s="118"/>
      <c r="C1730" s="118"/>
      <c r="D1730" s="118"/>
      <c r="E1730" s="118"/>
      <c r="F1730" s="118"/>
      <c r="G1730" s="118"/>
      <c r="H1730" s="118"/>
      <c r="I1730" s="118"/>
      <c r="J1730" s="118"/>
      <c r="K1730" s="118"/>
      <c r="L1730" s="118"/>
      <c r="M1730" s="118"/>
      <c r="N1730" s="93"/>
    </row>
    <row r="1731" spans="2:14">
      <c r="B1731" s="118"/>
      <c r="C1731" s="118"/>
      <c r="D1731" s="118"/>
      <c r="E1731" s="118"/>
      <c r="F1731" s="118"/>
      <c r="G1731" s="118"/>
      <c r="H1731" s="118"/>
      <c r="I1731" s="118"/>
      <c r="J1731" s="118"/>
      <c r="K1731" s="118"/>
      <c r="L1731" s="118"/>
      <c r="M1731" s="118"/>
      <c r="N1731" s="93"/>
    </row>
    <row r="1732" spans="2:14">
      <c r="B1732" s="118"/>
      <c r="C1732" s="118"/>
      <c r="D1732" s="118"/>
      <c r="E1732" s="118"/>
      <c r="F1732" s="118"/>
      <c r="G1732" s="118"/>
      <c r="H1732" s="118"/>
      <c r="I1732" s="118"/>
      <c r="J1732" s="118"/>
      <c r="K1732" s="118"/>
      <c r="L1732" s="118"/>
      <c r="M1732" s="118"/>
      <c r="N1732" s="93"/>
    </row>
    <row r="1733" spans="2:14">
      <c r="B1733" s="118"/>
      <c r="C1733" s="118"/>
      <c r="D1733" s="118"/>
      <c r="E1733" s="118"/>
      <c r="F1733" s="118"/>
      <c r="G1733" s="118"/>
      <c r="H1733" s="118"/>
      <c r="I1733" s="118"/>
      <c r="J1733" s="118"/>
      <c r="K1733" s="118"/>
      <c r="L1733" s="118"/>
      <c r="M1733" s="118"/>
      <c r="N1733" s="93"/>
    </row>
    <row r="1734" spans="2:14">
      <c r="B1734" s="118"/>
      <c r="C1734" s="118"/>
      <c r="D1734" s="118"/>
      <c r="E1734" s="118"/>
      <c r="F1734" s="118"/>
      <c r="G1734" s="118"/>
      <c r="H1734" s="118"/>
      <c r="I1734" s="118"/>
      <c r="J1734" s="118"/>
      <c r="K1734" s="118"/>
      <c r="L1734" s="118"/>
      <c r="M1734" s="118"/>
      <c r="N1734" s="93"/>
    </row>
    <row r="1735" spans="2:14">
      <c r="B1735" s="118"/>
      <c r="C1735" s="118"/>
      <c r="D1735" s="118"/>
      <c r="E1735" s="118"/>
      <c r="F1735" s="118"/>
      <c r="G1735" s="118"/>
      <c r="H1735" s="118"/>
      <c r="I1735" s="118"/>
      <c r="J1735" s="118"/>
      <c r="K1735" s="118"/>
      <c r="L1735" s="118"/>
      <c r="M1735" s="118"/>
      <c r="N1735" s="93"/>
    </row>
    <row r="1736" spans="2:14">
      <c r="B1736" s="118"/>
      <c r="C1736" s="118"/>
      <c r="D1736" s="118"/>
      <c r="E1736" s="118"/>
      <c r="F1736" s="118"/>
      <c r="G1736" s="118"/>
      <c r="H1736" s="118"/>
      <c r="I1736" s="118"/>
      <c r="J1736" s="118"/>
      <c r="K1736" s="118"/>
      <c r="L1736" s="118"/>
      <c r="M1736" s="118"/>
      <c r="N1736" s="93"/>
    </row>
    <row r="1737" spans="2:14">
      <c r="B1737" s="118"/>
      <c r="C1737" s="118"/>
      <c r="D1737" s="118"/>
      <c r="E1737" s="118"/>
      <c r="F1737" s="118"/>
      <c r="G1737" s="118"/>
      <c r="H1737" s="118"/>
      <c r="I1737" s="118"/>
      <c r="J1737" s="118"/>
      <c r="K1737" s="118"/>
      <c r="L1737" s="118"/>
      <c r="M1737" s="118"/>
      <c r="N1737" s="93"/>
    </row>
    <row r="1738" spans="2:14">
      <c r="B1738" s="118"/>
      <c r="C1738" s="118"/>
      <c r="D1738" s="118"/>
      <c r="E1738" s="118"/>
      <c r="F1738" s="118"/>
      <c r="G1738" s="118"/>
      <c r="H1738" s="118"/>
      <c r="I1738" s="118"/>
      <c r="J1738" s="118"/>
      <c r="K1738" s="118"/>
      <c r="L1738" s="118"/>
      <c r="M1738" s="118"/>
      <c r="N1738" s="93"/>
    </row>
    <row r="1739" spans="2:14">
      <c r="B1739" s="118"/>
      <c r="C1739" s="118"/>
      <c r="D1739" s="118"/>
      <c r="E1739" s="118"/>
      <c r="F1739" s="118"/>
      <c r="G1739" s="118"/>
      <c r="H1739" s="118"/>
      <c r="I1739" s="118"/>
      <c r="J1739" s="118"/>
      <c r="K1739" s="118"/>
      <c r="L1739" s="118"/>
      <c r="M1739" s="118"/>
      <c r="N1739" s="93"/>
    </row>
    <row r="1740" spans="2:14">
      <c r="B1740" s="118"/>
      <c r="C1740" s="118"/>
      <c r="D1740" s="118"/>
      <c r="E1740" s="118"/>
      <c r="F1740" s="118"/>
      <c r="G1740" s="118"/>
      <c r="H1740" s="118"/>
      <c r="I1740" s="118"/>
      <c r="J1740" s="118"/>
      <c r="K1740" s="118"/>
      <c r="L1740" s="118"/>
      <c r="M1740" s="118"/>
      <c r="N1740" s="93"/>
    </row>
    <row r="1741" spans="2:14">
      <c r="B1741" s="118"/>
      <c r="C1741" s="118"/>
      <c r="D1741" s="118"/>
      <c r="E1741" s="118"/>
      <c r="F1741" s="118"/>
      <c r="G1741" s="118"/>
      <c r="H1741" s="118"/>
      <c r="I1741" s="118"/>
      <c r="J1741" s="118"/>
      <c r="K1741" s="118"/>
      <c r="L1741" s="118"/>
      <c r="M1741" s="118"/>
      <c r="N1741" s="93"/>
    </row>
    <row r="1742" spans="2:14">
      <c r="B1742" s="118"/>
      <c r="C1742" s="118"/>
      <c r="D1742" s="118"/>
      <c r="E1742" s="118"/>
      <c r="F1742" s="118"/>
      <c r="G1742" s="118"/>
      <c r="H1742" s="118"/>
      <c r="I1742" s="118"/>
      <c r="J1742" s="118"/>
      <c r="K1742" s="118"/>
      <c r="L1742" s="118"/>
      <c r="M1742" s="118"/>
      <c r="N1742" s="93"/>
    </row>
    <row r="1743" spans="2:14">
      <c r="B1743" s="118"/>
      <c r="C1743" s="118"/>
      <c r="D1743" s="118"/>
      <c r="E1743" s="118"/>
      <c r="F1743" s="118"/>
      <c r="G1743" s="118"/>
      <c r="H1743" s="118"/>
      <c r="I1743" s="118"/>
      <c r="J1743" s="118"/>
      <c r="K1743" s="118"/>
      <c r="L1743" s="118"/>
      <c r="M1743" s="118"/>
      <c r="N1743" s="93"/>
    </row>
    <row r="1744" spans="2:14">
      <c r="B1744" s="118"/>
      <c r="C1744" s="118"/>
      <c r="D1744" s="118"/>
      <c r="E1744" s="118"/>
      <c r="F1744" s="118"/>
      <c r="G1744" s="118"/>
      <c r="H1744" s="118"/>
      <c r="I1744" s="118"/>
      <c r="J1744" s="118"/>
      <c r="K1744" s="118"/>
      <c r="L1744" s="118"/>
      <c r="M1744" s="118"/>
      <c r="N1744" s="93"/>
    </row>
    <row r="1745" spans="2:14">
      <c r="B1745" s="118"/>
      <c r="C1745" s="118"/>
      <c r="D1745" s="118"/>
      <c r="E1745" s="118"/>
      <c r="F1745" s="118"/>
      <c r="G1745" s="118"/>
      <c r="H1745" s="118"/>
      <c r="I1745" s="118"/>
      <c r="J1745" s="118"/>
      <c r="K1745" s="118"/>
      <c r="L1745" s="118"/>
      <c r="M1745" s="118"/>
      <c r="N1745" s="93"/>
    </row>
    <row r="1746" spans="2:14">
      <c r="B1746" s="118"/>
      <c r="C1746" s="118"/>
      <c r="D1746" s="118"/>
      <c r="E1746" s="118"/>
      <c r="F1746" s="118"/>
      <c r="G1746" s="118"/>
      <c r="H1746" s="118"/>
      <c r="I1746" s="118"/>
      <c r="J1746" s="118"/>
      <c r="K1746" s="118"/>
      <c r="L1746" s="118"/>
      <c r="M1746" s="118"/>
      <c r="N1746" s="93"/>
    </row>
    <row r="1747" spans="2:14">
      <c r="B1747" s="118"/>
      <c r="C1747" s="118"/>
      <c r="D1747" s="118"/>
      <c r="E1747" s="118"/>
      <c r="F1747" s="118"/>
      <c r="G1747" s="118"/>
      <c r="H1747" s="118"/>
      <c r="I1747" s="118"/>
      <c r="J1747" s="118"/>
      <c r="K1747" s="118"/>
      <c r="L1747" s="118"/>
      <c r="M1747" s="118"/>
      <c r="N1747" s="93"/>
    </row>
    <row r="1748" spans="2:14">
      <c r="B1748" s="118"/>
      <c r="C1748" s="118"/>
      <c r="D1748" s="118"/>
      <c r="E1748" s="118"/>
      <c r="F1748" s="118"/>
      <c r="G1748" s="118"/>
      <c r="H1748" s="118"/>
      <c r="I1748" s="118"/>
      <c r="J1748" s="118"/>
      <c r="K1748" s="118"/>
      <c r="L1748" s="118"/>
      <c r="M1748" s="118"/>
      <c r="N1748" s="93"/>
    </row>
    <row r="1749" spans="2:14">
      <c r="B1749" s="118"/>
      <c r="C1749" s="118"/>
      <c r="D1749" s="118"/>
      <c r="E1749" s="118"/>
      <c r="F1749" s="118"/>
      <c r="G1749" s="118"/>
      <c r="H1749" s="118"/>
      <c r="I1749" s="118"/>
      <c r="J1749" s="118"/>
      <c r="K1749" s="118"/>
      <c r="L1749" s="118"/>
      <c r="M1749" s="118"/>
      <c r="N1749" s="93"/>
    </row>
    <row r="1750" spans="2:14">
      <c r="B1750" s="118"/>
      <c r="C1750" s="118"/>
      <c r="D1750" s="118"/>
      <c r="E1750" s="118"/>
      <c r="F1750" s="118"/>
      <c r="G1750" s="118"/>
      <c r="H1750" s="118"/>
      <c r="I1750" s="118"/>
      <c r="J1750" s="118"/>
      <c r="K1750" s="118"/>
      <c r="L1750" s="118"/>
      <c r="M1750" s="118"/>
      <c r="N1750" s="93"/>
    </row>
    <row r="1751" spans="2:14">
      <c r="B1751" s="118"/>
      <c r="C1751" s="118"/>
      <c r="D1751" s="118"/>
      <c r="E1751" s="118"/>
      <c r="F1751" s="118"/>
      <c r="G1751" s="118"/>
      <c r="H1751" s="118"/>
      <c r="I1751" s="118"/>
      <c r="J1751" s="118"/>
      <c r="K1751" s="118"/>
      <c r="L1751" s="118"/>
      <c r="M1751" s="118"/>
      <c r="N1751" s="93"/>
    </row>
    <row r="1752" spans="2:14">
      <c r="B1752" s="118"/>
      <c r="C1752" s="118"/>
      <c r="D1752" s="118"/>
      <c r="E1752" s="118"/>
      <c r="F1752" s="118"/>
      <c r="G1752" s="118"/>
      <c r="H1752" s="118"/>
      <c r="I1752" s="118"/>
      <c r="J1752" s="118"/>
      <c r="K1752" s="118"/>
      <c r="L1752" s="118"/>
      <c r="M1752" s="118"/>
      <c r="N1752" s="93"/>
    </row>
    <row r="1753" spans="2:14">
      <c r="B1753" s="118"/>
      <c r="C1753" s="118"/>
      <c r="D1753" s="118"/>
      <c r="E1753" s="118"/>
      <c r="F1753" s="118"/>
      <c r="G1753" s="118"/>
      <c r="H1753" s="118"/>
      <c r="I1753" s="118"/>
      <c r="J1753" s="118"/>
      <c r="K1753" s="118"/>
      <c r="L1753" s="118"/>
      <c r="M1753" s="118"/>
      <c r="N1753" s="93"/>
    </row>
    <row r="1754" spans="2:14">
      <c r="B1754" s="118"/>
      <c r="C1754" s="118"/>
      <c r="D1754" s="118"/>
      <c r="E1754" s="118"/>
      <c r="F1754" s="118"/>
      <c r="G1754" s="118"/>
      <c r="H1754" s="118"/>
      <c r="I1754" s="118"/>
      <c r="J1754" s="118"/>
      <c r="K1754" s="118"/>
      <c r="L1754" s="118"/>
      <c r="M1754" s="118"/>
      <c r="N1754" s="93"/>
    </row>
    <row r="1755" spans="2:14">
      <c r="B1755" s="118"/>
      <c r="C1755" s="118"/>
      <c r="D1755" s="118"/>
      <c r="E1755" s="118"/>
      <c r="F1755" s="118"/>
      <c r="G1755" s="118"/>
      <c r="H1755" s="118"/>
      <c r="I1755" s="118"/>
      <c r="J1755" s="118"/>
      <c r="K1755" s="118"/>
      <c r="L1755" s="118"/>
      <c r="M1755" s="118"/>
      <c r="N1755" s="93"/>
    </row>
    <row r="1756" spans="2:14">
      <c r="B1756" s="118"/>
      <c r="C1756" s="118"/>
      <c r="D1756" s="118"/>
      <c r="E1756" s="118"/>
      <c r="F1756" s="118"/>
      <c r="G1756" s="118"/>
      <c r="H1756" s="118"/>
      <c r="I1756" s="118"/>
      <c r="J1756" s="118"/>
      <c r="K1756" s="118"/>
      <c r="L1756" s="118"/>
      <c r="M1756" s="118"/>
      <c r="N1756" s="93"/>
    </row>
    <row r="1757" spans="2:14">
      <c r="B1757" s="118"/>
      <c r="C1757" s="118"/>
      <c r="D1757" s="118"/>
      <c r="E1757" s="118"/>
      <c r="F1757" s="118"/>
      <c r="G1757" s="118"/>
      <c r="H1757" s="118"/>
      <c r="I1757" s="118"/>
      <c r="J1757" s="118"/>
      <c r="K1757" s="118"/>
      <c r="L1757" s="118"/>
      <c r="M1757" s="118"/>
      <c r="N1757" s="93"/>
    </row>
    <row r="1758" spans="2:14">
      <c r="B1758" s="118"/>
      <c r="C1758" s="118"/>
      <c r="D1758" s="118"/>
      <c r="E1758" s="118"/>
      <c r="F1758" s="118"/>
      <c r="G1758" s="118"/>
      <c r="H1758" s="118"/>
      <c r="I1758" s="118"/>
      <c r="J1758" s="118"/>
      <c r="K1758" s="118"/>
      <c r="L1758" s="118"/>
      <c r="M1758" s="118"/>
      <c r="N1758" s="93"/>
    </row>
    <row r="1759" spans="2:14">
      <c r="B1759" s="118"/>
      <c r="C1759" s="118"/>
      <c r="D1759" s="118"/>
      <c r="E1759" s="118"/>
      <c r="F1759" s="118"/>
      <c r="G1759" s="118"/>
      <c r="H1759" s="118"/>
      <c r="I1759" s="118"/>
      <c r="J1759" s="118"/>
      <c r="K1759" s="118"/>
      <c r="L1759" s="118"/>
      <c r="M1759" s="118"/>
      <c r="N1759" s="93"/>
    </row>
    <row r="1760" spans="2:14">
      <c r="B1760" s="118"/>
      <c r="C1760" s="118"/>
      <c r="D1760" s="118"/>
      <c r="E1760" s="118"/>
      <c r="F1760" s="118"/>
      <c r="G1760" s="118"/>
      <c r="H1760" s="118"/>
      <c r="I1760" s="118"/>
      <c r="J1760" s="118"/>
      <c r="K1760" s="118"/>
      <c r="L1760" s="118"/>
      <c r="M1760" s="118"/>
      <c r="N1760" s="93"/>
    </row>
    <row r="1761" spans="2:14">
      <c r="B1761" s="118"/>
      <c r="C1761" s="118"/>
      <c r="D1761" s="118"/>
      <c r="E1761" s="118"/>
      <c r="F1761" s="118"/>
      <c r="G1761" s="118"/>
      <c r="H1761" s="118"/>
      <c r="I1761" s="118"/>
      <c r="J1761" s="118"/>
      <c r="K1761" s="118"/>
      <c r="L1761" s="118"/>
      <c r="M1761" s="118"/>
      <c r="N1761" s="93"/>
    </row>
    <row r="1762" spans="2:14">
      <c r="B1762" s="118"/>
      <c r="C1762" s="118"/>
      <c r="D1762" s="118"/>
      <c r="E1762" s="118"/>
      <c r="F1762" s="118"/>
      <c r="G1762" s="118"/>
      <c r="H1762" s="118"/>
      <c r="I1762" s="118"/>
      <c r="J1762" s="118"/>
      <c r="K1762" s="118"/>
      <c r="L1762" s="118"/>
      <c r="M1762" s="118"/>
      <c r="N1762" s="93"/>
    </row>
    <row r="1763" spans="2:14">
      <c r="B1763" s="118"/>
      <c r="C1763" s="118"/>
      <c r="D1763" s="118"/>
      <c r="E1763" s="118"/>
      <c r="F1763" s="118"/>
      <c r="G1763" s="118"/>
      <c r="H1763" s="118"/>
      <c r="I1763" s="118"/>
      <c r="J1763" s="118"/>
      <c r="K1763" s="118"/>
      <c r="L1763" s="118"/>
      <c r="M1763" s="118"/>
      <c r="N1763" s="93"/>
    </row>
    <row r="1764" spans="2:14">
      <c r="B1764" s="118"/>
      <c r="C1764" s="118"/>
      <c r="D1764" s="118"/>
      <c r="E1764" s="118"/>
      <c r="F1764" s="118"/>
      <c r="G1764" s="118"/>
      <c r="H1764" s="118"/>
      <c r="I1764" s="118"/>
      <c r="J1764" s="118"/>
      <c r="K1764" s="118"/>
      <c r="L1764" s="118"/>
      <c r="M1764" s="118"/>
      <c r="N1764" s="93"/>
    </row>
    <row r="1765" spans="2:14">
      <c r="B1765" s="118"/>
      <c r="C1765" s="118"/>
      <c r="D1765" s="118"/>
      <c r="E1765" s="118"/>
      <c r="F1765" s="118"/>
      <c r="G1765" s="118"/>
      <c r="H1765" s="118"/>
      <c r="I1765" s="118"/>
      <c r="J1765" s="118"/>
      <c r="K1765" s="118"/>
      <c r="L1765" s="118"/>
      <c r="M1765" s="118"/>
      <c r="N1765" s="93"/>
    </row>
    <row r="1766" spans="2:14">
      <c r="B1766" s="118"/>
      <c r="C1766" s="118"/>
      <c r="D1766" s="118"/>
      <c r="E1766" s="118"/>
      <c r="F1766" s="118"/>
      <c r="G1766" s="118"/>
      <c r="H1766" s="118"/>
      <c r="I1766" s="118"/>
      <c r="J1766" s="118"/>
      <c r="K1766" s="118"/>
      <c r="L1766" s="118"/>
      <c r="M1766" s="118"/>
      <c r="N1766" s="93"/>
    </row>
    <row r="1767" spans="2:14">
      <c r="B1767" s="118"/>
      <c r="C1767" s="118"/>
      <c r="D1767" s="118"/>
      <c r="E1767" s="118"/>
      <c r="F1767" s="118"/>
      <c r="G1767" s="118"/>
      <c r="H1767" s="118"/>
      <c r="I1767" s="118"/>
      <c r="J1767" s="118"/>
      <c r="K1767" s="118"/>
      <c r="L1767" s="118"/>
      <c r="M1767" s="118"/>
      <c r="N1767" s="93"/>
    </row>
    <row r="1768" spans="2:14">
      <c r="B1768" s="118"/>
      <c r="C1768" s="118"/>
      <c r="D1768" s="118"/>
      <c r="E1768" s="118"/>
      <c r="F1768" s="118"/>
      <c r="G1768" s="118"/>
      <c r="H1768" s="118"/>
      <c r="I1768" s="118"/>
      <c r="J1768" s="118"/>
      <c r="K1768" s="118"/>
      <c r="L1768" s="118"/>
      <c r="M1768" s="118"/>
      <c r="N1768" s="93"/>
    </row>
    <row r="1769" spans="2:14">
      <c r="B1769" s="118"/>
      <c r="C1769" s="118"/>
      <c r="D1769" s="118"/>
      <c r="E1769" s="118"/>
      <c r="F1769" s="118"/>
      <c r="G1769" s="118"/>
      <c r="H1769" s="118"/>
      <c r="I1769" s="118"/>
      <c r="J1769" s="118"/>
      <c r="K1769" s="118"/>
      <c r="L1769" s="118"/>
      <c r="M1769" s="118"/>
      <c r="N1769" s="93"/>
    </row>
    <row r="1770" spans="2:14">
      <c r="B1770" s="118"/>
      <c r="C1770" s="118"/>
      <c r="D1770" s="118"/>
      <c r="E1770" s="118"/>
      <c r="F1770" s="118"/>
      <c r="G1770" s="118"/>
      <c r="H1770" s="118"/>
      <c r="I1770" s="118"/>
      <c r="J1770" s="118"/>
      <c r="K1770" s="118"/>
      <c r="L1770" s="118"/>
      <c r="M1770" s="118"/>
      <c r="N1770" s="93"/>
    </row>
    <row r="1771" spans="2:14">
      <c r="B1771" s="118"/>
      <c r="C1771" s="118"/>
      <c r="D1771" s="118"/>
      <c r="E1771" s="118"/>
      <c r="F1771" s="118"/>
      <c r="G1771" s="118"/>
      <c r="H1771" s="118"/>
      <c r="I1771" s="118"/>
      <c r="J1771" s="118"/>
      <c r="K1771" s="118"/>
      <c r="L1771" s="118"/>
      <c r="M1771" s="118"/>
      <c r="N1771" s="93"/>
    </row>
    <row r="1772" spans="2:14">
      <c r="B1772" s="118"/>
      <c r="C1772" s="118"/>
      <c r="D1772" s="118"/>
      <c r="E1772" s="118"/>
      <c r="F1772" s="118"/>
      <c r="G1772" s="118"/>
      <c r="H1772" s="118"/>
      <c r="I1772" s="118"/>
      <c r="J1772" s="118"/>
      <c r="K1772" s="118"/>
      <c r="L1772" s="118"/>
      <c r="M1772" s="118"/>
      <c r="N1772" s="93"/>
    </row>
    <row r="1773" spans="2:14">
      <c r="B1773" s="118"/>
      <c r="C1773" s="118"/>
      <c r="D1773" s="118"/>
      <c r="E1773" s="118"/>
      <c r="F1773" s="118"/>
      <c r="G1773" s="118"/>
      <c r="H1773" s="118"/>
      <c r="I1773" s="118"/>
      <c r="J1773" s="118"/>
      <c r="K1773" s="118"/>
      <c r="L1773" s="118"/>
      <c r="M1773" s="118"/>
      <c r="N1773" s="93"/>
    </row>
    <row r="1774" spans="2:14">
      <c r="B1774" s="118"/>
      <c r="C1774" s="118"/>
      <c r="D1774" s="118"/>
      <c r="E1774" s="118"/>
      <c r="F1774" s="118"/>
      <c r="G1774" s="118"/>
      <c r="H1774" s="118"/>
      <c r="I1774" s="118"/>
      <c r="J1774" s="118"/>
      <c r="K1774" s="118"/>
      <c r="L1774" s="118"/>
      <c r="M1774" s="118"/>
      <c r="N1774" s="93"/>
    </row>
    <row r="1775" spans="2:14">
      <c r="B1775" s="118"/>
      <c r="C1775" s="118"/>
      <c r="D1775" s="118"/>
      <c r="E1775" s="118"/>
      <c r="F1775" s="118"/>
      <c r="G1775" s="118"/>
      <c r="H1775" s="118"/>
      <c r="I1775" s="118"/>
      <c r="J1775" s="118"/>
      <c r="K1775" s="118"/>
      <c r="L1775" s="118"/>
      <c r="M1775" s="118"/>
      <c r="N1775" s="93"/>
    </row>
    <row r="1776" spans="2:14">
      <c r="B1776" s="118"/>
      <c r="C1776" s="118"/>
      <c r="D1776" s="118"/>
      <c r="E1776" s="118"/>
      <c r="F1776" s="118"/>
      <c r="G1776" s="118"/>
      <c r="H1776" s="118"/>
      <c r="I1776" s="118"/>
      <c r="J1776" s="118"/>
      <c r="K1776" s="118"/>
      <c r="L1776" s="118"/>
      <c r="M1776" s="118"/>
      <c r="N1776" s="93"/>
    </row>
    <row r="1777" spans="2:14">
      <c r="B1777" s="118"/>
      <c r="C1777" s="118"/>
      <c r="D1777" s="118"/>
      <c r="E1777" s="118"/>
      <c r="F1777" s="118"/>
      <c r="G1777" s="118"/>
      <c r="H1777" s="118"/>
      <c r="I1777" s="118"/>
      <c r="J1777" s="118"/>
      <c r="K1777" s="118"/>
      <c r="L1777" s="118"/>
      <c r="M1777" s="118"/>
      <c r="N1777" s="93"/>
    </row>
    <row r="1778" spans="2:14">
      <c r="B1778" s="118"/>
      <c r="C1778" s="118"/>
      <c r="D1778" s="118"/>
      <c r="E1778" s="118"/>
      <c r="F1778" s="118"/>
      <c r="G1778" s="118"/>
      <c r="H1778" s="118"/>
      <c r="I1778" s="118"/>
      <c r="J1778" s="118"/>
      <c r="K1778" s="118"/>
      <c r="L1778" s="118"/>
      <c r="M1778" s="118"/>
      <c r="N1778" s="93"/>
    </row>
    <row r="1779" spans="2:14">
      <c r="B1779" s="118"/>
      <c r="C1779" s="118"/>
      <c r="D1779" s="118"/>
      <c r="E1779" s="118"/>
      <c r="F1779" s="118"/>
      <c r="G1779" s="118"/>
      <c r="H1779" s="118"/>
      <c r="I1779" s="118"/>
      <c r="J1779" s="118"/>
      <c r="K1779" s="118"/>
      <c r="L1779" s="118"/>
      <c r="M1779" s="118"/>
      <c r="N1779" s="93"/>
    </row>
    <row r="1780" spans="2:14">
      <c r="B1780" s="118"/>
      <c r="C1780" s="118"/>
      <c r="D1780" s="118"/>
      <c r="E1780" s="118"/>
      <c r="F1780" s="118"/>
      <c r="G1780" s="118"/>
      <c r="H1780" s="118"/>
      <c r="I1780" s="118"/>
      <c r="J1780" s="118"/>
      <c r="K1780" s="118"/>
      <c r="L1780" s="118"/>
      <c r="M1780" s="118"/>
      <c r="N1780" s="93"/>
    </row>
    <row r="1781" spans="2:14">
      <c r="B1781" s="118"/>
      <c r="C1781" s="118"/>
      <c r="D1781" s="118"/>
      <c r="E1781" s="118"/>
      <c r="F1781" s="118"/>
      <c r="G1781" s="118"/>
      <c r="H1781" s="118"/>
      <c r="I1781" s="118"/>
      <c r="J1781" s="118"/>
      <c r="K1781" s="118"/>
      <c r="L1781" s="118"/>
      <c r="M1781" s="118"/>
      <c r="N1781" s="93"/>
    </row>
    <row r="1782" spans="2:14">
      <c r="B1782" s="118"/>
      <c r="C1782" s="118"/>
      <c r="D1782" s="118"/>
      <c r="E1782" s="118"/>
      <c r="F1782" s="118"/>
      <c r="G1782" s="118"/>
      <c r="H1782" s="118"/>
      <c r="I1782" s="118"/>
      <c r="J1782" s="118"/>
      <c r="K1782" s="118"/>
      <c r="L1782" s="118"/>
      <c r="M1782" s="118"/>
      <c r="N1782" s="93"/>
    </row>
    <row r="1783" spans="2:14">
      <c r="B1783" s="118"/>
      <c r="C1783" s="118"/>
      <c r="D1783" s="118"/>
      <c r="E1783" s="118"/>
      <c r="F1783" s="118"/>
      <c r="G1783" s="118"/>
      <c r="H1783" s="118"/>
      <c r="I1783" s="118"/>
      <c r="J1783" s="118"/>
      <c r="K1783" s="118"/>
      <c r="L1783" s="118"/>
      <c r="M1783" s="118"/>
      <c r="N1783" s="93"/>
    </row>
    <row r="1784" spans="2:14">
      <c r="B1784" s="118"/>
      <c r="C1784" s="118"/>
      <c r="D1784" s="118"/>
      <c r="E1784" s="118"/>
      <c r="F1784" s="118"/>
      <c r="G1784" s="118"/>
      <c r="H1784" s="118"/>
      <c r="I1784" s="118"/>
      <c r="J1784" s="118"/>
      <c r="K1784" s="118"/>
      <c r="L1784" s="118"/>
      <c r="M1784" s="118"/>
      <c r="N1784" s="93"/>
    </row>
    <row r="1785" spans="2:14">
      <c r="B1785" s="118"/>
      <c r="C1785" s="118"/>
      <c r="D1785" s="118"/>
      <c r="E1785" s="118"/>
      <c r="F1785" s="118"/>
      <c r="G1785" s="118"/>
      <c r="H1785" s="118"/>
      <c r="I1785" s="118"/>
      <c r="J1785" s="118"/>
      <c r="K1785" s="118"/>
      <c r="L1785" s="118"/>
      <c r="M1785" s="118"/>
      <c r="N1785" s="93"/>
    </row>
    <row r="1786" spans="2:14">
      <c r="B1786" s="118"/>
      <c r="C1786" s="118"/>
      <c r="D1786" s="118"/>
      <c r="E1786" s="118"/>
      <c r="F1786" s="118"/>
      <c r="G1786" s="118"/>
      <c r="H1786" s="118"/>
      <c r="I1786" s="118"/>
      <c r="J1786" s="118"/>
      <c r="K1786" s="118"/>
      <c r="L1786" s="118"/>
      <c r="M1786" s="118"/>
      <c r="N1786" s="93"/>
    </row>
    <row r="1787" spans="2:14">
      <c r="B1787" s="118"/>
      <c r="C1787" s="118"/>
      <c r="D1787" s="118"/>
      <c r="E1787" s="118"/>
      <c r="F1787" s="118"/>
      <c r="G1787" s="118"/>
      <c r="H1787" s="118"/>
      <c r="I1787" s="118"/>
      <c r="J1787" s="118"/>
      <c r="K1787" s="118"/>
      <c r="L1787" s="118"/>
      <c r="M1787" s="118"/>
      <c r="N1787" s="93"/>
    </row>
    <row r="1788" spans="2:14">
      <c r="B1788" s="118"/>
      <c r="C1788" s="118"/>
      <c r="D1788" s="118"/>
      <c r="E1788" s="118"/>
      <c r="F1788" s="118"/>
      <c r="G1788" s="118"/>
      <c r="H1788" s="118"/>
      <c r="I1788" s="118"/>
      <c r="J1788" s="118"/>
      <c r="K1788" s="118"/>
      <c r="L1788" s="118"/>
      <c r="M1788" s="118"/>
      <c r="N1788" s="93"/>
    </row>
    <row r="1789" spans="2:14">
      <c r="B1789" s="118"/>
      <c r="C1789" s="118"/>
      <c r="D1789" s="118"/>
      <c r="E1789" s="118"/>
      <c r="F1789" s="118"/>
      <c r="G1789" s="118"/>
      <c r="H1789" s="118"/>
      <c r="I1789" s="118"/>
      <c r="J1789" s="118"/>
      <c r="K1789" s="118"/>
      <c r="L1789" s="118"/>
      <c r="M1789" s="118"/>
      <c r="N1789" s="93"/>
    </row>
    <row r="1790" spans="2:14">
      <c r="B1790" s="118"/>
      <c r="C1790" s="118"/>
      <c r="D1790" s="118"/>
      <c r="E1790" s="118"/>
      <c r="F1790" s="118"/>
      <c r="G1790" s="118"/>
      <c r="H1790" s="118"/>
      <c r="I1790" s="118"/>
      <c r="J1790" s="118"/>
      <c r="K1790" s="118"/>
      <c r="L1790" s="118"/>
      <c r="M1790" s="118"/>
      <c r="N1790" s="93"/>
    </row>
    <row r="1791" spans="2:14">
      <c r="B1791" s="118"/>
      <c r="C1791" s="118"/>
      <c r="D1791" s="118"/>
      <c r="E1791" s="118"/>
      <c r="F1791" s="118"/>
      <c r="G1791" s="118"/>
      <c r="H1791" s="118"/>
      <c r="I1791" s="118"/>
      <c r="J1791" s="118"/>
      <c r="K1791" s="118"/>
      <c r="L1791" s="118"/>
      <c r="M1791" s="118"/>
      <c r="N1791" s="93"/>
    </row>
    <row r="1792" spans="2:14">
      <c r="B1792" s="118"/>
      <c r="C1792" s="118"/>
      <c r="D1792" s="118"/>
      <c r="E1792" s="118"/>
      <c r="F1792" s="118"/>
      <c r="G1792" s="118"/>
      <c r="H1792" s="118"/>
      <c r="I1792" s="118"/>
      <c r="J1792" s="118"/>
      <c r="K1792" s="118"/>
      <c r="L1792" s="118"/>
      <c r="M1792" s="118"/>
      <c r="N1792" s="93"/>
    </row>
    <row r="1793" spans="2:14">
      <c r="B1793" s="118"/>
      <c r="C1793" s="118"/>
      <c r="D1793" s="118"/>
      <c r="E1793" s="118"/>
      <c r="F1793" s="118"/>
      <c r="G1793" s="118"/>
      <c r="H1793" s="118"/>
      <c r="I1793" s="118"/>
      <c r="J1793" s="118"/>
      <c r="K1793" s="118"/>
      <c r="L1793" s="118"/>
      <c r="M1793" s="118"/>
      <c r="N1793" s="93"/>
    </row>
    <row r="1794" spans="2:14">
      <c r="B1794" s="118"/>
      <c r="C1794" s="118"/>
      <c r="D1794" s="118"/>
      <c r="E1794" s="118"/>
      <c r="F1794" s="118"/>
      <c r="G1794" s="118"/>
      <c r="H1794" s="118"/>
      <c r="I1794" s="118"/>
      <c r="J1794" s="118"/>
      <c r="K1794" s="118"/>
      <c r="L1794" s="118"/>
      <c r="M1794" s="118"/>
      <c r="N1794" s="93"/>
    </row>
    <row r="1795" spans="2:14">
      <c r="B1795" s="118"/>
      <c r="C1795" s="118"/>
      <c r="D1795" s="118"/>
      <c r="E1795" s="118"/>
      <c r="F1795" s="118"/>
      <c r="G1795" s="118"/>
      <c r="H1795" s="118"/>
      <c r="I1795" s="118"/>
      <c r="J1795" s="118"/>
      <c r="K1795" s="118"/>
      <c r="L1795" s="118"/>
      <c r="M1795" s="118"/>
      <c r="N1795" s="93"/>
    </row>
    <row r="1796" spans="2:14">
      <c r="B1796" s="118"/>
      <c r="C1796" s="118"/>
      <c r="D1796" s="118"/>
      <c r="E1796" s="118"/>
      <c r="F1796" s="118"/>
      <c r="G1796" s="118"/>
      <c r="H1796" s="118"/>
      <c r="I1796" s="118"/>
      <c r="J1796" s="118"/>
      <c r="K1796" s="118"/>
      <c r="L1796" s="118"/>
      <c r="M1796" s="118"/>
      <c r="N1796" s="93"/>
    </row>
    <row r="1797" spans="2:14">
      <c r="B1797" s="118"/>
      <c r="C1797" s="118"/>
      <c r="D1797" s="118"/>
      <c r="E1797" s="118"/>
      <c r="F1797" s="118"/>
      <c r="G1797" s="118"/>
      <c r="H1797" s="118"/>
      <c r="I1797" s="118"/>
      <c r="J1797" s="118"/>
      <c r="K1797" s="118"/>
      <c r="L1797" s="118"/>
      <c r="M1797" s="118"/>
      <c r="N1797" s="93"/>
    </row>
    <row r="1798" spans="2:14">
      <c r="B1798" s="118"/>
      <c r="C1798" s="118"/>
      <c r="D1798" s="118"/>
      <c r="E1798" s="118"/>
      <c r="F1798" s="118"/>
      <c r="G1798" s="118"/>
      <c r="H1798" s="118"/>
      <c r="I1798" s="118"/>
      <c r="J1798" s="118"/>
      <c r="K1798" s="118"/>
      <c r="L1798" s="118"/>
      <c r="M1798" s="118"/>
      <c r="N1798" s="93"/>
    </row>
    <row r="1799" spans="2:14">
      <c r="B1799" s="118"/>
      <c r="C1799" s="118"/>
      <c r="D1799" s="118"/>
      <c r="E1799" s="118"/>
      <c r="F1799" s="118"/>
      <c r="G1799" s="118"/>
      <c r="H1799" s="118"/>
      <c r="I1799" s="118"/>
      <c r="J1799" s="118"/>
      <c r="K1799" s="118"/>
      <c r="L1799" s="118"/>
      <c r="M1799" s="118"/>
      <c r="N1799" s="93"/>
    </row>
    <row r="1800" spans="2:14">
      <c r="B1800" s="118"/>
      <c r="C1800" s="118"/>
      <c r="D1800" s="118"/>
      <c r="E1800" s="118"/>
      <c r="F1800" s="118"/>
      <c r="G1800" s="118"/>
      <c r="H1800" s="118"/>
      <c r="I1800" s="118"/>
      <c r="J1800" s="118"/>
      <c r="K1800" s="118"/>
      <c r="L1800" s="118"/>
      <c r="M1800" s="118"/>
      <c r="N1800" s="93"/>
    </row>
    <row r="1801" spans="2:14">
      <c r="B1801" s="118"/>
      <c r="C1801" s="118"/>
      <c r="D1801" s="118"/>
      <c r="E1801" s="118"/>
      <c r="F1801" s="118"/>
      <c r="G1801" s="118"/>
      <c r="H1801" s="118"/>
      <c r="I1801" s="118"/>
      <c r="J1801" s="118"/>
      <c r="K1801" s="118"/>
      <c r="L1801" s="118"/>
      <c r="M1801" s="118"/>
      <c r="N1801" s="93"/>
    </row>
    <row r="1802" spans="2:14">
      <c r="B1802" s="118"/>
      <c r="C1802" s="118"/>
      <c r="D1802" s="118"/>
      <c r="E1802" s="118"/>
      <c r="F1802" s="118"/>
      <c r="G1802" s="118"/>
      <c r="H1802" s="118"/>
      <c r="I1802" s="118"/>
      <c r="J1802" s="118"/>
      <c r="K1802" s="118"/>
      <c r="L1802" s="118"/>
      <c r="M1802" s="118"/>
      <c r="N1802" s="93"/>
    </row>
    <row r="1803" spans="2:14">
      <c r="B1803" s="118"/>
      <c r="C1803" s="118"/>
      <c r="D1803" s="118"/>
      <c r="E1803" s="118"/>
      <c r="F1803" s="118"/>
      <c r="G1803" s="118"/>
      <c r="H1803" s="118"/>
      <c r="I1803" s="118"/>
      <c r="J1803" s="118"/>
      <c r="K1803" s="118"/>
      <c r="L1803" s="118"/>
      <c r="M1803" s="118"/>
      <c r="N1803" s="93"/>
    </row>
    <row r="1804" spans="2:14">
      <c r="B1804" s="118"/>
      <c r="C1804" s="118"/>
      <c r="D1804" s="118"/>
      <c r="E1804" s="118"/>
      <c r="F1804" s="118"/>
      <c r="G1804" s="118"/>
      <c r="H1804" s="118"/>
      <c r="I1804" s="118"/>
      <c r="J1804" s="118"/>
      <c r="K1804" s="118"/>
      <c r="L1804" s="118"/>
      <c r="M1804" s="118"/>
      <c r="N1804" s="93"/>
    </row>
    <row r="1805" spans="2:14">
      <c r="B1805" s="118"/>
      <c r="C1805" s="118"/>
      <c r="D1805" s="118"/>
      <c r="E1805" s="118"/>
      <c r="F1805" s="118"/>
      <c r="G1805" s="118"/>
      <c r="H1805" s="118"/>
      <c r="I1805" s="118"/>
      <c r="J1805" s="118"/>
      <c r="K1805" s="118"/>
      <c r="L1805" s="118"/>
      <c r="M1805" s="118"/>
      <c r="N1805" s="93"/>
    </row>
    <row r="1806" spans="2:14">
      <c r="B1806" s="118"/>
      <c r="C1806" s="118"/>
      <c r="D1806" s="118"/>
      <c r="E1806" s="118"/>
      <c r="F1806" s="118"/>
      <c r="G1806" s="118"/>
      <c r="H1806" s="118"/>
      <c r="I1806" s="118"/>
      <c r="J1806" s="118"/>
      <c r="K1806" s="118"/>
      <c r="L1806" s="118"/>
      <c r="M1806" s="118"/>
      <c r="N1806" s="93"/>
    </row>
    <row r="1807" spans="2:14">
      <c r="B1807" s="118"/>
      <c r="C1807" s="118"/>
      <c r="D1807" s="118"/>
      <c r="E1807" s="118"/>
      <c r="F1807" s="118"/>
      <c r="G1807" s="118"/>
      <c r="H1807" s="118"/>
      <c r="I1807" s="118"/>
      <c r="J1807" s="118"/>
      <c r="K1807" s="118"/>
      <c r="L1807" s="118"/>
      <c r="M1807" s="118"/>
      <c r="N1807" s="93"/>
    </row>
    <row r="1808" spans="2:14">
      <c r="B1808" s="118"/>
      <c r="C1808" s="118"/>
      <c r="D1808" s="118"/>
      <c r="E1808" s="118"/>
      <c r="F1808" s="118"/>
      <c r="G1808" s="118"/>
      <c r="H1808" s="118"/>
      <c r="I1808" s="118"/>
      <c r="J1808" s="118"/>
      <c r="K1808" s="118"/>
      <c r="L1808" s="118"/>
      <c r="M1808" s="118"/>
      <c r="N1808" s="93"/>
    </row>
    <row r="1809" spans="2:14">
      <c r="B1809" s="118"/>
      <c r="C1809" s="118"/>
      <c r="D1809" s="118"/>
      <c r="E1809" s="118"/>
      <c r="F1809" s="118"/>
      <c r="G1809" s="118"/>
      <c r="H1809" s="118"/>
      <c r="I1809" s="118"/>
      <c r="J1809" s="118"/>
      <c r="K1809" s="118"/>
      <c r="L1809" s="118"/>
      <c r="M1809" s="118"/>
      <c r="N1809" s="93"/>
    </row>
    <row r="1810" spans="2:14">
      <c r="B1810" s="118"/>
      <c r="C1810" s="118"/>
      <c r="D1810" s="118"/>
      <c r="E1810" s="118"/>
      <c r="F1810" s="118"/>
      <c r="G1810" s="118"/>
      <c r="H1810" s="118"/>
      <c r="I1810" s="118"/>
      <c r="J1810" s="118"/>
      <c r="K1810" s="118"/>
      <c r="L1810" s="118"/>
      <c r="M1810" s="118"/>
      <c r="N1810" s="93"/>
    </row>
    <row r="1811" spans="2:14">
      <c r="B1811" s="118"/>
      <c r="C1811" s="118"/>
      <c r="D1811" s="118"/>
      <c r="E1811" s="118"/>
      <c r="F1811" s="118"/>
      <c r="G1811" s="118"/>
      <c r="H1811" s="118"/>
      <c r="I1811" s="118"/>
      <c r="J1811" s="118"/>
      <c r="K1811" s="118"/>
      <c r="L1811" s="118"/>
      <c r="M1811" s="118"/>
      <c r="N1811" s="93"/>
    </row>
    <row r="1812" spans="2:14">
      <c r="B1812" s="118"/>
      <c r="C1812" s="118"/>
      <c r="D1812" s="118"/>
      <c r="E1812" s="118"/>
      <c r="F1812" s="118"/>
      <c r="G1812" s="118"/>
      <c r="H1812" s="118"/>
      <c r="I1812" s="118"/>
      <c r="J1812" s="118"/>
      <c r="K1812" s="118"/>
      <c r="L1812" s="118"/>
      <c r="M1812" s="118"/>
      <c r="N1812" s="93"/>
    </row>
    <row r="1813" spans="2:14">
      <c r="B1813" s="118"/>
      <c r="C1813" s="118"/>
      <c r="D1813" s="118"/>
      <c r="E1813" s="118"/>
      <c r="F1813" s="118"/>
      <c r="G1813" s="118"/>
      <c r="H1813" s="118"/>
      <c r="I1813" s="118"/>
      <c r="J1813" s="118"/>
      <c r="K1813" s="118"/>
      <c r="L1813" s="118"/>
      <c r="M1813" s="118"/>
      <c r="N1813" s="93"/>
    </row>
    <row r="1814" spans="2:14">
      <c r="B1814" s="118"/>
      <c r="C1814" s="118"/>
      <c r="D1814" s="118"/>
      <c r="E1814" s="118"/>
      <c r="F1814" s="118"/>
      <c r="G1814" s="118"/>
      <c r="H1814" s="118"/>
      <c r="I1814" s="118"/>
      <c r="J1814" s="118"/>
      <c r="K1814" s="118"/>
      <c r="L1814" s="118"/>
      <c r="M1814" s="118"/>
      <c r="N1814" s="93"/>
    </row>
    <row r="1815" spans="2:14">
      <c r="B1815" s="118"/>
      <c r="C1815" s="118"/>
      <c r="D1815" s="118"/>
      <c r="E1815" s="118"/>
      <c r="F1815" s="118"/>
      <c r="G1815" s="118"/>
      <c r="H1815" s="118"/>
      <c r="I1815" s="118"/>
      <c r="J1815" s="118"/>
      <c r="K1815" s="118"/>
      <c r="L1815" s="118"/>
      <c r="M1815" s="118"/>
      <c r="N1815" s="93"/>
    </row>
    <row r="1816" spans="2:14">
      <c r="B1816" s="118"/>
      <c r="C1816" s="118"/>
      <c r="D1816" s="118"/>
      <c r="E1816" s="118"/>
      <c r="F1816" s="118"/>
      <c r="G1816" s="118"/>
      <c r="H1816" s="118"/>
      <c r="I1816" s="118"/>
      <c r="J1816" s="118"/>
      <c r="K1816" s="118"/>
      <c r="L1816" s="118"/>
      <c r="M1816" s="118"/>
      <c r="N1816" s="93"/>
    </row>
    <row r="1817" spans="2:14">
      <c r="B1817" s="118"/>
      <c r="C1817" s="118"/>
      <c r="D1817" s="118"/>
      <c r="E1817" s="118"/>
      <c r="F1817" s="118"/>
      <c r="G1817" s="118"/>
      <c r="H1817" s="118"/>
      <c r="I1817" s="118"/>
      <c r="J1817" s="118"/>
      <c r="K1817" s="118"/>
      <c r="L1817" s="118"/>
      <c r="M1817" s="118"/>
      <c r="N1817" s="93"/>
    </row>
    <row r="1818" spans="2:14">
      <c r="B1818" s="118"/>
      <c r="C1818" s="118"/>
      <c r="D1818" s="118"/>
      <c r="E1818" s="118"/>
      <c r="F1818" s="118"/>
      <c r="G1818" s="118"/>
      <c r="H1818" s="118"/>
      <c r="I1818" s="118"/>
      <c r="J1818" s="118"/>
      <c r="K1818" s="118"/>
      <c r="L1818" s="118"/>
      <c r="M1818" s="118"/>
      <c r="N1818" s="93"/>
    </row>
    <row r="1819" spans="2:14">
      <c r="B1819" s="118"/>
      <c r="C1819" s="118"/>
      <c r="D1819" s="118"/>
      <c r="E1819" s="118"/>
      <c r="F1819" s="118"/>
      <c r="G1819" s="118"/>
      <c r="H1819" s="118"/>
      <c r="I1819" s="118"/>
      <c r="J1819" s="118"/>
      <c r="K1819" s="118"/>
      <c r="L1819" s="118"/>
      <c r="M1819" s="118"/>
      <c r="N1819" s="93"/>
    </row>
    <row r="1820" spans="2:14">
      <c r="B1820" s="118"/>
      <c r="C1820" s="118"/>
      <c r="D1820" s="118"/>
      <c r="E1820" s="118"/>
      <c r="F1820" s="118"/>
      <c r="G1820" s="118"/>
      <c r="H1820" s="118"/>
      <c r="I1820" s="118"/>
      <c r="J1820" s="118"/>
      <c r="K1820" s="118"/>
      <c r="L1820" s="118"/>
      <c r="M1820" s="118"/>
      <c r="N1820" s="93"/>
    </row>
    <row r="1821" spans="2:14">
      <c r="B1821" s="118"/>
      <c r="C1821" s="118"/>
      <c r="D1821" s="118"/>
      <c r="E1821" s="118"/>
      <c r="F1821" s="118"/>
      <c r="G1821" s="118"/>
      <c r="H1821" s="118"/>
      <c r="I1821" s="118"/>
      <c r="J1821" s="118"/>
      <c r="K1821" s="118"/>
      <c r="L1821" s="118"/>
      <c r="M1821" s="118"/>
      <c r="N1821" s="93"/>
    </row>
    <row r="1822" spans="2:14">
      <c r="B1822" s="118"/>
      <c r="C1822" s="118"/>
      <c r="D1822" s="118"/>
      <c r="E1822" s="118"/>
      <c r="F1822" s="118"/>
      <c r="G1822" s="118"/>
      <c r="H1822" s="118"/>
      <c r="I1822" s="118"/>
      <c r="J1822" s="118"/>
      <c r="K1822" s="118"/>
      <c r="L1822" s="118"/>
      <c r="M1822" s="118"/>
      <c r="N1822" s="93"/>
    </row>
    <row r="1823" spans="2:14">
      <c r="B1823" s="118"/>
      <c r="C1823" s="118"/>
      <c r="D1823" s="118"/>
      <c r="E1823" s="118"/>
      <c r="F1823" s="118"/>
      <c r="G1823" s="118"/>
      <c r="H1823" s="118"/>
      <c r="I1823" s="118"/>
      <c r="J1823" s="118"/>
      <c r="K1823" s="118"/>
      <c r="L1823" s="118"/>
      <c r="M1823" s="118"/>
      <c r="N1823" s="93"/>
    </row>
    <row r="1824" spans="2:14">
      <c r="B1824" s="118"/>
      <c r="C1824" s="118"/>
      <c r="D1824" s="118"/>
      <c r="E1824" s="118"/>
      <c r="F1824" s="118"/>
      <c r="G1824" s="118"/>
      <c r="H1824" s="118"/>
      <c r="I1824" s="118"/>
      <c r="J1824" s="118"/>
      <c r="K1824" s="118"/>
      <c r="L1824" s="118"/>
      <c r="M1824" s="118"/>
      <c r="N1824" s="93"/>
    </row>
    <row r="1825" spans="2:14">
      <c r="B1825" s="118"/>
      <c r="C1825" s="118"/>
      <c r="D1825" s="118"/>
      <c r="E1825" s="118"/>
      <c r="F1825" s="118"/>
      <c r="G1825" s="118"/>
      <c r="H1825" s="118"/>
      <c r="I1825" s="118"/>
      <c r="J1825" s="118"/>
      <c r="K1825" s="118"/>
      <c r="L1825" s="118"/>
      <c r="M1825" s="118"/>
      <c r="N1825" s="93"/>
    </row>
    <row r="1826" spans="2:14">
      <c r="B1826" s="118"/>
      <c r="C1826" s="118"/>
      <c r="D1826" s="118"/>
      <c r="E1826" s="118"/>
      <c r="F1826" s="118"/>
      <c r="G1826" s="118"/>
      <c r="H1826" s="118"/>
      <c r="I1826" s="118"/>
      <c r="J1826" s="118"/>
      <c r="K1826" s="118"/>
      <c r="L1826" s="118"/>
      <c r="M1826" s="118"/>
      <c r="N1826" s="93"/>
    </row>
    <row r="1827" spans="2:14">
      <c r="B1827" s="118"/>
      <c r="C1827" s="118"/>
      <c r="D1827" s="118"/>
      <c r="E1827" s="118"/>
      <c r="F1827" s="118"/>
      <c r="G1827" s="118"/>
      <c r="H1827" s="118"/>
      <c r="I1827" s="118"/>
      <c r="J1827" s="118"/>
      <c r="K1827" s="118"/>
      <c r="L1827" s="118"/>
      <c r="M1827" s="118"/>
      <c r="N1827" s="93"/>
    </row>
    <row r="1828" spans="2:14">
      <c r="B1828" s="118"/>
      <c r="C1828" s="118"/>
      <c r="D1828" s="118"/>
      <c r="E1828" s="118"/>
      <c r="F1828" s="118"/>
      <c r="G1828" s="118"/>
      <c r="H1828" s="118"/>
      <c r="I1828" s="118"/>
      <c r="J1828" s="118"/>
      <c r="K1828" s="118"/>
      <c r="L1828" s="118"/>
      <c r="M1828" s="118"/>
      <c r="N1828" s="93"/>
    </row>
    <row r="1829" spans="2:14">
      <c r="B1829" s="118"/>
      <c r="C1829" s="118"/>
      <c r="D1829" s="118"/>
      <c r="E1829" s="118"/>
      <c r="F1829" s="118"/>
      <c r="G1829" s="118"/>
      <c r="H1829" s="118"/>
      <c r="I1829" s="118"/>
      <c r="J1829" s="118"/>
      <c r="K1829" s="118"/>
      <c r="L1829" s="118"/>
      <c r="M1829" s="118"/>
      <c r="N1829" s="93"/>
    </row>
    <row r="1830" spans="2:14">
      <c r="B1830" s="118"/>
      <c r="C1830" s="118"/>
      <c r="D1830" s="118"/>
      <c r="E1830" s="118"/>
      <c r="F1830" s="118"/>
      <c r="G1830" s="118"/>
      <c r="H1830" s="118"/>
      <c r="I1830" s="118"/>
      <c r="J1830" s="118"/>
      <c r="K1830" s="118"/>
      <c r="L1830" s="118"/>
      <c r="M1830" s="118"/>
      <c r="N1830" s="93"/>
    </row>
    <row r="1831" spans="2:14">
      <c r="B1831" s="118"/>
      <c r="C1831" s="118"/>
      <c r="D1831" s="118"/>
      <c r="E1831" s="118"/>
      <c r="F1831" s="118"/>
      <c r="G1831" s="118"/>
      <c r="H1831" s="118"/>
      <c r="I1831" s="118"/>
      <c r="J1831" s="118"/>
      <c r="K1831" s="118"/>
      <c r="L1831" s="118"/>
      <c r="M1831" s="118"/>
      <c r="N1831" s="93"/>
    </row>
    <row r="1832" spans="2:14">
      <c r="B1832" s="118"/>
      <c r="C1832" s="118"/>
      <c r="D1832" s="118"/>
      <c r="E1832" s="118"/>
      <c r="F1832" s="118"/>
      <c r="G1832" s="118"/>
      <c r="H1832" s="118"/>
      <c r="I1832" s="118"/>
      <c r="J1832" s="118"/>
      <c r="K1832" s="118"/>
      <c r="L1832" s="118"/>
      <c r="M1832" s="118"/>
      <c r="N1832" s="93"/>
    </row>
    <row r="1833" spans="2:14">
      <c r="B1833" s="118"/>
      <c r="C1833" s="118"/>
      <c r="D1833" s="118"/>
      <c r="E1833" s="118"/>
      <c r="F1833" s="118"/>
      <c r="G1833" s="118"/>
      <c r="H1833" s="118"/>
      <c r="I1833" s="118"/>
      <c r="J1833" s="118"/>
      <c r="K1833" s="118"/>
      <c r="L1833" s="118"/>
      <c r="M1833" s="118"/>
      <c r="N1833" s="93"/>
    </row>
    <row r="1834" spans="2:14">
      <c r="B1834" s="118"/>
      <c r="C1834" s="118"/>
      <c r="D1834" s="118"/>
      <c r="E1834" s="118"/>
      <c r="F1834" s="118"/>
      <c r="G1834" s="118"/>
      <c r="H1834" s="118"/>
      <c r="I1834" s="118"/>
      <c r="J1834" s="118"/>
      <c r="K1834" s="118"/>
      <c r="L1834" s="118"/>
      <c r="M1834" s="118"/>
      <c r="N1834" s="93"/>
    </row>
    <row r="1835" spans="2:14">
      <c r="B1835" s="118"/>
      <c r="C1835" s="118"/>
      <c r="D1835" s="118"/>
      <c r="E1835" s="118"/>
      <c r="F1835" s="118"/>
      <c r="G1835" s="118"/>
      <c r="H1835" s="118"/>
      <c r="I1835" s="118"/>
      <c r="J1835" s="118"/>
      <c r="K1835" s="118"/>
      <c r="L1835" s="118"/>
      <c r="M1835" s="118"/>
      <c r="N1835" s="93"/>
    </row>
    <row r="1836" spans="2:14">
      <c r="B1836" s="118"/>
      <c r="C1836" s="118"/>
      <c r="D1836" s="118"/>
      <c r="E1836" s="118"/>
      <c r="F1836" s="118"/>
      <c r="G1836" s="118"/>
      <c r="H1836" s="118"/>
      <c r="I1836" s="118"/>
      <c r="J1836" s="118"/>
      <c r="K1836" s="118"/>
      <c r="L1836" s="118"/>
      <c r="M1836" s="118"/>
      <c r="N1836" s="93"/>
    </row>
    <row r="1837" spans="2:14">
      <c r="B1837" s="118"/>
      <c r="C1837" s="118"/>
      <c r="D1837" s="118"/>
      <c r="E1837" s="118"/>
      <c r="F1837" s="118"/>
      <c r="G1837" s="118"/>
      <c r="H1837" s="118"/>
      <c r="I1837" s="118"/>
      <c r="J1837" s="118"/>
      <c r="K1837" s="118"/>
      <c r="L1837" s="118"/>
      <c r="M1837" s="118"/>
      <c r="N1837" s="93"/>
    </row>
    <row r="1838" spans="2:14">
      <c r="B1838" s="118"/>
      <c r="C1838" s="118"/>
      <c r="D1838" s="118"/>
      <c r="E1838" s="118"/>
      <c r="F1838" s="118"/>
      <c r="G1838" s="118"/>
      <c r="H1838" s="118"/>
      <c r="I1838" s="118"/>
      <c r="J1838" s="118"/>
      <c r="K1838" s="118"/>
      <c r="L1838" s="118"/>
      <c r="M1838" s="118"/>
      <c r="N1838" s="93"/>
    </row>
    <row r="1839" spans="2:14">
      <c r="B1839" s="118"/>
      <c r="C1839" s="118"/>
      <c r="D1839" s="118"/>
      <c r="E1839" s="118"/>
      <c r="F1839" s="118"/>
      <c r="G1839" s="118"/>
      <c r="H1839" s="118"/>
      <c r="I1839" s="118"/>
      <c r="J1839" s="118"/>
      <c r="K1839" s="118"/>
      <c r="L1839" s="118"/>
      <c r="M1839" s="118"/>
      <c r="N1839" s="93"/>
    </row>
    <row r="1840" spans="2:14">
      <c r="B1840" s="118"/>
      <c r="C1840" s="118"/>
      <c r="D1840" s="118"/>
      <c r="E1840" s="118"/>
      <c r="F1840" s="118"/>
      <c r="G1840" s="118"/>
      <c r="H1840" s="118"/>
      <c r="I1840" s="118"/>
      <c r="J1840" s="118"/>
      <c r="K1840" s="118"/>
      <c r="L1840" s="118"/>
      <c r="M1840" s="118"/>
      <c r="N1840" s="93"/>
    </row>
    <row r="1841" spans="2:14">
      <c r="B1841" s="118"/>
      <c r="C1841" s="118"/>
      <c r="D1841" s="118"/>
      <c r="E1841" s="118"/>
      <c r="F1841" s="118"/>
      <c r="G1841" s="118"/>
      <c r="H1841" s="118"/>
      <c r="I1841" s="118"/>
      <c r="J1841" s="118"/>
      <c r="K1841" s="118"/>
      <c r="L1841" s="118"/>
      <c r="M1841" s="118"/>
      <c r="N1841" s="93"/>
    </row>
    <row r="1842" spans="2:14">
      <c r="B1842" s="118"/>
      <c r="C1842" s="118"/>
      <c r="D1842" s="118"/>
      <c r="E1842" s="118"/>
      <c r="F1842" s="118"/>
      <c r="G1842" s="118"/>
      <c r="H1842" s="118"/>
      <c r="I1842" s="118"/>
      <c r="J1842" s="118"/>
      <c r="K1842" s="118"/>
      <c r="L1842" s="118"/>
      <c r="M1842" s="118"/>
      <c r="N1842" s="93"/>
    </row>
    <row r="1843" spans="2:14">
      <c r="B1843" s="118"/>
      <c r="C1843" s="118"/>
      <c r="D1843" s="118"/>
      <c r="E1843" s="118"/>
      <c r="F1843" s="118"/>
      <c r="G1843" s="118"/>
      <c r="H1843" s="118"/>
      <c r="I1843" s="118"/>
      <c r="J1843" s="118"/>
      <c r="K1843" s="118"/>
      <c r="L1843" s="118"/>
      <c r="M1843" s="118"/>
      <c r="N1843" s="93"/>
    </row>
    <row r="1844" spans="2:14">
      <c r="B1844" s="118"/>
      <c r="C1844" s="118"/>
      <c r="D1844" s="118"/>
      <c r="E1844" s="118"/>
      <c r="F1844" s="118"/>
      <c r="G1844" s="118"/>
      <c r="H1844" s="118"/>
      <c r="I1844" s="118"/>
      <c r="J1844" s="118"/>
      <c r="K1844" s="118"/>
      <c r="L1844" s="118"/>
      <c r="M1844" s="118"/>
      <c r="N1844" s="93"/>
    </row>
    <row r="1845" spans="2:14">
      <c r="B1845" s="118"/>
      <c r="C1845" s="118"/>
      <c r="D1845" s="118"/>
      <c r="E1845" s="118"/>
      <c r="F1845" s="118"/>
      <c r="G1845" s="118"/>
      <c r="H1845" s="118"/>
      <c r="I1845" s="118"/>
      <c r="J1845" s="118"/>
      <c r="K1845" s="118"/>
      <c r="L1845" s="118"/>
      <c r="M1845" s="118"/>
      <c r="N1845" s="93"/>
    </row>
    <row r="1846" spans="2:14">
      <c r="B1846" s="118"/>
      <c r="C1846" s="118"/>
      <c r="D1846" s="118"/>
      <c r="E1846" s="118"/>
      <c r="F1846" s="118"/>
      <c r="G1846" s="118"/>
      <c r="H1846" s="118"/>
      <c r="I1846" s="118"/>
      <c r="J1846" s="118"/>
      <c r="K1846" s="118"/>
      <c r="L1846" s="118"/>
      <c r="M1846" s="118"/>
      <c r="N1846" s="93"/>
    </row>
    <row r="1847" spans="2:14">
      <c r="B1847" s="118"/>
      <c r="C1847" s="118"/>
      <c r="D1847" s="118"/>
      <c r="E1847" s="118"/>
      <c r="F1847" s="118"/>
      <c r="G1847" s="118"/>
      <c r="H1847" s="118"/>
      <c r="I1847" s="118"/>
      <c r="J1847" s="118"/>
      <c r="K1847" s="118"/>
      <c r="L1847" s="118"/>
      <c r="M1847" s="118"/>
      <c r="N1847" s="93"/>
    </row>
    <row r="1848" spans="2:14">
      <c r="B1848" s="118"/>
      <c r="C1848" s="118"/>
      <c r="D1848" s="118"/>
      <c r="E1848" s="118"/>
      <c r="F1848" s="118"/>
      <c r="G1848" s="118"/>
      <c r="H1848" s="118"/>
      <c r="I1848" s="118"/>
      <c r="J1848" s="118"/>
      <c r="K1848" s="118"/>
      <c r="L1848" s="118"/>
      <c r="M1848" s="118"/>
      <c r="N1848" s="93"/>
    </row>
    <row r="1849" spans="2:14">
      <c r="B1849" s="118"/>
      <c r="C1849" s="118"/>
      <c r="D1849" s="118"/>
      <c r="E1849" s="118"/>
      <c r="F1849" s="118"/>
      <c r="G1849" s="118"/>
      <c r="H1849" s="118"/>
      <c r="I1849" s="118"/>
      <c r="J1849" s="118"/>
      <c r="K1849" s="118"/>
      <c r="L1849" s="118"/>
      <c r="M1849" s="118"/>
      <c r="N1849" s="93"/>
    </row>
    <row r="1850" spans="2:14">
      <c r="B1850" s="118"/>
      <c r="C1850" s="118"/>
      <c r="D1850" s="118"/>
      <c r="E1850" s="118"/>
      <c r="F1850" s="118"/>
      <c r="G1850" s="118"/>
      <c r="H1850" s="118"/>
      <c r="I1850" s="118"/>
      <c r="J1850" s="118"/>
      <c r="K1850" s="118"/>
      <c r="L1850" s="118"/>
      <c r="M1850" s="118"/>
      <c r="N1850" s="93"/>
    </row>
    <row r="1851" spans="2:14">
      <c r="B1851" s="118"/>
      <c r="C1851" s="118"/>
      <c r="D1851" s="118"/>
      <c r="E1851" s="118"/>
      <c r="F1851" s="118"/>
      <c r="G1851" s="118"/>
      <c r="H1851" s="118"/>
      <c r="I1851" s="118"/>
      <c r="J1851" s="118"/>
      <c r="K1851" s="118"/>
      <c r="L1851" s="118"/>
      <c r="M1851" s="118"/>
      <c r="N1851" s="93"/>
    </row>
    <row r="1852" spans="2:14">
      <c r="B1852" s="118"/>
      <c r="C1852" s="118"/>
      <c r="D1852" s="118"/>
      <c r="E1852" s="118"/>
      <c r="F1852" s="118"/>
      <c r="G1852" s="118"/>
      <c r="H1852" s="118"/>
      <c r="I1852" s="118"/>
      <c r="J1852" s="118"/>
      <c r="K1852" s="118"/>
      <c r="L1852" s="118"/>
      <c r="M1852" s="118"/>
      <c r="N1852" s="93"/>
    </row>
    <row r="1853" spans="2:14">
      <c r="B1853" s="118"/>
      <c r="C1853" s="118"/>
      <c r="D1853" s="118"/>
      <c r="E1853" s="118"/>
      <c r="F1853" s="118"/>
      <c r="G1853" s="118"/>
      <c r="H1853" s="118"/>
      <c r="I1853" s="118"/>
      <c r="J1853" s="118"/>
      <c r="K1853" s="118"/>
      <c r="L1853" s="118"/>
      <c r="M1853" s="118"/>
      <c r="N1853" s="93"/>
    </row>
    <row r="1854" spans="2:14">
      <c r="B1854" s="118"/>
      <c r="C1854" s="118"/>
      <c r="D1854" s="118"/>
      <c r="E1854" s="118"/>
      <c r="F1854" s="118"/>
      <c r="G1854" s="118"/>
      <c r="H1854" s="118"/>
      <c r="I1854" s="118"/>
      <c r="J1854" s="118"/>
      <c r="K1854" s="118"/>
      <c r="L1854" s="118"/>
      <c r="M1854" s="118"/>
      <c r="N1854" s="93"/>
    </row>
    <row r="1855" spans="2:14">
      <c r="B1855" s="118"/>
      <c r="C1855" s="118"/>
      <c r="D1855" s="118"/>
      <c r="E1855" s="118"/>
      <c r="F1855" s="118"/>
      <c r="G1855" s="118"/>
      <c r="H1855" s="118"/>
      <c r="I1855" s="118"/>
      <c r="J1855" s="118"/>
      <c r="K1855" s="118"/>
      <c r="L1855" s="118"/>
      <c r="M1855" s="118"/>
      <c r="N1855" s="93"/>
    </row>
    <row r="1856" spans="2:14">
      <c r="B1856" s="118"/>
      <c r="C1856" s="118"/>
      <c r="D1856" s="118"/>
      <c r="E1856" s="118"/>
      <c r="F1856" s="118"/>
      <c r="G1856" s="118"/>
      <c r="H1856" s="118"/>
      <c r="I1856" s="118"/>
      <c r="J1856" s="118"/>
      <c r="K1856" s="118"/>
      <c r="L1856" s="118"/>
      <c r="M1856" s="118"/>
      <c r="N1856" s="93"/>
    </row>
    <row r="1857" spans="2:14">
      <c r="B1857" s="118"/>
      <c r="C1857" s="118"/>
      <c r="D1857" s="118"/>
      <c r="E1857" s="118"/>
      <c r="F1857" s="118"/>
      <c r="G1857" s="118"/>
      <c r="H1857" s="118"/>
      <c r="I1857" s="118"/>
      <c r="J1857" s="118"/>
      <c r="K1857" s="118"/>
      <c r="L1857" s="118"/>
      <c r="M1857" s="118"/>
      <c r="N1857" s="93"/>
    </row>
    <row r="1858" spans="2:14">
      <c r="B1858" s="118"/>
      <c r="C1858" s="118"/>
      <c r="D1858" s="118"/>
      <c r="E1858" s="118"/>
      <c r="F1858" s="118"/>
      <c r="G1858" s="118"/>
      <c r="H1858" s="118"/>
      <c r="I1858" s="118"/>
      <c r="J1858" s="118"/>
      <c r="K1858" s="118"/>
      <c r="L1858" s="118"/>
      <c r="M1858" s="118"/>
      <c r="N1858" s="93"/>
    </row>
    <row r="1859" spans="2:14">
      <c r="B1859" s="118"/>
      <c r="C1859" s="118"/>
      <c r="D1859" s="118"/>
      <c r="E1859" s="118"/>
      <c r="F1859" s="118"/>
      <c r="G1859" s="118"/>
      <c r="H1859" s="118"/>
      <c r="I1859" s="118"/>
      <c r="J1859" s="118"/>
      <c r="K1859" s="118"/>
      <c r="L1859" s="118"/>
      <c r="M1859" s="118"/>
      <c r="N1859" s="93"/>
    </row>
    <row r="1860" spans="2:14">
      <c r="B1860" s="118"/>
      <c r="C1860" s="118"/>
      <c r="D1860" s="118"/>
      <c r="E1860" s="118"/>
      <c r="F1860" s="118"/>
      <c r="G1860" s="118"/>
      <c r="H1860" s="118"/>
      <c r="I1860" s="118"/>
      <c r="J1860" s="118"/>
      <c r="K1860" s="118"/>
      <c r="L1860" s="118"/>
      <c r="M1860" s="118"/>
      <c r="N1860" s="93"/>
    </row>
    <row r="1861" spans="2:14">
      <c r="B1861" s="118"/>
      <c r="C1861" s="118"/>
      <c r="D1861" s="118"/>
      <c r="E1861" s="118"/>
      <c r="F1861" s="118"/>
      <c r="G1861" s="118"/>
      <c r="H1861" s="118"/>
      <c r="I1861" s="118"/>
      <c r="J1861" s="118"/>
      <c r="K1861" s="118"/>
      <c r="L1861" s="118"/>
      <c r="M1861" s="118"/>
      <c r="N1861" s="93"/>
    </row>
    <row r="1862" spans="2:14">
      <c r="B1862" s="118"/>
      <c r="C1862" s="118"/>
      <c r="D1862" s="118"/>
      <c r="E1862" s="118"/>
      <c r="F1862" s="118"/>
      <c r="G1862" s="118"/>
      <c r="H1862" s="118"/>
      <c r="I1862" s="118"/>
      <c r="J1862" s="118"/>
      <c r="K1862" s="118"/>
      <c r="L1862" s="118"/>
      <c r="M1862" s="118"/>
      <c r="N1862" s="93"/>
    </row>
    <row r="1863" spans="2:14">
      <c r="B1863" s="118"/>
      <c r="C1863" s="118"/>
      <c r="D1863" s="118"/>
      <c r="E1863" s="118"/>
      <c r="F1863" s="118"/>
      <c r="G1863" s="118"/>
      <c r="H1863" s="118"/>
      <c r="I1863" s="118"/>
      <c r="J1863" s="118"/>
      <c r="K1863" s="118"/>
      <c r="L1863" s="118"/>
      <c r="M1863" s="118"/>
      <c r="N1863" s="93"/>
    </row>
    <row r="1864" spans="2:14">
      <c r="B1864" s="118"/>
      <c r="C1864" s="118"/>
      <c r="D1864" s="118"/>
      <c r="E1864" s="118"/>
      <c r="F1864" s="118"/>
      <c r="G1864" s="118"/>
      <c r="H1864" s="118"/>
      <c r="I1864" s="118"/>
      <c r="J1864" s="118"/>
      <c r="K1864" s="118"/>
      <c r="L1864" s="118"/>
      <c r="M1864" s="118"/>
      <c r="N1864" s="93"/>
    </row>
    <row r="1865" spans="2:14">
      <c r="B1865" s="118"/>
      <c r="C1865" s="118"/>
      <c r="D1865" s="118"/>
      <c r="E1865" s="118"/>
      <c r="F1865" s="118"/>
      <c r="G1865" s="118"/>
      <c r="H1865" s="118"/>
      <c r="I1865" s="118"/>
      <c r="J1865" s="118"/>
      <c r="K1865" s="118"/>
      <c r="L1865" s="118"/>
      <c r="M1865" s="118"/>
      <c r="N1865" s="93"/>
    </row>
    <row r="1866" spans="2:14">
      <c r="B1866" s="118"/>
      <c r="C1866" s="118"/>
      <c r="D1866" s="118"/>
      <c r="E1866" s="118"/>
      <c r="F1866" s="118"/>
      <c r="G1866" s="118"/>
      <c r="H1866" s="118"/>
      <c r="I1866" s="118"/>
      <c r="J1866" s="118"/>
      <c r="K1866" s="118"/>
      <c r="L1866" s="118"/>
      <c r="M1866" s="118"/>
      <c r="N1866" s="93"/>
    </row>
    <row r="1867" spans="2:14">
      <c r="B1867" s="118"/>
      <c r="C1867" s="118"/>
      <c r="D1867" s="118"/>
      <c r="E1867" s="118"/>
      <c r="F1867" s="118"/>
      <c r="G1867" s="118"/>
      <c r="H1867" s="118"/>
      <c r="I1867" s="118"/>
      <c r="J1867" s="118"/>
      <c r="K1867" s="118"/>
      <c r="L1867" s="118"/>
      <c r="M1867" s="118"/>
      <c r="N1867" s="93"/>
    </row>
    <row r="1868" spans="2:14">
      <c r="B1868" s="118"/>
      <c r="C1868" s="118"/>
      <c r="D1868" s="118"/>
      <c r="E1868" s="118"/>
      <c r="F1868" s="118"/>
      <c r="G1868" s="118"/>
      <c r="H1868" s="118"/>
      <c r="I1868" s="118"/>
      <c r="J1868" s="118"/>
      <c r="K1868" s="118"/>
      <c r="L1868" s="118"/>
      <c r="M1868" s="118"/>
      <c r="N1868" s="93"/>
    </row>
    <row r="1869" spans="2:14">
      <c r="B1869" s="118"/>
      <c r="C1869" s="118"/>
      <c r="D1869" s="118"/>
      <c r="E1869" s="118"/>
      <c r="F1869" s="118"/>
      <c r="G1869" s="118"/>
      <c r="H1869" s="118"/>
      <c r="I1869" s="118"/>
      <c r="J1869" s="118"/>
      <c r="K1869" s="118"/>
      <c r="L1869" s="118"/>
      <c r="M1869" s="118"/>
      <c r="N1869" s="93"/>
    </row>
    <row r="1870" spans="2:14">
      <c r="B1870" s="118"/>
      <c r="C1870" s="118"/>
      <c r="D1870" s="118"/>
      <c r="E1870" s="118"/>
      <c r="F1870" s="118"/>
      <c r="G1870" s="118"/>
      <c r="H1870" s="118"/>
      <c r="I1870" s="118"/>
      <c r="J1870" s="118"/>
      <c r="K1870" s="118"/>
      <c r="L1870" s="118"/>
      <c r="M1870" s="118"/>
      <c r="N1870" s="93"/>
    </row>
    <row r="1871" spans="2:14">
      <c r="B1871" s="118"/>
      <c r="C1871" s="118"/>
      <c r="D1871" s="118"/>
      <c r="E1871" s="118"/>
      <c r="F1871" s="118"/>
      <c r="G1871" s="118"/>
      <c r="H1871" s="118"/>
      <c r="I1871" s="118"/>
      <c r="J1871" s="118"/>
      <c r="K1871" s="118"/>
      <c r="L1871" s="118"/>
      <c r="M1871" s="118"/>
      <c r="N1871" s="93"/>
    </row>
    <row r="1872" spans="2:14">
      <c r="B1872" s="118"/>
      <c r="C1872" s="118"/>
      <c r="D1872" s="118"/>
      <c r="E1872" s="118"/>
      <c r="F1872" s="118"/>
      <c r="G1872" s="118"/>
      <c r="H1872" s="118"/>
      <c r="I1872" s="118"/>
      <c r="J1872" s="118"/>
      <c r="K1872" s="118"/>
      <c r="L1872" s="118"/>
      <c r="M1872" s="118"/>
      <c r="N1872" s="93"/>
    </row>
    <row r="1873" spans="2:14">
      <c r="B1873" s="118"/>
      <c r="C1873" s="118"/>
      <c r="D1873" s="118"/>
      <c r="E1873" s="118"/>
      <c r="F1873" s="118"/>
      <c r="G1873" s="118"/>
      <c r="H1873" s="118"/>
      <c r="I1873" s="118"/>
      <c r="J1873" s="118"/>
      <c r="K1873" s="118"/>
      <c r="L1873" s="118"/>
      <c r="M1873" s="118"/>
      <c r="N1873" s="93"/>
    </row>
    <row r="1874" spans="2:14">
      <c r="B1874" s="118"/>
      <c r="C1874" s="118"/>
      <c r="D1874" s="118"/>
      <c r="E1874" s="118"/>
      <c r="F1874" s="118"/>
      <c r="G1874" s="118"/>
      <c r="H1874" s="118"/>
      <c r="I1874" s="118"/>
      <c r="J1874" s="118"/>
      <c r="K1874" s="118"/>
      <c r="L1874" s="118"/>
      <c r="M1874" s="118"/>
      <c r="N1874" s="93"/>
    </row>
    <row r="1875" spans="2:14">
      <c r="B1875" s="118"/>
      <c r="C1875" s="118"/>
      <c r="D1875" s="118"/>
      <c r="E1875" s="118"/>
      <c r="F1875" s="118"/>
      <c r="G1875" s="118"/>
      <c r="H1875" s="118"/>
      <c r="I1875" s="118"/>
      <c r="J1875" s="118"/>
      <c r="K1875" s="118"/>
      <c r="L1875" s="118"/>
      <c r="M1875" s="118"/>
      <c r="N1875" s="93"/>
    </row>
    <row r="1876" spans="2:14">
      <c r="B1876" s="118"/>
      <c r="C1876" s="118"/>
      <c r="D1876" s="118"/>
      <c r="E1876" s="118"/>
      <c r="F1876" s="118"/>
      <c r="G1876" s="118"/>
      <c r="H1876" s="118"/>
      <c r="I1876" s="118"/>
      <c r="J1876" s="118"/>
      <c r="K1876" s="118"/>
      <c r="L1876" s="118"/>
      <c r="M1876" s="118"/>
      <c r="N1876" s="93"/>
    </row>
    <row r="1877" spans="2:14">
      <c r="B1877" s="118"/>
      <c r="C1877" s="118"/>
      <c r="D1877" s="118"/>
      <c r="E1877" s="118"/>
      <c r="F1877" s="118"/>
      <c r="G1877" s="118"/>
      <c r="H1877" s="118"/>
      <c r="I1877" s="118"/>
      <c r="J1877" s="118"/>
      <c r="K1877" s="118"/>
      <c r="L1877" s="118"/>
      <c r="M1877" s="118"/>
      <c r="N1877" s="93"/>
    </row>
    <row r="1878" spans="2:14">
      <c r="B1878" s="118"/>
      <c r="C1878" s="118"/>
      <c r="D1878" s="118"/>
      <c r="E1878" s="118"/>
      <c r="F1878" s="118"/>
      <c r="G1878" s="118"/>
      <c r="H1878" s="118"/>
      <c r="I1878" s="118"/>
      <c r="J1878" s="118"/>
      <c r="K1878" s="118"/>
      <c r="L1878" s="118"/>
      <c r="M1878" s="118"/>
      <c r="N1878" s="93"/>
    </row>
    <row r="1879" spans="2:14">
      <c r="B1879" s="118"/>
      <c r="C1879" s="118"/>
      <c r="D1879" s="118"/>
      <c r="E1879" s="118"/>
      <c r="F1879" s="118"/>
      <c r="G1879" s="118"/>
      <c r="H1879" s="118"/>
      <c r="I1879" s="118"/>
      <c r="J1879" s="118"/>
      <c r="K1879" s="118"/>
      <c r="L1879" s="118"/>
      <c r="M1879" s="118"/>
      <c r="N1879" s="93"/>
    </row>
    <row r="1880" spans="2:14">
      <c r="B1880" s="118"/>
      <c r="C1880" s="118"/>
      <c r="D1880" s="118"/>
      <c r="E1880" s="118"/>
      <c r="F1880" s="118"/>
      <c r="G1880" s="118"/>
      <c r="H1880" s="118"/>
      <c r="I1880" s="118"/>
      <c r="J1880" s="118"/>
      <c r="K1880" s="118"/>
      <c r="L1880" s="118"/>
      <c r="M1880" s="118"/>
      <c r="N1880" s="93"/>
    </row>
    <row r="1881" spans="2:14">
      <c r="B1881" s="118"/>
      <c r="C1881" s="118"/>
      <c r="D1881" s="118"/>
      <c r="E1881" s="118"/>
      <c r="F1881" s="118"/>
      <c r="G1881" s="118"/>
      <c r="H1881" s="118"/>
      <c r="I1881" s="118"/>
      <c r="J1881" s="118"/>
      <c r="K1881" s="118"/>
      <c r="L1881" s="118"/>
      <c r="M1881" s="118"/>
      <c r="N1881" s="93"/>
    </row>
    <row r="1882" spans="2:14">
      <c r="B1882" s="118"/>
      <c r="C1882" s="118"/>
      <c r="D1882" s="118"/>
      <c r="E1882" s="118"/>
      <c r="F1882" s="118"/>
      <c r="G1882" s="118"/>
      <c r="H1882" s="118"/>
      <c r="I1882" s="118"/>
      <c r="J1882" s="118"/>
      <c r="K1882" s="118"/>
      <c r="L1882" s="118"/>
      <c r="M1882" s="118"/>
      <c r="N1882" s="93"/>
    </row>
    <row r="1883" spans="2:14">
      <c r="B1883" s="118"/>
      <c r="C1883" s="118"/>
      <c r="D1883" s="118"/>
      <c r="E1883" s="118"/>
      <c r="F1883" s="118"/>
      <c r="G1883" s="118"/>
      <c r="H1883" s="118"/>
      <c r="I1883" s="118"/>
      <c r="J1883" s="118"/>
      <c r="K1883" s="118"/>
      <c r="L1883" s="118"/>
      <c r="M1883" s="118"/>
      <c r="N1883" s="93"/>
    </row>
    <row r="1884" spans="2:14">
      <c r="B1884" s="118"/>
      <c r="C1884" s="118"/>
      <c r="D1884" s="118"/>
      <c r="E1884" s="118"/>
      <c r="F1884" s="118"/>
      <c r="G1884" s="118"/>
      <c r="H1884" s="118"/>
      <c r="I1884" s="118"/>
      <c r="J1884" s="118"/>
      <c r="K1884" s="118"/>
      <c r="L1884" s="118"/>
      <c r="M1884" s="118"/>
      <c r="N1884" s="93"/>
    </row>
    <row r="1885" spans="2:14">
      <c r="B1885" s="118"/>
      <c r="C1885" s="118"/>
      <c r="D1885" s="118"/>
      <c r="E1885" s="118"/>
      <c r="F1885" s="118"/>
      <c r="G1885" s="118"/>
      <c r="H1885" s="118"/>
      <c r="I1885" s="118"/>
      <c r="J1885" s="118"/>
      <c r="K1885" s="118"/>
      <c r="L1885" s="118"/>
      <c r="M1885" s="118"/>
      <c r="N1885" s="93"/>
    </row>
    <row r="1886" spans="2:14">
      <c r="B1886" s="118"/>
      <c r="C1886" s="118"/>
      <c r="D1886" s="118"/>
      <c r="E1886" s="118"/>
      <c r="F1886" s="118"/>
      <c r="G1886" s="118"/>
      <c r="H1886" s="118"/>
      <c r="I1886" s="118"/>
      <c r="J1886" s="118"/>
      <c r="K1886" s="118"/>
      <c r="L1886" s="118"/>
      <c r="M1886" s="118"/>
      <c r="N1886" s="93"/>
    </row>
    <row r="1887" spans="2:14">
      <c r="B1887" s="118"/>
      <c r="C1887" s="118"/>
      <c r="D1887" s="118"/>
      <c r="E1887" s="118"/>
      <c r="F1887" s="118"/>
      <c r="G1887" s="118"/>
      <c r="H1887" s="118"/>
      <c r="I1887" s="118"/>
      <c r="J1887" s="118"/>
      <c r="K1887" s="118"/>
      <c r="L1887" s="118"/>
      <c r="M1887" s="118"/>
      <c r="N1887" s="93"/>
    </row>
    <row r="1888" spans="2:14">
      <c r="B1888" s="118"/>
      <c r="C1888" s="118"/>
      <c r="D1888" s="118"/>
      <c r="E1888" s="118"/>
      <c r="F1888" s="118"/>
      <c r="G1888" s="118"/>
      <c r="H1888" s="118"/>
      <c r="I1888" s="118"/>
      <c r="J1888" s="118"/>
      <c r="K1888" s="118"/>
      <c r="L1888" s="118"/>
      <c r="M1888" s="118"/>
      <c r="N1888" s="93"/>
    </row>
    <row r="1889" spans="2:14">
      <c r="B1889" s="118"/>
      <c r="C1889" s="118"/>
      <c r="D1889" s="118"/>
      <c r="E1889" s="118"/>
      <c r="F1889" s="118"/>
      <c r="G1889" s="118"/>
      <c r="H1889" s="118"/>
      <c r="I1889" s="118"/>
      <c r="J1889" s="118"/>
      <c r="K1889" s="118"/>
      <c r="L1889" s="118"/>
      <c r="M1889" s="118"/>
      <c r="N1889" s="93"/>
    </row>
    <row r="1890" spans="2:14">
      <c r="B1890" s="118"/>
      <c r="C1890" s="118"/>
      <c r="D1890" s="118"/>
      <c r="E1890" s="118"/>
      <c r="F1890" s="118"/>
      <c r="G1890" s="118"/>
      <c r="H1890" s="118"/>
      <c r="I1890" s="118"/>
      <c r="J1890" s="118"/>
      <c r="K1890" s="118"/>
      <c r="L1890" s="118"/>
      <c r="M1890" s="118"/>
      <c r="N1890" s="93"/>
    </row>
    <row r="1891" spans="2:14">
      <c r="B1891" s="118"/>
      <c r="C1891" s="118"/>
      <c r="D1891" s="118"/>
      <c r="E1891" s="118"/>
      <c r="F1891" s="118"/>
      <c r="G1891" s="118"/>
      <c r="H1891" s="118"/>
      <c r="I1891" s="118"/>
      <c r="J1891" s="118"/>
      <c r="K1891" s="118"/>
      <c r="L1891" s="118"/>
      <c r="M1891" s="118"/>
      <c r="N1891" s="93"/>
    </row>
    <row r="1892" spans="2:14">
      <c r="B1892" s="118"/>
      <c r="C1892" s="118"/>
      <c r="D1892" s="118"/>
      <c r="E1892" s="118"/>
      <c r="F1892" s="118"/>
      <c r="G1892" s="118"/>
      <c r="H1892" s="118"/>
      <c r="I1892" s="118"/>
      <c r="J1892" s="118"/>
      <c r="K1892" s="118"/>
      <c r="L1892" s="118"/>
      <c r="M1892" s="118"/>
      <c r="N1892" s="93"/>
    </row>
    <row r="1893" spans="2:14">
      <c r="B1893" s="118"/>
      <c r="C1893" s="118"/>
      <c r="D1893" s="118"/>
      <c r="E1893" s="118"/>
      <c r="F1893" s="118"/>
      <c r="G1893" s="118"/>
      <c r="H1893" s="118"/>
      <c r="I1893" s="118"/>
      <c r="J1893" s="118"/>
      <c r="K1893" s="118"/>
      <c r="L1893" s="118"/>
      <c r="M1893" s="118"/>
      <c r="N1893" s="93"/>
    </row>
    <row r="1894" spans="2:14">
      <c r="B1894" s="118"/>
      <c r="C1894" s="118"/>
      <c r="D1894" s="118"/>
      <c r="E1894" s="118"/>
      <c r="F1894" s="118"/>
      <c r="G1894" s="118"/>
      <c r="H1894" s="118"/>
      <c r="I1894" s="118"/>
      <c r="J1894" s="118"/>
      <c r="K1894" s="118"/>
      <c r="L1894" s="118"/>
      <c r="M1894" s="118"/>
      <c r="N1894" s="93"/>
    </row>
    <row r="1895" spans="2:14">
      <c r="B1895" s="118"/>
      <c r="C1895" s="118"/>
      <c r="D1895" s="118"/>
      <c r="E1895" s="118"/>
      <c r="F1895" s="118"/>
      <c r="G1895" s="118"/>
      <c r="H1895" s="118"/>
      <c r="I1895" s="118"/>
      <c r="J1895" s="118"/>
      <c r="K1895" s="118"/>
      <c r="L1895" s="118"/>
      <c r="M1895" s="118"/>
      <c r="N1895" s="93"/>
    </row>
    <row r="1896" spans="2:14">
      <c r="B1896" s="118"/>
      <c r="C1896" s="118"/>
      <c r="D1896" s="118"/>
      <c r="E1896" s="118"/>
      <c r="F1896" s="118"/>
      <c r="G1896" s="118"/>
      <c r="H1896" s="118"/>
      <c r="I1896" s="118"/>
      <c r="J1896" s="118"/>
      <c r="K1896" s="118"/>
      <c r="L1896" s="118"/>
      <c r="M1896" s="118"/>
      <c r="N1896" s="93"/>
    </row>
    <row r="1897" spans="2:14">
      <c r="B1897" s="118"/>
      <c r="C1897" s="118"/>
      <c r="D1897" s="118"/>
      <c r="E1897" s="118"/>
      <c r="F1897" s="118"/>
      <c r="G1897" s="118"/>
      <c r="H1897" s="118"/>
      <c r="I1897" s="118"/>
      <c r="J1897" s="118"/>
      <c r="K1897" s="118"/>
      <c r="L1897" s="118"/>
      <c r="M1897" s="118"/>
      <c r="N1897" s="93"/>
    </row>
    <row r="1898" spans="2:14">
      <c r="B1898" s="118"/>
      <c r="C1898" s="118"/>
      <c r="D1898" s="118"/>
      <c r="E1898" s="118"/>
      <c r="F1898" s="118"/>
      <c r="G1898" s="118"/>
      <c r="H1898" s="118"/>
      <c r="I1898" s="118"/>
      <c r="J1898" s="118"/>
      <c r="K1898" s="118"/>
      <c r="L1898" s="118"/>
      <c r="M1898" s="118"/>
      <c r="N1898" s="93"/>
    </row>
    <row r="1899" spans="2:14">
      <c r="B1899" s="118"/>
      <c r="C1899" s="118"/>
      <c r="D1899" s="118"/>
      <c r="E1899" s="118"/>
      <c r="F1899" s="118"/>
      <c r="G1899" s="118"/>
      <c r="H1899" s="118"/>
      <c r="I1899" s="118"/>
      <c r="J1899" s="118"/>
      <c r="K1899" s="118"/>
      <c r="L1899" s="118"/>
      <c r="M1899" s="118"/>
      <c r="N1899" s="93"/>
    </row>
    <row r="1900" spans="2:14">
      <c r="B1900" s="118"/>
      <c r="C1900" s="118"/>
      <c r="D1900" s="118"/>
      <c r="E1900" s="118"/>
      <c r="F1900" s="118"/>
      <c r="G1900" s="118"/>
      <c r="H1900" s="118"/>
      <c r="I1900" s="118"/>
      <c r="J1900" s="118"/>
      <c r="K1900" s="118"/>
      <c r="L1900" s="118"/>
      <c r="M1900" s="118"/>
      <c r="N1900" s="93"/>
    </row>
    <row r="1901" spans="2:14">
      <c r="B1901" s="118"/>
      <c r="C1901" s="118"/>
      <c r="D1901" s="118"/>
      <c r="E1901" s="118"/>
      <c r="F1901" s="118"/>
      <c r="G1901" s="118"/>
      <c r="H1901" s="118"/>
      <c r="I1901" s="118"/>
      <c r="J1901" s="118"/>
      <c r="K1901" s="118"/>
      <c r="L1901" s="118"/>
      <c r="M1901" s="118"/>
      <c r="N1901" s="93"/>
    </row>
    <row r="1902" spans="2:14">
      <c r="B1902" s="118"/>
      <c r="C1902" s="118"/>
      <c r="D1902" s="118"/>
      <c r="E1902" s="118"/>
      <c r="F1902" s="118"/>
      <c r="G1902" s="118"/>
      <c r="H1902" s="118"/>
      <c r="I1902" s="118"/>
      <c r="J1902" s="118"/>
      <c r="K1902" s="118"/>
      <c r="L1902" s="118"/>
      <c r="M1902" s="118"/>
      <c r="N1902" s="93"/>
    </row>
    <row r="1903" spans="2:14">
      <c r="B1903" s="118"/>
      <c r="C1903" s="118"/>
      <c r="D1903" s="118"/>
      <c r="E1903" s="118"/>
      <c r="F1903" s="118"/>
      <c r="G1903" s="118"/>
      <c r="H1903" s="118"/>
      <c r="I1903" s="118"/>
      <c r="J1903" s="118"/>
      <c r="K1903" s="118"/>
      <c r="L1903" s="118"/>
      <c r="M1903" s="118"/>
      <c r="N1903" s="93"/>
    </row>
    <row r="1904" spans="2:14">
      <c r="B1904" s="118"/>
      <c r="C1904" s="118"/>
      <c r="D1904" s="118"/>
      <c r="E1904" s="118"/>
      <c r="F1904" s="118"/>
      <c r="G1904" s="118"/>
      <c r="H1904" s="118"/>
      <c r="I1904" s="118"/>
      <c r="J1904" s="118"/>
      <c r="K1904" s="118"/>
      <c r="L1904" s="118"/>
      <c r="M1904" s="118"/>
      <c r="N1904" s="93"/>
    </row>
    <row r="1905" spans="2:14">
      <c r="B1905" s="118"/>
      <c r="C1905" s="118"/>
      <c r="D1905" s="118"/>
      <c r="E1905" s="118"/>
      <c r="F1905" s="118"/>
      <c r="G1905" s="118"/>
      <c r="H1905" s="118"/>
      <c r="I1905" s="118"/>
      <c r="J1905" s="118"/>
      <c r="K1905" s="118"/>
      <c r="L1905" s="118"/>
      <c r="M1905" s="118"/>
      <c r="N1905" s="93"/>
    </row>
    <row r="1906" spans="2:14">
      <c r="B1906" s="118"/>
      <c r="C1906" s="118"/>
      <c r="D1906" s="118"/>
      <c r="E1906" s="118"/>
      <c r="F1906" s="118"/>
      <c r="G1906" s="118"/>
      <c r="H1906" s="118"/>
      <c r="I1906" s="118"/>
      <c r="J1906" s="118"/>
      <c r="K1906" s="118"/>
      <c r="L1906" s="118"/>
      <c r="M1906" s="118"/>
      <c r="N1906" s="93"/>
    </row>
    <row r="1907" spans="2:14">
      <c r="B1907" s="118"/>
      <c r="C1907" s="118"/>
      <c r="D1907" s="118"/>
      <c r="E1907" s="118"/>
      <c r="F1907" s="118"/>
      <c r="G1907" s="118"/>
      <c r="H1907" s="118"/>
      <c r="I1907" s="118"/>
      <c r="J1907" s="118"/>
      <c r="K1907" s="118"/>
      <c r="L1907" s="118"/>
      <c r="M1907" s="118"/>
      <c r="N1907" s="93"/>
    </row>
    <row r="1908" spans="2:14">
      <c r="B1908" s="118"/>
      <c r="C1908" s="118"/>
      <c r="D1908" s="118"/>
      <c r="E1908" s="118"/>
      <c r="F1908" s="118"/>
      <c r="G1908" s="118"/>
      <c r="H1908" s="118"/>
      <c r="I1908" s="118"/>
      <c r="J1908" s="118"/>
      <c r="K1908" s="118"/>
      <c r="L1908" s="118"/>
      <c r="M1908" s="118"/>
      <c r="N1908" s="93"/>
    </row>
    <row r="1909" spans="2:14">
      <c r="B1909" s="118"/>
      <c r="C1909" s="118"/>
      <c r="D1909" s="118"/>
      <c r="E1909" s="118"/>
      <c r="F1909" s="118"/>
      <c r="G1909" s="118"/>
      <c r="H1909" s="118"/>
      <c r="I1909" s="118"/>
      <c r="J1909" s="118"/>
      <c r="K1909" s="118"/>
      <c r="L1909" s="118"/>
      <c r="M1909" s="118"/>
      <c r="N1909" s="93"/>
    </row>
    <row r="1910" spans="2:14">
      <c r="B1910" s="118"/>
      <c r="C1910" s="118"/>
      <c r="D1910" s="118"/>
      <c r="E1910" s="118"/>
      <c r="F1910" s="118"/>
      <c r="G1910" s="118"/>
      <c r="H1910" s="118"/>
      <c r="I1910" s="118"/>
      <c r="J1910" s="118"/>
      <c r="K1910" s="118"/>
      <c r="L1910" s="118"/>
      <c r="M1910" s="118"/>
      <c r="N1910" s="93"/>
    </row>
    <row r="1911" spans="2:14">
      <c r="B1911" s="118"/>
      <c r="C1911" s="118"/>
      <c r="D1911" s="118"/>
      <c r="E1911" s="118"/>
      <c r="F1911" s="118"/>
      <c r="G1911" s="118"/>
      <c r="H1911" s="118"/>
      <c r="I1911" s="118"/>
      <c r="J1911" s="118"/>
      <c r="K1911" s="118"/>
      <c r="L1911" s="118"/>
      <c r="M1911" s="118"/>
      <c r="N1911" s="93"/>
    </row>
    <row r="1912" spans="2:14">
      <c r="B1912" s="118"/>
      <c r="C1912" s="118"/>
      <c r="D1912" s="118"/>
      <c r="E1912" s="118"/>
      <c r="F1912" s="118"/>
      <c r="G1912" s="118"/>
      <c r="H1912" s="118"/>
      <c r="I1912" s="118"/>
      <c r="J1912" s="118"/>
      <c r="K1912" s="118"/>
      <c r="L1912" s="118"/>
      <c r="M1912" s="118"/>
      <c r="N1912" s="93"/>
    </row>
    <row r="1913" spans="2:14">
      <c r="B1913" s="118"/>
      <c r="C1913" s="118"/>
      <c r="D1913" s="118"/>
      <c r="E1913" s="118"/>
      <c r="F1913" s="118"/>
      <c r="G1913" s="118"/>
      <c r="H1913" s="118"/>
      <c r="I1913" s="118"/>
      <c r="J1913" s="118"/>
      <c r="K1913" s="118"/>
      <c r="L1913" s="118"/>
      <c r="M1913" s="118"/>
      <c r="N1913" s="93"/>
    </row>
    <row r="1914" spans="2:14">
      <c r="B1914" s="118"/>
      <c r="C1914" s="118"/>
      <c r="D1914" s="118"/>
      <c r="E1914" s="118"/>
      <c r="F1914" s="118"/>
      <c r="G1914" s="118"/>
      <c r="H1914" s="118"/>
      <c r="I1914" s="118"/>
      <c r="J1914" s="118"/>
      <c r="K1914" s="118"/>
      <c r="L1914" s="118"/>
      <c r="M1914" s="118"/>
      <c r="N1914" s="93"/>
    </row>
    <row r="1915" spans="2:14">
      <c r="B1915" s="118"/>
      <c r="C1915" s="118"/>
      <c r="D1915" s="118"/>
      <c r="E1915" s="118"/>
      <c r="F1915" s="118"/>
      <c r="G1915" s="118"/>
      <c r="H1915" s="118"/>
      <c r="I1915" s="118"/>
      <c r="J1915" s="118"/>
      <c r="K1915" s="118"/>
      <c r="L1915" s="118"/>
      <c r="M1915" s="118"/>
      <c r="N1915" s="93"/>
    </row>
    <row r="1916" spans="2:14">
      <c r="B1916" s="118"/>
      <c r="C1916" s="118"/>
      <c r="D1916" s="118"/>
      <c r="E1916" s="118"/>
      <c r="F1916" s="118"/>
      <c r="G1916" s="118"/>
      <c r="H1916" s="118"/>
      <c r="I1916" s="118"/>
      <c r="J1916" s="118"/>
      <c r="K1916" s="118"/>
      <c r="L1916" s="118"/>
      <c r="M1916" s="118"/>
      <c r="N1916" s="93"/>
    </row>
    <row r="1917" spans="2:14">
      <c r="B1917" s="118"/>
      <c r="C1917" s="118"/>
      <c r="D1917" s="118"/>
      <c r="E1917" s="118"/>
      <c r="F1917" s="118"/>
      <c r="G1917" s="118"/>
      <c r="H1917" s="118"/>
      <c r="I1917" s="118"/>
      <c r="J1917" s="118"/>
      <c r="K1917" s="118"/>
      <c r="L1917" s="118"/>
      <c r="M1917" s="118"/>
      <c r="N1917" s="93"/>
    </row>
    <row r="1918" spans="2:14">
      <c r="B1918" s="118"/>
      <c r="C1918" s="118"/>
      <c r="D1918" s="118"/>
      <c r="E1918" s="118"/>
      <c r="F1918" s="118"/>
      <c r="G1918" s="118"/>
      <c r="H1918" s="118"/>
      <c r="I1918" s="118"/>
      <c r="J1918" s="118"/>
      <c r="K1918" s="118"/>
      <c r="L1918" s="118"/>
      <c r="M1918" s="118"/>
      <c r="N1918" s="93"/>
    </row>
    <row r="1919" spans="2:14">
      <c r="B1919" s="118"/>
      <c r="C1919" s="118"/>
      <c r="D1919" s="118"/>
      <c r="E1919" s="118"/>
      <c r="F1919" s="118"/>
      <c r="G1919" s="118"/>
      <c r="H1919" s="118"/>
      <c r="I1919" s="118"/>
      <c r="J1919" s="118"/>
      <c r="K1919" s="118"/>
      <c r="L1919" s="118"/>
      <c r="M1919" s="118"/>
      <c r="N1919" s="93"/>
    </row>
    <row r="1920" spans="2:14">
      <c r="B1920" s="118"/>
      <c r="C1920" s="118"/>
      <c r="D1920" s="118"/>
      <c r="E1920" s="118"/>
      <c r="F1920" s="118"/>
      <c r="G1920" s="118"/>
      <c r="H1920" s="118"/>
      <c r="I1920" s="118"/>
      <c r="J1920" s="118"/>
      <c r="K1920" s="118"/>
      <c r="L1920" s="118"/>
      <c r="M1920" s="118"/>
      <c r="N1920" s="93"/>
    </row>
    <row r="1921" spans="2:14">
      <c r="B1921" s="118"/>
      <c r="C1921" s="118"/>
      <c r="D1921" s="118"/>
      <c r="E1921" s="118"/>
      <c r="F1921" s="118"/>
      <c r="G1921" s="118"/>
      <c r="H1921" s="118"/>
      <c r="I1921" s="118"/>
      <c r="J1921" s="118"/>
      <c r="K1921" s="118"/>
      <c r="L1921" s="118"/>
      <c r="M1921" s="118"/>
      <c r="N1921" s="93"/>
    </row>
    <row r="1922" spans="2:14">
      <c r="B1922" s="118"/>
      <c r="C1922" s="118"/>
      <c r="D1922" s="118"/>
      <c r="E1922" s="118"/>
      <c r="F1922" s="118"/>
      <c r="G1922" s="118"/>
      <c r="H1922" s="118"/>
      <c r="I1922" s="118"/>
      <c r="J1922" s="118"/>
      <c r="K1922" s="118"/>
      <c r="L1922" s="118"/>
      <c r="M1922" s="118"/>
      <c r="N1922" s="93"/>
    </row>
    <row r="1923" spans="2:14">
      <c r="B1923" s="118"/>
      <c r="C1923" s="118"/>
      <c r="D1923" s="118"/>
      <c r="E1923" s="118"/>
      <c r="F1923" s="118"/>
      <c r="G1923" s="118"/>
      <c r="H1923" s="118"/>
      <c r="I1923" s="118"/>
      <c r="J1923" s="118"/>
      <c r="K1923" s="118"/>
      <c r="L1923" s="118"/>
      <c r="M1923" s="118"/>
      <c r="N1923" s="93"/>
    </row>
    <row r="1924" spans="2:14">
      <c r="B1924" s="118"/>
      <c r="C1924" s="118"/>
      <c r="D1924" s="118"/>
      <c r="E1924" s="118"/>
      <c r="F1924" s="118"/>
      <c r="G1924" s="118"/>
      <c r="H1924" s="118"/>
      <c r="I1924" s="118"/>
      <c r="J1924" s="118"/>
      <c r="K1924" s="118"/>
      <c r="L1924" s="118"/>
      <c r="M1924" s="118"/>
      <c r="N1924" s="93"/>
    </row>
    <row r="1925" spans="2:14">
      <c r="B1925" s="118"/>
      <c r="C1925" s="118"/>
      <c r="D1925" s="118"/>
      <c r="E1925" s="118"/>
      <c r="F1925" s="118"/>
      <c r="G1925" s="118"/>
      <c r="H1925" s="118"/>
      <c r="I1925" s="118"/>
      <c r="J1925" s="118"/>
      <c r="K1925" s="118"/>
      <c r="L1925" s="118"/>
      <c r="M1925" s="118"/>
      <c r="N1925" s="93"/>
    </row>
    <row r="1926" spans="2:14">
      <c r="B1926" s="118"/>
      <c r="C1926" s="118"/>
      <c r="D1926" s="118"/>
      <c r="E1926" s="118"/>
      <c r="F1926" s="118"/>
      <c r="G1926" s="118"/>
      <c r="H1926" s="118"/>
      <c r="I1926" s="118"/>
      <c r="J1926" s="118"/>
      <c r="K1926" s="118"/>
      <c r="L1926" s="118"/>
      <c r="M1926" s="118"/>
      <c r="N1926" s="93"/>
    </row>
    <row r="1927" spans="2:14">
      <c r="B1927" s="118"/>
      <c r="C1927" s="118"/>
      <c r="D1927" s="118"/>
      <c r="E1927" s="118"/>
      <c r="F1927" s="118"/>
      <c r="G1927" s="118"/>
      <c r="H1927" s="118"/>
      <c r="I1927" s="118"/>
      <c r="J1927" s="118"/>
      <c r="K1927" s="118"/>
      <c r="L1927" s="118"/>
      <c r="M1927" s="118"/>
      <c r="N1927" s="93"/>
    </row>
    <row r="1928" spans="2:14">
      <c r="B1928" s="118"/>
      <c r="C1928" s="118"/>
      <c r="D1928" s="118"/>
      <c r="E1928" s="118"/>
      <c r="F1928" s="118"/>
      <c r="G1928" s="118"/>
      <c r="H1928" s="118"/>
      <c r="I1928" s="118"/>
      <c r="J1928" s="118"/>
      <c r="K1928" s="118"/>
      <c r="L1928" s="118"/>
      <c r="M1928" s="118"/>
      <c r="N1928" s="93"/>
    </row>
    <row r="1929" spans="2:14">
      <c r="B1929" s="118"/>
      <c r="C1929" s="118"/>
      <c r="D1929" s="118"/>
      <c r="E1929" s="118"/>
      <c r="F1929" s="118"/>
      <c r="G1929" s="118"/>
      <c r="H1929" s="118"/>
      <c r="I1929" s="118"/>
      <c r="J1929" s="118"/>
      <c r="K1929" s="118"/>
      <c r="L1929" s="118"/>
      <c r="M1929" s="118"/>
      <c r="N1929" s="93"/>
    </row>
    <row r="1930" spans="2:14">
      <c r="B1930" s="118"/>
      <c r="C1930" s="118"/>
      <c r="D1930" s="118"/>
      <c r="E1930" s="118"/>
      <c r="F1930" s="118"/>
      <c r="G1930" s="118"/>
      <c r="H1930" s="118"/>
      <c r="I1930" s="118"/>
      <c r="J1930" s="118"/>
      <c r="K1930" s="118"/>
      <c r="L1930" s="118"/>
      <c r="M1930" s="118"/>
      <c r="N1930" s="93"/>
    </row>
    <row r="1931" spans="2:14">
      <c r="B1931" s="118"/>
      <c r="C1931" s="118"/>
      <c r="D1931" s="118"/>
      <c r="E1931" s="118"/>
      <c r="F1931" s="118"/>
      <c r="G1931" s="118"/>
      <c r="H1931" s="118"/>
      <c r="I1931" s="118"/>
      <c r="J1931" s="118"/>
      <c r="K1931" s="118"/>
      <c r="L1931" s="118"/>
      <c r="M1931" s="118"/>
      <c r="N1931" s="93"/>
    </row>
    <row r="1932" spans="2:14">
      <c r="B1932" s="118"/>
      <c r="C1932" s="118"/>
      <c r="D1932" s="118"/>
      <c r="E1932" s="118"/>
      <c r="F1932" s="118"/>
      <c r="G1932" s="118"/>
      <c r="H1932" s="118"/>
      <c r="I1932" s="118"/>
      <c r="J1932" s="118"/>
      <c r="K1932" s="118"/>
      <c r="L1932" s="118"/>
      <c r="M1932" s="118"/>
      <c r="N1932" s="93"/>
    </row>
    <row r="1933" spans="2:14">
      <c r="B1933" s="118"/>
      <c r="C1933" s="118"/>
      <c r="D1933" s="118"/>
      <c r="E1933" s="118"/>
      <c r="F1933" s="118"/>
      <c r="G1933" s="118"/>
      <c r="H1933" s="118"/>
      <c r="I1933" s="118"/>
      <c r="J1933" s="118"/>
      <c r="K1933" s="118"/>
      <c r="L1933" s="118"/>
      <c r="M1933" s="118"/>
      <c r="N1933" s="93"/>
    </row>
    <row r="1934" spans="2:14">
      <c r="B1934" s="118"/>
      <c r="C1934" s="118"/>
      <c r="D1934" s="118"/>
      <c r="E1934" s="118"/>
      <c r="F1934" s="118"/>
      <c r="G1934" s="118"/>
      <c r="H1934" s="118"/>
      <c r="I1934" s="118"/>
      <c r="J1934" s="118"/>
      <c r="K1934" s="118"/>
      <c r="L1934" s="118"/>
      <c r="M1934" s="118"/>
      <c r="N1934" s="93"/>
    </row>
    <row r="1935" spans="2:14">
      <c r="B1935" s="118"/>
      <c r="C1935" s="118"/>
      <c r="D1935" s="118"/>
      <c r="E1935" s="118"/>
      <c r="F1935" s="118"/>
      <c r="G1935" s="118"/>
      <c r="H1935" s="118"/>
      <c r="I1935" s="118"/>
      <c r="J1935" s="118"/>
      <c r="K1935" s="118"/>
      <c r="L1935" s="118"/>
      <c r="M1935" s="118"/>
      <c r="N1935" s="93"/>
    </row>
    <row r="1936" spans="2:14">
      <c r="B1936" s="118"/>
      <c r="C1936" s="118"/>
      <c r="D1936" s="118"/>
      <c r="E1936" s="118"/>
      <c r="F1936" s="118"/>
      <c r="G1936" s="118"/>
      <c r="H1936" s="118"/>
      <c r="I1936" s="118"/>
      <c r="J1936" s="118"/>
      <c r="K1936" s="118"/>
      <c r="L1936" s="118"/>
      <c r="M1936" s="118"/>
      <c r="N1936" s="93"/>
    </row>
    <row r="1937" spans="2:14">
      <c r="B1937" s="118"/>
      <c r="C1937" s="118"/>
      <c r="D1937" s="118"/>
      <c r="E1937" s="118"/>
      <c r="F1937" s="118"/>
      <c r="G1937" s="118"/>
      <c r="H1937" s="118"/>
      <c r="I1937" s="118"/>
      <c r="J1937" s="118"/>
      <c r="K1937" s="118"/>
      <c r="L1937" s="118"/>
      <c r="M1937" s="118"/>
      <c r="N1937" s="93"/>
    </row>
    <row r="1938" spans="2:14">
      <c r="B1938" s="118"/>
      <c r="C1938" s="118"/>
      <c r="D1938" s="118"/>
      <c r="E1938" s="118"/>
      <c r="F1938" s="118"/>
      <c r="G1938" s="118"/>
      <c r="H1938" s="118"/>
      <c r="I1938" s="118"/>
      <c r="J1938" s="118"/>
      <c r="K1938" s="118"/>
      <c r="L1938" s="118"/>
      <c r="M1938" s="118"/>
      <c r="N1938" s="93"/>
    </row>
    <row r="1939" spans="2:14">
      <c r="B1939" s="118"/>
      <c r="C1939" s="118"/>
      <c r="D1939" s="118"/>
      <c r="E1939" s="118"/>
      <c r="F1939" s="118"/>
      <c r="G1939" s="118"/>
      <c r="H1939" s="118"/>
      <c r="I1939" s="118"/>
      <c r="J1939" s="118"/>
      <c r="K1939" s="118"/>
      <c r="L1939" s="118"/>
      <c r="M1939" s="118"/>
      <c r="N1939" s="93"/>
    </row>
    <row r="1940" spans="2:14">
      <c r="B1940" s="118"/>
      <c r="C1940" s="118"/>
      <c r="D1940" s="118"/>
      <c r="E1940" s="118"/>
      <c r="F1940" s="118"/>
      <c r="G1940" s="118"/>
      <c r="H1940" s="118"/>
      <c r="I1940" s="118"/>
      <c r="J1940" s="118"/>
      <c r="K1940" s="118"/>
      <c r="L1940" s="118"/>
      <c r="M1940" s="118"/>
      <c r="N1940" s="93"/>
    </row>
    <row r="1941" spans="2:14">
      <c r="B1941" s="118"/>
      <c r="C1941" s="118"/>
      <c r="D1941" s="118"/>
      <c r="E1941" s="118"/>
      <c r="F1941" s="118"/>
      <c r="G1941" s="118"/>
      <c r="H1941" s="118"/>
      <c r="I1941" s="118"/>
      <c r="J1941" s="118"/>
      <c r="K1941" s="118"/>
      <c r="L1941" s="118"/>
      <c r="M1941" s="118"/>
      <c r="N1941" s="93"/>
    </row>
    <row r="1942" spans="2:14">
      <c r="B1942" s="118"/>
      <c r="C1942" s="118"/>
      <c r="D1942" s="118"/>
      <c r="E1942" s="118"/>
      <c r="F1942" s="118"/>
      <c r="G1942" s="118"/>
      <c r="H1942" s="118"/>
      <c r="I1942" s="118"/>
      <c r="J1942" s="118"/>
      <c r="K1942" s="118"/>
      <c r="L1942" s="118"/>
      <c r="M1942" s="118"/>
      <c r="N1942" s="93"/>
    </row>
    <row r="1943" spans="2:14">
      <c r="B1943" s="118"/>
      <c r="C1943" s="118"/>
      <c r="D1943" s="118"/>
      <c r="E1943" s="118"/>
      <c r="F1943" s="118"/>
      <c r="G1943" s="118"/>
      <c r="H1943" s="118"/>
      <c r="I1943" s="118"/>
      <c r="J1943" s="118"/>
      <c r="K1943" s="118"/>
      <c r="L1943" s="118"/>
      <c r="M1943" s="118"/>
      <c r="N1943" s="93"/>
    </row>
    <row r="1944" spans="2:14">
      <c r="B1944" s="118"/>
      <c r="C1944" s="118"/>
      <c r="D1944" s="118"/>
      <c r="E1944" s="118"/>
      <c r="F1944" s="118"/>
      <c r="G1944" s="118"/>
      <c r="H1944" s="118"/>
      <c r="I1944" s="118"/>
      <c r="J1944" s="118"/>
      <c r="K1944" s="118"/>
      <c r="L1944" s="118"/>
      <c r="M1944" s="118"/>
      <c r="N1944" s="93"/>
    </row>
    <row r="1945" spans="2:14">
      <c r="B1945" s="118"/>
      <c r="C1945" s="118"/>
      <c r="D1945" s="118"/>
      <c r="E1945" s="118"/>
      <c r="F1945" s="118"/>
      <c r="G1945" s="118"/>
      <c r="H1945" s="118"/>
      <c r="I1945" s="118"/>
      <c r="J1945" s="118"/>
      <c r="K1945" s="118"/>
      <c r="L1945" s="118"/>
      <c r="M1945" s="118"/>
      <c r="N1945" s="93"/>
    </row>
    <row r="1946" spans="2:14">
      <c r="B1946" s="118"/>
      <c r="C1946" s="118"/>
      <c r="D1946" s="118"/>
      <c r="E1946" s="118"/>
      <c r="F1946" s="118"/>
      <c r="G1946" s="118"/>
      <c r="H1946" s="118"/>
      <c r="I1946" s="118"/>
      <c r="J1946" s="118"/>
      <c r="K1946" s="118"/>
      <c r="L1946" s="118"/>
      <c r="M1946" s="118"/>
      <c r="N1946" s="93"/>
    </row>
    <row r="1947" spans="2:14">
      <c r="B1947" s="118"/>
      <c r="C1947" s="118"/>
      <c r="D1947" s="118"/>
      <c r="E1947" s="118"/>
      <c r="F1947" s="118"/>
      <c r="G1947" s="118"/>
      <c r="H1947" s="118"/>
      <c r="I1947" s="118"/>
      <c r="J1947" s="118"/>
      <c r="K1947" s="118"/>
      <c r="L1947" s="118"/>
      <c r="M1947" s="118"/>
      <c r="N1947" s="93"/>
    </row>
    <row r="1948" spans="2:14">
      <c r="B1948" s="118"/>
      <c r="C1948" s="118"/>
      <c r="D1948" s="118"/>
      <c r="E1948" s="118"/>
      <c r="F1948" s="118"/>
      <c r="G1948" s="118"/>
      <c r="H1948" s="118"/>
      <c r="I1948" s="118"/>
      <c r="J1948" s="118"/>
      <c r="K1948" s="118"/>
      <c r="L1948" s="118"/>
      <c r="M1948" s="118"/>
      <c r="N1948" s="93"/>
    </row>
    <row r="1949" spans="2:14">
      <c r="B1949" s="118"/>
      <c r="C1949" s="118"/>
      <c r="D1949" s="118"/>
      <c r="E1949" s="118"/>
      <c r="F1949" s="118"/>
      <c r="G1949" s="118"/>
      <c r="H1949" s="118"/>
      <c r="I1949" s="118"/>
      <c r="J1949" s="118"/>
      <c r="K1949" s="118"/>
      <c r="L1949" s="118"/>
      <c r="M1949" s="118"/>
      <c r="N1949" s="93"/>
    </row>
    <row r="1950" spans="2:14">
      <c r="B1950" s="118"/>
      <c r="C1950" s="118"/>
      <c r="D1950" s="118"/>
      <c r="E1950" s="118"/>
      <c r="F1950" s="118"/>
      <c r="G1950" s="118"/>
      <c r="H1950" s="118"/>
      <c r="I1950" s="118"/>
      <c r="J1950" s="118"/>
      <c r="K1950" s="118"/>
      <c r="L1950" s="118"/>
      <c r="M1950" s="118"/>
      <c r="N1950" s="93"/>
    </row>
    <row r="1951" spans="2:14">
      <c r="B1951" s="118"/>
      <c r="C1951" s="118"/>
      <c r="D1951" s="118"/>
      <c r="E1951" s="118"/>
      <c r="F1951" s="118"/>
      <c r="G1951" s="118"/>
      <c r="H1951" s="118"/>
      <c r="I1951" s="118"/>
      <c r="J1951" s="118"/>
      <c r="K1951" s="118"/>
      <c r="L1951" s="118"/>
      <c r="M1951" s="118"/>
      <c r="N1951" s="93"/>
    </row>
    <row r="1952" spans="2:14">
      <c r="B1952" s="118"/>
      <c r="C1952" s="118"/>
      <c r="D1952" s="118"/>
      <c r="E1952" s="118"/>
      <c r="F1952" s="118"/>
      <c r="G1952" s="118"/>
      <c r="H1952" s="118"/>
      <c r="I1952" s="118"/>
      <c r="J1952" s="118"/>
      <c r="K1952" s="118"/>
      <c r="L1952" s="118"/>
      <c r="M1952" s="118"/>
      <c r="N1952" s="93"/>
    </row>
    <row r="1953" spans="2:14">
      <c r="B1953" s="118"/>
      <c r="C1953" s="118"/>
      <c r="D1953" s="118"/>
      <c r="E1953" s="118"/>
      <c r="F1953" s="118"/>
      <c r="G1953" s="118"/>
      <c r="H1953" s="118"/>
      <c r="I1953" s="118"/>
      <c r="J1953" s="118"/>
      <c r="K1953" s="118"/>
      <c r="L1953" s="118"/>
      <c r="M1953" s="118"/>
      <c r="N1953" s="93"/>
    </row>
    <row r="1954" spans="2:14">
      <c r="B1954" s="118"/>
      <c r="C1954" s="118"/>
      <c r="D1954" s="118"/>
      <c r="E1954" s="118"/>
      <c r="F1954" s="118"/>
      <c r="G1954" s="118"/>
      <c r="H1954" s="118"/>
      <c r="I1954" s="118"/>
      <c r="J1954" s="118"/>
      <c r="K1954" s="118"/>
      <c r="L1954" s="118"/>
      <c r="M1954" s="118"/>
      <c r="N1954" s="93"/>
    </row>
    <row r="1955" spans="2:14">
      <c r="B1955" s="118"/>
      <c r="C1955" s="118"/>
      <c r="D1955" s="118"/>
      <c r="E1955" s="118"/>
      <c r="F1955" s="118"/>
      <c r="G1955" s="118"/>
      <c r="H1955" s="118"/>
      <c r="I1955" s="118"/>
      <c r="J1955" s="118"/>
      <c r="K1955" s="118"/>
      <c r="L1955" s="118"/>
      <c r="M1955" s="118"/>
      <c r="N1955" s="93"/>
    </row>
    <row r="1956" spans="2:14">
      <c r="B1956" s="118"/>
      <c r="C1956" s="118"/>
      <c r="D1956" s="118"/>
      <c r="E1956" s="118"/>
      <c r="F1956" s="118"/>
      <c r="G1956" s="118"/>
      <c r="H1956" s="118"/>
      <c r="I1956" s="118"/>
      <c r="J1956" s="118"/>
      <c r="K1956" s="118"/>
      <c r="L1956" s="118"/>
      <c r="M1956" s="118"/>
      <c r="N1956" s="93"/>
    </row>
    <row r="1957" spans="2:14">
      <c r="B1957" s="118"/>
      <c r="C1957" s="118"/>
      <c r="D1957" s="118"/>
      <c r="E1957" s="118"/>
      <c r="F1957" s="118"/>
      <c r="G1957" s="118"/>
      <c r="H1957" s="118"/>
      <c r="I1957" s="118"/>
      <c r="J1957" s="118"/>
      <c r="K1957" s="118"/>
      <c r="L1957" s="118"/>
      <c r="M1957" s="118"/>
      <c r="N1957" s="93"/>
    </row>
    <row r="1958" spans="2:14">
      <c r="B1958" s="118"/>
      <c r="C1958" s="118"/>
      <c r="D1958" s="118"/>
      <c r="E1958" s="118"/>
      <c r="F1958" s="118"/>
      <c r="G1958" s="118"/>
      <c r="H1958" s="118"/>
      <c r="I1958" s="118"/>
      <c r="J1958" s="118"/>
      <c r="K1958" s="118"/>
      <c r="L1958" s="118"/>
      <c r="M1958" s="118"/>
      <c r="N1958" s="93"/>
    </row>
    <row r="1959" spans="2:14">
      <c r="B1959" s="118"/>
      <c r="C1959" s="118"/>
      <c r="D1959" s="118"/>
      <c r="E1959" s="118"/>
      <c r="F1959" s="118"/>
      <c r="G1959" s="118"/>
      <c r="H1959" s="118"/>
      <c r="I1959" s="118"/>
      <c r="J1959" s="118"/>
      <c r="K1959" s="118"/>
      <c r="L1959" s="118"/>
      <c r="M1959" s="118"/>
      <c r="N1959" s="93"/>
    </row>
    <row r="1960" spans="2:14">
      <c r="B1960" s="118"/>
      <c r="C1960" s="118"/>
      <c r="D1960" s="118"/>
      <c r="E1960" s="118"/>
      <c r="F1960" s="118"/>
      <c r="G1960" s="118"/>
      <c r="H1960" s="118"/>
      <c r="I1960" s="118"/>
      <c r="J1960" s="118"/>
      <c r="K1960" s="118"/>
      <c r="L1960" s="118"/>
      <c r="M1960" s="118"/>
      <c r="N1960" s="93"/>
    </row>
    <row r="1961" spans="2:14">
      <c r="B1961" s="118"/>
      <c r="C1961" s="118"/>
      <c r="D1961" s="118"/>
      <c r="E1961" s="118"/>
      <c r="F1961" s="118"/>
      <c r="G1961" s="118"/>
      <c r="H1961" s="118"/>
      <c r="I1961" s="118"/>
      <c r="J1961" s="118"/>
      <c r="K1961" s="118"/>
      <c r="L1961" s="118"/>
      <c r="M1961" s="118"/>
      <c r="N1961" s="93"/>
    </row>
    <row r="1962" spans="2:14">
      <c r="B1962" s="118"/>
      <c r="C1962" s="118"/>
      <c r="D1962" s="118"/>
      <c r="E1962" s="118"/>
      <c r="F1962" s="118"/>
      <c r="G1962" s="118"/>
      <c r="H1962" s="118"/>
      <c r="I1962" s="118"/>
      <c r="J1962" s="118"/>
      <c r="K1962" s="118"/>
      <c r="L1962" s="118"/>
      <c r="M1962" s="118"/>
      <c r="N1962" s="93"/>
    </row>
    <row r="1963" spans="2:14">
      <c r="B1963" s="118"/>
      <c r="C1963" s="118"/>
      <c r="D1963" s="118"/>
      <c r="E1963" s="118"/>
      <c r="F1963" s="118"/>
      <c r="G1963" s="118"/>
      <c r="H1963" s="118"/>
      <c r="I1963" s="118"/>
      <c r="J1963" s="118"/>
      <c r="K1963" s="118"/>
      <c r="L1963" s="118"/>
      <c r="M1963" s="118"/>
      <c r="N1963" s="93"/>
    </row>
    <row r="1964" spans="2:14">
      <c r="B1964" s="118"/>
      <c r="C1964" s="118"/>
      <c r="D1964" s="118"/>
      <c r="E1964" s="118"/>
      <c r="F1964" s="118"/>
      <c r="G1964" s="118"/>
      <c r="H1964" s="118"/>
      <c r="I1964" s="118"/>
      <c r="J1964" s="118"/>
      <c r="K1964" s="118"/>
      <c r="L1964" s="118"/>
      <c r="M1964" s="118"/>
      <c r="N1964" s="93"/>
    </row>
    <row r="1965" spans="2:14">
      <c r="B1965" s="118"/>
      <c r="C1965" s="118"/>
      <c r="D1965" s="118"/>
      <c r="E1965" s="118"/>
      <c r="F1965" s="118"/>
      <c r="G1965" s="118"/>
      <c r="H1965" s="118"/>
      <c r="I1965" s="118"/>
      <c r="J1965" s="118"/>
      <c r="K1965" s="118"/>
      <c r="L1965" s="118"/>
      <c r="M1965" s="118"/>
      <c r="N1965" s="93"/>
    </row>
    <row r="1966" spans="2:14">
      <c r="B1966" s="118"/>
      <c r="C1966" s="118"/>
      <c r="D1966" s="118"/>
      <c r="E1966" s="118"/>
      <c r="F1966" s="118"/>
      <c r="G1966" s="118"/>
      <c r="H1966" s="118"/>
      <c r="I1966" s="118"/>
      <c r="J1966" s="118"/>
      <c r="K1966" s="118"/>
      <c r="L1966" s="118"/>
      <c r="M1966" s="118"/>
      <c r="N1966" s="93"/>
    </row>
    <row r="1967" spans="2:14">
      <c r="B1967" s="118"/>
      <c r="C1967" s="118"/>
      <c r="D1967" s="118"/>
      <c r="E1967" s="118"/>
      <c r="F1967" s="118"/>
      <c r="G1967" s="118"/>
      <c r="H1967" s="118"/>
      <c r="I1967" s="118"/>
      <c r="J1967" s="118"/>
      <c r="K1967" s="118"/>
      <c r="L1967" s="118"/>
      <c r="M1967" s="118"/>
      <c r="N1967" s="93"/>
    </row>
    <row r="1968" spans="2:14">
      <c r="B1968" s="118"/>
      <c r="C1968" s="118"/>
      <c r="D1968" s="118"/>
      <c r="E1968" s="118"/>
      <c r="F1968" s="118"/>
      <c r="G1968" s="118"/>
      <c r="H1968" s="118"/>
      <c r="I1968" s="118"/>
      <c r="J1968" s="118"/>
      <c r="K1968" s="118"/>
      <c r="L1968" s="118"/>
      <c r="M1968" s="118"/>
      <c r="N1968" s="93"/>
    </row>
    <row r="1969" spans="2:14">
      <c r="B1969" s="118"/>
      <c r="C1969" s="118"/>
      <c r="D1969" s="118"/>
      <c r="E1969" s="118"/>
      <c r="F1969" s="118"/>
      <c r="G1969" s="118"/>
      <c r="H1969" s="118"/>
      <c r="I1969" s="118"/>
      <c r="J1969" s="118"/>
      <c r="K1969" s="118"/>
      <c r="L1969" s="118"/>
      <c r="M1969" s="118"/>
      <c r="N1969" s="93"/>
    </row>
    <row r="1970" spans="2:14">
      <c r="B1970" s="118"/>
      <c r="C1970" s="118"/>
      <c r="D1970" s="118"/>
      <c r="E1970" s="118"/>
      <c r="F1970" s="118"/>
      <c r="G1970" s="118"/>
      <c r="H1970" s="118"/>
      <c r="I1970" s="118"/>
      <c r="J1970" s="118"/>
      <c r="K1970" s="118"/>
      <c r="L1970" s="118"/>
      <c r="M1970" s="118"/>
      <c r="N1970" s="93"/>
    </row>
    <row r="1971" spans="2:14">
      <c r="B1971" s="118"/>
      <c r="C1971" s="118"/>
      <c r="D1971" s="118"/>
      <c r="E1971" s="118"/>
      <c r="F1971" s="118"/>
      <c r="G1971" s="118"/>
      <c r="H1971" s="118"/>
      <c r="I1971" s="118"/>
      <c r="J1971" s="118"/>
      <c r="K1971" s="118"/>
      <c r="L1971" s="118"/>
      <c r="M1971" s="118"/>
      <c r="N1971" s="93"/>
    </row>
    <row r="1972" spans="2:14">
      <c r="B1972" s="118"/>
      <c r="C1972" s="118"/>
      <c r="D1972" s="118"/>
      <c r="E1972" s="118"/>
      <c r="F1972" s="118"/>
      <c r="G1972" s="118"/>
      <c r="H1972" s="118"/>
      <c r="I1972" s="118"/>
      <c r="J1972" s="118"/>
      <c r="K1972" s="118"/>
      <c r="L1972" s="118"/>
      <c r="M1972" s="118"/>
      <c r="N1972" s="93"/>
    </row>
    <row r="1973" spans="2:14">
      <c r="B1973" s="118"/>
      <c r="C1973" s="118"/>
      <c r="D1973" s="118"/>
      <c r="E1973" s="118"/>
      <c r="F1973" s="118"/>
      <c r="G1973" s="118"/>
      <c r="H1973" s="118"/>
      <c r="I1973" s="118"/>
      <c r="J1973" s="118"/>
      <c r="K1973" s="118"/>
      <c r="L1973" s="118"/>
      <c r="M1973" s="118"/>
      <c r="N1973" s="93"/>
    </row>
    <row r="1974" spans="2:14">
      <c r="B1974" s="118"/>
      <c r="C1974" s="118"/>
      <c r="D1974" s="118"/>
      <c r="E1974" s="118"/>
      <c r="F1974" s="118"/>
      <c r="G1974" s="118"/>
      <c r="H1974" s="118"/>
      <c r="I1974" s="118"/>
      <c r="J1974" s="118"/>
      <c r="K1974" s="118"/>
      <c r="L1974" s="118"/>
      <c r="M1974" s="118"/>
      <c r="N1974" s="93"/>
    </row>
    <row r="1975" spans="2:14">
      <c r="B1975" s="118"/>
      <c r="C1975" s="118"/>
      <c r="D1975" s="118"/>
      <c r="E1975" s="118"/>
      <c r="F1975" s="118"/>
      <c r="G1975" s="118"/>
      <c r="H1975" s="118"/>
      <c r="I1975" s="118"/>
      <c r="J1975" s="118"/>
      <c r="K1975" s="118"/>
      <c r="L1975" s="118"/>
      <c r="M1975" s="118"/>
      <c r="N1975" s="93"/>
    </row>
    <row r="1976" spans="2:14">
      <c r="B1976" s="118"/>
      <c r="C1976" s="118"/>
      <c r="D1976" s="118"/>
      <c r="E1976" s="118"/>
      <c r="F1976" s="118"/>
      <c r="G1976" s="118"/>
      <c r="H1976" s="118"/>
      <c r="I1976" s="118"/>
      <c r="J1976" s="118"/>
      <c r="K1976" s="118"/>
      <c r="L1976" s="118"/>
      <c r="M1976" s="118"/>
      <c r="N1976" s="93"/>
    </row>
    <row r="1977" spans="2:14">
      <c r="B1977" s="118"/>
      <c r="C1977" s="118"/>
      <c r="D1977" s="118"/>
      <c r="E1977" s="118"/>
      <c r="F1977" s="118"/>
      <c r="G1977" s="118"/>
      <c r="H1977" s="118"/>
      <c r="I1977" s="118"/>
      <c r="J1977" s="118"/>
      <c r="K1977" s="118"/>
      <c r="L1977" s="118"/>
      <c r="M1977" s="118"/>
      <c r="N1977" s="93"/>
    </row>
    <row r="1978" spans="2:14">
      <c r="B1978" s="118"/>
      <c r="C1978" s="118"/>
      <c r="D1978" s="118"/>
      <c r="E1978" s="118"/>
      <c r="F1978" s="118"/>
      <c r="G1978" s="118"/>
      <c r="H1978" s="118"/>
      <c r="I1978" s="118"/>
      <c r="J1978" s="118"/>
      <c r="K1978" s="118"/>
      <c r="L1978" s="118"/>
      <c r="M1978" s="118"/>
      <c r="N1978" s="93"/>
    </row>
    <row r="1979" spans="2:14">
      <c r="B1979" s="118"/>
      <c r="C1979" s="118"/>
      <c r="D1979" s="118"/>
      <c r="E1979" s="118"/>
      <c r="F1979" s="118"/>
      <c r="G1979" s="118"/>
      <c r="H1979" s="118"/>
      <c r="I1979" s="118"/>
      <c r="J1979" s="118"/>
      <c r="K1979" s="118"/>
      <c r="L1979" s="118"/>
      <c r="M1979" s="118"/>
      <c r="N1979" s="93"/>
    </row>
    <row r="1980" spans="2:14">
      <c r="B1980" s="118"/>
      <c r="C1980" s="118"/>
      <c r="D1980" s="118"/>
      <c r="E1980" s="118"/>
      <c r="F1980" s="118"/>
      <c r="G1980" s="118"/>
      <c r="H1980" s="118"/>
      <c r="I1980" s="118"/>
      <c r="J1980" s="118"/>
      <c r="K1980" s="118"/>
      <c r="L1980" s="118"/>
      <c r="M1980" s="118"/>
      <c r="N1980" s="93"/>
    </row>
    <row r="1981" spans="2:14">
      <c r="B1981" s="118"/>
      <c r="C1981" s="118"/>
      <c r="D1981" s="118"/>
      <c r="E1981" s="118"/>
      <c r="F1981" s="118"/>
      <c r="G1981" s="118"/>
      <c r="H1981" s="118"/>
      <c r="I1981" s="118"/>
      <c r="J1981" s="118"/>
      <c r="K1981" s="118"/>
      <c r="L1981" s="118"/>
      <c r="M1981" s="118"/>
      <c r="N1981" s="93"/>
    </row>
    <row r="1982" spans="2:14">
      <c r="B1982" s="118"/>
      <c r="C1982" s="118"/>
      <c r="D1982" s="118"/>
      <c r="E1982" s="118"/>
      <c r="F1982" s="118"/>
      <c r="G1982" s="118"/>
      <c r="H1982" s="118"/>
      <c r="I1982" s="118"/>
      <c r="J1982" s="118"/>
      <c r="K1982" s="118"/>
      <c r="L1982" s="118"/>
      <c r="M1982" s="118"/>
      <c r="N1982" s="93"/>
    </row>
    <row r="1983" spans="2:14">
      <c r="B1983" s="118"/>
      <c r="C1983" s="118"/>
      <c r="D1983" s="118"/>
      <c r="E1983" s="118"/>
      <c r="F1983" s="118"/>
      <c r="G1983" s="118"/>
      <c r="H1983" s="118"/>
      <c r="I1983" s="118"/>
      <c r="J1983" s="118"/>
      <c r="K1983" s="118"/>
      <c r="L1983" s="118"/>
      <c r="M1983" s="118"/>
      <c r="N1983" s="93"/>
    </row>
    <row r="1984" spans="2:14">
      <c r="B1984" s="118"/>
      <c r="C1984" s="118"/>
      <c r="D1984" s="118"/>
      <c r="E1984" s="118"/>
      <c r="F1984" s="118"/>
      <c r="G1984" s="118"/>
      <c r="H1984" s="118"/>
      <c r="I1984" s="118"/>
      <c r="J1984" s="118"/>
      <c r="K1984" s="118"/>
      <c r="L1984" s="118"/>
      <c r="M1984" s="118"/>
      <c r="N1984" s="93"/>
    </row>
    <row r="1985" spans="2:14">
      <c r="B1985" s="118"/>
      <c r="C1985" s="118"/>
      <c r="D1985" s="118"/>
      <c r="E1985" s="118"/>
      <c r="F1985" s="118"/>
      <c r="G1985" s="118"/>
      <c r="H1985" s="118"/>
      <c r="I1985" s="118"/>
      <c r="J1985" s="118"/>
      <c r="K1985" s="118"/>
      <c r="L1985" s="118"/>
      <c r="M1985" s="118"/>
      <c r="N1985" s="93"/>
    </row>
    <row r="1986" spans="2:14">
      <c r="B1986" s="118"/>
      <c r="C1986" s="118"/>
      <c r="D1986" s="118"/>
      <c r="E1986" s="118"/>
      <c r="F1986" s="118"/>
      <c r="G1986" s="118"/>
      <c r="H1986" s="118"/>
      <c r="I1986" s="118"/>
      <c r="J1986" s="118"/>
      <c r="K1986" s="118"/>
      <c r="L1986" s="118"/>
      <c r="M1986" s="118"/>
      <c r="N1986" s="93"/>
    </row>
    <row r="1987" spans="2:14">
      <c r="B1987" s="118"/>
      <c r="C1987" s="118"/>
      <c r="D1987" s="118"/>
      <c r="E1987" s="118"/>
      <c r="F1987" s="118"/>
      <c r="G1987" s="118"/>
      <c r="H1987" s="118"/>
      <c r="I1987" s="118"/>
      <c r="J1987" s="118"/>
      <c r="K1987" s="118"/>
      <c r="L1987" s="118"/>
      <c r="M1987" s="118"/>
      <c r="N1987" s="93"/>
    </row>
    <row r="1988" spans="2:14">
      <c r="B1988" s="118"/>
      <c r="C1988" s="118"/>
      <c r="D1988" s="118"/>
      <c r="E1988" s="118"/>
      <c r="F1988" s="118"/>
      <c r="G1988" s="118"/>
      <c r="H1988" s="118"/>
      <c r="I1988" s="118"/>
      <c r="J1988" s="118"/>
      <c r="K1988" s="118"/>
      <c r="L1988" s="118"/>
      <c r="M1988" s="118"/>
      <c r="N1988" s="93"/>
    </row>
    <row r="1989" spans="2:14">
      <c r="B1989" s="118"/>
      <c r="C1989" s="118"/>
      <c r="D1989" s="118"/>
      <c r="E1989" s="118"/>
      <c r="F1989" s="118"/>
      <c r="G1989" s="118"/>
      <c r="H1989" s="118"/>
      <c r="I1989" s="118"/>
      <c r="J1989" s="118"/>
      <c r="K1989" s="118"/>
      <c r="L1989" s="118"/>
      <c r="M1989" s="118"/>
      <c r="N1989" s="93"/>
    </row>
    <row r="1990" spans="2:14">
      <c r="B1990" s="118"/>
      <c r="C1990" s="118"/>
      <c r="D1990" s="118"/>
      <c r="E1990" s="118"/>
      <c r="F1990" s="118"/>
      <c r="G1990" s="118"/>
      <c r="H1990" s="118"/>
      <c r="I1990" s="118"/>
      <c r="J1990" s="118"/>
      <c r="K1990" s="118"/>
      <c r="L1990" s="118"/>
      <c r="M1990" s="118"/>
      <c r="N1990" s="93"/>
    </row>
    <row r="1991" spans="2:14">
      <c r="B1991" s="118"/>
      <c r="C1991" s="118"/>
      <c r="D1991" s="118"/>
      <c r="E1991" s="118"/>
      <c r="F1991" s="118"/>
      <c r="G1991" s="118"/>
      <c r="H1991" s="118"/>
      <c r="I1991" s="118"/>
      <c r="J1991" s="118"/>
      <c r="K1991" s="118"/>
      <c r="L1991" s="118"/>
      <c r="M1991" s="118"/>
      <c r="N1991" s="93"/>
    </row>
    <row r="1992" spans="2:14">
      <c r="B1992" s="118"/>
      <c r="C1992" s="118"/>
      <c r="D1992" s="118"/>
      <c r="E1992" s="118"/>
      <c r="F1992" s="118"/>
      <c r="G1992" s="118"/>
      <c r="H1992" s="118"/>
      <c r="I1992" s="118"/>
      <c r="J1992" s="118"/>
      <c r="K1992" s="118"/>
      <c r="L1992" s="118"/>
      <c r="M1992" s="118"/>
      <c r="N1992" s="93"/>
    </row>
    <row r="1993" spans="2:14">
      <c r="B1993" s="118"/>
      <c r="C1993" s="118"/>
      <c r="D1993" s="118"/>
      <c r="E1993" s="118"/>
      <c r="F1993" s="118"/>
      <c r="G1993" s="118"/>
      <c r="H1993" s="118"/>
      <c r="I1993" s="118"/>
      <c r="J1993" s="118"/>
      <c r="K1993" s="118"/>
      <c r="L1993" s="118"/>
      <c r="M1993" s="118"/>
      <c r="N1993" s="93"/>
    </row>
    <row r="1994" spans="2:14">
      <c r="B1994" s="118"/>
      <c r="C1994" s="118"/>
      <c r="D1994" s="118"/>
      <c r="E1994" s="118"/>
      <c r="F1994" s="118"/>
      <c r="G1994" s="118"/>
      <c r="H1994" s="118"/>
      <c r="I1994" s="118"/>
      <c r="J1994" s="118"/>
      <c r="K1994" s="118"/>
      <c r="L1994" s="118"/>
      <c r="M1994" s="118"/>
      <c r="N1994" s="93"/>
    </row>
    <row r="1995" spans="2:14">
      <c r="B1995" s="118"/>
      <c r="C1995" s="118"/>
      <c r="D1995" s="118"/>
      <c r="E1995" s="118"/>
      <c r="F1995" s="118"/>
      <c r="G1995" s="118"/>
      <c r="H1995" s="118"/>
      <c r="I1995" s="118"/>
      <c r="J1995" s="118"/>
      <c r="K1995" s="118"/>
      <c r="L1995" s="118"/>
      <c r="M1995" s="118"/>
      <c r="N1995" s="93"/>
    </row>
    <row r="1996" spans="2:14">
      <c r="B1996" s="118"/>
      <c r="C1996" s="118"/>
      <c r="D1996" s="118"/>
      <c r="E1996" s="118"/>
      <c r="F1996" s="118"/>
      <c r="G1996" s="118"/>
      <c r="H1996" s="118"/>
      <c r="I1996" s="118"/>
      <c r="J1996" s="118"/>
      <c r="K1996" s="118"/>
      <c r="L1996" s="118"/>
      <c r="M1996" s="118"/>
      <c r="N1996" s="93"/>
    </row>
    <row r="1997" spans="2:14">
      <c r="B1997" s="118"/>
      <c r="C1997" s="118"/>
      <c r="D1997" s="118"/>
      <c r="E1997" s="118"/>
      <c r="F1997" s="118"/>
      <c r="G1997" s="118"/>
      <c r="H1997" s="118"/>
      <c r="I1997" s="118"/>
      <c r="J1997" s="118"/>
      <c r="K1997" s="118"/>
      <c r="L1997" s="118"/>
      <c r="M1997" s="118"/>
      <c r="N1997" s="93"/>
    </row>
    <row r="1998" spans="2:14">
      <c r="B1998" s="118"/>
      <c r="C1998" s="118"/>
      <c r="D1998" s="118"/>
      <c r="E1998" s="118"/>
      <c r="F1998" s="118"/>
      <c r="G1998" s="118"/>
      <c r="H1998" s="118"/>
      <c r="I1998" s="118"/>
      <c r="J1998" s="118"/>
      <c r="K1998" s="118"/>
      <c r="L1998" s="118"/>
      <c r="M1998" s="118"/>
      <c r="N1998" s="93"/>
    </row>
    <row r="1999" spans="2:14">
      <c r="B1999" s="118"/>
      <c r="C1999" s="118"/>
      <c r="D1999" s="118"/>
      <c r="E1999" s="118"/>
      <c r="F1999" s="118"/>
      <c r="G1999" s="118"/>
      <c r="H1999" s="118"/>
      <c r="I1999" s="118"/>
      <c r="J1999" s="118"/>
      <c r="K1999" s="118"/>
      <c r="L1999" s="118"/>
      <c r="M1999" s="118"/>
      <c r="N1999" s="93"/>
    </row>
    <row r="2000" spans="2:14">
      <c r="B2000" s="118"/>
      <c r="C2000" s="118"/>
      <c r="D2000" s="118"/>
      <c r="E2000" s="118"/>
      <c r="F2000" s="118"/>
      <c r="G2000" s="118"/>
      <c r="H2000" s="118"/>
      <c r="I2000" s="118"/>
      <c r="J2000" s="118"/>
      <c r="K2000" s="118"/>
      <c r="L2000" s="118"/>
      <c r="M2000" s="118"/>
      <c r="N2000" s="93"/>
    </row>
    <row r="2001" spans="2:14">
      <c r="B2001" s="118"/>
      <c r="C2001" s="118"/>
      <c r="D2001" s="118"/>
      <c r="E2001" s="118"/>
      <c r="F2001" s="118"/>
      <c r="G2001" s="118"/>
      <c r="H2001" s="118"/>
      <c r="I2001" s="118"/>
      <c r="J2001" s="118"/>
      <c r="K2001" s="118"/>
      <c r="L2001" s="118"/>
      <c r="M2001" s="118"/>
      <c r="N2001" s="93"/>
    </row>
    <row r="2002" spans="2:14">
      <c r="B2002" s="118"/>
      <c r="C2002" s="118"/>
      <c r="D2002" s="118"/>
      <c r="E2002" s="118"/>
      <c r="F2002" s="118"/>
      <c r="G2002" s="118"/>
      <c r="H2002" s="118"/>
      <c r="I2002" s="118"/>
      <c r="J2002" s="118"/>
      <c r="K2002" s="118"/>
      <c r="L2002" s="118"/>
      <c r="M2002" s="118"/>
      <c r="N2002" s="93"/>
    </row>
    <row r="2003" spans="2:14">
      <c r="B2003" s="118"/>
      <c r="C2003" s="118"/>
      <c r="D2003" s="118"/>
      <c r="E2003" s="118"/>
      <c r="F2003" s="118"/>
      <c r="G2003" s="118"/>
      <c r="H2003" s="118"/>
      <c r="I2003" s="118"/>
      <c r="J2003" s="118"/>
      <c r="K2003" s="118"/>
      <c r="L2003" s="118"/>
      <c r="M2003" s="118"/>
      <c r="N2003" s="93"/>
    </row>
    <row r="2004" spans="2:14">
      <c r="B2004" s="118"/>
      <c r="C2004" s="118"/>
      <c r="D2004" s="118"/>
      <c r="E2004" s="118"/>
      <c r="F2004" s="118"/>
      <c r="G2004" s="118"/>
      <c r="H2004" s="118"/>
      <c r="I2004" s="118"/>
      <c r="J2004" s="118"/>
      <c r="K2004" s="118"/>
      <c r="L2004" s="118"/>
      <c r="M2004" s="118"/>
      <c r="N2004" s="93"/>
    </row>
    <row r="2005" spans="2:14">
      <c r="B2005" s="118"/>
      <c r="C2005" s="118"/>
      <c r="D2005" s="118"/>
      <c r="E2005" s="118"/>
      <c r="F2005" s="118"/>
      <c r="G2005" s="118"/>
      <c r="H2005" s="118"/>
      <c r="I2005" s="118"/>
      <c r="J2005" s="118"/>
      <c r="K2005" s="118"/>
      <c r="L2005" s="118"/>
      <c r="M2005" s="118"/>
      <c r="N2005" s="93"/>
    </row>
    <row r="2006" spans="2:14">
      <c r="B2006" s="118"/>
      <c r="C2006" s="118"/>
      <c r="D2006" s="118"/>
      <c r="E2006" s="118"/>
      <c r="F2006" s="118"/>
      <c r="G2006" s="118"/>
      <c r="H2006" s="118"/>
      <c r="I2006" s="118"/>
      <c r="J2006" s="118"/>
      <c r="K2006" s="118"/>
      <c r="L2006" s="118"/>
      <c r="M2006" s="118"/>
      <c r="N2006" s="93"/>
    </row>
    <row r="2007" spans="2:14">
      <c r="B2007" s="118"/>
      <c r="C2007" s="118"/>
      <c r="D2007" s="118"/>
      <c r="E2007" s="118"/>
      <c r="F2007" s="118"/>
      <c r="G2007" s="118"/>
      <c r="H2007" s="118"/>
      <c r="I2007" s="118"/>
      <c r="J2007" s="118"/>
      <c r="K2007" s="118"/>
      <c r="L2007" s="118"/>
      <c r="M2007" s="118"/>
      <c r="N2007" s="93"/>
    </row>
    <row r="2008" spans="2:14">
      <c r="B2008" s="118"/>
      <c r="C2008" s="118"/>
      <c r="D2008" s="118"/>
      <c r="E2008" s="118"/>
      <c r="F2008" s="118"/>
      <c r="G2008" s="118"/>
      <c r="H2008" s="118"/>
      <c r="I2008" s="118"/>
      <c r="J2008" s="118"/>
      <c r="K2008" s="118"/>
      <c r="L2008" s="118"/>
      <c r="M2008" s="118"/>
      <c r="N2008" s="93"/>
    </row>
    <row r="2009" spans="2:14">
      <c r="B2009" s="118"/>
      <c r="C2009" s="118"/>
      <c r="D2009" s="118"/>
      <c r="E2009" s="118"/>
      <c r="F2009" s="118"/>
      <c r="G2009" s="118"/>
      <c r="H2009" s="118"/>
      <c r="I2009" s="118"/>
      <c r="J2009" s="118"/>
      <c r="K2009" s="118"/>
      <c r="L2009" s="118"/>
      <c r="M2009" s="118"/>
      <c r="N2009" s="93"/>
    </row>
    <row r="2010" spans="2:14">
      <c r="B2010" s="118"/>
      <c r="C2010" s="118"/>
      <c r="D2010" s="118"/>
      <c r="E2010" s="118"/>
      <c r="F2010" s="118"/>
      <c r="G2010" s="118"/>
      <c r="H2010" s="118"/>
      <c r="I2010" s="118"/>
      <c r="J2010" s="118"/>
      <c r="K2010" s="118"/>
      <c r="L2010" s="118"/>
      <c r="M2010" s="118"/>
      <c r="N2010" s="93"/>
    </row>
    <row r="2011" spans="2:14">
      <c r="B2011" s="118"/>
      <c r="C2011" s="118"/>
      <c r="D2011" s="118"/>
      <c r="E2011" s="118"/>
      <c r="F2011" s="118"/>
      <c r="G2011" s="118"/>
      <c r="H2011" s="118"/>
      <c r="I2011" s="118"/>
      <c r="J2011" s="118"/>
      <c r="K2011" s="118"/>
      <c r="L2011" s="118"/>
      <c r="M2011" s="118"/>
      <c r="N2011" s="93"/>
    </row>
    <row r="2012" spans="2:14">
      <c r="B2012" s="118"/>
      <c r="C2012" s="118"/>
      <c r="D2012" s="118"/>
      <c r="E2012" s="118"/>
      <c r="F2012" s="118"/>
      <c r="G2012" s="118"/>
      <c r="H2012" s="118"/>
      <c r="I2012" s="118"/>
      <c r="J2012" s="118"/>
      <c r="K2012" s="118"/>
      <c r="L2012" s="118"/>
      <c r="M2012" s="118"/>
      <c r="N2012" s="93"/>
    </row>
    <row r="2013" spans="2:14">
      <c r="B2013" s="118"/>
      <c r="C2013" s="118"/>
      <c r="D2013" s="118"/>
      <c r="E2013" s="118"/>
      <c r="F2013" s="118"/>
      <c r="G2013" s="118"/>
      <c r="H2013" s="118"/>
      <c r="I2013" s="118"/>
      <c r="J2013" s="118"/>
      <c r="K2013" s="118"/>
      <c r="L2013" s="118"/>
      <c r="M2013" s="118"/>
      <c r="N2013" s="93"/>
    </row>
    <row r="2014" spans="2:14">
      <c r="B2014" s="118"/>
      <c r="C2014" s="118"/>
      <c r="D2014" s="118"/>
      <c r="E2014" s="118"/>
      <c r="F2014" s="118"/>
      <c r="G2014" s="118"/>
      <c r="H2014" s="118"/>
      <c r="I2014" s="118"/>
      <c r="J2014" s="118"/>
      <c r="K2014" s="118"/>
      <c r="L2014" s="118"/>
      <c r="M2014" s="118"/>
      <c r="N2014" s="93"/>
    </row>
    <row r="2015" spans="2:14">
      <c r="B2015" s="118"/>
      <c r="C2015" s="118"/>
      <c r="D2015" s="118"/>
      <c r="E2015" s="118"/>
      <c r="F2015" s="118"/>
      <c r="G2015" s="118"/>
      <c r="H2015" s="118"/>
      <c r="I2015" s="118"/>
      <c r="J2015" s="118"/>
      <c r="K2015" s="118"/>
      <c r="L2015" s="118"/>
      <c r="M2015" s="118"/>
      <c r="N2015" s="93"/>
    </row>
    <row r="2016" spans="2:14">
      <c r="B2016" s="118"/>
      <c r="C2016" s="118"/>
      <c r="D2016" s="118"/>
      <c r="E2016" s="118"/>
      <c r="F2016" s="118"/>
      <c r="G2016" s="118"/>
      <c r="H2016" s="118"/>
      <c r="I2016" s="118"/>
      <c r="J2016" s="118"/>
      <c r="K2016" s="118"/>
      <c r="L2016" s="118"/>
      <c r="M2016" s="118"/>
      <c r="N2016" s="93"/>
    </row>
    <row r="2017" spans="2:14">
      <c r="B2017" s="118"/>
      <c r="C2017" s="118"/>
      <c r="D2017" s="118"/>
      <c r="E2017" s="118"/>
      <c r="F2017" s="118"/>
      <c r="G2017" s="118"/>
      <c r="H2017" s="118"/>
      <c r="I2017" s="118"/>
      <c r="J2017" s="118"/>
      <c r="K2017" s="118"/>
      <c r="L2017" s="118"/>
      <c r="M2017" s="118"/>
      <c r="N2017" s="93"/>
    </row>
    <row r="2018" spans="2:14">
      <c r="B2018" s="118"/>
      <c r="C2018" s="118"/>
      <c r="D2018" s="118"/>
      <c r="E2018" s="118"/>
      <c r="F2018" s="118"/>
      <c r="G2018" s="118"/>
      <c r="H2018" s="118"/>
      <c r="I2018" s="118"/>
      <c r="J2018" s="118"/>
      <c r="K2018" s="118"/>
      <c r="L2018" s="118"/>
      <c r="M2018" s="118"/>
      <c r="N2018" s="93"/>
    </row>
    <row r="2019" spans="2:14">
      <c r="B2019" s="118"/>
      <c r="C2019" s="118"/>
      <c r="D2019" s="118"/>
      <c r="E2019" s="118"/>
      <c r="F2019" s="118"/>
      <c r="G2019" s="118"/>
      <c r="H2019" s="118"/>
      <c r="I2019" s="118"/>
      <c r="J2019" s="118"/>
      <c r="K2019" s="118"/>
      <c r="L2019" s="118"/>
      <c r="M2019" s="118"/>
      <c r="N2019" s="93"/>
    </row>
    <row r="2020" spans="2:14">
      <c r="B2020" s="118"/>
      <c r="C2020" s="118"/>
      <c r="D2020" s="118"/>
      <c r="E2020" s="118"/>
      <c r="F2020" s="118"/>
      <c r="G2020" s="118"/>
      <c r="H2020" s="118"/>
      <c r="I2020" s="118"/>
      <c r="J2020" s="118"/>
      <c r="K2020" s="118"/>
      <c r="L2020" s="118"/>
      <c r="M2020" s="118"/>
      <c r="N2020" s="93"/>
    </row>
    <row r="2021" spans="2:14">
      <c r="B2021" s="118"/>
      <c r="C2021" s="118"/>
      <c r="D2021" s="118"/>
      <c r="E2021" s="118"/>
      <c r="F2021" s="118"/>
      <c r="G2021" s="118"/>
      <c r="H2021" s="118"/>
      <c r="I2021" s="118"/>
      <c r="J2021" s="118"/>
      <c r="K2021" s="118"/>
      <c r="L2021" s="118"/>
      <c r="M2021" s="118"/>
      <c r="N2021" s="93"/>
    </row>
    <row r="2022" spans="2:14">
      <c r="B2022" s="118"/>
      <c r="C2022" s="118"/>
      <c r="D2022" s="118"/>
      <c r="E2022" s="118"/>
      <c r="F2022" s="118"/>
      <c r="G2022" s="118"/>
      <c r="H2022" s="118"/>
      <c r="I2022" s="118"/>
      <c r="J2022" s="118"/>
      <c r="K2022" s="118"/>
      <c r="L2022" s="118"/>
      <c r="M2022" s="118"/>
      <c r="N2022" s="93"/>
    </row>
    <row r="2023" spans="2:14">
      <c r="B2023" s="118"/>
      <c r="C2023" s="118"/>
      <c r="D2023" s="118"/>
      <c r="E2023" s="118"/>
      <c r="F2023" s="118"/>
      <c r="G2023" s="118"/>
      <c r="H2023" s="118"/>
      <c r="I2023" s="118"/>
      <c r="J2023" s="118"/>
      <c r="K2023" s="118"/>
      <c r="L2023" s="118"/>
      <c r="M2023" s="118"/>
      <c r="N2023" s="93"/>
    </row>
    <row r="2024" spans="2:14">
      <c r="B2024" s="118"/>
      <c r="C2024" s="118"/>
      <c r="D2024" s="118"/>
      <c r="E2024" s="118"/>
      <c r="F2024" s="118"/>
      <c r="G2024" s="118"/>
      <c r="H2024" s="118"/>
      <c r="I2024" s="118"/>
      <c r="J2024" s="118"/>
      <c r="K2024" s="118"/>
      <c r="L2024" s="118"/>
      <c r="M2024" s="118"/>
      <c r="N2024" s="93"/>
    </row>
    <row r="2025" spans="2:14">
      <c r="B2025" s="118"/>
      <c r="C2025" s="118"/>
      <c r="D2025" s="118"/>
      <c r="E2025" s="118"/>
      <c r="F2025" s="118"/>
      <c r="G2025" s="118"/>
      <c r="H2025" s="118"/>
      <c r="I2025" s="118"/>
      <c r="J2025" s="118"/>
      <c r="K2025" s="118"/>
      <c r="L2025" s="118"/>
      <c r="M2025" s="118"/>
      <c r="N2025" s="93"/>
    </row>
    <row r="2026" spans="2:14">
      <c r="B2026" s="118"/>
      <c r="C2026" s="118"/>
      <c r="D2026" s="118"/>
      <c r="E2026" s="118"/>
      <c r="F2026" s="118"/>
      <c r="G2026" s="118"/>
      <c r="H2026" s="118"/>
      <c r="I2026" s="118"/>
      <c r="J2026" s="118"/>
      <c r="K2026" s="118"/>
      <c r="L2026" s="118"/>
      <c r="M2026" s="118"/>
      <c r="N2026" s="93"/>
    </row>
    <row r="2027" spans="2:14">
      <c r="B2027" s="118"/>
      <c r="C2027" s="118"/>
      <c r="D2027" s="118"/>
      <c r="E2027" s="118"/>
      <c r="F2027" s="118"/>
      <c r="G2027" s="118"/>
      <c r="H2027" s="118"/>
      <c r="I2027" s="118"/>
      <c r="J2027" s="118"/>
      <c r="K2027" s="118"/>
      <c r="L2027" s="118"/>
      <c r="M2027" s="118"/>
      <c r="N2027" s="93"/>
    </row>
    <row r="2028" spans="2:14">
      <c r="B2028" s="118"/>
      <c r="C2028" s="118"/>
      <c r="D2028" s="118"/>
      <c r="E2028" s="118"/>
      <c r="F2028" s="118"/>
      <c r="G2028" s="118"/>
      <c r="H2028" s="118"/>
      <c r="I2028" s="118"/>
      <c r="J2028" s="118"/>
      <c r="K2028" s="118"/>
      <c r="L2028" s="118"/>
      <c r="M2028" s="118"/>
      <c r="N2028" s="93"/>
    </row>
    <row r="2029" spans="2:14">
      <c r="B2029" s="118"/>
      <c r="C2029" s="118"/>
      <c r="D2029" s="118"/>
      <c r="E2029" s="118"/>
      <c r="F2029" s="118"/>
      <c r="G2029" s="118"/>
      <c r="H2029" s="118"/>
      <c r="I2029" s="118"/>
      <c r="J2029" s="118"/>
      <c r="K2029" s="118"/>
      <c r="L2029" s="118"/>
      <c r="M2029" s="118"/>
      <c r="N2029" s="93"/>
    </row>
    <row r="2030" spans="2:14">
      <c r="B2030" s="118"/>
      <c r="C2030" s="118"/>
      <c r="D2030" s="118"/>
      <c r="E2030" s="118"/>
      <c r="F2030" s="118"/>
      <c r="G2030" s="118"/>
      <c r="H2030" s="118"/>
      <c r="I2030" s="118"/>
      <c r="J2030" s="118"/>
      <c r="K2030" s="118"/>
      <c r="L2030" s="118"/>
      <c r="M2030" s="118"/>
      <c r="N2030" s="93"/>
    </row>
    <row r="2031" spans="2:14">
      <c r="B2031" s="118"/>
      <c r="C2031" s="118"/>
      <c r="D2031" s="118"/>
      <c r="E2031" s="118"/>
      <c r="F2031" s="118"/>
      <c r="G2031" s="118"/>
      <c r="H2031" s="118"/>
      <c r="I2031" s="118"/>
      <c r="J2031" s="118"/>
      <c r="K2031" s="118"/>
      <c r="L2031" s="118"/>
      <c r="M2031" s="118"/>
      <c r="N2031" s="93"/>
    </row>
    <row r="2032" spans="2:14">
      <c r="B2032" s="118"/>
      <c r="C2032" s="118"/>
      <c r="D2032" s="118"/>
      <c r="E2032" s="118"/>
      <c r="F2032" s="118"/>
      <c r="G2032" s="118"/>
      <c r="H2032" s="118"/>
      <c r="I2032" s="118"/>
      <c r="J2032" s="118"/>
      <c r="K2032" s="118"/>
      <c r="L2032" s="118"/>
      <c r="M2032" s="118"/>
      <c r="N2032" s="93"/>
    </row>
    <row r="2033" spans="2:14">
      <c r="B2033" s="118"/>
      <c r="C2033" s="118"/>
      <c r="D2033" s="118"/>
      <c r="E2033" s="118"/>
      <c r="F2033" s="118"/>
      <c r="G2033" s="118"/>
      <c r="H2033" s="118"/>
      <c r="I2033" s="118"/>
      <c r="J2033" s="118"/>
      <c r="K2033" s="118"/>
      <c r="L2033" s="118"/>
      <c r="M2033" s="118"/>
      <c r="N2033" s="93"/>
    </row>
    <row r="2034" spans="2:14">
      <c r="B2034" s="118"/>
      <c r="C2034" s="118"/>
      <c r="D2034" s="118"/>
      <c r="E2034" s="118"/>
      <c r="F2034" s="118"/>
      <c r="G2034" s="118"/>
      <c r="H2034" s="118"/>
      <c r="I2034" s="118"/>
      <c r="J2034" s="118"/>
      <c r="K2034" s="118"/>
      <c r="L2034" s="118"/>
      <c r="M2034" s="118"/>
      <c r="N2034" s="93"/>
    </row>
    <row r="2035" spans="2:14">
      <c r="B2035" s="118"/>
      <c r="C2035" s="118"/>
      <c r="D2035" s="118"/>
      <c r="E2035" s="118"/>
      <c r="F2035" s="118"/>
      <c r="G2035" s="118"/>
      <c r="H2035" s="118"/>
      <c r="I2035" s="118"/>
      <c r="J2035" s="118"/>
      <c r="K2035" s="118"/>
      <c r="L2035" s="118"/>
      <c r="M2035" s="118"/>
      <c r="N2035" s="93"/>
    </row>
    <row r="2036" spans="2:14">
      <c r="B2036" s="118"/>
      <c r="C2036" s="118"/>
      <c r="D2036" s="118"/>
      <c r="E2036" s="118"/>
      <c r="F2036" s="118"/>
      <c r="G2036" s="118"/>
      <c r="H2036" s="118"/>
      <c r="I2036" s="118"/>
      <c r="J2036" s="118"/>
      <c r="K2036" s="118"/>
      <c r="L2036" s="118"/>
      <c r="M2036" s="118"/>
      <c r="N2036" s="93"/>
    </row>
    <row r="2037" spans="2:14">
      <c r="B2037" s="118"/>
      <c r="C2037" s="118"/>
      <c r="D2037" s="118"/>
      <c r="E2037" s="118"/>
      <c r="F2037" s="118"/>
      <c r="G2037" s="118"/>
      <c r="H2037" s="118"/>
      <c r="I2037" s="118"/>
      <c r="J2037" s="118"/>
      <c r="K2037" s="118"/>
      <c r="L2037" s="118"/>
      <c r="M2037" s="118"/>
      <c r="N2037" s="93"/>
    </row>
    <row r="2038" spans="2:14">
      <c r="B2038" s="118"/>
      <c r="C2038" s="118"/>
      <c r="D2038" s="118"/>
      <c r="E2038" s="118"/>
      <c r="F2038" s="118"/>
      <c r="G2038" s="118"/>
      <c r="H2038" s="118"/>
      <c r="I2038" s="118"/>
      <c r="J2038" s="118"/>
      <c r="K2038" s="118"/>
      <c r="L2038" s="118"/>
      <c r="M2038" s="118"/>
      <c r="N2038" s="93"/>
    </row>
    <row r="2039" spans="2:14">
      <c r="B2039" s="118"/>
      <c r="C2039" s="118"/>
      <c r="D2039" s="118"/>
      <c r="E2039" s="118"/>
      <c r="F2039" s="118"/>
      <c r="G2039" s="118"/>
      <c r="H2039" s="118"/>
      <c r="I2039" s="118"/>
      <c r="J2039" s="118"/>
      <c r="K2039" s="118"/>
      <c r="L2039" s="118"/>
      <c r="M2039" s="118"/>
      <c r="N2039" s="93"/>
    </row>
    <row r="2040" spans="2:14">
      <c r="B2040" s="118"/>
      <c r="C2040" s="118"/>
      <c r="D2040" s="118"/>
      <c r="E2040" s="118"/>
      <c r="F2040" s="118"/>
      <c r="G2040" s="118"/>
      <c r="H2040" s="118"/>
      <c r="I2040" s="118"/>
      <c r="J2040" s="118"/>
      <c r="K2040" s="118"/>
      <c r="L2040" s="118"/>
      <c r="M2040" s="118"/>
      <c r="N2040" s="93"/>
    </row>
    <row r="2041" spans="2:14">
      <c r="B2041" s="118"/>
      <c r="C2041" s="118"/>
      <c r="D2041" s="118"/>
      <c r="E2041" s="118"/>
      <c r="F2041" s="118"/>
      <c r="G2041" s="118"/>
      <c r="H2041" s="118"/>
      <c r="I2041" s="118"/>
      <c r="J2041" s="118"/>
      <c r="K2041" s="118"/>
      <c r="L2041" s="118"/>
      <c r="M2041" s="118"/>
      <c r="N2041" s="93"/>
    </row>
    <row r="2042" spans="2:14">
      <c r="B2042" s="118"/>
      <c r="C2042" s="118"/>
      <c r="D2042" s="118"/>
      <c r="E2042" s="118"/>
      <c r="F2042" s="118"/>
      <c r="G2042" s="118"/>
      <c r="H2042" s="118"/>
      <c r="I2042" s="118"/>
      <c r="J2042" s="118"/>
      <c r="K2042" s="118"/>
      <c r="L2042" s="118"/>
      <c r="M2042" s="118"/>
      <c r="N2042" s="93"/>
    </row>
    <row r="2043" spans="2:14">
      <c r="B2043" s="118"/>
      <c r="C2043" s="118"/>
      <c r="D2043" s="118"/>
      <c r="E2043" s="118"/>
      <c r="F2043" s="118"/>
      <c r="G2043" s="118"/>
      <c r="H2043" s="118"/>
      <c r="I2043" s="118"/>
      <c r="J2043" s="118"/>
      <c r="K2043" s="118"/>
      <c r="L2043" s="118"/>
      <c r="M2043" s="118"/>
      <c r="N2043" s="93"/>
    </row>
    <row r="2044" spans="2:14">
      <c r="B2044" s="118"/>
      <c r="C2044" s="118"/>
      <c r="D2044" s="118"/>
      <c r="E2044" s="118"/>
      <c r="F2044" s="118"/>
      <c r="G2044" s="118"/>
      <c r="H2044" s="118"/>
      <c r="I2044" s="118"/>
      <c r="J2044" s="118"/>
      <c r="K2044" s="118"/>
      <c r="L2044" s="118"/>
      <c r="M2044" s="118"/>
      <c r="N2044" s="93"/>
    </row>
    <row r="2045" spans="2:14">
      <c r="B2045" s="118"/>
      <c r="C2045" s="118"/>
      <c r="D2045" s="118"/>
      <c r="E2045" s="118"/>
      <c r="F2045" s="118"/>
      <c r="G2045" s="118"/>
      <c r="H2045" s="118"/>
      <c r="I2045" s="118"/>
      <c r="J2045" s="118"/>
      <c r="K2045" s="118"/>
      <c r="L2045" s="118"/>
      <c r="M2045" s="118"/>
      <c r="N2045" s="93"/>
    </row>
    <row r="2046" spans="2:14">
      <c r="B2046" s="118"/>
      <c r="C2046" s="118"/>
      <c r="D2046" s="118"/>
      <c r="E2046" s="118"/>
      <c r="F2046" s="118"/>
      <c r="G2046" s="118"/>
      <c r="H2046" s="118"/>
      <c r="I2046" s="118"/>
      <c r="J2046" s="118"/>
      <c r="K2046" s="118"/>
      <c r="L2046" s="118"/>
      <c r="M2046" s="118"/>
      <c r="N2046" s="93"/>
    </row>
    <row r="2047" spans="2:14">
      <c r="B2047" s="118"/>
      <c r="C2047" s="118"/>
      <c r="D2047" s="118"/>
      <c r="E2047" s="118"/>
      <c r="F2047" s="118"/>
      <c r="G2047" s="118"/>
      <c r="H2047" s="118"/>
      <c r="I2047" s="118"/>
      <c r="J2047" s="118"/>
      <c r="K2047" s="118"/>
      <c r="L2047" s="118"/>
      <c r="M2047" s="118"/>
      <c r="N2047" s="93"/>
    </row>
    <row r="2048" spans="2:14">
      <c r="B2048" s="118"/>
      <c r="C2048" s="118"/>
      <c r="D2048" s="118"/>
      <c r="E2048" s="118"/>
      <c r="F2048" s="118"/>
      <c r="G2048" s="118"/>
      <c r="H2048" s="118"/>
      <c r="I2048" s="118"/>
      <c r="J2048" s="118"/>
      <c r="K2048" s="118"/>
      <c r="L2048" s="118"/>
      <c r="M2048" s="118"/>
      <c r="N2048" s="93"/>
    </row>
    <row r="2049" spans="2:14">
      <c r="B2049" s="118"/>
      <c r="C2049" s="118"/>
      <c r="D2049" s="118"/>
      <c r="E2049" s="118"/>
      <c r="F2049" s="118"/>
      <c r="G2049" s="118"/>
      <c r="H2049" s="118"/>
      <c r="I2049" s="118"/>
      <c r="J2049" s="118"/>
      <c r="K2049" s="118"/>
      <c r="L2049" s="118"/>
      <c r="M2049" s="118"/>
      <c r="N2049" s="93"/>
    </row>
    <row r="2050" spans="2:14">
      <c r="B2050" s="118"/>
      <c r="C2050" s="118"/>
      <c r="D2050" s="118"/>
      <c r="E2050" s="118"/>
      <c r="F2050" s="118"/>
      <c r="G2050" s="118"/>
      <c r="H2050" s="118"/>
      <c r="I2050" s="118"/>
      <c r="J2050" s="118"/>
      <c r="K2050" s="118"/>
      <c r="L2050" s="118"/>
      <c r="M2050" s="118"/>
      <c r="N2050" s="93"/>
    </row>
    <row r="2051" spans="2:14">
      <c r="B2051" s="118"/>
      <c r="C2051" s="118"/>
      <c r="D2051" s="118"/>
      <c r="E2051" s="118"/>
      <c r="F2051" s="118"/>
      <c r="G2051" s="118"/>
      <c r="H2051" s="118"/>
      <c r="I2051" s="118"/>
      <c r="J2051" s="118"/>
      <c r="K2051" s="118"/>
      <c r="L2051" s="118"/>
      <c r="M2051" s="118"/>
      <c r="N2051" s="93"/>
    </row>
    <row r="2052" spans="2:14">
      <c r="B2052" s="118"/>
      <c r="C2052" s="118"/>
      <c r="D2052" s="118"/>
      <c r="E2052" s="118"/>
      <c r="F2052" s="118"/>
      <c r="G2052" s="118"/>
      <c r="H2052" s="118"/>
      <c r="I2052" s="118"/>
      <c r="J2052" s="118"/>
      <c r="K2052" s="118"/>
      <c r="L2052" s="118"/>
      <c r="M2052" s="118"/>
      <c r="N2052" s="93"/>
    </row>
    <row r="2053" spans="2:14">
      <c r="B2053" s="118"/>
      <c r="C2053" s="118"/>
      <c r="D2053" s="118"/>
      <c r="E2053" s="118"/>
      <c r="F2053" s="118"/>
      <c r="G2053" s="118"/>
      <c r="H2053" s="118"/>
      <c r="I2053" s="118"/>
      <c r="J2053" s="118"/>
      <c r="K2053" s="118"/>
      <c r="L2053" s="118"/>
      <c r="M2053" s="118"/>
      <c r="N2053" s="93"/>
    </row>
    <row r="2054" spans="2:14">
      <c r="B2054" s="118"/>
      <c r="C2054" s="118"/>
      <c r="D2054" s="118"/>
      <c r="E2054" s="118"/>
      <c r="F2054" s="118"/>
      <c r="G2054" s="118"/>
      <c r="H2054" s="118"/>
      <c r="I2054" s="118"/>
      <c r="J2054" s="118"/>
      <c r="K2054" s="118"/>
      <c r="L2054" s="118"/>
      <c r="M2054" s="118"/>
      <c r="N2054" s="93"/>
    </row>
    <row r="2055" spans="2:14">
      <c r="B2055" s="118"/>
      <c r="C2055" s="118"/>
      <c r="D2055" s="118"/>
      <c r="E2055" s="118"/>
      <c r="F2055" s="118"/>
      <c r="G2055" s="118"/>
      <c r="H2055" s="118"/>
      <c r="I2055" s="118"/>
      <c r="J2055" s="118"/>
      <c r="K2055" s="118"/>
      <c r="L2055" s="118"/>
      <c r="M2055" s="118"/>
      <c r="N2055" s="93"/>
    </row>
    <row r="2056" spans="2:14">
      <c r="B2056" s="118"/>
      <c r="C2056" s="118"/>
      <c r="D2056" s="118"/>
      <c r="E2056" s="118"/>
      <c r="F2056" s="118"/>
      <c r="G2056" s="118"/>
      <c r="H2056" s="118"/>
      <c r="I2056" s="118"/>
      <c r="J2056" s="118"/>
      <c r="K2056" s="118"/>
      <c r="L2056" s="118"/>
      <c r="M2056" s="118"/>
      <c r="N2056" s="93"/>
    </row>
    <row r="2057" spans="2:14">
      <c r="B2057" s="118"/>
      <c r="C2057" s="118"/>
      <c r="D2057" s="118"/>
      <c r="E2057" s="118"/>
      <c r="F2057" s="118"/>
      <c r="G2057" s="118"/>
      <c r="H2057" s="118"/>
      <c r="I2057" s="118"/>
      <c r="J2057" s="118"/>
      <c r="K2057" s="118"/>
      <c r="L2057" s="118"/>
      <c r="M2057" s="118"/>
      <c r="N2057" s="93"/>
    </row>
    <row r="2058" spans="2:14">
      <c r="B2058" s="118"/>
      <c r="C2058" s="118"/>
      <c r="D2058" s="118"/>
      <c r="E2058" s="118"/>
      <c r="F2058" s="118"/>
      <c r="G2058" s="118"/>
      <c r="H2058" s="118"/>
      <c r="I2058" s="118"/>
      <c r="J2058" s="118"/>
      <c r="K2058" s="118"/>
      <c r="L2058" s="118"/>
      <c r="M2058" s="118"/>
      <c r="N2058" s="93"/>
    </row>
    <row r="2059" spans="2:14">
      <c r="B2059" s="118"/>
      <c r="C2059" s="118"/>
      <c r="D2059" s="118"/>
      <c r="E2059" s="118"/>
      <c r="F2059" s="118"/>
      <c r="G2059" s="118"/>
      <c r="H2059" s="118"/>
      <c r="I2059" s="118"/>
      <c r="J2059" s="118"/>
      <c r="K2059" s="118"/>
      <c r="L2059" s="118"/>
      <c r="M2059" s="118"/>
      <c r="N2059" s="93"/>
    </row>
    <row r="2060" spans="2:14">
      <c r="B2060" s="118"/>
      <c r="C2060" s="118"/>
      <c r="D2060" s="118"/>
      <c r="E2060" s="118"/>
      <c r="F2060" s="118"/>
      <c r="G2060" s="118"/>
      <c r="H2060" s="118"/>
      <c r="I2060" s="118"/>
      <c r="J2060" s="118"/>
      <c r="K2060" s="118"/>
      <c r="L2060" s="118"/>
      <c r="M2060" s="118"/>
      <c r="N2060" s="93"/>
    </row>
    <row r="2061" spans="2:14">
      <c r="B2061" s="118"/>
      <c r="C2061" s="118"/>
      <c r="D2061" s="118"/>
      <c r="E2061" s="118"/>
      <c r="F2061" s="118"/>
      <c r="G2061" s="118"/>
      <c r="H2061" s="118"/>
      <c r="I2061" s="118"/>
      <c r="J2061" s="118"/>
      <c r="K2061" s="118"/>
      <c r="L2061" s="118"/>
      <c r="M2061" s="118"/>
      <c r="N2061" s="93"/>
    </row>
    <row r="2062" spans="2:14">
      <c r="B2062" s="118"/>
      <c r="C2062" s="118"/>
      <c r="D2062" s="118"/>
      <c r="E2062" s="118"/>
      <c r="F2062" s="118"/>
      <c r="G2062" s="118"/>
      <c r="H2062" s="118"/>
      <c r="I2062" s="118"/>
      <c r="J2062" s="118"/>
      <c r="K2062" s="118"/>
      <c r="L2062" s="118"/>
      <c r="M2062" s="118"/>
      <c r="N2062" s="93"/>
    </row>
    <row r="2063" spans="2:14">
      <c r="B2063" s="118"/>
      <c r="C2063" s="118"/>
      <c r="D2063" s="118"/>
      <c r="E2063" s="118"/>
      <c r="F2063" s="118"/>
      <c r="G2063" s="118"/>
      <c r="H2063" s="118"/>
      <c r="I2063" s="118"/>
      <c r="J2063" s="118"/>
      <c r="K2063" s="118"/>
      <c r="L2063" s="118"/>
      <c r="M2063" s="118"/>
      <c r="N2063" s="93"/>
    </row>
    <row r="2064" spans="2:14">
      <c r="B2064" s="118"/>
      <c r="C2064" s="118"/>
      <c r="D2064" s="118"/>
      <c r="E2064" s="118"/>
      <c r="F2064" s="118"/>
      <c r="G2064" s="118"/>
      <c r="H2064" s="118"/>
      <c r="I2064" s="118"/>
      <c r="J2064" s="118"/>
      <c r="K2064" s="118"/>
      <c r="L2064" s="118"/>
      <c r="M2064" s="118"/>
      <c r="N2064" s="93"/>
    </row>
    <row r="2065" spans="2:14">
      <c r="B2065" s="118"/>
      <c r="C2065" s="118"/>
      <c r="D2065" s="118"/>
      <c r="E2065" s="118"/>
      <c r="F2065" s="118"/>
      <c r="G2065" s="118"/>
      <c r="H2065" s="118"/>
      <c r="I2065" s="118"/>
      <c r="J2065" s="118"/>
      <c r="K2065" s="118"/>
      <c r="L2065" s="118"/>
      <c r="M2065" s="118"/>
      <c r="N2065" s="93"/>
    </row>
    <row r="2066" spans="2:14">
      <c r="B2066" s="118"/>
      <c r="C2066" s="118"/>
      <c r="D2066" s="118"/>
      <c r="E2066" s="118"/>
      <c r="F2066" s="118"/>
      <c r="G2066" s="118"/>
      <c r="H2066" s="118"/>
      <c r="I2066" s="118"/>
      <c r="J2066" s="118"/>
      <c r="K2066" s="118"/>
      <c r="L2066" s="118"/>
      <c r="M2066" s="118"/>
      <c r="N2066" s="93"/>
    </row>
    <row r="2067" spans="2:14">
      <c r="B2067" s="118"/>
      <c r="C2067" s="118"/>
      <c r="D2067" s="118"/>
      <c r="E2067" s="118"/>
      <c r="F2067" s="118"/>
      <c r="G2067" s="118"/>
      <c r="H2067" s="118"/>
      <c r="I2067" s="118"/>
      <c r="J2067" s="118"/>
      <c r="K2067" s="118"/>
      <c r="L2067" s="118"/>
      <c r="M2067" s="118"/>
      <c r="N2067" s="93"/>
    </row>
    <row r="2068" spans="2:14">
      <c r="B2068" s="118"/>
      <c r="C2068" s="118"/>
      <c r="D2068" s="118"/>
      <c r="E2068" s="118"/>
      <c r="F2068" s="118"/>
      <c r="G2068" s="118"/>
      <c r="H2068" s="118"/>
      <c r="I2068" s="118"/>
      <c r="J2068" s="118"/>
      <c r="K2068" s="118"/>
      <c r="L2068" s="118"/>
      <c r="M2068" s="118"/>
      <c r="N2068" s="93"/>
    </row>
    <row r="2069" spans="2:14">
      <c r="B2069" s="118"/>
      <c r="C2069" s="118"/>
      <c r="D2069" s="118"/>
      <c r="E2069" s="118"/>
      <c r="F2069" s="118"/>
      <c r="G2069" s="118"/>
      <c r="H2069" s="118"/>
      <c r="I2069" s="118"/>
      <c r="J2069" s="118"/>
      <c r="K2069" s="118"/>
      <c r="L2069" s="118"/>
      <c r="M2069" s="118"/>
      <c r="N2069" s="93"/>
    </row>
    <row r="2070" spans="2:14">
      <c r="B2070" s="118"/>
      <c r="C2070" s="118"/>
      <c r="D2070" s="118"/>
      <c r="E2070" s="118"/>
      <c r="F2070" s="118"/>
      <c r="G2070" s="118"/>
      <c r="H2070" s="118"/>
      <c r="I2070" s="118"/>
      <c r="J2070" s="118"/>
      <c r="K2070" s="118"/>
      <c r="L2070" s="118"/>
      <c r="M2070" s="118"/>
      <c r="N2070" s="93"/>
    </row>
    <row r="2071" spans="2:14">
      <c r="B2071" s="118"/>
      <c r="C2071" s="118"/>
      <c r="D2071" s="118"/>
      <c r="E2071" s="118"/>
      <c r="F2071" s="118"/>
      <c r="G2071" s="118"/>
      <c r="H2071" s="118"/>
      <c r="I2071" s="118"/>
      <c r="J2071" s="118"/>
      <c r="K2071" s="118"/>
      <c r="L2071" s="118"/>
      <c r="M2071" s="118"/>
      <c r="N2071" s="93"/>
    </row>
    <row r="2072" spans="2:14">
      <c r="B2072" s="118"/>
      <c r="C2072" s="118"/>
      <c r="D2072" s="118"/>
      <c r="E2072" s="118"/>
      <c r="F2072" s="118"/>
      <c r="G2072" s="118"/>
      <c r="H2072" s="118"/>
      <c r="I2072" s="118"/>
      <c r="J2072" s="118"/>
      <c r="K2072" s="118"/>
      <c r="L2072" s="118"/>
      <c r="M2072" s="118"/>
      <c r="N2072" s="93"/>
    </row>
    <row r="2073" spans="2:14">
      <c r="B2073" s="118"/>
      <c r="C2073" s="118"/>
      <c r="D2073" s="118"/>
      <c r="E2073" s="118"/>
      <c r="F2073" s="118"/>
      <c r="G2073" s="118"/>
      <c r="H2073" s="118"/>
      <c r="I2073" s="118"/>
      <c r="J2073" s="118"/>
      <c r="K2073" s="118"/>
      <c r="L2073" s="118"/>
      <c r="M2073" s="118"/>
      <c r="N2073" s="93"/>
    </row>
    <row r="2074" spans="2:14">
      <c r="B2074" s="118"/>
      <c r="C2074" s="118"/>
      <c r="D2074" s="118"/>
      <c r="E2074" s="118"/>
      <c r="F2074" s="118"/>
      <c r="G2074" s="118"/>
      <c r="H2074" s="118"/>
      <c r="I2074" s="118"/>
      <c r="J2074" s="118"/>
      <c r="K2074" s="118"/>
      <c r="L2074" s="118"/>
      <c r="M2074" s="118"/>
      <c r="N2074" s="93"/>
    </row>
    <row r="2075" spans="2:14">
      <c r="B2075" s="118"/>
      <c r="C2075" s="118"/>
      <c r="D2075" s="118"/>
      <c r="E2075" s="118"/>
      <c r="F2075" s="118"/>
      <c r="G2075" s="118"/>
      <c r="H2075" s="118"/>
      <c r="I2075" s="118"/>
      <c r="J2075" s="118"/>
      <c r="K2075" s="118"/>
      <c r="L2075" s="118"/>
      <c r="M2075" s="118"/>
      <c r="N2075" s="93"/>
    </row>
    <row r="2076" spans="2:14">
      <c r="B2076" s="118"/>
      <c r="C2076" s="118"/>
      <c r="D2076" s="118"/>
      <c r="E2076" s="118"/>
      <c r="F2076" s="118"/>
      <c r="G2076" s="118"/>
      <c r="H2076" s="118"/>
      <c r="I2076" s="118"/>
      <c r="J2076" s="118"/>
      <c r="K2076" s="118"/>
      <c r="L2076" s="118"/>
      <c r="M2076" s="118"/>
      <c r="N2076" s="93"/>
    </row>
    <row r="2077" spans="2:14">
      <c r="B2077" s="118"/>
      <c r="C2077" s="118"/>
      <c r="D2077" s="118"/>
      <c r="E2077" s="118"/>
      <c r="F2077" s="118"/>
      <c r="G2077" s="118"/>
      <c r="H2077" s="118"/>
      <c r="I2077" s="118"/>
      <c r="J2077" s="118"/>
      <c r="K2077" s="118"/>
      <c r="L2077" s="118"/>
      <c r="M2077" s="118"/>
      <c r="N2077" s="93"/>
    </row>
    <row r="2078" spans="2:14">
      <c r="B2078" s="118"/>
      <c r="C2078" s="118"/>
      <c r="D2078" s="118"/>
      <c r="E2078" s="118"/>
      <c r="F2078" s="118"/>
      <c r="G2078" s="118"/>
      <c r="H2078" s="118"/>
      <c r="I2078" s="118"/>
      <c r="J2078" s="118"/>
      <c r="K2078" s="118"/>
      <c r="L2078" s="118"/>
      <c r="M2078" s="118"/>
      <c r="N2078" s="93"/>
    </row>
    <row r="2079" spans="2:14">
      <c r="B2079" s="118"/>
      <c r="C2079" s="118"/>
      <c r="D2079" s="118"/>
      <c r="E2079" s="118"/>
      <c r="F2079" s="118"/>
      <c r="G2079" s="118"/>
      <c r="H2079" s="118"/>
      <c r="I2079" s="118"/>
      <c r="J2079" s="118"/>
      <c r="K2079" s="118"/>
      <c r="L2079" s="118"/>
      <c r="M2079" s="118"/>
      <c r="N2079" s="93"/>
    </row>
    <row r="2080" spans="2:14">
      <c r="B2080" s="118"/>
      <c r="C2080" s="118"/>
      <c r="D2080" s="118"/>
      <c r="E2080" s="118"/>
      <c r="F2080" s="118"/>
      <c r="G2080" s="118"/>
      <c r="H2080" s="118"/>
      <c r="I2080" s="118"/>
      <c r="J2080" s="118"/>
      <c r="K2080" s="118"/>
      <c r="L2080" s="118"/>
      <c r="M2080" s="118"/>
      <c r="N2080" s="93"/>
    </row>
    <row r="2081" spans="2:14">
      <c r="B2081" s="118"/>
      <c r="C2081" s="118"/>
      <c r="D2081" s="118"/>
      <c r="E2081" s="118"/>
      <c r="F2081" s="118"/>
      <c r="G2081" s="118"/>
      <c r="H2081" s="118"/>
      <c r="I2081" s="118"/>
      <c r="J2081" s="118"/>
      <c r="K2081" s="118"/>
      <c r="L2081" s="118"/>
      <c r="M2081" s="118"/>
      <c r="N2081" s="93"/>
    </row>
    <row r="2082" spans="2:14">
      <c r="B2082" s="118"/>
      <c r="C2082" s="118"/>
      <c r="D2082" s="118"/>
      <c r="E2082" s="118"/>
      <c r="F2082" s="118"/>
      <c r="G2082" s="118"/>
      <c r="H2082" s="118"/>
      <c r="I2082" s="118"/>
      <c r="J2082" s="118"/>
      <c r="K2082" s="118"/>
      <c r="L2082" s="118"/>
      <c r="M2082" s="118"/>
      <c r="N2082" s="93"/>
    </row>
    <row r="2083" spans="2:14">
      <c r="B2083" s="118"/>
      <c r="C2083" s="118"/>
      <c r="D2083" s="118"/>
      <c r="E2083" s="118"/>
      <c r="F2083" s="118"/>
      <c r="G2083" s="118"/>
      <c r="H2083" s="118"/>
      <c r="I2083" s="118"/>
      <c r="J2083" s="118"/>
      <c r="K2083" s="118"/>
      <c r="L2083" s="118"/>
      <c r="M2083" s="118"/>
      <c r="N2083" s="93"/>
    </row>
    <row r="2084" spans="2:14">
      <c r="B2084" s="118"/>
      <c r="C2084" s="118"/>
      <c r="D2084" s="118"/>
      <c r="E2084" s="118"/>
      <c r="F2084" s="118"/>
      <c r="G2084" s="118"/>
      <c r="H2084" s="118"/>
      <c r="I2084" s="118"/>
      <c r="J2084" s="118"/>
      <c r="K2084" s="118"/>
      <c r="L2084" s="118"/>
      <c r="M2084" s="118"/>
      <c r="N2084" s="93"/>
    </row>
    <row r="2085" spans="2:14">
      <c r="B2085" s="118"/>
      <c r="C2085" s="118"/>
      <c r="D2085" s="118"/>
      <c r="E2085" s="118"/>
      <c r="F2085" s="118"/>
      <c r="G2085" s="118"/>
      <c r="H2085" s="118"/>
      <c r="I2085" s="118"/>
      <c r="J2085" s="118"/>
      <c r="K2085" s="118"/>
      <c r="L2085" s="118"/>
      <c r="M2085" s="118"/>
      <c r="N2085" s="93"/>
    </row>
    <row r="2086" spans="2:14">
      <c r="B2086" s="118"/>
      <c r="C2086" s="118"/>
      <c r="D2086" s="118"/>
      <c r="E2086" s="118"/>
      <c r="F2086" s="118"/>
      <c r="G2086" s="118"/>
      <c r="H2086" s="118"/>
      <c r="I2086" s="118"/>
      <c r="J2086" s="118"/>
      <c r="K2086" s="118"/>
      <c r="L2086" s="118"/>
      <c r="M2086" s="118"/>
      <c r="N2086" s="93"/>
    </row>
    <row r="2087" spans="2:14">
      <c r="B2087" s="118"/>
      <c r="C2087" s="118"/>
      <c r="D2087" s="118"/>
      <c r="E2087" s="118"/>
      <c r="F2087" s="118"/>
      <c r="G2087" s="118"/>
      <c r="H2087" s="118"/>
      <c r="I2087" s="118"/>
      <c r="J2087" s="118"/>
      <c r="K2087" s="118"/>
      <c r="L2087" s="118"/>
      <c r="M2087" s="118"/>
      <c r="N2087" s="93"/>
    </row>
    <row r="2088" spans="2:14">
      <c r="B2088" s="118"/>
      <c r="C2088" s="118"/>
      <c r="D2088" s="118"/>
      <c r="E2088" s="118"/>
      <c r="F2088" s="118"/>
      <c r="G2088" s="118"/>
      <c r="H2088" s="118"/>
      <c r="I2088" s="118"/>
      <c r="J2088" s="118"/>
      <c r="K2088" s="118"/>
      <c r="L2088" s="118"/>
      <c r="M2088" s="118"/>
      <c r="N2088" s="93"/>
    </row>
    <row r="2089" spans="2:14">
      <c r="B2089" s="118"/>
      <c r="C2089" s="118"/>
      <c r="D2089" s="118"/>
      <c r="E2089" s="118"/>
      <c r="F2089" s="118"/>
      <c r="G2089" s="118"/>
      <c r="H2089" s="118"/>
      <c r="I2089" s="118"/>
      <c r="J2089" s="118"/>
      <c r="K2089" s="118"/>
      <c r="L2089" s="118"/>
      <c r="M2089" s="118"/>
      <c r="N2089" s="93"/>
    </row>
    <row r="2090" spans="2:14">
      <c r="B2090" s="118"/>
      <c r="C2090" s="118"/>
      <c r="D2090" s="118"/>
      <c r="E2090" s="118"/>
      <c r="F2090" s="118"/>
      <c r="G2090" s="118"/>
      <c r="H2090" s="118"/>
      <c r="I2090" s="118"/>
      <c r="J2090" s="118"/>
      <c r="K2090" s="118"/>
      <c r="L2090" s="118"/>
      <c r="M2090" s="118"/>
      <c r="N2090" s="93"/>
    </row>
    <row r="2091" spans="2:14">
      <c r="B2091" s="118"/>
      <c r="C2091" s="118"/>
      <c r="D2091" s="118"/>
      <c r="E2091" s="118"/>
      <c r="F2091" s="118"/>
      <c r="G2091" s="118"/>
      <c r="H2091" s="118"/>
      <c r="I2091" s="118"/>
      <c r="J2091" s="118"/>
      <c r="K2091" s="118"/>
      <c r="L2091" s="118"/>
      <c r="M2091" s="118"/>
      <c r="N2091" s="93"/>
    </row>
    <row r="2092" spans="2:14">
      <c r="B2092" s="118"/>
      <c r="C2092" s="118"/>
      <c r="D2092" s="118"/>
      <c r="E2092" s="118"/>
      <c r="F2092" s="118"/>
      <c r="G2092" s="118"/>
      <c r="H2092" s="118"/>
      <c r="I2092" s="118"/>
      <c r="J2092" s="118"/>
      <c r="K2092" s="118"/>
      <c r="L2092" s="118"/>
      <c r="M2092" s="118"/>
      <c r="N2092" s="93"/>
    </row>
    <row r="2093" spans="2:14">
      <c r="B2093" s="118"/>
      <c r="C2093" s="118"/>
      <c r="D2093" s="118"/>
      <c r="E2093" s="118"/>
      <c r="F2093" s="118"/>
      <c r="G2093" s="118"/>
      <c r="H2093" s="118"/>
      <c r="I2093" s="118"/>
      <c r="J2093" s="118"/>
      <c r="K2093" s="118"/>
      <c r="L2093" s="118"/>
      <c r="M2093" s="118"/>
      <c r="N2093" s="93"/>
    </row>
    <row r="2094" spans="2:14">
      <c r="B2094" s="118"/>
      <c r="C2094" s="118"/>
      <c r="D2094" s="118"/>
      <c r="E2094" s="118"/>
      <c r="F2094" s="118"/>
      <c r="G2094" s="118"/>
      <c r="H2094" s="118"/>
      <c r="I2094" s="118"/>
      <c r="J2094" s="118"/>
      <c r="K2094" s="118"/>
      <c r="L2094" s="118"/>
      <c r="M2094" s="118"/>
      <c r="N2094" s="93"/>
    </row>
    <row r="2095" spans="2:14">
      <c r="B2095" s="118"/>
      <c r="C2095" s="118"/>
      <c r="D2095" s="118"/>
      <c r="E2095" s="118"/>
      <c r="F2095" s="118"/>
      <c r="G2095" s="118"/>
      <c r="H2095" s="118"/>
      <c r="I2095" s="118"/>
      <c r="J2095" s="118"/>
      <c r="K2095" s="118"/>
      <c r="L2095" s="118"/>
      <c r="M2095" s="118"/>
      <c r="N2095" s="93"/>
    </row>
    <row r="2096" spans="2:14">
      <c r="B2096" s="118"/>
      <c r="C2096" s="118"/>
      <c r="D2096" s="118"/>
      <c r="E2096" s="118"/>
      <c r="F2096" s="118"/>
      <c r="G2096" s="118"/>
      <c r="H2096" s="118"/>
      <c r="I2096" s="118"/>
      <c r="J2096" s="118"/>
      <c r="K2096" s="118"/>
      <c r="L2096" s="118"/>
      <c r="M2096" s="118"/>
      <c r="N2096" s="93"/>
    </row>
    <row r="2097" spans="2:14">
      <c r="B2097" s="118"/>
      <c r="C2097" s="118"/>
      <c r="D2097" s="118"/>
      <c r="E2097" s="118"/>
      <c r="F2097" s="118"/>
      <c r="G2097" s="118"/>
      <c r="H2097" s="118"/>
      <c r="I2097" s="118"/>
      <c r="J2097" s="118"/>
      <c r="K2097" s="118"/>
      <c r="L2097" s="118"/>
      <c r="M2097" s="118"/>
      <c r="N2097" s="93"/>
    </row>
    <row r="2098" spans="2:14">
      <c r="B2098" s="118"/>
      <c r="C2098" s="118"/>
      <c r="D2098" s="118"/>
      <c r="E2098" s="118"/>
      <c r="F2098" s="118"/>
      <c r="G2098" s="118"/>
      <c r="H2098" s="118"/>
      <c r="I2098" s="118"/>
      <c r="J2098" s="118"/>
      <c r="K2098" s="118"/>
      <c r="L2098" s="118"/>
      <c r="M2098" s="118"/>
      <c r="N2098" s="93"/>
    </row>
    <row r="2099" spans="2:14">
      <c r="B2099" s="118"/>
      <c r="C2099" s="118"/>
      <c r="D2099" s="118"/>
      <c r="E2099" s="118"/>
      <c r="F2099" s="118"/>
      <c r="G2099" s="118"/>
      <c r="H2099" s="118"/>
      <c r="I2099" s="118"/>
      <c r="J2099" s="118"/>
      <c r="K2099" s="118"/>
      <c r="L2099" s="118"/>
      <c r="M2099" s="118"/>
      <c r="N2099" s="93"/>
    </row>
    <row r="2100" spans="2:14">
      <c r="B2100" s="118"/>
      <c r="C2100" s="118"/>
      <c r="D2100" s="118"/>
      <c r="E2100" s="118"/>
      <c r="F2100" s="118"/>
      <c r="G2100" s="118"/>
      <c r="H2100" s="118"/>
      <c r="I2100" s="118"/>
      <c r="J2100" s="118"/>
      <c r="K2100" s="118"/>
      <c r="L2100" s="118"/>
      <c r="M2100" s="118"/>
      <c r="N2100" s="93"/>
    </row>
    <row r="2101" spans="2:14">
      <c r="B2101" s="118"/>
      <c r="C2101" s="118"/>
      <c r="D2101" s="118"/>
      <c r="E2101" s="118"/>
      <c r="F2101" s="118"/>
      <c r="G2101" s="118"/>
      <c r="H2101" s="118"/>
      <c r="I2101" s="118"/>
      <c r="J2101" s="118"/>
      <c r="K2101" s="118"/>
      <c r="L2101" s="118"/>
      <c r="M2101" s="118"/>
      <c r="N2101" s="93"/>
    </row>
    <row r="2102" spans="2:14">
      <c r="B2102" s="118"/>
      <c r="C2102" s="118"/>
      <c r="D2102" s="118"/>
      <c r="E2102" s="118"/>
      <c r="F2102" s="118"/>
      <c r="G2102" s="118"/>
      <c r="H2102" s="118"/>
      <c r="I2102" s="118"/>
      <c r="J2102" s="118"/>
      <c r="K2102" s="118"/>
      <c r="L2102" s="118"/>
      <c r="M2102" s="118"/>
      <c r="N2102" s="93"/>
    </row>
    <row r="2103" spans="2:14">
      <c r="B2103" s="118"/>
      <c r="C2103" s="118"/>
      <c r="D2103" s="118"/>
      <c r="E2103" s="118"/>
      <c r="F2103" s="118"/>
      <c r="G2103" s="118"/>
      <c r="H2103" s="118"/>
      <c r="I2103" s="118"/>
      <c r="J2103" s="118"/>
      <c r="K2103" s="118"/>
      <c r="L2103" s="118"/>
      <c r="M2103" s="118"/>
      <c r="N2103" s="93"/>
    </row>
    <row r="2104" spans="2:14">
      <c r="B2104" s="118"/>
      <c r="C2104" s="118"/>
      <c r="D2104" s="118"/>
      <c r="E2104" s="118"/>
      <c r="F2104" s="118"/>
      <c r="G2104" s="118"/>
      <c r="H2104" s="118"/>
      <c r="I2104" s="118"/>
      <c r="J2104" s="118"/>
      <c r="K2104" s="118"/>
      <c r="L2104" s="118"/>
      <c r="M2104" s="118"/>
      <c r="N2104" s="93"/>
    </row>
    <row r="2105" spans="2:14">
      <c r="B2105" s="118"/>
      <c r="C2105" s="118"/>
      <c r="D2105" s="118"/>
      <c r="E2105" s="118"/>
      <c r="F2105" s="118"/>
      <c r="G2105" s="118"/>
      <c r="H2105" s="118"/>
      <c r="I2105" s="118"/>
      <c r="J2105" s="118"/>
      <c r="K2105" s="118"/>
      <c r="L2105" s="118"/>
      <c r="M2105" s="118"/>
      <c r="N2105" s="93"/>
    </row>
    <row r="2106" spans="2:14">
      <c r="B2106" s="118"/>
      <c r="C2106" s="118"/>
      <c r="D2106" s="118"/>
      <c r="E2106" s="118"/>
      <c r="F2106" s="118"/>
      <c r="G2106" s="118"/>
      <c r="H2106" s="118"/>
      <c r="I2106" s="118"/>
      <c r="J2106" s="118"/>
      <c r="K2106" s="118"/>
      <c r="L2106" s="118"/>
      <c r="M2106" s="118"/>
      <c r="N2106" s="93"/>
    </row>
    <row r="2107" spans="2:14">
      <c r="B2107" s="118"/>
      <c r="C2107" s="118"/>
      <c r="D2107" s="118"/>
      <c r="E2107" s="118"/>
      <c r="F2107" s="118"/>
      <c r="G2107" s="118"/>
      <c r="H2107" s="118"/>
      <c r="I2107" s="118"/>
      <c r="J2107" s="118"/>
      <c r="K2107" s="118"/>
      <c r="L2107" s="118"/>
      <c r="M2107" s="118"/>
      <c r="N2107" s="93"/>
    </row>
    <row r="2108" spans="2:14">
      <c r="B2108" s="118"/>
      <c r="C2108" s="118"/>
      <c r="D2108" s="118"/>
      <c r="E2108" s="118"/>
      <c r="F2108" s="118"/>
      <c r="G2108" s="118"/>
      <c r="H2108" s="118"/>
      <c r="I2108" s="118"/>
      <c r="J2108" s="118"/>
      <c r="K2108" s="118"/>
      <c r="L2108" s="118"/>
      <c r="M2108" s="118"/>
      <c r="N2108" s="93"/>
    </row>
    <row r="2109" spans="2:14">
      <c r="B2109" s="118"/>
      <c r="C2109" s="118"/>
      <c r="D2109" s="118"/>
      <c r="E2109" s="118"/>
      <c r="F2109" s="118"/>
      <c r="G2109" s="118"/>
      <c r="H2109" s="118"/>
      <c r="I2109" s="118"/>
      <c r="J2109" s="118"/>
      <c r="K2109" s="118"/>
      <c r="L2109" s="118"/>
      <c r="M2109" s="118"/>
      <c r="N2109" s="93"/>
    </row>
    <row r="2110" spans="2:14">
      <c r="B2110" s="118"/>
      <c r="C2110" s="118"/>
      <c r="D2110" s="118"/>
      <c r="E2110" s="118"/>
      <c r="F2110" s="118"/>
      <c r="G2110" s="118"/>
      <c r="H2110" s="118"/>
      <c r="I2110" s="118"/>
      <c r="J2110" s="118"/>
      <c r="K2110" s="118"/>
      <c r="L2110" s="118"/>
      <c r="M2110" s="118"/>
      <c r="N2110" s="93"/>
    </row>
    <row r="2111" spans="2:14">
      <c r="B2111" s="118"/>
      <c r="C2111" s="118"/>
      <c r="D2111" s="118"/>
      <c r="E2111" s="118"/>
      <c r="F2111" s="118"/>
      <c r="G2111" s="118"/>
      <c r="H2111" s="118"/>
      <c r="I2111" s="118"/>
      <c r="J2111" s="118"/>
      <c r="K2111" s="118"/>
      <c r="L2111" s="118"/>
      <c r="M2111" s="118"/>
      <c r="N2111" s="93"/>
    </row>
    <row r="2112" spans="2:14">
      <c r="B2112" s="118"/>
      <c r="C2112" s="118"/>
      <c r="D2112" s="118"/>
      <c r="E2112" s="118"/>
      <c r="F2112" s="118"/>
      <c r="G2112" s="118"/>
      <c r="H2112" s="118"/>
      <c r="I2112" s="118"/>
      <c r="J2112" s="118"/>
      <c r="K2112" s="118"/>
      <c r="L2112" s="118"/>
      <c r="M2112" s="118"/>
      <c r="N2112" s="93"/>
    </row>
    <row r="2113" spans="2:14">
      <c r="B2113" s="118"/>
      <c r="C2113" s="118"/>
      <c r="D2113" s="118"/>
      <c r="E2113" s="118"/>
      <c r="F2113" s="118"/>
      <c r="G2113" s="118"/>
      <c r="H2113" s="118"/>
      <c r="I2113" s="118"/>
      <c r="J2113" s="118"/>
      <c r="K2113" s="118"/>
      <c r="L2113" s="118"/>
      <c r="M2113" s="118"/>
      <c r="N2113" s="93"/>
    </row>
    <row r="2114" spans="2:14">
      <c r="B2114" s="118"/>
      <c r="C2114" s="118"/>
      <c r="D2114" s="118"/>
      <c r="E2114" s="118"/>
      <c r="F2114" s="118"/>
      <c r="G2114" s="118"/>
      <c r="H2114" s="118"/>
      <c r="I2114" s="118"/>
      <c r="J2114" s="118"/>
      <c r="K2114" s="118"/>
      <c r="L2114" s="118"/>
      <c r="M2114" s="118"/>
      <c r="N2114" s="93"/>
    </row>
    <row r="2115" spans="2:14">
      <c r="B2115" s="118"/>
      <c r="C2115" s="118"/>
      <c r="D2115" s="118"/>
      <c r="E2115" s="118"/>
      <c r="F2115" s="118"/>
      <c r="G2115" s="118"/>
      <c r="H2115" s="118"/>
      <c r="I2115" s="118"/>
      <c r="J2115" s="118"/>
      <c r="K2115" s="118"/>
      <c r="L2115" s="118"/>
      <c r="M2115" s="118"/>
      <c r="N2115" s="93"/>
    </row>
    <row r="2116" spans="2:14">
      <c r="B2116" s="118"/>
      <c r="C2116" s="118"/>
      <c r="D2116" s="118"/>
      <c r="E2116" s="118"/>
      <c r="F2116" s="118"/>
      <c r="G2116" s="118"/>
      <c r="H2116" s="118"/>
      <c r="I2116" s="118"/>
      <c r="J2116" s="118"/>
      <c r="K2116" s="118"/>
      <c r="L2116" s="118"/>
      <c r="M2116" s="118"/>
      <c r="N2116" s="93"/>
    </row>
    <row r="2117" spans="2:14">
      <c r="B2117" s="118"/>
      <c r="C2117" s="118"/>
      <c r="D2117" s="118"/>
      <c r="E2117" s="118"/>
      <c r="F2117" s="118"/>
      <c r="G2117" s="118"/>
      <c r="H2117" s="118"/>
      <c r="I2117" s="118"/>
      <c r="J2117" s="118"/>
      <c r="K2117" s="118"/>
      <c r="L2117" s="118"/>
      <c r="M2117" s="118"/>
      <c r="N2117" s="93"/>
    </row>
    <row r="2118" spans="2:14">
      <c r="B2118" s="118"/>
      <c r="C2118" s="118"/>
      <c r="D2118" s="118"/>
      <c r="E2118" s="118"/>
      <c r="F2118" s="118"/>
      <c r="G2118" s="118"/>
      <c r="H2118" s="118"/>
      <c r="I2118" s="118"/>
      <c r="J2118" s="118"/>
      <c r="K2118" s="118"/>
      <c r="L2118" s="118"/>
      <c r="M2118" s="118"/>
      <c r="N2118" s="93"/>
    </row>
    <row r="2119" spans="2:14">
      <c r="B2119" s="118"/>
      <c r="C2119" s="118"/>
      <c r="D2119" s="118"/>
      <c r="E2119" s="118"/>
      <c r="F2119" s="118"/>
      <c r="G2119" s="118"/>
      <c r="H2119" s="118"/>
      <c r="I2119" s="118"/>
      <c r="J2119" s="118"/>
      <c r="K2119" s="118"/>
      <c r="L2119" s="118"/>
      <c r="M2119" s="118"/>
      <c r="N2119" s="93"/>
    </row>
    <row r="2120" spans="2:14">
      <c r="B2120" s="118"/>
      <c r="C2120" s="118"/>
      <c r="D2120" s="118"/>
      <c r="E2120" s="118"/>
      <c r="F2120" s="118"/>
      <c r="G2120" s="118"/>
      <c r="H2120" s="118"/>
      <c r="I2120" s="118"/>
      <c r="J2120" s="118"/>
      <c r="K2120" s="118"/>
      <c r="L2120" s="118"/>
      <c r="M2120" s="118"/>
      <c r="N2120" s="93"/>
    </row>
    <row r="2121" spans="2:14">
      <c r="B2121" s="118"/>
      <c r="C2121" s="118"/>
      <c r="D2121" s="118"/>
      <c r="E2121" s="118"/>
      <c r="F2121" s="118"/>
      <c r="G2121" s="118"/>
      <c r="H2121" s="118"/>
      <c r="I2121" s="118"/>
      <c r="J2121" s="118"/>
      <c r="K2121" s="118"/>
      <c r="L2121" s="118"/>
      <c r="M2121" s="118"/>
      <c r="N2121" s="93"/>
    </row>
    <row r="2122" spans="2:14">
      <c r="B2122" s="118"/>
      <c r="C2122" s="118"/>
      <c r="D2122" s="118"/>
      <c r="E2122" s="118"/>
      <c r="F2122" s="118"/>
      <c r="G2122" s="118"/>
      <c r="H2122" s="118"/>
      <c r="I2122" s="118"/>
      <c r="J2122" s="118"/>
      <c r="K2122" s="118"/>
      <c r="L2122" s="118"/>
      <c r="M2122" s="118"/>
      <c r="N2122" s="93"/>
    </row>
    <row r="2123" spans="2:14">
      <c r="B2123" s="118"/>
      <c r="C2123" s="118"/>
      <c r="D2123" s="118"/>
      <c r="E2123" s="118"/>
      <c r="F2123" s="118"/>
      <c r="G2123" s="118"/>
      <c r="H2123" s="118"/>
      <c r="I2123" s="118"/>
      <c r="J2123" s="118"/>
      <c r="K2123" s="118"/>
      <c r="L2123" s="118"/>
      <c r="M2123" s="118"/>
      <c r="N2123" s="93"/>
    </row>
    <row r="2124" spans="2:14">
      <c r="B2124" s="118"/>
      <c r="C2124" s="118"/>
      <c r="D2124" s="118"/>
      <c r="E2124" s="118"/>
      <c r="F2124" s="118"/>
      <c r="G2124" s="118"/>
      <c r="H2124" s="118"/>
      <c r="I2124" s="118"/>
      <c r="J2124" s="118"/>
      <c r="K2124" s="118"/>
      <c r="L2124" s="118"/>
      <c r="M2124" s="118"/>
      <c r="N2124" s="93"/>
    </row>
    <row r="2125" spans="2:14">
      <c r="B2125" s="118"/>
      <c r="C2125" s="118"/>
      <c r="D2125" s="118"/>
      <c r="E2125" s="118"/>
      <c r="F2125" s="118"/>
      <c r="G2125" s="118"/>
      <c r="H2125" s="118"/>
      <c r="I2125" s="118"/>
      <c r="J2125" s="118"/>
      <c r="K2125" s="118"/>
      <c r="L2125" s="118"/>
      <c r="M2125" s="118"/>
      <c r="N2125" s="93"/>
    </row>
    <row r="2126" spans="2:14">
      <c r="B2126" s="118"/>
      <c r="C2126" s="118"/>
      <c r="D2126" s="118"/>
      <c r="E2126" s="118"/>
      <c r="F2126" s="118"/>
      <c r="G2126" s="118"/>
      <c r="H2126" s="118"/>
      <c r="I2126" s="118"/>
      <c r="J2126" s="118"/>
      <c r="K2126" s="118"/>
      <c r="L2126" s="118"/>
      <c r="M2126" s="118"/>
      <c r="N2126" s="93"/>
    </row>
    <row r="2127" spans="2:14">
      <c r="B2127" s="118"/>
      <c r="C2127" s="118"/>
      <c r="D2127" s="118"/>
      <c r="E2127" s="118"/>
      <c r="F2127" s="118"/>
      <c r="G2127" s="118"/>
      <c r="H2127" s="118"/>
      <c r="I2127" s="118"/>
      <c r="J2127" s="118"/>
      <c r="K2127" s="118"/>
      <c r="L2127" s="118"/>
      <c r="M2127" s="118"/>
      <c r="N2127" s="93"/>
    </row>
    <row r="2128" spans="2:14">
      <c r="B2128" s="118"/>
      <c r="C2128" s="118"/>
      <c r="D2128" s="118"/>
      <c r="E2128" s="118"/>
      <c r="F2128" s="118"/>
      <c r="G2128" s="118"/>
      <c r="H2128" s="118"/>
      <c r="I2128" s="118"/>
      <c r="J2128" s="118"/>
      <c r="K2128" s="118"/>
      <c r="L2128" s="118"/>
      <c r="M2128" s="118"/>
      <c r="N2128" s="93"/>
    </row>
    <row r="2129" spans="2:14">
      <c r="B2129" s="118"/>
      <c r="C2129" s="118"/>
      <c r="D2129" s="118"/>
      <c r="E2129" s="118"/>
      <c r="F2129" s="118"/>
      <c r="G2129" s="118"/>
      <c r="H2129" s="118"/>
      <c r="I2129" s="118"/>
      <c r="J2129" s="118"/>
      <c r="K2129" s="118"/>
      <c r="L2129" s="118"/>
      <c r="M2129" s="118"/>
      <c r="N2129" s="93"/>
    </row>
    <row r="2130" spans="2:14">
      <c r="B2130" s="118"/>
      <c r="C2130" s="118"/>
      <c r="D2130" s="118"/>
      <c r="E2130" s="118"/>
      <c r="F2130" s="118"/>
      <c r="G2130" s="118"/>
      <c r="H2130" s="118"/>
      <c r="I2130" s="118"/>
      <c r="J2130" s="118"/>
      <c r="K2130" s="118"/>
      <c r="L2130" s="118"/>
      <c r="M2130" s="118"/>
      <c r="N2130" s="93"/>
    </row>
    <row r="2131" spans="2:14">
      <c r="B2131" s="118"/>
      <c r="C2131" s="118"/>
      <c r="D2131" s="118"/>
      <c r="E2131" s="118"/>
      <c r="F2131" s="118"/>
      <c r="G2131" s="118"/>
      <c r="H2131" s="118"/>
      <c r="I2131" s="118"/>
      <c r="J2131" s="118"/>
      <c r="K2131" s="118"/>
      <c r="L2131" s="118"/>
      <c r="M2131" s="118"/>
      <c r="N2131" s="93"/>
    </row>
    <row r="2132" spans="2:14">
      <c r="B2132" s="118"/>
      <c r="C2132" s="118"/>
      <c r="D2132" s="118"/>
      <c r="E2132" s="118"/>
      <c r="F2132" s="118"/>
      <c r="G2132" s="118"/>
      <c r="H2132" s="118"/>
      <c r="I2132" s="118"/>
      <c r="J2132" s="118"/>
      <c r="K2132" s="118"/>
      <c r="L2132" s="118"/>
      <c r="M2132" s="118"/>
      <c r="N2132" s="93"/>
    </row>
    <row r="2133" spans="2:14">
      <c r="B2133" s="118"/>
      <c r="C2133" s="118"/>
      <c r="D2133" s="118"/>
      <c r="E2133" s="118"/>
      <c r="F2133" s="118"/>
      <c r="G2133" s="118"/>
      <c r="H2133" s="118"/>
      <c r="I2133" s="118"/>
      <c r="J2133" s="118"/>
      <c r="K2133" s="118"/>
      <c r="L2133" s="118"/>
      <c r="M2133" s="118"/>
      <c r="N2133" s="93"/>
    </row>
    <row r="2134" spans="2:14">
      <c r="B2134" s="118"/>
      <c r="C2134" s="118"/>
      <c r="D2134" s="118"/>
      <c r="E2134" s="118"/>
      <c r="F2134" s="118"/>
      <c r="G2134" s="118"/>
      <c r="H2134" s="118"/>
      <c r="I2134" s="118"/>
      <c r="J2134" s="118"/>
      <c r="K2134" s="118"/>
      <c r="L2134" s="118"/>
      <c r="M2134" s="118"/>
      <c r="N2134" s="93"/>
    </row>
    <row r="2135" spans="2:14">
      <c r="B2135" s="118"/>
      <c r="C2135" s="118"/>
      <c r="D2135" s="118"/>
      <c r="E2135" s="118"/>
      <c r="F2135" s="118"/>
      <c r="G2135" s="118"/>
      <c r="H2135" s="118"/>
      <c r="I2135" s="118"/>
      <c r="J2135" s="118"/>
      <c r="K2135" s="118"/>
      <c r="L2135" s="118"/>
      <c r="M2135" s="118"/>
      <c r="N2135" s="93"/>
    </row>
    <row r="2136" spans="2:14">
      <c r="B2136" s="118"/>
      <c r="C2136" s="118"/>
      <c r="D2136" s="118"/>
      <c r="E2136" s="118"/>
      <c r="F2136" s="118"/>
      <c r="G2136" s="118"/>
      <c r="H2136" s="118"/>
      <c r="I2136" s="118"/>
      <c r="J2136" s="118"/>
      <c r="K2136" s="118"/>
      <c r="L2136" s="118"/>
      <c r="M2136" s="118"/>
      <c r="N2136" s="93"/>
    </row>
    <row r="2137" spans="2:14">
      <c r="B2137" s="118"/>
      <c r="C2137" s="118"/>
      <c r="D2137" s="118"/>
      <c r="E2137" s="118"/>
      <c r="F2137" s="118"/>
      <c r="G2137" s="118"/>
      <c r="H2137" s="118"/>
      <c r="I2137" s="118"/>
      <c r="J2137" s="118"/>
      <c r="K2137" s="118"/>
      <c r="L2137" s="118"/>
      <c r="M2137" s="118"/>
      <c r="N2137" s="93"/>
    </row>
    <row r="2138" spans="2:14">
      <c r="B2138" s="118"/>
      <c r="C2138" s="118"/>
      <c r="D2138" s="118"/>
      <c r="E2138" s="118"/>
      <c r="F2138" s="118"/>
      <c r="G2138" s="118"/>
      <c r="H2138" s="118"/>
      <c r="I2138" s="118"/>
      <c r="J2138" s="118"/>
      <c r="K2138" s="118"/>
      <c r="L2138" s="118"/>
      <c r="M2138" s="118"/>
      <c r="N2138" s="93"/>
    </row>
    <row r="2139" spans="2:14">
      <c r="B2139" s="118"/>
      <c r="C2139" s="118"/>
      <c r="D2139" s="118"/>
      <c r="E2139" s="118"/>
      <c r="F2139" s="118"/>
      <c r="G2139" s="118"/>
      <c r="H2139" s="118"/>
      <c r="I2139" s="118"/>
      <c r="J2139" s="118"/>
      <c r="K2139" s="118"/>
      <c r="L2139" s="118"/>
      <c r="M2139" s="118"/>
      <c r="N2139" s="93"/>
    </row>
    <row r="2140" spans="2:14">
      <c r="B2140" s="118"/>
      <c r="C2140" s="118"/>
      <c r="D2140" s="118"/>
      <c r="E2140" s="118"/>
      <c r="F2140" s="118"/>
      <c r="G2140" s="118"/>
      <c r="H2140" s="118"/>
      <c r="I2140" s="118"/>
      <c r="J2140" s="118"/>
      <c r="K2140" s="118"/>
      <c r="L2140" s="118"/>
      <c r="M2140" s="118"/>
      <c r="N2140" s="93"/>
    </row>
    <row r="2141" spans="2:14">
      <c r="B2141" s="118"/>
      <c r="C2141" s="118"/>
      <c r="D2141" s="118"/>
      <c r="E2141" s="118"/>
      <c r="F2141" s="118"/>
      <c r="G2141" s="118"/>
      <c r="H2141" s="118"/>
      <c r="I2141" s="118"/>
      <c r="J2141" s="118"/>
      <c r="K2141" s="118"/>
      <c r="L2141" s="118"/>
      <c r="M2141" s="118"/>
      <c r="N2141" s="93"/>
    </row>
    <row r="2142" spans="2:14">
      <c r="B2142" s="118"/>
      <c r="C2142" s="118"/>
      <c r="D2142" s="118"/>
      <c r="E2142" s="118"/>
      <c r="F2142" s="118"/>
      <c r="G2142" s="118"/>
      <c r="H2142" s="118"/>
      <c r="I2142" s="118"/>
      <c r="J2142" s="118"/>
      <c r="K2142" s="118"/>
      <c r="L2142" s="118"/>
      <c r="M2142" s="118"/>
      <c r="N2142" s="93"/>
    </row>
    <row r="2143" spans="2:14">
      <c r="B2143" s="118"/>
      <c r="C2143" s="118"/>
      <c r="D2143" s="118"/>
      <c r="E2143" s="118"/>
      <c r="F2143" s="118"/>
      <c r="G2143" s="118"/>
      <c r="H2143" s="118"/>
      <c r="I2143" s="118"/>
      <c r="J2143" s="118"/>
      <c r="K2143" s="118"/>
      <c r="L2143" s="118"/>
      <c r="M2143" s="118"/>
      <c r="N2143" s="93"/>
    </row>
    <row r="2144" spans="2:14">
      <c r="B2144" s="118"/>
      <c r="C2144" s="118"/>
      <c r="D2144" s="118"/>
      <c r="E2144" s="118"/>
      <c r="F2144" s="118"/>
      <c r="G2144" s="118"/>
      <c r="H2144" s="118"/>
      <c r="I2144" s="118"/>
      <c r="J2144" s="118"/>
      <c r="K2144" s="118"/>
      <c r="L2144" s="118"/>
      <c r="M2144" s="118"/>
      <c r="N2144" s="93"/>
    </row>
    <row r="2145" spans="2:14">
      <c r="B2145" s="118"/>
      <c r="C2145" s="118"/>
      <c r="D2145" s="118"/>
      <c r="E2145" s="118"/>
      <c r="F2145" s="118"/>
      <c r="G2145" s="118"/>
      <c r="H2145" s="118"/>
      <c r="I2145" s="118"/>
      <c r="J2145" s="118"/>
      <c r="K2145" s="118"/>
      <c r="L2145" s="118"/>
      <c r="M2145" s="118"/>
      <c r="N2145" s="93"/>
    </row>
    <row r="2146" spans="2:14">
      <c r="B2146" s="118"/>
      <c r="C2146" s="118"/>
      <c r="D2146" s="118"/>
      <c r="E2146" s="118"/>
      <c r="F2146" s="118"/>
      <c r="G2146" s="118"/>
      <c r="H2146" s="118"/>
      <c r="I2146" s="118"/>
      <c r="J2146" s="118"/>
      <c r="K2146" s="118"/>
      <c r="L2146" s="118"/>
      <c r="M2146" s="118"/>
      <c r="N2146" s="93"/>
    </row>
    <row r="2147" spans="2:14">
      <c r="B2147" s="118"/>
      <c r="C2147" s="118"/>
      <c r="D2147" s="118"/>
      <c r="E2147" s="118"/>
      <c r="F2147" s="118"/>
      <c r="G2147" s="118"/>
      <c r="H2147" s="118"/>
      <c r="I2147" s="118"/>
      <c r="J2147" s="118"/>
      <c r="K2147" s="118"/>
      <c r="L2147" s="118"/>
      <c r="M2147" s="118"/>
      <c r="N2147" s="93"/>
    </row>
    <row r="2148" spans="2:14">
      <c r="B2148" s="118"/>
      <c r="C2148" s="118"/>
      <c r="D2148" s="118"/>
      <c r="E2148" s="118"/>
      <c r="F2148" s="118"/>
      <c r="G2148" s="118"/>
      <c r="H2148" s="118"/>
      <c r="I2148" s="118"/>
      <c r="J2148" s="118"/>
      <c r="K2148" s="118"/>
      <c r="L2148" s="118"/>
      <c r="M2148" s="118"/>
      <c r="N2148" s="93"/>
    </row>
    <row r="2149" spans="2:14">
      <c r="B2149" s="118"/>
      <c r="C2149" s="118"/>
      <c r="D2149" s="118"/>
      <c r="E2149" s="118"/>
      <c r="F2149" s="118"/>
      <c r="G2149" s="118"/>
      <c r="H2149" s="118"/>
      <c r="I2149" s="118"/>
      <c r="J2149" s="118"/>
      <c r="K2149" s="118"/>
      <c r="L2149" s="118"/>
      <c r="M2149" s="118"/>
      <c r="N2149" s="93"/>
    </row>
    <row r="2150" spans="2:14">
      <c r="B2150" s="118"/>
      <c r="C2150" s="118"/>
      <c r="D2150" s="118"/>
      <c r="E2150" s="118"/>
      <c r="F2150" s="118"/>
      <c r="G2150" s="118"/>
      <c r="H2150" s="118"/>
      <c r="I2150" s="118"/>
      <c r="J2150" s="118"/>
      <c r="K2150" s="118"/>
      <c r="L2150" s="118"/>
      <c r="M2150" s="118"/>
      <c r="N2150" s="93"/>
    </row>
    <row r="2151" spans="2:14">
      <c r="B2151" s="118"/>
      <c r="C2151" s="118"/>
      <c r="D2151" s="118"/>
      <c r="E2151" s="118"/>
      <c r="F2151" s="118"/>
      <c r="G2151" s="118"/>
      <c r="H2151" s="118"/>
      <c r="I2151" s="118"/>
      <c r="J2151" s="118"/>
      <c r="K2151" s="118"/>
      <c r="L2151" s="118"/>
      <c r="M2151" s="118"/>
      <c r="N2151" s="93"/>
    </row>
    <row r="2152" spans="2:14">
      <c r="B2152" s="118"/>
      <c r="C2152" s="118"/>
      <c r="D2152" s="118"/>
      <c r="E2152" s="118"/>
      <c r="F2152" s="118"/>
      <c r="G2152" s="118"/>
      <c r="H2152" s="118"/>
      <c r="I2152" s="118"/>
      <c r="J2152" s="118"/>
      <c r="K2152" s="118"/>
      <c r="L2152" s="118"/>
      <c r="M2152" s="118"/>
      <c r="N2152" s="93"/>
    </row>
    <row r="2153" spans="2:14">
      <c r="B2153" s="118"/>
      <c r="C2153" s="118"/>
      <c r="D2153" s="118"/>
      <c r="E2153" s="118"/>
      <c r="F2153" s="118"/>
      <c r="G2153" s="118"/>
      <c r="H2153" s="118"/>
      <c r="I2153" s="118"/>
      <c r="J2153" s="118"/>
      <c r="K2153" s="118"/>
      <c r="L2153" s="118"/>
      <c r="M2153" s="118"/>
      <c r="N2153" s="93"/>
    </row>
    <row r="2154" spans="2:14">
      <c r="B2154" s="118"/>
      <c r="C2154" s="118"/>
      <c r="D2154" s="118"/>
      <c r="E2154" s="118"/>
      <c r="F2154" s="118"/>
      <c r="G2154" s="118"/>
      <c r="H2154" s="118"/>
      <c r="I2154" s="118"/>
      <c r="J2154" s="118"/>
      <c r="K2154" s="118"/>
      <c r="L2154" s="118"/>
      <c r="M2154" s="118"/>
      <c r="N2154" s="93"/>
    </row>
    <row r="2155" spans="2:14">
      <c r="B2155" s="118"/>
      <c r="C2155" s="118"/>
      <c r="D2155" s="118"/>
      <c r="E2155" s="118"/>
      <c r="F2155" s="118"/>
      <c r="G2155" s="118"/>
      <c r="H2155" s="118"/>
      <c r="I2155" s="118"/>
      <c r="J2155" s="118"/>
      <c r="K2155" s="118"/>
      <c r="L2155" s="118"/>
      <c r="M2155" s="118"/>
      <c r="N2155" s="93"/>
    </row>
    <row r="2156" spans="2:14">
      <c r="B2156" s="118"/>
      <c r="C2156" s="118"/>
      <c r="D2156" s="118"/>
      <c r="E2156" s="118"/>
      <c r="F2156" s="118"/>
      <c r="G2156" s="118"/>
      <c r="H2156" s="118"/>
      <c r="I2156" s="118"/>
      <c r="J2156" s="118"/>
      <c r="K2156" s="118"/>
      <c r="L2156" s="118"/>
      <c r="M2156" s="118"/>
      <c r="N2156" s="93"/>
    </row>
    <row r="2157" spans="2:14">
      <c r="B2157" s="118"/>
      <c r="C2157" s="118"/>
      <c r="D2157" s="118"/>
      <c r="E2157" s="118"/>
      <c r="F2157" s="118"/>
      <c r="G2157" s="118"/>
      <c r="H2157" s="118"/>
      <c r="I2157" s="118"/>
      <c r="J2157" s="118"/>
      <c r="K2157" s="118"/>
      <c r="L2157" s="118"/>
      <c r="M2157" s="118"/>
      <c r="N2157" s="93"/>
    </row>
    <row r="2158" spans="2:14">
      <c r="B2158" s="118"/>
      <c r="C2158" s="118"/>
      <c r="D2158" s="118"/>
      <c r="E2158" s="118"/>
      <c r="F2158" s="118"/>
      <c r="G2158" s="118"/>
      <c r="H2158" s="118"/>
      <c r="I2158" s="118"/>
      <c r="J2158" s="118"/>
      <c r="K2158" s="118"/>
      <c r="L2158" s="118"/>
      <c r="M2158" s="118"/>
      <c r="N2158" s="93"/>
    </row>
    <row r="2159" spans="2:14">
      <c r="B2159" s="118"/>
      <c r="C2159" s="118"/>
      <c r="D2159" s="118"/>
      <c r="E2159" s="118"/>
      <c r="F2159" s="118"/>
      <c r="G2159" s="118"/>
      <c r="H2159" s="118"/>
      <c r="I2159" s="118"/>
      <c r="J2159" s="118"/>
      <c r="K2159" s="118"/>
      <c r="L2159" s="118"/>
      <c r="M2159" s="118"/>
      <c r="N2159" s="93"/>
    </row>
    <row r="2160" spans="2:14">
      <c r="B2160" s="118"/>
      <c r="C2160" s="118"/>
      <c r="D2160" s="118"/>
      <c r="E2160" s="118"/>
      <c r="F2160" s="118"/>
      <c r="G2160" s="118"/>
      <c r="H2160" s="118"/>
      <c r="I2160" s="118"/>
      <c r="J2160" s="118"/>
      <c r="K2160" s="118"/>
      <c r="L2160" s="118"/>
      <c r="M2160" s="118"/>
      <c r="N2160" s="93"/>
    </row>
    <row r="2161" spans="2:14">
      <c r="B2161" s="118"/>
      <c r="C2161" s="118"/>
      <c r="D2161" s="118"/>
      <c r="E2161" s="118"/>
      <c r="F2161" s="118"/>
      <c r="G2161" s="118"/>
      <c r="H2161" s="118"/>
      <c r="I2161" s="118"/>
      <c r="J2161" s="118"/>
      <c r="K2161" s="118"/>
      <c r="L2161" s="118"/>
      <c r="M2161" s="118"/>
      <c r="N2161" s="93"/>
    </row>
    <row r="2162" spans="2:14">
      <c r="B2162" s="118"/>
      <c r="C2162" s="118"/>
      <c r="D2162" s="118"/>
      <c r="E2162" s="118"/>
      <c r="F2162" s="118"/>
      <c r="G2162" s="118"/>
      <c r="H2162" s="118"/>
      <c r="I2162" s="118"/>
      <c r="J2162" s="118"/>
      <c r="K2162" s="118"/>
      <c r="L2162" s="118"/>
      <c r="M2162" s="118"/>
      <c r="N2162" s="93"/>
    </row>
    <row r="2163" spans="2:14">
      <c r="B2163" s="118"/>
      <c r="C2163" s="118"/>
      <c r="D2163" s="118"/>
      <c r="E2163" s="118"/>
      <c r="F2163" s="118"/>
      <c r="G2163" s="118"/>
      <c r="H2163" s="118"/>
      <c r="I2163" s="118"/>
      <c r="J2163" s="118"/>
      <c r="K2163" s="118"/>
      <c r="L2163" s="118"/>
      <c r="M2163" s="118"/>
      <c r="N2163" s="93"/>
    </row>
    <row r="2164" spans="2:14">
      <c r="B2164" s="118"/>
      <c r="C2164" s="118"/>
      <c r="D2164" s="118"/>
      <c r="E2164" s="118"/>
      <c r="F2164" s="118"/>
      <c r="G2164" s="118"/>
      <c r="H2164" s="118"/>
      <c r="I2164" s="118"/>
      <c r="J2164" s="118"/>
      <c r="K2164" s="118"/>
      <c r="L2164" s="118"/>
      <c r="M2164" s="118"/>
      <c r="N2164" s="93"/>
    </row>
    <row r="2165" spans="2:14">
      <c r="B2165" s="118"/>
      <c r="C2165" s="118"/>
      <c r="D2165" s="118"/>
      <c r="E2165" s="118"/>
      <c r="F2165" s="118"/>
      <c r="G2165" s="118"/>
      <c r="H2165" s="118"/>
      <c r="I2165" s="118"/>
      <c r="J2165" s="118"/>
      <c r="K2165" s="118"/>
      <c r="L2165" s="118"/>
      <c r="M2165" s="118"/>
      <c r="N2165" s="93"/>
    </row>
    <row r="2166" spans="2:14">
      <c r="B2166" s="118"/>
      <c r="C2166" s="118"/>
      <c r="D2166" s="118"/>
      <c r="E2166" s="118"/>
      <c r="F2166" s="118"/>
      <c r="G2166" s="118"/>
      <c r="H2166" s="118"/>
      <c r="I2166" s="118"/>
      <c r="J2166" s="118"/>
      <c r="K2166" s="118"/>
      <c r="L2166" s="118"/>
      <c r="M2166" s="118"/>
      <c r="N2166" s="93"/>
    </row>
    <row r="2167" spans="2:14">
      <c r="B2167" s="118"/>
      <c r="C2167" s="118"/>
      <c r="D2167" s="118"/>
      <c r="E2167" s="118"/>
      <c r="F2167" s="118"/>
      <c r="G2167" s="118"/>
      <c r="H2167" s="118"/>
      <c r="I2167" s="118"/>
      <c r="J2167" s="118"/>
      <c r="K2167" s="118"/>
      <c r="L2167" s="118"/>
      <c r="M2167" s="118"/>
      <c r="N2167" s="93"/>
    </row>
    <row r="2168" spans="2:14">
      <c r="B2168" s="118"/>
      <c r="C2168" s="118"/>
      <c r="D2168" s="118"/>
      <c r="E2168" s="118"/>
      <c r="F2168" s="118"/>
      <c r="G2168" s="118"/>
      <c r="H2168" s="118"/>
      <c r="I2168" s="118"/>
      <c r="J2168" s="118"/>
      <c r="K2168" s="118"/>
      <c r="L2168" s="118"/>
      <c r="M2168" s="118"/>
      <c r="N2168" s="93"/>
    </row>
    <row r="2169" spans="2:14">
      <c r="B2169" s="118"/>
      <c r="C2169" s="118"/>
      <c r="D2169" s="118"/>
      <c r="E2169" s="118"/>
      <c r="F2169" s="118"/>
      <c r="G2169" s="118"/>
      <c r="H2169" s="118"/>
      <c r="I2169" s="118"/>
      <c r="J2169" s="118"/>
      <c r="K2169" s="118"/>
      <c r="L2169" s="118"/>
      <c r="M2169" s="118"/>
      <c r="N2169" s="93"/>
    </row>
    <row r="2170" spans="2:14">
      <c r="B2170" s="118"/>
      <c r="C2170" s="118"/>
      <c r="D2170" s="118"/>
      <c r="E2170" s="118"/>
      <c r="F2170" s="118"/>
      <c r="G2170" s="118"/>
      <c r="H2170" s="118"/>
      <c r="I2170" s="118"/>
      <c r="J2170" s="118"/>
      <c r="K2170" s="118"/>
      <c r="L2170" s="118"/>
      <c r="M2170" s="118"/>
      <c r="N2170" s="93"/>
    </row>
    <row r="2171" spans="2:14">
      <c r="B2171" s="118"/>
      <c r="C2171" s="118"/>
      <c r="D2171" s="118"/>
      <c r="E2171" s="118"/>
      <c r="F2171" s="118"/>
      <c r="G2171" s="118"/>
      <c r="H2171" s="118"/>
      <c r="I2171" s="118"/>
      <c r="J2171" s="118"/>
      <c r="K2171" s="118"/>
      <c r="L2171" s="118"/>
      <c r="M2171" s="118"/>
      <c r="N2171" s="93"/>
    </row>
    <row r="2172" spans="2:14">
      <c r="B2172" s="118"/>
      <c r="C2172" s="118"/>
      <c r="D2172" s="118"/>
      <c r="E2172" s="118"/>
      <c r="F2172" s="118"/>
      <c r="G2172" s="118"/>
      <c r="H2172" s="118"/>
      <c r="I2172" s="118"/>
      <c r="J2172" s="118"/>
      <c r="K2172" s="118"/>
      <c r="L2172" s="118"/>
      <c r="M2172" s="118"/>
      <c r="N2172" s="93"/>
    </row>
    <row r="2173" spans="2:14">
      <c r="B2173" s="118"/>
      <c r="C2173" s="118"/>
      <c r="D2173" s="118"/>
      <c r="E2173" s="118"/>
      <c r="F2173" s="118"/>
      <c r="G2173" s="118"/>
      <c r="H2173" s="118"/>
      <c r="I2173" s="118"/>
      <c r="J2173" s="118"/>
      <c r="K2173" s="118"/>
      <c r="L2173" s="118"/>
      <c r="M2173" s="118"/>
      <c r="N2173" s="93"/>
    </row>
    <row r="2174" spans="2:14">
      <c r="B2174" s="118"/>
      <c r="C2174" s="118"/>
      <c r="D2174" s="118"/>
      <c r="E2174" s="118"/>
      <c r="F2174" s="118"/>
      <c r="G2174" s="118"/>
      <c r="H2174" s="118"/>
      <c r="I2174" s="118"/>
      <c r="J2174" s="118"/>
      <c r="K2174" s="118"/>
      <c r="L2174" s="118"/>
      <c r="M2174" s="118"/>
      <c r="N2174" s="93"/>
    </row>
    <row r="2175" spans="2:14">
      <c r="B2175" s="118"/>
      <c r="C2175" s="118"/>
      <c r="D2175" s="118"/>
      <c r="E2175" s="118"/>
      <c r="F2175" s="118"/>
      <c r="G2175" s="118"/>
      <c r="H2175" s="118"/>
      <c r="I2175" s="118"/>
      <c r="J2175" s="118"/>
      <c r="K2175" s="118"/>
      <c r="L2175" s="118"/>
      <c r="M2175" s="118"/>
      <c r="N2175" s="93"/>
    </row>
    <row r="2176" spans="2:14">
      <c r="B2176" s="118"/>
      <c r="C2176" s="118"/>
      <c r="D2176" s="118"/>
      <c r="E2176" s="118"/>
      <c r="F2176" s="118"/>
      <c r="G2176" s="118"/>
      <c r="H2176" s="118"/>
      <c r="I2176" s="118"/>
      <c r="J2176" s="118"/>
      <c r="K2176" s="118"/>
      <c r="L2176" s="118"/>
      <c r="M2176" s="118"/>
      <c r="N2176" s="93"/>
    </row>
    <row r="2177" spans="2:14">
      <c r="B2177" s="118"/>
      <c r="C2177" s="118"/>
      <c r="D2177" s="118"/>
      <c r="E2177" s="118"/>
      <c r="F2177" s="118"/>
      <c r="G2177" s="118"/>
      <c r="H2177" s="118"/>
      <c r="I2177" s="118"/>
      <c r="J2177" s="118"/>
      <c r="K2177" s="118"/>
      <c r="L2177" s="118"/>
      <c r="M2177" s="118"/>
      <c r="N2177" s="93"/>
    </row>
    <row r="2178" spans="2:14">
      <c r="B2178" s="118"/>
      <c r="C2178" s="118"/>
      <c r="D2178" s="118"/>
      <c r="E2178" s="118"/>
      <c r="F2178" s="118"/>
      <c r="G2178" s="118"/>
      <c r="H2178" s="118"/>
      <c r="I2178" s="118"/>
      <c r="J2178" s="118"/>
      <c r="K2178" s="118"/>
      <c r="L2178" s="118"/>
      <c r="M2178" s="118"/>
      <c r="N2178" s="93"/>
    </row>
    <row r="2179" spans="2:14">
      <c r="B2179" s="118"/>
      <c r="C2179" s="118"/>
      <c r="D2179" s="118"/>
      <c r="E2179" s="118"/>
      <c r="F2179" s="118"/>
      <c r="G2179" s="118"/>
      <c r="H2179" s="118"/>
      <c r="I2179" s="118"/>
      <c r="J2179" s="118"/>
      <c r="K2179" s="118"/>
      <c r="L2179" s="118"/>
      <c r="M2179" s="118"/>
      <c r="N2179" s="93"/>
    </row>
    <row r="2180" spans="2:14">
      <c r="B2180" s="118"/>
      <c r="C2180" s="118"/>
      <c r="D2180" s="118"/>
      <c r="E2180" s="118"/>
      <c r="F2180" s="118"/>
      <c r="G2180" s="118"/>
      <c r="H2180" s="118"/>
      <c r="I2180" s="118"/>
      <c r="J2180" s="118"/>
      <c r="K2180" s="118"/>
      <c r="L2180" s="118"/>
      <c r="M2180" s="118"/>
      <c r="N2180" s="93"/>
    </row>
    <row r="2181" spans="2:14">
      <c r="B2181" s="118"/>
      <c r="C2181" s="118"/>
      <c r="D2181" s="118"/>
      <c r="E2181" s="118"/>
      <c r="F2181" s="118"/>
      <c r="G2181" s="118"/>
      <c r="H2181" s="118"/>
      <c r="I2181" s="118"/>
      <c r="J2181" s="118"/>
      <c r="K2181" s="118"/>
      <c r="L2181" s="118"/>
      <c r="M2181" s="118"/>
      <c r="N2181" s="93"/>
    </row>
    <row r="2182" spans="2:14">
      <c r="B2182" s="118"/>
      <c r="C2182" s="118"/>
      <c r="D2182" s="118"/>
      <c r="E2182" s="118"/>
      <c r="F2182" s="118"/>
      <c r="G2182" s="118"/>
      <c r="H2182" s="118"/>
      <c r="I2182" s="118"/>
      <c r="J2182" s="118"/>
      <c r="K2182" s="118"/>
      <c r="L2182" s="118"/>
      <c r="M2182" s="118"/>
      <c r="N2182" s="93"/>
    </row>
    <row r="2183" spans="2:14">
      <c r="B2183" s="118"/>
      <c r="C2183" s="118"/>
      <c r="D2183" s="118"/>
      <c r="E2183" s="118"/>
      <c r="F2183" s="118"/>
      <c r="G2183" s="118"/>
      <c r="H2183" s="118"/>
      <c r="I2183" s="118"/>
      <c r="J2183" s="118"/>
      <c r="K2183" s="118"/>
      <c r="L2183" s="118"/>
      <c r="M2183" s="118"/>
      <c r="N2183" s="93"/>
    </row>
    <row r="2184" spans="2:14">
      <c r="B2184" s="118"/>
      <c r="C2184" s="118"/>
      <c r="D2184" s="118"/>
      <c r="E2184" s="118"/>
      <c r="F2184" s="118"/>
      <c r="G2184" s="118"/>
      <c r="H2184" s="118"/>
      <c r="I2184" s="118"/>
      <c r="J2184" s="118"/>
      <c r="K2184" s="118"/>
      <c r="L2184" s="118"/>
      <c r="M2184" s="118"/>
      <c r="N2184" s="93"/>
    </row>
    <row r="2185" spans="2:14">
      <c r="B2185" s="118"/>
      <c r="C2185" s="118"/>
      <c r="D2185" s="118"/>
      <c r="E2185" s="118"/>
      <c r="F2185" s="118"/>
      <c r="G2185" s="118"/>
      <c r="H2185" s="118"/>
      <c r="I2185" s="118"/>
      <c r="J2185" s="118"/>
      <c r="K2185" s="118"/>
      <c r="L2185" s="118"/>
      <c r="M2185" s="118"/>
      <c r="N2185" s="93"/>
    </row>
    <row r="2186" spans="2:14">
      <c r="B2186" s="118"/>
      <c r="C2186" s="118"/>
      <c r="D2186" s="118"/>
      <c r="E2186" s="118"/>
      <c r="F2186" s="118"/>
      <c r="G2186" s="118"/>
      <c r="H2186" s="118"/>
      <c r="I2186" s="118"/>
      <c r="J2186" s="118"/>
      <c r="K2186" s="118"/>
      <c r="L2186" s="118"/>
      <c r="M2186" s="118"/>
      <c r="N2186" s="93"/>
    </row>
    <row r="2187" spans="2:14">
      <c r="B2187" s="118"/>
      <c r="C2187" s="118"/>
      <c r="D2187" s="118"/>
      <c r="E2187" s="118"/>
      <c r="F2187" s="118"/>
      <c r="G2187" s="118"/>
      <c r="H2187" s="118"/>
      <c r="I2187" s="118"/>
      <c r="J2187" s="118"/>
      <c r="K2187" s="118"/>
      <c r="L2187" s="118"/>
      <c r="M2187" s="118"/>
      <c r="N2187" s="93"/>
    </row>
    <row r="2188" spans="2:14">
      <c r="B2188" s="118"/>
      <c r="C2188" s="118"/>
      <c r="D2188" s="118"/>
      <c r="E2188" s="118"/>
      <c r="F2188" s="118"/>
      <c r="G2188" s="118"/>
      <c r="H2188" s="118"/>
      <c r="I2188" s="118"/>
      <c r="J2188" s="118"/>
      <c r="K2188" s="118"/>
      <c r="L2188" s="118"/>
      <c r="M2188" s="118"/>
      <c r="N2188" s="93"/>
    </row>
    <row r="2189" spans="2:14">
      <c r="B2189" s="118"/>
      <c r="C2189" s="118"/>
      <c r="D2189" s="118"/>
      <c r="E2189" s="118"/>
      <c r="F2189" s="118"/>
      <c r="G2189" s="118"/>
      <c r="H2189" s="118"/>
      <c r="I2189" s="118"/>
      <c r="J2189" s="118"/>
      <c r="K2189" s="118"/>
      <c r="L2189" s="118"/>
      <c r="M2189" s="118"/>
      <c r="N2189" s="93"/>
    </row>
    <row r="2190" spans="2:14">
      <c r="B2190" s="118"/>
      <c r="C2190" s="118"/>
      <c r="D2190" s="118"/>
      <c r="E2190" s="118"/>
      <c r="F2190" s="118"/>
      <c r="G2190" s="118"/>
      <c r="H2190" s="118"/>
      <c r="I2190" s="118"/>
      <c r="J2190" s="118"/>
      <c r="K2190" s="118"/>
      <c r="L2190" s="118"/>
      <c r="M2190" s="118"/>
      <c r="N2190" s="93"/>
    </row>
    <row r="2191" spans="2:14">
      <c r="B2191" s="118"/>
      <c r="C2191" s="118"/>
      <c r="D2191" s="118"/>
      <c r="E2191" s="118"/>
      <c r="F2191" s="118"/>
      <c r="G2191" s="118"/>
      <c r="H2191" s="118"/>
      <c r="I2191" s="118"/>
      <c r="J2191" s="118"/>
      <c r="K2191" s="118"/>
      <c r="L2191" s="118"/>
      <c r="M2191" s="118"/>
      <c r="N2191" s="93"/>
    </row>
    <row r="2192" spans="2:14">
      <c r="B2192" s="118"/>
      <c r="C2192" s="118"/>
      <c r="D2192" s="118"/>
      <c r="E2192" s="118"/>
      <c r="F2192" s="118"/>
      <c r="G2192" s="118"/>
      <c r="H2192" s="118"/>
      <c r="I2192" s="118"/>
      <c r="J2192" s="118"/>
      <c r="K2192" s="118"/>
      <c r="L2192" s="118"/>
      <c r="M2192" s="118"/>
      <c r="N2192" s="93"/>
    </row>
    <row r="2193" spans="2:14">
      <c r="B2193" s="118"/>
      <c r="C2193" s="118"/>
      <c r="D2193" s="118"/>
      <c r="E2193" s="118"/>
      <c r="F2193" s="118"/>
      <c r="G2193" s="118"/>
      <c r="H2193" s="118"/>
      <c r="I2193" s="118"/>
      <c r="J2193" s="118"/>
      <c r="K2193" s="118"/>
      <c r="L2193" s="118"/>
      <c r="M2193" s="118"/>
      <c r="N2193" s="93"/>
    </row>
    <row r="2194" spans="2:14">
      <c r="B2194" s="118"/>
      <c r="C2194" s="118"/>
      <c r="D2194" s="118"/>
      <c r="E2194" s="118"/>
      <c r="F2194" s="118"/>
      <c r="G2194" s="118"/>
      <c r="H2194" s="118"/>
      <c r="I2194" s="118"/>
      <c r="J2194" s="118"/>
      <c r="K2194" s="118"/>
      <c r="L2194" s="118"/>
      <c r="M2194" s="118"/>
      <c r="N2194" s="93"/>
    </row>
    <row r="2195" spans="2:14">
      <c r="B2195" s="118"/>
      <c r="C2195" s="118"/>
      <c r="D2195" s="118"/>
      <c r="E2195" s="118"/>
      <c r="F2195" s="118"/>
      <c r="G2195" s="118"/>
      <c r="H2195" s="118"/>
      <c r="I2195" s="118"/>
      <c r="J2195" s="118"/>
      <c r="K2195" s="118"/>
      <c r="L2195" s="118"/>
      <c r="M2195" s="118"/>
      <c r="N2195" s="93"/>
    </row>
    <row r="2196" spans="2:14">
      <c r="B2196" s="118"/>
      <c r="C2196" s="118"/>
      <c r="D2196" s="118"/>
      <c r="E2196" s="118"/>
      <c r="F2196" s="118"/>
      <c r="G2196" s="118"/>
      <c r="H2196" s="118"/>
      <c r="I2196" s="118"/>
      <c r="J2196" s="118"/>
      <c r="K2196" s="118"/>
      <c r="L2196" s="118"/>
      <c r="M2196" s="118"/>
      <c r="N2196" s="93"/>
    </row>
    <row r="2197" spans="2:14">
      <c r="B2197" s="118"/>
      <c r="C2197" s="118"/>
      <c r="D2197" s="118"/>
      <c r="E2197" s="118"/>
      <c r="F2197" s="118"/>
      <c r="G2197" s="118"/>
      <c r="H2197" s="118"/>
      <c r="I2197" s="118"/>
      <c r="J2197" s="118"/>
      <c r="K2197" s="118"/>
      <c r="L2197" s="118"/>
      <c r="M2197" s="118"/>
      <c r="N2197" s="93"/>
    </row>
    <row r="2198" spans="2:14">
      <c r="B2198" s="118"/>
      <c r="C2198" s="118"/>
      <c r="D2198" s="118"/>
      <c r="E2198" s="118"/>
      <c r="F2198" s="118"/>
      <c r="G2198" s="118"/>
      <c r="H2198" s="118"/>
      <c r="I2198" s="118"/>
      <c r="J2198" s="118"/>
      <c r="K2198" s="118"/>
      <c r="L2198" s="118"/>
      <c r="M2198" s="118"/>
      <c r="N2198" s="93"/>
    </row>
    <row r="2199" spans="2:14">
      <c r="B2199" s="118"/>
      <c r="C2199" s="118"/>
      <c r="D2199" s="118"/>
      <c r="E2199" s="118"/>
      <c r="F2199" s="118"/>
      <c r="G2199" s="118"/>
      <c r="H2199" s="118"/>
      <c r="I2199" s="118"/>
      <c r="J2199" s="118"/>
      <c r="K2199" s="118"/>
      <c r="L2199" s="118"/>
      <c r="M2199" s="118"/>
      <c r="N2199" s="93"/>
    </row>
    <row r="2200" spans="2:14">
      <c r="B2200" s="118"/>
      <c r="C2200" s="118"/>
      <c r="D2200" s="118"/>
      <c r="E2200" s="118"/>
      <c r="F2200" s="118"/>
      <c r="G2200" s="118"/>
      <c r="H2200" s="118"/>
      <c r="I2200" s="118"/>
      <c r="J2200" s="118"/>
      <c r="K2200" s="118"/>
      <c r="L2200" s="118"/>
      <c r="M2200" s="118"/>
      <c r="N2200" s="93"/>
    </row>
    <row r="2201" spans="2:14">
      <c r="B2201" s="118"/>
      <c r="C2201" s="118"/>
      <c r="D2201" s="118"/>
      <c r="E2201" s="118"/>
      <c r="F2201" s="118"/>
      <c r="G2201" s="118"/>
      <c r="H2201" s="118"/>
      <c r="I2201" s="118"/>
      <c r="J2201" s="118"/>
      <c r="K2201" s="118"/>
      <c r="L2201" s="118"/>
      <c r="M2201" s="118"/>
      <c r="N2201" s="93"/>
    </row>
    <row r="2202" spans="2:14">
      <c r="B2202" s="118"/>
      <c r="C2202" s="118"/>
      <c r="D2202" s="118"/>
      <c r="E2202" s="118"/>
      <c r="F2202" s="118"/>
      <c r="G2202" s="118"/>
      <c r="H2202" s="118"/>
      <c r="I2202" s="118"/>
      <c r="J2202" s="118"/>
      <c r="K2202" s="118"/>
      <c r="L2202" s="118"/>
      <c r="M2202" s="118"/>
      <c r="N2202" s="93"/>
    </row>
    <row r="2203" spans="2:14">
      <c r="B2203" s="118"/>
      <c r="C2203" s="118"/>
      <c r="D2203" s="118"/>
      <c r="E2203" s="118"/>
      <c r="F2203" s="118"/>
      <c r="G2203" s="118"/>
      <c r="H2203" s="118"/>
      <c r="I2203" s="118"/>
      <c r="J2203" s="118"/>
      <c r="K2203" s="118"/>
      <c r="L2203" s="118"/>
      <c r="M2203" s="118"/>
      <c r="N2203" s="93"/>
    </row>
    <row r="2204" spans="2:14">
      <c r="B2204" s="118"/>
      <c r="C2204" s="118"/>
      <c r="D2204" s="118"/>
      <c r="E2204" s="118"/>
      <c r="F2204" s="118"/>
      <c r="G2204" s="118"/>
      <c r="H2204" s="118"/>
      <c r="I2204" s="118"/>
      <c r="J2204" s="118"/>
      <c r="K2204" s="118"/>
      <c r="L2204" s="118"/>
      <c r="M2204" s="118"/>
      <c r="N2204" s="93"/>
    </row>
    <row r="2205" spans="2:14">
      <c r="B2205" s="118"/>
      <c r="C2205" s="118"/>
      <c r="D2205" s="118"/>
      <c r="E2205" s="118"/>
      <c r="F2205" s="118"/>
      <c r="G2205" s="118"/>
      <c r="H2205" s="118"/>
      <c r="I2205" s="118"/>
      <c r="J2205" s="118"/>
      <c r="K2205" s="118"/>
      <c r="L2205" s="118"/>
      <c r="M2205" s="118"/>
      <c r="N2205" s="93"/>
    </row>
    <row r="2206" spans="2:14">
      <c r="B2206" s="118"/>
      <c r="C2206" s="118"/>
      <c r="D2206" s="118"/>
      <c r="E2206" s="118"/>
      <c r="F2206" s="118"/>
      <c r="G2206" s="118"/>
      <c r="H2206" s="118"/>
      <c r="I2206" s="118"/>
      <c r="J2206" s="118"/>
      <c r="K2206" s="118"/>
      <c r="L2206" s="118"/>
      <c r="M2206" s="118"/>
      <c r="N2206" s="93"/>
    </row>
    <row r="2207" spans="2:14">
      <c r="B2207" s="118"/>
      <c r="C2207" s="118"/>
      <c r="D2207" s="118"/>
      <c r="E2207" s="118"/>
      <c r="F2207" s="118"/>
      <c r="G2207" s="118"/>
      <c r="H2207" s="118"/>
      <c r="I2207" s="118"/>
      <c r="J2207" s="118"/>
      <c r="K2207" s="118"/>
      <c r="L2207" s="118"/>
      <c r="M2207" s="118"/>
      <c r="N2207" s="93"/>
    </row>
    <row r="2208" spans="2:14">
      <c r="B2208" s="118"/>
      <c r="C2208" s="118"/>
      <c r="D2208" s="118"/>
      <c r="E2208" s="118"/>
      <c r="F2208" s="118"/>
      <c r="G2208" s="118"/>
      <c r="H2208" s="118"/>
      <c r="I2208" s="118"/>
      <c r="J2208" s="118"/>
      <c r="K2208" s="118"/>
      <c r="L2208" s="118"/>
      <c r="M2208" s="118"/>
      <c r="N2208" s="93"/>
    </row>
    <row r="2209" spans="2:14">
      <c r="B2209" s="118"/>
      <c r="C2209" s="118"/>
      <c r="D2209" s="118"/>
      <c r="E2209" s="118"/>
      <c r="F2209" s="118"/>
      <c r="G2209" s="118"/>
      <c r="H2209" s="118"/>
      <c r="I2209" s="118"/>
      <c r="J2209" s="118"/>
      <c r="K2209" s="118"/>
      <c r="L2209" s="118"/>
      <c r="M2209" s="118"/>
      <c r="N2209" s="93"/>
    </row>
    <row r="2210" spans="2:14">
      <c r="B2210" s="118"/>
      <c r="C2210" s="118"/>
      <c r="D2210" s="118"/>
      <c r="E2210" s="118"/>
      <c r="F2210" s="118"/>
      <c r="G2210" s="118"/>
      <c r="H2210" s="118"/>
      <c r="I2210" s="118"/>
      <c r="J2210" s="118"/>
      <c r="K2210" s="118"/>
      <c r="L2210" s="118"/>
      <c r="M2210" s="118"/>
      <c r="N2210" s="93"/>
    </row>
    <row r="2211" spans="2:14">
      <c r="B2211" s="118"/>
      <c r="C2211" s="118"/>
      <c r="D2211" s="118"/>
      <c r="E2211" s="118"/>
      <c r="F2211" s="118"/>
      <c r="G2211" s="118"/>
      <c r="H2211" s="118"/>
      <c r="I2211" s="118"/>
      <c r="J2211" s="118"/>
      <c r="K2211" s="118"/>
      <c r="L2211" s="118"/>
      <c r="M2211" s="118"/>
      <c r="N2211" s="93"/>
    </row>
    <row r="2212" spans="2:14">
      <c r="B2212" s="118"/>
      <c r="C2212" s="118"/>
      <c r="D2212" s="118"/>
      <c r="E2212" s="118"/>
      <c r="F2212" s="118"/>
      <c r="G2212" s="118"/>
      <c r="H2212" s="118"/>
      <c r="I2212" s="118"/>
      <c r="J2212" s="118"/>
      <c r="K2212" s="118"/>
      <c r="L2212" s="118"/>
      <c r="M2212" s="118"/>
      <c r="N2212" s="93"/>
    </row>
    <row r="2213" spans="2:14">
      <c r="B2213" s="118"/>
      <c r="C2213" s="118"/>
      <c r="D2213" s="118"/>
      <c r="E2213" s="118"/>
      <c r="F2213" s="118"/>
      <c r="G2213" s="118"/>
      <c r="H2213" s="118"/>
      <c r="I2213" s="118"/>
      <c r="J2213" s="118"/>
      <c r="K2213" s="118"/>
      <c r="L2213" s="118"/>
      <c r="M2213" s="118"/>
      <c r="N2213" s="93"/>
    </row>
    <row r="2214" spans="2:14">
      <c r="B2214" s="118"/>
      <c r="C2214" s="118"/>
      <c r="D2214" s="118"/>
      <c r="E2214" s="118"/>
      <c r="F2214" s="118"/>
      <c r="G2214" s="118"/>
      <c r="H2214" s="118"/>
      <c r="I2214" s="118"/>
      <c r="J2214" s="118"/>
      <c r="K2214" s="118"/>
      <c r="L2214" s="118"/>
      <c r="M2214" s="118"/>
      <c r="N2214" s="93"/>
    </row>
    <row r="2215" spans="2:14">
      <c r="B2215" s="118"/>
      <c r="C2215" s="118"/>
      <c r="D2215" s="118"/>
      <c r="E2215" s="118"/>
      <c r="F2215" s="118"/>
      <c r="G2215" s="118"/>
      <c r="H2215" s="118"/>
      <c r="I2215" s="118"/>
      <c r="J2215" s="118"/>
      <c r="K2215" s="118"/>
      <c r="L2215" s="118"/>
      <c r="M2215" s="118"/>
      <c r="N2215" s="93"/>
    </row>
    <row r="2216" spans="2:14">
      <c r="B2216" s="118"/>
      <c r="C2216" s="118"/>
      <c r="D2216" s="118"/>
      <c r="E2216" s="118"/>
      <c r="F2216" s="118"/>
      <c r="G2216" s="118"/>
      <c r="H2216" s="118"/>
      <c r="I2216" s="118"/>
      <c r="J2216" s="118"/>
      <c r="K2216" s="118"/>
      <c r="L2216" s="118"/>
      <c r="M2216" s="118"/>
      <c r="N2216" s="93"/>
    </row>
    <row r="2217" spans="2:14">
      <c r="B2217" s="118"/>
      <c r="C2217" s="118"/>
      <c r="D2217" s="118"/>
      <c r="E2217" s="118"/>
      <c r="F2217" s="118"/>
      <c r="G2217" s="118"/>
      <c r="H2217" s="118"/>
      <c r="I2217" s="118"/>
      <c r="J2217" s="118"/>
      <c r="K2217" s="118"/>
      <c r="L2217" s="118"/>
      <c r="M2217" s="118"/>
      <c r="N2217" s="93"/>
    </row>
    <row r="2218" spans="2:14">
      <c r="B2218" s="118"/>
      <c r="C2218" s="118"/>
      <c r="D2218" s="118"/>
      <c r="E2218" s="118"/>
      <c r="F2218" s="118"/>
      <c r="G2218" s="118"/>
      <c r="H2218" s="118"/>
      <c r="I2218" s="118"/>
      <c r="J2218" s="118"/>
      <c r="K2218" s="118"/>
      <c r="L2218" s="118"/>
      <c r="M2218" s="118"/>
      <c r="N2218" s="93"/>
    </row>
    <row r="2219" spans="2:14">
      <c r="B2219" s="118"/>
      <c r="C2219" s="118"/>
      <c r="D2219" s="118"/>
      <c r="E2219" s="118"/>
      <c r="F2219" s="118"/>
      <c r="G2219" s="118"/>
      <c r="H2219" s="118"/>
      <c r="I2219" s="118"/>
      <c r="J2219" s="118"/>
      <c r="K2219" s="118"/>
      <c r="L2219" s="118"/>
      <c r="M2219" s="118"/>
      <c r="N2219" s="93"/>
    </row>
    <row r="2220" spans="2:14">
      <c r="B2220" s="118"/>
      <c r="C2220" s="118"/>
      <c r="D2220" s="118"/>
      <c r="E2220" s="118"/>
      <c r="F2220" s="118"/>
      <c r="G2220" s="118"/>
      <c r="H2220" s="118"/>
      <c r="I2220" s="118"/>
      <c r="J2220" s="118"/>
      <c r="K2220" s="118"/>
      <c r="L2220" s="118"/>
      <c r="M2220" s="118"/>
      <c r="N2220" s="93"/>
    </row>
    <row r="2221" spans="2:14">
      <c r="B2221" s="118"/>
      <c r="C2221" s="118"/>
      <c r="D2221" s="118"/>
      <c r="E2221" s="118"/>
      <c r="F2221" s="118"/>
      <c r="G2221" s="118"/>
      <c r="H2221" s="118"/>
      <c r="I2221" s="118"/>
      <c r="J2221" s="118"/>
      <c r="K2221" s="118"/>
      <c r="L2221" s="118"/>
      <c r="M2221" s="118"/>
      <c r="N2221" s="93"/>
    </row>
    <row r="2222" spans="2:14">
      <c r="B2222" s="118"/>
      <c r="C2222" s="118"/>
      <c r="D2222" s="118"/>
      <c r="E2222" s="118"/>
      <c r="F2222" s="118"/>
      <c r="G2222" s="118"/>
      <c r="H2222" s="118"/>
      <c r="I2222" s="118"/>
      <c r="J2222" s="118"/>
      <c r="K2222" s="118"/>
      <c r="L2222" s="118"/>
      <c r="M2222" s="118"/>
      <c r="N2222" s="93"/>
    </row>
    <row r="2223" spans="2:14">
      <c r="B2223" s="118"/>
      <c r="C2223" s="118"/>
      <c r="D2223" s="118"/>
      <c r="E2223" s="118"/>
      <c r="F2223" s="118"/>
      <c r="G2223" s="118"/>
      <c r="H2223" s="118"/>
      <c r="I2223" s="118"/>
      <c r="J2223" s="118"/>
      <c r="K2223" s="118"/>
      <c r="L2223" s="118"/>
      <c r="M2223" s="118"/>
      <c r="N2223" s="93"/>
    </row>
    <row r="2224" spans="2:14">
      <c r="B2224" s="118"/>
      <c r="C2224" s="118"/>
      <c r="D2224" s="118"/>
      <c r="E2224" s="118"/>
      <c r="F2224" s="118"/>
      <c r="G2224" s="118"/>
      <c r="H2224" s="118"/>
      <c r="I2224" s="118"/>
      <c r="J2224" s="118"/>
      <c r="K2224" s="118"/>
      <c r="L2224" s="118"/>
      <c r="M2224" s="118"/>
      <c r="N2224" s="93"/>
    </row>
    <row r="2225" spans="2:14">
      <c r="B2225" s="118"/>
      <c r="C2225" s="118"/>
      <c r="D2225" s="118"/>
      <c r="E2225" s="118"/>
      <c r="F2225" s="118"/>
      <c r="G2225" s="118"/>
      <c r="H2225" s="118"/>
      <c r="I2225" s="118"/>
      <c r="J2225" s="118"/>
      <c r="K2225" s="118"/>
      <c r="L2225" s="118"/>
      <c r="M2225" s="118"/>
      <c r="N2225" s="93"/>
    </row>
    <row r="2226" spans="2:14">
      <c r="B2226" s="118"/>
      <c r="C2226" s="118"/>
      <c r="D2226" s="118"/>
      <c r="E2226" s="118"/>
      <c r="F2226" s="118"/>
      <c r="G2226" s="118"/>
      <c r="H2226" s="118"/>
      <c r="I2226" s="118"/>
      <c r="J2226" s="118"/>
      <c r="K2226" s="118"/>
      <c r="L2226" s="118"/>
      <c r="M2226" s="118"/>
      <c r="N2226" s="93"/>
    </row>
    <row r="2227" spans="2:14">
      <c r="B2227" s="118"/>
      <c r="C2227" s="118"/>
      <c r="D2227" s="118"/>
      <c r="E2227" s="118"/>
      <c r="F2227" s="118"/>
      <c r="G2227" s="118"/>
      <c r="H2227" s="118"/>
      <c r="I2227" s="118"/>
      <c r="J2227" s="118"/>
      <c r="K2227" s="118"/>
      <c r="L2227" s="118"/>
      <c r="M2227" s="118"/>
      <c r="N2227" s="93"/>
    </row>
    <row r="2228" spans="2:14">
      <c r="B2228" s="118"/>
      <c r="C2228" s="118"/>
      <c r="D2228" s="118"/>
      <c r="E2228" s="118"/>
      <c r="F2228" s="118"/>
      <c r="G2228" s="118"/>
      <c r="H2228" s="118"/>
      <c r="I2228" s="118"/>
      <c r="J2228" s="118"/>
      <c r="K2228" s="118"/>
      <c r="L2228" s="118"/>
      <c r="M2228" s="118"/>
      <c r="N2228" s="93"/>
    </row>
    <row r="2229" spans="2:14">
      <c r="B2229" s="118"/>
      <c r="C2229" s="118"/>
      <c r="D2229" s="118"/>
      <c r="E2229" s="118"/>
      <c r="F2229" s="118"/>
      <c r="G2229" s="118"/>
      <c r="H2229" s="118"/>
      <c r="I2229" s="118"/>
      <c r="J2229" s="118"/>
      <c r="K2229" s="118"/>
      <c r="L2229" s="118"/>
      <c r="M2229" s="118"/>
      <c r="N2229" s="93"/>
    </row>
    <row r="2230" spans="2:14">
      <c r="B2230" s="118"/>
      <c r="C2230" s="118"/>
      <c r="D2230" s="118"/>
      <c r="E2230" s="118"/>
      <c r="F2230" s="118"/>
      <c r="G2230" s="118"/>
      <c r="H2230" s="118"/>
      <c r="I2230" s="118"/>
      <c r="J2230" s="118"/>
      <c r="K2230" s="118"/>
      <c r="L2230" s="118"/>
      <c r="M2230" s="118"/>
      <c r="N2230" s="93"/>
    </row>
    <row r="2231" spans="2:14">
      <c r="B2231" s="118"/>
      <c r="C2231" s="118"/>
      <c r="D2231" s="118"/>
      <c r="E2231" s="118"/>
      <c r="F2231" s="118"/>
      <c r="G2231" s="118"/>
      <c r="H2231" s="118"/>
      <c r="I2231" s="118"/>
      <c r="J2231" s="118"/>
      <c r="K2231" s="118"/>
      <c r="L2231" s="118"/>
      <c r="M2231" s="118"/>
      <c r="N2231" s="93"/>
    </row>
    <row r="2232" spans="2:14">
      <c r="B2232" s="118"/>
      <c r="C2232" s="118"/>
      <c r="D2232" s="118"/>
      <c r="E2232" s="118"/>
      <c r="F2232" s="118"/>
      <c r="G2232" s="118"/>
      <c r="H2232" s="118"/>
      <c r="I2232" s="118"/>
      <c r="J2232" s="118"/>
      <c r="K2232" s="118"/>
      <c r="L2232" s="118"/>
      <c r="M2232" s="118"/>
      <c r="N2232" s="93"/>
    </row>
    <row r="2233" spans="2:14">
      <c r="B2233" s="118"/>
      <c r="C2233" s="118"/>
      <c r="D2233" s="118"/>
      <c r="E2233" s="118"/>
      <c r="F2233" s="118"/>
      <c r="G2233" s="118"/>
      <c r="H2233" s="118"/>
      <c r="I2233" s="118"/>
      <c r="J2233" s="118"/>
      <c r="K2233" s="118"/>
      <c r="L2233" s="118"/>
      <c r="M2233" s="118"/>
      <c r="N2233" s="93"/>
    </row>
    <row r="2234" spans="2:14">
      <c r="B2234" s="118"/>
      <c r="C2234" s="118"/>
      <c r="D2234" s="118"/>
      <c r="E2234" s="118"/>
      <c r="F2234" s="118"/>
      <c r="G2234" s="118"/>
      <c r="H2234" s="118"/>
      <c r="I2234" s="118"/>
      <c r="J2234" s="118"/>
      <c r="K2234" s="118"/>
      <c r="L2234" s="118"/>
      <c r="M2234" s="118"/>
      <c r="N2234" s="93"/>
    </row>
    <row r="2235" spans="2:14">
      <c r="B2235" s="118"/>
      <c r="C2235" s="118"/>
      <c r="D2235" s="118"/>
      <c r="E2235" s="118"/>
      <c r="F2235" s="118"/>
      <c r="G2235" s="118"/>
      <c r="H2235" s="118"/>
      <c r="I2235" s="118"/>
      <c r="J2235" s="118"/>
      <c r="K2235" s="118"/>
      <c r="L2235" s="118"/>
      <c r="M2235" s="118"/>
      <c r="N2235" s="93"/>
    </row>
    <row r="2236" spans="2:14">
      <c r="B2236" s="118"/>
      <c r="C2236" s="118"/>
      <c r="D2236" s="118"/>
      <c r="E2236" s="118"/>
      <c r="F2236" s="118"/>
      <c r="G2236" s="118"/>
      <c r="H2236" s="118"/>
      <c r="I2236" s="118"/>
      <c r="J2236" s="118"/>
      <c r="K2236" s="118"/>
      <c r="L2236" s="118"/>
      <c r="M2236" s="118"/>
      <c r="N2236" s="93"/>
    </row>
    <row r="2237" spans="2:14">
      <c r="B2237" s="118"/>
      <c r="C2237" s="118"/>
      <c r="D2237" s="118"/>
      <c r="E2237" s="118"/>
      <c r="F2237" s="118"/>
      <c r="G2237" s="118"/>
      <c r="H2237" s="118"/>
      <c r="I2237" s="118"/>
      <c r="J2237" s="118"/>
      <c r="K2237" s="118"/>
      <c r="L2237" s="118"/>
      <c r="M2237" s="118"/>
      <c r="N2237" s="93"/>
    </row>
    <row r="2238" spans="2:14">
      <c r="B2238" s="118"/>
      <c r="C2238" s="118"/>
      <c r="D2238" s="118"/>
      <c r="E2238" s="118"/>
      <c r="F2238" s="118"/>
      <c r="G2238" s="118"/>
      <c r="H2238" s="118"/>
      <c r="I2238" s="118"/>
      <c r="J2238" s="118"/>
      <c r="K2238" s="118"/>
      <c r="L2238" s="118"/>
      <c r="M2238" s="118"/>
      <c r="N2238" s="93"/>
    </row>
    <row r="2239" spans="2:14">
      <c r="B2239" s="118"/>
      <c r="C2239" s="118"/>
      <c r="D2239" s="118"/>
      <c r="E2239" s="118"/>
      <c r="F2239" s="118"/>
      <c r="G2239" s="118"/>
      <c r="H2239" s="118"/>
      <c r="I2239" s="118"/>
      <c r="J2239" s="118"/>
      <c r="K2239" s="118"/>
      <c r="L2239" s="118"/>
      <c r="M2239" s="118"/>
      <c r="N2239" s="93"/>
    </row>
    <row r="2240" spans="2:14">
      <c r="B2240" s="118"/>
      <c r="C2240" s="118"/>
      <c r="D2240" s="118"/>
      <c r="E2240" s="118"/>
      <c r="F2240" s="118"/>
      <c r="G2240" s="118"/>
      <c r="H2240" s="118"/>
      <c r="I2240" s="118"/>
      <c r="J2240" s="118"/>
      <c r="K2240" s="118"/>
      <c r="L2240" s="118"/>
      <c r="M2240" s="118"/>
      <c r="N2240" s="93"/>
    </row>
    <row r="2241" spans="2:14">
      <c r="B2241" s="118"/>
      <c r="C2241" s="118"/>
      <c r="D2241" s="118"/>
      <c r="E2241" s="118"/>
      <c r="F2241" s="118"/>
      <c r="G2241" s="118"/>
      <c r="H2241" s="118"/>
      <c r="I2241" s="118"/>
      <c r="J2241" s="118"/>
      <c r="K2241" s="118"/>
      <c r="L2241" s="118"/>
      <c r="M2241" s="118"/>
      <c r="N2241" s="93"/>
    </row>
    <row r="2242" spans="2:14">
      <c r="B2242" s="118"/>
      <c r="C2242" s="118"/>
      <c r="D2242" s="118"/>
      <c r="E2242" s="118"/>
      <c r="F2242" s="118"/>
      <c r="G2242" s="118"/>
      <c r="H2242" s="118"/>
      <c r="I2242" s="118"/>
      <c r="J2242" s="118"/>
      <c r="K2242" s="118"/>
      <c r="L2242" s="118"/>
      <c r="M2242" s="118"/>
      <c r="N2242" s="93"/>
    </row>
    <row r="2243" spans="2:14">
      <c r="B2243" s="118"/>
      <c r="C2243" s="118"/>
      <c r="D2243" s="118"/>
      <c r="E2243" s="118"/>
      <c r="F2243" s="118"/>
      <c r="G2243" s="118"/>
      <c r="H2243" s="118"/>
      <c r="I2243" s="118"/>
      <c r="J2243" s="118"/>
      <c r="K2243" s="118"/>
      <c r="L2243" s="118"/>
      <c r="M2243" s="118"/>
      <c r="N2243" s="93"/>
    </row>
    <row r="2244" spans="2:14">
      <c r="B2244" s="118"/>
      <c r="C2244" s="118"/>
      <c r="D2244" s="118"/>
      <c r="E2244" s="118"/>
      <c r="F2244" s="118"/>
      <c r="G2244" s="118"/>
      <c r="H2244" s="118"/>
      <c r="I2244" s="118"/>
      <c r="J2244" s="118"/>
      <c r="K2244" s="118"/>
      <c r="L2244" s="118"/>
      <c r="M2244" s="118"/>
      <c r="N2244" s="93"/>
    </row>
    <row r="2245" spans="2:14">
      <c r="B2245" s="118"/>
      <c r="C2245" s="118"/>
      <c r="D2245" s="118"/>
      <c r="E2245" s="118"/>
      <c r="F2245" s="118"/>
      <c r="G2245" s="118"/>
      <c r="H2245" s="118"/>
      <c r="I2245" s="118"/>
      <c r="J2245" s="118"/>
      <c r="K2245" s="118"/>
      <c r="L2245" s="118"/>
      <c r="M2245" s="118"/>
      <c r="N2245" s="93"/>
    </row>
    <row r="2246" spans="2:14">
      <c r="B2246" s="118"/>
      <c r="C2246" s="118"/>
      <c r="D2246" s="118"/>
      <c r="E2246" s="118"/>
      <c r="F2246" s="118"/>
      <c r="G2246" s="118"/>
      <c r="H2246" s="118"/>
      <c r="I2246" s="118"/>
      <c r="J2246" s="118"/>
      <c r="K2246" s="118"/>
      <c r="L2246" s="118"/>
      <c r="M2246" s="118"/>
      <c r="N2246" s="93"/>
    </row>
    <row r="2247" spans="2:14">
      <c r="B2247" s="118"/>
      <c r="C2247" s="118"/>
      <c r="D2247" s="118"/>
      <c r="E2247" s="118"/>
      <c r="F2247" s="118"/>
      <c r="G2247" s="118"/>
      <c r="H2247" s="118"/>
      <c r="I2247" s="118"/>
      <c r="J2247" s="118"/>
      <c r="K2247" s="118"/>
      <c r="L2247" s="118"/>
      <c r="M2247" s="118"/>
      <c r="N2247" s="93"/>
    </row>
    <row r="2248" spans="2:14">
      <c r="B2248" s="118"/>
      <c r="C2248" s="118"/>
      <c r="D2248" s="118"/>
      <c r="E2248" s="118"/>
      <c r="F2248" s="118"/>
      <c r="G2248" s="118"/>
      <c r="H2248" s="118"/>
      <c r="I2248" s="118"/>
      <c r="J2248" s="118"/>
      <c r="K2248" s="118"/>
      <c r="L2248" s="118"/>
      <c r="M2248" s="118"/>
      <c r="N2248" s="93"/>
    </row>
    <row r="2249" spans="2:14">
      <c r="B2249" s="118"/>
      <c r="C2249" s="118"/>
      <c r="D2249" s="118"/>
      <c r="E2249" s="118"/>
      <c r="F2249" s="118"/>
      <c r="G2249" s="118"/>
      <c r="H2249" s="118"/>
      <c r="I2249" s="118"/>
      <c r="J2249" s="118"/>
      <c r="K2249" s="118"/>
      <c r="L2249" s="118"/>
      <c r="M2249" s="118"/>
      <c r="N2249" s="93"/>
    </row>
    <row r="2250" spans="2:14">
      <c r="B2250" s="118"/>
      <c r="C2250" s="118"/>
      <c r="D2250" s="118"/>
      <c r="E2250" s="118"/>
      <c r="F2250" s="118"/>
      <c r="G2250" s="118"/>
      <c r="H2250" s="118"/>
      <c r="I2250" s="118"/>
      <c r="J2250" s="118"/>
      <c r="K2250" s="118"/>
      <c r="L2250" s="118"/>
      <c r="M2250" s="118"/>
      <c r="N2250" s="93"/>
    </row>
    <row r="2251" spans="2:14">
      <c r="B2251" s="118"/>
      <c r="C2251" s="118"/>
      <c r="D2251" s="118"/>
      <c r="E2251" s="118"/>
      <c r="F2251" s="118"/>
      <c r="G2251" s="118"/>
      <c r="H2251" s="118"/>
      <c r="I2251" s="118"/>
      <c r="J2251" s="118"/>
      <c r="K2251" s="118"/>
      <c r="L2251" s="118"/>
      <c r="M2251" s="118"/>
      <c r="N2251" s="93"/>
    </row>
    <row r="2252" spans="2:14">
      <c r="B2252" s="118"/>
      <c r="C2252" s="118"/>
      <c r="D2252" s="118"/>
      <c r="E2252" s="118"/>
      <c r="F2252" s="118"/>
      <c r="G2252" s="118"/>
      <c r="H2252" s="118"/>
      <c r="I2252" s="118"/>
      <c r="J2252" s="118"/>
      <c r="K2252" s="118"/>
      <c r="L2252" s="118"/>
      <c r="M2252" s="118"/>
      <c r="N2252" s="93"/>
    </row>
    <row r="2253" spans="2:14">
      <c r="B2253" s="118"/>
      <c r="C2253" s="118"/>
      <c r="D2253" s="118"/>
      <c r="E2253" s="118"/>
      <c r="F2253" s="118"/>
      <c r="G2253" s="118"/>
      <c r="H2253" s="118"/>
      <c r="I2253" s="118"/>
      <c r="J2253" s="118"/>
      <c r="K2253" s="118"/>
      <c r="L2253" s="118"/>
      <c r="M2253" s="118"/>
      <c r="N2253" s="93"/>
    </row>
    <row r="2254" spans="2:14">
      <c r="B2254" s="118"/>
      <c r="C2254" s="118"/>
      <c r="D2254" s="118"/>
      <c r="E2254" s="118"/>
      <c r="F2254" s="118"/>
      <c r="G2254" s="118"/>
      <c r="H2254" s="118"/>
      <c r="I2254" s="118"/>
      <c r="J2254" s="118"/>
      <c r="K2254" s="118"/>
      <c r="L2254" s="118"/>
      <c r="M2254" s="118"/>
      <c r="N2254" s="93"/>
    </row>
    <row r="2255" spans="2:14">
      <c r="B2255" s="118"/>
      <c r="C2255" s="118"/>
      <c r="D2255" s="118"/>
      <c r="E2255" s="118"/>
      <c r="F2255" s="118"/>
      <c r="G2255" s="118"/>
      <c r="H2255" s="118"/>
      <c r="I2255" s="118"/>
      <c r="J2255" s="118"/>
      <c r="K2255" s="118"/>
      <c r="L2255" s="118"/>
      <c r="M2255" s="118"/>
      <c r="N2255" s="93"/>
    </row>
    <row r="2256" spans="2:14">
      <c r="B2256" s="118"/>
      <c r="C2256" s="118"/>
      <c r="D2256" s="118"/>
      <c r="E2256" s="118"/>
      <c r="F2256" s="118"/>
      <c r="G2256" s="118"/>
      <c r="H2256" s="118"/>
      <c r="I2256" s="118"/>
      <c r="J2256" s="118"/>
      <c r="K2256" s="118"/>
      <c r="L2256" s="118"/>
      <c r="M2256" s="118"/>
      <c r="N2256" s="93"/>
    </row>
    <row r="2257" spans="2:14">
      <c r="B2257" s="118"/>
      <c r="C2257" s="118"/>
      <c r="D2257" s="118"/>
      <c r="E2257" s="118"/>
      <c r="F2257" s="118"/>
      <c r="G2257" s="118"/>
      <c r="H2257" s="118"/>
      <c r="I2257" s="118"/>
      <c r="J2257" s="118"/>
      <c r="K2257" s="118"/>
      <c r="L2257" s="118"/>
      <c r="M2257" s="118"/>
      <c r="N2257" s="93"/>
    </row>
    <row r="2258" spans="2:14">
      <c r="B2258" s="118"/>
      <c r="C2258" s="118"/>
      <c r="D2258" s="118"/>
      <c r="E2258" s="118"/>
      <c r="F2258" s="118"/>
      <c r="G2258" s="118"/>
      <c r="H2258" s="118"/>
      <c r="I2258" s="118"/>
      <c r="J2258" s="118"/>
      <c r="K2258" s="118"/>
      <c r="L2258" s="118"/>
      <c r="M2258" s="118"/>
      <c r="N2258" s="93"/>
    </row>
    <row r="2259" spans="2:14">
      <c r="B2259" s="118"/>
      <c r="C2259" s="118"/>
      <c r="D2259" s="118"/>
      <c r="E2259" s="118"/>
      <c r="F2259" s="118"/>
      <c r="G2259" s="118"/>
      <c r="H2259" s="118"/>
      <c r="I2259" s="118"/>
      <c r="J2259" s="118"/>
      <c r="K2259" s="118"/>
      <c r="L2259" s="118"/>
      <c r="M2259" s="118"/>
      <c r="N2259" s="93"/>
    </row>
    <row r="2260" spans="2:14">
      <c r="B2260" s="118"/>
      <c r="C2260" s="118"/>
      <c r="D2260" s="118"/>
      <c r="E2260" s="118"/>
      <c r="F2260" s="118"/>
      <c r="G2260" s="118"/>
      <c r="H2260" s="118"/>
      <c r="I2260" s="118"/>
      <c r="J2260" s="118"/>
      <c r="K2260" s="118"/>
      <c r="L2260" s="118"/>
      <c r="M2260" s="118"/>
      <c r="N2260" s="93"/>
    </row>
    <row r="2261" spans="2:14">
      <c r="B2261" s="118"/>
      <c r="C2261" s="118"/>
      <c r="D2261" s="118"/>
      <c r="E2261" s="118"/>
      <c r="F2261" s="118"/>
      <c r="G2261" s="118"/>
      <c r="H2261" s="118"/>
      <c r="I2261" s="118"/>
      <c r="J2261" s="118"/>
      <c r="K2261" s="118"/>
      <c r="L2261" s="118"/>
      <c r="M2261" s="118"/>
      <c r="N2261" s="93"/>
    </row>
    <row r="2262" spans="2:14">
      <c r="B2262" s="118"/>
      <c r="C2262" s="118"/>
      <c r="D2262" s="118"/>
      <c r="E2262" s="118"/>
      <c r="F2262" s="118"/>
      <c r="G2262" s="118"/>
      <c r="H2262" s="118"/>
      <c r="I2262" s="118"/>
      <c r="J2262" s="118"/>
      <c r="K2262" s="118"/>
      <c r="L2262" s="118"/>
      <c r="M2262" s="118"/>
      <c r="N2262" s="93"/>
    </row>
    <row r="2263" spans="2:14">
      <c r="B2263" s="118"/>
      <c r="C2263" s="118"/>
      <c r="D2263" s="118"/>
      <c r="E2263" s="118"/>
      <c r="F2263" s="118"/>
      <c r="G2263" s="118"/>
      <c r="H2263" s="118"/>
      <c r="I2263" s="118"/>
      <c r="J2263" s="118"/>
      <c r="K2263" s="118"/>
      <c r="L2263" s="118"/>
      <c r="M2263" s="118"/>
      <c r="N2263" s="93"/>
    </row>
    <row r="2264" spans="2:14">
      <c r="B2264" s="118"/>
      <c r="C2264" s="118"/>
      <c r="D2264" s="118"/>
      <c r="E2264" s="118"/>
      <c r="F2264" s="118"/>
      <c r="G2264" s="118"/>
      <c r="H2264" s="118"/>
      <c r="I2264" s="118"/>
      <c r="J2264" s="118"/>
      <c r="K2264" s="118"/>
      <c r="L2264" s="118"/>
      <c r="M2264" s="118"/>
      <c r="N2264" s="93"/>
    </row>
    <row r="2265" spans="2:14">
      <c r="B2265" s="118"/>
      <c r="C2265" s="118"/>
      <c r="D2265" s="118"/>
      <c r="E2265" s="118"/>
      <c r="F2265" s="118"/>
      <c r="G2265" s="118"/>
      <c r="H2265" s="118"/>
      <c r="I2265" s="118"/>
      <c r="J2265" s="118"/>
      <c r="K2265" s="118"/>
      <c r="L2265" s="118"/>
      <c r="M2265" s="118"/>
      <c r="N2265" s="93"/>
    </row>
    <row r="2266" spans="2:14">
      <c r="B2266" s="118"/>
      <c r="C2266" s="118"/>
      <c r="D2266" s="118"/>
      <c r="E2266" s="118"/>
      <c r="F2266" s="118"/>
      <c r="G2266" s="118"/>
      <c r="H2266" s="118"/>
      <c r="I2266" s="118"/>
      <c r="J2266" s="118"/>
      <c r="K2266" s="118"/>
      <c r="L2266" s="118"/>
      <c r="M2266" s="118"/>
      <c r="N2266" s="93"/>
    </row>
    <row r="2267" spans="2:14">
      <c r="B2267" s="118"/>
      <c r="C2267" s="118"/>
      <c r="D2267" s="118"/>
      <c r="E2267" s="118"/>
      <c r="F2267" s="118"/>
      <c r="G2267" s="118"/>
      <c r="H2267" s="118"/>
      <c r="I2267" s="118"/>
      <c r="J2267" s="118"/>
      <c r="K2267" s="118"/>
      <c r="L2267" s="118"/>
      <c r="M2267" s="118"/>
      <c r="N2267" s="93"/>
    </row>
    <row r="2268" spans="2:14">
      <c r="B2268" s="118"/>
      <c r="C2268" s="118"/>
      <c r="D2268" s="118"/>
      <c r="E2268" s="118"/>
      <c r="F2268" s="118"/>
      <c r="G2268" s="118"/>
      <c r="H2268" s="118"/>
      <c r="I2268" s="118"/>
      <c r="J2268" s="118"/>
      <c r="K2268" s="118"/>
      <c r="L2268" s="118"/>
      <c r="M2268" s="118"/>
      <c r="N2268" s="93"/>
    </row>
    <row r="2269" spans="2:14">
      <c r="B2269" s="118"/>
      <c r="C2269" s="118"/>
      <c r="D2269" s="118"/>
      <c r="E2269" s="118"/>
      <c r="F2269" s="118"/>
      <c r="G2269" s="118"/>
      <c r="H2269" s="118"/>
      <c r="I2269" s="118"/>
      <c r="J2269" s="118"/>
      <c r="K2269" s="118"/>
      <c r="L2269" s="118"/>
      <c r="M2269" s="118"/>
      <c r="N2269" s="93"/>
    </row>
    <row r="2270" spans="2:14">
      <c r="B2270" s="118"/>
      <c r="C2270" s="118"/>
      <c r="D2270" s="118"/>
      <c r="E2270" s="118"/>
      <c r="F2270" s="118"/>
      <c r="G2270" s="118"/>
      <c r="H2270" s="118"/>
      <c r="I2270" s="118"/>
      <c r="J2270" s="118"/>
      <c r="K2270" s="118"/>
      <c r="L2270" s="118"/>
      <c r="M2270" s="118"/>
      <c r="N2270" s="93"/>
    </row>
    <row r="2271" spans="2:14">
      <c r="B2271" s="118"/>
      <c r="C2271" s="118"/>
      <c r="D2271" s="118"/>
      <c r="E2271" s="118"/>
      <c r="F2271" s="118"/>
      <c r="G2271" s="118"/>
      <c r="H2271" s="118"/>
      <c r="I2271" s="118"/>
      <c r="J2271" s="118"/>
      <c r="K2271" s="118"/>
      <c r="L2271" s="118"/>
      <c r="M2271" s="118"/>
      <c r="N2271" s="93"/>
    </row>
    <row r="2272" spans="2:14">
      <c r="B2272" s="118"/>
      <c r="C2272" s="118"/>
      <c r="D2272" s="118"/>
      <c r="E2272" s="118"/>
      <c r="F2272" s="118"/>
      <c r="G2272" s="118"/>
      <c r="H2272" s="118"/>
      <c r="I2272" s="118"/>
      <c r="J2272" s="118"/>
      <c r="K2272" s="118"/>
      <c r="L2272" s="118"/>
      <c r="M2272" s="118"/>
      <c r="N2272" s="93"/>
    </row>
    <row r="2273" spans="2:14">
      <c r="B2273" s="118"/>
      <c r="C2273" s="118"/>
      <c r="D2273" s="118"/>
      <c r="E2273" s="118"/>
      <c r="F2273" s="118"/>
      <c r="G2273" s="118"/>
      <c r="H2273" s="118"/>
      <c r="I2273" s="118"/>
      <c r="J2273" s="118"/>
      <c r="K2273" s="118"/>
      <c r="L2273" s="118"/>
      <c r="M2273" s="118"/>
      <c r="N2273" s="93"/>
    </row>
    <row r="2274" spans="2:14">
      <c r="B2274" s="118"/>
      <c r="C2274" s="118"/>
      <c r="D2274" s="118"/>
      <c r="E2274" s="118"/>
      <c r="F2274" s="118"/>
      <c r="G2274" s="118"/>
      <c r="H2274" s="118"/>
      <c r="I2274" s="118"/>
      <c r="J2274" s="118"/>
      <c r="K2274" s="118"/>
      <c r="L2274" s="118"/>
      <c r="M2274" s="118"/>
      <c r="N2274" s="93"/>
    </row>
    <row r="2275" spans="2:14">
      <c r="B2275" s="118"/>
      <c r="C2275" s="118"/>
      <c r="D2275" s="118"/>
      <c r="E2275" s="118"/>
      <c r="F2275" s="118"/>
      <c r="G2275" s="118"/>
      <c r="H2275" s="118"/>
      <c r="I2275" s="118"/>
      <c r="J2275" s="118"/>
      <c r="K2275" s="118"/>
      <c r="L2275" s="118"/>
      <c r="M2275" s="118"/>
      <c r="N2275" s="93"/>
    </row>
    <row r="2276" spans="2:14">
      <c r="B2276" s="118"/>
      <c r="C2276" s="118"/>
      <c r="D2276" s="118"/>
      <c r="E2276" s="118"/>
      <c r="F2276" s="118"/>
      <c r="G2276" s="118"/>
      <c r="H2276" s="118"/>
      <c r="I2276" s="118"/>
      <c r="J2276" s="118"/>
      <c r="K2276" s="118"/>
      <c r="L2276" s="118"/>
      <c r="M2276" s="118"/>
      <c r="N2276" s="93"/>
    </row>
    <row r="2277" spans="2:14">
      <c r="B2277" s="118"/>
      <c r="C2277" s="118"/>
      <c r="D2277" s="118"/>
      <c r="E2277" s="118"/>
      <c r="F2277" s="118"/>
      <c r="G2277" s="118"/>
      <c r="H2277" s="118"/>
      <c r="I2277" s="118"/>
      <c r="J2277" s="118"/>
      <c r="K2277" s="118"/>
      <c r="L2277" s="118"/>
      <c r="M2277" s="118"/>
      <c r="N2277" s="93"/>
    </row>
    <row r="2278" spans="2:14">
      <c r="B2278" s="118"/>
      <c r="C2278" s="118"/>
      <c r="D2278" s="118"/>
      <c r="E2278" s="118"/>
      <c r="F2278" s="118"/>
      <c r="G2278" s="118"/>
      <c r="H2278" s="118"/>
      <c r="I2278" s="118"/>
      <c r="J2278" s="118"/>
      <c r="K2278" s="118"/>
      <c r="L2278" s="118"/>
      <c r="M2278" s="118"/>
      <c r="N2278" s="93"/>
    </row>
    <row r="2279" spans="2:14">
      <c r="B2279" s="118"/>
      <c r="C2279" s="118"/>
      <c r="D2279" s="118"/>
      <c r="E2279" s="118"/>
      <c r="F2279" s="118"/>
      <c r="G2279" s="118"/>
      <c r="H2279" s="118"/>
      <c r="I2279" s="118"/>
      <c r="J2279" s="118"/>
      <c r="K2279" s="118"/>
      <c r="L2279" s="118"/>
      <c r="M2279" s="118"/>
      <c r="N2279" s="93"/>
    </row>
    <row r="2280" spans="2:14">
      <c r="B2280" s="118"/>
      <c r="C2280" s="118"/>
      <c r="D2280" s="118"/>
      <c r="E2280" s="118"/>
      <c r="F2280" s="118"/>
      <c r="G2280" s="118"/>
      <c r="H2280" s="118"/>
      <c r="I2280" s="118"/>
      <c r="J2280" s="118"/>
      <c r="K2280" s="118"/>
      <c r="L2280" s="118"/>
      <c r="M2280" s="118"/>
      <c r="N2280" s="93"/>
    </row>
    <row r="2281" spans="2:14">
      <c r="B2281" s="118"/>
      <c r="C2281" s="118"/>
      <c r="D2281" s="118"/>
      <c r="E2281" s="118"/>
      <c r="F2281" s="118"/>
      <c r="G2281" s="118"/>
      <c r="H2281" s="118"/>
      <c r="I2281" s="118"/>
      <c r="J2281" s="118"/>
      <c r="K2281" s="118"/>
      <c r="L2281" s="118"/>
      <c r="M2281" s="118"/>
      <c r="N2281" s="93"/>
    </row>
    <row r="2282" spans="2:14">
      <c r="B2282" s="118"/>
      <c r="C2282" s="118"/>
      <c r="D2282" s="118"/>
      <c r="E2282" s="118"/>
      <c r="F2282" s="118"/>
      <c r="G2282" s="118"/>
      <c r="H2282" s="118"/>
      <c r="I2282" s="118"/>
      <c r="J2282" s="118"/>
      <c r="K2282" s="118"/>
      <c r="L2282" s="118"/>
      <c r="M2282" s="118"/>
      <c r="N2282" s="93"/>
    </row>
    <row r="2283" spans="2:14">
      <c r="B2283" s="118"/>
      <c r="C2283" s="118"/>
      <c r="D2283" s="118"/>
      <c r="E2283" s="118"/>
      <c r="F2283" s="118"/>
      <c r="G2283" s="118"/>
      <c r="H2283" s="118"/>
      <c r="I2283" s="118"/>
      <c r="J2283" s="118"/>
      <c r="K2283" s="118"/>
      <c r="L2283" s="118"/>
      <c r="M2283" s="118"/>
      <c r="N2283" s="93"/>
    </row>
    <row r="2284" spans="2:14">
      <c r="B2284" s="118"/>
      <c r="C2284" s="118"/>
      <c r="D2284" s="118"/>
      <c r="E2284" s="118"/>
      <c r="F2284" s="118"/>
      <c r="G2284" s="118"/>
      <c r="H2284" s="118"/>
      <c r="I2284" s="118"/>
      <c r="J2284" s="118"/>
      <c r="K2284" s="118"/>
      <c r="L2284" s="118"/>
      <c r="M2284" s="118"/>
      <c r="N2284" s="93"/>
    </row>
    <row r="2285" spans="2:14">
      <c r="B2285" s="118"/>
      <c r="C2285" s="118"/>
      <c r="D2285" s="118"/>
      <c r="E2285" s="118"/>
      <c r="F2285" s="118"/>
      <c r="G2285" s="118"/>
      <c r="H2285" s="118"/>
      <c r="I2285" s="118"/>
      <c r="J2285" s="118"/>
      <c r="K2285" s="118"/>
      <c r="L2285" s="118"/>
      <c r="M2285" s="118"/>
      <c r="N2285" s="93"/>
    </row>
    <row r="2286" spans="2:14">
      <c r="B2286" s="118"/>
      <c r="C2286" s="118"/>
      <c r="D2286" s="118"/>
      <c r="E2286" s="118"/>
      <c r="F2286" s="118"/>
      <c r="G2286" s="118"/>
      <c r="H2286" s="118"/>
      <c r="I2286" s="118"/>
      <c r="J2286" s="118"/>
      <c r="K2286" s="118"/>
      <c r="L2286" s="118"/>
      <c r="M2286" s="118"/>
      <c r="N2286" s="93"/>
    </row>
    <row r="2287" spans="2:14">
      <c r="B2287" s="118"/>
      <c r="C2287" s="118"/>
      <c r="D2287" s="118"/>
      <c r="E2287" s="118"/>
      <c r="F2287" s="118"/>
      <c r="G2287" s="118"/>
      <c r="H2287" s="118"/>
      <c r="I2287" s="118"/>
      <c r="J2287" s="118"/>
      <c r="K2287" s="118"/>
      <c r="L2287" s="118"/>
      <c r="M2287" s="118"/>
      <c r="N2287" s="93"/>
    </row>
    <row r="2288" spans="2:14">
      <c r="B2288" s="118"/>
      <c r="C2288" s="118"/>
      <c r="D2288" s="118"/>
      <c r="E2288" s="118"/>
      <c r="F2288" s="118"/>
      <c r="G2288" s="118"/>
      <c r="H2288" s="118"/>
      <c r="I2288" s="118"/>
      <c r="J2288" s="118"/>
      <c r="K2288" s="118"/>
      <c r="L2288" s="118"/>
      <c r="M2288" s="118"/>
      <c r="N2288" s="93"/>
    </row>
    <row r="2289" spans="2:14">
      <c r="B2289" s="118"/>
      <c r="C2289" s="118"/>
      <c r="D2289" s="118"/>
      <c r="E2289" s="118"/>
      <c r="F2289" s="118"/>
      <c r="G2289" s="118"/>
      <c r="H2289" s="118"/>
      <c r="I2289" s="118"/>
      <c r="J2289" s="118"/>
      <c r="K2289" s="118"/>
      <c r="L2289" s="118"/>
      <c r="M2289" s="118"/>
      <c r="N2289" s="93"/>
    </row>
    <row r="2290" spans="2:14">
      <c r="B2290" s="118"/>
      <c r="C2290" s="118"/>
      <c r="D2290" s="118"/>
      <c r="E2290" s="118"/>
      <c r="F2290" s="118"/>
      <c r="G2290" s="118"/>
      <c r="H2290" s="118"/>
      <c r="I2290" s="118"/>
      <c r="J2290" s="118"/>
      <c r="K2290" s="118"/>
      <c r="L2290" s="118"/>
      <c r="M2290" s="118"/>
      <c r="N2290" s="93"/>
    </row>
    <row r="2291" spans="2:14">
      <c r="B2291" s="118"/>
      <c r="C2291" s="118"/>
      <c r="D2291" s="118"/>
      <c r="E2291" s="118"/>
      <c r="F2291" s="118"/>
      <c r="G2291" s="118"/>
      <c r="H2291" s="118"/>
      <c r="I2291" s="118"/>
      <c r="J2291" s="118"/>
      <c r="K2291" s="118"/>
      <c r="L2291" s="118"/>
      <c r="M2291" s="118"/>
      <c r="N2291" s="93"/>
    </row>
    <row r="2292" spans="2:14">
      <c r="B2292" s="118"/>
      <c r="C2292" s="118"/>
      <c r="D2292" s="118"/>
      <c r="E2292" s="118"/>
      <c r="F2292" s="118"/>
      <c r="G2292" s="118"/>
      <c r="H2292" s="118"/>
      <c r="I2292" s="118"/>
      <c r="J2292" s="118"/>
      <c r="K2292" s="118"/>
      <c r="L2292" s="118"/>
      <c r="M2292" s="118"/>
      <c r="N2292" s="93"/>
    </row>
    <row r="2293" spans="2:14">
      <c r="B2293" s="118"/>
      <c r="C2293" s="118"/>
      <c r="D2293" s="118"/>
      <c r="E2293" s="118"/>
      <c r="F2293" s="118"/>
      <c r="G2293" s="118"/>
      <c r="H2293" s="118"/>
      <c r="I2293" s="118"/>
      <c r="J2293" s="118"/>
      <c r="K2293" s="118"/>
      <c r="L2293" s="118"/>
      <c r="M2293" s="118"/>
      <c r="N2293" s="93"/>
    </row>
    <row r="2294" spans="2:14">
      <c r="B2294" s="118"/>
      <c r="C2294" s="118"/>
      <c r="D2294" s="118"/>
      <c r="E2294" s="118"/>
      <c r="F2294" s="118"/>
      <c r="G2294" s="118"/>
      <c r="H2294" s="118"/>
      <c r="I2294" s="118"/>
      <c r="J2294" s="118"/>
      <c r="K2294" s="118"/>
      <c r="L2294" s="118"/>
      <c r="M2294" s="118"/>
      <c r="N2294" s="93"/>
    </row>
    <row r="2295" spans="2:14">
      <c r="B2295" s="118"/>
      <c r="C2295" s="118"/>
      <c r="D2295" s="118"/>
      <c r="E2295" s="118"/>
      <c r="F2295" s="118"/>
      <c r="G2295" s="118"/>
      <c r="H2295" s="118"/>
      <c r="I2295" s="118"/>
      <c r="J2295" s="118"/>
      <c r="K2295" s="118"/>
      <c r="L2295" s="118"/>
      <c r="M2295" s="118"/>
      <c r="N2295" s="93"/>
    </row>
    <row r="2296" spans="2:14">
      <c r="B2296" s="118"/>
      <c r="C2296" s="118"/>
      <c r="D2296" s="118"/>
      <c r="E2296" s="118"/>
      <c r="F2296" s="118"/>
      <c r="G2296" s="118"/>
      <c r="H2296" s="118"/>
      <c r="I2296" s="118"/>
      <c r="J2296" s="118"/>
      <c r="K2296" s="118"/>
      <c r="L2296" s="118"/>
      <c r="M2296" s="118"/>
      <c r="N2296" s="93"/>
    </row>
    <row r="2297" spans="2:14">
      <c r="B2297" s="118"/>
      <c r="C2297" s="118"/>
      <c r="D2297" s="118"/>
      <c r="E2297" s="118"/>
      <c r="F2297" s="118"/>
      <c r="G2297" s="118"/>
      <c r="H2297" s="118"/>
      <c r="I2297" s="118"/>
      <c r="J2297" s="118"/>
      <c r="K2297" s="118"/>
      <c r="L2297" s="118"/>
      <c r="M2297" s="118"/>
      <c r="N2297" s="93"/>
    </row>
    <row r="2298" spans="2:14">
      <c r="B2298" s="118"/>
      <c r="C2298" s="118"/>
      <c r="D2298" s="118"/>
      <c r="E2298" s="118"/>
      <c r="F2298" s="118"/>
      <c r="G2298" s="118"/>
      <c r="H2298" s="118"/>
      <c r="I2298" s="118"/>
      <c r="J2298" s="118"/>
      <c r="K2298" s="118"/>
      <c r="L2298" s="118"/>
      <c r="M2298" s="118"/>
      <c r="N2298" s="93"/>
    </row>
    <row r="2299" spans="2:14">
      <c r="B2299" s="118"/>
      <c r="C2299" s="118"/>
      <c r="D2299" s="118"/>
      <c r="E2299" s="118"/>
      <c r="F2299" s="118"/>
      <c r="G2299" s="118"/>
      <c r="H2299" s="118"/>
      <c r="I2299" s="118"/>
      <c r="J2299" s="118"/>
      <c r="K2299" s="118"/>
      <c r="L2299" s="118"/>
      <c r="M2299" s="118"/>
      <c r="N2299" s="93"/>
    </row>
    <row r="2300" spans="2:14">
      <c r="B2300" s="118"/>
      <c r="C2300" s="118"/>
      <c r="D2300" s="118"/>
      <c r="E2300" s="118"/>
      <c r="F2300" s="118"/>
      <c r="G2300" s="118"/>
      <c r="H2300" s="118"/>
      <c r="I2300" s="118"/>
      <c r="J2300" s="118"/>
      <c r="K2300" s="118"/>
      <c r="L2300" s="118"/>
      <c r="M2300" s="118"/>
      <c r="N2300" s="93"/>
    </row>
    <row r="2301" spans="2:14">
      <c r="B2301" s="118"/>
      <c r="C2301" s="118"/>
      <c r="D2301" s="118"/>
      <c r="E2301" s="118"/>
      <c r="F2301" s="118"/>
      <c r="G2301" s="118"/>
      <c r="H2301" s="118"/>
      <c r="I2301" s="118"/>
      <c r="J2301" s="118"/>
      <c r="K2301" s="118"/>
      <c r="L2301" s="118"/>
      <c r="M2301" s="118"/>
      <c r="N2301" s="93"/>
    </row>
    <row r="2302" spans="2:14">
      <c r="B2302" s="118"/>
      <c r="C2302" s="118"/>
      <c r="D2302" s="118"/>
      <c r="E2302" s="118"/>
      <c r="F2302" s="118"/>
      <c r="G2302" s="118"/>
      <c r="H2302" s="118"/>
      <c r="I2302" s="118"/>
      <c r="J2302" s="118"/>
      <c r="K2302" s="118"/>
      <c r="L2302" s="118"/>
      <c r="M2302" s="118"/>
      <c r="N2302" s="93"/>
    </row>
    <row r="2303" spans="2:14">
      <c r="B2303" s="118"/>
      <c r="C2303" s="118"/>
      <c r="D2303" s="118"/>
      <c r="E2303" s="118"/>
      <c r="F2303" s="118"/>
      <c r="G2303" s="118"/>
      <c r="H2303" s="118"/>
      <c r="I2303" s="118"/>
      <c r="J2303" s="118"/>
      <c r="K2303" s="118"/>
      <c r="L2303" s="118"/>
      <c r="M2303" s="118"/>
      <c r="N2303" s="93"/>
    </row>
    <row r="2304" spans="2:14">
      <c r="B2304" s="118"/>
      <c r="C2304" s="118"/>
      <c r="D2304" s="118"/>
      <c r="E2304" s="118"/>
      <c r="F2304" s="118"/>
      <c r="G2304" s="118"/>
      <c r="H2304" s="118"/>
      <c r="I2304" s="118"/>
      <c r="J2304" s="118"/>
      <c r="K2304" s="118"/>
      <c r="L2304" s="118"/>
      <c r="M2304" s="118"/>
      <c r="N2304" s="93"/>
    </row>
    <row r="2305" spans="2:14">
      <c r="B2305" s="118"/>
      <c r="C2305" s="118"/>
      <c r="D2305" s="118"/>
      <c r="E2305" s="118"/>
      <c r="F2305" s="118"/>
      <c r="G2305" s="118"/>
      <c r="H2305" s="118"/>
      <c r="I2305" s="118"/>
      <c r="J2305" s="118"/>
      <c r="K2305" s="118"/>
      <c r="L2305" s="118"/>
      <c r="M2305" s="118"/>
      <c r="N2305" s="93"/>
    </row>
    <row r="2306" spans="2:14">
      <c r="B2306" s="118"/>
      <c r="C2306" s="118"/>
      <c r="D2306" s="118"/>
      <c r="E2306" s="118"/>
      <c r="F2306" s="118"/>
      <c r="G2306" s="118"/>
      <c r="H2306" s="118"/>
      <c r="I2306" s="118"/>
      <c r="J2306" s="118"/>
      <c r="K2306" s="118"/>
      <c r="L2306" s="118"/>
      <c r="M2306" s="118"/>
      <c r="N2306" s="93"/>
    </row>
    <row r="2307" spans="2:14">
      <c r="B2307" s="118"/>
      <c r="C2307" s="118"/>
      <c r="D2307" s="118"/>
      <c r="E2307" s="118"/>
      <c r="F2307" s="118"/>
      <c r="G2307" s="118"/>
      <c r="H2307" s="118"/>
      <c r="I2307" s="118"/>
      <c r="J2307" s="118"/>
      <c r="K2307" s="118"/>
      <c r="L2307" s="118"/>
      <c r="M2307" s="118"/>
      <c r="N2307" s="93"/>
    </row>
    <row r="2308" spans="2:14">
      <c r="B2308" s="118"/>
      <c r="C2308" s="118"/>
      <c r="D2308" s="118"/>
      <c r="E2308" s="118"/>
      <c r="F2308" s="118"/>
      <c r="G2308" s="118"/>
      <c r="H2308" s="118"/>
      <c r="I2308" s="118"/>
      <c r="J2308" s="118"/>
      <c r="K2308" s="118"/>
      <c r="L2308" s="118"/>
      <c r="M2308" s="118"/>
      <c r="N2308" s="93"/>
    </row>
    <row r="2309" spans="2:14">
      <c r="B2309" s="118"/>
      <c r="C2309" s="118"/>
      <c r="D2309" s="118"/>
      <c r="E2309" s="118"/>
      <c r="F2309" s="118"/>
      <c r="G2309" s="118"/>
      <c r="H2309" s="118"/>
      <c r="I2309" s="118"/>
      <c r="J2309" s="118"/>
      <c r="K2309" s="118"/>
      <c r="L2309" s="118"/>
      <c r="M2309" s="118"/>
      <c r="N2309" s="93"/>
    </row>
    <row r="2310" spans="2:14">
      <c r="B2310" s="118"/>
      <c r="C2310" s="118"/>
      <c r="D2310" s="118"/>
      <c r="E2310" s="118"/>
      <c r="F2310" s="118"/>
      <c r="G2310" s="118"/>
      <c r="H2310" s="118"/>
      <c r="I2310" s="118"/>
      <c r="J2310" s="118"/>
      <c r="K2310" s="118"/>
      <c r="L2310" s="118"/>
      <c r="M2310" s="118"/>
      <c r="N2310" s="93"/>
    </row>
    <row r="2311" spans="2:14">
      <c r="B2311" s="118"/>
      <c r="C2311" s="118"/>
      <c r="D2311" s="118"/>
      <c r="E2311" s="118"/>
      <c r="F2311" s="118"/>
      <c r="G2311" s="118"/>
      <c r="H2311" s="118"/>
      <c r="I2311" s="118"/>
      <c r="J2311" s="118"/>
      <c r="K2311" s="118"/>
      <c r="L2311" s="118"/>
      <c r="M2311" s="118"/>
      <c r="N2311" s="93"/>
    </row>
    <row r="2312" spans="2:14">
      <c r="B2312" s="118"/>
      <c r="C2312" s="118"/>
      <c r="D2312" s="118"/>
      <c r="E2312" s="118"/>
      <c r="F2312" s="118"/>
      <c r="G2312" s="118"/>
      <c r="H2312" s="118"/>
      <c r="I2312" s="118"/>
      <c r="J2312" s="118"/>
      <c r="K2312" s="118"/>
      <c r="L2312" s="118"/>
      <c r="M2312" s="118"/>
      <c r="N2312" s="93"/>
    </row>
    <row r="2313" spans="2:14">
      <c r="B2313" s="118"/>
      <c r="C2313" s="118"/>
      <c r="D2313" s="118"/>
      <c r="E2313" s="118"/>
      <c r="F2313" s="118"/>
      <c r="G2313" s="118"/>
      <c r="H2313" s="118"/>
      <c r="I2313" s="118"/>
      <c r="J2313" s="118"/>
      <c r="K2313" s="118"/>
      <c r="L2313" s="118"/>
      <c r="M2313" s="118"/>
      <c r="N2313" s="93"/>
    </row>
    <row r="2314" spans="2:14">
      <c r="B2314" s="118"/>
      <c r="C2314" s="118"/>
      <c r="D2314" s="118"/>
      <c r="E2314" s="118"/>
      <c r="F2314" s="118"/>
      <c r="G2314" s="118"/>
      <c r="H2314" s="118"/>
      <c r="I2314" s="118"/>
      <c r="J2314" s="118"/>
      <c r="K2314" s="118"/>
      <c r="L2314" s="118"/>
      <c r="M2314" s="118"/>
      <c r="N2314" s="93"/>
    </row>
    <row r="2315" spans="2:14">
      <c r="B2315" s="118"/>
      <c r="C2315" s="118"/>
      <c r="D2315" s="118"/>
      <c r="E2315" s="118"/>
      <c r="F2315" s="118"/>
      <c r="G2315" s="118"/>
      <c r="H2315" s="118"/>
      <c r="I2315" s="118"/>
      <c r="J2315" s="118"/>
      <c r="K2315" s="118"/>
      <c r="L2315" s="118"/>
      <c r="M2315" s="118"/>
      <c r="N2315" s="93"/>
    </row>
    <row r="2316" spans="2:14">
      <c r="B2316" s="118"/>
      <c r="C2316" s="118"/>
      <c r="D2316" s="118"/>
      <c r="E2316" s="118"/>
      <c r="F2316" s="118"/>
      <c r="G2316" s="118"/>
      <c r="H2316" s="118"/>
      <c r="I2316" s="118"/>
      <c r="J2316" s="118"/>
      <c r="K2316" s="118"/>
      <c r="L2316" s="118"/>
      <c r="M2316" s="118"/>
      <c r="N2316" s="93"/>
    </row>
    <row r="2317" spans="2:14">
      <c r="B2317" s="118"/>
      <c r="C2317" s="118"/>
      <c r="D2317" s="118"/>
      <c r="E2317" s="118"/>
      <c r="F2317" s="118"/>
      <c r="G2317" s="118"/>
      <c r="H2317" s="118"/>
      <c r="I2317" s="118"/>
      <c r="J2317" s="118"/>
      <c r="K2317" s="118"/>
      <c r="L2317" s="118"/>
      <c r="M2317" s="118"/>
      <c r="N2317" s="93"/>
    </row>
    <row r="2318" spans="2:14">
      <c r="B2318" s="118"/>
      <c r="C2318" s="118"/>
      <c r="D2318" s="118"/>
      <c r="E2318" s="118"/>
      <c r="F2318" s="118"/>
      <c r="G2318" s="118"/>
      <c r="H2318" s="118"/>
      <c r="I2318" s="118"/>
      <c r="J2318" s="118"/>
      <c r="K2318" s="118"/>
      <c r="L2318" s="118"/>
      <c r="M2318" s="118"/>
      <c r="N2318" s="93"/>
    </row>
    <row r="2319" spans="2:14">
      <c r="B2319" s="118"/>
      <c r="C2319" s="118"/>
      <c r="D2319" s="118"/>
      <c r="E2319" s="118"/>
      <c r="F2319" s="118"/>
      <c r="G2319" s="118"/>
      <c r="H2319" s="118"/>
      <c r="I2319" s="118"/>
      <c r="J2319" s="118"/>
      <c r="K2319" s="118"/>
      <c r="L2319" s="118"/>
      <c r="M2319" s="118"/>
      <c r="N2319" s="93"/>
    </row>
    <row r="2320" spans="2:14">
      <c r="B2320" s="118"/>
      <c r="C2320" s="118"/>
      <c r="D2320" s="118"/>
      <c r="E2320" s="118"/>
      <c r="F2320" s="118"/>
      <c r="G2320" s="118"/>
      <c r="H2320" s="118"/>
      <c r="I2320" s="118"/>
      <c r="J2320" s="118"/>
      <c r="K2320" s="118"/>
      <c r="L2320" s="118"/>
      <c r="M2320" s="118"/>
      <c r="N2320" s="93"/>
    </row>
    <row r="2321" spans="2:14">
      <c r="B2321" s="118"/>
      <c r="C2321" s="118"/>
      <c r="D2321" s="118"/>
      <c r="E2321" s="118"/>
      <c r="F2321" s="118"/>
      <c r="G2321" s="118"/>
      <c r="H2321" s="118"/>
      <c r="I2321" s="118"/>
      <c r="J2321" s="118"/>
      <c r="K2321" s="118"/>
      <c r="L2321" s="118"/>
      <c r="M2321" s="118"/>
      <c r="N2321" s="93"/>
    </row>
    <row r="2322" spans="2:14">
      <c r="B2322" s="118"/>
      <c r="C2322" s="118"/>
      <c r="D2322" s="118"/>
      <c r="E2322" s="118"/>
      <c r="F2322" s="118"/>
      <c r="G2322" s="118"/>
      <c r="H2322" s="118"/>
      <c r="I2322" s="118"/>
      <c r="J2322" s="118"/>
      <c r="K2322" s="118"/>
      <c r="L2322" s="118"/>
      <c r="M2322" s="118"/>
      <c r="N2322" s="93"/>
    </row>
    <row r="2323" spans="2:14">
      <c r="B2323" s="118"/>
      <c r="C2323" s="118"/>
      <c r="D2323" s="118"/>
      <c r="E2323" s="118"/>
      <c r="F2323" s="118"/>
      <c r="G2323" s="118"/>
      <c r="H2323" s="118"/>
      <c r="I2323" s="118"/>
      <c r="J2323" s="118"/>
      <c r="K2323" s="118"/>
      <c r="L2323" s="118"/>
      <c r="M2323" s="118"/>
      <c r="N2323" s="93"/>
    </row>
    <row r="2324" spans="2:14">
      <c r="B2324" s="118"/>
      <c r="C2324" s="118"/>
      <c r="D2324" s="118"/>
      <c r="E2324" s="118"/>
      <c r="F2324" s="118"/>
      <c r="G2324" s="118"/>
      <c r="H2324" s="118"/>
      <c r="I2324" s="118"/>
      <c r="J2324" s="118"/>
      <c r="K2324" s="118"/>
      <c r="L2324" s="118"/>
      <c r="M2324" s="118"/>
      <c r="N2324" s="93"/>
    </row>
    <row r="2325" spans="2:14">
      <c r="B2325" s="118"/>
      <c r="C2325" s="118"/>
      <c r="D2325" s="118"/>
      <c r="E2325" s="118"/>
      <c r="F2325" s="118"/>
      <c r="G2325" s="118"/>
      <c r="H2325" s="118"/>
      <c r="I2325" s="118"/>
      <c r="J2325" s="118"/>
      <c r="K2325" s="118"/>
      <c r="L2325" s="118"/>
      <c r="M2325" s="118"/>
      <c r="N2325" s="93"/>
    </row>
    <row r="2326" spans="2:14">
      <c r="B2326" s="118"/>
      <c r="C2326" s="118"/>
      <c r="D2326" s="118"/>
      <c r="E2326" s="118"/>
      <c r="F2326" s="118"/>
      <c r="G2326" s="118"/>
      <c r="H2326" s="118"/>
      <c r="I2326" s="118"/>
      <c r="J2326" s="118"/>
      <c r="K2326" s="118"/>
      <c r="L2326" s="118"/>
      <c r="M2326" s="118"/>
      <c r="N2326" s="93"/>
    </row>
    <row r="2327" spans="2:14">
      <c r="B2327" s="118"/>
      <c r="C2327" s="118"/>
      <c r="D2327" s="118"/>
      <c r="E2327" s="118"/>
      <c r="F2327" s="118"/>
      <c r="G2327" s="118"/>
      <c r="H2327" s="118"/>
      <c r="I2327" s="118"/>
      <c r="J2327" s="118"/>
      <c r="K2327" s="118"/>
      <c r="L2327" s="118"/>
      <c r="M2327" s="118"/>
      <c r="N2327" s="93"/>
    </row>
    <row r="2328" spans="2:14">
      <c r="B2328" s="118"/>
      <c r="C2328" s="118"/>
      <c r="D2328" s="118"/>
      <c r="E2328" s="118"/>
      <c r="F2328" s="118"/>
      <c r="G2328" s="118"/>
      <c r="H2328" s="118"/>
      <c r="I2328" s="118"/>
      <c r="J2328" s="118"/>
      <c r="K2328" s="118"/>
      <c r="L2328" s="118"/>
      <c r="M2328" s="118"/>
      <c r="N2328" s="93"/>
    </row>
    <row r="2329" spans="2:14">
      <c r="B2329" s="118"/>
      <c r="C2329" s="118"/>
      <c r="D2329" s="118"/>
      <c r="E2329" s="118"/>
      <c r="F2329" s="118"/>
      <c r="G2329" s="118"/>
      <c r="H2329" s="118"/>
      <c r="I2329" s="118"/>
      <c r="J2329" s="118"/>
      <c r="K2329" s="118"/>
      <c r="L2329" s="118"/>
      <c r="M2329" s="118"/>
      <c r="N2329" s="93"/>
    </row>
    <row r="2330" spans="2:14">
      <c r="B2330" s="118"/>
      <c r="C2330" s="118"/>
      <c r="D2330" s="118"/>
      <c r="E2330" s="118"/>
      <c r="F2330" s="118"/>
      <c r="G2330" s="118"/>
      <c r="H2330" s="118"/>
      <c r="I2330" s="118"/>
      <c r="J2330" s="118"/>
      <c r="K2330" s="118"/>
      <c r="L2330" s="118"/>
      <c r="M2330" s="118"/>
      <c r="N2330" s="93"/>
    </row>
    <row r="2331" spans="2:14">
      <c r="B2331" s="118"/>
      <c r="C2331" s="118"/>
      <c r="D2331" s="118"/>
      <c r="E2331" s="118"/>
      <c r="F2331" s="118"/>
      <c r="G2331" s="118"/>
      <c r="H2331" s="118"/>
      <c r="I2331" s="118"/>
      <c r="J2331" s="118"/>
      <c r="K2331" s="118"/>
      <c r="L2331" s="118"/>
      <c r="M2331" s="118"/>
      <c r="N2331" s="93"/>
    </row>
    <row r="2332" spans="2:14">
      <c r="B2332" s="118"/>
      <c r="C2332" s="118"/>
      <c r="D2332" s="118"/>
      <c r="E2332" s="118"/>
      <c r="F2332" s="118"/>
      <c r="G2332" s="118"/>
      <c r="H2332" s="118"/>
      <c r="I2332" s="118"/>
      <c r="J2332" s="118"/>
      <c r="K2332" s="118"/>
      <c r="L2332" s="118"/>
      <c r="M2332" s="118"/>
      <c r="N2332" s="93"/>
    </row>
    <row r="2333" spans="2:14">
      <c r="B2333" s="118"/>
      <c r="C2333" s="118"/>
      <c r="D2333" s="118"/>
      <c r="E2333" s="118"/>
      <c r="F2333" s="118"/>
      <c r="G2333" s="118"/>
      <c r="H2333" s="118"/>
      <c r="I2333" s="118"/>
      <c r="J2333" s="118"/>
      <c r="K2333" s="118"/>
      <c r="L2333" s="118"/>
      <c r="M2333" s="118"/>
      <c r="N2333" s="93"/>
    </row>
    <row r="2334" spans="2:14">
      <c r="B2334" s="118"/>
      <c r="C2334" s="118"/>
      <c r="D2334" s="118"/>
      <c r="E2334" s="118"/>
      <c r="F2334" s="118"/>
      <c r="G2334" s="118"/>
      <c r="H2334" s="118"/>
      <c r="I2334" s="118"/>
      <c r="J2334" s="118"/>
      <c r="K2334" s="118"/>
      <c r="L2334" s="118"/>
      <c r="M2334" s="118"/>
      <c r="N2334" s="93"/>
    </row>
    <row r="2335" spans="2:14">
      <c r="B2335" s="118"/>
      <c r="C2335" s="118"/>
      <c r="D2335" s="118"/>
      <c r="E2335" s="118"/>
      <c r="F2335" s="118"/>
      <c r="G2335" s="118"/>
      <c r="H2335" s="118"/>
      <c r="I2335" s="118"/>
      <c r="J2335" s="118"/>
      <c r="K2335" s="118"/>
      <c r="L2335" s="118"/>
      <c r="M2335" s="118"/>
      <c r="N2335" s="93"/>
    </row>
    <row r="2336" spans="2:14">
      <c r="B2336" s="118"/>
      <c r="C2336" s="118"/>
      <c r="D2336" s="118"/>
      <c r="E2336" s="118"/>
      <c r="F2336" s="118"/>
      <c r="G2336" s="118"/>
      <c r="H2336" s="118"/>
      <c r="I2336" s="118"/>
      <c r="J2336" s="118"/>
      <c r="K2336" s="118"/>
      <c r="L2336" s="118"/>
      <c r="M2336" s="118"/>
      <c r="N2336" s="93"/>
    </row>
    <row r="2337" spans="2:14">
      <c r="B2337" s="118"/>
      <c r="C2337" s="118"/>
      <c r="D2337" s="118"/>
      <c r="E2337" s="118"/>
      <c r="F2337" s="118"/>
      <c r="G2337" s="118"/>
      <c r="H2337" s="118"/>
      <c r="I2337" s="118"/>
      <c r="J2337" s="118"/>
      <c r="K2337" s="118"/>
      <c r="L2337" s="118"/>
      <c r="M2337" s="118"/>
      <c r="N2337" s="93"/>
    </row>
    <row r="2338" spans="2:14">
      <c r="B2338" s="118"/>
      <c r="C2338" s="118"/>
      <c r="D2338" s="118"/>
      <c r="E2338" s="118"/>
      <c r="F2338" s="118"/>
      <c r="G2338" s="118"/>
      <c r="H2338" s="118"/>
      <c r="I2338" s="118"/>
      <c r="J2338" s="118"/>
      <c r="K2338" s="118"/>
      <c r="L2338" s="118"/>
      <c r="M2338" s="118"/>
      <c r="N2338" s="93"/>
    </row>
    <row r="2339" spans="2:14">
      <c r="B2339" s="118"/>
      <c r="C2339" s="118"/>
      <c r="D2339" s="118"/>
      <c r="E2339" s="118"/>
      <c r="F2339" s="118"/>
      <c r="G2339" s="118"/>
      <c r="H2339" s="118"/>
      <c r="I2339" s="118"/>
      <c r="J2339" s="118"/>
      <c r="K2339" s="118"/>
      <c r="L2339" s="118"/>
      <c r="M2339" s="118"/>
      <c r="N2339" s="93"/>
    </row>
    <row r="2340" spans="2:14">
      <c r="B2340" s="118"/>
      <c r="C2340" s="118"/>
      <c r="D2340" s="118"/>
      <c r="E2340" s="118"/>
      <c r="F2340" s="118"/>
      <c r="G2340" s="118"/>
      <c r="H2340" s="118"/>
      <c r="I2340" s="118"/>
      <c r="J2340" s="118"/>
      <c r="K2340" s="118"/>
      <c r="L2340" s="118"/>
      <c r="M2340" s="118"/>
      <c r="N2340" s="93"/>
    </row>
    <row r="2341" spans="2:14">
      <c r="B2341" s="118"/>
      <c r="C2341" s="118"/>
      <c r="D2341" s="118"/>
      <c r="E2341" s="118"/>
      <c r="F2341" s="118"/>
      <c r="G2341" s="118"/>
      <c r="H2341" s="118"/>
      <c r="I2341" s="118"/>
      <c r="J2341" s="118"/>
      <c r="K2341" s="118"/>
      <c r="L2341" s="118"/>
      <c r="M2341" s="118"/>
      <c r="N2341" s="93"/>
    </row>
    <row r="2342" spans="2:14">
      <c r="B2342" s="118"/>
      <c r="C2342" s="118"/>
      <c r="D2342" s="118"/>
      <c r="E2342" s="118"/>
      <c r="F2342" s="118"/>
      <c r="G2342" s="118"/>
      <c r="H2342" s="118"/>
      <c r="I2342" s="118"/>
      <c r="J2342" s="118"/>
      <c r="K2342" s="118"/>
      <c r="L2342" s="118"/>
      <c r="M2342" s="118"/>
      <c r="N2342" s="93"/>
    </row>
    <row r="2343" spans="2:14">
      <c r="B2343" s="118"/>
      <c r="C2343" s="118"/>
      <c r="D2343" s="118"/>
      <c r="E2343" s="118"/>
      <c r="F2343" s="118"/>
      <c r="G2343" s="118"/>
      <c r="H2343" s="118"/>
      <c r="I2343" s="118"/>
      <c r="J2343" s="118"/>
      <c r="K2343" s="118"/>
      <c r="L2343" s="118"/>
      <c r="M2343" s="118"/>
      <c r="N2343" s="93"/>
    </row>
    <row r="2344" spans="2:14">
      <c r="B2344" s="118"/>
      <c r="C2344" s="118"/>
      <c r="D2344" s="118"/>
      <c r="E2344" s="118"/>
      <c r="F2344" s="118"/>
      <c r="G2344" s="118"/>
      <c r="H2344" s="118"/>
      <c r="I2344" s="118"/>
      <c r="J2344" s="118"/>
      <c r="K2344" s="118"/>
      <c r="L2344" s="118"/>
      <c r="M2344" s="118"/>
      <c r="N2344" s="93"/>
    </row>
    <row r="2345" spans="2:14">
      <c r="B2345" s="118"/>
      <c r="C2345" s="118"/>
      <c r="D2345" s="118"/>
      <c r="E2345" s="118"/>
      <c r="F2345" s="118"/>
      <c r="G2345" s="118"/>
      <c r="H2345" s="118"/>
      <c r="I2345" s="118"/>
      <c r="J2345" s="118"/>
      <c r="K2345" s="118"/>
      <c r="L2345" s="118"/>
      <c r="M2345" s="118"/>
      <c r="N2345" s="93"/>
    </row>
    <row r="2346" spans="2:14">
      <c r="B2346" s="118"/>
      <c r="C2346" s="118"/>
      <c r="D2346" s="118"/>
      <c r="E2346" s="118"/>
      <c r="F2346" s="118"/>
      <c r="G2346" s="118"/>
      <c r="H2346" s="118"/>
      <c r="I2346" s="118"/>
      <c r="J2346" s="118"/>
      <c r="K2346" s="118"/>
      <c r="L2346" s="118"/>
      <c r="M2346" s="118"/>
      <c r="N2346" s="93"/>
    </row>
    <row r="2347" spans="2:14">
      <c r="B2347" s="118"/>
      <c r="C2347" s="118"/>
      <c r="D2347" s="118"/>
      <c r="E2347" s="118"/>
      <c r="F2347" s="118"/>
      <c r="G2347" s="118"/>
      <c r="H2347" s="118"/>
      <c r="I2347" s="118"/>
      <c r="J2347" s="118"/>
      <c r="K2347" s="118"/>
      <c r="L2347" s="118"/>
      <c r="M2347" s="118"/>
      <c r="N2347" s="93"/>
    </row>
    <row r="2348" spans="2:14">
      <c r="B2348" s="118"/>
      <c r="C2348" s="118"/>
      <c r="D2348" s="118"/>
      <c r="E2348" s="118"/>
      <c r="F2348" s="118"/>
      <c r="G2348" s="118"/>
      <c r="H2348" s="118"/>
      <c r="I2348" s="118"/>
      <c r="J2348" s="118"/>
      <c r="K2348" s="118"/>
      <c r="L2348" s="118"/>
      <c r="M2348" s="118"/>
      <c r="N2348" s="93"/>
    </row>
    <row r="2349" spans="2:14">
      <c r="B2349" s="118"/>
      <c r="C2349" s="118"/>
      <c r="D2349" s="118"/>
      <c r="E2349" s="118"/>
      <c r="F2349" s="118"/>
      <c r="G2349" s="118"/>
      <c r="H2349" s="118"/>
      <c r="I2349" s="118"/>
      <c r="J2349" s="118"/>
      <c r="K2349" s="118"/>
      <c r="L2349" s="118"/>
      <c r="M2349" s="118"/>
      <c r="N2349" s="93"/>
    </row>
    <row r="2350" spans="2:14">
      <c r="B2350" s="118"/>
      <c r="C2350" s="118"/>
      <c r="D2350" s="118"/>
      <c r="E2350" s="118"/>
      <c r="F2350" s="118"/>
      <c r="G2350" s="118"/>
      <c r="H2350" s="118"/>
      <c r="I2350" s="118"/>
      <c r="J2350" s="118"/>
      <c r="K2350" s="118"/>
      <c r="L2350" s="118"/>
      <c r="M2350" s="118"/>
      <c r="N2350" s="93"/>
    </row>
    <row r="2351" spans="2:14">
      <c r="B2351" s="118"/>
      <c r="C2351" s="118"/>
      <c r="D2351" s="118"/>
      <c r="E2351" s="118"/>
      <c r="F2351" s="118"/>
      <c r="G2351" s="118"/>
      <c r="H2351" s="118"/>
      <c r="I2351" s="118"/>
      <c r="J2351" s="118"/>
      <c r="K2351" s="118"/>
      <c r="L2351" s="118"/>
      <c r="M2351" s="118"/>
      <c r="N2351" s="93"/>
    </row>
    <row r="2352" spans="2:14">
      <c r="B2352" s="118"/>
      <c r="C2352" s="118"/>
      <c r="D2352" s="118"/>
      <c r="E2352" s="118"/>
      <c r="F2352" s="118"/>
      <c r="G2352" s="118"/>
      <c r="H2352" s="118"/>
      <c r="I2352" s="118"/>
      <c r="J2352" s="118"/>
      <c r="K2352" s="118"/>
      <c r="L2352" s="118"/>
      <c r="M2352" s="118"/>
      <c r="N2352" s="93"/>
    </row>
    <row r="2353" spans="2:14">
      <c r="B2353" s="118"/>
      <c r="C2353" s="118"/>
      <c r="D2353" s="118"/>
      <c r="E2353" s="118"/>
      <c r="F2353" s="118"/>
      <c r="G2353" s="118"/>
      <c r="H2353" s="118"/>
      <c r="I2353" s="118"/>
      <c r="J2353" s="118"/>
      <c r="K2353" s="118"/>
      <c r="L2353" s="118"/>
      <c r="M2353" s="118"/>
      <c r="N2353" s="93"/>
    </row>
    <row r="2354" spans="2:14">
      <c r="B2354" s="118"/>
      <c r="C2354" s="118"/>
      <c r="D2354" s="118"/>
      <c r="E2354" s="118"/>
      <c r="F2354" s="118"/>
      <c r="G2354" s="118"/>
      <c r="H2354" s="118"/>
      <c r="I2354" s="118"/>
      <c r="J2354" s="118"/>
      <c r="K2354" s="118"/>
      <c r="L2354" s="118"/>
      <c r="M2354" s="118"/>
      <c r="N2354" s="93"/>
    </row>
    <row r="2355" spans="2:14">
      <c r="B2355" s="118"/>
      <c r="C2355" s="118"/>
      <c r="D2355" s="118"/>
      <c r="E2355" s="118"/>
      <c r="F2355" s="118"/>
      <c r="G2355" s="118"/>
      <c r="H2355" s="118"/>
      <c r="I2355" s="118"/>
      <c r="J2355" s="118"/>
      <c r="K2355" s="118"/>
      <c r="L2355" s="118"/>
      <c r="M2355" s="118"/>
      <c r="N2355" s="93"/>
    </row>
    <row r="2356" spans="2:14">
      <c r="B2356" s="118"/>
      <c r="C2356" s="118"/>
      <c r="D2356" s="118"/>
      <c r="E2356" s="118"/>
      <c r="F2356" s="118"/>
      <c r="G2356" s="118"/>
      <c r="H2356" s="118"/>
      <c r="I2356" s="118"/>
      <c r="J2356" s="118"/>
      <c r="K2356" s="118"/>
      <c r="L2356" s="118"/>
      <c r="M2356" s="118"/>
      <c r="N2356" s="93"/>
    </row>
    <row r="2357" spans="2:14">
      <c r="B2357" s="118"/>
      <c r="C2357" s="118"/>
      <c r="D2357" s="118"/>
      <c r="E2357" s="118"/>
      <c r="F2357" s="118"/>
      <c r="G2357" s="118"/>
      <c r="H2357" s="118"/>
      <c r="I2357" s="118"/>
      <c r="J2357" s="118"/>
      <c r="K2357" s="118"/>
      <c r="L2357" s="118"/>
      <c r="M2357" s="118"/>
      <c r="N2357" s="93"/>
    </row>
    <row r="2358" spans="2:14">
      <c r="B2358" s="118"/>
      <c r="C2358" s="118"/>
      <c r="D2358" s="118"/>
      <c r="E2358" s="118"/>
      <c r="F2358" s="118"/>
      <c r="G2358" s="118"/>
      <c r="H2358" s="118"/>
      <c r="I2358" s="118"/>
      <c r="J2358" s="118"/>
      <c r="K2358" s="118"/>
      <c r="L2358" s="118"/>
      <c r="M2358" s="118"/>
      <c r="N2358" s="93"/>
    </row>
    <row r="2359" spans="2:14">
      <c r="B2359" s="118"/>
      <c r="C2359" s="118"/>
      <c r="D2359" s="118"/>
      <c r="E2359" s="118"/>
      <c r="F2359" s="118"/>
      <c r="G2359" s="118"/>
      <c r="H2359" s="118"/>
      <c r="I2359" s="118"/>
      <c r="J2359" s="118"/>
      <c r="K2359" s="118"/>
      <c r="L2359" s="118"/>
      <c r="M2359" s="118"/>
      <c r="N2359" s="93"/>
    </row>
    <row r="2360" spans="2:14">
      <c r="B2360" s="118"/>
      <c r="C2360" s="118"/>
      <c r="D2360" s="118"/>
      <c r="E2360" s="118"/>
      <c r="F2360" s="118"/>
      <c r="G2360" s="118"/>
      <c r="H2360" s="118"/>
      <c r="I2360" s="118"/>
      <c r="J2360" s="118"/>
      <c r="K2360" s="118"/>
      <c r="L2360" s="118"/>
      <c r="M2360" s="118"/>
      <c r="N2360" s="93"/>
    </row>
    <row r="2361" spans="2:14">
      <c r="B2361" s="118"/>
      <c r="C2361" s="118"/>
      <c r="D2361" s="118"/>
      <c r="E2361" s="118"/>
      <c r="F2361" s="118"/>
      <c r="G2361" s="118"/>
      <c r="H2361" s="118"/>
      <c r="I2361" s="118"/>
      <c r="J2361" s="118"/>
      <c r="K2361" s="118"/>
      <c r="L2361" s="118"/>
      <c r="M2361" s="118"/>
      <c r="N2361" s="93"/>
    </row>
    <row r="2362" spans="2:14">
      <c r="B2362" s="118"/>
      <c r="C2362" s="118"/>
      <c r="D2362" s="118"/>
      <c r="E2362" s="118"/>
      <c r="F2362" s="118"/>
      <c r="G2362" s="118"/>
      <c r="H2362" s="118"/>
      <c r="I2362" s="118"/>
      <c r="J2362" s="118"/>
      <c r="K2362" s="118"/>
      <c r="L2362" s="118"/>
      <c r="M2362" s="118"/>
      <c r="N2362" s="93"/>
    </row>
    <row r="2363" spans="2:14">
      <c r="B2363" s="118"/>
      <c r="C2363" s="118"/>
      <c r="D2363" s="118"/>
      <c r="E2363" s="118"/>
      <c r="F2363" s="118"/>
      <c r="G2363" s="118"/>
      <c r="H2363" s="118"/>
      <c r="I2363" s="118"/>
      <c r="J2363" s="118"/>
      <c r="K2363" s="118"/>
      <c r="L2363" s="118"/>
      <c r="M2363" s="118"/>
      <c r="N2363" s="93"/>
    </row>
    <row r="2364" spans="2:14">
      <c r="B2364" s="118"/>
      <c r="C2364" s="118"/>
      <c r="D2364" s="118"/>
      <c r="E2364" s="118"/>
      <c r="F2364" s="118"/>
      <c r="G2364" s="118"/>
      <c r="H2364" s="118"/>
      <c r="I2364" s="118"/>
      <c r="J2364" s="118"/>
      <c r="K2364" s="118"/>
      <c r="L2364" s="118"/>
      <c r="M2364" s="118"/>
      <c r="N2364" s="93"/>
    </row>
    <row r="2365" spans="2:14">
      <c r="B2365" s="118"/>
      <c r="C2365" s="118"/>
      <c r="D2365" s="118"/>
      <c r="E2365" s="118"/>
      <c r="F2365" s="118"/>
      <c r="G2365" s="118"/>
      <c r="H2365" s="118"/>
      <c r="I2365" s="118"/>
      <c r="J2365" s="118"/>
      <c r="K2365" s="118"/>
      <c r="L2365" s="118"/>
      <c r="M2365" s="118"/>
      <c r="N2365" s="93"/>
    </row>
    <row r="2366" spans="2:14">
      <c r="B2366" s="118"/>
      <c r="C2366" s="118"/>
      <c r="D2366" s="118"/>
      <c r="E2366" s="118"/>
      <c r="F2366" s="118"/>
      <c r="G2366" s="118"/>
      <c r="H2366" s="118"/>
      <c r="I2366" s="118"/>
      <c r="J2366" s="118"/>
      <c r="K2366" s="118"/>
      <c r="L2366" s="118"/>
      <c r="M2366" s="118"/>
      <c r="N2366" s="93"/>
    </row>
    <row r="2367" spans="2:14">
      <c r="B2367" s="118"/>
      <c r="C2367" s="118"/>
      <c r="D2367" s="118"/>
      <c r="E2367" s="118"/>
      <c r="F2367" s="118"/>
      <c r="G2367" s="118"/>
      <c r="H2367" s="118"/>
      <c r="I2367" s="118"/>
      <c r="J2367" s="118"/>
      <c r="K2367" s="118"/>
      <c r="L2367" s="118"/>
      <c r="M2367" s="118"/>
      <c r="N2367" s="93"/>
    </row>
    <row r="2368" spans="2:14">
      <c r="B2368" s="118"/>
      <c r="C2368" s="118"/>
      <c r="D2368" s="118"/>
      <c r="E2368" s="118"/>
      <c r="F2368" s="118"/>
      <c r="G2368" s="118"/>
      <c r="H2368" s="118"/>
      <c r="I2368" s="118"/>
      <c r="J2368" s="118"/>
      <c r="K2368" s="118"/>
      <c r="L2368" s="118"/>
      <c r="M2368" s="118"/>
      <c r="N2368" s="93"/>
    </row>
    <row r="2369" spans="2:14">
      <c r="B2369" s="118"/>
      <c r="C2369" s="118"/>
      <c r="D2369" s="118"/>
      <c r="E2369" s="118"/>
      <c r="F2369" s="118"/>
      <c r="G2369" s="118"/>
      <c r="H2369" s="118"/>
      <c r="I2369" s="118"/>
      <c r="J2369" s="118"/>
      <c r="K2369" s="118"/>
      <c r="L2369" s="118"/>
      <c r="M2369" s="118"/>
      <c r="N2369" s="93"/>
    </row>
    <row r="2370" spans="2:14">
      <c r="B2370" s="118"/>
      <c r="C2370" s="118"/>
      <c r="D2370" s="118"/>
      <c r="E2370" s="118"/>
      <c r="F2370" s="118"/>
      <c r="G2370" s="118"/>
      <c r="H2370" s="118"/>
      <c r="I2370" s="118"/>
      <c r="J2370" s="118"/>
      <c r="K2370" s="118"/>
      <c r="L2370" s="118"/>
      <c r="M2370" s="118"/>
      <c r="N2370" s="93"/>
    </row>
    <row r="2371" spans="2:14">
      <c r="B2371" s="118"/>
      <c r="C2371" s="118"/>
      <c r="D2371" s="118"/>
      <c r="E2371" s="118"/>
      <c r="F2371" s="118"/>
      <c r="G2371" s="118"/>
      <c r="H2371" s="118"/>
      <c r="I2371" s="118"/>
      <c r="J2371" s="118"/>
      <c r="K2371" s="118"/>
      <c r="L2371" s="118"/>
      <c r="M2371" s="118"/>
      <c r="N2371" s="93"/>
    </row>
    <row r="2372" spans="2:14">
      <c r="B2372" s="118"/>
      <c r="C2372" s="118"/>
      <c r="D2372" s="118"/>
      <c r="E2372" s="118"/>
      <c r="F2372" s="118"/>
      <c r="G2372" s="118"/>
      <c r="H2372" s="118"/>
      <c r="I2372" s="118"/>
      <c r="J2372" s="118"/>
      <c r="K2372" s="118"/>
      <c r="L2372" s="118"/>
      <c r="M2372" s="118"/>
      <c r="N2372" s="93"/>
    </row>
    <row r="2373" spans="2:14">
      <c r="B2373" s="118"/>
      <c r="C2373" s="118"/>
      <c r="D2373" s="118"/>
      <c r="E2373" s="118"/>
      <c r="F2373" s="118"/>
      <c r="G2373" s="118"/>
      <c r="H2373" s="118"/>
      <c r="I2373" s="118"/>
      <c r="J2373" s="118"/>
      <c r="K2373" s="118"/>
      <c r="L2373" s="118"/>
      <c r="M2373" s="118"/>
      <c r="N2373" s="93"/>
    </row>
    <row r="2374" spans="2:14">
      <c r="B2374" s="118"/>
      <c r="C2374" s="118"/>
      <c r="D2374" s="118"/>
      <c r="E2374" s="118"/>
      <c r="F2374" s="118"/>
      <c r="G2374" s="118"/>
      <c r="H2374" s="118"/>
      <c r="I2374" s="118"/>
      <c r="J2374" s="118"/>
      <c r="K2374" s="118"/>
      <c r="L2374" s="118"/>
      <c r="M2374" s="118"/>
      <c r="N2374" s="93"/>
    </row>
    <row r="2375" spans="2:14">
      <c r="B2375" s="118"/>
      <c r="C2375" s="118"/>
      <c r="D2375" s="118"/>
      <c r="E2375" s="118"/>
      <c r="F2375" s="118"/>
      <c r="G2375" s="118"/>
      <c r="H2375" s="118"/>
      <c r="I2375" s="118"/>
      <c r="J2375" s="118"/>
      <c r="K2375" s="118"/>
      <c r="L2375" s="118"/>
      <c r="M2375" s="118"/>
      <c r="N2375" s="93"/>
    </row>
    <row r="2376" spans="2:14">
      <c r="B2376" s="118"/>
      <c r="C2376" s="118"/>
      <c r="D2376" s="118"/>
      <c r="E2376" s="118"/>
      <c r="F2376" s="118"/>
      <c r="G2376" s="118"/>
      <c r="H2376" s="118"/>
      <c r="I2376" s="118"/>
      <c r="J2376" s="118"/>
      <c r="K2376" s="118"/>
      <c r="L2376" s="118"/>
      <c r="M2376" s="118"/>
      <c r="N2376" s="93"/>
    </row>
    <row r="2377" spans="2:14">
      <c r="B2377" s="118"/>
      <c r="C2377" s="118"/>
      <c r="D2377" s="118"/>
      <c r="E2377" s="118"/>
      <c r="F2377" s="118"/>
      <c r="G2377" s="118"/>
      <c r="H2377" s="118"/>
      <c r="I2377" s="118"/>
      <c r="J2377" s="118"/>
      <c r="K2377" s="118"/>
      <c r="L2377" s="118"/>
      <c r="M2377" s="118"/>
      <c r="N2377" s="93"/>
    </row>
    <row r="2378" spans="2:14">
      <c r="B2378" s="118"/>
      <c r="C2378" s="118"/>
      <c r="D2378" s="118"/>
      <c r="E2378" s="118"/>
      <c r="F2378" s="118"/>
      <c r="G2378" s="118"/>
      <c r="H2378" s="118"/>
      <c r="I2378" s="118"/>
      <c r="J2378" s="118"/>
      <c r="K2378" s="118"/>
      <c r="L2378" s="118"/>
      <c r="M2378" s="118"/>
      <c r="N2378" s="93"/>
    </row>
    <row r="2379" spans="2:14">
      <c r="B2379" s="118"/>
      <c r="C2379" s="118"/>
      <c r="D2379" s="118"/>
      <c r="E2379" s="118"/>
      <c r="F2379" s="118"/>
      <c r="G2379" s="118"/>
      <c r="H2379" s="118"/>
      <c r="I2379" s="118"/>
      <c r="J2379" s="118"/>
      <c r="K2379" s="118"/>
      <c r="L2379" s="118"/>
      <c r="M2379" s="118"/>
      <c r="N2379" s="93"/>
    </row>
    <row r="2380" spans="2:14">
      <c r="B2380" s="118"/>
      <c r="C2380" s="118"/>
      <c r="D2380" s="118"/>
      <c r="E2380" s="118"/>
      <c r="F2380" s="118"/>
      <c r="G2380" s="118"/>
      <c r="H2380" s="118"/>
      <c r="I2380" s="118"/>
      <c r="J2380" s="118"/>
      <c r="K2380" s="118"/>
      <c r="L2380" s="118"/>
      <c r="M2380" s="118"/>
      <c r="N2380" s="93"/>
    </row>
    <row r="2381" spans="2:14">
      <c r="B2381" s="118"/>
      <c r="C2381" s="118"/>
      <c r="D2381" s="118"/>
      <c r="E2381" s="118"/>
      <c r="F2381" s="118"/>
      <c r="G2381" s="118"/>
      <c r="H2381" s="118"/>
      <c r="I2381" s="118"/>
      <c r="J2381" s="118"/>
      <c r="K2381" s="118"/>
      <c r="L2381" s="118"/>
      <c r="M2381" s="118"/>
      <c r="N2381" s="93"/>
    </row>
    <row r="2382" spans="2:14">
      <c r="B2382" s="118"/>
      <c r="C2382" s="118"/>
      <c r="D2382" s="118"/>
      <c r="E2382" s="118"/>
      <c r="F2382" s="118"/>
      <c r="G2382" s="118"/>
      <c r="H2382" s="118"/>
      <c r="I2382" s="118"/>
      <c r="J2382" s="118"/>
      <c r="K2382" s="118"/>
      <c r="L2382" s="118"/>
      <c r="M2382" s="118"/>
      <c r="N2382" s="93"/>
    </row>
    <row r="2383" spans="2:14">
      <c r="B2383" s="118"/>
      <c r="C2383" s="118"/>
      <c r="D2383" s="118"/>
      <c r="E2383" s="118"/>
      <c r="F2383" s="118"/>
      <c r="G2383" s="118"/>
      <c r="H2383" s="118"/>
      <c r="I2383" s="118"/>
      <c r="J2383" s="118"/>
      <c r="K2383" s="118"/>
      <c r="L2383" s="118"/>
      <c r="M2383" s="118"/>
      <c r="N2383" s="93"/>
    </row>
    <row r="2384" spans="2:14">
      <c r="B2384" s="118"/>
      <c r="C2384" s="118"/>
      <c r="D2384" s="118"/>
      <c r="E2384" s="118"/>
      <c r="F2384" s="118"/>
      <c r="G2384" s="118"/>
      <c r="H2384" s="118"/>
      <c r="I2384" s="118"/>
      <c r="J2384" s="118"/>
      <c r="K2384" s="118"/>
      <c r="L2384" s="118"/>
      <c r="M2384" s="118"/>
      <c r="N2384" s="93"/>
    </row>
    <row r="2385" spans="2:14">
      <c r="B2385" s="118"/>
      <c r="C2385" s="118"/>
      <c r="D2385" s="118"/>
      <c r="E2385" s="118"/>
      <c r="F2385" s="118"/>
      <c r="G2385" s="118"/>
      <c r="H2385" s="118"/>
      <c r="I2385" s="118"/>
      <c r="J2385" s="118"/>
      <c r="K2385" s="118"/>
      <c r="L2385" s="118"/>
      <c r="M2385" s="118"/>
      <c r="N2385" s="93"/>
    </row>
    <row r="2386" spans="2:14">
      <c r="B2386" s="118"/>
      <c r="C2386" s="118"/>
      <c r="D2386" s="118"/>
      <c r="E2386" s="118"/>
      <c r="F2386" s="118"/>
      <c r="G2386" s="118"/>
      <c r="H2386" s="118"/>
      <c r="I2386" s="118"/>
      <c r="J2386" s="118"/>
      <c r="K2386" s="118"/>
      <c r="L2386" s="118"/>
      <c r="M2386" s="118"/>
      <c r="N2386" s="93"/>
    </row>
    <row r="2387" spans="2:14">
      <c r="B2387" s="118"/>
      <c r="C2387" s="118"/>
      <c r="D2387" s="118"/>
      <c r="E2387" s="118"/>
      <c r="F2387" s="118"/>
      <c r="G2387" s="118"/>
      <c r="H2387" s="118"/>
      <c r="I2387" s="118"/>
      <c r="J2387" s="118"/>
      <c r="K2387" s="118"/>
      <c r="L2387" s="118"/>
      <c r="M2387" s="118"/>
      <c r="N2387" s="93"/>
    </row>
    <row r="2388" spans="2:14">
      <c r="B2388" s="118"/>
      <c r="C2388" s="118"/>
      <c r="D2388" s="118"/>
      <c r="E2388" s="118"/>
      <c r="F2388" s="118"/>
      <c r="G2388" s="118"/>
      <c r="H2388" s="118"/>
      <c r="I2388" s="118"/>
      <c r="J2388" s="118"/>
      <c r="K2388" s="118"/>
      <c r="L2388" s="118"/>
      <c r="M2388" s="118"/>
      <c r="N2388" s="93"/>
    </row>
    <row r="2389" spans="2:14">
      <c r="B2389" s="118"/>
      <c r="C2389" s="118"/>
      <c r="D2389" s="118"/>
      <c r="E2389" s="118"/>
      <c r="F2389" s="118"/>
      <c r="G2389" s="118"/>
      <c r="H2389" s="118"/>
      <c r="I2389" s="118"/>
      <c r="J2389" s="118"/>
      <c r="K2389" s="118"/>
      <c r="L2389" s="118"/>
      <c r="M2389" s="118"/>
      <c r="N2389" s="93"/>
    </row>
    <row r="2390" spans="2:14">
      <c r="B2390" s="118"/>
      <c r="C2390" s="118"/>
      <c r="D2390" s="118"/>
      <c r="E2390" s="118"/>
      <c r="F2390" s="118"/>
      <c r="G2390" s="118"/>
      <c r="H2390" s="118"/>
      <c r="I2390" s="118"/>
      <c r="J2390" s="118"/>
      <c r="K2390" s="118"/>
      <c r="L2390" s="118"/>
      <c r="M2390" s="118"/>
      <c r="N2390" s="93"/>
    </row>
    <row r="2391" spans="2:14">
      <c r="B2391" s="118"/>
      <c r="C2391" s="118"/>
      <c r="D2391" s="118"/>
      <c r="E2391" s="118"/>
      <c r="F2391" s="118"/>
      <c r="G2391" s="118"/>
      <c r="H2391" s="118"/>
      <c r="I2391" s="118"/>
      <c r="J2391" s="118"/>
      <c r="K2391" s="118"/>
      <c r="L2391" s="118"/>
      <c r="M2391" s="118"/>
      <c r="N2391" s="93"/>
    </row>
    <row r="2392" spans="2:14">
      <c r="B2392" s="118"/>
      <c r="C2392" s="118"/>
      <c r="D2392" s="118"/>
      <c r="E2392" s="118"/>
      <c r="F2392" s="118"/>
      <c r="G2392" s="118"/>
      <c r="H2392" s="118"/>
      <c r="I2392" s="118"/>
      <c r="J2392" s="118"/>
      <c r="K2392" s="118"/>
      <c r="L2392" s="118"/>
      <c r="M2392" s="118"/>
      <c r="N2392" s="93"/>
    </row>
    <row r="2393" spans="2:14">
      <c r="B2393" s="118"/>
      <c r="C2393" s="118"/>
      <c r="D2393" s="118"/>
      <c r="E2393" s="118"/>
      <c r="F2393" s="118"/>
      <c r="G2393" s="118"/>
      <c r="H2393" s="118"/>
      <c r="I2393" s="118"/>
      <c r="J2393" s="118"/>
      <c r="K2393" s="118"/>
      <c r="L2393" s="118"/>
      <c r="M2393" s="118"/>
      <c r="N2393" s="93"/>
    </row>
    <row r="2394" spans="2:14">
      <c r="B2394" s="118"/>
      <c r="C2394" s="118"/>
      <c r="D2394" s="118"/>
      <c r="E2394" s="118"/>
      <c r="F2394" s="118"/>
      <c r="G2394" s="118"/>
      <c r="H2394" s="118"/>
      <c r="I2394" s="118"/>
      <c r="J2394" s="118"/>
      <c r="K2394" s="118"/>
      <c r="L2394" s="118"/>
      <c r="M2394" s="118"/>
      <c r="N2394" s="93"/>
    </row>
    <row r="2395" spans="2:14">
      <c r="B2395" s="118"/>
      <c r="C2395" s="118"/>
      <c r="D2395" s="118"/>
      <c r="E2395" s="118"/>
      <c r="F2395" s="118"/>
      <c r="G2395" s="118"/>
      <c r="H2395" s="118"/>
      <c r="I2395" s="118"/>
      <c r="J2395" s="118"/>
      <c r="K2395" s="118"/>
      <c r="L2395" s="118"/>
      <c r="M2395" s="118"/>
      <c r="N2395" s="93"/>
    </row>
    <row r="2396" spans="2:14">
      <c r="B2396" s="118"/>
      <c r="C2396" s="118"/>
      <c r="D2396" s="118"/>
      <c r="E2396" s="118"/>
      <c r="F2396" s="118"/>
      <c r="G2396" s="118"/>
      <c r="H2396" s="118"/>
      <c r="I2396" s="118"/>
      <c r="J2396" s="118"/>
      <c r="K2396" s="118"/>
      <c r="L2396" s="118"/>
      <c r="M2396" s="118"/>
      <c r="N2396" s="93"/>
    </row>
    <row r="2397" spans="2:14">
      <c r="B2397" s="118"/>
      <c r="C2397" s="118"/>
      <c r="D2397" s="118"/>
      <c r="E2397" s="118"/>
      <c r="F2397" s="118"/>
      <c r="G2397" s="118"/>
      <c r="H2397" s="118"/>
      <c r="I2397" s="118"/>
      <c r="J2397" s="118"/>
      <c r="K2397" s="118"/>
      <c r="L2397" s="118"/>
      <c r="M2397" s="118"/>
      <c r="N2397" s="93"/>
    </row>
    <row r="2398" spans="2:14">
      <c r="B2398" s="118"/>
      <c r="C2398" s="118"/>
      <c r="D2398" s="118"/>
      <c r="E2398" s="118"/>
      <c r="F2398" s="118"/>
      <c r="G2398" s="118"/>
      <c r="H2398" s="118"/>
      <c r="I2398" s="118"/>
      <c r="J2398" s="118"/>
      <c r="K2398" s="118"/>
      <c r="L2398" s="118"/>
      <c r="M2398" s="118"/>
      <c r="N2398" s="93"/>
    </row>
    <row r="2399" spans="2:14">
      <c r="B2399" s="118"/>
      <c r="C2399" s="118"/>
      <c r="D2399" s="118"/>
      <c r="E2399" s="118"/>
      <c r="F2399" s="118"/>
      <c r="G2399" s="118"/>
      <c r="H2399" s="118"/>
      <c r="I2399" s="118"/>
      <c r="J2399" s="118"/>
      <c r="K2399" s="118"/>
      <c r="L2399" s="118"/>
      <c r="M2399" s="118"/>
      <c r="N2399" s="93"/>
    </row>
    <row r="2400" spans="2:14">
      <c r="B2400" s="118"/>
      <c r="C2400" s="118"/>
      <c r="D2400" s="118"/>
      <c r="E2400" s="118"/>
      <c r="F2400" s="118"/>
      <c r="G2400" s="118"/>
      <c r="H2400" s="118"/>
      <c r="I2400" s="118"/>
      <c r="J2400" s="118"/>
      <c r="K2400" s="118"/>
      <c r="L2400" s="118"/>
      <c r="M2400" s="118"/>
      <c r="N2400" s="93"/>
    </row>
    <row r="2401" spans="2:14">
      <c r="B2401" s="118"/>
      <c r="C2401" s="118"/>
      <c r="D2401" s="118"/>
      <c r="E2401" s="118"/>
      <c r="F2401" s="118"/>
      <c r="G2401" s="118"/>
      <c r="H2401" s="118"/>
      <c r="I2401" s="118"/>
      <c r="J2401" s="118"/>
      <c r="K2401" s="118"/>
      <c r="L2401" s="118"/>
      <c r="M2401" s="118"/>
      <c r="N2401" s="93"/>
    </row>
    <row r="2402" spans="2:14">
      <c r="B2402" s="118"/>
      <c r="C2402" s="118"/>
      <c r="D2402" s="118"/>
      <c r="E2402" s="118"/>
      <c r="F2402" s="118"/>
      <c r="G2402" s="118"/>
      <c r="H2402" s="118"/>
      <c r="I2402" s="118"/>
      <c r="J2402" s="118"/>
      <c r="K2402" s="118"/>
      <c r="L2402" s="118"/>
      <c r="M2402" s="118"/>
      <c r="N2402" s="93"/>
    </row>
    <row r="2403" spans="2:14">
      <c r="B2403" s="118"/>
      <c r="C2403" s="118"/>
      <c r="D2403" s="118"/>
      <c r="E2403" s="118"/>
      <c r="F2403" s="118"/>
      <c r="G2403" s="118"/>
      <c r="H2403" s="118"/>
      <c r="I2403" s="118"/>
      <c r="J2403" s="118"/>
      <c r="K2403" s="118"/>
      <c r="L2403" s="118"/>
      <c r="M2403" s="118"/>
      <c r="N2403" s="93"/>
    </row>
    <row r="2404" spans="2:14">
      <c r="B2404" s="118"/>
      <c r="C2404" s="118"/>
      <c r="D2404" s="118"/>
      <c r="E2404" s="118"/>
      <c r="F2404" s="118"/>
      <c r="G2404" s="118"/>
      <c r="H2404" s="118"/>
      <c r="I2404" s="118"/>
      <c r="J2404" s="118"/>
      <c r="K2404" s="118"/>
      <c r="L2404" s="118"/>
      <c r="M2404" s="118"/>
      <c r="N2404" s="93"/>
    </row>
    <row r="2405" spans="2:14">
      <c r="B2405" s="118"/>
      <c r="C2405" s="118"/>
      <c r="D2405" s="118"/>
      <c r="E2405" s="118"/>
      <c r="F2405" s="118"/>
      <c r="G2405" s="118"/>
      <c r="H2405" s="118"/>
      <c r="I2405" s="118"/>
      <c r="J2405" s="118"/>
      <c r="K2405" s="118"/>
      <c r="L2405" s="118"/>
      <c r="M2405" s="118"/>
      <c r="N2405" s="93"/>
    </row>
    <row r="2406" spans="2:14">
      <c r="B2406" s="118"/>
      <c r="C2406" s="118"/>
      <c r="D2406" s="118"/>
      <c r="E2406" s="118"/>
      <c r="F2406" s="118"/>
      <c r="G2406" s="118"/>
      <c r="H2406" s="118"/>
      <c r="I2406" s="118"/>
      <c r="J2406" s="118"/>
      <c r="K2406" s="118"/>
      <c r="L2406" s="118"/>
      <c r="M2406" s="118"/>
      <c r="N2406" s="93"/>
    </row>
    <row r="2407" spans="2:14">
      <c r="B2407" s="118"/>
      <c r="C2407" s="118"/>
      <c r="D2407" s="118"/>
      <c r="E2407" s="118"/>
      <c r="F2407" s="118"/>
      <c r="G2407" s="118"/>
      <c r="H2407" s="118"/>
      <c r="I2407" s="118"/>
      <c r="J2407" s="118"/>
      <c r="K2407" s="118"/>
      <c r="L2407" s="118"/>
      <c r="M2407" s="118"/>
      <c r="N2407" s="93"/>
    </row>
    <row r="2408" spans="2:14">
      <c r="B2408" s="118"/>
      <c r="C2408" s="118"/>
      <c r="D2408" s="118"/>
      <c r="E2408" s="118"/>
      <c r="F2408" s="118"/>
      <c r="G2408" s="118"/>
      <c r="H2408" s="118"/>
      <c r="I2408" s="118"/>
      <c r="J2408" s="118"/>
      <c r="K2408" s="118"/>
      <c r="L2408" s="118"/>
      <c r="M2408" s="118"/>
      <c r="N2408" s="93"/>
    </row>
    <row r="2409" spans="2:14">
      <c r="B2409" s="118"/>
      <c r="C2409" s="118"/>
      <c r="D2409" s="118"/>
      <c r="E2409" s="118"/>
      <c r="F2409" s="118"/>
      <c r="G2409" s="118"/>
      <c r="H2409" s="118"/>
      <c r="I2409" s="118"/>
      <c r="J2409" s="118"/>
      <c r="K2409" s="118"/>
      <c r="L2409" s="118"/>
      <c r="M2409" s="118"/>
      <c r="N2409" s="93"/>
    </row>
    <row r="2410" spans="2:14">
      <c r="B2410" s="118"/>
      <c r="C2410" s="118"/>
      <c r="D2410" s="118"/>
      <c r="E2410" s="118"/>
      <c r="F2410" s="118"/>
      <c r="G2410" s="118"/>
      <c r="H2410" s="118"/>
      <c r="I2410" s="118"/>
      <c r="J2410" s="118"/>
      <c r="K2410" s="118"/>
      <c r="L2410" s="118"/>
      <c r="M2410" s="118"/>
      <c r="N2410" s="93"/>
    </row>
    <row r="2411" spans="2:14">
      <c r="B2411" s="118"/>
      <c r="C2411" s="118"/>
      <c r="D2411" s="118"/>
      <c r="E2411" s="118"/>
      <c r="F2411" s="118"/>
      <c r="G2411" s="118"/>
      <c r="H2411" s="118"/>
      <c r="I2411" s="118"/>
      <c r="J2411" s="118"/>
      <c r="K2411" s="118"/>
      <c r="L2411" s="118"/>
      <c r="M2411" s="118"/>
      <c r="N2411" s="93"/>
    </row>
    <row r="2412" spans="2:14">
      <c r="B2412" s="118"/>
      <c r="C2412" s="118"/>
      <c r="D2412" s="118"/>
      <c r="E2412" s="118"/>
      <c r="F2412" s="118"/>
      <c r="G2412" s="118"/>
      <c r="H2412" s="118"/>
      <c r="I2412" s="118"/>
      <c r="J2412" s="118"/>
      <c r="K2412" s="118"/>
      <c r="L2412" s="118"/>
      <c r="M2412" s="118"/>
      <c r="N2412" s="93"/>
    </row>
    <row r="2413" spans="2:14">
      <c r="B2413" s="118"/>
      <c r="C2413" s="118"/>
      <c r="D2413" s="118"/>
      <c r="E2413" s="118"/>
      <c r="F2413" s="118"/>
      <c r="G2413" s="118"/>
      <c r="H2413" s="118"/>
      <c r="I2413" s="118"/>
      <c r="J2413" s="118"/>
      <c r="K2413" s="118"/>
      <c r="L2413" s="118"/>
      <c r="M2413" s="118"/>
      <c r="N2413" s="93"/>
    </row>
    <row r="2414" spans="2:14">
      <c r="B2414" s="118"/>
      <c r="C2414" s="118"/>
      <c r="D2414" s="118"/>
      <c r="E2414" s="118"/>
      <c r="F2414" s="118"/>
      <c r="G2414" s="118"/>
      <c r="H2414" s="118"/>
      <c r="I2414" s="118"/>
      <c r="J2414" s="118"/>
      <c r="K2414" s="118"/>
      <c r="L2414" s="118"/>
      <c r="M2414" s="118"/>
      <c r="N2414" s="93"/>
    </row>
    <row r="2415" spans="2:14">
      <c r="B2415" s="118"/>
      <c r="C2415" s="118"/>
      <c r="D2415" s="118"/>
      <c r="E2415" s="118"/>
      <c r="F2415" s="118"/>
      <c r="G2415" s="118"/>
      <c r="H2415" s="118"/>
      <c r="I2415" s="118"/>
      <c r="J2415" s="118"/>
      <c r="K2415" s="118"/>
      <c r="L2415" s="118"/>
      <c r="M2415" s="118"/>
      <c r="N2415" s="93"/>
    </row>
    <row r="2416" spans="2:14">
      <c r="B2416" s="118"/>
      <c r="C2416" s="118"/>
      <c r="D2416" s="118"/>
      <c r="E2416" s="118"/>
      <c r="F2416" s="118"/>
      <c r="G2416" s="118"/>
      <c r="H2416" s="118"/>
      <c r="I2416" s="118"/>
      <c r="J2416" s="118"/>
      <c r="K2416" s="118"/>
      <c r="L2416" s="118"/>
      <c r="M2416" s="118"/>
      <c r="N2416" s="93"/>
    </row>
    <row r="2417" spans="2:14">
      <c r="B2417" s="118"/>
      <c r="C2417" s="118"/>
      <c r="D2417" s="118"/>
      <c r="E2417" s="118"/>
      <c r="F2417" s="118"/>
      <c r="G2417" s="118"/>
      <c r="H2417" s="118"/>
      <c r="I2417" s="118"/>
      <c r="J2417" s="118"/>
      <c r="K2417" s="118"/>
      <c r="L2417" s="118"/>
      <c r="M2417" s="118"/>
      <c r="N2417" s="93"/>
    </row>
    <row r="2418" spans="2:14">
      <c r="B2418" s="118"/>
      <c r="C2418" s="118"/>
      <c r="D2418" s="118"/>
      <c r="E2418" s="118"/>
      <c r="F2418" s="118"/>
      <c r="G2418" s="118"/>
      <c r="H2418" s="118"/>
      <c r="I2418" s="118"/>
      <c r="J2418" s="118"/>
      <c r="K2418" s="118"/>
      <c r="L2418" s="118"/>
      <c r="M2418" s="118"/>
      <c r="N2418" s="93"/>
    </row>
    <row r="2419" spans="2:14">
      <c r="B2419" s="118"/>
      <c r="C2419" s="118"/>
      <c r="D2419" s="118"/>
      <c r="E2419" s="118"/>
      <c r="F2419" s="118"/>
      <c r="G2419" s="118"/>
      <c r="H2419" s="118"/>
      <c r="I2419" s="118"/>
      <c r="J2419" s="118"/>
      <c r="K2419" s="118"/>
      <c r="L2419" s="118"/>
      <c r="M2419" s="118"/>
      <c r="N2419" s="93"/>
    </row>
    <row r="2420" spans="2:14">
      <c r="B2420" s="118"/>
      <c r="C2420" s="118"/>
      <c r="D2420" s="118"/>
      <c r="E2420" s="118"/>
      <c r="F2420" s="118"/>
      <c r="G2420" s="118"/>
      <c r="H2420" s="118"/>
      <c r="I2420" s="118"/>
      <c r="J2420" s="118"/>
      <c r="K2420" s="118"/>
      <c r="L2420" s="118"/>
      <c r="M2420" s="118"/>
      <c r="N2420" s="93"/>
    </row>
    <row r="2421" spans="2:14">
      <c r="B2421" s="118"/>
      <c r="C2421" s="118"/>
      <c r="D2421" s="118"/>
      <c r="E2421" s="118"/>
      <c r="F2421" s="118"/>
      <c r="G2421" s="118"/>
      <c r="H2421" s="118"/>
      <c r="I2421" s="118"/>
      <c r="J2421" s="118"/>
      <c r="K2421" s="118"/>
      <c r="L2421" s="118"/>
      <c r="M2421" s="118"/>
      <c r="N2421" s="93"/>
    </row>
    <row r="2422" spans="2:14">
      <c r="B2422" s="118"/>
      <c r="C2422" s="118"/>
      <c r="D2422" s="118"/>
      <c r="E2422" s="118"/>
      <c r="F2422" s="118"/>
      <c r="G2422" s="118"/>
      <c r="H2422" s="118"/>
      <c r="I2422" s="118"/>
      <c r="J2422" s="118"/>
      <c r="K2422" s="118"/>
      <c r="L2422" s="118"/>
      <c r="M2422" s="118"/>
      <c r="N2422" s="93"/>
    </row>
    <row r="2423" spans="2:14">
      <c r="B2423" s="118"/>
      <c r="C2423" s="118"/>
      <c r="D2423" s="118"/>
      <c r="E2423" s="118"/>
      <c r="F2423" s="118"/>
      <c r="G2423" s="118"/>
      <c r="H2423" s="118"/>
      <c r="I2423" s="118"/>
      <c r="J2423" s="118"/>
      <c r="K2423" s="118"/>
      <c r="L2423" s="118"/>
      <c r="M2423" s="118"/>
      <c r="N2423" s="93"/>
    </row>
    <row r="2424" spans="2:14">
      <c r="B2424" s="118"/>
      <c r="C2424" s="118"/>
      <c r="D2424" s="118"/>
      <c r="E2424" s="118"/>
      <c r="F2424" s="118"/>
      <c r="G2424" s="118"/>
      <c r="H2424" s="118"/>
      <c r="I2424" s="118"/>
      <c r="J2424" s="118"/>
      <c r="K2424" s="118"/>
      <c r="L2424" s="118"/>
      <c r="M2424" s="118"/>
      <c r="N2424" s="93"/>
    </row>
    <row r="2425" spans="2:14">
      <c r="B2425" s="118"/>
      <c r="C2425" s="118"/>
      <c r="D2425" s="118"/>
      <c r="E2425" s="118"/>
      <c r="F2425" s="118"/>
      <c r="G2425" s="118"/>
      <c r="H2425" s="118"/>
      <c r="I2425" s="118"/>
      <c r="J2425" s="118"/>
      <c r="K2425" s="118"/>
      <c r="L2425" s="118"/>
      <c r="M2425" s="118"/>
      <c r="N2425" s="93"/>
    </row>
    <row r="2426" spans="2:14">
      <c r="B2426" s="118"/>
      <c r="C2426" s="118"/>
      <c r="D2426" s="118"/>
      <c r="E2426" s="118"/>
      <c r="F2426" s="118"/>
      <c r="G2426" s="118"/>
      <c r="H2426" s="118"/>
      <c r="I2426" s="118"/>
      <c r="J2426" s="118"/>
      <c r="K2426" s="118"/>
      <c r="L2426" s="118"/>
      <c r="M2426" s="118"/>
      <c r="N2426" s="93"/>
    </row>
    <row r="2427" spans="2:14">
      <c r="B2427" s="118"/>
      <c r="C2427" s="118"/>
      <c r="D2427" s="118"/>
      <c r="E2427" s="118"/>
      <c r="F2427" s="118"/>
      <c r="G2427" s="118"/>
      <c r="H2427" s="118"/>
      <c r="I2427" s="118"/>
      <c r="J2427" s="118"/>
      <c r="K2427" s="118"/>
      <c r="L2427" s="118"/>
      <c r="M2427" s="118"/>
      <c r="N2427" s="93"/>
    </row>
    <row r="2428" spans="2:14">
      <c r="B2428" s="118"/>
      <c r="C2428" s="118"/>
      <c r="D2428" s="118"/>
      <c r="E2428" s="118"/>
      <c r="F2428" s="118"/>
      <c r="G2428" s="118"/>
      <c r="H2428" s="118"/>
      <c r="I2428" s="118"/>
      <c r="J2428" s="118"/>
      <c r="K2428" s="118"/>
      <c r="L2428" s="118"/>
      <c r="M2428" s="118"/>
      <c r="N2428" s="93"/>
    </row>
    <row r="2429" spans="2:14">
      <c r="B2429" s="118"/>
      <c r="C2429" s="118"/>
      <c r="D2429" s="118"/>
      <c r="E2429" s="118"/>
      <c r="F2429" s="118"/>
      <c r="G2429" s="118"/>
      <c r="H2429" s="118"/>
      <c r="I2429" s="118"/>
      <c r="J2429" s="118"/>
      <c r="K2429" s="118"/>
      <c r="L2429" s="118"/>
      <c r="M2429" s="118"/>
      <c r="N2429" s="93"/>
    </row>
    <row r="2430" spans="2:14">
      <c r="B2430" s="118"/>
      <c r="C2430" s="118"/>
      <c r="D2430" s="118"/>
      <c r="E2430" s="118"/>
      <c r="F2430" s="118"/>
      <c r="G2430" s="118"/>
      <c r="H2430" s="118"/>
      <c r="I2430" s="118"/>
      <c r="J2430" s="118"/>
      <c r="K2430" s="118"/>
      <c r="L2430" s="118"/>
      <c r="M2430" s="118"/>
      <c r="N2430" s="93"/>
    </row>
    <row r="2431" spans="2:14">
      <c r="B2431" s="118"/>
      <c r="C2431" s="118"/>
      <c r="D2431" s="118"/>
      <c r="E2431" s="118"/>
      <c r="F2431" s="118"/>
      <c r="G2431" s="118"/>
      <c r="H2431" s="118"/>
      <c r="I2431" s="118"/>
      <c r="J2431" s="118"/>
      <c r="K2431" s="118"/>
      <c r="L2431" s="118"/>
      <c r="M2431" s="118"/>
      <c r="N2431" s="93"/>
    </row>
    <row r="2432" spans="2:14">
      <c r="B2432" s="118"/>
      <c r="C2432" s="118"/>
      <c r="D2432" s="118"/>
      <c r="E2432" s="118"/>
      <c r="F2432" s="118"/>
      <c r="G2432" s="118"/>
      <c r="H2432" s="118"/>
      <c r="I2432" s="118"/>
      <c r="J2432" s="118"/>
      <c r="K2432" s="118"/>
      <c r="L2432" s="118"/>
      <c r="M2432" s="118"/>
      <c r="N2432" s="93"/>
    </row>
    <row r="2433" spans="2:14">
      <c r="B2433" s="118"/>
      <c r="C2433" s="118"/>
      <c r="D2433" s="118"/>
      <c r="E2433" s="118"/>
      <c r="F2433" s="118"/>
      <c r="G2433" s="118"/>
      <c r="H2433" s="118"/>
      <c r="I2433" s="118"/>
      <c r="J2433" s="118"/>
      <c r="K2433" s="118"/>
      <c r="L2433" s="118"/>
      <c r="M2433" s="118"/>
      <c r="N2433" s="93"/>
    </row>
    <row r="2434" spans="2:14">
      <c r="B2434" s="118"/>
      <c r="C2434" s="118"/>
      <c r="D2434" s="118"/>
      <c r="E2434" s="118"/>
      <c r="F2434" s="118"/>
      <c r="G2434" s="118"/>
      <c r="H2434" s="118"/>
      <c r="I2434" s="118"/>
      <c r="J2434" s="118"/>
      <c r="K2434" s="118"/>
      <c r="L2434" s="118"/>
      <c r="M2434" s="118"/>
      <c r="N2434" s="93"/>
    </row>
    <row r="2435" spans="2:14">
      <c r="B2435" s="118"/>
      <c r="C2435" s="118"/>
      <c r="D2435" s="118"/>
      <c r="E2435" s="118"/>
      <c r="F2435" s="118"/>
      <c r="G2435" s="118"/>
      <c r="H2435" s="118"/>
      <c r="I2435" s="118"/>
      <c r="J2435" s="118"/>
      <c r="K2435" s="118"/>
      <c r="L2435" s="118"/>
      <c r="M2435" s="118"/>
      <c r="N2435" s="93"/>
    </row>
    <row r="2436" spans="2:14">
      <c r="B2436" s="118"/>
      <c r="C2436" s="118"/>
      <c r="D2436" s="118"/>
      <c r="E2436" s="118"/>
      <c r="F2436" s="118"/>
      <c r="G2436" s="118"/>
      <c r="H2436" s="118"/>
      <c r="I2436" s="118"/>
      <c r="J2436" s="118"/>
      <c r="K2436" s="118"/>
      <c r="L2436" s="118"/>
      <c r="M2436" s="118"/>
      <c r="N2436" s="93"/>
    </row>
    <row r="2437" spans="2:14">
      <c r="B2437" s="118"/>
      <c r="C2437" s="118"/>
      <c r="D2437" s="118"/>
      <c r="E2437" s="118"/>
      <c r="F2437" s="118"/>
      <c r="G2437" s="118"/>
      <c r="H2437" s="118"/>
      <c r="I2437" s="118"/>
      <c r="J2437" s="118"/>
      <c r="K2437" s="118"/>
      <c r="L2437" s="118"/>
      <c r="M2437" s="118"/>
      <c r="N2437" s="93"/>
    </row>
    <row r="2438" spans="2:14">
      <c r="B2438" s="118"/>
      <c r="C2438" s="118"/>
      <c r="D2438" s="118"/>
      <c r="E2438" s="118"/>
      <c r="F2438" s="118"/>
      <c r="G2438" s="118"/>
      <c r="H2438" s="118"/>
      <c r="I2438" s="118"/>
      <c r="J2438" s="118"/>
      <c r="K2438" s="118"/>
      <c r="L2438" s="118"/>
      <c r="M2438" s="118"/>
      <c r="N2438" s="93"/>
    </row>
    <row r="2439" spans="2:14">
      <c r="B2439" s="118"/>
      <c r="C2439" s="118"/>
      <c r="D2439" s="118"/>
      <c r="E2439" s="118"/>
      <c r="F2439" s="118"/>
      <c r="G2439" s="118"/>
      <c r="H2439" s="118"/>
      <c r="I2439" s="118"/>
      <c r="J2439" s="118"/>
      <c r="K2439" s="118"/>
      <c r="L2439" s="118"/>
      <c r="M2439" s="118"/>
      <c r="N2439" s="93"/>
    </row>
    <row r="2440" spans="2:14">
      <c r="B2440" s="118"/>
      <c r="C2440" s="118"/>
      <c r="D2440" s="118"/>
      <c r="E2440" s="118"/>
      <c r="F2440" s="118"/>
      <c r="G2440" s="118"/>
      <c r="H2440" s="118"/>
      <c r="I2440" s="118"/>
      <c r="J2440" s="118"/>
      <c r="K2440" s="118"/>
      <c r="L2440" s="118"/>
      <c r="M2440" s="118"/>
      <c r="N2440" s="93"/>
    </row>
    <row r="2441" spans="2:14">
      <c r="B2441" s="118"/>
      <c r="C2441" s="118"/>
      <c r="D2441" s="118"/>
      <c r="E2441" s="118"/>
      <c r="F2441" s="118"/>
      <c r="G2441" s="118"/>
      <c r="H2441" s="118"/>
      <c r="I2441" s="118"/>
      <c r="J2441" s="118"/>
      <c r="K2441" s="118"/>
      <c r="L2441" s="118"/>
      <c r="M2441" s="118"/>
      <c r="N2441" s="93"/>
    </row>
    <row r="2442" spans="2:14">
      <c r="B2442" s="118"/>
      <c r="C2442" s="118"/>
      <c r="D2442" s="118"/>
      <c r="E2442" s="118"/>
      <c r="F2442" s="118"/>
      <c r="G2442" s="118"/>
      <c r="H2442" s="118"/>
      <c r="I2442" s="118"/>
      <c r="J2442" s="118"/>
      <c r="K2442" s="118"/>
      <c r="L2442" s="118"/>
      <c r="M2442" s="118"/>
      <c r="N2442" s="93"/>
    </row>
    <row r="2443" spans="2:14">
      <c r="B2443" s="118"/>
      <c r="C2443" s="118"/>
      <c r="D2443" s="118"/>
      <c r="E2443" s="118"/>
      <c r="F2443" s="118"/>
      <c r="G2443" s="118"/>
      <c r="H2443" s="118"/>
      <c r="I2443" s="118"/>
      <c r="J2443" s="118"/>
      <c r="K2443" s="118"/>
      <c r="L2443" s="118"/>
      <c r="M2443" s="118"/>
      <c r="N2443" s="93"/>
    </row>
    <row r="2444" spans="2:14">
      <c r="B2444" s="118"/>
      <c r="C2444" s="118"/>
      <c r="D2444" s="118"/>
      <c r="E2444" s="118"/>
      <c r="F2444" s="118"/>
      <c r="G2444" s="118"/>
      <c r="H2444" s="118"/>
      <c r="I2444" s="118"/>
      <c r="J2444" s="118"/>
      <c r="K2444" s="118"/>
      <c r="L2444" s="118"/>
      <c r="M2444" s="118"/>
      <c r="N2444" s="93"/>
    </row>
    <row r="2445" spans="2:14">
      <c r="B2445" s="118"/>
      <c r="C2445" s="118"/>
      <c r="D2445" s="118"/>
      <c r="E2445" s="118"/>
      <c r="F2445" s="118"/>
      <c r="G2445" s="118"/>
      <c r="H2445" s="118"/>
      <c r="I2445" s="118"/>
      <c r="J2445" s="118"/>
      <c r="K2445" s="118"/>
      <c r="L2445" s="118"/>
      <c r="M2445" s="118"/>
      <c r="N2445" s="93"/>
    </row>
    <row r="2446" spans="2:14">
      <c r="B2446" s="118"/>
      <c r="C2446" s="118"/>
      <c r="D2446" s="118"/>
      <c r="E2446" s="118"/>
      <c r="F2446" s="118"/>
      <c r="G2446" s="118"/>
      <c r="H2446" s="118"/>
      <c r="I2446" s="118"/>
      <c r="J2446" s="118"/>
      <c r="K2446" s="118"/>
      <c r="L2446" s="118"/>
      <c r="M2446" s="118"/>
      <c r="N2446" s="93"/>
    </row>
    <row r="2447" spans="2:14">
      <c r="B2447" s="118"/>
      <c r="C2447" s="118"/>
      <c r="D2447" s="118"/>
      <c r="E2447" s="118"/>
      <c r="F2447" s="118"/>
      <c r="G2447" s="118"/>
      <c r="H2447" s="118"/>
      <c r="I2447" s="118"/>
      <c r="J2447" s="118"/>
      <c r="K2447" s="118"/>
      <c r="L2447" s="118"/>
      <c r="M2447" s="118"/>
      <c r="N2447" s="93"/>
    </row>
    <row r="2448" spans="2:14">
      <c r="B2448" s="118"/>
      <c r="C2448" s="118"/>
      <c r="D2448" s="118"/>
      <c r="E2448" s="118"/>
      <c r="F2448" s="118"/>
      <c r="G2448" s="118"/>
      <c r="H2448" s="118"/>
      <c r="I2448" s="118"/>
      <c r="J2448" s="118"/>
      <c r="K2448" s="118"/>
      <c r="L2448" s="118"/>
      <c r="M2448" s="118"/>
      <c r="N2448" s="93"/>
    </row>
    <row r="2449" spans="2:14">
      <c r="B2449" s="118"/>
      <c r="C2449" s="118"/>
      <c r="D2449" s="118"/>
      <c r="E2449" s="118"/>
      <c r="F2449" s="118"/>
      <c r="G2449" s="118"/>
      <c r="H2449" s="118"/>
      <c r="I2449" s="118"/>
      <c r="J2449" s="118"/>
      <c r="K2449" s="118"/>
      <c r="L2449" s="118"/>
      <c r="M2449" s="118"/>
      <c r="N2449" s="93"/>
    </row>
    <row r="2450" spans="2:14">
      <c r="B2450" s="118"/>
      <c r="C2450" s="118"/>
      <c r="D2450" s="118"/>
      <c r="E2450" s="118"/>
      <c r="F2450" s="118"/>
      <c r="G2450" s="118"/>
      <c r="H2450" s="118"/>
      <c r="I2450" s="118"/>
      <c r="J2450" s="118"/>
      <c r="K2450" s="118"/>
      <c r="L2450" s="118"/>
      <c r="M2450" s="118"/>
      <c r="N2450" s="93"/>
    </row>
    <row r="2451" spans="2:14">
      <c r="B2451" s="118"/>
      <c r="C2451" s="118"/>
      <c r="D2451" s="118"/>
      <c r="E2451" s="118"/>
      <c r="F2451" s="118"/>
      <c r="G2451" s="118"/>
      <c r="H2451" s="118"/>
      <c r="I2451" s="118"/>
      <c r="J2451" s="118"/>
      <c r="K2451" s="118"/>
      <c r="L2451" s="118"/>
      <c r="M2451" s="118"/>
      <c r="N2451" s="93"/>
    </row>
    <row r="2452" spans="2:14">
      <c r="B2452" s="118"/>
      <c r="C2452" s="118"/>
      <c r="D2452" s="118"/>
      <c r="E2452" s="118"/>
      <c r="F2452" s="118"/>
      <c r="G2452" s="118"/>
      <c r="H2452" s="118"/>
      <c r="I2452" s="118"/>
      <c r="J2452" s="118"/>
      <c r="K2452" s="118"/>
      <c r="L2452" s="118"/>
      <c r="M2452" s="118"/>
      <c r="N2452" s="93"/>
    </row>
    <row r="2453" spans="2:14">
      <c r="B2453" s="118"/>
      <c r="C2453" s="118"/>
      <c r="D2453" s="118"/>
      <c r="E2453" s="118"/>
      <c r="F2453" s="118"/>
      <c r="G2453" s="118"/>
      <c r="H2453" s="118"/>
      <c r="I2453" s="118"/>
      <c r="J2453" s="118"/>
      <c r="K2453" s="118"/>
      <c r="L2453" s="118"/>
      <c r="M2453" s="118"/>
      <c r="N2453" s="93"/>
    </row>
    <row r="2454" spans="2:14">
      <c r="B2454" s="118"/>
      <c r="C2454" s="118"/>
      <c r="D2454" s="118"/>
      <c r="E2454" s="118"/>
      <c r="F2454" s="118"/>
      <c r="G2454" s="118"/>
      <c r="H2454" s="118"/>
      <c r="I2454" s="118"/>
      <c r="J2454" s="118"/>
      <c r="K2454" s="118"/>
      <c r="L2454" s="118"/>
      <c r="M2454" s="118"/>
      <c r="N2454" s="93"/>
    </row>
    <row r="2455" spans="2:14">
      <c r="B2455" s="118"/>
      <c r="C2455" s="118"/>
      <c r="D2455" s="118"/>
      <c r="E2455" s="118"/>
      <c r="F2455" s="118"/>
      <c r="G2455" s="118"/>
      <c r="H2455" s="118"/>
      <c r="I2455" s="118"/>
      <c r="J2455" s="118"/>
      <c r="K2455" s="118"/>
      <c r="L2455" s="118"/>
      <c r="M2455" s="118"/>
      <c r="N2455" s="93"/>
    </row>
    <row r="2456" spans="2:14">
      <c r="B2456" s="118"/>
      <c r="C2456" s="118"/>
      <c r="D2456" s="118"/>
      <c r="E2456" s="118"/>
      <c r="F2456" s="118"/>
      <c r="G2456" s="118"/>
      <c r="H2456" s="118"/>
      <c r="I2456" s="118"/>
      <c r="J2456" s="118"/>
      <c r="K2456" s="118"/>
      <c r="L2456" s="118"/>
      <c r="M2456" s="118"/>
      <c r="N2456" s="93"/>
    </row>
    <row r="2457" spans="2:14">
      <c r="B2457" s="118"/>
      <c r="C2457" s="118"/>
      <c r="D2457" s="118"/>
      <c r="E2457" s="118"/>
      <c r="F2457" s="118"/>
      <c r="G2457" s="118"/>
      <c r="H2457" s="118"/>
      <c r="I2457" s="118"/>
      <c r="J2457" s="118"/>
      <c r="K2457" s="118"/>
      <c r="L2457" s="118"/>
      <c r="M2457" s="118"/>
      <c r="N2457" s="93"/>
    </row>
    <row r="2458" spans="2:14">
      <c r="B2458" s="118"/>
      <c r="C2458" s="118"/>
      <c r="D2458" s="118"/>
      <c r="E2458" s="118"/>
      <c r="F2458" s="118"/>
      <c r="G2458" s="118"/>
      <c r="H2458" s="118"/>
      <c r="I2458" s="118"/>
      <c r="J2458" s="118"/>
      <c r="K2458" s="118"/>
      <c r="L2458" s="118"/>
      <c r="M2458" s="118"/>
      <c r="N2458" s="93"/>
    </row>
    <row r="2459" spans="2:14">
      <c r="B2459" s="118"/>
      <c r="C2459" s="118"/>
      <c r="D2459" s="118"/>
      <c r="E2459" s="118"/>
      <c r="F2459" s="118"/>
      <c r="G2459" s="118"/>
      <c r="H2459" s="118"/>
      <c r="I2459" s="118"/>
      <c r="J2459" s="118"/>
      <c r="K2459" s="118"/>
      <c r="L2459" s="118"/>
      <c r="M2459" s="118"/>
      <c r="N2459" s="93"/>
    </row>
    <row r="2460" spans="2:14">
      <c r="B2460" s="118"/>
      <c r="C2460" s="118"/>
      <c r="D2460" s="118"/>
      <c r="E2460" s="118"/>
      <c r="F2460" s="118"/>
      <c r="G2460" s="118"/>
      <c r="H2460" s="118"/>
      <c r="I2460" s="118"/>
      <c r="J2460" s="118"/>
      <c r="K2460" s="118"/>
      <c r="L2460" s="118"/>
      <c r="M2460" s="118"/>
      <c r="N2460" s="93"/>
    </row>
    <row r="2461" spans="2:14">
      <c r="B2461" s="118"/>
      <c r="C2461" s="118"/>
      <c r="D2461" s="118"/>
      <c r="E2461" s="118"/>
      <c r="F2461" s="118"/>
      <c r="G2461" s="118"/>
      <c r="H2461" s="118"/>
      <c r="I2461" s="118"/>
      <c r="J2461" s="118"/>
      <c r="K2461" s="118"/>
      <c r="L2461" s="118"/>
      <c r="M2461" s="118"/>
      <c r="N2461" s="93"/>
    </row>
    <row r="2462" spans="2:14">
      <c r="B2462" s="118"/>
      <c r="C2462" s="118"/>
      <c r="D2462" s="118"/>
      <c r="E2462" s="118"/>
      <c r="F2462" s="118"/>
      <c r="G2462" s="118"/>
      <c r="H2462" s="118"/>
      <c r="I2462" s="118"/>
      <c r="J2462" s="118"/>
      <c r="K2462" s="118"/>
      <c r="L2462" s="118"/>
      <c r="M2462" s="118"/>
      <c r="N2462" s="93"/>
    </row>
    <row r="2463" spans="2:14">
      <c r="B2463" s="118"/>
      <c r="C2463" s="118"/>
      <c r="D2463" s="118"/>
      <c r="E2463" s="118"/>
      <c r="F2463" s="118"/>
      <c r="G2463" s="118"/>
      <c r="H2463" s="118"/>
      <c r="I2463" s="118"/>
      <c r="J2463" s="118"/>
      <c r="K2463" s="118"/>
      <c r="L2463" s="118"/>
      <c r="M2463" s="118"/>
      <c r="N2463" s="93"/>
    </row>
    <row r="2464" spans="2:14">
      <c r="B2464" s="118"/>
      <c r="C2464" s="118"/>
      <c r="D2464" s="118"/>
      <c r="E2464" s="118"/>
      <c r="F2464" s="118"/>
      <c r="G2464" s="118"/>
      <c r="H2464" s="118"/>
      <c r="I2464" s="118"/>
      <c r="J2464" s="118"/>
      <c r="K2464" s="118"/>
      <c r="L2464" s="118"/>
      <c r="M2464" s="118"/>
      <c r="N2464" s="93"/>
    </row>
    <row r="2465" spans="2:14">
      <c r="B2465" s="118"/>
      <c r="C2465" s="118"/>
      <c r="D2465" s="118"/>
      <c r="E2465" s="118"/>
      <c r="F2465" s="118"/>
      <c r="G2465" s="118"/>
      <c r="H2465" s="118"/>
      <c r="I2465" s="118"/>
      <c r="J2465" s="118"/>
      <c r="K2465" s="118"/>
      <c r="L2465" s="118"/>
      <c r="M2465" s="118"/>
      <c r="N2465" s="93"/>
    </row>
    <row r="2466" spans="2:14">
      <c r="B2466" s="118"/>
      <c r="C2466" s="118"/>
      <c r="D2466" s="118"/>
      <c r="E2466" s="118"/>
      <c r="F2466" s="118"/>
      <c r="G2466" s="118"/>
      <c r="H2466" s="118"/>
      <c r="I2466" s="118"/>
      <c r="J2466" s="118"/>
      <c r="K2466" s="118"/>
      <c r="L2466" s="118"/>
      <c r="M2466" s="118"/>
      <c r="N2466" s="93"/>
    </row>
    <row r="2467" spans="2:14">
      <c r="B2467" s="118"/>
      <c r="C2467" s="118"/>
      <c r="D2467" s="118"/>
      <c r="E2467" s="118"/>
      <c r="F2467" s="118"/>
      <c r="G2467" s="118"/>
      <c r="H2467" s="118"/>
      <c r="I2467" s="118"/>
      <c r="J2467" s="118"/>
      <c r="K2467" s="118"/>
      <c r="L2467" s="118"/>
      <c r="M2467" s="118"/>
      <c r="N2467" s="93"/>
    </row>
    <row r="2468" spans="2:14">
      <c r="B2468" s="118"/>
      <c r="C2468" s="118"/>
      <c r="D2468" s="118"/>
      <c r="E2468" s="118"/>
      <c r="F2468" s="118"/>
      <c r="G2468" s="118"/>
      <c r="H2468" s="118"/>
      <c r="I2468" s="118"/>
      <c r="J2468" s="118"/>
      <c r="K2468" s="118"/>
      <c r="L2468" s="118"/>
      <c r="M2468" s="118"/>
      <c r="N2468" s="93"/>
    </row>
    <row r="2469" spans="2:14">
      <c r="B2469" s="118"/>
      <c r="C2469" s="118"/>
      <c r="D2469" s="118"/>
      <c r="E2469" s="118"/>
      <c r="F2469" s="118"/>
      <c r="G2469" s="118"/>
      <c r="H2469" s="118"/>
      <c r="I2469" s="118"/>
      <c r="J2469" s="118"/>
      <c r="K2469" s="118"/>
      <c r="L2469" s="118"/>
      <c r="M2469" s="118"/>
      <c r="N2469" s="93"/>
    </row>
    <row r="2470" spans="2:14">
      <c r="B2470" s="118"/>
      <c r="C2470" s="118"/>
      <c r="D2470" s="118"/>
      <c r="E2470" s="118"/>
      <c r="F2470" s="118"/>
      <c r="G2470" s="118"/>
      <c r="H2470" s="118"/>
      <c r="I2470" s="118"/>
      <c r="J2470" s="118"/>
      <c r="K2470" s="118"/>
      <c r="L2470" s="118"/>
      <c r="M2470" s="118"/>
      <c r="N2470" s="93"/>
    </row>
    <row r="2471" spans="2:14">
      <c r="B2471" s="118"/>
      <c r="C2471" s="118"/>
      <c r="D2471" s="118"/>
      <c r="E2471" s="118"/>
      <c r="F2471" s="118"/>
      <c r="G2471" s="118"/>
      <c r="H2471" s="118"/>
      <c r="I2471" s="118"/>
      <c r="J2471" s="118"/>
      <c r="K2471" s="118"/>
      <c r="L2471" s="118"/>
      <c r="M2471" s="118"/>
      <c r="N2471" s="93"/>
    </row>
    <row r="2472" spans="2:14">
      <c r="B2472" s="118"/>
      <c r="C2472" s="118"/>
      <c r="D2472" s="118"/>
      <c r="E2472" s="118"/>
      <c r="F2472" s="118"/>
      <c r="G2472" s="118"/>
      <c r="H2472" s="118"/>
      <c r="I2472" s="118"/>
      <c r="J2472" s="118"/>
      <c r="K2472" s="118"/>
      <c r="L2472" s="118"/>
      <c r="M2472" s="118"/>
      <c r="N2472" s="93"/>
    </row>
    <row r="2473" spans="2:14">
      <c r="B2473" s="118"/>
      <c r="C2473" s="118"/>
      <c r="D2473" s="118"/>
      <c r="E2473" s="118"/>
      <c r="F2473" s="118"/>
      <c r="G2473" s="118"/>
      <c r="H2473" s="118"/>
      <c r="I2473" s="118"/>
      <c r="J2473" s="118"/>
      <c r="K2473" s="118"/>
      <c r="L2473" s="118"/>
      <c r="M2473" s="118"/>
      <c r="N2473" s="93"/>
    </row>
    <row r="2474" spans="2:14">
      <c r="B2474" s="118"/>
      <c r="C2474" s="118"/>
      <c r="D2474" s="118"/>
      <c r="E2474" s="118"/>
      <c r="F2474" s="118"/>
      <c r="G2474" s="118"/>
      <c r="H2474" s="118"/>
      <c r="I2474" s="118"/>
      <c r="J2474" s="118"/>
      <c r="K2474" s="118"/>
      <c r="L2474" s="118"/>
      <c r="M2474" s="118"/>
      <c r="N2474" s="93"/>
    </row>
    <row r="2475" spans="2:14">
      <c r="B2475" s="118"/>
      <c r="C2475" s="118"/>
      <c r="D2475" s="118"/>
      <c r="E2475" s="118"/>
      <c r="F2475" s="118"/>
      <c r="G2475" s="118"/>
      <c r="H2475" s="118"/>
      <c r="I2475" s="118"/>
      <c r="J2475" s="118"/>
      <c r="K2475" s="118"/>
      <c r="L2475" s="118"/>
      <c r="M2475" s="118"/>
      <c r="N2475" s="93"/>
    </row>
    <row r="2476" spans="2:14">
      <c r="B2476" s="118"/>
      <c r="C2476" s="118"/>
      <c r="D2476" s="118"/>
      <c r="E2476" s="118"/>
      <c r="F2476" s="118"/>
      <c r="G2476" s="118"/>
      <c r="H2476" s="118"/>
      <c r="I2476" s="118"/>
      <c r="J2476" s="118"/>
      <c r="K2476" s="118"/>
      <c r="L2476" s="118"/>
      <c r="M2476" s="118"/>
      <c r="N2476" s="93"/>
    </row>
    <row r="2477" spans="2:14">
      <c r="B2477" s="118"/>
      <c r="C2477" s="118"/>
      <c r="D2477" s="118"/>
      <c r="E2477" s="118"/>
      <c r="F2477" s="118"/>
      <c r="G2477" s="118"/>
      <c r="H2477" s="118"/>
      <c r="I2477" s="118"/>
      <c r="J2477" s="118"/>
      <c r="K2477" s="118"/>
      <c r="L2477" s="118"/>
      <c r="M2477" s="118"/>
      <c r="N2477" s="93"/>
    </row>
    <row r="2478" spans="2:14">
      <c r="B2478" s="118"/>
      <c r="C2478" s="118"/>
      <c r="D2478" s="118"/>
      <c r="E2478" s="118"/>
      <c r="F2478" s="118"/>
      <c r="G2478" s="118"/>
      <c r="H2478" s="118"/>
      <c r="I2478" s="118"/>
      <c r="J2478" s="118"/>
      <c r="K2478" s="118"/>
      <c r="L2478" s="118"/>
      <c r="M2478" s="118"/>
      <c r="N2478" s="93"/>
    </row>
    <row r="2479" spans="2:14">
      <c r="B2479" s="118"/>
      <c r="C2479" s="118"/>
      <c r="D2479" s="118"/>
      <c r="E2479" s="118"/>
      <c r="F2479" s="118"/>
      <c r="G2479" s="118"/>
      <c r="H2479" s="118"/>
      <c r="I2479" s="118"/>
      <c r="J2479" s="118"/>
      <c r="K2479" s="118"/>
      <c r="L2479" s="118"/>
      <c r="M2479" s="118"/>
      <c r="N2479" s="93"/>
    </row>
    <row r="2480" spans="2:14">
      <c r="B2480" s="118"/>
      <c r="C2480" s="118"/>
      <c r="D2480" s="118"/>
      <c r="E2480" s="118"/>
      <c r="F2480" s="118"/>
      <c r="G2480" s="118"/>
      <c r="H2480" s="118"/>
      <c r="I2480" s="118"/>
      <c r="J2480" s="118"/>
      <c r="K2480" s="118"/>
      <c r="L2480" s="118"/>
      <c r="M2480" s="118"/>
      <c r="N2480" s="93"/>
    </row>
    <row r="2481" spans="2:14">
      <c r="B2481" s="118"/>
      <c r="C2481" s="118"/>
      <c r="D2481" s="118"/>
      <c r="E2481" s="118"/>
      <c r="F2481" s="118"/>
      <c r="G2481" s="118"/>
      <c r="H2481" s="118"/>
      <c r="I2481" s="118"/>
      <c r="J2481" s="118"/>
      <c r="K2481" s="118"/>
      <c r="L2481" s="118"/>
      <c r="M2481" s="118"/>
      <c r="N2481" s="93"/>
    </row>
    <row r="2482" spans="2:14">
      <c r="B2482" s="118"/>
      <c r="C2482" s="118"/>
      <c r="D2482" s="118"/>
      <c r="E2482" s="118"/>
      <c r="F2482" s="118"/>
      <c r="G2482" s="118"/>
      <c r="H2482" s="118"/>
      <c r="I2482" s="118"/>
      <c r="J2482" s="118"/>
      <c r="K2482" s="118"/>
      <c r="L2482" s="118"/>
      <c r="M2482" s="118"/>
      <c r="N2482" s="93"/>
    </row>
    <row r="2483" spans="2:14">
      <c r="B2483" s="118"/>
      <c r="C2483" s="118"/>
      <c r="D2483" s="118"/>
      <c r="E2483" s="118"/>
      <c r="F2483" s="118"/>
      <c r="G2483" s="118"/>
      <c r="H2483" s="118"/>
      <c r="I2483" s="118"/>
      <c r="J2483" s="118"/>
      <c r="K2483" s="118"/>
      <c r="L2483" s="118"/>
      <c r="M2483" s="118"/>
      <c r="N2483" s="93"/>
    </row>
    <row r="2484" spans="2:14">
      <c r="B2484" s="118"/>
      <c r="C2484" s="118"/>
      <c r="D2484" s="118"/>
      <c r="E2484" s="118"/>
      <c r="F2484" s="118"/>
      <c r="G2484" s="118"/>
      <c r="H2484" s="118"/>
      <c r="I2484" s="118"/>
      <c r="J2484" s="118"/>
      <c r="K2484" s="118"/>
      <c r="L2484" s="118"/>
      <c r="M2484" s="118"/>
      <c r="N2484" s="93"/>
    </row>
    <row r="2485" spans="2:14">
      <c r="B2485" s="118"/>
      <c r="C2485" s="118"/>
      <c r="D2485" s="118"/>
      <c r="E2485" s="118"/>
      <c r="F2485" s="118"/>
      <c r="G2485" s="118"/>
      <c r="H2485" s="118"/>
      <c r="I2485" s="118"/>
      <c r="J2485" s="118"/>
      <c r="K2485" s="118"/>
      <c r="L2485" s="118"/>
      <c r="M2485" s="118"/>
      <c r="N2485" s="93"/>
    </row>
    <row r="2486" spans="2:14">
      <c r="B2486" s="118"/>
      <c r="C2486" s="118"/>
      <c r="D2486" s="118"/>
      <c r="E2486" s="118"/>
      <c r="F2486" s="118"/>
      <c r="G2486" s="118"/>
      <c r="H2486" s="118"/>
      <c r="I2486" s="118"/>
      <c r="J2486" s="118"/>
      <c r="K2486" s="118"/>
      <c r="L2486" s="118"/>
      <c r="M2486" s="118"/>
      <c r="N2486" s="93"/>
    </row>
    <row r="2487" spans="2:14">
      <c r="B2487" s="118"/>
      <c r="C2487" s="118"/>
      <c r="D2487" s="118"/>
      <c r="E2487" s="118"/>
      <c r="F2487" s="118"/>
      <c r="G2487" s="118"/>
      <c r="H2487" s="118"/>
      <c r="I2487" s="118"/>
      <c r="J2487" s="118"/>
      <c r="K2487" s="118"/>
      <c r="L2487" s="118"/>
      <c r="M2487" s="118"/>
      <c r="N2487" s="93"/>
    </row>
    <row r="2488" spans="2:14">
      <c r="B2488" s="118"/>
      <c r="C2488" s="118"/>
      <c r="D2488" s="118"/>
      <c r="E2488" s="118"/>
      <c r="F2488" s="118"/>
      <c r="G2488" s="118"/>
      <c r="H2488" s="118"/>
      <c r="I2488" s="118"/>
      <c r="J2488" s="118"/>
      <c r="K2488" s="118"/>
      <c r="L2488" s="118"/>
      <c r="M2488" s="118"/>
      <c r="N2488" s="93"/>
    </row>
    <row r="2489" spans="2:14">
      <c r="B2489" s="118"/>
      <c r="C2489" s="118"/>
      <c r="D2489" s="118"/>
      <c r="E2489" s="118"/>
      <c r="F2489" s="118"/>
      <c r="G2489" s="118"/>
      <c r="H2489" s="118"/>
      <c r="I2489" s="118"/>
      <c r="J2489" s="118"/>
      <c r="K2489" s="118"/>
      <c r="L2489" s="118"/>
      <c r="M2489" s="118"/>
      <c r="N2489" s="93"/>
    </row>
    <row r="2490" spans="2:14">
      <c r="B2490" s="118"/>
      <c r="C2490" s="118"/>
      <c r="D2490" s="118"/>
      <c r="E2490" s="118"/>
      <c r="F2490" s="118"/>
      <c r="G2490" s="118"/>
      <c r="H2490" s="118"/>
      <c r="I2490" s="118"/>
      <c r="J2490" s="118"/>
      <c r="K2490" s="118"/>
      <c r="L2490" s="118"/>
      <c r="M2490" s="118"/>
      <c r="N2490" s="93"/>
    </row>
    <row r="2491" spans="2:14">
      <c r="B2491" s="118"/>
      <c r="C2491" s="118"/>
      <c r="D2491" s="118"/>
      <c r="E2491" s="118"/>
      <c r="F2491" s="118"/>
      <c r="G2491" s="118"/>
      <c r="H2491" s="118"/>
      <c r="I2491" s="118"/>
      <c r="J2491" s="118"/>
      <c r="K2491" s="118"/>
      <c r="L2491" s="118"/>
      <c r="M2491" s="118"/>
      <c r="N2491" s="93"/>
    </row>
    <row r="2492" spans="2:14">
      <c r="B2492" s="118"/>
      <c r="C2492" s="118"/>
      <c r="D2492" s="118"/>
      <c r="E2492" s="118"/>
      <c r="F2492" s="118"/>
      <c r="G2492" s="118"/>
      <c r="H2492" s="118"/>
      <c r="I2492" s="118"/>
      <c r="J2492" s="118"/>
      <c r="K2492" s="118"/>
      <c r="L2492" s="118"/>
      <c r="M2492" s="118"/>
      <c r="N2492" s="93"/>
    </row>
    <row r="2493" spans="2:14">
      <c r="B2493" s="118"/>
      <c r="C2493" s="118"/>
      <c r="D2493" s="118"/>
      <c r="E2493" s="118"/>
      <c r="F2493" s="118"/>
      <c r="G2493" s="118"/>
      <c r="H2493" s="118"/>
      <c r="I2493" s="118"/>
      <c r="J2493" s="118"/>
      <c r="K2493" s="118"/>
      <c r="L2493" s="118"/>
      <c r="M2493" s="118"/>
      <c r="N2493" s="93"/>
    </row>
    <row r="2494" spans="2:14">
      <c r="B2494" s="118"/>
      <c r="C2494" s="118"/>
      <c r="D2494" s="118"/>
      <c r="E2494" s="118"/>
      <c r="F2494" s="118"/>
      <c r="G2494" s="118"/>
      <c r="H2494" s="118"/>
      <c r="I2494" s="118"/>
      <c r="J2494" s="118"/>
      <c r="K2494" s="118"/>
      <c r="L2494" s="118"/>
      <c r="M2494" s="118"/>
      <c r="N2494" s="93"/>
    </row>
    <row r="2495" spans="2:14">
      <c r="B2495" s="118"/>
      <c r="C2495" s="118"/>
      <c r="D2495" s="118"/>
      <c r="E2495" s="118"/>
      <c r="F2495" s="118"/>
      <c r="G2495" s="118"/>
      <c r="H2495" s="118"/>
      <c r="I2495" s="118"/>
      <c r="J2495" s="118"/>
      <c r="K2495" s="118"/>
      <c r="L2495" s="118"/>
      <c r="M2495" s="118"/>
      <c r="N2495" s="93"/>
    </row>
    <row r="2496" spans="2:14">
      <c r="B2496" s="118"/>
      <c r="C2496" s="118"/>
      <c r="D2496" s="118"/>
      <c r="E2496" s="118"/>
      <c r="F2496" s="118"/>
      <c r="G2496" s="118"/>
      <c r="H2496" s="118"/>
      <c r="I2496" s="118"/>
      <c r="J2496" s="118"/>
      <c r="K2496" s="118"/>
      <c r="L2496" s="118"/>
      <c r="M2496" s="118"/>
      <c r="N2496" s="93"/>
    </row>
    <row r="2497" spans="2:14">
      <c r="B2497" s="118"/>
      <c r="C2497" s="118"/>
      <c r="D2497" s="118"/>
      <c r="E2497" s="118"/>
      <c r="F2497" s="118"/>
      <c r="G2497" s="118"/>
      <c r="H2497" s="118"/>
      <c r="I2497" s="118"/>
      <c r="J2497" s="118"/>
      <c r="K2497" s="118"/>
      <c r="L2497" s="118"/>
      <c r="M2497" s="118"/>
      <c r="N2497" s="93"/>
    </row>
    <row r="2498" spans="2:14">
      <c r="B2498" s="118"/>
      <c r="C2498" s="118"/>
      <c r="D2498" s="118"/>
      <c r="E2498" s="118"/>
      <c r="F2498" s="118"/>
      <c r="G2498" s="118"/>
      <c r="H2498" s="118"/>
      <c r="I2498" s="118"/>
      <c r="J2498" s="118"/>
      <c r="K2498" s="118"/>
      <c r="L2498" s="118"/>
      <c r="M2498" s="118"/>
      <c r="N2498" s="93"/>
    </row>
    <row r="2499" spans="2:14">
      <c r="B2499" s="118"/>
      <c r="C2499" s="118"/>
      <c r="D2499" s="118"/>
      <c r="E2499" s="118"/>
      <c r="F2499" s="118"/>
      <c r="G2499" s="118"/>
      <c r="H2499" s="118"/>
      <c r="I2499" s="118"/>
      <c r="J2499" s="118"/>
      <c r="K2499" s="118"/>
      <c r="L2499" s="118"/>
      <c r="M2499" s="118"/>
      <c r="N2499" s="93"/>
    </row>
    <row r="2500" spans="2:14">
      <c r="B2500" s="118"/>
      <c r="C2500" s="118"/>
      <c r="D2500" s="118"/>
      <c r="E2500" s="118"/>
      <c r="F2500" s="118"/>
      <c r="G2500" s="118"/>
      <c r="H2500" s="118"/>
      <c r="I2500" s="118"/>
      <c r="J2500" s="118"/>
      <c r="K2500" s="118"/>
      <c r="L2500" s="118"/>
      <c r="M2500" s="118"/>
      <c r="N2500" s="93"/>
    </row>
    <row r="2501" spans="2:14">
      <c r="B2501" s="118"/>
      <c r="C2501" s="118"/>
      <c r="D2501" s="118"/>
      <c r="E2501" s="118"/>
      <c r="F2501" s="118"/>
      <c r="G2501" s="118"/>
      <c r="H2501" s="118"/>
      <c r="I2501" s="118"/>
      <c r="J2501" s="118"/>
      <c r="K2501" s="118"/>
      <c r="L2501" s="118"/>
      <c r="M2501" s="118"/>
      <c r="N2501" s="93"/>
    </row>
    <row r="2502" spans="2:14">
      <c r="B2502" s="118"/>
      <c r="C2502" s="118"/>
      <c r="D2502" s="118"/>
      <c r="E2502" s="118"/>
      <c r="F2502" s="118"/>
      <c r="G2502" s="118"/>
      <c r="H2502" s="118"/>
      <c r="I2502" s="118"/>
      <c r="J2502" s="118"/>
      <c r="K2502" s="118"/>
      <c r="L2502" s="118"/>
      <c r="M2502" s="118"/>
      <c r="N2502" s="93"/>
    </row>
    <row r="2503" spans="2:14">
      <c r="B2503" s="118"/>
      <c r="C2503" s="118"/>
      <c r="D2503" s="118"/>
      <c r="E2503" s="118"/>
      <c r="F2503" s="118"/>
      <c r="G2503" s="118"/>
      <c r="H2503" s="118"/>
      <c r="I2503" s="118"/>
      <c r="J2503" s="118"/>
      <c r="K2503" s="118"/>
      <c r="L2503" s="118"/>
      <c r="M2503" s="118"/>
      <c r="N2503" s="93"/>
    </row>
    <row r="2504" spans="2:14">
      <c r="B2504" s="118"/>
      <c r="C2504" s="118"/>
      <c r="D2504" s="118"/>
      <c r="E2504" s="118"/>
      <c r="F2504" s="118"/>
      <c r="G2504" s="118"/>
      <c r="H2504" s="118"/>
      <c r="I2504" s="118"/>
      <c r="J2504" s="118"/>
      <c r="K2504" s="118"/>
      <c r="L2504" s="118"/>
      <c r="M2504" s="118"/>
      <c r="N2504" s="93"/>
    </row>
    <row r="2505" spans="2:14">
      <c r="B2505" s="118"/>
      <c r="C2505" s="118"/>
      <c r="D2505" s="118"/>
      <c r="E2505" s="118"/>
      <c r="F2505" s="118"/>
      <c r="G2505" s="118"/>
      <c r="H2505" s="118"/>
      <c r="I2505" s="118"/>
      <c r="J2505" s="118"/>
      <c r="K2505" s="118"/>
      <c r="L2505" s="118"/>
      <c r="M2505" s="118"/>
      <c r="N2505" s="93"/>
    </row>
    <row r="2506" spans="2:14">
      <c r="B2506" s="118"/>
      <c r="C2506" s="118"/>
      <c r="D2506" s="118"/>
      <c r="E2506" s="118"/>
      <c r="F2506" s="118"/>
      <c r="G2506" s="118"/>
      <c r="H2506" s="118"/>
      <c r="I2506" s="118"/>
      <c r="J2506" s="118"/>
      <c r="K2506" s="118"/>
      <c r="L2506" s="118"/>
      <c r="M2506" s="118"/>
      <c r="N2506" s="93"/>
    </row>
    <row r="2507" spans="2:14">
      <c r="B2507" s="118"/>
      <c r="C2507" s="118"/>
      <c r="D2507" s="118"/>
      <c r="E2507" s="118"/>
      <c r="F2507" s="118"/>
      <c r="G2507" s="118"/>
      <c r="H2507" s="118"/>
      <c r="I2507" s="118"/>
      <c r="J2507" s="118"/>
      <c r="K2507" s="118"/>
      <c r="L2507" s="118"/>
      <c r="M2507" s="118"/>
      <c r="N2507" s="93"/>
    </row>
    <row r="2508" spans="2:14">
      <c r="B2508" s="118"/>
      <c r="C2508" s="118"/>
      <c r="D2508" s="118"/>
      <c r="E2508" s="118"/>
      <c r="F2508" s="118"/>
      <c r="G2508" s="118"/>
      <c r="H2508" s="118"/>
      <c r="I2508" s="118"/>
      <c r="J2508" s="118"/>
      <c r="K2508" s="118"/>
      <c r="L2508" s="118"/>
      <c r="M2508" s="118"/>
      <c r="N2508" s="93"/>
    </row>
    <row r="2509" spans="2:14">
      <c r="B2509" s="118"/>
      <c r="C2509" s="118"/>
      <c r="D2509" s="118"/>
      <c r="E2509" s="118"/>
      <c r="F2509" s="118"/>
      <c r="G2509" s="118"/>
      <c r="H2509" s="118"/>
      <c r="I2509" s="118"/>
      <c r="J2509" s="118"/>
      <c r="K2509" s="118"/>
      <c r="L2509" s="118"/>
      <c r="M2509" s="118"/>
      <c r="N2509" s="93"/>
    </row>
    <row r="2510" spans="2:14">
      <c r="B2510" s="118"/>
      <c r="C2510" s="118"/>
      <c r="D2510" s="118"/>
      <c r="E2510" s="118"/>
      <c r="F2510" s="118"/>
      <c r="G2510" s="118"/>
      <c r="H2510" s="118"/>
      <c r="I2510" s="118"/>
      <c r="J2510" s="118"/>
      <c r="K2510" s="118"/>
      <c r="L2510" s="118"/>
      <c r="M2510" s="118"/>
      <c r="N2510" s="93"/>
    </row>
    <row r="2511" spans="2:14">
      <c r="B2511" s="118"/>
      <c r="C2511" s="118"/>
      <c r="D2511" s="118"/>
      <c r="E2511" s="118"/>
      <c r="F2511" s="118"/>
      <c r="G2511" s="118"/>
      <c r="H2511" s="118"/>
      <c r="I2511" s="118"/>
      <c r="J2511" s="118"/>
      <c r="K2511" s="118"/>
      <c r="L2511" s="118"/>
      <c r="M2511" s="118"/>
      <c r="N2511" s="93"/>
    </row>
    <row r="2512" spans="2:14">
      <c r="B2512" s="118"/>
      <c r="C2512" s="118"/>
      <c r="D2512" s="118"/>
      <c r="E2512" s="118"/>
      <c r="F2512" s="118"/>
      <c r="G2512" s="118"/>
      <c r="H2512" s="118"/>
      <c r="I2512" s="118"/>
      <c r="J2512" s="118"/>
      <c r="K2512" s="118"/>
      <c r="L2512" s="118"/>
      <c r="M2512" s="118"/>
      <c r="N2512" s="93"/>
    </row>
    <row r="2513" spans="2:14">
      <c r="B2513" s="118"/>
      <c r="C2513" s="118"/>
      <c r="D2513" s="118"/>
      <c r="E2513" s="118"/>
      <c r="F2513" s="118"/>
      <c r="G2513" s="118"/>
      <c r="H2513" s="118"/>
      <c r="I2513" s="118"/>
      <c r="J2513" s="118"/>
      <c r="K2513" s="118"/>
      <c r="L2513" s="118"/>
      <c r="M2513" s="118"/>
      <c r="N2513" s="93"/>
    </row>
    <row r="2514" spans="2:14">
      <c r="B2514" s="118"/>
      <c r="C2514" s="118"/>
      <c r="D2514" s="118"/>
      <c r="E2514" s="118"/>
      <c r="F2514" s="118"/>
      <c r="G2514" s="118"/>
      <c r="H2514" s="118"/>
      <c r="I2514" s="118"/>
      <c r="J2514" s="118"/>
      <c r="K2514" s="118"/>
      <c r="L2514" s="118"/>
      <c r="M2514" s="118"/>
      <c r="N2514" s="93"/>
    </row>
    <row r="2515" spans="2:14">
      <c r="B2515" s="118"/>
      <c r="C2515" s="118"/>
      <c r="D2515" s="118"/>
      <c r="E2515" s="118"/>
      <c r="F2515" s="118"/>
      <c r="G2515" s="118"/>
      <c r="H2515" s="118"/>
      <c r="I2515" s="118"/>
      <c r="J2515" s="118"/>
      <c r="K2515" s="118"/>
      <c r="L2515" s="118"/>
      <c r="M2515" s="118"/>
      <c r="N2515" s="93"/>
    </row>
    <row r="2516" spans="2:14">
      <c r="B2516" s="118"/>
      <c r="C2516" s="118"/>
      <c r="D2516" s="118"/>
      <c r="E2516" s="118"/>
      <c r="F2516" s="118"/>
      <c r="G2516" s="118"/>
      <c r="H2516" s="118"/>
      <c r="I2516" s="118"/>
      <c r="J2516" s="118"/>
      <c r="K2516" s="118"/>
      <c r="L2516" s="118"/>
      <c r="M2516" s="118"/>
      <c r="N2516" s="93"/>
    </row>
    <row r="2517" spans="2:14">
      <c r="B2517" s="118"/>
      <c r="C2517" s="118"/>
      <c r="D2517" s="118"/>
      <c r="E2517" s="118"/>
      <c r="F2517" s="118"/>
      <c r="G2517" s="118"/>
      <c r="H2517" s="118"/>
      <c r="I2517" s="118"/>
      <c r="J2517" s="118"/>
      <c r="K2517" s="118"/>
      <c r="L2517" s="118"/>
      <c r="M2517" s="118"/>
      <c r="N2517" s="93"/>
    </row>
    <row r="2518" spans="2:14">
      <c r="B2518" s="118"/>
      <c r="C2518" s="118"/>
      <c r="D2518" s="118"/>
      <c r="E2518" s="118"/>
      <c r="F2518" s="118"/>
      <c r="G2518" s="118"/>
      <c r="H2518" s="118"/>
      <c r="I2518" s="118"/>
      <c r="J2518" s="118"/>
      <c r="K2518" s="118"/>
      <c r="L2518" s="118"/>
      <c r="M2518" s="118"/>
      <c r="N2518" s="93"/>
    </row>
    <row r="2519" spans="2:14">
      <c r="B2519" s="118"/>
      <c r="C2519" s="118"/>
      <c r="D2519" s="118"/>
      <c r="E2519" s="118"/>
      <c r="F2519" s="118"/>
      <c r="G2519" s="118"/>
      <c r="H2519" s="118"/>
      <c r="I2519" s="118"/>
      <c r="J2519" s="118"/>
      <c r="K2519" s="118"/>
      <c r="L2519" s="118"/>
      <c r="M2519" s="118"/>
      <c r="N2519" s="93"/>
    </row>
    <row r="2520" spans="2:14">
      <c r="B2520" s="118"/>
      <c r="C2520" s="118"/>
      <c r="D2520" s="118"/>
      <c r="E2520" s="118"/>
      <c r="F2520" s="118"/>
      <c r="G2520" s="118"/>
      <c r="H2520" s="118"/>
      <c r="I2520" s="118"/>
      <c r="J2520" s="118"/>
      <c r="K2520" s="118"/>
      <c r="L2520" s="118"/>
      <c r="M2520" s="118"/>
      <c r="N2520" s="93"/>
    </row>
    <row r="2521" spans="2:14">
      <c r="B2521" s="118"/>
      <c r="C2521" s="118"/>
      <c r="D2521" s="118"/>
      <c r="E2521" s="118"/>
      <c r="F2521" s="118"/>
      <c r="G2521" s="118"/>
      <c r="H2521" s="118"/>
      <c r="I2521" s="118"/>
      <c r="J2521" s="118"/>
      <c r="K2521" s="118"/>
      <c r="L2521" s="118"/>
      <c r="M2521" s="118"/>
      <c r="N2521" s="93"/>
    </row>
    <row r="2522" spans="2:14">
      <c r="B2522" s="118"/>
      <c r="C2522" s="118"/>
      <c r="D2522" s="118"/>
      <c r="E2522" s="118"/>
      <c r="F2522" s="118"/>
      <c r="G2522" s="118"/>
      <c r="H2522" s="118"/>
      <c r="I2522" s="118"/>
      <c r="J2522" s="118"/>
      <c r="K2522" s="118"/>
      <c r="L2522" s="118"/>
      <c r="M2522" s="118"/>
      <c r="N2522" s="93"/>
    </row>
    <row r="2523" spans="2:14">
      <c r="B2523" s="118"/>
      <c r="C2523" s="118"/>
      <c r="D2523" s="118"/>
      <c r="E2523" s="118"/>
      <c r="F2523" s="118"/>
      <c r="G2523" s="118"/>
      <c r="H2523" s="118"/>
      <c r="I2523" s="118"/>
      <c r="J2523" s="118"/>
      <c r="K2523" s="118"/>
      <c r="L2523" s="118"/>
      <c r="M2523" s="118"/>
      <c r="N2523" s="93"/>
    </row>
    <row r="2524" spans="2:14">
      <c r="B2524" s="118"/>
      <c r="C2524" s="118"/>
      <c r="D2524" s="118"/>
      <c r="E2524" s="118"/>
      <c r="F2524" s="118"/>
      <c r="G2524" s="118"/>
      <c r="H2524" s="118"/>
      <c r="I2524" s="118"/>
      <c r="J2524" s="118"/>
      <c r="K2524" s="118"/>
      <c r="L2524" s="118"/>
      <c r="M2524" s="118"/>
      <c r="N2524" s="93"/>
    </row>
    <row r="2525" spans="2:14">
      <c r="B2525" s="118"/>
      <c r="C2525" s="118"/>
      <c r="D2525" s="118"/>
      <c r="E2525" s="118"/>
      <c r="F2525" s="118"/>
      <c r="G2525" s="118"/>
      <c r="H2525" s="118"/>
      <c r="I2525" s="118"/>
      <c r="J2525" s="118"/>
      <c r="K2525" s="118"/>
      <c r="L2525" s="118"/>
      <c r="M2525" s="118"/>
      <c r="N2525" s="93"/>
    </row>
    <row r="2526" spans="2:14">
      <c r="B2526" s="118"/>
      <c r="C2526" s="118"/>
      <c r="D2526" s="118"/>
      <c r="E2526" s="118"/>
      <c r="F2526" s="118"/>
      <c r="G2526" s="118"/>
      <c r="H2526" s="118"/>
      <c r="I2526" s="118"/>
      <c r="J2526" s="118"/>
      <c r="K2526" s="118"/>
      <c r="L2526" s="118"/>
      <c r="M2526" s="118"/>
      <c r="N2526" s="93"/>
    </row>
    <row r="2527" spans="2:14">
      <c r="B2527" s="118"/>
      <c r="C2527" s="118"/>
      <c r="D2527" s="118"/>
      <c r="E2527" s="118"/>
      <c r="F2527" s="118"/>
      <c r="G2527" s="118"/>
      <c r="H2527" s="118"/>
      <c r="I2527" s="118"/>
      <c r="J2527" s="118"/>
      <c r="K2527" s="118"/>
      <c r="L2527" s="118"/>
      <c r="M2527" s="118"/>
      <c r="N2527" s="93"/>
    </row>
    <row r="2528" spans="2:14">
      <c r="B2528" s="118"/>
      <c r="C2528" s="118"/>
      <c r="D2528" s="118"/>
      <c r="E2528" s="118"/>
      <c r="F2528" s="118"/>
      <c r="G2528" s="118"/>
      <c r="H2528" s="118"/>
      <c r="I2528" s="118"/>
      <c r="J2528" s="118"/>
      <c r="K2528" s="118"/>
      <c r="L2528" s="118"/>
      <c r="M2528" s="118"/>
      <c r="N2528" s="93"/>
    </row>
    <row r="2529" spans="2:14">
      <c r="B2529" s="118"/>
      <c r="C2529" s="118"/>
      <c r="D2529" s="118"/>
      <c r="E2529" s="118"/>
      <c r="F2529" s="118"/>
      <c r="G2529" s="118"/>
      <c r="H2529" s="118"/>
      <c r="I2529" s="118"/>
      <c r="J2529" s="118"/>
      <c r="K2529" s="118"/>
      <c r="L2529" s="118"/>
      <c r="M2529" s="118"/>
      <c r="N2529" s="93"/>
    </row>
    <row r="2530" spans="2:14">
      <c r="B2530" s="118"/>
      <c r="C2530" s="118"/>
      <c r="D2530" s="118"/>
      <c r="E2530" s="118"/>
      <c r="F2530" s="118"/>
      <c r="G2530" s="118"/>
      <c r="H2530" s="118"/>
      <c r="I2530" s="118"/>
      <c r="J2530" s="118"/>
      <c r="K2530" s="118"/>
      <c r="L2530" s="118"/>
      <c r="M2530" s="118"/>
      <c r="N2530" s="93"/>
    </row>
    <row r="2531" spans="2:14">
      <c r="B2531" s="118"/>
      <c r="C2531" s="118"/>
      <c r="D2531" s="118"/>
      <c r="E2531" s="118"/>
      <c r="F2531" s="118"/>
      <c r="G2531" s="118"/>
      <c r="H2531" s="118"/>
      <c r="I2531" s="118"/>
      <c r="J2531" s="118"/>
      <c r="K2531" s="118"/>
      <c r="L2531" s="118"/>
      <c r="M2531" s="118"/>
      <c r="N2531" s="93"/>
    </row>
    <row r="2532" spans="2:14">
      <c r="B2532" s="118"/>
      <c r="C2532" s="118"/>
      <c r="D2532" s="118"/>
      <c r="E2532" s="118"/>
      <c r="F2532" s="118"/>
      <c r="G2532" s="118"/>
      <c r="H2532" s="118"/>
      <c r="I2532" s="118"/>
      <c r="J2532" s="118"/>
      <c r="K2532" s="118"/>
      <c r="L2532" s="118"/>
      <c r="M2532" s="118"/>
      <c r="N2532" s="93"/>
    </row>
    <row r="2533" spans="2:14">
      <c r="B2533" s="118"/>
      <c r="C2533" s="118"/>
      <c r="D2533" s="118"/>
      <c r="E2533" s="118"/>
      <c r="F2533" s="118"/>
      <c r="G2533" s="118"/>
      <c r="H2533" s="118"/>
      <c r="I2533" s="118"/>
      <c r="J2533" s="118"/>
      <c r="K2533" s="118"/>
      <c r="L2533" s="118"/>
      <c r="M2533" s="118"/>
      <c r="N2533" s="93"/>
    </row>
    <row r="2534" spans="2:14">
      <c r="B2534" s="118"/>
      <c r="C2534" s="118"/>
      <c r="D2534" s="118"/>
      <c r="E2534" s="118"/>
      <c r="F2534" s="118"/>
      <c r="G2534" s="118"/>
      <c r="H2534" s="118"/>
      <c r="I2534" s="118"/>
      <c r="J2534" s="118"/>
      <c r="K2534" s="118"/>
      <c r="L2534" s="118"/>
      <c r="M2534" s="118"/>
      <c r="N2534" s="93"/>
    </row>
    <row r="2535" spans="2:14">
      <c r="B2535" s="118"/>
      <c r="C2535" s="118"/>
      <c r="D2535" s="118"/>
      <c r="E2535" s="118"/>
      <c r="F2535" s="118"/>
      <c r="G2535" s="118"/>
      <c r="H2535" s="118"/>
      <c r="I2535" s="118"/>
      <c r="J2535" s="118"/>
      <c r="K2535" s="118"/>
      <c r="L2535" s="118"/>
      <c r="M2535" s="118"/>
      <c r="N2535" s="93"/>
    </row>
    <row r="2536" spans="2:14">
      <c r="B2536" s="118"/>
      <c r="C2536" s="118"/>
      <c r="D2536" s="118"/>
      <c r="E2536" s="118"/>
      <c r="F2536" s="118"/>
      <c r="G2536" s="118"/>
      <c r="H2536" s="118"/>
      <c r="I2536" s="118"/>
      <c r="J2536" s="118"/>
      <c r="K2536" s="118"/>
      <c r="L2536" s="118"/>
      <c r="M2536" s="118"/>
      <c r="N2536" s="93"/>
    </row>
    <row r="2537" spans="2:14">
      <c r="B2537" s="118"/>
      <c r="C2537" s="118"/>
      <c r="D2537" s="118"/>
      <c r="E2537" s="118"/>
      <c r="F2537" s="118"/>
      <c r="G2537" s="118"/>
      <c r="H2537" s="118"/>
      <c r="I2537" s="118"/>
      <c r="J2537" s="118"/>
      <c r="K2537" s="118"/>
      <c r="L2537" s="118"/>
      <c r="M2537" s="118"/>
      <c r="N2537" s="93"/>
    </row>
    <row r="2538" spans="2:14">
      <c r="B2538" s="118"/>
      <c r="C2538" s="118"/>
      <c r="D2538" s="118"/>
      <c r="E2538" s="118"/>
      <c r="F2538" s="118"/>
      <c r="G2538" s="118"/>
      <c r="H2538" s="118"/>
      <c r="I2538" s="118"/>
      <c r="J2538" s="118"/>
      <c r="K2538" s="118"/>
      <c r="L2538" s="118"/>
      <c r="M2538" s="118"/>
      <c r="N2538" s="93"/>
    </row>
    <row r="2539" spans="2:14">
      <c r="B2539" s="118"/>
      <c r="C2539" s="118"/>
      <c r="D2539" s="118"/>
      <c r="E2539" s="118"/>
      <c r="F2539" s="118"/>
      <c r="G2539" s="118"/>
      <c r="H2539" s="118"/>
      <c r="I2539" s="118"/>
      <c r="J2539" s="118"/>
      <c r="K2539" s="118"/>
      <c r="L2539" s="118"/>
      <c r="M2539" s="118"/>
      <c r="N2539" s="93"/>
    </row>
    <row r="2540" spans="2:14">
      <c r="B2540" s="118"/>
      <c r="C2540" s="118"/>
      <c r="D2540" s="118"/>
      <c r="E2540" s="118"/>
      <c r="F2540" s="118"/>
      <c r="G2540" s="118"/>
      <c r="H2540" s="118"/>
      <c r="I2540" s="118"/>
      <c r="J2540" s="118"/>
      <c r="K2540" s="118"/>
      <c r="L2540" s="118"/>
      <c r="M2540" s="118"/>
      <c r="N2540" s="93"/>
    </row>
    <row r="2541" spans="2:14">
      <c r="B2541" s="118"/>
      <c r="C2541" s="118"/>
      <c r="D2541" s="118"/>
      <c r="E2541" s="118"/>
      <c r="F2541" s="118"/>
      <c r="G2541" s="118"/>
      <c r="H2541" s="118"/>
      <c r="I2541" s="118"/>
      <c r="J2541" s="118"/>
      <c r="K2541" s="118"/>
      <c r="L2541" s="118"/>
      <c r="M2541" s="118"/>
      <c r="N2541" s="93"/>
    </row>
    <row r="2542" spans="2:14">
      <c r="B2542" s="118"/>
      <c r="C2542" s="118"/>
      <c r="D2542" s="118"/>
      <c r="E2542" s="118"/>
      <c r="F2542" s="118"/>
      <c r="G2542" s="118"/>
      <c r="H2542" s="118"/>
      <c r="I2542" s="118"/>
      <c r="J2542" s="118"/>
      <c r="K2542" s="118"/>
      <c r="L2542" s="118"/>
      <c r="M2542" s="118"/>
      <c r="N2542" s="93"/>
    </row>
    <row r="2543" spans="2:14">
      <c r="B2543" s="118"/>
      <c r="C2543" s="118"/>
      <c r="D2543" s="118"/>
      <c r="E2543" s="118"/>
      <c r="F2543" s="118"/>
      <c r="G2543" s="118"/>
      <c r="H2543" s="118"/>
      <c r="I2543" s="118"/>
      <c r="J2543" s="118"/>
      <c r="K2543" s="118"/>
      <c r="L2543" s="118"/>
      <c r="M2543" s="118"/>
      <c r="N2543" s="93"/>
    </row>
    <row r="2544" spans="2:14">
      <c r="B2544" s="118"/>
      <c r="C2544" s="118"/>
      <c r="D2544" s="118"/>
      <c r="E2544" s="118"/>
      <c r="F2544" s="118"/>
      <c r="G2544" s="118"/>
      <c r="H2544" s="118"/>
      <c r="I2544" s="118"/>
      <c r="J2544" s="118"/>
      <c r="K2544" s="118"/>
      <c r="L2544" s="118"/>
      <c r="M2544" s="118"/>
      <c r="N2544" s="93"/>
    </row>
    <row r="2545" spans="2:14">
      <c r="B2545" s="118"/>
      <c r="C2545" s="118"/>
      <c r="D2545" s="118"/>
      <c r="E2545" s="118"/>
      <c r="F2545" s="118"/>
      <c r="G2545" s="118"/>
      <c r="H2545" s="118"/>
      <c r="I2545" s="118"/>
      <c r="J2545" s="118"/>
      <c r="K2545" s="118"/>
      <c r="L2545" s="118"/>
      <c r="M2545" s="118"/>
      <c r="N2545" s="93"/>
    </row>
    <row r="2546" spans="2:14">
      <c r="B2546" s="118"/>
      <c r="C2546" s="118"/>
      <c r="D2546" s="118"/>
      <c r="E2546" s="118"/>
      <c r="F2546" s="118"/>
      <c r="G2546" s="118"/>
      <c r="H2546" s="118"/>
      <c r="I2546" s="118"/>
      <c r="J2546" s="118"/>
      <c r="K2546" s="118"/>
      <c r="L2546" s="118"/>
      <c r="M2546" s="118"/>
      <c r="N2546" s="93"/>
    </row>
    <row r="2547" spans="2:14">
      <c r="B2547" s="118"/>
      <c r="C2547" s="118"/>
      <c r="D2547" s="118"/>
      <c r="E2547" s="118"/>
      <c r="F2547" s="118"/>
      <c r="G2547" s="118"/>
      <c r="H2547" s="118"/>
      <c r="I2547" s="118"/>
      <c r="J2547" s="118"/>
      <c r="K2547" s="118"/>
      <c r="L2547" s="118"/>
      <c r="M2547" s="118"/>
      <c r="N2547" s="93"/>
    </row>
    <row r="2548" spans="2:14">
      <c r="B2548" s="118"/>
      <c r="C2548" s="118"/>
      <c r="D2548" s="118"/>
      <c r="E2548" s="118"/>
      <c r="F2548" s="118"/>
      <c r="G2548" s="118"/>
      <c r="H2548" s="118"/>
      <c r="I2548" s="118"/>
      <c r="J2548" s="118"/>
      <c r="K2548" s="118"/>
      <c r="L2548" s="118"/>
      <c r="M2548" s="118"/>
      <c r="N2548" s="93"/>
    </row>
    <row r="2549" spans="2:14">
      <c r="B2549" s="118"/>
      <c r="C2549" s="118"/>
      <c r="D2549" s="118"/>
      <c r="E2549" s="118"/>
      <c r="F2549" s="118"/>
      <c r="G2549" s="118"/>
      <c r="H2549" s="118"/>
      <c r="I2549" s="118"/>
      <c r="J2549" s="118"/>
      <c r="K2549" s="118"/>
      <c r="L2549" s="118"/>
      <c r="M2549" s="118"/>
      <c r="N2549" s="93"/>
    </row>
    <row r="2550" spans="2:14">
      <c r="B2550" s="118"/>
      <c r="C2550" s="118"/>
      <c r="D2550" s="118"/>
      <c r="E2550" s="118"/>
      <c r="F2550" s="118"/>
      <c r="G2550" s="118"/>
      <c r="H2550" s="118"/>
      <c r="I2550" s="118"/>
      <c r="J2550" s="118"/>
      <c r="K2550" s="118"/>
      <c r="L2550" s="118"/>
      <c r="M2550" s="118"/>
      <c r="N2550" s="93"/>
    </row>
    <row r="2551" spans="2:14">
      <c r="B2551" s="118"/>
      <c r="C2551" s="118"/>
      <c r="D2551" s="118"/>
      <c r="E2551" s="118"/>
      <c r="F2551" s="118"/>
      <c r="G2551" s="118"/>
      <c r="H2551" s="118"/>
      <c r="I2551" s="118"/>
      <c r="J2551" s="118"/>
      <c r="K2551" s="118"/>
      <c r="L2551" s="118"/>
      <c r="M2551" s="118"/>
      <c r="N2551" s="93"/>
    </row>
    <row r="2552" spans="2:14">
      <c r="B2552" s="118"/>
      <c r="C2552" s="118"/>
      <c r="D2552" s="118"/>
      <c r="E2552" s="118"/>
      <c r="F2552" s="118"/>
      <c r="G2552" s="118"/>
      <c r="H2552" s="118"/>
      <c r="I2552" s="118"/>
      <c r="J2552" s="118"/>
      <c r="K2552" s="118"/>
      <c r="L2552" s="118"/>
      <c r="M2552" s="118"/>
      <c r="N2552" s="93"/>
    </row>
    <row r="2553" spans="2:14">
      <c r="B2553" s="118"/>
      <c r="C2553" s="118"/>
      <c r="D2553" s="118"/>
      <c r="E2553" s="118"/>
      <c r="F2553" s="118"/>
      <c r="G2553" s="118"/>
      <c r="H2553" s="118"/>
      <c r="I2553" s="118"/>
      <c r="J2553" s="118"/>
      <c r="K2553" s="118"/>
      <c r="L2553" s="118"/>
      <c r="M2553" s="118"/>
      <c r="N2553" s="93"/>
    </row>
    <row r="2554" spans="2:14">
      <c r="B2554" s="118"/>
      <c r="C2554" s="118"/>
      <c r="D2554" s="118"/>
      <c r="E2554" s="118"/>
      <c r="F2554" s="118"/>
      <c r="G2554" s="118"/>
      <c r="H2554" s="118"/>
      <c r="I2554" s="118"/>
      <c r="J2554" s="118"/>
      <c r="K2554" s="118"/>
      <c r="L2554" s="118"/>
      <c r="M2554" s="118"/>
      <c r="N2554" s="93"/>
    </row>
    <row r="2555" spans="2:14">
      <c r="B2555" s="118"/>
      <c r="C2555" s="118"/>
      <c r="D2555" s="118"/>
      <c r="E2555" s="118"/>
      <c r="F2555" s="118"/>
      <c r="G2555" s="118"/>
      <c r="H2555" s="118"/>
      <c r="I2555" s="118"/>
      <c r="J2555" s="118"/>
      <c r="K2555" s="118"/>
      <c r="L2555" s="118"/>
      <c r="M2555" s="118"/>
      <c r="N2555" s="93"/>
    </row>
    <row r="2556" spans="2:14">
      <c r="B2556" s="118"/>
      <c r="C2556" s="118"/>
      <c r="D2556" s="118"/>
      <c r="E2556" s="118"/>
      <c r="F2556" s="118"/>
      <c r="G2556" s="118"/>
      <c r="H2556" s="118"/>
      <c r="I2556" s="118"/>
      <c r="J2556" s="118"/>
      <c r="K2556" s="118"/>
      <c r="L2556" s="118"/>
      <c r="M2556" s="118"/>
      <c r="N2556" s="93"/>
    </row>
    <row r="2557" spans="2:14">
      <c r="B2557" s="118"/>
      <c r="C2557" s="118"/>
      <c r="D2557" s="118"/>
      <c r="E2557" s="118"/>
      <c r="F2557" s="118"/>
      <c r="G2557" s="118"/>
      <c r="H2557" s="118"/>
      <c r="I2557" s="118"/>
      <c r="J2557" s="118"/>
      <c r="K2557" s="118"/>
      <c r="L2557" s="118"/>
      <c r="M2557" s="118"/>
      <c r="N2557" s="93"/>
    </row>
    <row r="2558" spans="2:14">
      <c r="B2558" s="118"/>
      <c r="C2558" s="118"/>
      <c r="D2558" s="118"/>
      <c r="E2558" s="118"/>
      <c r="F2558" s="118"/>
      <c r="G2558" s="118"/>
      <c r="H2558" s="118"/>
      <c r="I2558" s="118"/>
      <c r="J2558" s="118"/>
      <c r="K2558" s="118"/>
      <c r="L2558" s="118"/>
      <c r="M2558" s="118"/>
      <c r="N2558" s="93"/>
    </row>
    <row r="2559" spans="2:14">
      <c r="B2559" s="118"/>
      <c r="C2559" s="118"/>
      <c r="D2559" s="118"/>
      <c r="E2559" s="118"/>
      <c r="F2559" s="118"/>
      <c r="G2559" s="118"/>
      <c r="H2559" s="118"/>
      <c r="I2559" s="118"/>
      <c r="J2559" s="118"/>
      <c r="K2559" s="118"/>
      <c r="L2559" s="118"/>
      <c r="M2559" s="118"/>
      <c r="N2559" s="93"/>
    </row>
    <row r="2560" spans="2:14">
      <c r="B2560" s="118"/>
      <c r="C2560" s="118"/>
      <c r="D2560" s="118"/>
      <c r="E2560" s="118"/>
      <c r="F2560" s="118"/>
      <c r="G2560" s="118"/>
      <c r="H2560" s="118"/>
      <c r="I2560" s="118"/>
      <c r="J2560" s="118"/>
      <c r="K2560" s="118"/>
      <c r="L2560" s="118"/>
      <c r="M2560" s="118"/>
      <c r="N2560" s="93"/>
    </row>
    <row r="2561" spans="2:14">
      <c r="B2561" s="118"/>
      <c r="C2561" s="118"/>
      <c r="D2561" s="118"/>
      <c r="E2561" s="118"/>
      <c r="F2561" s="118"/>
      <c r="G2561" s="118"/>
      <c r="H2561" s="118"/>
      <c r="I2561" s="118"/>
      <c r="J2561" s="118"/>
      <c r="K2561" s="118"/>
      <c r="L2561" s="118"/>
      <c r="M2561" s="118"/>
      <c r="N2561" s="93"/>
    </row>
    <row r="2562" spans="2:14">
      <c r="B2562" s="118"/>
      <c r="C2562" s="118"/>
      <c r="D2562" s="118"/>
      <c r="E2562" s="118"/>
      <c r="F2562" s="118"/>
      <c r="G2562" s="118"/>
      <c r="H2562" s="118"/>
      <c r="I2562" s="118"/>
      <c r="J2562" s="118"/>
      <c r="K2562" s="118"/>
      <c r="L2562" s="118"/>
      <c r="M2562" s="118"/>
      <c r="N2562" s="93"/>
    </row>
    <row r="2563" spans="2:14">
      <c r="B2563" s="118"/>
      <c r="C2563" s="118"/>
      <c r="D2563" s="118"/>
      <c r="E2563" s="118"/>
      <c r="F2563" s="118"/>
      <c r="G2563" s="118"/>
      <c r="H2563" s="118"/>
      <c r="I2563" s="118"/>
      <c r="J2563" s="118"/>
      <c r="K2563" s="118"/>
      <c r="L2563" s="118"/>
      <c r="M2563" s="118"/>
      <c r="N2563" s="93"/>
    </row>
    <row r="2564" spans="2:14">
      <c r="B2564" s="118"/>
      <c r="C2564" s="118"/>
      <c r="D2564" s="118"/>
      <c r="E2564" s="118"/>
      <c r="F2564" s="118"/>
      <c r="G2564" s="118"/>
      <c r="H2564" s="118"/>
      <c r="I2564" s="118"/>
      <c r="J2564" s="118"/>
      <c r="K2564" s="118"/>
      <c r="L2564" s="118"/>
      <c r="M2564" s="118"/>
      <c r="N2564" s="93"/>
    </row>
    <row r="2565" spans="2:14">
      <c r="B2565" s="118"/>
      <c r="C2565" s="118"/>
      <c r="D2565" s="118"/>
      <c r="E2565" s="118"/>
      <c r="F2565" s="118"/>
      <c r="G2565" s="118"/>
      <c r="H2565" s="118"/>
      <c r="I2565" s="118"/>
      <c r="J2565" s="118"/>
      <c r="K2565" s="118"/>
      <c r="L2565" s="118"/>
      <c r="M2565" s="118"/>
      <c r="N2565" s="93"/>
    </row>
    <row r="2566" spans="2:14">
      <c r="B2566" s="118"/>
      <c r="C2566" s="118"/>
      <c r="D2566" s="118"/>
      <c r="E2566" s="118"/>
      <c r="F2566" s="118"/>
      <c r="G2566" s="118"/>
      <c r="H2566" s="118"/>
      <c r="I2566" s="118"/>
      <c r="J2566" s="118"/>
      <c r="K2566" s="118"/>
      <c r="L2566" s="118"/>
      <c r="M2566" s="118"/>
      <c r="N2566" s="93"/>
    </row>
    <row r="2567" spans="2:14">
      <c r="B2567" s="118"/>
      <c r="C2567" s="118"/>
      <c r="D2567" s="118"/>
      <c r="E2567" s="118"/>
      <c r="F2567" s="118"/>
      <c r="G2567" s="118"/>
      <c r="H2567" s="118"/>
      <c r="I2567" s="118"/>
      <c r="J2567" s="118"/>
      <c r="K2567" s="118"/>
      <c r="L2567" s="118"/>
      <c r="M2567" s="118"/>
      <c r="N2567" s="93"/>
    </row>
    <row r="2568" spans="2:14">
      <c r="B2568" s="118"/>
      <c r="C2568" s="118"/>
      <c r="D2568" s="118"/>
      <c r="E2568" s="118"/>
      <c r="F2568" s="118"/>
      <c r="G2568" s="118"/>
      <c r="H2568" s="118"/>
      <c r="I2568" s="118"/>
      <c r="J2568" s="118"/>
      <c r="K2568" s="118"/>
      <c r="L2568" s="118"/>
      <c r="M2568" s="118"/>
      <c r="N2568" s="93"/>
    </row>
    <row r="2569" spans="2:14">
      <c r="B2569" s="118"/>
      <c r="C2569" s="118"/>
      <c r="D2569" s="118"/>
      <c r="E2569" s="118"/>
      <c r="F2569" s="118"/>
      <c r="G2569" s="118"/>
      <c r="H2569" s="118"/>
      <c r="I2569" s="118"/>
      <c r="J2569" s="118"/>
      <c r="K2569" s="118"/>
      <c r="L2569" s="118"/>
      <c r="M2569" s="118"/>
      <c r="N2569" s="93"/>
    </row>
    <row r="2570" spans="2:14">
      <c r="B2570" s="118"/>
      <c r="C2570" s="118"/>
      <c r="D2570" s="118"/>
      <c r="E2570" s="118"/>
      <c r="F2570" s="118"/>
      <c r="G2570" s="118"/>
      <c r="H2570" s="118"/>
      <c r="I2570" s="118"/>
      <c r="J2570" s="118"/>
      <c r="K2570" s="118"/>
      <c r="L2570" s="118"/>
      <c r="M2570" s="118"/>
      <c r="N2570" s="93"/>
    </row>
    <row r="2571" spans="2:14">
      <c r="B2571" s="118"/>
      <c r="C2571" s="118"/>
      <c r="D2571" s="118"/>
      <c r="E2571" s="118"/>
      <c r="F2571" s="118"/>
      <c r="G2571" s="118"/>
      <c r="H2571" s="118"/>
      <c r="I2571" s="118"/>
      <c r="J2571" s="118"/>
      <c r="K2571" s="118"/>
      <c r="L2571" s="118"/>
      <c r="M2571" s="118"/>
      <c r="N2571" s="93"/>
    </row>
    <row r="2572" spans="2:14">
      <c r="B2572" s="118"/>
      <c r="C2572" s="118"/>
      <c r="D2572" s="118"/>
      <c r="E2572" s="118"/>
      <c r="F2572" s="118"/>
      <c r="G2572" s="118"/>
      <c r="H2572" s="118"/>
      <c r="I2572" s="118"/>
      <c r="J2572" s="118"/>
      <c r="K2572" s="118"/>
      <c r="L2572" s="118"/>
      <c r="M2572" s="118"/>
      <c r="N2572" s="93"/>
    </row>
    <row r="2573" spans="2:14">
      <c r="B2573" s="118"/>
      <c r="C2573" s="118"/>
      <c r="D2573" s="118"/>
      <c r="E2573" s="118"/>
      <c r="F2573" s="118"/>
      <c r="G2573" s="118"/>
      <c r="H2573" s="118"/>
      <c r="I2573" s="118"/>
      <c r="J2573" s="118"/>
      <c r="K2573" s="118"/>
      <c r="L2573" s="118"/>
      <c r="M2573" s="118"/>
      <c r="N2573" s="93"/>
    </row>
    <row r="2574" spans="2:14">
      <c r="B2574" s="118"/>
      <c r="C2574" s="118"/>
      <c r="D2574" s="118"/>
      <c r="E2574" s="118"/>
      <c r="F2574" s="118"/>
      <c r="G2574" s="118"/>
      <c r="H2574" s="118"/>
      <c r="I2574" s="118"/>
      <c r="J2574" s="118"/>
      <c r="K2574" s="118"/>
      <c r="L2574" s="118"/>
      <c r="M2574" s="118"/>
      <c r="N2574" s="93"/>
    </row>
    <row r="2575" spans="2:14">
      <c r="B2575" s="118"/>
      <c r="C2575" s="118"/>
      <c r="D2575" s="118"/>
      <c r="E2575" s="118"/>
      <c r="F2575" s="118"/>
      <c r="G2575" s="118"/>
      <c r="H2575" s="118"/>
      <c r="I2575" s="118"/>
      <c r="J2575" s="118"/>
      <c r="K2575" s="118"/>
      <c r="L2575" s="118"/>
      <c r="M2575" s="118"/>
      <c r="N2575" s="93"/>
    </row>
    <row r="2576" spans="2:14">
      <c r="B2576" s="118"/>
      <c r="C2576" s="118"/>
      <c r="D2576" s="118"/>
      <c r="E2576" s="118"/>
      <c r="F2576" s="118"/>
      <c r="G2576" s="118"/>
      <c r="H2576" s="118"/>
      <c r="I2576" s="118"/>
      <c r="J2576" s="118"/>
      <c r="K2576" s="118"/>
      <c r="L2576" s="118"/>
      <c r="M2576" s="118"/>
      <c r="N2576" s="93"/>
    </row>
    <row r="2577" spans="2:14">
      <c r="B2577" s="118"/>
      <c r="C2577" s="118"/>
      <c r="D2577" s="118"/>
      <c r="E2577" s="118"/>
      <c r="F2577" s="118"/>
      <c r="G2577" s="118"/>
      <c r="H2577" s="118"/>
      <c r="I2577" s="118"/>
      <c r="J2577" s="118"/>
      <c r="K2577" s="118"/>
      <c r="L2577" s="118"/>
      <c r="M2577" s="118"/>
      <c r="N2577" s="93"/>
    </row>
    <row r="2578" spans="2:14">
      <c r="B2578" s="118"/>
      <c r="C2578" s="118"/>
      <c r="D2578" s="118"/>
      <c r="E2578" s="118"/>
      <c r="F2578" s="118"/>
      <c r="G2578" s="118"/>
      <c r="H2578" s="118"/>
      <c r="I2578" s="118"/>
      <c r="J2578" s="118"/>
      <c r="K2578" s="118"/>
      <c r="L2578" s="118"/>
      <c r="M2578" s="118"/>
      <c r="N2578" s="93"/>
    </row>
    <row r="2579" spans="2:14">
      <c r="B2579" s="118"/>
      <c r="C2579" s="118"/>
      <c r="D2579" s="118"/>
      <c r="E2579" s="118"/>
      <c r="F2579" s="118"/>
      <c r="G2579" s="118"/>
      <c r="H2579" s="118"/>
      <c r="I2579" s="118"/>
      <c r="J2579" s="118"/>
      <c r="K2579" s="118"/>
      <c r="L2579" s="118"/>
      <c r="M2579" s="118"/>
      <c r="N2579" s="93"/>
    </row>
    <row r="2580" spans="2:14">
      <c r="B2580" s="118"/>
      <c r="C2580" s="118"/>
      <c r="D2580" s="118"/>
      <c r="E2580" s="118"/>
      <c r="F2580" s="118"/>
      <c r="G2580" s="118"/>
      <c r="H2580" s="118"/>
      <c r="I2580" s="118"/>
      <c r="J2580" s="118"/>
      <c r="K2580" s="118"/>
      <c r="L2580" s="118"/>
      <c r="M2580" s="118"/>
      <c r="N2580" s="93"/>
    </row>
    <row r="2581" spans="2:14">
      <c r="B2581" s="118"/>
      <c r="C2581" s="118"/>
      <c r="D2581" s="118"/>
      <c r="E2581" s="118"/>
      <c r="F2581" s="118"/>
      <c r="G2581" s="118"/>
      <c r="H2581" s="118"/>
      <c r="I2581" s="118"/>
      <c r="J2581" s="118"/>
      <c r="K2581" s="118"/>
      <c r="L2581" s="118"/>
      <c r="M2581" s="118"/>
      <c r="N2581" s="93"/>
    </row>
    <row r="2582" spans="2:14">
      <c r="B2582" s="118"/>
      <c r="C2582" s="118"/>
      <c r="D2582" s="118"/>
      <c r="E2582" s="118"/>
      <c r="F2582" s="118"/>
      <c r="G2582" s="118"/>
      <c r="H2582" s="118"/>
      <c r="I2582" s="118"/>
      <c r="J2582" s="118"/>
      <c r="K2582" s="118"/>
      <c r="L2582" s="118"/>
      <c r="M2582" s="118"/>
      <c r="N2582" s="93"/>
    </row>
    <row r="2583" spans="2:14">
      <c r="B2583" s="118"/>
      <c r="C2583" s="118"/>
      <c r="D2583" s="118"/>
      <c r="E2583" s="118"/>
      <c r="F2583" s="118"/>
      <c r="G2583" s="118"/>
      <c r="H2583" s="118"/>
      <c r="I2583" s="118"/>
      <c r="J2583" s="118"/>
      <c r="K2583" s="118"/>
      <c r="L2583" s="118"/>
      <c r="M2583" s="118"/>
      <c r="N2583" s="93"/>
    </row>
    <row r="2584" spans="2:14">
      <c r="B2584" s="118"/>
      <c r="C2584" s="118"/>
      <c r="D2584" s="118"/>
      <c r="E2584" s="118"/>
      <c r="F2584" s="118"/>
      <c r="G2584" s="118"/>
      <c r="H2584" s="118"/>
      <c r="I2584" s="118"/>
      <c r="J2584" s="118"/>
      <c r="K2584" s="118"/>
      <c r="L2584" s="118"/>
      <c r="M2584" s="118"/>
      <c r="N2584" s="93"/>
    </row>
    <row r="2585" spans="2:14">
      <c r="B2585" s="118"/>
      <c r="C2585" s="118"/>
      <c r="D2585" s="118"/>
      <c r="E2585" s="118"/>
      <c r="F2585" s="118"/>
      <c r="G2585" s="118"/>
      <c r="H2585" s="118"/>
      <c r="I2585" s="118"/>
      <c r="J2585" s="118"/>
      <c r="K2585" s="118"/>
      <c r="L2585" s="118"/>
      <c r="M2585" s="118"/>
      <c r="N2585" s="93"/>
    </row>
    <row r="2586" spans="2:14">
      <c r="B2586" s="118"/>
      <c r="C2586" s="118"/>
      <c r="D2586" s="118"/>
      <c r="E2586" s="118"/>
      <c r="F2586" s="118"/>
      <c r="G2586" s="118"/>
      <c r="H2586" s="118"/>
      <c r="I2586" s="118"/>
      <c r="J2586" s="118"/>
      <c r="K2586" s="118"/>
      <c r="L2586" s="118"/>
      <c r="M2586" s="118"/>
      <c r="N2586" s="93"/>
    </row>
    <row r="2587" spans="2:14">
      <c r="B2587" s="118"/>
      <c r="C2587" s="118"/>
      <c r="D2587" s="118"/>
      <c r="E2587" s="118"/>
      <c r="F2587" s="118"/>
      <c r="G2587" s="118"/>
      <c r="H2587" s="118"/>
      <c r="I2587" s="118"/>
      <c r="J2587" s="118"/>
      <c r="K2587" s="118"/>
      <c r="L2587" s="118"/>
      <c r="M2587" s="118"/>
      <c r="N2587" s="93"/>
    </row>
    <row r="2588" spans="2:14">
      <c r="B2588" s="118"/>
      <c r="C2588" s="118"/>
      <c r="D2588" s="118"/>
      <c r="E2588" s="118"/>
      <c r="F2588" s="118"/>
      <c r="G2588" s="118"/>
      <c r="H2588" s="118"/>
      <c r="I2588" s="118"/>
      <c r="J2588" s="118"/>
      <c r="K2588" s="118"/>
      <c r="L2588" s="118"/>
      <c r="M2588" s="118"/>
      <c r="N2588" s="93"/>
    </row>
    <row r="2589" spans="2:14">
      <c r="B2589" s="118"/>
      <c r="C2589" s="118"/>
      <c r="D2589" s="118"/>
      <c r="E2589" s="118"/>
      <c r="F2589" s="118"/>
      <c r="G2589" s="118"/>
      <c r="H2589" s="118"/>
      <c r="I2589" s="118"/>
      <c r="J2589" s="118"/>
      <c r="K2589" s="118"/>
      <c r="L2589" s="118"/>
      <c r="M2589" s="118"/>
      <c r="N2589" s="93"/>
    </row>
    <row r="2590" spans="2:14">
      <c r="B2590" s="118"/>
      <c r="C2590" s="118"/>
      <c r="D2590" s="118"/>
      <c r="E2590" s="118"/>
      <c r="F2590" s="118"/>
      <c r="G2590" s="118"/>
      <c r="H2590" s="118"/>
      <c r="I2590" s="118"/>
      <c r="J2590" s="118"/>
      <c r="K2590" s="118"/>
      <c r="L2590" s="118"/>
      <c r="M2590" s="118"/>
      <c r="N2590" s="93"/>
    </row>
    <row r="2591" spans="2:14">
      <c r="B2591" s="118"/>
      <c r="C2591" s="118"/>
      <c r="D2591" s="118"/>
      <c r="E2591" s="118"/>
      <c r="F2591" s="118"/>
      <c r="G2591" s="118"/>
      <c r="H2591" s="118"/>
      <c r="I2591" s="118"/>
      <c r="J2591" s="118"/>
      <c r="K2591" s="118"/>
      <c r="L2591" s="118"/>
      <c r="M2591" s="118"/>
      <c r="N2591" s="93"/>
    </row>
    <row r="2592" spans="2:14">
      <c r="B2592" s="118"/>
      <c r="C2592" s="118"/>
      <c r="D2592" s="118"/>
      <c r="E2592" s="118"/>
      <c r="F2592" s="118"/>
      <c r="G2592" s="118"/>
      <c r="H2592" s="118"/>
      <c r="I2592" s="118"/>
      <c r="J2592" s="118"/>
      <c r="K2592" s="118"/>
      <c r="L2592" s="118"/>
      <c r="M2592" s="118"/>
      <c r="N2592" s="93"/>
    </row>
    <row r="2593" spans="2:14">
      <c r="B2593" s="118"/>
      <c r="C2593" s="118"/>
      <c r="D2593" s="118"/>
      <c r="E2593" s="118"/>
      <c r="F2593" s="118"/>
      <c r="G2593" s="118"/>
      <c r="H2593" s="118"/>
      <c r="I2593" s="118"/>
      <c r="J2593" s="118"/>
      <c r="K2593" s="118"/>
      <c r="L2593" s="118"/>
      <c r="M2593" s="118"/>
      <c r="N2593" s="93"/>
    </row>
    <row r="2594" spans="2:14">
      <c r="B2594" s="118"/>
      <c r="C2594" s="118"/>
      <c r="D2594" s="118"/>
      <c r="E2594" s="118"/>
      <c r="F2594" s="118"/>
      <c r="G2594" s="118"/>
      <c r="H2594" s="118"/>
      <c r="I2594" s="118"/>
      <c r="J2594" s="118"/>
      <c r="K2594" s="118"/>
      <c r="L2594" s="118"/>
      <c r="M2594" s="118"/>
      <c r="N2594" s="93"/>
    </row>
    <row r="2595" spans="2:14">
      <c r="B2595" s="118"/>
      <c r="C2595" s="118"/>
      <c r="D2595" s="118"/>
      <c r="E2595" s="118"/>
      <c r="F2595" s="118"/>
      <c r="G2595" s="118"/>
      <c r="H2595" s="118"/>
      <c r="I2595" s="118"/>
      <c r="J2595" s="118"/>
      <c r="K2595" s="118"/>
      <c r="L2595" s="118"/>
      <c r="M2595" s="118"/>
      <c r="N2595" s="93"/>
    </row>
    <row r="2596" spans="2:14">
      <c r="B2596" s="118"/>
      <c r="C2596" s="118"/>
      <c r="D2596" s="118"/>
      <c r="E2596" s="118"/>
      <c r="F2596" s="118"/>
      <c r="G2596" s="118"/>
      <c r="H2596" s="118"/>
      <c r="I2596" s="118"/>
      <c r="J2596" s="118"/>
      <c r="K2596" s="118"/>
      <c r="L2596" s="118"/>
      <c r="M2596" s="118"/>
      <c r="N2596" s="93"/>
    </row>
    <row r="2597" spans="2:14">
      <c r="B2597" s="118"/>
      <c r="C2597" s="118"/>
      <c r="D2597" s="118"/>
      <c r="E2597" s="118"/>
      <c r="F2597" s="118"/>
      <c r="G2597" s="118"/>
      <c r="H2597" s="118"/>
      <c r="I2597" s="118"/>
      <c r="J2597" s="118"/>
      <c r="K2597" s="118"/>
      <c r="L2597" s="118"/>
      <c r="M2597" s="118"/>
      <c r="N2597" s="93"/>
    </row>
    <row r="2598" spans="2:14">
      <c r="B2598" s="118"/>
      <c r="C2598" s="118"/>
      <c r="D2598" s="118"/>
      <c r="E2598" s="118"/>
      <c r="F2598" s="118"/>
      <c r="G2598" s="118"/>
      <c r="H2598" s="118"/>
      <c r="I2598" s="118"/>
      <c r="J2598" s="118"/>
      <c r="K2598" s="118"/>
      <c r="L2598" s="118"/>
      <c r="M2598" s="118"/>
      <c r="N2598" s="93"/>
    </row>
    <row r="2599" spans="2:14">
      <c r="B2599" s="118"/>
      <c r="C2599" s="118"/>
      <c r="D2599" s="118"/>
      <c r="E2599" s="118"/>
      <c r="F2599" s="118"/>
      <c r="G2599" s="118"/>
      <c r="H2599" s="118"/>
      <c r="I2599" s="118"/>
      <c r="J2599" s="118"/>
      <c r="K2599" s="118"/>
      <c r="L2599" s="118"/>
      <c r="M2599" s="118"/>
      <c r="N2599" s="93"/>
    </row>
    <row r="2600" spans="2:14">
      <c r="B2600" s="118"/>
      <c r="C2600" s="118"/>
      <c r="D2600" s="118"/>
      <c r="E2600" s="118"/>
      <c r="F2600" s="118"/>
      <c r="G2600" s="118"/>
      <c r="H2600" s="118"/>
      <c r="I2600" s="118"/>
      <c r="J2600" s="118"/>
      <c r="K2600" s="118"/>
      <c r="L2600" s="118"/>
      <c r="M2600" s="118"/>
      <c r="N2600" s="93"/>
    </row>
    <row r="2601" spans="2:14">
      <c r="B2601" s="118"/>
      <c r="C2601" s="118"/>
      <c r="D2601" s="118"/>
      <c r="E2601" s="118"/>
      <c r="F2601" s="118"/>
      <c r="G2601" s="118"/>
      <c r="H2601" s="118"/>
      <c r="I2601" s="118"/>
      <c r="J2601" s="118"/>
      <c r="K2601" s="118"/>
      <c r="L2601" s="118"/>
      <c r="M2601" s="118"/>
      <c r="N2601" s="93"/>
    </row>
    <row r="2602" spans="2:14">
      <c r="B2602" s="118"/>
      <c r="C2602" s="118"/>
      <c r="D2602" s="118"/>
      <c r="E2602" s="118"/>
      <c r="F2602" s="118"/>
      <c r="G2602" s="118"/>
      <c r="H2602" s="118"/>
      <c r="I2602" s="118"/>
      <c r="J2602" s="118"/>
      <c r="K2602" s="118"/>
      <c r="L2602" s="118"/>
      <c r="M2602" s="118"/>
      <c r="N2602" s="93"/>
    </row>
    <row r="2603" spans="2:14">
      <c r="B2603" s="118"/>
      <c r="C2603" s="118"/>
      <c r="D2603" s="118"/>
      <c r="E2603" s="118"/>
      <c r="F2603" s="118"/>
      <c r="G2603" s="118"/>
      <c r="H2603" s="118"/>
      <c r="I2603" s="118"/>
      <c r="J2603" s="118"/>
      <c r="K2603" s="118"/>
      <c r="L2603" s="118"/>
      <c r="M2603" s="118"/>
      <c r="N2603" s="93"/>
    </row>
    <row r="2604" spans="2:14">
      <c r="B2604" s="118"/>
      <c r="C2604" s="118"/>
      <c r="D2604" s="118"/>
      <c r="E2604" s="118"/>
      <c r="F2604" s="118"/>
      <c r="G2604" s="118"/>
      <c r="H2604" s="118"/>
      <c r="I2604" s="118"/>
      <c r="J2604" s="118"/>
      <c r="K2604" s="118"/>
      <c r="L2604" s="118"/>
      <c r="M2604" s="118"/>
      <c r="N2604" s="93"/>
    </row>
    <row r="2605" spans="2:14">
      <c r="B2605" s="118"/>
      <c r="C2605" s="118"/>
      <c r="D2605" s="118"/>
      <c r="E2605" s="118"/>
      <c r="F2605" s="118"/>
      <c r="G2605" s="118"/>
      <c r="H2605" s="118"/>
      <c r="I2605" s="118"/>
      <c r="J2605" s="118"/>
      <c r="K2605" s="118"/>
      <c r="L2605" s="118"/>
      <c r="M2605" s="118"/>
      <c r="N2605" s="93"/>
    </row>
    <row r="2606" spans="2:14">
      <c r="B2606" s="118"/>
      <c r="C2606" s="118"/>
      <c r="D2606" s="118"/>
      <c r="E2606" s="118"/>
      <c r="F2606" s="118"/>
      <c r="G2606" s="118"/>
      <c r="H2606" s="118"/>
      <c r="I2606" s="118"/>
      <c r="J2606" s="118"/>
      <c r="K2606" s="118"/>
      <c r="L2606" s="118"/>
      <c r="M2606" s="118"/>
      <c r="N2606" s="93"/>
    </row>
    <row r="2607" spans="2:14">
      <c r="B2607" s="118"/>
      <c r="C2607" s="118"/>
      <c r="D2607" s="118"/>
      <c r="E2607" s="118"/>
      <c r="F2607" s="118"/>
      <c r="G2607" s="118"/>
      <c r="H2607" s="118"/>
      <c r="I2607" s="118"/>
      <c r="J2607" s="118"/>
      <c r="K2607" s="118"/>
      <c r="L2607" s="118"/>
      <c r="M2607" s="118"/>
      <c r="N2607" s="93"/>
    </row>
    <row r="2608" spans="2:14">
      <c r="B2608" s="118"/>
      <c r="C2608" s="118"/>
      <c r="D2608" s="118"/>
      <c r="E2608" s="118"/>
      <c r="F2608" s="118"/>
      <c r="G2608" s="118"/>
      <c r="H2608" s="118"/>
      <c r="I2608" s="118"/>
      <c r="J2608" s="118"/>
      <c r="K2608" s="118"/>
      <c r="L2608" s="118"/>
      <c r="M2608" s="118"/>
      <c r="N2608" s="93"/>
    </row>
    <row r="2609" spans="2:14">
      <c r="B2609" s="118"/>
      <c r="C2609" s="118"/>
      <c r="D2609" s="118"/>
      <c r="E2609" s="118"/>
      <c r="F2609" s="118"/>
      <c r="G2609" s="118"/>
      <c r="H2609" s="118"/>
      <c r="I2609" s="118"/>
      <c r="J2609" s="118"/>
      <c r="K2609" s="118"/>
      <c r="L2609" s="118"/>
      <c r="M2609" s="118"/>
      <c r="N2609" s="93"/>
    </row>
    <row r="2610" spans="2:14">
      <c r="B2610" s="118"/>
      <c r="C2610" s="118"/>
      <c r="D2610" s="118"/>
      <c r="E2610" s="118"/>
      <c r="F2610" s="118"/>
      <c r="G2610" s="118"/>
      <c r="H2610" s="118"/>
      <c r="I2610" s="118"/>
      <c r="J2610" s="118"/>
      <c r="K2610" s="118"/>
      <c r="L2610" s="118"/>
      <c r="M2610" s="118"/>
      <c r="N2610" s="93"/>
    </row>
    <row r="2611" spans="2:14">
      <c r="B2611" s="118"/>
      <c r="C2611" s="118"/>
      <c r="D2611" s="118"/>
      <c r="E2611" s="118"/>
      <c r="F2611" s="118"/>
      <c r="G2611" s="118"/>
      <c r="H2611" s="118"/>
      <c r="I2611" s="118"/>
      <c r="J2611" s="118"/>
      <c r="K2611" s="118"/>
      <c r="L2611" s="118"/>
      <c r="M2611" s="118"/>
      <c r="N2611" s="93"/>
    </row>
    <row r="2612" spans="2:14">
      <c r="B2612" s="118"/>
      <c r="C2612" s="118"/>
      <c r="D2612" s="118"/>
      <c r="E2612" s="118"/>
      <c r="F2612" s="118"/>
      <c r="G2612" s="118"/>
      <c r="H2612" s="118"/>
      <c r="I2612" s="118"/>
      <c r="J2612" s="118"/>
      <c r="K2612" s="118"/>
      <c r="L2612" s="118"/>
      <c r="M2612" s="118"/>
      <c r="N2612" s="93"/>
    </row>
    <row r="2613" spans="2:14">
      <c r="B2613" s="118"/>
      <c r="C2613" s="118"/>
      <c r="D2613" s="118"/>
      <c r="E2613" s="118"/>
      <c r="F2613" s="118"/>
      <c r="G2613" s="118"/>
      <c r="H2613" s="118"/>
      <c r="I2613" s="118"/>
      <c r="J2613" s="118"/>
      <c r="K2613" s="118"/>
      <c r="L2613" s="118"/>
      <c r="M2613" s="118"/>
      <c r="N2613" s="93"/>
    </row>
    <row r="2614" spans="2:14">
      <c r="B2614" s="118"/>
      <c r="C2614" s="118"/>
      <c r="D2614" s="118"/>
      <c r="E2614" s="118"/>
      <c r="F2614" s="118"/>
      <c r="G2614" s="118"/>
      <c r="H2614" s="118"/>
      <c r="I2614" s="118"/>
      <c r="J2614" s="118"/>
      <c r="K2614" s="118"/>
      <c r="L2614" s="118"/>
      <c r="M2614" s="118"/>
      <c r="N2614" s="93"/>
    </row>
    <row r="2615" spans="2:14">
      <c r="B2615" s="118"/>
      <c r="C2615" s="118"/>
      <c r="D2615" s="118"/>
      <c r="E2615" s="118"/>
      <c r="F2615" s="118"/>
      <c r="G2615" s="118"/>
      <c r="H2615" s="118"/>
      <c r="I2615" s="118"/>
      <c r="J2615" s="118"/>
      <c r="K2615" s="118"/>
      <c r="L2615" s="118"/>
      <c r="M2615" s="118"/>
      <c r="N2615" s="93"/>
    </row>
    <row r="2616" spans="2:14">
      <c r="B2616" s="118"/>
      <c r="C2616" s="118"/>
      <c r="D2616" s="118"/>
      <c r="E2616" s="118"/>
      <c r="F2616" s="118"/>
      <c r="G2616" s="118"/>
      <c r="H2616" s="118"/>
      <c r="I2616" s="118"/>
      <c r="J2616" s="118"/>
      <c r="K2616" s="118"/>
      <c r="L2616" s="118"/>
      <c r="M2616" s="118"/>
      <c r="N2616" s="93"/>
    </row>
    <row r="2617" spans="2:14">
      <c r="B2617" s="118"/>
      <c r="C2617" s="118"/>
      <c r="D2617" s="118"/>
      <c r="E2617" s="118"/>
      <c r="F2617" s="118"/>
      <c r="G2617" s="118"/>
      <c r="H2617" s="118"/>
      <c r="I2617" s="118"/>
      <c r="J2617" s="118"/>
      <c r="K2617" s="118"/>
      <c r="L2617" s="118"/>
      <c r="M2617" s="118"/>
      <c r="N2617" s="93"/>
    </row>
    <row r="2618" spans="2:14">
      <c r="B2618" s="118"/>
      <c r="C2618" s="118"/>
      <c r="D2618" s="118"/>
      <c r="E2618" s="118"/>
      <c r="F2618" s="118"/>
      <c r="G2618" s="118"/>
      <c r="H2618" s="118"/>
      <c r="I2618" s="118"/>
      <c r="J2618" s="118"/>
      <c r="K2618" s="118"/>
      <c r="L2618" s="118"/>
      <c r="M2618" s="118"/>
      <c r="N2618" s="93"/>
    </row>
    <row r="2619" spans="2:14">
      <c r="B2619" s="118"/>
      <c r="C2619" s="118"/>
      <c r="D2619" s="118"/>
      <c r="E2619" s="118"/>
      <c r="F2619" s="118"/>
      <c r="G2619" s="118"/>
      <c r="H2619" s="118"/>
      <c r="I2619" s="118"/>
      <c r="J2619" s="118"/>
      <c r="K2619" s="118"/>
      <c r="L2619" s="118"/>
      <c r="M2619" s="118"/>
      <c r="N2619" s="93"/>
    </row>
    <row r="2620" spans="2:14">
      <c r="B2620" s="118"/>
      <c r="C2620" s="118"/>
      <c r="D2620" s="118"/>
      <c r="E2620" s="118"/>
      <c r="F2620" s="118"/>
      <c r="G2620" s="118"/>
      <c r="H2620" s="118"/>
      <c r="I2620" s="118"/>
      <c r="J2620" s="118"/>
      <c r="K2620" s="118"/>
      <c r="L2620" s="118"/>
      <c r="M2620" s="118"/>
      <c r="N2620" s="93"/>
    </row>
    <row r="2621" spans="2:14">
      <c r="B2621" s="118"/>
      <c r="C2621" s="118"/>
      <c r="D2621" s="118"/>
      <c r="E2621" s="118"/>
      <c r="F2621" s="118"/>
      <c r="G2621" s="118"/>
      <c r="H2621" s="118"/>
      <c r="I2621" s="118"/>
      <c r="J2621" s="118"/>
      <c r="K2621" s="118"/>
      <c r="L2621" s="118"/>
      <c r="M2621" s="118"/>
      <c r="N2621" s="93"/>
    </row>
    <row r="2622" spans="2:14">
      <c r="B2622" s="118"/>
      <c r="C2622" s="118"/>
      <c r="D2622" s="118"/>
      <c r="E2622" s="118"/>
      <c r="F2622" s="118"/>
      <c r="G2622" s="118"/>
      <c r="H2622" s="118"/>
      <c r="I2622" s="118"/>
      <c r="J2622" s="118"/>
      <c r="K2622" s="118"/>
      <c r="L2622" s="118"/>
      <c r="M2622" s="118"/>
      <c r="N2622" s="93"/>
    </row>
    <row r="2623" spans="2:14">
      <c r="B2623" s="118"/>
      <c r="C2623" s="118"/>
      <c r="D2623" s="118"/>
      <c r="E2623" s="118"/>
      <c r="F2623" s="118"/>
      <c r="G2623" s="118"/>
      <c r="H2623" s="118"/>
      <c r="I2623" s="118"/>
      <c r="J2623" s="118"/>
      <c r="K2623" s="118"/>
      <c r="L2623" s="118"/>
      <c r="M2623" s="118"/>
      <c r="N2623" s="93"/>
    </row>
    <row r="2624" spans="2:14">
      <c r="B2624" s="118"/>
      <c r="C2624" s="118"/>
      <c r="D2624" s="118"/>
      <c r="E2624" s="118"/>
      <c r="F2624" s="118"/>
      <c r="G2624" s="118"/>
      <c r="H2624" s="118"/>
      <c r="I2624" s="118"/>
      <c r="J2624" s="118"/>
      <c r="K2624" s="118"/>
      <c r="L2624" s="118"/>
      <c r="M2624" s="118"/>
      <c r="N2624" s="93"/>
    </row>
    <row r="2625" spans="2:14">
      <c r="B2625" s="118"/>
      <c r="C2625" s="118"/>
      <c r="D2625" s="118"/>
      <c r="E2625" s="118"/>
      <c r="F2625" s="118"/>
      <c r="G2625" s="118"/>
      <c r="H2625" s="118"/>
      <c r="I2625" s="118"/>
      <c r="J2625" s="118"/>
      <c r="K2625" s="118"/>
      <c r="L2625" s="118"/>
      <c r="M2625" s="118"/>
      <c r="N2625" s="93"/>
    </row>
    <row r="2626" spans="2:14">
      <c r="B2626" s="118"/>
      <c r="C2626" s="118"/>
      <c r="D2626" s="118"/>
      <c r="E2626" s="118"/>
      <c r="F2626" s="118"/>
      <c r="G2626" s="118"/>
      <c r="H2626" s="118"/>
      <c r="I2626" s="118"/>
      <c r="J2626" s="118"/>
      <c r="K2626" s="118"/>
      <c r="L2626" s="118"/>
      <c r="M2626" s="118"/>
      <c r="N2626" s="93"/>
    </row>
    <row r="2627" spans="2:14">
      <c r="B2627" s="118"/>
      <c r="C2627" s="118"/>
      <c r="D2627" s="118"/>
      <c r="E2627" s="118"/>
      <c r="F2627" s="118"/>
      <c r="G2627" s="118"/>
      <c r="H2627" s="118"/>
      <c r="I2627" s="118"/>
      <c r="J2627" s="118"/>
      <c r="K2627" s="118"/>
      <c r="L2627" s="118"/>
      <c r="M2627" s="118"/>
      <c r="N2627" s="93"/>
    </row>
    <row r="2628" spans="2:14">
      <c r="B2628" s="118"/>
      <c r="C2628" s="118"/>
      <c r="D2628" s="118"/>
      <c r="E2628" s="118"/>
      <c r="F2628" s="118"/>
      <c r="G2628" s="118"/>
      <c r="H2628" s="118"/>
      <c r="I2628" s="118"/>
      <c r="J2628" s="118"/>
      <c r="K2628" s="118"/>
      <c r="L2628" s="118"/>
      <c r="M2628" s="118"/>
      <c r="N2628" s="93"/>
    </row>
    <row r="2629" spans="2:14">
      <c r="B2629" s="118"/>
      <c r="C2629" s="118"/>
      <c r="D2629" s="118"/>
      <c r="E2629" s="118"/>
      <c r="F2629" s="118"/>
      <c r="G2629" s="118"/>
      <c r="H2629" s="118"/>
      <c r="I2629" s="118"/>
      <c r="J2629" s="118"/>
      <c r="K2629" s="118"/>
      <c r="L2629" s="118"/>
      <c r="M2629" s="118"/>
      <c r="N2629" s="93"/>
    </row>
    <row r="2630" spans="2:14">
      <c r="B2630" s="118"/>
      <c r="C2630" s="118"/>
      <c r="D2630" s="118"/>
      <c r="E2630" s="118"/>
      <c r="F2630" s="118"/>
      <c r="G2630" s="118"/>
      <c r="H2630" s="118"/>
      <c r="I2630" s="118"/>
      <c r="J2630" s="118"/>
      <c r="K2630" s="118"/>
      <c r="L2630" s="118"/>
      <c r="M2630" s="118"/>
      <c r="N2630" s="93"/>
    </row>
    <row r="2631" spans="2:14">
      <c r="B2631" s="118"/>
      <c r="C2631" s="118"/>
      <c r="D2631" s="118"/>
      <c r="E2631" s="118"/>
      <c r="F2631" s="118"/>
      <c r="G2631" s="118"/>
      <c r="H2631" s="118"/>
      <c r="I2631" s="118"/>
      <c r="J2631" s="118"/>
      <c r="K2631" s="118"/>
      <c r="L2631" s="118"/>
      <c r="M2631" s="118"/>
      <c r="N2631" s="93"/>
    </row>
    <row r="2632" spans="2:14">
      <c r="B2632" s="118"/>
      <c r="C2632" s="118"/>
      <c r="D2632" s="118"/>
      <c r="E2632" s="118"/>
      <c r="F2632" s="118"/>
      <c r="G2632" s="118"/>
      <c r="H2632" s="118"/>
      <c r="I2632" s="118"/>
      <c r="J2632" s="118"/>
      <c r="K2632" s="118"/>
      <c r="L2632" s="118"/>
      <c r="M2632" s="118"/>
      <c r="N2632" s="93"/>
    </row>
    <row r="2633" spans="2:14">
      <c r="B2633" s="118"/>
      <c r="C2633" s="118"/>
      <c r="D2633" s="118"/>
      <c r="E2633" s="118"/>
      <c r="F2633" s="118"/>
      <c r="G2633" s="118"/>
      <c r="H2633" s="118"/>
      <c r="I2633" s="118"/>
      <c r="J2633" s="118"/>
      <c r="K2633" s="118"/>
      <c r="L2633" s="118"/>
      <c r="M2633" s="118"/>
      <c r="N2633" s="93"/>
    </row>
    <row r="2634" spans="2:14">
      <c r="B2634" s="118"/>
      <c r="C2634" s="118"/>
      <c r="D2634" s="118"/>
      <c r="E2634" s="118"/>
      <c r="F2634" s="118"/>
      <c r="G2634" s="118"/>
      <c r="H2634" s="118"/>
      <c r="I2634" s="118"/>
      <c r="J2634" s="118"/>
      <c r="K2634" s="118"/>
      <c r="L2634" s="118"/>
      <c r="M2634" s="118"/>
      <c r="N2634" s="93"/>
    </row>
    <row r="2635" spans="2:14">
      <c r="B2635" s="118"/>
      <c r="C2635" s="118"/>
      <c r="D2635" s="118"/>
      <c r="E2635" s="118"/>
      <c r="F2635" s="118"/>
      <c r="G2635" s="118"/>
      <c r="H2635" s="118"/>
      <c r="I2635" s="118"/>
      <c r="J2635" s="118"/>
      <c r="K2635" s="118"/>
      <c r="L2635" s="118"/>
      <c r="M2635" s="118"/>
      <c r="N2635" s="93"/>
    </row>
    <row r="2636" spans="2:14">
      <c r="B2636" s="118"/>
      <c r="C2636" s="118"/>
      <c r="D2636" s="118"/>
      <c r="E2636" s="118"/>
      <c r="F2636" s="118"/>
      <c r="G2636" s="118"/>
      <c r="H2636" s="118"/>
      <c r="I2636" s="118"/>
      <c r="J2636" s="118"/>
      <c r="K2636" s="118"/>
      <c r="L2636" s="118"/>
      <c r="M2636" s="118"/>
      <c r="N2636" s="93"/>
    </row>
    <row r="2637" spans="2:14">
      <c r="B2637" s="118"/>
      <c r="C2637" s="118"/>
      <c r="D2637" s="118"/>
      <c r="E2637" s="118"/>
      <c r="F2637" s="118"/>
      <c r="G2637" s="118"/>
      <c r="H2637" s="118"/>
      <c r="I2637" s="118"/>
      <c r="J2637" s="118"/>
      <c r="K2637" s="118"/>
      <c r="L2637" s="118"/>
      <c r="M2637" s="118"/>
      <c r="N2637" s="93"/>
    </row>
    <row r="2638" spans="2:14">
      <c r="B2638" s="118"/>
      <c r="C2638" s="118"/>
      <c r="D2638" s="118"/>
      <c r="E2638" s="118"/>
      <c r="F2638" s="118"/>
      <c r="G2638" s="118"/>
      <c r="H2638" s="118"/>
      <c r="I2638" s="118"/>
      <c r="J2638" s="118"/>
      <c r="K2638" s="118"/>
      <c r="L2638" s="118"/>
      <c r="M2638" s="118"/>
      <c r="N2638" s="93"/>
    </row>
    <row r="2639" spans="2:14">
      <c r="B2639" s="118"/>
      <c r="C2639" s="118"/>
      <c r="D2639" s="118"/>
      <c r="E2639" s="118"/>
      <c r="F2639" s="118"/>
      <c r="G2639" s="118"/>
      <c r="H2639" s="118"/>
      <c r="I2639" s="118"/>
      <c r="J2639" s="118"/>
      <c r="K2639" s="118"/>
      <c r="L2639" s="118"/>
      <c r="M2639" s="118"/>
      <c r="N2639" s="93"/>
    </row>
    <row r="2640" spans="2:14">
      <c r="B2640" s="118"/>
      <c r="C2640" s="118"/>
      <c r="D2640" s="118"/>
      <c r="E2640" s="118"/>
      <c r="F2640" s="118"/>
      <c r="G2640" s="118"/>
      <c r="H2640" s="118"/>
      <c r="I2640" s="118"/>
      <c r="J2640" s="118"/>
      <c r="K2640" s="118"/>
      <c r="L2640" s="118"/>
      <c r="M2640" s="118"/>
      <c r="N2640" s="93"/>
    </row>
    <row r="2641" spans="2:14">
      <c r="B2641" s="118"/>
      <c r="C2641" s="118"/>
      <c r="D2641" s="118"/>
      <c r="E2641" s="118"/>
      <c r="F2641" s="118"/>
      <c r="G2641" s="118"/>
      <c r="H2641" s="118"/>
      <c r="I2641" s="118"/>
      <c r="J2641" s="118"/>
      <c r="K2641" s="118"/>
      <c r="L2641" s="118"/>
      <c r="M2641" s="118"/>
      <c r="N2641" s="93"/>
    </row>
    <row r="2642" spans="2:14">
      <c r="B2642" s="118"/>
      <c r="C2642" s="118"/>
      <c r="D2642" s="118"/>
      <c r="E2642" s="118"/>
      <c r="F2642" s="118"/>
      <c r="G2642" s="118"/>
      <c r="H2642" s="118"/>
      <c r="I2642" s="118"/>
      <c r="J2642" s="118"/>
      <c r="K2642" s="118"/>
      <c r="L2642" s="118"/>
      <c r="M2642" s="118"/>
      <c r="N2642" s="93"/>
    </row>
    <row r="2643" spans="2:14">
      <c r="B2643" s="118"/>
      <c r="C2643" s="118"/>
      <c r="D2643" s="118"/>
      <c r="E2643" s="118"/>
      <c r="F2643" s="118"/>
      <c r="G2643" s="118"/>
      <c r="H2643" s="118"/>
      <c r="I2643" s="118"/>
      <c r="J2643" s="118"/>
      <c r="K2643" s="118"/>
      <c r="L2643" s="118"/>
      <c r="M2643" s="118"/>
      <c r="N2643" s="93"/>
    </row>
    <row r="2644" spans="2:14">
      <c r="B2644" s="118"/>
      <c r="C2644" s="118"/>
      <c r="D2644" s="118"/>
      <c r="E2644" s="118"/>
      <c r="F2644" s="118"/>
      <c r="G2644" s="118"/>
      <c r="H2644" s="118"/>
      <c r="I2644" s="118"/>
      <c r="J2644" s="118"/>
      <c r="K2644" s="118"/>
      <c r="L2644" s="118"/>
      <c r="M2644" s="118"/>
      <c r="N2644" s="93"/>
    </row>
    <row r="2645" spans="2:14">
      <c r="B2645" s="118"/>
      <c r="C2645" s="118"/>
      <c r="D2645" s="118"/>
      <c r="E2645" s="118"/>
      <c r="F2645" s="118"/>
      <c r="G2645" s="118"/>
      <c r="H2645" s="118"/>
      <c r="I2645" s="118"/>
      <c r="J2645" s="118"/>
      <c r="K2645" s="118"/>
      <c r="L2645" s="118"/>
      <c r="M2645" s="118"/>
      <c r="N2645" s="93"/>
    </row>
    <row r="2646" spans="2:14">
      <c r="B2646" s="118"/>
      <c r="C2646" s="118"/>
      <c r="D2646" s="118"/>
      <c r="E2646" s="118"/>
      <c r="F2646" s="118"/>
      <c r="G2646" s="118"/>
      <c r="H2646" s="118"/>
      <c r="I2646" s="118"/>
      <c r="J2646" s="118"/>
      <c r="K2646" s="118"/>
      <c r="L2646" s="118"/>
      <c r="M2646" s="118"/>
      <c r="N2646" s="93"/>
    </row>
    <row r="2647" spans="2:14">
      <c r="B2647" s="118"/>
      <c r="C2647" s="118"/>
      <c r="D2647" s="118"/>
      <c r="E2647" s="118"/>
      <c r="F2647" s="118"/>
      <c r="G2647" s="118"/>
      <c r="H2647" s="118"/>
      <c r="I2647" s="118"/>
      <c r="J2647" s="118"/>
      <c r="K2647" s="118"/>
      <c r="L2647" s="118"/>
      <c r="M2647" s="118"/>
      <c r="N2647" s="93"/>
    </row>
    <row r="2648" spans="2:14">
      <c r="B2648" s="118"/>
      <c r="C2648" s="118"/>
      <c r="D2648" s="118"/>
      <c r="E2648" s="118"/>
      <c r="F2648" s="118"/>
      <c r="G2648" s="118"/>
      <c r="H2648" s="118"/>
      <c r="I2648" s="118"/>
      <c r="J2648" s="118"/>
      <c r="K2648" s="118"/>
      <c r="L2648" s="118"/>
      <c r="M2648" s="118"/>
      <c r="N2648" s="93"/>
    </row>
    <row r="2649" spans="2:14">
      <c r="B2649" s="118"/>
      <c r="C2649" s="118"/>
      <c r="D2649" s="118"/>
      <c r="E2649" s="118"/>
      <c r="F2649" s="118"/>
      <c r="G2649" s="118"/>
      <c r="H2649" s="118"/>
      <c r="I2649" s="118"/>
      <c r="J2649" s="118"/>
      <c r="K2649" s="118"/>
      <c r="L2649" s="118"/>
      <c r="M2649" s="118"/>
      <c r="N2649" s="93"/>
    </row>
    <row r="2650" spans="2:14">
      <c r="B2650" s="118"/>
      <c r="C2650" s="118"/>
      <c r="D2650" s="118"/>
      <c r="E2650" s="118"/>
      <c r="F2650" s="118"/>
      <c r="G2650" s="118"/>
      <c r="H2650" s="118"/>
      <c r="I2650" s="118"/>
      <c r="J2650" s="118"/>
      <c r="K2650" s="118"/>
      <c r="L2650" s="118"/>
      <c r="M2650" s="118"/>
      <c r="N2650" s="93"/>
    </row>
    <row r="2651" spans="2:14">
      <c r="B2651" s="118"/>
      <c r="C2651" s="118"/>
      <c r="D2651" s="118"/>
      <c r="E2651" s="118"/>
      <c r="F2651" s="118"/>
      <c r="G2651" s="118"/>
      <c r="H2651" s="118"/>
      <c r="I2651" s="118"/>
      <c r="J2651" s="118"/>
      <c r="K2651" s="118"/>
      <c r="L2651" s="118"/>
      <c r="M2651" s="118"/>
      <c r="N2651" s="93"/>
    </row>
    <row r="2652" spans="2:14">
      <c r="B2652" s="118"/>
      <c r="C2652" s="118"/>
      <c r="D2652" s="118"/>
      <c r="E2652" s="118"/>
      <c r="F2652" s="118"/>
      <c r="G2652" s="118"/>
      <c r="H2652" s="118"/>
      <c r="I2652" s="118"/>
      <c r="J2652" s="118"/>
      <c r="K2652" s="118"/>
      <c r="L2652" s="118"/>
      <c r="M2652" s="118"/>
      <c r="N2652" s="93"/>
    </row>
    <row r="2653" spans="2:14">
      <c r="B2653" s="118"/>
      <c r="C2653" s="118"/>
      <c r="D2653" s="118"/>
      <c r="E2653" s="118"/>
      <c r="F2653" s="118"/>
      <c r="G2653" s="118"/>
      <c r="H2653" s="118"/>
      <c r="I2653" s="118"/>
      <c r="J2653" s="118"/>
      <c r="K2653" s="118"/>
      <c r="L2653" s="118"/>
      <c r="M2653" s="118"/>
      <c r="N2653" s="93"/>
    </row>
    <row r="2654" spans="2:14">
      <c r="B2654" s="118"/>
      <c r="C2654" s="118"/>
      <c r="D2654" s="118"/>
      <c r="E2654" s="118"/>
      <c r="F2654" s="118"/>
      <c r="G2654" s="118"/>
      <c r="H2654" s="118"/>
      <c r="I2654" s="118"/>
      <c r="J2654" s="118"/>
      <c r="K2654" s="118"/>
      <c r="L2654" s="118"/>
      <c r="M2654" s="118"/>
      <c r="N2654" s="93"/>
    </row>
    <row r="2655" spans="2:14">
      <c r="B2655" s="118"/>
      <c r="C2655" s="118"/>
      <c r="D2655" s="118"/>
      <c r="E2655" s="118"/>
      <c r="F2655" s="118"/>
      <c r="G2655" s="118"/>
      <c r="H2655" s="118"/>
      <c r="I2655" s="118"/>
      <c r="J2655" s="118"/>
      <c r="K2655" s="118"/>
      <c r="L2655" s="118"/>
      <c r="M2655" s="118"/>
      <c r="N2655" s="93"/>
    </row>
    <row r="2656" spans="2:14">
      <c r="B2656" s="118"/>
      <c r="C2656" s="118"/>
      <c r="D2656" s="118"/>
      <c r="E2656" s="118"/>
      <c r="F2656" s="118"/>
      <c r="G2656" s="118"/>
      <c r="H2656" s="118"/>
      <c r="I2656" s="118"/>
      <c r="J2656" s="118"/>
      <c r="K2656" s="118"/>
      <c r="L2656" s="118"/>
      <c r="M2656" s="118"/>
      <c r="N2656" s="93"/>
    </row>
    <row r="2657" spans="2:14">
      <c r="B2657" s="118"/>
      <c r="C2657" s="118"/>
      <c r="D2657" s="118"/>
      <c r="E2657" s="118"/>
      <c r="F2657" s="118"/>
      <c r="G2657" s="118"/>
      <c r="H2657" s="118"/>
      <c r="I2657" s="118"/>
      <c r="J2657" s="118"/>
      <c r="K2657" s="118"/>
      <c r="L2657" s="118"/>
      <c r="M2657" s="118"/>
      <c r="N2657" s="93"/>
    </row>
    <row r="2658" spans="2:14">
      <c r="B2658" s="118"/>
      <c r="C2658" s="118"/>
      <c r="D2658" s="118"/>
      <c r="E2658" s="118"/>
      <c r="F2658" s="118"/>
      <c r="G2658" s="118"/>
      <c r="H2658" s="118"/>
      <c r="I2658" s="118"/>
      <c r="J2658" s="118"/>
      <c r="K2658" s="118"/>
      <c r="L2658" s="118"/>
      <c r="M2658" s="118"/>
      <c r="N2658" s="93"/>
    </row>
    <row r="2659" spans="2:14">
      <c r="B2659" s="118"/>
      <c r="C2659" s="118"/>
      <c r="D2659" s="118"/>
      <c r="E2659" s="118"/>
      <c r="F2659" s="118"/>
      <c r="G2659" s="118"/>
      <c r="H2659" s="118"/>
      <c r="I2659" s="118"/>
      <c r="J2659" s="118"/>
      <c r="K2659" s="118"/>
      <c r="L2659" s="118"/>
      <c r="M2659" s="118"/>
      <c r="N2659" s="93"/>
    </row>
    <row r="2660" spans="2:14">
      <c r="B2660" s="118"/>
      <c r="C2660" s="118"/>
      <c r="D2660" s="118"/>
      <c r="E2660" s="118"/>
      <c r="F2660" s="118"/>
      <c r="G2660" s="118"/>
      <c r="H2660" s="118"/>
      <c r="I2660" s="118"/>
      <c r="J2660" s="118"/>
      <c r="K2660" s="118"/>
      <c r="L2660" s="118"/>
      <c r="M2660" s="118"/>
      <c r="N2660" s="93"/>
    </row>
    <row r="2661" spans="2:14">
      <c r="B2661" s="118"/>
      <c r="C2661" s="118"/>
      <c r="D2661" s="118"/>
      <c r="E2661" s="118"/>
      <c r="F2661" s="118"/>
      <c r="G2661" s="118"/>
      <c r="H2661" s="118"/>
      <c r="I2661" s="118"/>
      <c r="J2661" s="118"/>
      <c r="K2661" s="118"/>
      <c r="L2661" s="118"/>
      <c r="M2661" s="118"/>
      <c r="N2661" s="93"/>
    </row>
    <row r="2662" spans="2:14">
      <c r="B2662" s="118"/>
      <c r="C2662" s="118"/>
      <c r="D2662" s="118"/>
      <c r="E2662" s="118"/>
      <c r="F2662" s="118"/>
      <c r="G2662" s="118"/>
      <c r="H2662" s="118"/>
      <c r="I2662" s="118"/>
      <c r="J2662" s="118"/>
      <c r="K2662" s="118"/>
      <c r="L2662" s="118"/>
      <c r="M2662" s="118"/>
      <c r="N2662" s="93"/>
    </row>
    <row r="2663" spans="2:14">
      <c r="B2663" s="118"/>
      <c r="C2663" s="118"/>
      <c r="D2663" s="118"/>
      <c r="E2663" s="118"/>
      <c r="F2663" s="118"/>
      <c r="G2663" s="118"/>
      <c r="H2663" s="118"/>
      <c r="I2663" s="118"/>
      <c r="J2663" s="118"/>
      <c r="K2663" s="118"/>
      <c r="L2663" s="118"/>
      <c r="M2663" s="118"/>
      <c r="N2663" s="93"/>
    </row>
    <row r="2664" spans="2:14">
      <c r="B2664" s="118"/>
      <c r="C2664" s="118"/>
      <c r="D2664" s="118"/>
      <c r="E2664" s="118"/>
      <c r="F2664" s="118"/>
      <c r="G2664" s="118"/>
      <c r="H2664" s="118"/>
      <c r="I2664" s="118"/>
      <c r="J2664" s="118"/>
      <c r="K2664" s="118"/>
      <c r="L2664" s="118"/>
      <c r="M2664" s="118"/>
      <c r="N2664" s="93"/>
    </row>
    <row r="2665" spans="2:14">
      <c r="B2665" s="118"/>
      <c r="C2665" s="118"/>
      <c r="D2665" s="118"/>
      <c r="E2665" s="118"/>
      <c r="F2665" s="118"/>
      <c r="G2665" s="118"/>
      <c r="H2665" s="118"/>
      <c r="I2665" s="118"/>
      <c r="J2665" s="118"/>
      <c r="K2665" s="118"/>
      <c r="L2665" s="118"/>
      <c r="M2665" s="118"/>
      <c r="N2665" s="93"/>
    </row>
    <row r="2666" spans="2:14">
      <c r="B2666" s="118"/>
      <c r="C2666" s="118"/>
      <c r="D2666" s="118"/>
      <c r="E2666" s="118"/>
      <c r="F2666" s="118"/>
      <c r="G2666" s="118"/>
      <c r="H2666" s="118"/>
      <c r="I2666" s="118"/>
      <c r="J2666" s="118"/>
      <c r="K2666" s="118"/>
      <c r="L2666" s="118"/>
      <c r="M2666" s="118"/>
      <c r="N2666" s="93"/>
    </row>
    <row r="2667" spans="2:14">
      <c r="B2667" s="118"/>
      <c r="C2667" s="118"/>
      <c r="D2667" s="118"/>
      <c r="E2667" s="118"/>
      <c r="F2667" s="118"/>
      <c r="G2667" s="118"/>
      <c r="H2667" s="118"/>
      <c r="I2667" s="118"/>
      <c r="J2667" s="118"/>
      <c r="K2667" s="118"/>
      <c r="L2667" s="118"/>
      <c r="M2667" s="118"/>
      <c r="N2667" s="93"/>
    </row>
    <row r="2668" spans="2:14">
      <c r="B2668" s="118"/>
      <c r="C2668" s="118"/>
      <c r="D2668" s="118"/>
      <c r="E2668" s="118"/>
      <c r="F2668" s="118"/>
      <c r="G2668" s="118"/>
      <c r="H2668" s="118"/>
      <c r="I2668" s="118"/>
      <c r="J2668" s="118"/>
      <c r="K2668" s="118"/>
      <c r="L2668" s="118"/>
      <c r="M2668" s="118"/>
      <c r="N2668" s="93"/>
    </row>
    <row r="2669" spans="2:14">
      <c r="B2669" s="118"/>
      <c r="C2669" s="118"/>
      <c r="D2669" s="118"/>
      <c r="E2669" s="118"/>
      <c r="F2669" s="118"/>
      <c r="G2669" s="118"/>
      <c r="H2669" s="118"/>
      <c r="I2669" s="118"/>
      <c r="J2669" s="118"/>
      <c r="K2669" s="118"/>
      <c r="L2669" s="118"/>
      <c r="M2669" s="118"/>
      <c r="N2669" s="93"/>
    </row>
    <row r="2670" spans="2:14">
      <c r="B2670" s="118"/>
      <c r="C2670" s="118"/>
      <c r="D2670" s="118"/>
      <c r="E2670" s="118"/>
      <c r="F2670" s="118"/>
      <c r="G2670" s="118"/>
      <c r="H2670" s="118"/>
      <c r="I2670" s="118"/>
      <c r="J2670" s="118"/>
      <c r="K2670" s="118"/>
      <c r="L2670" s="118"/>
      <c r="M2670" s="118"/>
      <c r="N2670" s="93"/>
    </row>
    <row r="2671" spans="2:14">
      <c r="B2671" s="118"/>
      <c r="C2671" s="118"/>
      <c r="D2671" s="118"/>
      <c r="E2671" s="118"/>
      <c r="F2671" s="118"/>
      <c r="G2671" s="118"/>
      <c r="H2671" s="118"/>
      <c r="I2671" s="118"/>
      <c r="J2671" s="118"/>
      <c r="K2671" s="118"/>
      <c r="L2671" s="118"/>
      <c r="M2671" s="118"/>
      <c r="N2671" s="93"/>
    </row>
    <row r="2672" spans="2:14">
      <c r="B2672" s="118"/>
      <c r="C2672" s="118"/>
      <c r="D2672" s="118"/>
      <c r="E2672" s="118"/>
      <c r="F2672" s="118"/>
      <c r="G2672" s="118"/>
      <c r="H2672" s="118"/>
      <c r="I2672" s="118"/>
      <c r="J2672" s="118"/>
      <c r="K2672" s="118"/>
      <c r="L2672" s="118"/>
      <c r="M2672" s="118"/>
      <c r="N2672" s="93"/>
    </row>
    <row r="2673" spans="2:14">
      <c r="B2673" s="118"/>
      <c r="C2673" s="118"/>
      <c r="D2673" s="118"/>
      <c r="E2673" s="118"/>
      <c r="F2673" s="118"/>
      <c r="G2673" s="118"/>
      <c r="H2673" s="118"/>
      <c r="I2673" s="118"/>
      <c r="J2673" s="118"/>
      <c r="K2673" s="118"/>
      <c r="L2673" s="118"/>
      <c r="M2673" s="118"/>
      <c r="N2673" s="93"/>
    </row>
    <row r="2674" spans="2:14">
      <c r="B2674" s="118"/>
      <c r="C2674" s="118"/>
      <c r="D2674" s="118"/>
      <c r="E2674" s="118"/>
      <c r="F2674" s="118"/>
      <c r="G2674" s="118"/>
      <c r="H2674" s="118"/>
      <c r="I2674" s="118"/>
      <c r="J2674" s="118"/>
      <c r="K2674" s="118"/>
      <c r="L2674" s="118"/>
      <c r="M2674" s="118"/>
      <c r="N2674" s="93"/>
    </row>
    <row r="2675" spans="2:14">
      <c r="B2675" s="118"/>
      <c r="C2675" s="118"/>
      <c r="D2675" s="118"/>
      <c r="E2675" s="118"/>
      <c r="F2675" s="118"/>
      <c r="G2675" s="118"/>
      <c r="H2675" s="118"/>
      <c r="I2675" s="118"/>
      <c r="J2675" s="118"/>
      <c r="K2675" s="118"/>
      <c r="L2675" s="118"/>
      <c r="M2675" s="118"/>
      <c r="N2675" s="93"/>
    </row>
    <row r="2676" spans="2:14">
      <c r="B2676" s="118"/>
      <c r="C2676" s="118"/>
      <c r="D2676" s="118"/>
      <c r="E2676" s="118"/>
      <c r="F2676" s="118"/>
      <c r="G2676" s="118"/>
      <c r="H2676" s="118"/>
      <c r="I2676" s="118"/>
      <c r="J2676" s="118"/>
      <c r="K2676" s="118"/>
      <c r="L2676" s="118"/>
      <c r="M2676" s="118"/>
      <c r="N2676" s="93"/>
    </row>
    <row r="2677" spans="2:14">
      <c r="B2677" s="118"/>
      <c r="C2677" s="118"/>
      <c r="D2677" s="118"/>
      <c r="E2677" s="118"/>
      <c r="F2677" s="118"/>
      <c r="G2677" s="118"/>
      <c r="H2677" s="118"/>
      <c r="I2677" s="118"/>
      <c r="J2677" s="118"/>
      <c r="K2677" s="118"/>
      <c r="L2677" s="118"/>
      <c r="M2677" s="118"/>
      <c r="N2677" s="93"/>
    </row>
    <row r="2678" spans="2:14">
      <c r="B2678" s="118"/>
      <c r="C2678" s="118"/>
      <c r="D2678" s="118"/>
      <c r="E2678" s="118"/>
      <c r="F2678" s="118"/>
      <c r="G2678" s="118"/>
      <c r="H2678" s="118"/>
      <c r="I2678" s="118"/>
      <c r="J2678" s="118"/>
      <c r="K2678" s="118"/>
      <c r="L2678" s="118"/>
      <c r="M2678" s="118"/>
      <c r="N2678" s="93"/>
    </row>
    <row r="2679" spans="2:14">
      <c r="B2679" s="118"/>
      <c r="C2679" s="118"/>
      <c r="D2679" s="118"/>
      <c r="E2679" s="118"/>
      <c r="F2679" s="118"/>
      <c r="G2679" s="118"/>
      <c r="H2679" s="118"/>
      <c r="I2679" s="118"/>
      <c r="J2679" s="118"/>
      <c r="K2679" s="118"/>
      <c r="L2679" s="118"/>
      <c r="M2679" s="118"/>
      <c r="N2679" s="93"/>
    </row>
    <row r="2680" spans="2:14">
      <c r="B2680" s="118"/>
      <c r="C2680" s="118"/>
      <c r="D2680" s="118"/>
      <c r="E2680" s="118"/>
      <c r="F2680" s="118"/>
      <c r="G2680" s="118"/>
      <c r="H2680" s="118"/>
      <c r="I2680" s="118"/>
      <c r="J2680" s="118"/>
      <c r="K2680" s="118"/>
      <c r="L2680" s="118"/>
      <c r="M2680" s="118"/>
      <c r="N2680" s="93"/>
    </row>
    <row r="2681" spans="2:14">
      <c r="B2681" s="118"/>
      <c r="C2681" s="118"/>
      <c r="D2681" s="118"/>
      <c r="E2681" s="118"/>
      <c r="F2681" s="118"/>
      <c r="G2681" s="118"/>
      <c r="H2681" s="118"/>
      <c r="I2681" s="118"/>
      <c r="J2681" s="118"/>
      <c r="K2681" s="118"/>
      <c r="L2681" s="118"/>
      <c r="M2681" s="118"/>
      <c r="N2681" s="93"/>
    </row>
    <row r="2682" spans="2:14">
      <c r="B2682" s="118"/>
      <c r="C2682" s="118"/>
      <c r="D2682" s="118"/>
      <c r="E2682" s="118"/>
      <c r="F2682" s="118"/>
      <c r="G2682" s="118"/>
      <c r="H2682" s="118"/>
      <c r="I2682" s="118"/>
      <c r="J2682" s="118"/>
      <c r="K2682" s="118"/>
      <c r="L2682" s="118"/>
      <c r="M2682" s="118"/>
      <c r="N2682" s="93"/>
    </row>
    <row r="2683" spans="2:14">
      <c r="B2683" s="118"/>
      <c r="C2683" s="118"/>
      <c r="D2683" s="118"/>
      <c r="E2683" s="118"/>
      <c r="F2683" s="118"/>
      <c r="G2683" s="118"/>
      <c r="H2683" s="118"/>
      <c r="I2683" s="118"/>
      <c r="J2683" s="118"/>
      <c r="K2683" s="118"/>
      <c r="L2683" s="118"/>
      <c r="M2683" s="118"/>
      <c r="N2683" s="93"/>
    </row>
    <row r="2684" spans="2:14">
      <c r="B2684" s="118"/>
      <c r="C2684" s="118"/>
      <c r="D2684" s="118"/>
      <c r="E2684" s="118"/>
      <c r="F2684" s="118"/>
      <c r="G2684" s="118"/>
      <c r="H2684" s="118"/>
      <c r="I2684" s="118"/>
      <c r="J2684" s="118"/>
      <c r="K2684" s="118"/>
      <c r="L2684" s="118"/>
      <c r="M2684" s="118"/>
      <c r="N2684" s="93"/>
    </row>
    <row r="2685" spans="2:14">
      <c r="B2685" s="118"/>
      <c r="C2685" s="118"/>
      <c r="D2685" s="118"/>
      <c r="E2685" s="118"/>
      <c r="F2685" s="118"/>
      <c r="G2685" s="118"/>
      <c r="H2685" s="118"/>
      <c r="I2685" s="118"/>
      <c r="J2685" s="118"/>
      <c r="K2685" s="118"/>
      <c r="L2685" s="118"/>
      <c r="M2685" s="118"/>
      <c r="N2685" s="93"/>
    </row>
    <row r="2686" spans="2:14">
      <c r="B2686" s="118"/>
      <c r="C2686" s="118"/>
      <c r="D2686" s="118"/>
      <c r="E2686" s="118"/>
      <c r="F2686" s="118"/>
      <c r="G2686" s="118"/>
      <c r="H2686" s="118"/>
      <c r="I2686" s="118"/>
      <c r="J2686" s="118"/>
      <c r="K2686" s="118"/>
      <c r="L2686" s="118"/>
      <c r="M2686" s="118"/>
      <c r="N2686" s="93"/>
    </row>
    <row r="2687" spans="2:14">
      <c r="B2687" s="118"/>
      <c r="C2687" s="118"/>
      <c r="D2687" s="118"/>
      <c r="E2687" s="118"/>
      <c r="F2687" s="118"/>
      <c r="G2687" s="118"/>
      <c r="H2687" s="118"/>
      <c r="I2687" s="118"/>
      <c r="J2687" s="118"/>
      <c r="K2687" s="118"/>
      <c r="L2687" s="118"/>
      <c r="M2687" s="118"/>
      <c r="N2687" s="93"/>
    </row>
    <row r="2688" spans="2:14">
      <c r="B2688" s="118"/>
      <c r="C2688" s="118"/>
      <c r="D2688" s="118"/>
      <c r="E2688" s="118"/>
      <c r="F2688" s="118"/>
      <c r="G2688" s="118"/>
      <c r="H2688" s="118"/>
      <c r="I2688" s="118"/>
      <c r="J2688" s="118"/>
      <c r="K2688" s="118"/>
      <c r="L2688" s="118"/>
      <c r="M2688" s="118"/>
      <c r="N2688" s="93"/>
    </row>
    <row r="2689" spans="2:14">
      <c r="B2689" s="118"/>
      <c r="C2689" s="118"/>
      <c r="D2689" s="118"/>
      <c r="E2689" s="118"/>
      <c r="F2689" s="118"/>
      <c r="G2689" s="118"/>
      <c r="H2689" s="118"/>
      <c r="I2689" s="118"/>
      <c r="J2689" s="118"/>
      <c r="K2689" s="118"/>
      <c r="L2689" s="118"/>
      <c r="M2689" s="118"/>
      <c r="N2689" s="93"/>
    </row>
    <row r="2690" spans="2:14">
      <c r="B2690" s="118"/>
      <c r="C2690" s="118"/>
      <c r="D2690" s="118"/>
      <c r="E2690" s="118"/>
      <c r="F2690" s="118"/>
      <c r="G2690" s="118"/>
      <c r="H2690" s="118"/>
      <c r="I2690" s="118"/>
      <c r="J2690" s="118"/>
      <c r="K2690" s="118"/>
      <c r="L2690" s="118"/>
      <c r="M2690" s="118"/>
      <c r="N2690" s="93"/>
    </row>
    <row r="2691" spans="2:14">
      <c r="B2691" s="118"/>
      <c r="C2691" s="118"/>
      <c r="D2691" s="118"/>
      <c r="E2691" s="118"/>
      <c r="F2691" s="118"/>
      <c r="G2691" s="118"/>
      <c r="H2691" s="118"/>
      <c r="I2691" s="118"/>
      <c r="J2691" s="118"/>
      <c r="K2691" s="118"/>
      <c r="L2691" s="118"/>
      <c r="M2691" s="118"/>
      <c r="N2691" s="93"/>
    </row>
    <row r="2692" spans="2:14">
      <c r="B2692" s="118"/>
      <c r="C2692" s="118"/>
      <c r="D2692" s="118"/>
      <c r="E2692" s="118"/>
      <c r="F2692" s="118"/>
      <c r="G2692" s="118"/>
      <c r="H2692" s="118"/>
      <c r="I2692" s="118"/>
      <c r="J2692" s="118"/>
      <c r="K2692" s="118"/>
      <c r="L2692" s="118"/>
      <c r="M2692" s="118"/>
      <c r="N2692" s="93"/>
    </row>
    <row r="2693" spans="2:14">
      <c r="B2693" s="118"/>
      <c r="C2693" s="118"/>
      <c r="D2693" s="118"/>
      <c r="E2693" s="118"/>
      <c r="F2693" s="118"/>
      <c r="G2693" s="118"/>
      <c r="H2693" s="118"/>
      <c r="I2693" s="118"/>
      <c r="J2693" s="118"/>
      <c r="K2693" s="118"/>
      <c r="L2693" s="118"/>
      <c r="M2693" s="118"/>
      <c r="N2693" s="93"/>
    </row>
    <row r="2694" spans="2:14">
      <c r="B2694" s="118"/>
      <c r="C2694" s="118"/>
      <c r="D2694" s="118"/>
      <c r="E2694" s="118"/>
      <c r="F2694" s="118"/>
      <c r="G2694" s="118"/>
      <c r="H2694" s="118"/>
      <c r="I2694" s="118"/>
      <c r="J2694" s="118"/>
      <c r="K2694" s="118"/>
      <c r="L2694" s="118"/>
      <c r="M2694" s="118"/>
      <c r="N2694" s="93"/>
    </row>
    <row r="2695" spans="2:14">
      <c r="B2695" s="118"/>
      <c r="C2695" s="118"/>
      <c r="D2695" s="118"/>
      <c r="E2695" s="118"/>
      <c r="F2695" s="118"/>
      <c r="G2695" s="118"/>
      <c r="H2695" s="118"/>
      <c r="I2695" s="118"/>
      <c r="J2695" s="118"/>
      <c r="K2695" s="118"/>
      <c r="L2695" s="118"/>
      <c r="M2695" s="118"/>
      <c r="N2695" s="93"/>
    </row>
    <row r="2696" spans="2:14">
      <c r="B2696" s="118"/>
      <c r="C2696" s="118"/>
      <c r="D2696" s="118"/>
      <c r="E2696" s="118"/>
      <c r="F2696" s="118"/>
      <c r="G2696" s="118"/>
      <c r="H2696" s="118"/>
      <c r="I2696" s="118"/>
      <c r="J2696" s="118"/>
      <c r="K2696" s="118"/>
      <c r="L2696" s="118"/>
      <c r="M2696" s="118"/>
      <c r="N2696" s="93"/>
    </row>
    <row r="2697" spans="2:14">
      <c r="B2697" s="118"/>
      <c r="C2697" s="118"/>
      <c r="D2697" s="118"/>
      <c r="E2697" s="118"/>
      <c r="F2697" s="118"/>
      <c r="G2697" s="118"/>
      <c r="H2697" s="118"/>
      <c r="I2697" s="118"/>
      <c r="J2697" s="118"/>
      <c r="K2697" s="118"/>
      <c r="L2697" s="118"/>
      <c r="M2697" s="118"/>
      <c r="N2697" s="93"/>
    </row>
    <row r="2698" spans="2:14">
      <c r="B2698" s="118"/>
      <c r="C2698" s="118"/>
      <c r="D2698" s="118"/>
      <c r="E2698" s="118"/>
      <c r="F2698" s="118"/>
      <c r="G2698" s="118"/>
      <c r="H2698" s="118"/>
      <c r="I2698" s="118"/>
      <c r="J2698" s="118"/>
      <c r="K2698" s="118"/>
      <c r="L2698" s="118"/>
      <c r="M2698" s="118"/>
      <c r="N2698" s="93"/>
    </row>
    <row r="2699" spans="2:14">
      <c r="B2699" s="118"/>
      <c r="C2699" s="118"/>
      <c r="D2699" s="118"/>
      <c r="E2699" s="118"/>
      <c r="F2699" s="118"/>
      <c r="G2699" s="118"/>
      <c r="H2699" s="118"/>
      <c r="I2699" s="118"/>
      <c r="J2699" s="118"/>
      <c r="K2699" s="118"/>
      <c r="L2699" s="118"/>
      <c r="M2699" s="118"/>
      <c r="N2699" s="93"/>
    </row>
    <row r="2700" spans="2:14">
      <c r="B2700" s="118"/>
      <c r="C2700" s="118"/>
      <c r="D2700" s="118"/>
      <c r="E2700" s="118"/>
      <c r="F2700" s="118"/>
      <c r="G2700" s="118"/>
      <c r="H2700" s="118"/>
      <c r="I2700" s="118"/>
      <c r="J2700" s="118"/>
      <c r="K2700" s="118"/>
      <c r="L2700" s="118"/>
      <c r="M2700" s="118"/>
      <c r="N2700" s="93"/>
    </row>
    <row r="2701" spans="2:14">
      <c r="B2701" s="118"/>
      <c r="C2701" s="118"/>
      <c r="D2701" s="118"/>
      <c r="E2701" s="118"/>
      <c r="F2701" s="118"/>
      <c r="G2701" s="118"/>
      <c r="H2701" s="118"/>
      <c r="I2701" s="118"/>
      <c r="J2701" s="118"/>
      <c r="K2701" s="118"/>
      <c r="L2701" s="118"/>
      <c r="M2701" s="118"/>
      <c r="N2701" s="93"/>
    </row>
    <row r="2702" spans="2:14">
      <c r="B2702" s="118"/>
      <c r="C2702" s="118"/>
      <c r="D2702" s="118"/>
      <c r="E2702" s="118"/>
      <c r="F2702" s="118"/>
      <c r="G2702" s="118"/>
      <c r="H2702" s="118"/>
      <c r="I2702" s="118"/>
      <c r="J2702" s="118"/>
      <c r="K2702" s="118"/>
      <c r="L2702" s="118"/>
      <c r="M2702" s="118"/>
      <c r="N2702" s="93"/>
    </row>
    <row r="2703" spans="2:14">
      <c r="B2703" s="118"/>
      <c r="C2703" s="118"/>
      <c r="D2703" s="118"/>
      <c r="E2703" s="118"/>
      <c r="F2703" s="118"/>
      <c r="G2703" s="118"/>
      <c r="H2703" s="118"/>
      <c r="I2703" s="118"/>
      <c r="J2703" s="118"/>
      <c r="K2703" s="118"/>
      <c r="L2703" s="118"/>
      <c r="M2703" s="118"/>
      <c r="N2703" s="93"/>
    </row>
    <row r="2704" spans="2:14">
      <c r="B2704" s="118"/>
      <c r="C2704" s="118"/>
      <c r="D2704" s="118"/>
      <c r="E2704" s="118"/>
      <c r="F2704" s="118"/>
      <c r="G2704" s="118"/>
      <c r="H2704" s="118"/>
      <c r="I2704" s="118"/>
      <c r="J2704" s="118"/>
      <c r="K2704" s="118"/>
      <c r="L2704" s="118"/>
      <c r="M2704" s="118"/>
      <c r="N2704" s="93"/>
    </row>
    <row r="2705" spans="2:14">
      <c r="B2705" s="118"/>
      <c r="C2705" s="118"/>
      <c r="D2705" s="118"/>
      <c r="E2705" s="118"/>
      <c r="F2705" s="118"/>
      <c r="G2705" s="118"/>
      <c r="H2705" s="118"/>
      <c r="I2705" s="118"/>
      <c r="J2705" s="118"/>
      <c r="K2705" s="118"/>
      <c r="L2705" s="118"/>
      <c r="M2705" s="118"/>
      <c r="N2705" s="93"/>
    </row>
    <row r="2706" spans="2:14">
      <c r="B2706" s="118"/>
      <c r="C2706" s="118"/>
      <c r="D2706" s="118"/>
      <c r="E2706" s="118"/>
      <c r="F2706" s="118"/>
      <c r="G2706" s="118"/>
      <c r="H2706" s="118"/>
      <c r="I2706" s="118"/>
      <c r="J2706" s="118"/>
      <c r="K2706" s="118"/>
      <c r="L2706" s="118"/>
      <c r="M2706" s="118"/>
      <c r="N2706" s="93"/>
    </row>
    <row r="2707" spans="2:14">
      <c r="B2707" s="118"/>
      <c r="C2707" s="118"/>
      <c r="D2707" s="118"/>
      <c r="E2707" s="118"/>
      <c r="F2707" s="118"/>
      <c r="G2707" s="118"/>
      <c r="H2707" s="118"/>
      <c r="I2707" s="118"/>
      <c r="J2707" s="118"/>
      <c r="K2707" s="118"/>
      <c r="L2707" s="118"/>
      <c r="M2707" s="118"/>
      <c r="N2707" s="93"/>
    </row>
    <row r="2708" spans="2:14">
      <c r="B2708" s="118"/>
      <c r="C2708" s="118"/>
      <c r="D2708" s="118"/>
      <c r="E2708" s="118"/>
      <c r="F2708" s="118"/>
      <c r="G2708" s="118"/>
      <c r="H2708" s="118"/>
      <c r="I2708" s="118"/>
      <c r="J2708" s="118"/>
      <c r="K2708" s="118"/>
      <c r="L2708" s="118"/>
      <c r="M2708" s="118"/>
      <c r="N2708" s="93"/>
    </row>
    <row r="2709" spans="2:14">
      <c r="B2709" s="118"/>
      <c r="C2709" s="118"/>
      <c r="D2709" s="118"/>
      <c r="E2709" s="118"/>
      <c r="F2709" s="118"/>
      <c r="G2709" s="118"/>
      <c r="H2709" s="118"/>
      <c r="I2709" s="118"/>
      <c r="J2709" s="118"/>
      <c r="K2709" s="118"/>
      <c r="L2709" s="118"/>
      <c r="M2709" s="118"/>
      <c r="N2709" s="93"/>
    </row>
    <row r="2710" spans="2:14">
      <c r="B2710" s="118"/>
      <c r="C2710" s="118"/>
      <c r="D2710" s="118"/>
      <c r="E2710" s="118"/>
      <c r="F2710" s="118"/>
      <c r="G2710" s="118"/>
      <c r="H2710" s="118"/>
      <c r="I2710" s="118"/>
      <c r="J2710" s="118"/>
      <c r="K2710" s="118"/>
      <c r="L2710" s="118"/>
      <c r="M2710" s="118"/>
      <c r="N2710" s="93"/>
    </row>
    <row r="2711" spans="2:14">
      <c r="B2711" s="118"/>
      <c r="C2711" s="118"/>
      <c r="D2711" s="118"/>
      <c r="E2711" s="118"/>
      <c r="F2711" s="118"/>
      <c r="G2711" s="118"/>
      <c r="H2711" s="118"/>
      <c r="I2711" s="118"/>
      <c r="J2711" s="118"/>
      <c r="K2711" s="118"/>
      <c r="L2711" s="118"/>
      <c r="M2711" s="118"/>
      <c r="N2711" s="93"/>
    </row>
    <row r="2712" spans="2:14">
      <c r="B2712" s="118"/>
      <c r="C2712" s="118"/>
      <c r="D2712" s="118"/>
      <c r="E2712" s="118"/>
      <c r="F2712" s="118"/>
      <c r="G2712" s="118"/>
      <c r="H2712" s="118"/>
      <c r="I2712" s="118"/>
      <c r="J2712" s="118"/>
      <c r="K2712" s="118"/>
      <c r="L2712" s="118"/>
      <c r="M2712" s="118"/>
      <c r="N2712" s="93"/>
    </row>
    <row r="2713" spans="2:14">
      <c r="B2713" s="118"/>
      <c r="C2713" s="118"/>
      <c r="D2713" s="118"/>
      <c r="E2713" s="118"/>
      <c r="F2713" s="118"/>
      <c r="G2713" s="118"/>
      <c r="H2713" s="118"/>
      <c r="I2713" s="118"/>
      <c r="J2713" s="118"/>
      <c r="K2713" s="118"/>
      <c r="L2713" s="118"/>
      <c r="M2713" s="118"/>
      <c r="N2713" s="93"/>
    </row>
    <row r="2714" spans="2:14">
      <c r="B2714" s="118"/>
      <c r="C2714" s="118"/>
      <c r="D2714" s="118"/>
      <c r="E2714" s="118"/>
      <c r="F2714" s="118"/>
      <c r="G2714" s="118"/>
      <c r="H2714" s="118"/>
      <c r="I2714" s="118"/>
      <c r="J2714" s="118"/>
      <c r="K2714" s="118"/>
      <c r="L2714" s="118"/>
      <c r="M2714" s="118"/>
      <c r="N2714" s="93"/>
    </row>
    <row r="2715" spans="2:14">
      <c r="B2715" s="118"/>
      <c r="C2715" s="118"/>
      <c r="D2715" s="118"/>
      <c r="E2715" s="118"/>
      <c r="F2715" s="118"/>
      <c r="G2715" s="118"/>
      <c r="H2715" s="118"/>
      <c r="I2715" s="118"/>
      <c r="J2715" s="118"/>
      <c r="K2715" s="118"/>
      <c r="L2715" s="118"/>
      <c r="M2715" s="118"/>
      <c r="N2715" s="93"/>
    </row>
    <row r="2716" spans="2:14">
      <c r="B2716" s="118"/>
      <c r="C2716" s="118"/>
      <c r="D2716" s="118"/>
      <c r="E2716" s="118"/>
      <c r="F2716" s="118"/>
      <c r="G2716" s="118"/>
      <c r="H2716" s="118"/>
      <c r="I2716" s="118"/>
      <c r="J2716" s="118"/>
      <c r="K2716" s="118"/>
      <c r="L2716" s="118"/>
      <c r="M2716" s="118"/>
      <c r="N2716" s="93"/>
    </row>
    <row r="2717" spans="2:14">
      <c r="B2717" s="118"/>
      <c r="C2717" s="118"/>
      <c r="D2717" s="118"/>
      <c r="E2717" s="118"/>
      <c r="F2717" s="118"/>
      <c r="G2717" s="118"/>
      <c r="H2717" s="118"/>
      <c r="I2717" s="118"/>
      <c r="J2717" s="118"/>
      <c r="K2717" s="118"/>
      <c r="L2717" s="118"/>
      <c r="M2717" s="118"/>
      <c r="N2717" s="93"/>
    </row>
    <row r="2718" spans="2:14">
      <c r="B2718" s="118"/>
      <c r="C2718" s="118"/>
      <c r="D2718" s="118"/>
      <c r="E2718" s="118"/>
      <c r="F2718" s="118"/>
      <c r="G2718" s="118"/>
      <c r="H2718" s="118"/>
      <c r="I2718" s="118"/>
      <c r="J2718" s="118"/>
      <c r="K2718" s="118"/>
      <c r="L2718" s="118"/>
      <c r="M2718" s="118"/>
      <c r="N2718" s="93"/>
    </row>
    <row r="2719" spans="2:14">
      <c r="B2719" s="118"/>
      <c r="C2719" s="118"/>
      <c r="D2719" s="118"/>
      <c r="E2719" s="118"/>
      <c r="F2719" s="118"/>
      <c r="G2719" s="118"/>
      <c r="H2719" s="118"/>
      <c r="I2719" s="118"/>
      <c r="J2719" s="118"/>
      <c r="K2719" s="118"/>
      <c r="L2719" s="118"/>
      <c r="M2719" s="118"/>
      <c r="N2719" s="93"/>
    </row>
    <row r="2720" spans="2:14">
      <c r="B2720" s="118"/>
      <c r="C2720" s="118"/>
      <c r="D2720" s="118"/>
      <c r="E2720" s="118"/>
      <c r="F2720" s="118"/>
      <c r="G2720" s="118"/>
      <c r="H2720" s="118"/>
      <c r="I2720" s="118"/>
      <c r="J2720" s="118"/>
      <c r="K2720" s="118"/>
      <c r="L2720" s="118"/>
      <c r="M2720" s="118"/>
      <c r="N2720" s="93"/>
    </row>
    <row r="2721" spans="2:14">
      <c r="B2721" s="118"/>
      <c r="C2721" s="118"/>
      <c r="D2721" s="118"/>
      <c r="E2721" s="118"/>
      <c r="F2721" s="118"/>
      <c r="G2721" s="118"/>
      <c r="H2721" s="118"/>
      <c r="I2721" s="118"/>
      <c r="J2721" s="118"/>
      <c r="K2721" s="118"/>
      <c r="L2721" s="118"/>
      <c r="M2721" s="118"/>
      <c r="N2721" s="93"/>
    </row>
    <row r="2722" spans="2:14">
      <c r="B2722" s="118"/>
      <c r="C2722" s="118"/>
      <c r="D2722" s="118"/>
      <c r="E2722" s="118"/>
      <c r="F2722" s="118"/>
      <c r="G2722" s="118"/>
      <c r="H2722" s="118"/>
      <c r="I2722" s="118"/>
      <c r="J2722" s="118"/>
      <c r="K2722" s="118"/>
      <c r="L2722" s="118"/>
      <c r="M2722" s="118"/>
      <c r="N2722" s="93"/>
    </row>
    <row r="2723" spans="2:14">
      <c r="B2723" s="118"/>
      <c r="C2723" s="118"/>
      <c r="D2723" s="118"/>
      <c r="E2723" s="118"/>
      <c r="F2723" s="118"/>
      <c r="G2723" s="118"/>
      <c r="H2723" s="118"/>
      <c r="I2723" s="118"/>
      <c r="J2723" s="118"/>
      <c r="K2723" s="118"/>
      <c r="L2723" s="118"/>
      <c r="M2723" s="118"/>
      <c r="N2723" s="93"/>
    </row>
    <row r="2724" spans="2:14">
      <c r="B2724" s="118"/>
      <c r="C2724" s="118"/>
      <c r="D2724" s="118"/>
      <c r="E2724" s="118"/>
      <c r="F2724" s="118"/>
      <c r="G2724" s="118"/>
      <c r="H2724" s="118"/>
      <c r="I2724" s="118"/>
      <c r="J2724" s="118"/>
      <c r="K2724" s="118"/>
      <c r="L2724" s="118"/>
      <c r="M2724" s="118"/>
      <c r="N2724" s="93"/>
    </row>
    <row r="2725" spans="2:14">
      <c r="B2725" s="118"/>
      <c r="C2725" s="118"/>
      <c r="D2725" s="118"/>
      <c r="E2725" s="118"/>
      <c r="F2725" s="118"/>
      <c r="G2725" s="118"/>
      <c r="H2725" s="118"/>
      <c r="I2725" s="118"/>
      <c r="J2725" s="118"/>
      <c r="K2725" s="118"/>
      <c r="L2725" s="118"/>
      <c r="M2725" s="118"/>
      <c r="N2725" s="93"/>
    </row>
    <row r="2726" spans="2:14">
      <c r="B2726" s="118"/>
      <c r="C2726" s="118"/>
      <c r="D2726" s="118"/>
      <c r="E2726" s="118"/>
      <c r="F2726" s="118"/>
      <c r="G2726" s="118"/>
      <c r="H2726" s="118"/>
      <c r="I2726" s="118"/>
      <c r="J2726" s="118"/>
      <c r="K2726" s="118"/>
      <c r="L2726" s="118"/>
      <c r="M2726" s="118"/>
      <c r="N2726" s="93"/>
    </row>
    <row r="2727" spans="2:14">
      <c r="B2727" s="118"/>
      <c r="C2727" s="118"/>
      <c r="D2727" s="118"/>
      <c r="E2727" s="118"/>
      <c r="F2727" s="118"/>
      <c r="G2727" s="118"/>
      <c r="H2727" s="118"/>
      <c r="I2727" s="118"/>
      <c r="J2727" s="118"/>
      <c r="K2727" s="118"/>
      <c r="L2727" s="118"/>
      <c r="M2727" s="118"/>
      <c r="N2727" s="93"/>
    </row>
    <row r="2728" spans="2:14">
      <c r="B2728" s="118"/>
      <c r="C2728" s="118"/>
      <c r="D2728" s="118"/>
      <c r="E2728" s="118"/>
      <c r="F2728" s="118"/>
      <c r="G2728" s="118"/>
      <c r="H2728" s="118"/>
      <c r="I2728" s="118"/>
      <c r="J2728" s="118"/>
      <c r="K2728" s="118"/>
      <c r="L2728" s="118"/>
      <c r="M2728" s="118"/>
      <c r="N2728" s="93"/>
    </row>
    <row r="2729" spans="2:14">
      <c r="B2729" s="118"/>
      <c r="C2729" s="118"/>
      <c r="D2729" s="118"/>
      <c r="E2729" s="118"/>
      <c r="F2729" s="118"/>
      <c r="G2729" s="118"/>
      <c r="H2729" s="118"/>
      <c r="I2729" s="118"/>
      <c r="J2729" s="118"/>
      <c r="K2729" s="118"/>
      <c r="L2729" s="118"/>
      <c r="M2729" s="118"/>
      <c r="N2729" s="93"/>
    </row>
    <row r="2730" spans="2:14">
      <c r="B2730" s="118"/>
      <c r="C2730" s="118"/>
      <c r="D2730" s="118"/>
      <c r="E2730" s="118"/>
      <c r="F2730" s="118"/>
      <c r="G2730" s="118"/>
      <c r="H2730" s="118"/>
      <c r="I2730" s="118"/>
      <c r="J2730" s="118"/>
      <c r="K2730" s="118"/>
      <c r="L2730" s="118"/>
      <c r="M2730" s="118"/>
      <c r="N2730" s="93"/>
    </row>
    <row r="2731" spans="2:14">
      <c r="B2731" s="118"/>
      <c r="C2731" s="118"/>
      <c r="D2731" s="118"/>
      <c r="E2731" s="118"/>
      <c r="F2731" s="118"/>
      <c r="G2731" s="118"/>
      <c r="H2731" s="118"/>
      <c r="I2731" s="118"/>
      <c r="J2731" s="118"/>
      <c r="K2731" s="118"/>
      <c r="L2731" s="118"/>
      <c r="M2731" s="118"/>
      <c r="N2731" s="93"/>
    </row>
    <row r="2732" spans="2:14">
      <c r="B2732" s="118"/>
      <c r="C2732" s="118"/>
      <c r="D2732" s="118"/>
      <c r="E2732" s="118"/>
      <c r="F2732" s="118"/>
      <c r="G2732" s="118"/>
      <c r="H2732" s="118"/>
      <c r="I2732" s="118"/>
      <c r="J2732" s="118"/>
      <c r="K2732" s="118"/>
      <c r="L2732" s="118"/>
      <c r="M2732" s="118"/>
      <c r="N2732" s="93"/>
    </row>
    <row r="2733" spans="2:14">
      <c r="B2733" s="118"/>
      <c r="C2733" s="118"/>
      <c r="D2733" s="118"/>
      <c r="E2733" s="118"/>
      <c r="F2733" s="118"/>
      <c r="G2733" s="118"/>
      <c r="H2733" s="118"/>
      <c r="I2733" s="118"/>
      <c r="J2733" s="118"/>
      <c r="K2733" s="118"/>
      <c r="L2733" s="118"/>
      <c r="M2733" s="118"/>
      <c r="N2733" s="93"/>
    </row>
    <row r="2734" spans="2:14">
      <c r="B2734" s="118"/>
      <c r="C2734" s="118"/>
      <c r="D2734" s="118"/>
      <c r="E2734" s="118"/>
      <c r="F2734" s="118"/>
      <c r="G2734" s="118"/>
      <c r="H2734" s="118"/>
      <c r="I2734" s="118"/>
      <c r="J2734" s="118"/>
      <c r="K2734" s="118"/>
      <c r="L2734" s="118"/>
      <c r="M2734" s="118"/>
      <c r="N2734" s="93"/>
    </row>
    <row r="2735" spans="2:14">
      <c r="B2735" s="118"/>
      <c r="C2735" s="118"/>
      <c r="D2735" s="118"/>
      <c r="E2735" s="118"/>
      <c r="F2735" s="118"/>
      <c r="G2735" s="118"/>
      <c r="H2735" s="118"/>
      <c r="I2735" s="118"/>
      <c r="J2735" s="118"/>
      <c r="K2735" s="118"/>
      <c r="L2735" s="118"/>
      <c r="M2735" s="118"/>
      <c r="N2735" s="93"/>
    </row>
    <row r="2736" spans="2:14">
      <c r="B2736" s="118"/>
      <c r="C2736" s="118"/>
      <c r="D2736" s="118"/>
      <c r="E2736" s="118"/>
      <c r="F2736" s="118"/>
      <c r="G2736" s="118"/>
      <c r="H2736" s="118"/>
      <c r="I2736" s="118"/>
      <c r="J2736" s="118"/>
      <c r="K2736" s="118"/>
      <c r="L2736" s="118"/>
      <c r="M2736" s="118"/>
      <c r="N2736" s="93"/>
    </row>
    <row r="2737" spans="2:14">
      <c r="B2737" s="118"/>
      <c r="C2737" s="118"/>
      <c r="D2737" s="118"/>
      <c r="E2737" s="118"/>
      <c r="F2737" s="118"/>
      <c r="G2737" s="118"/>
      <c r="H2737" s="118"/>
      <c r="I2737" s="118"/>
      <c r="J2737" s="118"/>
      <c r="K2737" s="118"/>
      <c r="L2737" s="118"/>
      <c r="M2737" s="118"/>
      <c r="N2737" s="93"/>
    </row>
    <row r="2738" spans="2:14">
      <c r="B2738" s="118"/>
      <c r="C2738" s="118"/>
      <c r="D2738" s="118"/>
      <c r="E2738" s="118"/>
      <c r="F2738" s="118"/>
      <c r="G2738" s="118"/>
      <c r="H2738" s="118"/>
      <c r="I2738" s="118"/>
      <c r="J2738" s="118"/>
      <c r="K2738" s="118"/>
      <c r="L2738" s="118"/>
      <c r="M2738" s="118"/>
      <c r="N2738" s="93"/>
    </row>
    <row r="2739" spans="2:14">
      <c r="B2739" s="118"/>
      <c r="C2739" s="118"/>
      <c r="D2739" s="118"/>
      <c r="E2739" s="118"/>
      <c r="F2739" s="118"/>
      <c r="G2739" s="118"/>
      <c r="H2739" s="118"/>
      <c r="I2739" s="118"/>
      <c r="J2739" s="118"/>
      <c r="K2739" s="118"/>
      <c r="L2739" s="118"/>
      <c r="M2739" s="118"/>
      <c r="N2739" s="93"/>
    </row>
    <row r="2740" spans="2:14">
      <c r="B2740" s="118"/>
      <c r="C2740" s="118"/>
      <c r="D2740" s="118"/>
      <c r="E2740" s="118"/>
      <c r="F2740" s="118"/>
      <c r="G2740" s="118"/>
      <c r="H2740" s="118"/>
      <c r="I2740" s="118"/>
      <c r="J2740" s="118"/>
      <c r="K2740" s="118"/>
      <c r="L2740" s="118"/>
      <c r="M2740" s="118"/>
      <c r="N2740" s="93"/>
    </row>
    <row r="2741" spans="2:14">
      <c r="B2741" s="118"/>
      <c r="C2741" s="118"/>
      <c r="D2741" s="118"/>
      <c r="E2741" s="118"/>
      <c r="F2741" s="118"/>
      <c r="G2741" s="118"/>
      <c r="H2741" s="118"/>
      <c r="I2741" s="118"/>
      <c r="J2741" s="118"/>
      <c r="K2741" s="118"/>
      <c r="L2741" s="118"/>
      <c r="M2741" s="118"/>
      <c r="N2741" s="93"/>
    </row>
    <row r="2742" spans="2:14">
      <c r="B2742" s="118"/>
      <c r="C2742" s="118"/>
      <c r="D2742" s="118"/>
      <c r="E2742" s="118"/>
      <c r="F2742" s="118"/>
      <c r="G2742" s="118"/>
      <c r="H2742" s="118"/>
      <c r="I2742" s="118"/>
      <c r="J2742" s="118"/>
      <c r="K2742" s="118"/>
      <c r="L2742" s="118"/>
      <c r="M2742" s="118"/>
      <c r="N2742" s="93"/>
    </row>
    <row r="2743" spans="2:14">
      <c r="B2743" s="118"/>
      <c r="C2743" s="118"/>
      <c r="D2743" s="118"/>
      <c r="E2743" s="118"/>
      <c r="F2743" s="118"/>
      <c r="G2743" s="118"/>
      <c r="H2743" s="118"/>
      <c r="I2743" s="118"/>
      <c r="J2743" s="118"/>
      <c r="K2743" s="118"/>
      <c r="L2743" s="118"/>
      <c r="M2743" s="118"/>
      <c r="N2743" s="93"/>
    </row>
    <row r="2744" spans="2:14">
      <c r="B2744" s="118"/>
      <c r="C2744" s="118"/>
      <c r="D2744" s="118"/>
      <c r="E2744" s="118"/>
      <c r="F2744" s="118"/>
      <c r="G2744" s="118"/>
      <c r="H2744" s="118"/>
      <c r="I2744" s="118"/>
      <c r="J2744" s="118"/>
      <c r="K2744" s="118"/>
      <c r="L2744" s="118"/>
      <c r="M2744" s="118"/>
      <c r="N2744" s="93"/>
    </row>
    <row r="2745" spans="2:14">
      <c r="B2745" s="118"/>
      <c r="C2745" s="118"/>
      <c r="D2745" s="118"/>
      <c r="E2745" s="118"/>
      <c r="F2745" s="118"/>
      <c r="G2745" s="118"/>
      <c r="H2745" s="118"/>
      <c r="I2745" s="118"/>
      <c r="J2745" s="118"/>
      <c r="K2745" s="118"/>
      <c r="L2745" s="118"/>
      <c r="M2745" s="118"/>
      <c r="N2745" s="93"/>
    </row>
    <row r="2746" spans="2:14">
      <c r="B2746" s="118"/>
      <c r="C2746" s="118"/>
      <c r="D2746" s="118"/>
      <c r="E2746" s="118"/>
      <c r="F2746" s="118"/>
      <c r="G2746" s="118"/>
      <c r="H2746" s="118"/>
      <c r="I2746" s="118"/>
      <c r="J2746" s="118"/>
      <c r="K2746" s="118"/>
      <c r="L2746" s="118"/>
      <c r="M2746" s="118"/>
      <c r="N2746" s="93"/>
    </row>
    <row r="2747" spans="2:14">
      <c r="B2747" s="118"/>
      <c r="C2747" s="118"/>
      <c r="D2747" s="118"/>
      <c r="E2747" s="118"/>
      <c r="F2747" s="118"/>
      <c r="G2747" s="118"/>
      <c r="H2747" s="118"/>
      <c r="I2747" s="118"/>
      <c r="J2747" s="118"/>
      <c r="K2747" s="118"/>
      <c r="L2747" s="118"/>
      <c r="M2747" s="118"/>
      <c r="N2747" s="93"/>
    </row>
    <row r="2748" spans="2:14">
      <c r="B2748" s="118"/>
      <c r="C2748" s="118"/>
      <c r="D2748" s="118"/>
      <c r="E2748" s="118"/>
      <c r="F2748" s="118"/>
      <c r="G2748" s="118"/>
      <c r="H2748" s="118"/>
      <c r="I2748" s="118"/>
      <c r="J2748" s="118"/>
      <c r="K2748" s="118"/>
      <c r="L2748" s="118"/>
      <c r="M2748" s="118"/>
      <c r="N2748" s="93"/>
    </row>
    <row r="2749" spans="2:14">
      <c r="B2749" s="118"/>
      <c r="C2749" s="118"/>
      <c r="D2749" s="118"/>
      <c r="E2749" s="118"/>
      <c r="F2749" s="118"/>
      <c r="G2749" s="118"/>
      <c r="H2749" s="118"/>
      <c r="I2749" s="118"/>
      <c r="J2749" s="118"/>
      <c r="K2749" s="118"/>
      <c r="L2749" s="118"/>
      <c r="M2749" s="118"/>
      <c r="N2749" s="93"/>
    </row>
    <row r="2750" spans="2:14">
      <c r="B2750" s="118"/>
      <c r="C2750" s="118"/>
      <c r="D2750" s="118"/>
      <c r="E2750" s="118"/>
      <c r="F2750" s="118"/>
      <c r="G2750" s="118"/>
      <c r="H2750" s="118"/>
      <c r="I2750" s="118"/>
      <c r="J2750" s="118"/>
      <c r="K2750" s="118"/>
      <c r="L2750" s="118"/>
      <c r="M2750" s="118"/>
      <c r="N2750" s="93"/>
    </row>
    <row r="2751" spans="2:14">
      <c r="B2751" s="118"/>
      <c r="C2751" s="118"/>
      <c r="D2751" s="118"/>
      <c r="E2751" s="118"/>
      <c r="F2751" s="118"/>
      <c r="G2751" s="118"/>
      <c r="H2751" s="118"/>
      <c r="I2751" s="118"/>
      <c r="J2751" s="118"/>
      <c r="K2751" s="118"/>
      <c r="L2751" s="118"/>
      <c r="M2751" s="118"/>
      <c r="N2751" s="93"/>
    </row>
    <row r="2752" spans="2:14">
      <c r="B2752" s="118"/>
      <c r="C2752" s="118"/>
      <c r="D2752" s="118"/>
      <c r="E2752" s="118"/>
      <c r="F2752" s="118"/>
      <c r="G2752" s="118"/>
      <c r="H2752" s="118"/>
      <c r="I2752" s="118"/>
      <c r="J2752" s="118"/>
      <c r="K2752" s="118"/>
      <c r="L2752" s="118"/>
      <c r="M2752" s="118"/>
      <c r="N2752" s="93"/>
    </row>
    <row r="2753" spans="2:14">
      <c r="B2753" s="118"/>
      <c r="C2753" s="118"/>
      <c r="D2753" s="118"/>
      <c r="E2753" s="118"/>
      <c r="F2753" s="118"/>
      <c r="G2753" s="118"/>
      <c r="H2753" s="118"/>
      <c r="I2753" s="118"/>
      <c r="J2753" s="118"/>
      <c r="K2753" s="118"/>
      <c r="L2753" s="118"/>
      <c r="M2753" s="118"/>
      <c r="N2753" s="93"/>
    </row>
    <row r="2754" spans="2:14">
      <c r="B2754" s="118"/>
      <c r="C2754" s="118"/>
      <c r="D2754" s="118"/>
      <c r="E2754" s="118"/>
      <c r="F2754" s="118"/>
      <c r="G2754" s="118"/>
      <c r="H2754" s="118"/>
      <c r="I2754" s="118"/>
      <c r="J2754" s="118"/>
      <c r="K2754" s="118"/>
      <c r="L2754" s="118"/>
      <c r="M2754" s="118"/>
      <c r="N2754" s="93"/>
    </row>
    <row r="2755" spans="2:14">
      <c r="B2755" s="118"/>
      <c r="C2755" s="118"/>
      <c r="D2755" s="118"/>
      <c r="E2755" s="118"/>
      <c r="F2755" s="118"/>
      <c r="G2755" s="118"/>
      <c r="H2755" s="118"/>
      <c r="I2755" s="118"/>
      <c r="J2755" s="118"/>
      <c r="K2755" s="118"/>
      <c r="L2755" s="118"/>
      <c r="M2755" s="118"/>
      <c r="N2755" s="93"/>
    </row>
    <row r="2756" spans="2:14">
      <c r="B2756" s="118"/>
      <c r="C2756" s="118"/>
      <c r="D2756" s="118"/>
      <c r="E2756" s="118"/>
      <c r="F2756" s="118"/>
      <c r="G2756" s="118"/>
      <c r="H2756" s="118"/>
      <c r="I2756" s="118"/>
      <c r="J2756" s="118"/>
      <c r="K2756" s="118"/>
      <c r="L2756" s="118"/>
      <c r="M2756" s="118"/>
      <c r="N2756" s="93"/>
    </row>
    <row r="2757" spans="2:14">
      <c r="B2757" s="118"/>
      <c r="C2757" s="118"/>
      <c r="D2757" s="118"/>
      <c r="E2757" s="118"/>
      <c r="F2757" s="118"/>
      <c r="G2757" s="118"/>
      <c r="H2757" s="118"/>
      <c r="I2757" s="118"/>
      <c r="J2757" s="118"/>
      <c r="K2757" s="118"/>
      <c r="L2757" s="118"/>
      <c r="M2757" s="118"/>
      <c r="N2757" s="93"/>
    </row>
    <row r="2758" spans="2:14">
      <c r="B2758" s="118"/>
      <c r="C2758" s="118"/>
      <c r="D2758" s="118"/>
      <c r="E2758" s="118"/>
      <c r="F2758" s="118"/>
      <c r="G2758" s="118"/>
      <c r="H2758" s="118"/>
      <c r="I2758" s="118"/>
      <c r="J2758" s="118"/>
      <c r="K2758" s="118"/>
      <c r="L2758" s="118"/>
      <c r="M2758" s="118"/>
      <c r="N2758" s="93"/>
    </row>
    <row r="2759" spans="2:14">
      <c r="B2759" s="118"/>
      <c r="C2759" s="118"/>
      <c r="D2759" s="118"/>
      <c r="E2759" s="118"/>
      <c r="F2759" s="118"/>
      <c r="G2759" s="118"/>
      <c r="H2759" s="118"/>
      <c r="I2759" s="118"/>
      <c r="J2759" s="118"/>
      <c r="K2759" s="118"/>
      <c r="L2759" s="118"/>
      <c r="M2759" s="118"/>
      <c r="N2759" s="93"/>
    </row>
    <row r="2760" spans="2:14">
      <c r="B2760" s="118"/>
      <c r="C2760" s="118"/>
      <c r="D2760" s="118"/>
      <c r="E2760" s="118"/>
      <c r="F2760" s="118"/>
      <c r="G2760" s="118"/>
      <c r="H2760" s="118"/>
      <c r="I2760" s="118"/>
      <c r="J2760" s="118"/>
      <c r="K2760" s="118"/>
      <c r="L2760" s="118"/>
      <c r="M2760" s="118"/>
      <c r="N2760" s="93"/>
    </row>
    <row r="2761" spans="2:14">
      <c r="B2761" s="118"/>
      <c r="C2761" s="118"/>
      <c r="D2761" s="118"/>
      <c r="E2761" s="118"/>
      <c r="F2761" s="118"/>
      <c r="G2761" s="118"/>
      <c r="H2761" s="118"/>
      <c r="I2761" s="118"/>
      <c r="J2761" s="118"/>
      <c r="K2761" s="118"/>
      <c r="L2761" s="118"/>
      <c r="M2761" s="118"/>
      <c r="N2761" s="93"/>
    </row>
    <row r="2762" spans="2:14">
      <c r="B2762" s="118"/>
      <c r="C2762" s="118"/>
      <c r="D2762" s="118"/>
      <c r="E2762" s="118"/>
      <c r="F2762" s="118"/>
      <c r="G2762" s="118"/>
      <c r="H2762" s="118"/>
      <c r="I2762" s="118"/>
      <c r="J2762" s="118"/>
      <c r="K2762" s="118"/>
      <c r="L2762" s="118"/>
      <c r="M2762" s="118"/>
      <c r="N2762" s="93"/>
    </row>
    <row r="2763" spans="2:14">
      <c r="B2763" s="118"/>
      <c r="C2763" s="118"/>
      <c r="D2763" s="118"/>
      <c r="E2763" s="118"/>
      <c r="F2763" s="118"/>
      <c r="G2763" s="118"/>
      <c r="H2763" s="118"/>
      <c r="I2763" s="118"/>
      <c r="J2763" s="118"/>
      <c r="K2763" s="118"/>
      <c r="L2763" s="118"/>
      <c r="M2763" s="118"/>
      <c r="N2763" s="93"/>
    </row>
    <row r="2764" spans="2:14">
      <c r="B2764" s="118"/>
      <c r="C2764" s="118"/>
      <c r="D2764" s="118"/>
      <c r="E2764" s="118"/>
      <c r="F2764" s="118"/>
      <c r="G2764" s="118"/>
      <c r="H2764" s="118"/>
      <c r="I2764" s="118"/>
      <c r="J2764" s="118"/>
      <c r="K2764" s="118"/>
      <c r="L2764" s="118"/>
      <c r="M2764" s="118"/>
      <c r="N2764" s="93"/>
    </row>
    <row r="2765" spans="2:14">
      <c r="B2765" s="118"/>
      <c r="C2765" s="118"/>
      <c r="D2765" s="118"/>
      <c r="E2765" s="118"/>
      <c r="F2765" s="118"/>
      <c r="G2765" s="118"/>
      <c r="H2765" s="118"/>
      <c r="I2765" s="118"/>
      <c r="J2765" s="118"/>
      <c r="K2765" s="118"/>
      <c r="L2765" s="118"/>
      <c r="M2765" s="118"/>
      <c r="N2765" s="93"/>
    </row>
    <row r="2766" spans="2:14">
      <c r="B2766" s="118"/>
      <c r="C2766" s="118"/>
      <c r="D2766" s="118"/>
      <c r="E2766" s="118"/>
      <c r="F2766" s="118"/>
      <c r="G2766" s="118"/>
      <c r="H2766" s="118"/>
      <c r="I2766" s="118"/>
      <c r="J2766" s="118"/>
      <c r="K2766" s="118"/>
      <c r="L2766" s="118"/>
      <c r="M2766" s="118"/>
      <c r="N2766" s="93"/>
    </row>
    <row r="2767" spans="2:14">
      <c r="B2767" s="118"/>
      <c r="C2767" s="118"/>
      <c r="D2767" s="118"/>
      <c r="E2767" s="118"/>
      <c r="F2767" s="118"/>
      <c r="G2767" s="118"/>
      <c r="H2767" s="118"/>
      <c r="I2767" s="118"/>
      <c r="J2767" s="118"/>
      <c r="K2767" s="118"/>
      <c r="L2767" s="118"/>
      <c r="M2767" s="118"/>
      <c r="N2767" s="93"/>
    </row>
    <row r="2768" spans="2:14">
      <c r="B2768" s="118"/>
      <c r="C2768" s="118"/>
      <c r="D2768" s="118"/>
      <c r="E2768" s="118"/>
      <c r="F2768" s="118"/>
      <c r="G2768" s="118"/>
      <c r="H2768" s="118"/>
      <c r="I2768" s="118"/>
      <c r="J2768" s="118"/>
      <c r="K2768" s="118"/>
      <c r="L2768" s="118"/>
      <c r="M2768" s="118"/>
      <c r="N2768" s="93"/>
    </row>
    <row r="2769" spans="2:14">
      <c r="B2769" s="118"/>
      <c r="C2769" s="118"/>
      <c r="D2769" s="118"/>
      <c r="E2769" s="118"/>
      <c r="F2769" s="118"/>
      <c r="G2769" s="118"/>
      <c r="H2769" s="118"/>
      <c r="I2769" s="118"/>
      <c r="J2769" s="118"/>
      <c r="K2769" s="118"/>
      <c r="L2769" s="118"/>
      <c r="M2769" s="118"/>
      <c r="N2769" s="93"/>
    </row>
    <row r="2770" spans="2:14">
      <c r="B2770" s="118"/>
      <c r="C2770" s="118"/>
      <c r="D2770" s="118"/>
      <c r="E2770" s="118"/>
      <c r="F2770" s="118"/>
      <c r="G2770" s="118"/>
      <c r="H2770" s="118"/>
      <c r="I2770" s="118"/>
      <c r="J2770" s="118"/>
      <c r="K2770" s="118"/>
      <c r="L2770" s="118"/>
      <c r="M2770" s="118"/>
      <c r="N2770" s="93"/>
    </row>
    <row r="2771" spans="2:14">
      <c r="B2771" s="118"/>
      <c r="C2771" s="118"/>
      <c r="D2771" s="118"/>
      <c r="E2771" s="118"/>
      <c r="F2771" s="118"/>
      <c r="G2771" s="118"/>
      <c r="H2771" s="118"/>
      <c r="I2771" s="118"/>
      <c r="J2771" s="118"/>
      <c r="K2771" s="118"/>
      <c r="L2771" s="118"/>
      <c r="M2771" s="118"/>
      <c r="N2771" s="93"/>
    </row>
    <row r="2772" spans="2:14">
      <c r="B2772" s="118"/>
      <c r="C2772" s="118"/>
      <c r="D2772" s="118"/>
      <c r="E2772" s="118"/>
      <c r="F2772" s="118"/>
      <c r="G2772" s="118"/>
      <c r="H2772" s="118"/>
      <c r="I2772" s="118"/>
      <c r="J2772" s="118"/>
      <c r="K2772" s="118"/>
      <c r="L2772" s="118"/>
      <c r="M2772" s="118"/>
      <c r="N2772" s="93"/>
    </row>
    <row r="2773" spans="2:14">
      <c r="B2773" s="118"/>
      <c r="C2773" s="118"/>
      <c r="D2773" s="118"/>
      <c r="E2773" s="118"/>
      <c r="F2773" s="118"/>
      <c r="G2773" s="118"/>
      <c r="H2773" s="118"/>
      <c r="I2773" s="118"/>
      <c r="J2773" s="118"/>
      <c r="K2773" s="118"/>
      <c r="L2773" s="118"/>
      <c r="M2773" s="118"/>
      <c r="N2773" s="93"/>
    </row>
    <row r="2774" spans="2:14">
      <c r="B2774" s="118"/>
      <c r="C2774" s="118"/>
      <c r="D2774" s="118"/>
      <c r="E2774" s="118"/>
      <c r="F2774" s="118"/>
      <c r="G2774" s="118"/>
      <c r="H2774" s="118"/>
      <c r="I2774" s="118"/>
      <c r="J2774" s="118"/>
      <c r="K2774" s="118"/>
      <c r="L2774" s="118"/>
      <c r="M2774" s="118"/>
      <c r="N2774" s="93"/>
    </row>
    <row r="2775" spans="2:14">
      <c r="B2775" s="118"/>
      <c r="C2775" s="118"/>
      <c r="D2775" s="118"/>
      <c r="E2775" s="118"/>
      <c r="F2775" s="118"/>
      <c r="G2775" s="118"/>
      <c r="H2775" s="118"/>
      <c r="I2775" s="118"/>
      <c r="J2775" s="118"/>
      <c r="K2775" s="118"/>
      <c r="L2775" s="118"/>
      <c r="M2775" s="118"/>
      <c r="N2775" s="93"/>
    </row>
    <row r="2776" spans="2:14">
      <c r="B2776" s="118"/>
      <c r="C2776" s="118"/>
      <c r="D2776" s="118"/>
      <c r="E2776" s="118"/>
      <c r="F2776" s="118"/>
      <c r="G2776" s="118"/>
      <c r="H2776" s="118"/>
      <c r="I2776" s="118"/>
      <c r="J2776" s="118"/>
      <c r="K2776" s="118"/>
      <c r="L2776" s="118"/>
      <c r="M2776" s="118"/>
      <c r="N2776" s="93"/>
    </row>
    <row r="2777" spans="2:14">
      <c r="B2777" s="118"/>
      <c r="C2777" s="118"/>
      <c r="D2777" s="118"/>
      <c r="E2777" s="118"/>
      <c r="F2777" s="118"/>
      <c r="G2777" s="118"/>
      <c r="H2777" s="118"/>
      <c r="I2777" s="118"/>
      <c r="J2777" s="118"/>
      <c r="K2777" s="118"/>
      <c r="L2777" s="118"/>
      <c r="M2777" s="118"/>
      <c r="N2777" s="93"/>
    </row>
    <row r="2778" spans="2:14">
      <c r="B2778" s="118"/>
      <c r="C2778" s="118"/>
      <c r="D2778" s="118"/>
      <c r="E2778" s="118"/>
      <c r="F2778" s="118"/>
      <c r="G2778" s="118"/>
      <c r="H2778" s="118"/>
      <c r="I2778" s="118"/>
      <c r="J2778" s="118"/>
      <c r="K2778" s="118"/>
      <c r="L2778" s="118"/>
      <c r="M2778" s="118"/>
      <c r="N2778" s="93"/>
    </row>
    <row r="2779" spans="2:14">
      <c r="B2779" s="118"/>
      <c r="C2779" s="118"/>
      <c r="D2779" s="118"/>
      <c r="E2779" s="118"/>
      <c r="F2779" s="118"/>
      <c r="G2779" s="118"/>
      <c r="H2779" s="118"/>
      <c r="I2779" s="118"/>
      <c r="J2779" s="118"/>
      <c r="K2779" s="118"/>
      <c r="L2779" s="118"/>
      <c r="M2779" s="118"/>
      <c r="N2779" s="93"/>
    </row>
    <row r="2780" spans="2:14">
      <c r="B2780" s="118"/>
      <c r="C2780" s="118"/>
      <c r="D2780" s="118"/>
      <c r="E2780" s="118"/>
      <c r="F2780" s="118"/>
      <c r="G2780" s="118"/>
      <c r="H2780" s="118"/>
      <c r="I2780" s="118"/>
      <c r="J2780" s="118"/>
      <c r="K2780" s="118"/>
      <c r="L2780" s="118"/>
      <c r="M2780" s="118"/>
      <c r="N2780" s="93"/>
    </row>
    <row r="2781" spans="2:14">
      <c r="B2781" s="118"/>
      <c r="C2781" s="118"/>
      <c r="D2781" s="118"/>
      <c r="E2781" s="118"/>
      <c r="F2781" s="118"/>
      <c r="G2781" s="118"/>
      <c r="H2781" s="118"/>
      <c r="I2781" s="118"/>
      <c r="J2781" s="118"/>
      <c r="K2781" s="118"/>
      <c r="L2781" s="118"/>
      <c r="M2781" s="118"/>
      <c r="N2781" s="93"/>
    </row>
    <row r="2782" spans="2:14">
      <c r="B2782" s="118"/>
      <c r="C2782" s="118"/>
      <c r="D2782" s="118"/>
      <c r="E2782" s="118"/>
      <c r="F2782" s="118"/>
      <c r="G2782" s="118"/>
      <c r="H2782" s="118"/>
      <c r="I2782" s="118"/>
      <c r="J2782" s="118"/>
      <c r="K2782" s="118"/>
      <c r="L2782" s="118"/>
      <c r="M2782" s="118"/>
      <c r="N2782" s="93"/>
    </row>
    <row r="2783" spans="2:14">
      <c r="B2783" s="118"/>
      <c r="C2783" s="118"/>
      <c r="D2783" s="118"/>
      <c r="E2783" s="118"/>
      <c r="F2783" s="118"/>
      <c r="G2783" s="118"/>
      <c r="H2783" s="118"/>
      <c r="I2783" s="118"/>
      <c r="J2783" s="118"/>
      <c r="K2783" s="118"/>
      <c r="L2783" s="118"/>
      <c r="M2783" s="118"/>
      <c r="N2783" s="93"/>
    </row>
    <row r="2784" spans="2:14">
      <c r="B2784" s="118"/>
      <c r="C2784" s="118"/>
      <c r="D2784" s="118"/>
      <c r="E2784" s="118"/>
      <c r="F2784" s="118"/>
      <c r="G2784" s="118"/>
      <c r="H2784" s="118"/>
      <c r="I2784" s="118"/>
      <c r="J2784" s="118"/>
      <c r="K2784" s="118"/>
      <c r="L2784" s="118"/>
      <c r="M2784" s="118"/>
      <c r="N2784" s="93"/>
    </row>
    <row r="2785" spans="2:14">
      <c r="B2785" s="118"/>
      <c r="C2785" s="118"/>
      <c r="D2785" s="118"/>
      <c r="E2785" s="118"/>
      <c r="F2785" s="118"/>
      <c r="G2785" s="118"/>
      <c r="H2785" s="118"/>
      <c r="I2785" s="118"/>
      <c r="J2785" s="118"/>
      <c r="K2785" s="118"/>
      <c r="L2785" s="118"/>
      <c r="M2785" s="118"/>
      <c r="N2785" s="93"/>
    </row>
    <row r="2786" spans="2:14">
      <c r="B2786" s="118"/>
      <c r="C2786" s="118"/>
      <c r="D2786" s="118"/>
      <c r="E2786" s="118"/>
      <c r="F2786" s="118"/>
      <c r="G2786" s="118"/>
      <c r="H2786" s="118"/>
      <c r="I2786" s="118"/>
      <c r="J2786" s="118"/>
      <c r="K2786" s="118"/>
      <c r="L2786" s="118"/>
      <c r="M2786" s="118"/>
      <c r="N2786" s="93"/>
    </row>
    <row r="2787" spans="2:14">
      <c r="B2787" s="118"/>
      <c r="C2787" s="118"/>
      <c r="D2787" s="118"/>
      <c r="E2787" s="118"/>
      <c r="F2787" s="118"/>
      <c r="G2787" s="118"/>
      <c r="H2787" s="118"/>
      <c r="I2787" s="118"/>
      <c r="J2787" s="118"/>
      <c r="K2787" s="118"/>
      <c r="L2787" s="118"/>
      <c r="M2787" s="118"/>
      <c r="N2787" s="93"/>
    </row>
    <row r="2788" spans="2:14">
      <c r="B2788" s="118"/>
      <c r="C2788" s="118"/>
      <c r="D2788" s="118"/>
      <c r="E2788" s="118"/>
      <c r="F2788" s="118"/>
      <c r="G2788" s="118"/>
      <c r="H2788" s="118"/>
      <c r="I2788" s="118"/>
      <c r="J2788" s="118"/>
      <c r="K2788" s="118"/>
      <c r="L2788" s="118"/>
      <c r="M2788" s="118"/>
      <c r="N2788" s="93"/>
    </row>
    <row r="2789" spans="2:14">
      <c r="B2789" s="118"/>
      <c r="C2789" s="118"/>
      <c r="D2789" s="118"/>
      <c r="E2789" s="118"/>
      <c r="F2789" s="118"/>
      <c r="G2789" s="118"/>
      <c r="H2789" s="118"/>
      <c r="I2789" s="118"/>
      <c r="J2789" s="118"/>
      <c r="K2789" s="118"/>
      <c r="L2789" s="118"/>
      <c r="M2789" s="118"/>
      <c r="N2789" s="93"/>
    </row>
    <row r="2790" spans="2:14">
      <c r="B2790" s="118"/>
      <c r="C2790" s="118"/>
      <c r="D2790" s="118"/>
      <c r="E2790" s="118"/>
      <c r="F2790" s="118"/>
      <c r="G2790" s="118"/>
      <c r="H2790" s="118"/>
      <c r="I2790" s="118"/>
      <c r="J2790" s="118"/>
      <c r="K2790" s="118"/>
      <c r="L2790" s="118"/>
      <c r="M2790" s="118"/>
      <c r="N2790" s="93"/>
    </row>
    <row r="2791" spans="2:14">
      <c r="B2791" s="118"/>
      <c r="C2791" s="118"/>
      <c r="D2791" s="118"/>
      <c r="E2791" s="118"/>
      <c r="F2791" s="118"/>
      <c r="G2791" s="118"/>
      <c r="H2791" s="118"/>
      <c r="I2791" s="118"/>
      <c r="J2791" s="118"/>
      <c r="K2791" s="118"/>
      <c r="L2791" s="118"/>
      <c r="M2791" s="118"/>
      <c r="N2791" s="93"/>
    </row>
    <row r="2792" spans="2:14">
      <c r="B2792" s="118"/>
      <c r="C2792" s="118"/>
      <c r="D2792" s="118"/>
      <c r="E2792" s="118"/>
      <c r="F2792" s="118"/>
      <c r="G2792" s="118"/>
      <c r="H2792" s="118"/>
      <c r="I2792" s="118"/>
      <c r="J2792" s="118"/>
      <c r="K2792" s="118"/>
      <c r="L2792" s="118"/>
      <c r="M2792" s="118"/>
      <c r="N2792" s="93"/>
    </row>
    <row r="2793" spans="2:14">
      <c r="B2793" s="118"/>
      <c r="C2793" s="118"/>
      <c r="D2793" s="118"/>
      <c r="E2793" s="118"/>
      <c r="F2793" s="118"/>
      <c r="G2793" s="118"/>
      <c r="H2793" s="118"/>
      <c r="I2793" s="118"/>
      <c r="J2793" s="118"/>
      <c r="K2793" s="118"/>
      <c r="L2793" s="118"/>
      <c r="M2793" s="118"/>
      <c r="N2793" s="93"/>
    </row>
    <row r="2794" spans="2:14">
      <c r="B2794" s="118"/>
      <c r="C2794" s="118"/>
      <c r="D2794" s="118"/>
      <c r="E2794" s="118"/>
      <c r="F2794" s="118"/>
      <c r="G2794" s="118"/>
      <c r="H2794" s="118"/>
      <c r="I2794" s="118"/>
      <c r="J2794" s="118"/>
      <c r="K2794" s="118"/>
      <c r="L2794" s="118"/>
      <c r="M2794" s="118"/>
      <c r="N2794" s="93"/>
    </row>
    <row r="2795" spans="2:14">
      <c r="B2795" s="118"/>
      <c r="C2795" s="118"/>
      <c r="D2795" s="118"/>
      <c r="E2795" s="118"/>
      <c r="F2795" s="118"/>
      <c r="G2795" s="118"/>
      <c r="H2795" s="118"/>
      <c r="I2795" s="118"/>
      <c r="J2795" s="118"/>
      <c r="K2795" s="118"/>
      <c r="L2795" s="118"/>
      <c r="M2795" s="118"/>
      <c r="N2795" s="93"/>
    </row>
    <row r="2796" spans="2:14">
      <c r="B2796" s="118"/>
      <c r="C2796" s="118"/>
      <c r="D2796" s="118"/>
      <c r="E2796" s="118"/>
      <c r="F2796" s="118"/>
      <c r="G2796" s="118"/>
      <c r="H2796" s="118"/>
      <c r="I2796" s="118"/>
      <c r="J2796" s="118"/>
      <c r="K2796" s="118"/>
      <c r="L2796" s="118"/>
      <c r="M2796" s="118"/>
      <c r="N2796" s="93"/>
    </row>
    <row r="2797" spans="2:14">
      <c r="B2797" s="118"/>
      <c r="C2797" s="118"/>
      <c r="D2797" s="118"/>
      <c r="E2797" s="118"/>
      <c r="F2797" s="118"/>
      <c r="G2797" s="118"/>
      <c r="H2797" s="118"/>
      <c r="I2797" s="118"/>
      <c r="J2797" s="118"/>
      <c r="K2797" s="118"/>
      <c r="L2797" s="118"/>
      <c r="M2797" s="118"/>
      <c r="N2797" s="93"/>
    </row>
    <row r="2798" spans="2:14">
      <c r="B2798" s="118"/>
      <c r="C2798" s="118"/>
      <c r="D2798" s="118"/>
      <c r="E2798" s="118"/>
      <c r="F2798" s="118"/>
      <c r="G2798" s="118"/>
      <c r="H2798" s="118"/>
      <c r="I2798" s="118"/>
      <c r="J2798" s="118"/>
      <c r="K2798" s="118"/>
      <c r="L2798" s="118"/>
      <c r="M2798" s="118"/>
      <c r="N2798" s="93"/>
    </row>
    <row r="2799" spans="2:14">
      <c r="B2799" s="118"/>
      <c r="C2799" s="118"/>
      <c r="D2799" s="118"/>
      <c r="E2799" s="118"/>
      <c r="F2799" s="118"/>
      <c r="G2799" s="118"/>
      <c r="H2799" s="118"/>
      <c r="I2799" s="118"/>
      <c r="J2799" s="118"/>
      <c r="K2799" s="118"/>
      <c r="L2799" s="118"/>
      <c r="M2799" s="118"/>
      <c r="N2799" s="93"/>
    </row>
    <row r="2800" spans="2:14">
      <c r="B2800" s="118"/>
      <c r="C2800" s="118"/>
      <c r="D2800" s="118"/>
      <c r="E2800" s="118"/>
      <c r="F2800" s="118"/>
      <c r="G2800" s="118"/>
      <c r="H2800" s="118"/>
      <c r="I2800" s="118"/>
      <c r="J2800" s="118"/>
      <c r="K2800" s="118"/>
      <c r="L2800" s="118"/>
      <c r="M2800" s="118"/>
      <c r="N2800" s="93"/>
    </row>
    <row r="2801" spans="2:14">
      <c r="B2801" s="118"/>
      <c r="C2801" s="118"/>
      <c r="D2801" s="118"/>
      <c r="E2801" s="118"/>
      <c r="F2801" s="118"/>
      <c r="G2801" s="118"/>
      <c r="H2801" s="118"/>
      <c r="I2801" s="118"/>
      <c r="J2801" s="118"/>
      <c r="K2801" s="118"/>
      <c r="L2801" s="118"/>
      <c r="M2801" s="118"/>
      <c r="N2801" s="93"/>
    </row>
    <row r="2802" spans="2:14">
      <c r="B2802" s="118"/>
      <c r="C2802" s="118"/>
      <c r="D2802" s="118"/>
      <c r="E2802" s="118"/>
      <c r="F2802" s="118"/>
      <c r="G2802" s="118"/>
      <c r="H2802" s="118"/>
      <c r="I2802" s="118"/>
      <c r="J2802" s="118"/>
      <c r="K2802" s="118"/>
      <c r="L2802" s="118"/>
      <c r="M2802" s="118"/>
      <c r="N2802" s="93"/>
    </row>
    <row r="2803" spans="2:14">
      <c r="B2803" s="118"/>
      <c r="C2803" s="118"/>
      <c r="D2803" s="118"/>
      <c r="E2803" s="118"/>
      <c r="F2803" s="118"/>
      <c r="G2803" s="118"/>
      <c r="H2803" s="118"/>
      <c r="I2803" s="118"/>
      <c r="J2803" s="118"/>
      <c r="K2803" s="118"/>
      <c r="L2803" s="118"/>
      <c r="M2803" s="118"/>
      <c r="N2803" s="93"/>
    </row>
    <row r="2804" spans="2:14">
      <c r="B2804" s="118"/>
      <c r="C2804" s="118"/>
      <c r="D2804" s="118"/>
      <c r="E2804" s="118"/>
      <c r="F2804" s="118"/>
      <c r="G2804" s="118"/>
      <c r="H2804" s="118"/>
      <c r="I2804" s="118"/>
      <c r="J2804" s="118"/>
      <c r="K2804" s="118"/>
      <c r="L2804" s="118"/>
      <c r="M2804" s="118"/>
      <c r="N2804" s="93"/>
    </row>
    <row r="2805" spans="2:14">
      <c r="B2805" s="118"/>
      <c r="C2805" s="118"/>
      <c r="D2805" s="118"/>
      <c r="E2805" s="118"/>
      <c r="F2805" s="118"/>
      <c r="G2805" s="118"/>
      <c r="H2805" s="118"/>
      <c r="I2805" s="118"/>
      <c r="J2805" s="118"/>
      <c r="K2805" s="118"/>
      <c r="L2805" s="118"/>
      <c r="M2805" s="118"/>
      <c r="N2805" s="93"/>
    </row>
    <row r="2806" spans="2:14">
      <c r="B2806" s="118"/>
      <c r="C2806" s="118"/>
      <c r="D2806" s="118"/>
      <c r="E2806" s="118"/>
      <c r="F2806" s="118"/>
      <c r="G2806" s="118"/>
      <c r="H2806" s="118"/>
      <c r="I2806" s="118"/>
      <c r="J2806" s="118"/>
      <c r="K2806" s="118"/>
      <c r="L2806" s="118"/>
      <c r="M2806" s="118"/>
      <c r="N2806" s="93"/>
    </row>
    <row r="2807" spans="2:14">
      <c r="B2807" s="118"/>
      <c r="C2807" s="118"/>
      <c r="D2807" s="118"/>
      <c r="E2807" s="118"/>
      <c r="F2807" s="118"/>
      <c r="G2807" s="118"/>
      <c r="H2807" s="118"/>
      <c r="I2807" s="118"/>
      <c r="J2807" s="118"/>
      <c r="K2807" s="118"/>
      <c r="L2807" s="118"/>
      <c r="M2807" s="118"/>
      <c r="N2807" s="93"/>
    </row>
    <row r="2808" spans="2:14">
      <c r="B2808" s="118"/>
      <c r="C2808" s="118"/>
      <c r="D2808" s="118"/>
      <c r="E2808" s="118"/>
      <c r="F2808" s="118"/>
      <c r="G2808" s="118"/>
      <c r="H2808" s="118"/>
      <c r="I2808" s="118"/>
      <c r="J2808" s="118"/>
      <c r="K2808" s="118"/>
      <c r="L2808" s="118"/>
      <c r="M2808" s="118"/>
      <c r="N2808" s="93"/>
    </row>
    <row r="2809" spans="2:14">
      <c r="B2809" s="118"/>
      <c r="C2809" s="118"/>
      <c r="D2809" s="118"/>
      <c r="E2809" s="118"/>
      <c r="F2809" s="118"/>
      <c r="G2809" s="118"/>
      <c r="H2809" s="118"/>
      <c r="I2809" s="118"/>
      <c r="J2809" s="118"/>
      <c r="K2809" s="118"/>
      <c r="L2809" s="118"/>
      <c r="M2809" s="118"/>
      <c r="N2809" s="93"/>
    </row>
    <row r="2810" spans="2:14">
      <c r="B2810" s="118"/>
      <c r="C2810" s="118"/>
      <c r="D2810" s="118"/>
      <c r="E2810" s="118"/>
      <c r="F2810" s="118"/>
      <c r="G2810" s="118"/>
      <c r="H2810" s="118"/>
      <c r="I2810" s="118"/>
      <c r="J2810" s="118"/>
      <c r="K2810" s="118"/>
      <c r="L2810" s="118"/>
      <c r="M2810" s="118"/>
      <c r="N2810" s="93"/>
    </row>
    <row r="2811" spans="2:14">
      <c r="B2811" s="118"/>
      <c r="C2811" s="118"/>
      <c r="D2811" s="118"/>
      <c r="E2811" s="118"/>
      <c r="F2811" s="118"/>
      <c r="G2811" s="118"/>
      <c r="H2811" s="118"/>
      <c r="I2811" s="118"/>
      <c r="J2811" s="118"/>
      <c r="K2811" s="118"/>
      <c r="L2811" s="118"/>
      <c r="M2811" s="118"/>
      <c r="N2811" s="93"/>
    </row>
    <row r="2812" spans="2:14">
      <c r="B2812" s="118"/>
      <c r="C2812" s="118"/>
      <c r="D2812" s="118"/>
      <c r="E2812" s="118"/>
      <c r="F2812" s="118"/>
      <c r="G2812" s="118"/>
      <c r="H2812" s="118"/>
      <c r="I2812" s="118"/>
      <c r="J2812" s="118"/>
      <c r="K2812" s="118"/>
      <c r="L2812" s="118"/>
      <c r="M2812" s="118"/>
      <c r="N2812" s="93"/>
    </row>
    <row r="2813" spans="2:14">
      <c r="B2813" s="118"/>
      <c r="C2813" s="118"/>
      <c r="D2813" s="118"/>
      <c r="E2813" s="118"/>
      <c r="F2813" s="118"/>
      <c r="G2813" s="118"/>
      <c r="H2813" s="118"/>
      <c r="I2813" s="118"/>
      <c r="J2813" s="118"/>
      <c r="K2813" s="118"/>
      <c r="L2813" s="118"/>
      <c r="M2813" s="118"/>
      <c r="N2813" s="93"/>
    </row>
    <row r="2814" spans="2:14">
      <c r="B2814" s="118"/>
      <c r="C2814" s="118"/>
      <c r="D2814" s="118"/>
      <c r="E2814" s="118"/>
      <c r="F2814" s="118"/>
      <c r="G2814" s="118"/>
      <c r="H2814" s="118"/>
      <c r="I2814" s="118"/>
      <c r="J2814" s="118"/>
      <c r="K2814" s="118"/>
      <c r="L2814" s="118"/>
      <c r="M2814" s="118"/>
      <c r="N2814" s="93"/>
    </row>
    <row r="2815" spans="2:14">
      <c r="B2815" s="118"/>
      <c r="C2815" s="118"/>
      <c r="D2815" s="118"/>
      <c r="E2815" s="118"/>
      <c r="F2815" s="118"/>
      <c r="G2815" s="118"/>
      <c r="H2815" s="118"/>
      <c r="I2815" s="118"/>
      <c r="J2815" s="118"/>
      <c r="K2815" s="118"/>
      <c r="L2815" s="118"/>
      <c r="M2815" s="118"/>
      <c r="N2815" s="93"/>
    </row>
    <row r="2816" spans="2:14">
      <c r="B2816" s="118"/>
      <c r="C2816" s="118"/>
      <c r="D2816" s="118"/>
      <c r="E2816" s="118"/>
      <c r="F2816" s="118"/>
      <c r="G2816" s="118"/>
      <c r="H2816" s="118"/>
      <c r="I2816" s="118"/>
      <c r="J2816" s="118"/>
      <c r="K2816" s="118"/>
      <c r="L2816" s="118"/>
      <c r="M2816" s="118"/>
      <c r="N2816" s="93"/>
    </row>
    <row r="2817" spans="2:14">
      <c r="B2817" s="118"/>
      <c r="C2817" s="118"/>
      <c r="D2817" s="118"/>
      <c r="E2817" s="118"/>
      <c r="F2817" s="118"/>
      <c r="G2817" s="118"/>
      <c r="H2817" s="118"/>
      <c r="I2817" s="118"/>
      <c r="J2817" s="118"/>
      <c r="K2817" s="118"/>
      <c r="L2817" s="118"/>
      <c r="M2817" s="118"/>
      <c r="N2817" s="93"/>
    </row>
    <row r="2818" spans="2:14">
      <c r="B2818" s="118"/>
      <c r="C2818" s="118"/>
      <c r="D2818" s="118"/>
      <c r="E2818" s="118"/>
      <c r="F2818" s="118"/>
      <c r="G2818" s="118"/>
      <c r="H2818" s="118"/>
      <c r="I2818" s="118"/>
      <c r="J2818" s="118"/>
      <c r="K2818" s="118"/>
      <c r="L2818" s="118"/>
      <c r="M2818" s="118"/>
      <c r="N2818" s="93"/>
    </row>
    <row r="2819" spans="2:14">
      <c r="B2819" s="118"/>
      <c r="C2819" s="118"/>
      <c r="D2819" s="118"/>
      <c r="E2819" s="118"/>
      <c r="F2819" s="118"/>
      <c r="G2819" s="118"/>
      <c r="H2819" s="118"/>
      <c r="I2819" s="118"/>
      <c r="J2819" s="118"/>
      <c r="K2819" s="118"/>
      <c r="L2819" s="118"/>
      <c r="M2819" s="118"/>
      <c r="N2819" s="93"/>
    </row>
    <row r="2820" spans="2:14">
      <c r="B2820" s="118"/>
      <c r="C2820" s="118"/>
      <c r="D2820" s="118"/>
      <c r="E2820" s="118"/>
      <c r="F2820" s="118"/>
      <c r="G2820" s="118"/>
      <c r="H2820" s="118"/>
      <c r="I2820" s="118"/>
      <c r="J2820" s="118"/>
      <c r="K2820" s="118"/>
      <c r="L2820" s="118"/>
      <c r="M2820" s="118"/>
      <c r="N2820" s="93"/>
    </row>
    <row r="2821" spans="2:14">
      <c r="B2821" s="118"/>
      <c r="C2821" s="118"/>
      <c r="D2821" s="118"/>
      <c r="E2821" s="118"/>
      <c r="F2821" s="118"/>
      <c r="G2821" s="118"/>
      <c r="H2821" s="118"/>
      <c r="I2821" s="118"/>
      <c r="J2821" s="118"/>
      <c r="K2821" s="118"/>
      <c r="L2821" s="118"/>
      <c r="M2821" s="118"/>
      <c r="N2821" s="93"/>
    </row>
    <row r="2822" spans="2:14">
      <c r="B2822" s="118"/>
      <c r="C2822" s="118"/>
      <c r="D2822" s="118"/>
      <c r="E2822" s="118"/>
      <c r="F2822" s="118"/>
      <c r="G2822" s="118"/>
      <c r="H2822" s="118"/>
      <c r="I2822" s="118"/>
      <c r="J2822" s="118"/>
      <c r="K2822" s="118"/>
      <c r="L2822" s="118"/>
      <c r="M2822" s="118"/>
      <c r="N2822" s="93"/>
    </row>
    <row r="2823" spans="2:14">
      <c r="B2823" s="118"/>
      <c r="C2823" s="118"/>
      <c r="D2823" s="118"/>
      <c r="E2823" s="118"/>
      <c r="F2823" s="118"/>
      <c r="G2823" s="118"/>
      <c r="H2823" s="118"/>
      <c r="I2823" s="118"/>
      <c r="J2823" s="118"/>
      <c r="K2823" s="118"/>
      <c r="L2823" s="118"/>
      <c r="M2823" s="118"/>
      <c r="N2823" s="93"/>
    </row>
    <row r="2824" spans="2:14">
      <c r="B2824" s="118"/>
      <c r="C2824" s="118"/>
      <c r="D2824" s="118"/>
      <c r="E2824" s="118"/>
      <c r="F2824" s="118"/>
      <c r="G2824" s="118"/>
      <c r="H2824" s="118"/>
      <c r="I2824" s="118"/>
      <c r="J2824" s="118"/>
      <c r="K2824" s="118"/>
      <c r="L2824" s="118"/>
      <c r="M2824" s="118"/>
      <c r="N2824" s="93"/>
    </row>
    <row r="2825" spans="2:14">
      <c r="B2825" s="118"/>
      <c r="C2825" s="118"/>
      <c r="D2825" s="118"/>
      <c r="E2825" s="118"/>
      <c r="F2825" s="118"/>
      <c r="G2825" s="118"/>
      <c r="H2825" s="118"/>
      <c r="I2825" s="118"/>
      <c r="J2825" s="118"/>
      <c r="K2825" s="118"/>
      <c r="L2825" s="118"/>
      <c r="M2825" s="118"/>
      <c r="N2825" s="93"/>
    </row>
    <row r="2826" spans="2:14">
      <c r="B2826" s="118"/>
      <c r="C2826" s="118"/>
      <c r="D2826" s="118"/>
      <c r="E2826" s="118"/>
      <c r="F2826" s="118"/>
      <c r="G2826" s="118"/>
      <c r="H2826" s="118"/>
      <c r="I2826" s="118"/>
      <c r="J2826" s="118"/>
      <c r="K2826" s="118"/>
      <c r="L2826" s="118"/>
      <c r="M2826" s="118"/>
      <c r="N2826" s="93"/>
    </row>
    <row r="2827" spans="2:14">
      <c r="B2827" s="118"/>
      <c r="C2827" s="118"/>
      <c r="D2827" s="118"/>
      <c r="E2827" s="118"/>
      <c r="F2827" s="118"/>
      <c r="G2827" s="118"/>
      <c r="H2827" s="118"/>
      <c r="I2827" s="118"/>
      <c r="J2827" s="118"/>
      <c r="K2827" s="118"/>
      <c r="L2827" s="118"/>
      <c r="M2827" s="118"/>
      <c r="N2827" s="93"/>
    </row>
    <row r="2828" spans="2:14">
      <c r="B2828" s="118"/>
      <c r="C2828" s="118"/>
      <c r="D2828" s="118"/>
      <c r="E2828" s="118"/>
      <c r="F2828" s="118"/>
      <c r="G2828" s="118"/>
      <c r="H2828" s="118"/>
      <c r="I2828" s="118"/>
      <c r="J2828" s="118"/>
      <c r="K2828" s="118"/>
      <c r="L2828" s="118"/>
      <c r="M2828" s="118"/>
      <c r="N2828" s="93"/>
    </row>
    <row r="2829" spans="2:14">
      <c r="B2829" s="118"/>
      <c r="C2829" s="118"/>
      <c r="D2829" s="118"/>
      <c r="E2829" s="118"/>
      <c r="F2829" s="118"/>
      <c r="G2829" s="118"/>
      <c r="H2829" s="118"/>
      <c r="I2829" s="118"/>
      <c r="J2829" s="118"/>
      <c r="K2829" s="118"/>
      <c r="L2829" s="118"/>
      <c r="M2829" s="118"/>
      <c r="N2829" s="93"/>
    </row>
    <row r="2830" spans="2:14">
      <c r="B2830" s="118"/>
      <c r="C2830" s="118"/>
      <c r="D2830" s="118"/>
      <c r="E2830" s="118"/>
      <c r="F2830" s="118"/>
      <c r="G2830" s="118"/>
      <c r="H2830" s="118"/>
      <c r="I2830" s="118"/>
      <c r="J2830" s="118"/>
      <c r="K2830" s="118"/>
      <c r="L2830" s="118"/>
      <c r="M2830" s="118"/>
      <c r="N2830" s="93"/>
    </row>
    <row r="2831" spans="2:14">
      <c r="B2831" s="118"/>
      <c r="C2831" s="118"/>
      <c r="D2831" s="118"/>
      <c r="E2831" s="118"/>
      <c r="F2831" s="118"/>
      <c r="G2831" s="118"/>
      <c r="H2831" s="118"/>
      <c r="I2831" s="118"/>
      <c r="J2831" s="118"/>
      <c r="K2831" s="118"/>
      <c r="L2831" s="118"/>
      <c r="M2831" s="118"/>
      <c r="N2831" s="93"/>
    </row>
    <row r="2832" spans="2:14">
      <c r="B2832" s="118"/>
      <c r="C2832" s="118"/>
      <c r="D2832" s="118"/>
      <c r="E2832" s="118"/>
      <c r="F2832" s="118"/>
      <c r="G2832" s="118"/>
      <c r="H2832" s="118"/>
      <c r="I2832" s="118"/>
      <c r="J2832" s="118"/>
      <c r="K2832" s="118"/>
      <c r="L2832" s="118"/>
      <c r="M2832" s="118"/>
      <c r="N2832" s="93"/>
    </row>
    <row r="2833" spans="2:14">
      <c r="B2833" s="118"/>
      <c r="C2833" s="118"/>
      <c r="D2833" s="118"/>
      <c r="E2833" s="118"/>
      <c r="F2833" s="118"/>
      <c r="G2833" s="118"/>
      <c r="H2833" s="118"/>
      <c r="I2833" s="118"/>
      <c r="J2833" s="118"/>
      <c r="K2833" s="118"/>
      <c r="L2833" s="118"/>
      <c r="M2833" s="118"/>
      <c r="N2833" s="93"/>
    </row>
    <row r="2834" spans="2:14">
      <c r="B2834" s="118"/>
      <c r="C2834" s="118"/>
      <c r="D2834" s="118"/>
      <c r="E2834" s="118"/>
      <c r="F2834" s="118"/>
      <c r="G2834" s="118"/>
      <c r="H2834" s="118"/>
      <c r="I2834" s="118"/>
      <c r="J2834" s="118"/>
      <c r="K2834" s="118"/>
      <c r="L2834" s="118"/>
      <c r="M2834" s="118"/>
      <c r="N2834" s="93"/>
    </row>
    <row r="2835" spans="2:14">
      <c r="B2835" s="118"/>
      <c r="C2835" s="118"/>
      <c r="D2835" s="118"/>
      <c r="E2835" s="118"/>
      <c r="F2835" s="118"/>
      <c r="G2835" s="118"/>
      <c r="H2835" s="118"/>
      <c r="I2835" s="118"/>
      <c r="J2835" s="118"/>
      <c r="K2835" s="118"/>
      <c r="L2835" s="118"/>
      <c r="M2835" s="118"/>
      <c r="N2835" s="93"/>
    </row>
    <row r="2836" spans="2:14">
      <c r="B2836" s="118"/>
      <c r="C2836" s="118"/>
      <c r="D2836" s="118"/>
      <c r="E2836" s="118"/>
      <c r="F2836" s="118"/>
      <c r="G2836" s="118"/>
      <c r="H2836" s="118"/>
      <c r="I2836" s="118"/>
      <c r="J2836" s="118"/>
      <c r="K2836" s="118"/>
      <c r="L2836" s="118"/>
      <c r="M2836" s="118"/>
      <c r="N2836" s="93"/>
    </row>
    <row r="2837" spans="2:14">
      <c r="B2837" s="118"/>
      <c r="C2837" s="118"/>
      <c r="D2837" s="118"/>
      <c r="E2837" s="118"/>
      <c r="F2837" s="118"/>
      <c r="G2837" s="118"/>
      <c r="H2837" s="118"/>
      <c r="I2837" s="118"/>
      <c r="J2837" s="118"/>
      <c r="K2837" s="118"/>
      <c r="L2837" s="118"/>
      <c r="M2837" s="118"/>
      <c r="N2837" s="93"/>
    </row>
    <row r="2838" spans="2:14">
      <c r="B2838" s="118"/>
      <c r="C2838" s="118"/>
      <c r="D2838" s="118"/>
      <c r="E2838" s="118"/>
      <c r="F2838" s="118"/>
      <c r="G2838" s="118"/>
      <c r="H2838" s="118"/>
      <c r="I2838" s="118"/>
      <c r="J2838" s="118"/>
      <c r="K2838" s="118"/>
      <c r="L2838" s="118"/>
      <c r="M2838" s="118"/>
      <c r="N2838" s="93"/>
    </row>
    <row r="2839" spans="2:14">
      <c r="B2839" s="118"/>
      <c r="C2839" s="118"/>
      <c r="D2839" s="118"/>
      <c r="E2839" s="118"/>
      <c r="F2839" s="118"/>
      <c r="G2839" s="118"/>
      <c r="H2839" s="118"/>
      <c r="I2839" s="118"/>
      <c r="J2839" s="118"/>
      <c r="K2839" s="118"/>
      <c r="L2839" s="118"/>
      <c r="M2839" s="118"/>
      <c r="N2839" s="93"/>
    </row>
    <row r="2840" spans="2:14">
      <c r="B2840" s="118"/>
      <c r="C2840" s="118"/>
      <c r="D2840" s="118"/>
      <c r="E2840" s="118"/>
      <c r="F2840" s="118"/>
      <c r="G2840" s="118"/>
      <c r="H2840" s="118"/>
      <c r="I2840" s="118"/>
      <c r="J2840" s="118"/>
      <c r="K2840" s="118"/>
      <c r="L2840" s="118"/>
      <c r="M2840" s="118"/>
      <c r="N2840" s="93"/>
    </row>
    <row r="2841" spans="2:14">
      <c r="B2841" s="118"/>
      <c r="C2841" s="118"/>
      <c r="D2841" s="118"/>
      <c r="E2841" s="118"/>
      <c r="F2841" s="118"/>
      <c r="G2841" s="118"/>
      <c r="H2841" s="118"/>
      <c r="I2841" s="118"/>
      <c r="J2841" s="118"/>
      <c r="K2841" s="118"/>
      <c r="L2841" s="118"/>
      <c r="M2841" s="118"/>
      <c r="N2841" s="93"/>
    </row>
    <row r="2842" spans="2:14">
      <c r="B2842" s="118"/>
      <c r="C2842" s="118"/>
      <c r="D2842" s="118"/>
      <c r="E2842" s="118"/>
      <c r="F2842" s="118"/>
      <c r="G2842" s="118"/>
      <c r="H2842" s="118"/>
      <c r="I2842" s="118"/>
      <c r="J2842" s="118"/>
      <c r="K2842" s="118"/>
      <c r="L2842" s="118"/>
      <c r="M2842" s="118"/>
      <c r="N2842" s="93"/>
    </row>
    <row r="2843" spans="2:14">
      <c r="B2843" s="118"/>
      <c r="C2843" s="118"/>
      <c r="D2843" s="118"/>
      <c r="E2843" s="118"/>
      <c r="F2843" s="118"/>
      <c r="G2843" s="118"/>
      <c r="H2843" s="118"/>
      <c r="I2843" s="118"/>
      <c r="J2843" s="118"/>
      <c r="K2843" s="118"/>
      <c r="L2843" s="118"/>
      <c r="M2843" s="118"/>
      <c r="N2843" s="93"/>
    </row>
    <row r="2844" spans="2:14">
      <c r="B2844" s="118"/>
      <c r="C2844" s="118"/>
      <c r="D2844" s="118"/>
      <c r="E2844" s="118"/>
      <c r="F2844" s="118"/>
      <c r="G2844" s="118"/>
      <c r="H2844" s="118"/>
      <c r="I2844" s="118"/>
      <c r="J2844" s="118"/>
      <c r="K2844" s="118"/>
      <c r="L2844" s="118"/>
      <c r="M2844" s="118"/>
      <c r="N2844" s="93"/>
    </row>
    <row r="2845" spans="2:14">
      <c r="B2845" s="118"/>
      <c r="C2845" s="118"/>
      <c r="D2845" s="118"/>
      <c r="E2845" s="118"/>
      <c r="F2845" s="118"/>
      <c r="G2845" s="118"/>
      <c r="H2845" s="118"/>
      <c r="I2845" s="118"/>
      <c r="J2845" s="118"/>
      <c r="K2845" s="118"/>
      <c r="L2845" s="118"/>
      <c r="M2845" s="118"/>
      <c r="N2845" s="93"/>
    </row>
    <row r="2846" spans="2:14">
      <c r="B2846" s="118"/>
      <c r="C2846" s="118"/>
      <c r="D2846" s="118"/>
      <c r="E2846" s="118"/>
      <c r="F2846" s="118"/>
      <c r="G2846" s="118"/>
      <c r="H2846" s="118"/>
      <c r="I2846" s="118"/>
      <c r="J2846" s="118"/>
      <c r="K2846" s="118"/>
      <c r="L2846" s="118"/>
      <c r="M2846" s="118"/>
      <c r="N2846" s="93"/>
    </row>
    <row r="2847" spans="2:14">
      <c r="B2847" s="118"/>
      <c r="C2847" s="118"/>
      <c r="D2847" s="118"/>
      <c r="E2847" s="118"/>
      <c r="F2847" s="118"/>
      <c r="G2847" s="118"/>
      <c r="H2847" s="118"/>
      <c r="I2847" s="118"/>
      <c r="J2847" s="118"/>
      <c r="K2847" s="118"/>
      <c r="L2847" s="118"/>
      <c r="M2847" s="118"/>
      <c r="N2847" s="93"/>
    </row>
    <row r="2848" spans="2:14">
      <c r="B2848" s="118"/>
      <c r="C2848" s="118"/>
      <c r="D2848" s="118"/>
      <c r="E2848" s="118"/>
      <c r="F2848" s="118"/>
      <c r="G2848" s="118"/>
      <c r="H2848" s="118"/>
      <c r="I2848" s="118"/>
      <c r="J2848" s="118"/>
      <c r="K2848" s="118"/>
      <c r="L2848" s="118"/>
      <c r="M2848" s="118"/>
      <c r="N2848" s="93"/>
    </row>
    <row r="2849" spans="2:14">
      <c r="B2849" s="118"/>
      <c r="C2849" s="118"/>
      <c r="D2849" s="118"/>
      <c r="E2849" s="118"/>
      <c r="F2849" s="118"/>
      <c r="G2849" s="118"/>
      <c r="H2849" s="118"/>
      <c r="I2849" s="118"/>
      <c r="J2849" s="118"/>
      <c r="K2849" s="118"/>
      <c r="L2849" s="118"/>
      <c r="M2849" s="118"/>
      <c r="N2849" s="93"/>
    </row>
    <row r="2850" spans="2:14">
      <c r="B2850" s="118"/>
      <c r="C2850" s="118"/>
      <c r="D2850" s="118"/>
      <c r="E2850" s="118"/>
      <c r="F2850" s="118"/>
      <c r="G2850" s="118"/>
      <c r="H2850" s="118"/>
      <c r="I2850" s="118"/>
      <c r="J2850" s="118"/>
      <c r="K2850" s="118"/>
      <c r="L2850" s="118"/>
      <c r="M2850" s="118"/>
      <c r="N2850" s="93"/>
    </row>
    <row r="2851" spans="2:14">
      <c r="B2851" s="118"/>
      <c r="C2851" s="118"/>
      <c r="D2851" s="118"/>
      <c r="E2851" s="118"/>
      <c r="F2851" s="118"/>
      <c r="G2851" s="118"/>
      <c r="H2851" s="118"/>
      <c r="I2851" s="118"/>
      <c r="J2851" s="118"/>
      <c r="K2851" s="118"/>
      <c r="L2851" s="118"/>
      <c r="M2851" s="118"/>
      <c r="N2851" s="93"/>
    </row>
    <row r="2852" spans="2:14">
      <c r="B2852" s="118"/>
      <c r="C2852" s="118"/>
      <c r="D2852" s="118"/>
      <c r="E2852" s="118"/>
      <c r="F2852" s="118"/>
      <c r="G2852" s="118"/>
      <c r="H2852" s="118"/>
      <c r="I2852" s="118"/>
      <c r="J2852" s="118"/>
      <c r="K2852" s="118"/>
      <c r="L2852" s="118"/>
      <c r="M2852" s="118"/>
      <c r="N2852" s="93"/>
    </row>
    <row r="2853" spans="2:14">
      <c r="B2853" s="118"/>
      <c r="C2853" s="118"/>
      <c r="D2853" s="118"/>
      <c r="E2853" s="118"/>
      <c r="F2853" s="118"/>
      <c r="G2853" s="118"/>
      <c r="H2853" s="118"/>
      <c r="I2853" s="118"/>
      <c r="J2853" s="118"/>
      <c r="K2853" s="118"/>
      <c r="L2853" s="118"/>
      <c r="M2853" s="118"/>
      <c r="N2853" s="93"/>
    </row>
    <row r="2854" spans="2:14">
      <c r="B2854" s="118"/>
      <c r="C2854" s="118"/>
      <c r="D2854" s="118"/>
      <c r="E2854" s="118"/>
      <c r="F2854" s="118"/>
      <c r="G2854" s="118"/>
      <c r="H2854" s="118"/>
      <c r="I2854" s="118"/>
      <c r="J2854" s="118"/>
      <c r="K2854" s="118"/>
      <c r="L2854" s="118"/>
      <c r="M2854" s="118"/>
      <c r="N2854" s="93"/>
    </row>
    <row r="2855" spans="2:14">
      <c r="B2855" s="118"/>
      <c r="C2855" s="118"/>
      <c r="D2855" s="118"/>
      <c r="E2855" s="118"/>
      <c r="F2855" s="118"/>
      <c r="G2855" s="118"/>
      <c r="H2855" s="118"/>
      <c r="I2855" s="118"/>
      <c r="J2855" s="118"/>
      <c r="K2855" s="118"/>
      <c r="L2855" s="118"/>
      <c r="M2855" s="118"/>
      <c r="N2855" s="93"/>
    </row>
    <row r="2856" spans="2:14">
      <c r="B2856" s="118"/>
      <c r="C2856" s="118"/>
      <c r="D2856" s="118"/>
      <c r="E2856" s="118"/>
      <c r="F2856" s="118"/>
      <c r="G2856" s="118"/>
      <c r="H2856" s="118"/>
      <c r="I2856" s="118"/>
      <c r="J2856" s="118"/>
      <c r="K2856" s="118"/>
      <c r="L2856" s="118"/>
      <c r="M2856" s="118"/>
      <c r="N2856" s="93"/>
    </row>
    <row r="2857" spans="2:14">
      <c r="B2857" s="118"/>
      <c r="C2857" s="118"/>
      <c r="D2857" s="118"/>
      <c r="E2857" s="118"/>
      <c r="F2857" s="118"/>
      <c r="G2857" s="118"/>
      <c r="H2857" s="118"/>
      <c r="I2857" s="118"/>
      <c r="J2857" s="118"/>
      <c r="K2857" s="118"/>
      <c r="L2857" s="118"/>
      <c r="M2857" s="118"/>
      <c r="N2857" s="93"/>
    </row>
    <row r="2858" spans="2:14">
      <c r="B2858" s="118"/>
      <c r="C2858" s="118"/>
      <c r="D2858" s="118"/>
      <c r="E2858" s="118"/>
      <c r="F2858" s="118"/>
      <c r="G2858" s="118"/>
      <c r="H2858" s="118"/>
      <c r="I2858" s="118"/>
      <c r="J2858" s="118"/>
      <c r="K2858" s="118"/>
      <c r="L2858" s="118"/>
      <c r="M2858" s="118"/>
      <c r="N2858" s="93"/>
    </row>
    <row r="2859" spans="2:14">
      <c r="B2859" s="118"/>
      <c r="C2859" s="118"/>
      <c r="D2859" s="118"/>
      <c r="E2859" s="118"/>
      <c r="F2859" s="118"/>
      <c r="G2859" s="118"/>
      <c r="H2859" s="118"/>
      <c r="I2859" s="118"/>
      <c r="J2859" s="118"/>
      <c r="K2859" s="118"/>
      <c r="L2859" s="118"/>
      <c r="M2859" s="118"/>
      <c r="N2859" s="93"/>
    </row>
    <row r="2860" spans="2:14">
      <c r="B2860" s="118"/>
      <c r="C2860" s="118"/>
      <c r="D2860" s="118"/>
      <c r="E2860" s="118"/>
      <c r="F2860" s="118"/>
      <c r="G2860" s="118"/>
      <c r="H2860" s="118"/>
      <c r="I2860" s="118"/>
      <c r="J2860" s="118"/>
      <c r="K2860" s="118"/>
      <c r="L2860" s="118"/>
      <c r="M2860" s="118"/>
      <c r="N2860" s="93"/>
    </row>
    <row r="2861" spans="2:14">
      <c r="B2861" s="118"/>
      <c r="C2861" s="118"/>
      <c r="D2861" s="118"/>
      <c r="E2861" s="118"/>
      <c r="F2861" s="118"/>
      <c r="G2861" s="118"/>
      <c r="H2861" s="118"/>
      <c r="I2861" s="118"/>
      <c r="J2861" s="118"/>
      <c r="K2861" s="118"/>
      <c r="L2861" s="118"/>
      <c r="M2861" s="118"/>
      <c r="N2861" s="93"/>
    </row>
    <row r="2862" spans="2:14">
      <c r="B2862" s="118"/>
      <c r="C2862" s="118"/>
      <c r="D2862" s="118"/>
      <c r="E2862" s="118"/>
      <c r="F2862" s="118"/>
      <c r="G2862" s="118"/>
      <c r="H2862" s="118"/>
      <c r="I2862" s="118"/>
      <c r="J2862" s="118"/>
      <c r="K2862" s="118"/>
      <c r="L2862" s="118"/>
      <c r="M2862" s="118"/>
      <c r="N2862" s="93"/>
    </row>
    <row r="2863" spans="2:14">
      <c r="B2863" s="118"/>
      <c r="C2863" s="118"/>
      <c r="D2863" s="118"/>
      <c r="E2863" s="118"/>
      <c r="F2863" s="118"/>
      <c r="G2863" s="118"/>
      <c r="H2863" s="118"/>
      <c r="I2863" s="118"/>
      <c r="J2863" s="118"/>
      <c r="K2863" s="118"/>
      <c r="L2863" s="118"/>
      <c r="M2863" s="118"/>
      <c r="N2863" s="93"/>
    </row>
    <row r="2864" spans="2:14">
      <c r="B2864" s="118"/>
      <c r="C2864" s="118"/>
      <c r="D2864" s="118"/>
      <c r="E2864" s="118"/>
      <c r="F2864" s="118"/>
      <c r="G2864" s="118"/>
      <c r="H2864" s="118"/>
      <c r="I2864" s="118"/>
      <c r="J2864" s="118"/>
      <c r="K2864" s="118"/>
      <c r="L2864" s="118"/>
      <c r="M2864" s="118"/>
      <c r="N2864" s="93"/>
    </row>
    <row r="2865" spans="2:14">
      <c r="B2865" s="118"/>
      <c r="C2865" s="118"/>
      <c r="D2865" s="118"/>
      <c r="E2865" s="118"/>
      <c r="F2865" s="118"/>
      <c r="G2865" s="118"/>
      <c r="H2865" s="118"/>
      <c r="I2865" s="118"/>
      <c r="J2865" s="118"/>
      <c r="K2865" s="118"/>
      <c r="L2865" s="118"/>
      <c r="M2865" s="118"/>
      <c r="N2865" s="93"/>
    </row>
    <row r="2866" spans="2:14">
      <c r="B2866" s="118"/>
      <c r="C2866" s="118"/>
      <c r="D2866" s="118"/>
      <c r="E2866" s="118"/>
      <c r="F2866" s="118"/>
      <c r="G2866" s="118"/>
      <c r="H2866" s="118"/>
      <c r="I2866" s="118"/>
      <c r="J2866" s="118"/>
      <c r="K2866" s="118"/>
      <c r="L2866" s="118"/>
      <c r="M2866" s="118"/>
      <c r="N2866" s="93"/>
    </row>
    <row r="2867" spans="2:14">
      <c r="B2867" s="118"/>
      <c r="C2867" s="118"/>
      <c r="D2867" s="118"/>
      <c r="E2867" s="118"/>
      <c r="F2867" s="118"/>
      <c r="G2867" s="118"/>
      <c r="H2867" s="118"/>
      <c r="I2867" s="118"/>
      <c r="J2867" s="118"/>
      <c r="K2867" s="118"/>
      <c r="L2867" s="118"/>
      <c r="M2867" s="118"/>
      <c r="N2867" s="93"/>
    </row>
    <row r="2868" spans="2:14">
      <c r="B2868" s="118"/>
      <c r="C2868" s="118"/>
      <c r="D2868" s="118"/>
      <c r="E2868" s="118"/>
      <c r="F2868" s="118"/>
      <c r="G2868" s="118"/>
      <c r="H2868" s="118"/>
      <c r="I2868" s="118"/>
      <c r="J2868" s="118"/>
      <c r="K2868" s="118"/>
      <c r="L2868" s="118"/>
      <c r="M2868" s="118"/>
      <c r="N2868" s="93"/>
    </row>
    <row r="2869" spans="2:14">
      <c r="B2869" s="118"/>
      <c r="C2869" s="118"/>
      <c r="D2869" s="118"/>
      <c r="E2869" s="118"/>
      <c r="F2869" s="118"/>
      <c r="G2869" s="118"/>
      <c r="H2869" s="118"/>
      <c r="I2869" s="118"/>
      <c r="J2869" s="118"/>
      <c r="K2869" s="118"/>
      <c r="L2869" s="118"/>
      <c r="M2869" s="118"/>
      <c r="N2869" s="93"/>
    </row>
    <row r="2870" spans="2:14">
      <c r="B2870" s="118"/>
      <c r="C2870" s="118"/>
      <c r="D2870" s="118"/>
      <c r="E2870" s="118"/>
      <c r="F2870" s="118"/>
      <c r="G2870" s="118"/>
      <c r="H2870" s="118"/>
      <c r="I2870" s="118"/>
      <c r="J2870" s="118"/>
      <c r="K2870" s="118"/>
      <c r="L2870" s="118"/>
      <c r="M2870" s="118"/>
      <c r="N2870" s="93"/>
    </row>
    <row r="2871" spans="2:14">
      <c r="B2871" s="118"/>
      <c r="C2871" s="118"/>
      <c r="D2871" s="118"/>
      <c r="E2871" s="118"/>
      <c r="F2871" s="118"/>
      <c r="G2871" s="118"/>
      <c r="H2871" s="118"/>
      <c r="I2871" s="118"/>
      <c r="J2871" s="118"/>
      <c r="K2871" s="118"/>
      <c r="L2871" s="118"/>
      <c r="M2871" s="118"/>
      <c r="N2871" s="93"/>
    </row>
    <row r="2872" spans="2:14">
      <c r="B2872" s="118"/>
      <c r="C2872" s="118"/>
      <c r="D2872" s="118"/>
      <c r="E2872" s="118"/>
      <c r="F2872" s="118"/>
      <c r="G2872" s="118"/>
      <c r="H2872" s="118"/>
      <c r="I2872" s="118"/>
      <c r="J2872" s="118"/>
      <c r="K2872" s="118"/>
      <c r="L2872" s="118"/>
      <c r="M2872" s="118"/>
      <c r="N2872" s="93"/>
    </row>
    <row r="2873" spans="2:14">
      <c r="B2873" s="118"/>
      <c r="C2873" s="118"/>
      <c r="D2873" s="118"/>
      <c r="E2873" s="118"/>
      <c r="F2873" s="118"/>
      <c r="G2873" s="118"/>
      <c r="H2873" s="118"/>
      <c r="I2873" s="118"/>
      <c r="J2873" s="118"/>
      <c r="K2873" s="118"/>
      <c r="L2873" s="118"/>
      <c r="M2873" s="118"/>
      <c r="N2873" s="93"/>
    </row>
    <row r="2874" spans="2:14">
      <c r="B2874" s="118"/>
      <c r="C2874" s="118"/>
      <c r="D2874" s="118"/>
      <c r="E2874" s="118"/>
      <c r="F2874" s="118"/>
      <c r="G2874" s="118"/>
      <c r="H2874" s="118"/>
      <c r="I2874" s="118"/>
      <c r="J2874" s="118"/>
      <c r="K2874" s="118"/>
      <c r="L2874" s="118"/>
      <c r="M2874" s="118"/>
      <c r="N2874" s="93"/>
    </row>
    <row r="2875" spans="2:14">
      <c r="B2875" s="118"/>
      <c r="C2875" s="118"/>
      <c r="D2875" s="118"/>
      <c r="E2875" s="118"/>
      <c r="F2875" s="118"/>
      <c r="G2875" s="118"/>
      <c r="H2875" s="118"/>
      <c r="I2875" s="118"/>
      <c r="J2875" s="118"/>
      <c r="K2875" s="118"/>
      <c r="L2875" s="118"/>
      <c r="M2875" s="118"/>
      <c r="N2875" s="93"/>
    </row>
    <row r="2876" spans="2:14">
      <c r="B2876" s="118"/>
      <c r="C2876" s="118"/>
      <c r="D2876" s="118"/>
      <c r="E2876" s="118"/>
      <c r="F2876" s="118"/>
      <c r="G2876" s="118"/>
      <c r="H2876" s="118"/>
      <c r="I2876" s="118"/>
      <c r="J2876" s="118"/>
      <c r="K2876" s="118"/>
      <c r="L2876" s="118"/>
      <c r="M2876" s="118"/>
      <c r="N2876" s="93"/>
    </row>
    <row r="2877" spans="2:14">
      <c r="B2877" s="118"/>
      <c r="C2877" s="118"/>
      <c r="D2877" s="118"/>
      <c r="E2877" s="118"/>
      <c r="F2877" s="118"/>
      <c r="G2877" s="118"/>
      <c r="H2877" s="118"/>
      <c r="I2877" s="118"/>
      <c r="J2877" s="118"/>
      <c r="K2877" s="118"/>
      <c r="L2877" s="118"/>
      <c r="M2877" s="118"/>
      <c r="N2877" s="93"/>
    </row>
    <row r="2878" spans="2:14">
      <c r="B2878" s="118"/>
      <c r="C2878" s="118"/>
      <c r="D2878" s="118"/>
      <c r="E2878" s="118"/>
      <c r="F2878" s="118"/>
      <c r="G2878" s="118"/>
      <c r="H2878" s="118"/>
      <c r="I2878" s="118"/>
      <c r="J2878" s="118"/>
      <c r="K2878" s="118"/>
      <c r="L2878" s="118"/>
      <c r="M2878" s="118"/>
      <c r="N2878" s="93"/>
    </row>
    <row r="2879" spans="2:14">
      <c r="B2879" s="118"/>
      <c r="C2879" s="118"/>
      <c r="D2879" s="118"/>
      <c r="E2879" s="118"/>
      <c r="F2879" s="118"/>
      <c r="G2879" s="118"/>
      <c r="H2879" s="118"/>
      <c r="I2879" s="118"/>
      <c r="J2879" s="118"/>
      <c r="K2879" s="118"/>
      <c r="L2879" s="118"/>
      <c r="M2879" s="118"/>
      <c r="N2879" s="93"/>
    </row>
    <row r="2880" spans="2:14">
      <c r="B2880" s="118"/>
      <c r="C2880" s="118"/>
      <c r="D2880" s="118"/>
      <c r="E2880" s="118"/>
      <c r="F2880" s="118"/>
      <c r="G2880" s="118"/>
      <c r="H2880" s="118"/>
      <c r="I2880" s="118"/>
      <c r="J2880" s="118"/>
      <c r="K2880" s="118"/>
      <c r="L2880" s="118"/>
      <c r="M2880" s="118"/>
      <c r="N2880" s="93"/>
    </row>
    <row r="2881" spans="2:14">
      <c r="B2881" s="118"/>
      <c r="C2881" s="118"/>
      <c r="D2881" s="118"/>
      <c r="E2881" s="118"/>
      <c r="F2881" s="118"/>
      <c r="G2881" s="118"/>
      <c r="H2881" s="118"/>
      <c r="I2881" s="118"/>
      <c r="J2881" s="118"/>
      <c r="K2881" s="118"/>
      <c r="L2881" s="118"/>
      <c r="M2881" s="118"/>
      <c r="N2881" s="93"/>
    </row>
    <row r="2882" spans="2:14">
      <c r="B2882" s="118"/>
      <c r="C2882" s="118"/>
      <c r="D2882" s="118"/>
      <c r="E2882" s="118"/>
      <c r="F2882" s="118"/>
      <c r="G2882" s="118"/>
      <c r="H2882" s="118"/>
      <c r="I2882" s="118"/>
      <c r="J2882" s="118"/>
      <c r="K2882" s="118"/>
      <c r="L2882" s="118"/>
      <c r="M2882" s="118"/>
      <c r="N2882" s="93"/>
    </row>
    <row r="2883" spans="2:14">
      <c r="B2883" s="118"/>
      <c r="C2883" s="118"/>
      <c r="D2883" s="118"/>
      <c r="E2883" s="118"/>
      <c r="F2883" s="118"/>
      <c r="G2883" s="118"/>
      <c r="H2883" s="118"/>
      <c r="I2883" s="118"/>
      <c r="J2883" s="118"/>
      <c r="K2883" s="118"/>
      <c r="L2883" s="118"/>
      <c r="M2883" s="118"/>
      <c r="N2883" s="93"/>
    </row>
    <row r="2884" spans="2:14">
      <c r="B2884" s="118"/>
      <c r="C2884" s="118"/>
      <c r="D2884" s="118"/>
      <c r="E2884" s="118"/>
      <c r="F2884" s="118"/>
      <c r="G2884" s="118"/>
      <c r="H2884" s="118"/>
      <c r="I2884" s="118"/>
      <c r="J2884" s="118"/>
      <c r="K2884" s="118"/>
      <c r="L2884" s="118"/>
      <c r="M2884" s="118"/>
      <c r="N2884" s="93"/>
    </row>
    <row r="2885" spans="2:14">
      <c r="B2885" s="118"/>
      <c r="C2885" s="118"/>
      <c r="D2885" s="118"/>
      <c r="E2885" s="118"/>
      <c r="F2885" s="118"/>
      <c r="G2885" s="118"/>
      <c r="H2885" s="118"/>
      <c r="I2885" s="118"/>
      <c r="J2885" s="118"/>
      <c r="K2885" s="118"/>
      <c r="L2885" s="118"/>
      <c r="M2885" s="118"/>
      <c r="N2885" s="93"/>
    </row>
    <row r="2886" spans="2:14">
      <c r="B2886" s="118"/>
      <c r="C2886" s="118"/>
      <c r="D2886" s="118"/>
      <c r="E2886" s="118"/>
      <c r="F2886" s="118"/>
      <c r="G2886" s="118"/>
      <c r="H2886" s="118"/>
      <c r="I2886" s="118"/>
      <c r="J2886" s="118"/>
      <c r="K2886" s="118"/>
      <c r="L2886" s="118"/>
      <c r="M2886" s="118"/>
      <c r="N2886" s="93"/>
    </row>
    <row r="2887" spans="2:14">
      <c r="B2887" s="118"/>
      <c r="C2887" s="118"/>
      <c r="D2887" s="118"/>
      <c r="E2887" s="118"/>
      <c r="F2887" s="118"/>
      <c r="G2887" s="118"/>
      <c r="H2887" s="118"/>
      <c r="I2887" s="118"/>
      <c r="J2887" s="118"/>
      <c r="K2887" s="118"/>
      <c r="L2887" s="118"/>
      <c r="M2887" s="118"/>
      <c r="N2887" s="93"/>
    </row>
    <row r="2888" spans="2:14">
      <c r="B2888" s="118"/>
      <c r="C2888" s="118"/>
      <c r="D2888" s="118"/>
      <c r="E2888" s="118"/>
      <c r="F2888" s="118"/>
      <c r="G2888" s="118"/>
      <c r="H2888" s="118"/>
      <c r="I2888" s="118"/>
      <c r="J2888" s="118"/>
      <c r="K2888" s="118"/>
      <c r="L2888" s="118"/>
      <c r="M2888" s="118"/>
      <c r="N2888" s="93"/>
    </row>
    <row r="2889" spans="2:14">
      <c r="B2889" s="118"/>
      <c r="C2889" s="118"/>
      <c r="D2889" s="118"/>
      <c r="E2889" s="118"/>
      <c r="F2889" s="118"/>
      <c r="G2889" s="118"/>
      <c r="H2889" s="118"/>
      <c r="I2889" s="118"/>
      <c r="J2889" s="118"/>
      <c r="K2889" s="118"/>
      <c r="L2889" s="118"/>
      <c r="M2889" s="118"/>
      <c r="N2889" s="93"/>
    </row>
    <row r="2890" spans="2:14">
      <c r="B2890" s="118"/>
      <c r="C2890" s="118"/>
      <c r="D2890" s="118"/>
      <c r="E2890" s="118"/>
      <c r="F2890" s="118"/>
      <c r="G2890" s="118"/>
      <c r="H2890" s="118"/>
      <c r="I2890" s="118"/>
      <c r="J2890" s="118"/>
      <c r="K2890" s="118"/>
      <c r="L2890" s="118"/>
      <c r="M2890" s="118"/>
      <c r="N2890" s="93"/>
    </row>
    <row r="2891" spans="2:14">
      <c r="B2891" s="118"/>
      <c r="C2891" s="118"/>
      <c r="D2891" s="118"/>
      <c r="E2891" s="118"/>
      <c r="F2891" s="118"/>
      <c r="G2891" s="118"/>
      <c r="H2891" s="118"/>
      <c r="I2891" s="118"/>
      <c r="J2891" s="118"/>
      <c r="K2891" s="118"/>
      <c r="L2891" s="118"/>
      <c r="M2891" s="118"/>
      <c r="N2891" s="93"/>
    </row>
    <row r="2892" spans="2:14">
      <c r="B2892" s="118"/>
      <c r="C2892" s="118"/>
      <c r="D2892" s="118"/>
      <c r="E2892" s="118"/>
      <c r="F2892" s="118"/>
      <c r="G2892" s="118"/>
      <c r="H2892" s="118"/>
      <c r="I2892" s="118"/>
      <c r="J2892" s="118"/>
      <c r="K2892" s="118"/>
      <c r="L2892" s="118"/>
      <c r="M2892" s="118"/>
      <c r="N2892" s="93"/>
    </row>
    <row r="2893" spans="2:14">
      <c r="B2893" s="118"/>
      <c r="C2893" s="118"/>
      <c r="D2893" s="118"/>
      <c r="E2893" s="118"/>
      <c r="F2893" s="118"/>
      <c r="G2893" s="118"/>
      <c r="H2893" s="118"/>
      <c r="I2893" s="118"/>
      <c r="J2893" s="118"/>
      <c r="K2893" s="118"/>
      <c r="L2893" s="118"/>
      <c r="M2893" s="118"/>
      <c r="N2893" s="93"/>
    </row>
    <row r="2894" spans="2:14">
      <c r="B2894" s="118"/>
      <c r="C2894" s="118"/>
      <c r="D2894" s="118"/>
      <c r="E2894" s="118"/>
      <c r="F2894" s="118"/>
      <c r="G2894" s="118"/>
      <c r="H2894" s="118"/>
      <c r="I2894" s="118"/>
      <c r="J2894" s="118"/>
      <c r="K2894" s="118"/>
      <c r="L2894" s="118"/>
      <c r="M2894" s="118"/>
      <c r="N2894" s="93"/>
    </row>
    <row r="2895" spans="2:14">
      <c r="B2895" s="118"/>
      <c r="C2895" s="118"/>
      <c r="D2895" s="118"/>
      <c r="E2895" s="118"/>
      <c r="F2895" s="118"/>
      <c r="G2895" s="118"/>
      <c r="H2895" s="118"/>
      <c r="I2895" s="118"/>
      <c r="J2895" s="118"/>
      <c r="K2895" s="118"/>
      <c r="L2895" s="118"/>
      <c r="M2895" s="118"/>
      <c r="N2895" s="93"/>
    </row>
    <row r="2896" spans="2:14">
      <c r="B2896" s="118"/>
      <c r="C2896" s="118"/>
      <c r="D2896" s="118"/>
      <c r="E2896" s="118"/>
      <c r="F2896" s="118"/>
      <c r="G2896" s="118"/>
      <c r="H2896" s="118"/>
      <c r="I2896" s="118"/>
      <c r="J2896" s="118"/>
      <c r="K2896" s="118"/>
      <c r="L2896" s="118"/>
      <c r="M2896" s="118"/>
      <c r="N2896" s="93"/>
    </row>
    <row r="2897" spans="2:14">
      <c r="B2897" s="118"/>
      <c r="C2897" s="118"/>
      <c r="D2897" s="118"/>
      <c r="E2897" s="118"/>
      <c r="F2897" s="118"/>
      <c r="G2897" s="118"/>
      <c r="H2897" s="118"/>
      <c r="I2897" s="118"/>
      <c r="J2897" s="118"/>
      <c r="K2897" s="118"/>
      <c r="L2897" s="118"/>
      <c r="M2897" s="118"/>
      <c r="N2897" s="93"/>
    </row>
    <row r="2898" spans="2:14">
      <c r="B2898" s="118"/>
      <c r="C2898" s="118"/>
      <c r="D2898" s="118"/>
      <c r="E2898" s="118"/>
      <c r="F2898" s="118"/>
      <c r="G2898" s="118"/>
      <c r="H2898" s="118"/>
      <c r="I2898" s="118"/>
      <c r="J2898" s="118"/>
      <c r="K2898" s="118"/>
      <c r="L2898" s="118"/>
      <c r="M2898" s="118"/>
      <c r="N2898" s="93"/>
    </row>
    <row r="2899" spans="2:14">
      <c r="B2899" s="118"/>
      <c r="C2899" s="118"/>
      <c r="D2899" s="118"/>
      <c r="E2899" s="118"/>
      <c r="F2899" s="118"/>
      <c r="G2899" s="118"/>
      <c r="H2899" s="118"/>
      <c r="I2899" s="118"/>
      <c r="J2899" s="118"/>
      <c r="K2899" s="118"/>
      <c r="L2899" s="118"/>
      <c r="M2899" s="118"/>
      <c r="N2899" s="93"/>
    </row>
    <row r="2900" spans="2:14">
      <c r="B2900" s="118"/>
      <c r="C2900" s="118"/>
      <c r="D2900" s="118"/>
      <c r="E2900" s="118"/>
      <c r="F2900" s="118"/>
      <c r="G2900" s="118"/>
      <c r="H2900" s="118"/>
      <c r="I2900" s="118"/>
      <c r="J2900" s="118"/>
      <c r="K2900" s="118"/>
      <c r="L2900" s="118"/>
      <c r="M2900" s="118"/>
      <c r="N2900" s="93"/>
    </row>
    <row r="2901" spans="2:14">
      <c r="B2901" s="118"/>
      <c r="C2901" s="118"/>
      <c r="D2901" s="118"/>
      <c r="E2901" s="118"/>
      <c r="F2901" s="118"/>
      <c r="G2901" s="118"/>
      <c r="H2901" s="118"/>
      <c r="I2901" s="118"/>
      <c r="J2901" s="118"/>
      <c r="K2901" s="118"/>
      <c r="L2901" s="118"/>
      <c r="M2901" s="118"/>
      <c r="N2901" s="93"/>
    </row>
    <row r="2902" spans="2:14">
      <c r="B2902" s="118"/>
      <c r="C2902" s="118"/>
      <c r="D2902" s="118"/>
      <c r="E2902" s="118"/>
      <c r="F2902" s="118"/>
      <c r="G2902" s="118"/>
      <c r="H2902" s="118"/>
      <c r="I2902" s="118"/>
      <c r="J2902" s="118"/>
      <c r="K2902" s="118"/>
      <c r="L2902" s="118"/>
      <c r="M2902" s="118"/>
      <c r="N2902" s="93"/>
    </row>
    <row r="2903" spans="2:14">
      <c r="B2903" s="118"/>
      <c r="C2903" s="118"/>
      <c r="D2903" s="118"/>
      <c r="E2903" s="118"/>
      <c r="F2903" s="118"/>
      <c r="G2903" s="118"/>
      <c r="H2903" s="118"/>
      <c r="I2903" s="118"/>
      <c r="J2903" s="118"/>
      <c r="K2903" s="118"/>
      <c r="L2903" s="118"/>
      <c r="M2903" s="118"/>
      <c r="N2903" s="93"/>
    </row>
    <row r="2904" spans="2:14">
      <c r="B2904" s="118"/>
      <c r="C2904" s="118"/>
      <c r="D2904" s="118"/>
      <c r="E2904" s="118"/>
      <c r="F2904" s="118"/>
      <c r="G2904" s="118"/>
      <c r="H2904" s="118"/>
      <c r="I2904" s="118"/>
      <c r="J2904" s="118"/>
      <c r="K2904" s="118"/>
      <c r="L2904" s="118"/>
      <c r="M2904" s="118"/>
      <c r="N2904" s="93"/>
    </row>
    <row r="2905" spans="2:14">
      <c r="B2905" s="118"/>
      <c r="C2905" s="118"/>
      <c r="D2905" s="118"/>
      <c r="E2905" s="118"/>
      <c r="F2905" s="118"/>
      <c r="G2905" s="118"/>
      <c r="H2905" s="118"/>
      <c r="I2905" s="118"/>
      <c r="J2905" s="118"/>
      <c r="K2905" s="118"/>
      <c r="L2905" s="118"/>
      <c r="M2905" s="118"/>
      <c r="N2905" s="93"/>
    </row>
    <row r="2906" spans="2:14">
      <c r="B2906" s="118"/>
      <c r="C2906" s="118"/>
      <c r="D2906" s="118"/>
      <c r="E2906" s="118"/>
      <c r="F2906" s="118"/>
      <c r="G2906" s="118"/>
      <c r="H2906" s="118"/>
      <c r="I2906" s="118"/>
      <c r="J2906" s="118"/>
      <c r="K2906" s="118"/>
      <c r="L2906" s="118"/>
      <c r="M2906" s="118"/>
      <c r="N2906" s="93"/>
    </row>
    <row r="2907" spans="2:14">
      <c r="B2907" s="118"/>
      <c r="C2907" s="118"/>
      <c r="D2907" s="118"/>
      <c r="E2907" s="118"/>
      <c r="F2907" s="118"/>
      <c r="G2907" s="118"/>
      <c r="H2907" s="118"/>
      <c r="I2907" s="118"/>
      <c r="J2907" s="118"/>
      <c r="K2907" s="118"/>
      <c r="L2907" s="118"/>
      <c r="M2907" s="118"/>
      <c r="N2907" s="93"/>
    </row>
    <row r="2908" spans="2:14">
      <c r="B2908" s="118"/>
      <c r="C2908" s="118"/>
      <c r="D2908" s="118"/>
      <c r="E2908" s="118"/>
      <c r="F2908" s="118"/>
      <c r="G2908" s="118"/>
      <c r="H2908" s="118"/>
      <c r="I2908" s="118"/>
      <c r="J2908" s="118"/>
      <c r="K2908" s="118"/>
      <c r="L2908" s="118"/>
      <c r="M2908" s="118"/>
      <c r="N2908" s="93"/>
    </row>
    <row r="2909" spans="2:14">
      <c r="B2909" s="118"/>
      <c r="C2909" s="118"/>
      <c r="D2909" s="118"/>
      <c r="E2909" s="118"/>
      <c r="F2909" s="118"/>
      <c r="G2909" s="118"/>
      <c r="H2909" s="118"/>
      <c r="I2909" s="118"/>
      <c r="J2909" s="118"/>
      <c r="K2909" s="118"/>
      <c r="L2909" s="118"/>
      <c r="M2909" s="118"/>
      <c r="N2909" s="93"/>
    </row>
    <row r="2910" spans="2:14">
      <c r="B2910" s="118"/>
      <c r="C2910" s="118"/>
      <c r="D2910" s="118"/>
      <c r="E2910" s="118"/>
      <c r="F2910" s="118"/>
      <c r="G2910" s="118"/>
      <c r="H2910" s="118"/>
      <c r="I2910" s="118"/>
      <c r="J2910" s="118"/>
      <c r="K2910" s="118"/>
      <c r="L2910" s="118"/>
      <c r="M2910" s="118"/>
      <c r="N2910" s="93"/>
    </row>
    <row r="2911" spans="2:14">
      <c r="B2911" s="118"/>
      <c r="C2911" s="118"/>
      <c r="D2911" s="118"/>
      <c r="E2911" s="118"/>
      <c r="F2911" s="118"/>
      <c r="G2911" s="118"/>
      <c r="H2911" s="118"/>
      <c r="I2911" s="118"/>
      <c r="J2911" s="118"/>
      <c r="K2911" s="118"/>
      <c r="L2911" s="118"/>
      <c r="M2911" s="118"/>
      <c r="N2911" s="93"/>
    </row>
    <row r="2912" spans="2:14">
      <c r="B2912" s="118"/>
      <c r="C2912" s="118"/>
      <c r="D2912" s="118"/>
      <c r="E2912" s="118"/>
      <c r="F2912" s="118"/>
      <c r="G2912" s="118"/>
      <c r="H2912" s="118"/>
      <c r="I2912" s="118"/>
      <c r="J2912" s="118"/>
      <c r="K2912" s="118"/>
      <c r="L2912" s="118"/>
      <c r="M2912" s="118"/>
      <c r="N2912" s="93"/>
    </row>
    <row r="2913" spans="2:14">
      <c r="B2913" s="118"/>
      <c r="C2913" s="118"/>
      <c r="D2913" s="118"/>
      <c r="E2913" s="118"/>
      <c r="F2913" s="118"/>
      <c r="G2913" s="118"/>
      <c r="H2913" s="118"/>
      <c r="I2913" s="118"/>
      <c r="J2913" s="118"/>
      <c r="K2913" s="118"/>
      <c r="L2913" s="118"/>
      <c r="M2913" s="118"/>
      <c r="N2913" s="93"/>
    </row>
    <row r="2914" spans="2:14">
      <c r="B2914" s="118"/>
      <c r="C2914" s="118"/>
      <c r="D2914" s="118"/>
      <c r="E2914" s="118"/>
      <c r="F2914" s="118"/>
      <c r="G2914" s="118"/>
      <c r="H2914" s="118"/>
      <c r="I2914" s="118"/>
      <c r="J2914" s="118"/>
      <c r="K2914" s="118"/>
      <c r="L2914" s="118"/>
      <c r="M2914" s="118"/>
      <c r="N2914" s="93"/>
    </row>
    <row r="2915" spans="2:14">
      <c r="B2915" s="118"/>
      <c r="C2915" s="118"/>
      <c r="D2915" s="118"/>
      <c r="E2915" s="118"/>
      <c r="F2915" s="118"/>
      <c r="G2915" s="118"/>
      <c r="H2915" s="118"/>
      <c r="I2915" s="118"/>
      <c r="J2915" s="118"/>
      <c r="K2915" s="118"/>
      <c r="L2915" s="118"/>
      <c r="M2915" s="118"/>
      <c r="N2915" s="93"/>
    </row>
    <row r="2916" spans="2:14">
      <c r="B2916" s="118"/>
      <c r="C2916" s="118"/>
      <c r="D2916" s="118"/>
      <c r="E2916" s="118"/>
      <c r="F2916" s="118"/>
      <c r="G2916" s="118"/>
      <c r="H2916" s="118"/>
      <c r="I2916" s="118"/>
      <c r="J2916" s="118"/>
      <c r="K2916" s="118"/>
      <c r="L2916" s="118"/>
      <c r="M2916" s="118"/>
      <c r="N2916" s="93"/>
    </row>
    <row r="2917" spans="2:14">
      <c r="B2917" s="118"/>
      <c r="C2917" s="118"/>
      <c r="D2917" s="118"/>
      <c r="E2917" s="118"/>
      <c r="F2917" s="118"/>
      <c r="G2917" s="118"/>
      <c r="H2917" s="118"/>
      <c r="I2917" s="118"/>
      <c r="J2917" s="118"/>
      <c r="K2917" s="118"/>
      <c r="L2917" s="118"/>
      <c r="M2917" s="118"/>
      <c r="N2917" s="93"/>
    </row>
    <row r="2918" spans="2:14">
      <c r="B2918" s="118"/>
      <c r="C2918" s="118"/>
      <c r="D2918" s="118"/>
      <c r="E2918" s="118"/>
      <c r="F2918" s="118"/>
      <c r="G2918" s="118"/>
      <c r="H2918" s="118"/>
      <c r="I2918" s="118"/>
      <c r="J2918" s="118"/>
      <c r="K2918" s="118"/>
      <c r="L2918" s="118"/>
      <c r="M2918" s="118"/>
      <c r="N2918" s="93"/>
    </row>
    <row r="2919" spans="2:14">
      <c r="B2919" s="118"/>
      <c r="C2919" s="118"/>
      <c r="D2919" s="118"/>
      <c r="E2919" s="118"/>
      <c r="F2919" s="118"/>
      <c r="G2919" s="118"/>
      <c r="H2919" s="118"/>
      <c r="I2919" s="118"/>
      <c r="J2919" s="118"/>
      <c r="K2919" s="118"/>
      <c r="L2919" s="118"/>
      <c r="M2919" s="118"/>
      <c r="N2919" s="93"/>
    </row>
    <row r="2920" spans="2:14">
      <c r="B2920" s="118"/>
      <c r="C2920" s="118"/>
      <c r="D2920" s="118"/>
      <c r="E2920" s="118"/>
      <c r="F2920" s="118"/>
      <c r="G2920" s="118"/>
      <c r="H2920" s="118"/>
      <c r="I2920" s="118"/>
      <c r="J2920" s="118"/>
      <c r="K2920" s="118"/>
      <c r="L2920" s="118"/>
      <c r="M2920" s="118"/>
      <c r="N2920" s="93"/>
    </row>
    <row r="2921" spans="2:14">
      <c r="B2921" s="118"/>
      <c r="C2921" s="118"/>
      <c r="D2921" s="118"/>
      <c r="E2921" s="118"/>
      <c r="F2921" s="118"/>
      <c r="G2921" s="118"/>
      <c r="H2921" s="118"/>
      <c r="I2921" s="118"/>
      <c r="J2921" s="118"/>
      <c r="K2921" s="118"/>
      <c r="L2921" s="118"/>
      <c r="M2921" s="118"/>
      <c r="N2921" s="93"/>
    </row>
    <row r="2922" spans="2:14">
      <c r="B2922" s="118"/>
      <c r="C2922" s="118"/>
      <c r="D2922" s="118"/>
      <c r="E2922" s="118"/>
      <c r="F2922" s="118"/>
      <c r="G2922" s="118"/>
      <c r="H2922" s="118"/>
      <c r="I2922" s="118"/>
      <c r="J2922" s="118"/>
      <c r="K2922" s="118"/>
      <c r="L2922" s="118"/>
      <c r="M2922" s="118"/>
      <c r="N2922" s="93"/>
    </row>
    <row r="2923" spans="2:14">
      <c r="B2923" s="118"/>
      <c r="C2923" s="118"/>
      <c r="D2923" s="118"/>
      <c r="E2923" s="118"/>
      <c r="F2923" s="118"/>
      <c r="G2923" s="118"/>
      <c r="H2923" s="118"/>
      <c r="I2923" s="118"/>
      <c r="J2923" s="118"/>
      <c r="K2923" s="118"/>
      <c r="L2923" s="118"/>
      <c r="M2923" s="118"/>
      <c r="N2923" s="93"/>
    </row>
    <row r="2924" spans="2:14">
      <c r="B2924" s="118"/>
      <c r="C2924" s="118"/>
      <c r="D2924" s="118"/>
      <c r="E2924" s="118"/>
      <c r="F2924" s="118"/>
      <c r="G2924" s="118"/>
      <c r="H2924" s="118"/>
      <c r="I2924" s="118"/>
      <c r="J2924" s="118"/>
      <c r="K2924" s="118"/>
      <c r="L2924" s="118"/>
      <c r="M2924" s="118"/>
      <c r="N2924" s="93"/>
    </row>
    <row r="2925" spans="2:14">
      <c r="B2925" s="118"/>
      <c r="C2925" s="118"/>
      <c r="D2925" s="118"/>
      <c r="E2925" s="118"/>
      <c r="F2925" s="118"/>
      <c r="G2925" s="118"/>
      <c r="H2925" s="118"/>
      <c r="I2925" s="118"/>
      <c r="J2925" s="118"/>
      <c r="K2925" s="118"/>
      <c r="L2925" s="118"/>
      <c r="M2925" s="118"/>
      <c r="N2925" s="93"/>
    </row>
    <row r="2926" spans="2:14">
      <c r="B2926" s="118"/>
      <c r="C2926" s="118"/>
      <c r="D2926" s="118"/>
      <c r="E2926" s="118"/>
      <c r="F2926" s="118"/>
      <c r="G2926" s="118"/>
      <c r="H2926" s="118"/>
      <c r="I2926" s="118"/>
      <c r="J2926" s="118"/>
      <c r="K2926" s="118"/>
      <c r="L2926" s="118"/>
      <c r="M2926" s="118"/>
      <c r="N2926" s="93"/>
    </row>
    <row r="2927" spans="2:14">
      <c r="B2927" s="118"/>
      <c r="C2927" s="118"/>
      <c r="D2927" s="118"/>
      <c r="E2927" s="118"/>
      <c r="F2927" s="118"/>
      <c r="G2927" s="118"/>
      <c r="H2927" s="118"/>
      <c r="I2927" s="118"/>
      <c r="J2927" s="118"/>
      <c r="K2927" s="118"/>
      <c r="L2927" s="118"/>
      <c r="M2927" s="118"/>
      <c r="N2927" s="93"/>
    </row>
    <row r="2928" spans="2:14">
      <c r="B2928" s="118"/>
      <c r="C2928" s="118"/>
      <c r="D2928" s="118"/>
      <c r="E2928" s="118"/>
      <c r="F2928" s="118"/>
      <c r="G2928" s="118"/>
      <c r="H2928" s="118"/>
      <c r="I2928" s="118"/>
      <c r="J2928" s="118"/>
      <c r="K2928" s="118"/>
      <c r="L2928" s="118"/>
      <c r="M2928" s="118"/>
      <c r="N2928" s="93"/>
    </row>
    <row r="2929" spans="2:14">
      <c r="B2929" s="118"/>
      <c r="C2929" s="118"/>
      <c r="D2929" s="118"/>
      <c r="E2929" s="118"/>
      <c r="F2929" s="118"/>
      <c r="G2929" s="118"/>
      <c r="H2929" s="118"/>
      <c r="I2929" s="118"/>
      <c r="J2929" s="118"/>
      <c r="K2929" s="118"/>
      <c r="L2929" s="118"/>
      <c r="M2929" s="118"/>
      <c r="N2929" s="93"/>
    </row>
    <row r="2930" spans="2:14">
      <c r="B2930" s="118"/>
      <c r="C2930" s="118"/>
      <c r="D2930" s="118"/>
      <c r="E2930" s="118"/>
      <c r="F2930" s="118"/>
      <c r="G2930" s="118"/>
      <c r="H2930" s="118"/>
      <c r="I2930" s="118"/>
      <c r="J2930" s="118"/>
      <c r="K2930" s="118"/>
      <c r="L2930" s="118"/>
      <c r="M2930" s="118"/>
      <c r="N2930" s="93"/>
    </row>
    <row r="2931" spans="2:14">
      <c r="B2931" s="118"/>
      <c r="C2931" s="118"/>
      <c r="D2931" s="118"/>
      <c r="E2931" s="118"/>
      <c r="F2931" s="118"/>
      <c r="G2931" s="118"/>
      <c r="H2931" s="118"/>
      <c r="I2931" s="118"/>
      <c r="J2931" s="118"/>
      <c r="K2931" s="118"/>
      <c r="L2931" s="118"/>
      <c r="M2931" s="118"/>
      <c r="N2931" s="93"/>
    </row>
    <row r="2932" spans="2:14">
      <c r="B2932" s="118"/>
      <c r="C2932" s="118"/>
      <c r="D2932" s="118"/>
      <c r="E2932" s="118"/>
      <c r="F2932" s="118"/>
      <c r="G2932" s="118"/>
      <c r="H2932" s="118"/>
      <c r="I2932" s="118"/>
      <c r="J2932" s="118"/>
      <c r="K2932" s="118"/>
      <c r="L2932" s="118"/>
      <c r="M2932" s="118"/>
      <c r="N2932" s="93"/>
    </row>
    <row r="2933" spans="2:14">
      <c r="B2933" s="118"/>
      <c r="C2933" s="118"/>
      <c r="D2933" s="118"/>
      <c r="E2933" s="118"/>
      <c r="F2933" s="118"/>
      <c r="G2933" s="118"/>
      <c r="H2933" s="118"/>
      <c r="I2933" s="118"/>
      <c r="J2933" s="118"/>
      <c r="K2933" s="118"/>
      <c r="L2933" s="118"/>
      <c r="M2933" s="118"/>
      <c r="N2933" s="93"/>
    </row>
    <row r="2934" spans="2:14">
      <c r="B2934" s="118"/>
      <c r="C2934" s="118"/>
      <c r="D2934" s="118"/>
      <c r="E2934" s="118"/>
      <c r="F2934" s="118"/>
      <c r="G2934" s="118"/>
      <c r="H2934" s="118"/>
      <c r="I2934" s="118"/>
      <c r="J2934" s="118"/>
      <c r="K2934" s="118"/>
      <c r="L2934" s="118"/>
      <c r="M2934" s="118"/>
      <c r="N2934" s="93"/>
    </row>
    <row r="2935" spans="2:14">
      <c r="B2935" s="118"/>
      <c r="C2935" s="118"/>
      <c r="D2935" s="118"/>
      <c r="E2935" s="118"/>
      <c r="F2935" s="118"/>
      <c r="G2935" s="118"/>
      <c r="H2935" s="118"/>
      <c r="I2935" s="118"/>
      <c r="J2935" s="118"/>
      <c r="K2935" s="118"/>
      <c r="L2935" s="118"/>
      <c r="M2935" s="118"/>
      <c r="N2935" s="93"/>
    </row>
    <row r="2936" spans="2:14">
      <c r="B2936" s="118"/>
      <c r="C2936" s="118"/>
      <c r="D2936" s="118"/>
      <c r="E2936" s="118"/>
      <c r="F2936" s="118"/>
      <c r="G2936" s="118"/>
      <c r="H2936" s="118"/>
      <c r="I2936" s="118"/>
      <c r="J2936" s="118"/>
      <c r="K2936" s="118"/>
      <c r="L2936" s="118"/>
      <c r="M2936" s="118"/>
      <c r="N2936" s="93"/>
    </row>
    <row r="2937" spans="2:14">
      <c r="B2937" s="118"/>
      <c r="C2937" s="118"/>
      <c r="D2937" s="118"/>
      <c r="E2937" s="118"/>
      <c r="F2937" s="118"/>
      <c r="G2937" s="118"/>
      <c r="H2937" s="118"/>
      <c r="I2937" s="118"/>
      <c r="J2937" s="118"/>
      <c r="K2937" s="118"/>
      <c r="L2937" s="118"/>
      <c r="M2937" s="118"/>
      <c r="N2937" s="93"/>
    </row>
    <row r="2938" spans="2:14">
      <c r="B2938" s="118"/>
      <c r="C2938" s="118"/>
      <c r="D2938" s="118"/>
      <c r="E2938" s="118"/>
      <c r="F2938" s="118"/>
      <c r="G2938" s="118"/>
      <c r="H2938" s="118"/>
      <c r="I2938" s="118"/>
      <c r="J2938" s="118"/>
      <c r="K2938" s="118"/>
      <c r="L2938" s="118"/>
      <c r="M2938" s="118"/>
      <c r="N2938" s="93"/>
    </row>
    <row r="2939" spans="2:14">
      <c r="B2939" s="118"/>
      <c r="C2939" s="118"/>
      <c r="D2939" s="118"/>
      <c r="E2939" s="118"/>
      <c r="F2939" s="118"/>
      <c r="G2939" s="118"/>
      <c r="H2939" s="118"/>
      <c r="I2939" s="118"/>
      <c r="J2939" s="118"/>
      <c r="K2939" s="118"/>
      <c r="L2939" s="118"/>
      <c r="M2939" s="118"/>
      <c r="N2939" s="93"/>
    </row>
    <row r="2940" spans="2:14">
      <c r="B2940" s="118"/>
      <c r="C2940" s="118"/>
      <c r="D2940" s="118"/>
      <c r="E2940" s="118"/>
      <c r="F2940" s="118"/>
      <c r="G2940" s="118"/>
      <c r="H2940" s="118"/>
      <c r="I2940" s="118"/>
      <c r="J2940" s="118"/>
      <c r="K2940" s="118"/>
      <c r="L2940" s="118"/>
      <c r="M2940" s="118"/>
      <c r="N2940" s="93"/>
    </row>
    <row r="2941" spans="2:14">
      <c r="B2941" s="118"/>
      <c r="C2941" s="118"/>
      <c r="D2941" s="118"/>
      <c r="E2941" s="118"/>
      <c r="F2941" s="118"/>
      <c r="G2941" s="118"/>
      <c r="H2941" s="118"/>
      <c r="I2941" s="118"/>
      <c r="J2941" s="118"/>
      <c r="K2941" s="118"/>
      <c r="L2941" s="118"/>
      <c r="M2941" s="118"/>
      <c r="N2941" s="93"/>
    </row>
    <row r="2942" spans="2:14">
      <c r="B2942" s="118"/>
      <c r="C2942" s="118"/>
      <c r="D2942" s="118"/>
      <c r="E2942" s="118"/>
      <c r="F2942" s="118"/>
      <c r="G2942" s="118"/>
      <c r="H2942" s="118"/>
      <c r="I2942" s="118"/>
      <c r="J2942" s="118"/>
      <c r="K2942" s="118"/>
      <c r="L2942" s="118"/>
      <c r="M2942" s="118"/>
      <c r="N2942" s="93"/>
    </row>
    <row r="2943" spans="2:14">
      <c r="B2943" s="118"/>
      <c r="C2943" s="118"/>
      <c r="D2943" s="118"/>
      <c r="E2943" s="118"/>
      <c r="F2943" s="118"/>
      <c r="G2943" s="118"/>
      <c r="H2943" s="118"/>
      <c r="I2943" s="118"/>
      <c r="J2943" s="118"/>
      <c r="K2943" s="118"/>
      <c r="L2943" s="118"/>
      <c r="M2943" s="118"/>
      <c r="N2943" s="93"/>
    </row>
    <row r="2944" spans="2:14">
      <c r="B2944" s="118"/>
      <c r="C2944" s="118"/>
      <c r="D2944" s="118"/>
      <c r="E2944" s="118"/>
      <c r="F2944" s="118"/>
      <c r="G2944" s="118"/>
      <c r="H2944" s="118"/>
      <c r="I2944" s="118"/>
      <c r="J2944" s="118"/>
      <c r="K2944" s="118"/>
      <c r="L2944" s="118"/>
      <c r="M2944" s="118"/>
      <c r="N2944" s="93"/>
    </row>
    <row r="2945" spans="2:14">
      <c r="B2945" s="118"/>
      <c r="C2945" s="118"/>
      <c r="D2945" s="118"/>
      <c r="E2945" s="118"/>
      <c r="F2945" s="118"/>
      <c r="G2945" s="118"/>
      <c r="H2945" s="118"/>
      <c r="I2945" s="118"/>
      <c r="J2945" s="118"/>
      <c r="K2945" s="118"/>
      <c r="L2945" s="118"/>
      <c r="M2945" s="118"/>
      <c r="N2945" s="93"/>
    </row>
    <row r="2946" spans="2:14">
      <c r="B2946" s="118"/>
      <c r="C2946" s="118"/>
      <c r="D2946" s="118"/>
      <c r="E2946" s="118"/>
      <c r="F2946" s="118"/>
      <c r="G2946" s="118"/>
      <c r="H2946" s="118"/>
      <c r="I2946" s="118"/>
      <c r="J2946" s="118"/>
      <c r="K2946" s="118"/>
      <c r="L2946" s="118"/>
      <c r="M2946" s="118"/>
      <c r="N2946" s="93"/>
    </row>
    <row r="2947" spans="2:14">
      <c r="B2947" s="118"/>
      <c r="C2947" s="118"/>
      <c r="D2947" s="118"/>
      <c r="E2947" s="118"/>
      <c r="F2947" s="118"/>
      <c r="G2947" s="118"/>
      <c r="H2947" s="118"/>
      <c r="I2947" s="118"/>
      <c r="J2947" s="118"/>
      <c r="K2947" s="118"/>
      <c r="L2947" s="118"/>
      <c r="M2947" s="118"/>
      <c r="N2947" s="93"/>
    </row>
    <row r="2948" spans="2:14">
      <c r="B2948" s="118"/>
      <c r="C2948" s="118"/>
      <c r="D2948" s="118"/>
      <c r="E2948" s="118"/>
      <c r="F2948" s="118"/>
      <c r="G2948" s="118"/>
      <c r="H2948" s="118"/>
      <c r="I2948" s="118"/>
      <c r="J2948" s="118"/>
      <c r="K2948" s="118"/>
      <c r="L2948" s="118"/>
      <c r="M2948" s="118"/>
      <c r="N2948" s="93"/>
    </row>
    <row r="2949" spans="2:14">
      <c r="B2949" s="118"/>
      <c r="C2949" s="118"/>
      <c r="D2949" s="118"/>
      <c r="E2949" s="118"/>
      <c r="F2949" s="118"/>
      <c r="G2949" s="118"/>
      <c r="H2949" s="118"/>
      <c r="I2949" s="118"/>
      <c r="J2949" s="118"/>
      <c r="K2949" s="118"/>
      <c r="L2949" s="118"/>
      <c r="M2949" s="118"/>
      <c r="N2949" s="93"/>
    </row>
    <row r="2950" spans="2:14">
      <c r="B2950" s="118"/>
      <c r="C2950" s="118"/>
      <c r="D2950" s="118"/>
      <c r="E2950" s="118"/>
      <c r="F2950" s="118"/>
      <c r="G2950" s="118"/>
      <c r="H2950" s="118"/>
      <c r="I2950" s="118"/>
      <c r="J2950" s="118"/>
      <c r="K2950" s="118"/>
      <c r="L2950" s="118"/>
      <c r="M2950" s="118"/>
      <c r="N2950" s="93"/>
    </row>
    <row r="2951" spans="2:14">
      <c r="B2951" s="118"/>
      <c r="C2951" s="118"/>
      <c r="D2951" s="118"/>
      <c r="E2951" s="118"/>
      <c r="F2951" s="118"/>
      <c r="G2951" s="118"/>
      <c r="H2951" s="118"/>
      <c r="I2951" s="118"/>
      <c r="J2951" s="118"/>
      <c r="K2951" s="118"/>
      <c r="L2951" s="118"/>
      <c r="M2951" s="118"/>
      <c r="N2951" s="93"/>
    </row>
    <row r="2952" spans="2:14">
      <c r="B2952" s="118"/>
      <c r="C2952" s="118"/>
      <c r="D2952" s="118"/>
      <c r="E2952" s="118"/>
      <c r="F2952" s="118"/>
      <c r="G2952" s="118"/>
      <c r="H2952" s="118"/>
      <c r="I2952" s="118"/>
      <c r="J2952" s="118"/>
      <c r="K2952" s="118"/>
      <c r="L2952" s="118"/>
      <c r="M2952" s="118"/>
      <c r="N2952" s="93"/>
    </row>
    <row r="2953" spans="2:14">
      <c r="B2953" s="118"/>
      <c r="C2953" s="118"/>
      <c r="D2953" s="118"/>
      <c r="E2953" s="118"/>
      <c r="F2953" s="118"/>
      <c r="G2953" s="118"/>
      <c r="H2953" s="118"/>
      <c r="I2953" s="118"/>
      <c r="J2953" s="118"/>
      <c r="K2953" s="118"/>
      <c r="L2953" s="118"/>
      <c r="M2953" s="118"/>
      <c r="N2953" s="93"/>
    </row>
    <row r="2954" spans="2:14">
      <c r="B2954" s="118"/>
      <c r="C2954" s="118"/>
      <c r="D2954" s="118"/>
      <c r="E2954" s="118"/>
      <c r="F2954" s="118"/>
      <c r="G2954" s="118"/>
      <c r="H2954" s="118"/>
      <c r="I2954" s="118"/>
      <c r="J2954" s="118"/>
      <c r="K2954" s="118"/>
      <c r="L2954" s="118"/>
      <c r="M2954" s="118"/>
      <c r="N2954" s="93"/>
    </row>
    <row r="2955" spans="2:14">
      <c r="B2955" s="118"/>
      <c r="C2955" s="118"/>
      <c r="D2955" s="118"/>
      <c r="E2955" s="118"/>
      <c r="F2955" s="118"/>
      <c r="G2955" s="118"/>
      <c r="H2955" s="118"/>
      <c r="I2955" s="118"/>
      <c r="J2955" s="118"/>
      <c r="K2955" s="118"/>
      <c r="L2955" s="118"/>
      <c r="M2955" s="118"/>
      <c r="N2955" s="93"/>
    </row>
    <row r="2956" spans="2:14">
      <c r="B2956" s="118"/>
      <c r="C2956" s="118"/>
      <c r="D2956" s="118"/>
      <c r="E2956" s="118"/>
      <c r="F2956" s="118"/>
      <c r="G2956" s="118"/>
      <c r="H2956" s="118"/>
      <c r="I2956" s="118"/>
      <c r="J2956" s="118"/>
      <c r="K2956" s="118"/>
      <c r="L2956" s="118"/>
      <c r="M2956" s="118"/>
      <c r="N2956" s="93"/>
    </row>
    <row r="2957" spans="2:14">
      <c r="B2957" s="118"/>
      <c r="C2957" s="118"/>
      <c r="D2957" s="118"/>
      <c r="E2957" s="118"/>
      <c r="F2957" s="118"/>
      <c r="G2957" s="118"/>
      <c r="H2957" s="118"/>
      <c r="I2957" s="118"/>
      <c r="J2957" s="118"/>
      <c r="K2957" s="118"/>
      <c r="L2957" s="118"/>
      <c r="M2957" s="118"/>
      <c r="N2957" s="93"/>
    </row>
    <row r="2958" spans="2:14">
      <c r="B2958" s="118"/>
      <c r="C2958" s="118"/>
      <c r="D2958" s="118"/>
      <c r="E2958" s="118"/>
      <c r="F2958" s="118"/>
      <c r="G2958" s="118"/>
      <c r="H2958" s="118"/>
      <c r="I2958" s="118"/>
      <c r="J2958" s="118"/>
      <c r="K2958" s="118"/>
      <c r="L2958" s="118"/>
      <c r="M2958" s="118"/>
      <c r="N2958" s="93"/>
    </row>
    <row r="2959" spans="2:14">
      <c r="B2959" s="118"/>
      <c r="C2959" s="118"/>
      <c r="D2959" s="118"/>
      <c r="E2959" s="118"/>
      <c r="F2959" s="118"/>
      <c r="G2959" s="118"/>
      <c r="H2959" s="118"/>
      <c r="I2959" s="118"/>
      <c r="J2959" s="118"/>
      <c r="K2959" s="118"/>
      <c r="L2959" s="118"/>
      <c r="M2959" s="118"/>
      <c r="N2959" s="93"/>
    </row>
    <row r="2960" spans="2:14">
      <c r="B2960" s="118"/>
      <c r="C2960" s="118"/>
      <c r="D2960" s="118"/>
      <c r="E2960" s="118"/>
      <c r="F2960" s="118"/>
      <c r="G2960" s="118"/>
      <c r="H2960" s="118"/>
      <c r="I2960" s="118"/>
      <c r="J2960" s="118"/>
      <c r="K2960" s="118"/>
      <c r="L2960" s="118"/>
      <c r="M2960" s="118"/>
      <c r="N2960" s="93"/>
    </row>
    <row r="2961" spans="2:14">
      <c r="B2961" s="118"/>
      <c r="C2961" s="118"/>
      <c r="D2961" s="118"/>
      <c r="E2961" s="118"/>
      <c r="F2961" s="118"/>
      <c r="G2961" s="118"/>
      <c r="H2961" s="118"/>
      <c r="I2961" s="118"/>
      <c r="J2961" s="118"/>
      <c r="K2961" s="118"/>
      <c r="L2961" s="118"/>
      <c r="M2961" s="118"/>
      <c r="N2961" s="93"/>
    </row>
    <row r="2962" spans="2:14">
      <c r="B2962" s="118"/>
      <c r="C2962" s="118"/>
      <c r="D2962" s="118"/>
      <c r="E2962" s="118"/>
      <c r="F2962" s="118"/>
      <c r="G2962" s="118"/>
      <c r="H2962" s="118"/>
      <c r="I2962" s="118"/>
      <c r="J2962" s="118"/>
      <c r="K2962" s="118"/>
      <c r="L2962" s="118"/>
      <c r="M2962" s="118"/>
      <c r="N2962" s="93"/>
    </row>
    <row r="2963" spans="2:14">
      <c r="B2963" s="118"/>
      <c r="C2963" s="118"/>
      <c r="D2963" s="118"/>
      <c r="E2963" s="118"/>
      <c r="F2963" s="118"/>
      <c r="G2963" s="118"/>
      <c r="H2963" s="118"/>
      <c r="I2963" s="118"/>
      <c r="J2963" s="118"/>
      <c r="K2963" s="118"/>
      <c r="L2963" s="118"/>
      <c r="M2963" s="118"/>
      <c r="N2963" s="93"/>
    </row>
    <row r="2964" spans="2:14">
      <c r="B2964" s="118"/>
      <c r="C2964" s="118"/>
      <c r="D2964" s="118"/>
      <c r="E2964" s="118"/>
      <c r="F2964" s="118"/>
      <c r="G2964" s="118"/>
      <c r="H2964" s="118"/>
      <c r="I2964" s="118"/>
      <c r="J2964" s="118"/>
      <c r="K2964" s="118"/>
      <c r="L2964" s="118"/>
      <c r="M2964" s="118"/>
      <c r="N2964" s="93"/>
    </row>
    <row r="2965" spans="2:14">
      <c r="B2965" s="118"/>
      <c r="C2965" s="118"/>
      <c r="D2965" s="118"/>
      <c r="E2965" s="118"/>
      <c r="F2965" s="118"/>
      <c r="G2965" s="118"/>
      <c r="H2965" s="118"/>
      <c r="I2965" s="118"/>
      <c r="J2965" s="118"/>
      <c r="K2965" s="118"/>
      <c r="L2965" s="118"/>
      <c r="M2965" s="118"/>
      <c r="N2965" s="93"/>
    </row>
    <row r="2966" spans="2:14">
      <c r="B2966" s="118"/>
      <c r="C2966" s="118"/>
      <c r="D2966" s="118"/>
      <c r="E2966" s="118"/>
      <c r="F2966" s="118"/>
      <c r="G2966" s="118"/>
      <c r="H2966" s="118"/>
      <c r="I2966" s="118"/>
      <c r="J2966" s="118"/>
      <c r="K2966" s="118"/>
      <c r="L2966" s="118"/>
      <c r="M2966" s="118"/>
      <c r="N2966" s="93"/>
    </row>
    <row r="2967" spans="2:14">
      <c r="B2967" s="118"/>
      <c r="C2967" s="118"/>
      <c r="D2967" s="118"/>
      <c r="E2967" s="118"/>
      <c r="F2967" s="118"/>
      <c r="G2967" s="118"/>
      <c r="H2967" s="118"/>
      <c r="I2967" s="118"/>
      <c r="J2967" s="118"/>
      <c r="K2967" s="118"/>
      <c r="L2967" s="118"/>
      <c r="M2967" s="118"/>
      <c r="N2967" s="93"/>
    </row>
    <row r="2968" spans="2:14">
      <c r="B2968" s="118"/>
      <c r="C2968" s="118"/>
      <c r="D2968" s="118"/>
      <c r="E2968" s="118"/>
      <c r="F2968" s="118"/>
      <c r="G2968" s="118"/>
      <c r="H2968" s="118"/>
      <c r="I2968" s="118"/>
      <c r="J2968" s="118"/>
      <c r="K2968" s="118"/>
      <c r="L2968" s="118"/>
      <c r="M2968" s="118"/>
      <c r="N2968" s="93"/>
    </row>
    <row r="2969" spans="2:14">
      <c r="B2969" s="118"/>
      <c r="C2969" s="118"/>
      <c r="D2969" s="118"/>
      <c r="E2969" s="118"/>
      <c r="F2969" s="118"/>
      <c r="G2969" s="118"/>
      <c r="H2969" s="118"/>
      <c r="I2969" s="118"/>
      <c r="J2969" s="118"/>
      <c r="K2969" s="118"/>
      <c r="L2969" s="118"/>
      <c r="M2969" s="118"/>
      <c r="N2969" s="93"/>
    </row>
    <row r="2970" spans="2:14">
      <c r="B2970" s="118"/>
      <c r="C2970" s="118"/>
      <c r="D2970" s="118"/>
      <c r="E2970" s="118"/>
      <c r="F2970" s="118"/>
      <c r="G2970" s="118"/>
      <c r="H2970" s="118"/>
      <c r="I2970" s="118"/>
      <c r="J2970" s="118"/>
      <c r="K2970" s="118"/>
      <c r="L2970" s="118"/>
      <c r="M2970" s="118"/>
      <c r="N2970" s="93"/>
    </row>
    <row r="2971" spans="2:14">
      <c r="B2971" s="118"/>
      <c r="C2971" s="118"/>
      <c r="D2971" s="118"/>
      <c r="E2971" s="118"/>
      <c r="F2971" s="118"/>
      <c r="G2971" s="118"/>
      <c r="H2971" s="118"/>
      <c r="I2971" s="118"/>
      <c r="J2971" s="118"/>
      <c r="K2971" s="118"/>
      <c r="L2971" s="118"/>
      <c r="M2971" s="118"/>
      <c r="N2971" s="93"/>
    </row>
    <row r="2972" spans="2:14">
      <c r="B2972" s="118"/>
      <c r="C2972" s="118"/>
      <c r="D2972" s="118"/>
      <c r="E2972" s="118"/>
      <c r="F2972" s="118"/>
      <c r="G2972" s="118"/>
      <c r="H2972" s="118"/>
      <c r="I2972" s="118"/>
      <c r="J2972" s="118"/>
      <c r="K2972" s="118"/>
      <c r="L2972" s="118"/>
      <c r="M2972" s="118"/>
      <c r="N2972" s="93"/>
    </row>
    <row r="2973" spans="2:14">
      <c r="B2973" s="118"/>
      <c r="C2973" s="118"/>
      <c r="D2973" s="118"/>
      <c r="E2973" s="118"/>
      <c r="F2973" s="118"/>
      <c r="G2973" s="118"/>
      <c r="H2973" s="118"/>
      <c r="I2973" s="118"/>
      <c r="J2973" s="118"/>
      <c r="K2973" s="118"/>
      <c r="L2973" s="118"/>
      <c r="M2973" s="118"/>
      <c r="N2973" s="93"/>
    </row>
    <row r="2974" spans="2:14">
      <c r="B2974" s="118"/>
      <c r="C2974" s="118"/>
      <c r="D2974" s="118"/>
      <c r="E2974" s="118"/>
      <c r="F2974" s="118"/>
      <c r="G2974" s="118"/>
      <c r="H2974" s="118"/>
      <c r="I2974" s="118"/>
      <c r="J2974" s="118"/>
      <c r="K2974" s="118"/>
      <c r="L2974" s="118"/>
      <c r="M2974" s="118"/>
      <c r="N2974" s="93"/>
    </row>
    <row r="2975" spans="2:14">
      <c r="B2975" s="118"/>
      <c r="C2975" s="118"/>
      <c r="D2975" s="118"/>
      <c r="E2975" s="118"/>
      <c r="F2975" s="118"/>
      <c r="G2975" s="118"/>
      <c r="H2975" s="118"/>
      <c r="I2975" s="118"/>
      <c r="J2975" s="118"/>
      <c r="K2975" s="118"/>
      <c r="L2975" s="118"/>
      <c r="M2975" s="118"/>
      <c r="N2975" s="93"/>
    </row>
    <row r="2976" spans="2:14">
      <c r="B2976" s="118"/>
      <c r="C2976" s="118"/>
      <c r="D2976" s="118"/>
      <c r="E2976" s="118"/>
      <c r="F2976" s="118"/>
      <c r="G2976" s="118"/>
      <c r="H2976" s="118"/>
      <c r="I2976" s="118"/>
      <c r="J2976" s="118"/>
      <c r="K2976" s="118"/>
      <c r="L2976" s="118"/>
      <c r="M2976" s="118"/>
      <c r="N2976" s="93"/>
    </row>
    <row r="2977" spans="2:14">
      <c r="B2977" s="118"/>
      <c r="C2977" s="118"/>
      <c r="D2977" s="118"/>
      <c r="E2977" s="118"/>
      <c r="F2977" s="118"/>
      <c r="G2977" s="118"/>
      <c r="H2977" s="118"/>
      <c r="I2977" s="118"/>
      <c r="J2977" s="118"/>
      <c r="K2977" s="118"/>
      <c r="L2977" s="118"/>
      <c r="M2977" s="118"/>
      <c r="N2977" s="93"/>
    </row>
    <row r="2978" spans="2:14">
      <c r="B2978" s="118"/>
      <c r="C2978" s="118"/>
      <c r="D2978" s="118"/>
      <c r="E2978" s="118"/>
      <c r="F2978" s="118"/>
      <c r="G2978" s="118"/>
      <c r="H2978" s="118"/>
      <c r="I2978" s="118"/>
      <c r="J2978" s="118"/>
      <c r="K2978" s="118"/>
      <c r="L2978" s="118"/>
      <c r="M2978" s="118"/>
      <c r="N2978" s="93"/>
    </row>
    <row r="2979" spans="2:14">
      <c r="B2979" s="118"/>
      <c r="C2979" s="118"/>
      <c r="D2979" s="118"/>
      <c r="E2979" s="118"/>
      <c r="F2979" s="118"/>
      <c r="G2979" s="118"/>
      <c r="H2979" s="118"/>
      <c r="I2979" s="118"/>
      <c r="J2979" s="118"/>
      <c r="K2979" s="118"/>
      <c r="L2979" s="118"/>
      <c r="M2979" s="118"/>
      <c r="N2979" s="93"/>
    </row>
    <row r="2980" spans="2:14">
      <c r="B2980" s="118"/>
      <c r="C2980" s="118"/>
      <c r="D2980" s="118"/>
      <c r="E2980" s="118"/>
      <c r="F2980" s="118"/>
      <c r="G2980" s="118"/>
      <c r="H2980" s="118"/>
      <c r="I2980" s="118"/>
      <c r="J2980" s="118"/>
      <c r="K2980" s="118"/>
      <c r="L2980" s="118"/>
      <c r="M2980" s="118"/>
      <c r="N2980" s="93"/>
    </row>
    <row r="2981" spans="2:14">
      <c r="B2981" s="118"/>
      <c r="C2981" s="118"/>
      <c r="D2981" s="118"/>
      <c r="E2981" s="118"/>
      <c r="F2981" s="118"/>
      <c r="G2981" s="118"/>
      <c r="H2981" s="118"/>
      <c r="I2981" s="118"/>
      <c r="J2981" s="118"/>
      <c r="K2981" s="118"/>
      <c r="L2981" s="118"/>
      <c r="M2981" s="118"/>
      <c r="N2981" s="93"/>
    </row>
    <row r="2982" spans="2:14">
      <c r="B2982" s="118"/>
      <c r="C2982" s="118"/>
      <c r="D2982" s="118"/>
      <c r="E2982" s="118"/>
      <c r="F2982" s="118"/>
      <c r="G2982" s="118"/>
      <c r="H2982" s="118"/>
      <c r="I2982" s="118"/>
      <c r="J2982" s="118"/>
      <c r="K2982" s="118"/>
      <c r="L2982" s="118"/>
      <c r="M2982" s="118"/>
      <c r="N2982" s="93"/>
    </row>
    <row r="2983" spans="2:14">
      <c r="B2983" s="118"/>
      <c r="C2983" s="118"/>
      <c r="D2983" s="118"/>
      <c r="E2983" s="118"/>
      <c r="F2983" s="118"/>
      <c r="G2983" s="118"/>
      <c r="H2983" s="118"/>
      <c r="I2983" s="118"/>
      <c r="J2983" s="118"/>
      <c r="K2983" s="118"/>
      <c r="L2983" s="118"/>
      <c r="M2983" s="118"/>
      <c r="N2983" s="93"/>
    </row>
    <row r="2984" spans="2:14">
      <c r="B2984" s="118"/>
      <c r="C2984" s="118"/>
      <c r="D2984" s="118"/>
      <c r="E2984" s="118"/>
      <c r="F2984" s="118"/>
      <c r="G2984" s="118"/>
      <c r="H2984" s="118"/>
      <c r="I2984" s="118"/>
      <c r="J2984" s="118"/>
      <c r="K2984" s="118"/>
      <c r="L2984" s="118"/>
      <c r="M2984" s="118"/>
      <c r="N2984" s="93"/>
    </row>
    <row r="2985" spans="2:14">
      <c r="B2985" s="118"/>
      <c r="C2985" s="118"/>
      <c r="D2985" s="118"/>
      <c r="E2985" s="118"/>
      <c r="F2985" s="118"/>
      <c r="G2985" s="118"/>
      <c r="H2985" s="118"/>
      <c r="I2985" s="118"/>
      <c r="J2985" s="118"/>
      <c r="K2985" s="118"/>
      <c r="L2985" s="118"/>
      <c r="M2985" s="118"/>
      <c r="N2985" s="93"/>
    </row>
    <row r="2986" spans="2:14">
      <c r="B2986" s="118"/>
      <c r="C2986" s="118"/>
      <c r="D2986" s="118"/>
      <c r="E2986" s="118"/>
      <c r="F2986" s="118"/>
      <c r="G2986" s="118"/>
      <c r="H2986" s="118"/>
      <c r="I2986" s="118"/>
      <c r="J2986" s="118"/>
      <c r="K2986" s="118"/>
      <c r="L2986" s="118"/>
      <c r="M2986" s="118"/>
      <c r="N2986" s="93"/>
    </row>
    <row r="2987" spans="2:14">
      <c r="B2987" s="118"/>
      <c r="C2987" s="118"/>
      <c r="D2987" s="118"/>
      <c r="E2987" s="118"/>
      <c r="F2987" s="118"/>
      <c r="G2987" s="118"/>
      <c r="H2987" s="118"/>
      <c r="I2987" s="118"/>
      <c r="J2987" s="118"/>
      <c r="K2987" s="118"/>
      <c r="L2987" s="118"/>
      <c r="M2987" s="118"/>
      <c r="N2987" s="93"/>
    </row>
    <row r="2988" spans="2:14">
      <c r="B2988" s="118"/>
      <c r="C2988" s="118"/>
      <c r="D2988" s="118"/>
      <c r="E2988" s="118"/>
      <c r="F2988" s="118"/>
      <c r="G2988" s="118"/>
      <c r="H2988" s="118"/>
      <c r="I2988" s="118"/>
      <c r="J2988" s="118"/>
      <c r="K2988" s="118"/>
      <c r="L2988" s="118"/>
      <c r="M2988" s="118"/>
      <c r="N2988" s="93"/>
    </row>
    <row r="2989" spans="2:14">
      <c r="B2989" s="118"/>
      <c r="C2989" s="118"/>
      <c r="D2989" s="118"/>
      <c r="E2989" s="118"/>
      <c r="F2989" s="118"/>
      <c r="G2989" s="118"/>
      <c r="H2989" s="118"/>
      <c r="I2989" s="118"/>
      <c r="J2989" s="118"/>
      <c r="K2989" s="118"/>
      <c r="L2989" s="118"/>
      <c r="M2989" s="118"/>
      <c r="N2989" s="93"/>
    </row>
    <row r="2990" spans="2:14">
      <c r="B2990" s="118"/>
      <c r="C2990" s="118"/>
      <c r="D2990" s="118"/>
      <c r="E2990" s="118"/>
      <c r="F2990" s="118"/>
      <c r="G2990" s="118"/>
      <c r="H2990" s="118"/>
      <c r="I2990" s="118"/>
      <c r="J2990" s="118"/>
      <c r="K2990" s="118"/>
      <c r="L2990" s="118"/>
      <c r="M2990" s="118"/>
      <c r="N2990" s="93"/>
    </row>
    <row r="2991" spans="2:14">
      <c r="B2991" s="118"/>
      <c r="C2991" s="118"/>
      <c r="D2991" s="118"/>
      <c r="E2991" s="118"/>
      <c r="F2991" s="118"/>
      <c r="G2991" s="118"/>
      <c r="H2991" s="118"/>
      <c r="I2991" s="118"/>
      <c r="J2991" s="118"/>
      <c r="K2991" s="118"/>
      <c r="L2991" s="118"/>
      <c r="M2991" s="118"/>
      <c r="N2991" s="93"/>
    </row>
    <row r="2992" spans="2:14">
      <c r="B2992" s="118"/>
      <c r="C2992" s="118"/>
      <c r="D2992" s="118"/>
      <c r="E2992" s="118"/>
      <c r="F2992" s="118"/>
      <c r="G2992" s="118"/>
      <c r="H2992" s="118"/>
      <c r="I2992" s="118"/>
      <c r="J2992" s="118"/>
      <c r="K2992" s="118"/>
      <c r="L2992" s="118"/>
      <c r="M2992" s="118"/>
      <c r="N2992" s="93"/>
    </row>
    <row r="2993" spans="2:14">
      <c r="B2993" s="118"/>
      <c r="C2993" s="118"/>
      <c r="D2993" s="118"/>
      <c r="E2993" s="118"/>
      <c r="F2993" s="118"/>
      <c r="G2993" s="118"/>
      <c r="H2993" s="118"/>
      <c r="I2993" s="118"/>
      <c r="J2993" s="118"/>
      <c r="K2993" s="118"/>
      <c r="L2993" s="118"/>
      <c r="M2993" s="118"/>
      <c r="N2993" s="93"/>
    </row>
    <row r="2994" spans="2:14">
      <c r="B2994" s="118"/>
      <c r="C2994" s="118"/>
      <c r="D2994" s="118"/>
      <c r="E2994" s="118"/>
      <c r="F2994" s="118"/>
      <c r="G2994" s="118"/>
      <c r="H2994" s="118"/>
      <c r="I2994" s="118"/>
      <c r="J2994" s="118"/>
      <c r="K2994" s="118"/>
      <c r="L2994" s="118"/>
      <c r="M2994" s="118"/>
      <c r="N2994" s="93"/>
    </row>
    <row r="2995" spans="2:14">
      <c r="B2995" s="118"/>
      <c r="C2995" s="118"/>
      <c r="D2995" s="118"/>
      <c r="E2995" s="118"/>
      <c r="F2995" s="118"/>
      <c r="G2995" s="118"/>
      <c r="H2995" s="118"/>
      <c r="I2995" s="118"/>
      <c r="J2995" s="118"/>
      <c r="K2995" s="118"/>
      <c r="L2995" s="118"/>
      <c r="M2995" s="118"/>
      <c r="N2995" s="93"/>
    </row>
    <row r="2996" spans="2:14">
      <c r="B2996" s="118"/>
      <c r="C2996" s="118"/>
      <c r="D2996" s="118"/>
      <c r="E2996" s="118"/>
      <c r="F2996" s="118"/>
      <c r="G2996" s="118"/>
      <c r="H2996" s="118"/>
      <c r="I2996" s="118"/>
      <c r="J2996" s="118"/>
      <c r="K2996" s="118"/>
      <c r="L2996" s="118"/>
      <c r="M2996" s="118"/>
      <c r="N2996" s="93"/>
    </row>
    <row r="2997" spans="2:14">
      <c r="B2997" s="118"/>
      <c r="C2997" s="118"/>
      <c r="D2997" s="118"/>
      <c r="E2997" s="118"/>
      <c r="F2997" s="118"/>
      <c r="G2997" s="118"/>
      <c r="H2997" s="118"/>
      <c r="I2997" s="118"/>
      <c r="J2997" s="118"/>
      <c r="K2997" s="118"/>
      <c r="L2997" s="118"/>
      <c r="M2997" s="118"/>
      <c r="N2997" s="93"/>
    </row>
    <row r="2998" spans="2:14">
      <c r="B2998" s="118"/>
      <c r="C2998" s="118"/>
      <c r="D2998" s="118"/>
      <c r="E2998" s="118"/>
      <c r="F2998" s="118"/>
      <c r="G2998" s="118"/>
      <c r="H2998" s="118"/>
      <c r="I2998" s="118"/>
      <c r="J2998" s="118"/>
      <c r="K2998" s="118"/>
      <c r="L2998" s="118"/>
      <c r="M2998" s="118"/>
      <c r="N2998" s="93"/>
    </row>
    <row r="2999" spans="2:14">
      <c r="B2999" s="118"/>
      <c r="C2999" s="118"/>
      <c r="D2999" s="118"/>
      <c r="E2999" s="118"/>
      <c r="F2999" s="118"/>
      <c r="G2999" s="118"/>
      <c r="H2999" s="118"/>
      <c r="I2999" s="118"/>
      <c r="J2999" s="118"/>
      <c r="K2999" s="118"/>
      <c r="L2999" s="118"/>
      <c r="M2999" s="118"/>
      <c r="N2999" s="93"/>
    </row>
    <row r="3000" spans="2:14">
      <c r="B3000" s="118"/>
      <c r="C3000" s="118"/>
      <c r="D3000" s="118"/>
      <c r="E3000" s="118"/>
      <c r="F3000" s="118"/>
      <c r="G3000" s="118"/>
      <c r="H3000" s="118"/>
      <c r="I3000" s="118"/>
      <c r="J3000" s="118"/>
      <c r="K3000" s="118"/>
      <c r="L3000" s="118"/>
      <c r="M3000" s="118"/>
      <c r="N3000" s="93"/>
    </row>
    <row r="3001" spans="2:14">
      <c r="B3001" s="118"/>
      <c r="C3001" s="118"/>
      <c r="D3001" s="118"/>
      <c r="E3001" s="118"/>
      <c r="F3001" s="118"/>
      <c r="G3001" s="118"/>
      <c r="H3001" s="118"/>
      <c r="I3001" s="118"/>
      <c r="J3001" s="118"/>
      <c r="K3001" s="118"/>
      <c r="L3001" s="118"/>
      <c r="M3001" s="118"/>
      <c r="N3001" s="93"/>
    </row>
    <row r="3002" spans="2:14">
      <c r="B3002" s="118"/>
      <c r="C3002" s="118"/>
      <c r="D3002" s="118"/>
      <c r="E3002" s="118"/>
      <c r="F3002" s="118"/>
      <c r="G3002" s="118"/>
      <c r="H3002" s="118"/>
      <c r="I3002" s="118"/>
      <c r="J3002" s="118"/>
      <c r="K3002" s="118"/>
      <c r="L3002" s="118"/>
      <c r="M3002" s="118"/>
      <c r="N3002" s="93"/>
    </row>
    <row r="3003" spans="2:14">
      <c r="B3003" s="118"/>
      <c r="C3003" s="118"/>
      <c r="D3003" s="118"/>
      <c r="E3003" s="118"/>
      <c r="F3003" s="118"/>
      <c r="G3003" s="118"/>
      <c r="H3003" s="118"/>
      <c r="I3003" s="118"/>
      <c r="J3003" s="118"/>
      <c r="K3003" s="118"/>
      <c r="L3003" s="118"/>
      <c r="M3003" s="118"/>
      <c r="N3003" s="93"/>
    </row>
    <row r="3004" spans="2:14">
      <c r="B3004" s="118"/>
      <c r="C3004" s="118"/>
      <c r="D3004" s="118"/>
      <c r="E3004" s="118"/>
      <c r="F3004" s="118"/>
      <c r="G3004" s="118"/>
      <c r="H3004" s="118"/>
      <c r="I3004" s="118"/>
      <c r="J3004" s="118"/>
      <c r="K3004" s="118"/>
      <c r="L3004" s="118"/>
      <c r="M3004" s="118"/>
      <c r="N3004" s="93"/>
    </row>
    <row r="3005" spans="2:14">
      <c r="B3005" s="118"/>
      <c r="C3005" s="118"/>
      <c r="D3005" s="118"/>
      <c r="E3005" s="118"/>
      <c r="F3005" s="118"/>
      <c r="G3005" s="118"/>
      <c r="H3005" s="118"/>
      <c r="I3005" s="118"/>
      <c r="J3005" s="118"/>
      <c r="K3005" s="118"/>
      <c r="L3005" s="118"/>
      <c r="M3005" s="118"/>
      <c r="N3005" s="93"/>
    </row>
    <row r="3006" spans="2:14">
      <c r="B3006" s="118"/>
      <c r="C3006" s="118"/>
      <c r="D3006" s="118"/>
      <c r="E3006" s="118"/>
      <c r="F3006" s="118"/>
      <c r="G3006" s="118"/>
      <c r="H3006" s="118"/>
      <c r="I3006" s="118"/>
      <c r="J3006" s="118"/>
      <c r="K3006" s="118"/>
      <c r="L3006" s="118"/>
      <c r="M3006" s="118"/>
      <c r="N3006" s="93"/>
    </row>
    <row r="3007" spans="2:14">
      <c r="B3007" s="118"/>
      <c r="C3007" s="118"/>
      <c r="D3007" s="118"/>
      <c r="E3007" s="118"/>
      <c r="F3007" s="118"/>
      <c r="G3007" s="118"/>
      <c r="H3007" s="118"/>
      <c r="I3007" s="118"/>
      <c r="J3007" s="118"/>
      <c r="K3007" s="118"/>
      <c r="L3007" s="118"/>
      <c r="M3007" s="118"/>
      <c r="N3007" s="93"/>
    </row>
    <row r="3008" spans="2:14">
      <c r="B3008" s="118"/>
      <c r="C3008" s="118"/>
      <c r="D3008" s="118"/>
      <c r="E3008" s="118"/>
      <c r="F3008" s="118"/>
      <c r="G3008" s="118"/>
      <c r="H3008" s="118"/>
      <c r="I3008" s="118"/>
      <c r="J3008" s="118"/>
      <c r="K3008" s="118"/>
      <c r="L3008" s="118"/>
      <c r="M3008" s="118"/>
      <c r="N3008" s="93"/>
    </row>
    <row r="3009" spans="2:14">
      <c r="B3009" s="118"/>
      <c r="C3009" s="118"/>
      <c r="D3009" s="118"/>
      <c r="E3009" s="118"/>
      <c r="F3009" s="118"/>
      <c r="G3009" s="118"/>
      <c r="H3009" s="118"/>
      <c r="I3009" s="118"/>
      <c r="J3009" s="118"/>
      <c r="K3009" s="118"/>
      <c r="L3009" s="118"/>
      <c r="M3009" s="118"/>
      <c r="N3009" s="93"/>
    </row>
    <row r="3010" spans="2:14">
      <c r="B3010" s="118"/>
      <c r="C3010" s="118"/>
      <c r="D3010" s="118"/>
      <c r="E3010" s="118"/>
      <c r="F3010" s="118"/>
      <c r="G3010" s="118"/>
      <c r="H3010" s="118"/>
      <c r="I3010" s="118"/>
      <c r="J3010" s="118"/>
      <c r="K3010" s="118"/>
      <c r="L3010" s="118"/>
      <c r="M3010" s="118"/>
      <c r="N3010" s="93"/>
    </row>
    <row r="3011" spans="2:14">
      <c r="B3011" s="118"/>
      <c r="C3011" s="118"/>
      <c r="D3011" s="118"/>
      <c r="E3011" s="118"/>
      <c r="F3011" s="118"/>
      <c r="G3011" s="118"/>
      <c r="H3011" s="118"/>
      <c r="I3011" s="118"/>
      <c r="J3011" s="118"/>
      <c r="K3011" s="118"/>
      <c r="L3011" s="118"/>
      <c r="M3011" s="118"/>
      <c r="N3011" s="93"/>
    </row>
    <row r="3012" spans="2:14">
      <c r="B3012" s="118"/>
      <c r="C3012" s="118"/>
      <c r="D3012" s="118"/>
      <c r="E3012" s="118"/>
      <c r="F3012" s="118"/>
      <c r="G3012" s="118"/>
      <c r="H3012" s="118"/>
      <c r="I3012" s="118"/>
      <c r="J3012" s="118"/>
      <c r="K3012" s="118"/>
      <c r="L3012" s="118"/>
      <c r="M3012" s="118"/>
      <c r="N3012" s="93"/>
    </row>
    <row r="3013" spans="2:14">
      <c r="B3013" s="118"/>
      <c r="C3013" s="118"/>
      <c r="D3013" s="118"/>
      <c r="E3013" s="118"/>
      <c r="F3013" s="118"/>
      <c r="G3013" s="118"/>
      <c r="H3013" s="118"/>
      <c r="I3013" s="118"/>
      <c r="J3013" s="118"/>
      <c r="K3013" s="118"/>
      <c r="L3013" s="118"/>
      <c r="M3013" s="118"/>
      <c r="N3013" s="93"/>
    </row>
    <row r="3014" spans="2:14">
      <c r="B3014" s="118"/>
      <c r="C3014" s="118"/>
      <c r="D3014" s="118"/>
      <c r="E3014" s="118"/>
      <c r="F3014" s="118"/>
      <c r="G3014" s="118"/>
      <c r="H3014" s="118"/>
      <c r="I3014" s="118"/>
      <c r="J3014" s="118"/>
      <c r="K3014" s="118"/>
      <c r="L3014" s="118"/>
      <c r="M3014" s="118"/>
      <c r="N3014" s="93"/>
    </row>
    <row r="3015" spans="2:14">
      <c r="B3015" s="118"/>
      <c r="C3015" s="118"/>
      <c r="D3015" s="118"/>
      <c r="E3015" s="118"/>
      <c r="F3015" s="118"/>
      <c r="G3015" s="118"/>
      <c r="H3015" s="118"/>
      <c r="I3015" s="118"/>
      <c r="J3015" s="118"/>
      <c r="K3015" s="118"/>
      <c r="L3015" s="118"/>
      <c r="M3015" s="118"/>
      <c r="N3015" s="93"/>
    </row>
    <row r="3016" spans="2:14">
      <c r="B3016" s="118"/>
      <c r="C3016" s="118"/>
      <c r="D3016" s="118"/>
      <c r="E3016" s="118"/>
      <c r="F3016" s="118"/>
      <c r="G3016" s="118"/>
      <c r="H3016" s="118"/>
      <c r="I3016" s="118"/>
      <c r="J3016" s="118"/>
      <c r="K3016" s="118"/>
      <c r="L3016" s="118"/>
      <c r="M3016" s="118"/>
      <c r="N3016" s="93"/>
    </row>
    <row r="3017" spans="2:14">
      <c r="B3017" s="118"/>
      <c r="C3017" s="118"/>
      <c r="D3017" s="118"/>
      <c r="E3017" s="118"/>
      <c r="F3017" s="118"/>
      <c r="G3017" s="118"/>
      <c r="H3017" s="118"/>
      <c r="I3017" s="118"/>
      <c r="J3017" s="118"/>
      <c r="K3017" s="118"/>
      <c r="L3017" s="118"/>
      <c r="M3017" s="118"/>
      <c r="N3017" s="93"/>
    </row>
    <row r="3018" spans="2:14">
      <c r="B3018" s="118"/>
      <c r="C3018" s="118"/>
      <c r="D3018" s="118"/>
      <c r="E3018" s="118"/>
      <c r="F3018" s="118"/>
      <c r="G3018" s="118"/>
      <c r="H3018" s="118"/>
      <c r="I3018" s="118"/>
      <c r="J3018" s="118"/>
      <c r="K3018" s="118"/>
      <c r="L3018" s="118"/>
      <c r="M3018" s="118"/>
      <c r="N3018" s="93"/>
    </row>
    <row r="3019" spans="2:14">
      <c r="B3019" s="118"/>
      <c r="C3019" s="118"/>
      <c r="D3019" s="118"/>
      <c r="E3019" s="118"/>
      <c r="F3019" s="118"/>
      <c r="G3019" s="118"/>
      <c r="H3019" s="118"/>
      <c r="I3019" s="118"/>
      <c r="J3019" s="118"/>
      <c r="K3019" s="118"/>
      <c r="L3019" s="118"/>
      <c r="M3019" s="118"/>
      <c r="N3019" s="93"/>
    </row>
    <row r="3020" spans="2:14">
      <c r="B3020" s="118"/>
      <c r="C3020" s="118"/>
      <c r="D3020" s="118"/>
      <c r="E3020" s="118"/>
      <c r="F3020" s="118"/>
      <c r="G3020" s="118"/>
      <c r="H3020" s="118"/>
      <c r="I3020" s="118"/>
      <c r="J3020" s="118"/>
      <c r="K3020" s="118"/>
      <c r="L3020" s="118"/>
      <c r="M3020" s="118"/>
      <c r="N3020" s="93"/>
    </row>
    <row r="3021" spans="2:14">
      <c r="B3021" s="118"/>
      <c r="C3021" s="118"/>
      <c r="D3021" s="118"/>
      <c r="E3021" s="118"/>
      <c r="F3021" s="118"/>
      <c r="G3021" s="118"/>
      <c r="H3021" s="118"/>
      <c r="I3021" s="118"/>
      <c r="J3021" s="118"/>
      <c r="K3021" s="118"/>
      <c r="L3021" s="118"/>
      <c r="M3021" s="118"/>
      <c r="N3021" s="93"/>
    </row>
    <row r="3022" spans="2:14">
      <c r="B3022" s="118"/>
      <c r="C3022" s="118"/>
      <c r="D3022" s="118"/>
      <c r="E3022" s="118"/>
      <c r="F3022" s="118"/>
      <c r="G3022" s="118"/>
      <c r="H3022" s="118"/>
      <c r="I3022" s="118"/>
      <c r="J3022" s="118"/>
      <c r="K3022" s="118"/>
      <c r="L3022" s="118"/>
      <c r="M3022" s="118"/>
      <c r="N3022" s="93"/>
    </row>
    <row r="3023" spans="2:14">
      <c r="B3023" s="118"/>
      <c r="C3023" s="118"/>
      <c r="D3023" s="118"/>
      <c r="E3023" s="118"/>
      <c r="F3023" s="118"/>
      <c r="G3023" s="118"/>
      <c r="H3023" s="118"/>
      <c r="I3023" s="118"/>
      <c r="J3023" s="118"/>
      <c r="K3023" s="118"/>
      <c r="L3023" s="118"/>
      <c r="M3023" s="118"/>
      <c r="N3023" s="93"/>
    </row>
    <row r="3024" spans="2:14">
      <c r="B3024" s="118"/>
      <c r="C3024" s="118"/>
      <c r="D3024" s="118"/>
      <c r="E3024" s="118"/>
      <c r="F3024" s="118"/>
      <c r="G3024" s="118"/>
      <c r="H3024" s="118"/>
      <c r="I3024" s="118"/>
      <c r="J3024" s="118"/>
      <c r="K3024" s="118"/>
      <c r="L3024" s="118"/>
      <c r="M3024" s="118"/>
      <c r="N3024" s="93"/>
    </row>
    <row r="3025" spans="2:14">
      <c r="B3025" s="118"/>
      <c r="C3025" s="118"/>
      <c r="D3025" s="118"/>
      <c r="E3025" s="118"/>
      <c r="F3025" s="118"/>
      <c r="G3025" s="118"/>
      <c r="H3025" s="118"/>
      <c r="I3025" s="118"/>
      <c r="J3025" s="118"/>
      <c r="K3025" s="118"/>
      <c r="L3025" s="118"/>
      <c r="M3025" s="118"/>
      <c r="N3025" s="93"/>
    </row>
    <row r="3026" spans="2:14">
      <c r="B3026" s="118"/>
      <c r="C3026" s="118"/>
      <c r="D3026" s="118"/>
      <c r="E3026" s="118"/>
      <c r="F3026" s="118"/>
      <c r="G3026" s="118"/>
      <c r="H3026" s="118"/>
      <c r="I3026" s="118"/>
      <c r="J3026" s="118"/>
      <c r="K3026" s="118"/>
      <c r="L3026" s="118"/>
      <c r="M3026" s="118"/>
      <c r="N3026" s="93"/>
    </row>
    <row r="3027" spans="2:14">
      <c r="B3027" s="118"/>
      <c r="C3027" s="118"/>
      <c r="D3027" s="118"/>
      <c r="E3027" s="118"/>
      <c r="F3027" s="118"/>
      <c r="G3027" s="118"/>
      <c r="H3027" s="118"/>
      <c r="I3027" s="118"/>
      <c r="J3027" s="118"/>
      <c r="K3027" s="118"/>
      <c r="L3027" s="118"/>
      <c r="M3027" s="118"/>
      <c r="N3027" s="93"/>
    </row>
    <row r="3028" spans="2:14">
      <c r="B3028" s="118"/>
      <c r="C3028" s="118"/>
      <c r="D3028" s="118"/>
      <c r="E3028" s="118"/>
      <c r="F3028" s="118"/>
      <c r="G3028" s="118"/>
      <c r="H3028" s="118"/>
      <c r="I3028" s="118"/>
      <c r="J3028" s="118"/>
      <c r="K3028" s="118"/>
      <c r="L3028" s="118"/>
      <c r="M3028" s="118"/>
      <c r="N3028" s="93"/>
    </row>
    <row r="3029" spans="2:14">
      <c r="B3029" s="118"/>
      <c r="C3029" s="118"/>
      <c r="D3029" s="118"/>
      <c r="E3029" s="118"/>
      <c r="F3029" s="118"/>
      <c r="G3029" s="118"/>
      <c r="H3029" s="118"/>
      <c r="I3029" s="118"/>
      <c r="J3029" s="118"/>
      <c r="K3029" s="118"/>
      <c r="L3029" s="118"/>
      <c r="M3029" s="118"/>
      <c r="N3029" s="93"/>
    </row>
    <row r="3030" spans="2:14">
      <c r="B3030" s="118"/>
      <c r="C3030" s="118"/>
      <c r="D3030" s="118"/>
      <c r="E3030" s="118"/>
      <c r="F3030" s="118"/>
      <c r="G3030" s="118"/>
      <c r="H3030" s="118"/>
      <c r="I3030" s="118"/>
      <c r="J3030" s="118"/>
      <c r="K3030" s="118"/>
      <c r="L3030" s="118"/>
      <c r="M3030" s="118"/>
      <c r="N3030" s="93"/>
    </row>
    <row r="3031" spans="2:14">
      <c r="B3031" s="118"/>
      <c r="C3031" s="118"/>
      <c r="D3031" s="118"/>
      <c r="E3031" s="118"/>
      <c r="F3031" s="118"/>
      <c r="G3031" s="118"/>
      <c r="H3031" s="118"/>
      <c r="I3031" s="118"/>
      <c r="J3031" s="118"/>
      <c r="K3031" s="118"/>
      <c r="L3031" s="118"/>
      <c r="M3031" s="118"/>
      <c r="N3031" s="93"/>
    </row>
    <row r="3032" spans="2:14">
      <c r="B3032" s="118"/>
      <c r="C3032" s="118"/>
      <c r="D3032" s="118"/>
      <c r="E3032" s="118"/>
      <c r="F3032" s="118"/>
      <c r="G3032" s="118"/>
      <c r="H3032" s="118"/>
      <c r="I3032" s="118"/>
      <c r="J3032" s="118"/>
      <c r="K3032" s="118"/>
      <c r="L3032" s="118"/>
      <c r="M3032" s="118"/>
      <c r="N3032" s="93"/>
    </row>
    <row r="3033" spans="2:14">
      <c r="B3033" s="118"/>
      <c r="C3033" s="118"/>
      <c r="D3033" s="118"/>
      <c r="E3033" s="118"/>
      <c r="F3033" s="118"/>
      <c r="G3033" s="118"/>
      <c r="H3033" s="118"/>
      <c r="I3033" s="118"/>
      <c r="J3033" s="118"/>
      <c r="K3033" s="118"/>
      <c r="L3033" s="118"/>
      <c r="M3033" s="118"/>
      <c r="N3033" s="93"/>
    </row>
    <row r="3034" spans="2:14">
      <c r="B3034" s="118"/>
      <c r="C3034" s="118"/>
      <c r="D3034" s="118"/>
      <c r="E3034" s="118"/>
      <c r="F3034" s="118"/>
      <c r="G3034" s="118"/>
      <c r="H3034" s="118"/>
      <c r="I3034" s="118"/>
      <c r="J3034" s="118"/>
      <c r="K3034" s="118"/>
      <c r="L3034" s="118"/>
      <c r="M3034" s="118"/>
      <c r="N3034" s="93"/>
    </row>
    <row r="3035" spans="2:14">
      <c r="B3035" s="118"/>
      <c r="C3035" s="118"/>
      <c r="D3035" s="118"/>
      <c r="E3035" s="118"/>
      <c r="F3035" s="118"/>
      <c r="G3035" s="118"/>
      <c r="H3035" s="118"/>
      <c r="I3035" s="118"/>
      <c r="J3035" s="118"/>
      <c r="K3035" s="118"/>
      <c r="L3035" s="118"/>
      <c r="M3035" s="118"/>
      <c r="N3035" s="93"/>
    </row>
    <row r="3036" spans="2:14">
      <c r="B3036" s="118"/>
      <c r="C3036" s="118"/>
      <c r="D3036" s="118"/>
      <c r="E3036" s="118"/>
      <c r="F3036" s="118"/>
      <c r="G3036" s="118"/>
      <c r="H3036" s="118"/>
      <c r="I3036" s="118"/>
      <c r="J3036" s="118"/>
      <c r="K3036" s="118"/>
      <c r="L3036" s="118"/>
      <c r="M3036" s="118"/>
      <c r="N3036" s="93"/>
    </row>
    <row r="3037" spans="2:14">
      <c r="B3037" s="118"/>
      <c r="C3037" s="118"/>
      <c r="D3037" s="118"/>
      <c r="E3037" s="118"/>
      <c r="F3037" s="118"/>
      <c r="G3037" s="118"/>
      <c r="H3037" s="118"/>
      <c r="I3037" s="118"/>
      <c r="J3037" s="118"/>
      <c r="K3037" s="118"/>
      <c r="L3037" s="118"/>
      <c r="M3037" s="118"/>
      <c r="N3037" s="93"/>
    </row>
    <row r="3038" spans="2:14">
      <c r="B3038" s="118"/>
      <c r="C3038" s="118"/>
      <c r="D3038" s="118"/>
      <c r="E3038" s="118"/>
      <c r="F3038" s="118"/>
      <c r="G3038" s="118"/>
      <c r="H3038" s="118"/>
      <c r="I3038" s="118"/>
      <c r="J3038" s="118"/>
      <c r="K3038" s="118"/>
      <c r="L3038" s="118"/>
      <c r="M3038" s="118"/>
      <c r="N3038" s="93"/>
    </row>
    <row r="3039" spans="2:14">
      <c r="B3039" s="118"/>
      <c r="C3039" s="118"/>
      <c r="D3039" s="118"/>
      <c r="E3039" s="118"/>
      <c r="F3039" s="118"/>
      <c r="G3039" s="118"/>
      <c r="H3039" s="118"/>
      <c r="I3039" s="118"/>
      <c r="J3039" s="118"/>
      <c r="K3039" s="118"/>
      <c r="L3039" s="118"/>
      <c r="M3039" s="118"/>
      <c r="N3039" s="93"/>
    </row>
    <row r="3040" spans="2:14">
      <c r="B3040" s="118"/>
      <c r="C3040" s="118"/>
      <c r="D3040" s="118"/>
      <c r="E3040" s="118"/>
      <c r="F3040" s="118"/>
      <c r="G3040" s="118"/>
      <c r="H3040" s="118"/>
      <c r="I3040" s="118"/>
      <c r="J3040" s="118"/>
      <c r="K3040" s="118"/>
      <c r="L3040" s="118"/>
      <c r="M3040" s="118"/>
      <c r="N3040" s="93"/>
    </row>
    <row r="3041" spans="2:14">
      <c r="B3041" s="118"/>
      <c r="C3041" s="118"/>
      <c r="D3041" s="118"/>
      <c r="E3041" s="118"/>
      <c r="F3041" s="118"/>
      <c r="G3041" s="118"/>
      <c r="H3041" s="118"/>
      <c r="I3041" s="118"/>
      <c r="J3041" s="118"/>
      <c r="K3041" s="118"/>
      <c r="L3041" s="118"/>
      <c r="M3041" s="118"/>
      <c r="N3041" s="93"/>
    </row>
    <row r="3042" spans="2:14">
      <c r="B3042" s="118"/>
      <c r="C3042" s="118"/>
      <c r="D3042" s="118"/>
      <c r="E3042" s="118"/>
      <c r="F3042" s="118"/>
      <c r="G3042" s="118"/>
      <c r="H3042" s="118"/>
      <c r="I3042" s="118"/>
      <c r="J3042" s="118"/>
      <c r="K3042" s="118"/>
      <c r="L3042" s="118"/>
      <c r="M3042" s="118"/>
      <c r="N3042" s="93"/>
    </row>
    <row r="3043" spans="2:14">
      <c r="B3043" s="118"/>
      <c r="C3043" s="118"/>
      <c r="D3043" s="118"/>
      <c r="E3043" s="118"/>
      <c r="F3043" s="118"/>
      <c r="G3043" s="118"/>
      <c r="H3043" s="118"/>
      <c r="I3043" s="118"/>
      <c r="J3043" s="118"/>
      <c r="K3043" s="118"/>
      <c r="L3043" s="118"/>
      <c r="M3043" s="118"/>
      <c r="N3043" s="93"/>
    </row>
    <row r="3044" spans="2:14">
      <c r="B3044" s="118"/>
      <c r="C3044" s="118"/>
      <c r="D3044" s="118"/>
      <c r="E3044" s="118"/>
      <c r="F3044" s="118"/>
      <c r="G3044" s="118"/>
      <c r="H3044" s="118"/>
      <c r="I3044" s="118"/>
      <c r="J3044" s="118"/>
      <c r="K3044" s="118"/>
      <c r="L3044" s="118"/>
      <c r="M3044" s="118"/>
      <c r="N3044" s="93"/>
    </row>
    <row r="3045" spans="2:14">
      <c r="B3045" s="118"/>
      <c r="C3045" s="118"/>
      <c r="D3045" s="118"/>
      <c r="E3045" s="118"/>
      <c r="F3045" s="118"/>
      <c r="G3045" s="118"/>
      <c r="H3045" s="118"/>
      <c r="I3045" s="118"/>
      <c r="J3045" s="118"/>
      <c r="K3045" s="118"/>
      <c r="L3045" s="118"/>
      <c r="M3045" s="118"/>
      <c r="N3045" s="93"/>
    </row>
    <row r="3046" spans="2:14">
      <c r="B3046" s="118"/>
      <c r="C3046" s="118"/>
      <c r="D3046" s="118"/>
      <c r="E3046" s="118"/>
      <c r="F3046" s="118"/>
      <c r="G3046" s="118"/>
      <c r="H3046" s="118"/>
      <c r="I3046" s="118"/>
      <c r="J3046" s="118"/>
      <c r="K3046" s="118"/>
      <c r="L3046" s="118"/>
      <c r="M3046" s="118"/>
      <c r="N3046" s="93"/>
    </row>
    <row r="3047" spans="2:14">
      <c r="B3047" s="118"/>
      <c r="C3047" s="118"/>
      <c r="D3047" s="118"/>
      <c r="E3047" s="118"/>
      <c r="F3047" s="118"/>
      <c r="G3047" s="118"/>
      <c r="H3047" s="118"/>
      <c r="I3047" s="118"/>
      <c r="J3047" s="118"/>
      <c r="K3047" s="118"/>
      <c r="L3047" s="118"/>
      <c r="M3047" s="118"/>
      <c r="N3047" s="93"/>
    </row>
    <row r="3048" spans="2:14">
      <c r="B3048" s="118"/>
      <c r="C3048" s="118"/>
      <c r="D3048" s="118"/>
      <c r="E3048" s="118"/>
      <c r="F3048" s="118"/>
      <c r="G3048" s="118"/>
      <c r="H3048" s="118"/>
      <c r="I3048" s="118"/>
      <c r="J3048" s="118"/>
      <c r="K3048" s="118"/>
      <c r="L3048" s="118"/>
      <c r="M3048" s="118"/>
      <c r="N3048" s="93"/>
    </row>
    <row r="3049" spans="2:14">
      <c r="B3049" s="118"/>
      <c r="C3049" s="118"/>
      <c r="D3049" s="118"/>
      <c r="E3049" s="118"/>
      <c r="F3049" s="118"/>
      <c r="G3049" s="118"/>
      <c r="H3049" s="118"/>
      <c r="I3049" s="118"/>
      <c r="J3049" s="118"/>
      <c r="K3049" s="118"/>
      <c r="L3049" s="118"/>
      <c r="M3049" s="118"/>
      <c r="N3049" s="93"/>
    </row>
    <row r="3050" spans="2:14">
      <c r="B3050" s="118"/>
      <c r="C3050" s="118"/>
      <c r="D3050" s="118"/>
      <c r="E3050" s="118"/>
      <c r="F3050" s="118"/>
      <c r="G3050" s="118"/>
      <c r="H3050" s="118"/>
      <c r="I3050" s="118"/>
      <c r="J3050" s="118"/>
      <c r="K3050" s="118"/>
      <c r="L3050" s="118"/>
      <c r="M3050" s="118"/>
      <c r="N3050" s="93"/>
    </row>
    <row r="3051" spans="2:14">
      <c r="B3051" s="118"/>
      <c r="C3051" s="118"/>
      <c r="D3051" s="118"/>
      <c r="E3051" s="118"/>
      <c r="F3051" s="118"/>
      <c r="G3051" s="118"/>
      <c r="H3051" s="118"/>
      <c r="I3051" s="118"/>
      <c r="J3051" s="118"/>
      <c r="K3051" s="118"/>
      <c r="L3051" s="118"/>
      <c r="M3051" s="118"/>
      <c r="N3051" s="93"/>
    </row>
    <row r="3052" spans="2:14">
      <c r="B3052" s="118"/>
      <c r="C3052" s="118"/>
      <c r="D3052" s="118"/>
      <c r="E3052" s="118"/>
      <c r="F3052" s="118"/>
      <c r="G3052" s="118"/>
      <c r="H3052" s="118"/>
      <c r="I3052" s="118"/>
      <c r="J3052" s="118"/>
      <c r="K3052" s="118"/>
      <c r="L3052" s="118"/>
      <c r="M3052" s="118"/>
      <c r="N3052" s="93"/>
    </row>
    <row r="3053" spans="2:14">
      <c r="B3053" s="118"/>
      <c r="C3053" s="118"/>
      <c r="D3053" s="118"/>
      <c r="E3053" s="118"/>
      <c r="F3053" s="118"/>
      <c r="G3053" s="118"/>
      <c r="H3053" s="118"/>
      <c r="I3053" s="118"/>
      <c r="J3053" s="118"/>
      <c r="K3053" s="118"/>
      <c r="L3053" s="118"/>
      <c r="M3053" s="118"/>
      <c r="N3053" s="93"/>
    </row>
    <row r="3054" spans="2:14">
      <c r="B3054" s="118"/>
      <c r="C3054" s="118"/>
      <c r="D3054" s="118"/>
      <c r="E3054" s="118"/>
      <c r="F3054" s="118"/>
      <c r="G3054" s="118"/>
      <c r="H3054" s="118"/>
      <c r="I3054" s="118"/>
      <c r="J3054" s="118"/>
      <c r="K3054" s="118"/>
      <c r="L3054" s="118"/>
      <c r="M3054" s="118"/>
      <c r="N3054" s="93"/>
    </row>
    <row r="3055" spans="2:14">
      <c r="B3055" s="118"/>
      <c r="C3055" s="118"/>
      <c r="D3055" s="118"/>
      <c r="E3055" s="118"/>
      <c r="F3055" s="118"/>
      <c r="G3055" s="118"/>
      <c r="H3055" s="118"/>
      <c r="I3055" s="118"/>
      <c r="J3055" s="118"/>
      <c r="K3055" s="118"/>
      <c r="L3055" s="118"/>
      <c r="M3055" s="118"/>
      <c r="N3055" s="93"/>
    </row>
    <row r="3056" spans="2:14">
      <c r="B3056" s="118"/>
      <c r="C3056" s="118"/>
      <c r="D3056" s="118"/>
      <c r="E3056" s="118"/>
      <c r="F3056" s="118"/>
      <c r="G3056" s="118"/>
      <c r="H3056" s="118"/>
      <c r="I3056" s="118"/>
      <c r="J3056" s="118"/>
      <c r="K3056" s="118"/>
      <c r="L3056" s="118"/>
      <c r="M3056" s="118"/>
      <c r="N3056" s="93"/>
    </row>
    <row r="3057" spans="2:14">
      <c r="B3057" s="118"/>
      <c r="C3057" s="118"/>
      <c r="D3057" s="118"/>
      <c r="E3057" s="118"/>
      <c r="F3057" s="118"/>
      <c r="G3057" s="118"/>
      <c r="H3057" s="118"/>
      <c r="I3057" s="118"/>
      <c r="J3057" s="118"/>
      <c r="K3057" s="118"/>
      <c r="L3057" s="118"/>
      <c r="M3057" s="118"/>
      <c r="N3057" s="93"/>
    </row>
    <row r="3058" spans="2:14">
      <c r="B3058" s="118"/>
      <c r="C3058" s="118"/>
      <c r="D3058" s="118"/>
      <c r="E3058" s="118"/>
      <c r="F3058" s="118"/>
      <c r="G3058" s="118"/>
      <c r="H3058" s="118"/>
      <c r="I3058" s="118"/>
      <c r="J3058" s="118"/>
      <c r="K3058" s="118"/>
      <c r="L3058" s="118"/>
      <c r="M3058" s="118"/>
      <c r="N3058" s="93"/>
    </row>
    <row r="3059" spans="2:14">
      <c r="B3059" s="118"/>
      <c r="C3059" s="118"/>
      <c r="D3059" s="118"/>
      <c r="E3059" s="118"/>
      <c r="F3059" s="118"/>
      <c r="G3059" s="118"/>
      <c r="H3059" s="118"/>
      <c r="I3059" s="118"/>
      <c r="J3059" s="118"/>
      <c r="K3059" s="118"/>
      <c r="L3059" s="118"/>
      <c r="M3059" s="118"/>
      <c r="N3059" s="93"/>
    </row>
    <row r="3060" spans="2:14">
      <c r="B3060" s="118"/>
      <c r="C3060" s="118"/>
      <c r="D3060" s="118"/>
      <c r="E3060" s="118"/>
      <c r="F3060" s="118"/>
      <c r="G3060" s="118"/>
      <c r="H3060" s="118"/>
      <c r="I3060" s="118"/>
      <c r="J3060" s="118"/>
      <c r="K3060" s="118"/>
      <c r="L3060" s="118"/>
      <c r="M3060" s="118"/>
      <c r="N3060" s="93"/>
    </row>
    <row r="3061" spans="2:14">
      <c r="B3061" s="118"/>
      <c r="C3061" s="118"/>
      <c r="D3061" s="118"/>
      <c r="E3061" s="118"/>
      <c r="F3061" s="118"/>
      <c r="G3061" s="118"/>
      <c r="H3061" s="118"/>
      <c r="I3061" s="118"/>
      <c r="J3061" s="118"/>
      <c r="K3061" s="118"/>
      <c r="L3061" s="118"/>
      <c r="M3061" s="118"/>
      <c r="N3061" s="93"/>
    </row>
    <row r="3062" spans="2:14">
      <c r="B3062" s="118"/>
      <c r="C3062" s="118"/>
      <c r="D3062" s="118"/>
      <c r="E3062" s="118"/>
      <c r="F3062" s="118"/>
      <c r="G3062" s="118"/>
      <c r="H3062" s="118"/>
      <c r="I3062" s="118"/>
      <c r="J3062" s="118"/>
      <c r="K3062" s="118"/>
      <c r="L3062" s="118"/>
      <c r="M3062" s="118"/>
      <c r="N3062" s="93"/>
    </row>
    <row r="3063" spans="2:14">
      <c r="B3063" s="118"/>
      <c r="C3063" s="118"/>
      <c r="D3063" s="118"/>
      <c r="E3063" s="118"/>
      <c r="F3063" s="118"/>
      <c r="G3063" s="118"/>
      <c r="H3063" s="118"/>
      <c r="I3063" s="118"/>
      <c r="J3063" s="118"/>
      <c r="K3063" s="118"/>
      <c r="L3063" s="118"/>
      <c r="M3063" s="118"/>
      <c r="N3063" s="93"/>
    </row>
    <row r="3064" spans="2:14">
      <c r="B3064" s="118"/>
      <c r="C3064" s="118"/>
      <c r="D3064" s="118"/>
      <c r="E3064" s="118"/>
      <c r="F3064" s="118"/>
      <c r="G3064" s="118"/>
      <c r="H3064" s="118"/>
      <c r="I3064" s="118"/>
      <c r="J3064" s="118"/>
      <c r="K3064" s="118"/>
      <c r="L3064" s="118"/>
      <c r="M3064" s="118"/>
      <c r="N3064" s="93"/>
    </row>
    <row r="3065" spans="2:14">
      <c r="B3065" s="118"/>
      <c r="C3065" s="118"/>
      <c r="D3065" s="118"/>
      <c r="E3065" s="118"/>
      <c r="F3065" s="118"/>
      <c r="G3065" s="118"/>
      <c r="H3065" s="118"/>
      <c r="I3065" s="118"/>
      <c r="J3065" s="118"/>
      <c r="K3065" s="118"/>
      <c r="L3065" s="118"/>
      <c r="M3065" s="118"/>
      <c r="N3065" s="93"/>
    </row>
    <row r="3066" spans="2:14">
      <c r="B3066" s="118"/>
      <c r="C3066" s="118"/>
      <c r="D3066" s="118"/>
      <c r="E3066" s="118"/>
      <c r="F3066" s="118"/>
      <c r="G3066" s="118"/>
      <c r="H3066" s="118"/>
      <c r="I3066" s="118"/>
      <c r="J3066" s="118"/>
      <c r="K3066" s="118"/>
      <c r="L3066" s="118"/>
      <c r="M3066" s="118"/>
      <c r="N3066" s="93"/>
    </row>
    <row r="3067" spans="2:14">
      <c r="B3067" s="118"/>
      <c r="C3067" s="118"/>
      <c r="D3067" s="118"/>
      <c r="E3067" s="118"/>
      <c r="F3067" s="118"/>
      <c r="G3067" s="118"/>
      <c r="H3067" s="118"/>
      <c r="I3067" s="118"/>
      <c r="J3067" s="118"/>
      <c r="K3067" s="118"/>
      <c r="L3067" s="118"/>
      <c r="M3067" s="118"/>
      <c r="N3067" s="93"/>
    </row>
    <row r="3068" spans="2:14">
      <c r="B3068" s="118"/>
      <c r="C3068" s="118"/>
      <c r="D3068" s="118"/>
      <c r="E3068" s="118"/>
      <c r="F3068" s="118"/>
      <c r="G3068" s="118"/>
      <c r="H3068" s="118"/>
      <c r="I3068" s="118"/>
      <c r="J3068" s="118"/>
      <c r="K3068" s="118"/>
      <c r="L3068" s="118"/>
      <c r="M3068" s="118"/>
      <c r="N3068" s="93"/>
    </row>
    <row r="3069" spans="2:14">
      <c r="B3069" s="118"/>
      <c r="C3069" s="118"/>
      <c r="D3069" s="118"/>
      <c r="E3069" s="118"/>
      <c r="F3069" s="118"/>
      <c r="G3069" s="118"/>
      <c r="H3069" s="118"/>
      <c r="I3069" s="118"/>
      <c r="J3069" s="118"/>
      <c r="K3069" s="118"/>
      <c r="L3069" s="118"/>
      <c r="M3069" s="118"/>
      <c r="N3069" s="93"/>
    </row>
    <row r="3070" spans="2:14">
      <c r="B3070" s="118"/>
      <c r="C3070" s="118"/>
      <c r="D3070" s="118"/>
      <c r="E3070" s="118"/>
      <c r="F3070" s="118"/>
      <c r="G3070" s="118"/>
      <c r="H3070" s="118"/>
      <c r="I3070" s="118"/>
      <c r="J3070" s="118"/>
      <c r="K3070" s="118"/>
      <c r="L3070" s="118"/>
      <c r="M3070" s="118"/>
      <c r="N3070" s="93"/>
    </row>
    <row r="3071" spans="2:14">
      <c r="B3071" s="118"/>
      <c r="C3071" s="118"/>
      <c r="D3071" s="118"/>
      <c r="E3071" s="118"/>
      <c r="F3071" s="118"/>
      <c r="G3071" s="118"/>
      <c r="H3071" s="118"/>
      <c r="I3071" s="118"/>
      <c r="J3071" s="118"/>
      <c r="K3071" s="118"/>
      <c r="L3071" s="118"/>
      <c r="M3071" s="118"/>
      <c r="N3071" s="93"/>
    </row>
    <row r="3072" spans="2:14">
      <c r="B3072" s="118"/>
      <c r="C3072" s="118"/>
      <c r="D3072" s="118"/>
      <c r="E3072" s="118"/>
      <c r="F3072" s="118"/>
      <c r="G3072" s="118"/>
      <c r="H3072" s="118"/>
      <c r="I3072" s="118"/>
      <c r="J3072" s="118"/>
      <c r="K3072" s="118"/>
      <c r="L3072" s="118"/>
      <c r="M3072" s="118"/>
      <c r="N3072" s="93"/>
    </row>
    <row r="3073" spans="2:14">
      <c r="B3073" s="118"/>
      <c r="C3073" s="118"/>
      <c r="D3073" s="118"/>
      <c r="E3073" s="118"/>
      <c r="F3073" s="118"/>
      <c r="G3073" s="118"/>
      <c r="H3073" s="118"/>
      <c r="I3073" s="118"/>
      <c r="J3073" s="118"/>
      <c r="K3073" s="118"/>
      <c r="L3073" s="118"/>
      <c r="M3073" s="118"/>
      <c r="N3073" s="93"/>
    </row>
    <row r="3074" spans="2:14">
      <c r="B3074" s="118"/>
      <c r="C3074" s="118"/>
      <c r="D3074" s="118"/>
      <c r="E3074" s="118"/>
      <c r="F3074" s="118"/>
      <c r="G3074" s="118"/>
      <c r="H3074" s="118"/>
      <c r="I3074" s="118"/>
      <c r="J3074" s="118"/>
      <c r="K3074" s="118"/>
      <c r="L3074" s="118"/>
      <c r="M3074" s="118"/>
      <c r="N3074" s="93"/>
    </row>
    <row r="3075" spans="2:14">
      <c r="B3075" s="118"/>
      <c r="C3075" s="118"/>
      <c r="D3075" s="118"/>
      <c r="E3075" s="118"/>
      <c r="F3075" s="118"/>
      <c r="G3075" s="118"/>
      <c r="H3075" s="118"/>
      <c r="I3075" s="118"/>
      <c r="J3075" s="118"/>
      <c r="K3075" s="118"/>
      <c r="L3075" s="118"/>
      <c r="M3075" s="118"/>
      <c r="N3075" s="93"/>
    </row>
    <row r="3076" spans="2:14">
      <c r="B3076" s="118"/>
      <c r="C3076" s="118"/>
      <c r="D3076" s="118"/>
      <c r="E3076" s="118"/>
      <c r="F3076" s="118"/>
      <c r="G3076" s="118"/>
      <c r="H3076" s="118"/>
      <c r="I3076" s="118"/>
      <c r="J3076" s="118"/>
      <c r="K3076" s="118"/>
      <c r="L3076" s="118"/>
      <c r="M3076" s="118"/>
      <c r="N3076" s="93"/>
    </row>
    <row r="3077" spans="2:14">
      <c r="B3077" s="118"/>
      <c r="C3077" s="118"/>
      <c r="D3077" s="118"/>
      <c r="E3077" s="118"/>
      <c r="F3077" s="118"/>
      <c r="G3077" s="118"/>
      <c r="H3077" s="118"/>
      <c r="I3077" s="118"/>
      <c r="J3077" s="118"/>
      <c r="K3077" s="118"/>
      <c r="L3077" s="118"/>
      <c r="M3077" s="118"/>
      <c r="N3077" s="93"/>
    </row>
    <row r="3078" spans="2:14">
      <c r="B3078" s="118"/>
      <c r="C3078" s="118"/>
      <c r="D3078" s="118"/>
      <c r="E3078" s="118"/>
      <c r="F3078" s="118"/>
      <c r="G3078" s="118"/>
      <c r="H3078" s="118"/>
      <c r="I3078" s="118"/>
      <c r="J3078" s="118"/>
      <c r="K3078" s="118"/>
      <c r="L3078" s="118"/>
      <c r="M3078" s="118"/>
      <c r="N3078" s="93"/>
    </row>
    <row r="3079" spans="2:14">
      <c r="B3079" s="118"/>
      <c r="C3079" s="118"/>
      <c r="D3079" s="118"/>
      <c r="E3079" s="118"/>
      <c r="F3079" s="118"/>
      <c r="G3079" s="118"/>
      <c r="H3079" s="118"/>
      <c r="I3079" s="118"/>
      <c r="J3079" s="118"/>
      <c r="K3079" s="118"/>
      <c r="L3079" s="118"/>
      <c r="M3079" s="118"/>
      <c r="N3079" s="93"/>
    </row>
    <row r="3080" spans="2:14">
      <c r="B3080" s="118"/>
      <c r="C3080" s="118"/>
      <c r="D3080" s="118"/>
      <c r="E3080" s="118"/>
      <c r="F3080" s="118"/>
      <c r="G3080" s="118"/>
      <c r="H3080" s="118"/>
      <c r="I3080" s="118"/>
      <c r="J3080" s="118"/>
      <c r="K3080" s="118"/>
      <c r="L3080" s="118"/>
      <c r="M3080" s="118"/>
      <c r="N3080" s="93"/>
    </row>
    <row r="3081" spans="2:14">
      <c r="B3081" s="118"/>
      <c r="C3081" s="118"/>
      <c r="D3081" s="118"/>
      <c r="E3081" s="118"/>
      <c r="F3081" s="118"/>
      <c r="G3081" s="118"/>
      <c r="H3081" s="118"/>
      <c r="I3081" s="118"/>
      <c r="J3081" s="118"/>
      <c r="K3081" s="118"/>
      <c r="L3081" s="118"/>
      <c r="M3081" s="118"/>
      <c r="N3081" s="93"/>
    </row>
    <row r="3082" spans="2:14">
      <c r="B3082" s="118"/>
      <c r="C3082" s="118"/>
      <c r="D3082" s="118"/>
      <c r="E3082" s="118"/>
      <c r="F3082" s="118"/>
      <c r="G3082" s="118"/>
      <c r="H3082" s="118"/>
      <c r="I3082" s="118"/>
      <c r="J3082" s="118"/>
      <c r="K3082" s="118"/>
      <c r="L3082" s="118"/>
      <c r="M3082" s="118"/>
      <c r="N3082" s="93"/>
    </row>
    <row r="3083" spans="2:14">
      <c r="B3083" s="118"/>
      <c r="C3083" s="118"/>
      <c r="D3083" s="118"/>
      <c r="E3083" s="118"/>
      <c r="F3083" s="118"/>
      <c r="G3083" s="118"/>
      <c r="H3083" s="118"/>
      <c r="I3083" s="118"/>
      <c r="J3083" s="118"/>
      <c r="K3083" s="118"/>
      <c r="L3083" s="118"/>
      <c r="M3083" s="118"/>
      <c r="N3083" s="93"/>
    </row>
    <row r="3084" spans="2:14">
      <c r="B3084" s="118"/>
      <c r="C3084" s="118"/>
      <c r="D3084" s="118"/>
      <c r="E3084" s="118"/>
      <c r="F3084" s="118"/>
      <c r="G3084" s="118"/>
      <c r="H3084" s="118"/>
      <c r="I3084" s="118"/>
      <c r="J3084" s="118"/>
      <c r="K3084" s="118"/>
      <c r="L3084" s="118"/>
      <c r="M3084" s="118"/>
      <c r="N3084" s="93"/>
    </row>
    <row r="3085" spans="2:14">
      <c r="B3085" s="118"/>
      <c r="C3085" s="118"/>
      <c r="D3085" s="118"/>
      <c r="E3085" s="118"/>
      <c r="F3085" s="118"/>
      <c r="G3085" s="118"/>
      <c r="H3085" s="118"/>
      <c r="I3085" s="118"/>
      <c r="J3085" s="118"/>
      <c r="K3085" s="118"/>
      <c r="L3085" s="118"/>
      <c r="M3085" s="118"/>
      <c r="N3085" s="93"/>
    </row>
    <row r="3086" spans="2:14">
      <c r="B3086" s="118"/>
      <c r="C3086" s="118"/>
      <c r="D3086" s="118"/>
      <c r="E3086" s="118"/>
      <c r="F3086" s="118"/>
      <c r="G3086" s="118"/>
      <c r="H3086" s="118"/>
      <c r="I3086" s="118"/>
      <c r="J3086" s="118"/>
      <c r="K3086" s="118"/>
      <c r="L3086" s="118"/>
      <c r="M3086" s="118"/>
      <c r="N3086" s="93"/>
    </row>
    <row r="3087" spans="2:14">
      <c r="B3087" s="118"/>
      <c r="C3087" s="118"/>
      <c r="D3087" s="118"/>
      <c r="E3087" s="118"/>
      <c r="F3087" s="118"/>
      <c r="G3087" s="118"/>
      <c r="H3087" s="118"/>
      <c r="I3087" s="118"/>
      <c r="J3087" s="118"/>
      <c r="K3087" s="118"/>
      <c r="L3087" s="118"/>
      <c r="M3087" s="118"/>
      <c r="N3087" s="93"/>
    </row>
    <row r="3088" spans="2:14">
      <c r="B3088" s="118"/>
      <c r="C3088" s="118"/>
      <c r="D3088" s="118"/>
      <c r="E3088" s="118"/>
      <c r="F3088" s="118"/>
      <c r="G3088" s="118"/>
      <c r="H3088" s="118"/>
      <c r="I3088" s="118"/>
      <c r="J3088" s="118"/>
      <c r="K3088" s="118"/>
      <c r="L3088" s="118"/>
      <c r="M3088" s="118"/>
      <c r="N3088" s="93"/>
    </row>
    <row r="3089" spans="2:14">
      <c r="B3089" s="118"/>
      <c r="C3089" s="118"/>
      <c r="D3089" s="118"/>
      <c r="E3089" s="118"/>
      <c r="F3089" s="118"/>
      <c r="G3089" s="118"/>
      <c r="H3089" s="118"/>
      <c r="I3089" s="118"/>
      <c r="J3089" s="118"/>
      <c r="K3089" s="118"/>
      <c r="L3089" s="118"/>
      <c r="M3089" s="118"/>
      <c r="N3089" s="93"/>
    </row>
    <row r="3090" spans="2:14">
      <c r="B3090" s="118"/>
      <c r="C3090" s="118"/>
      <c r="D3090" s="118"/>
      <c r="E3090" s="118"/>
      <c r="F3090" s="118"/>
      <c r="G3090" s="118"/>
      <c r="H3090" s="118"/>
      <c r="I3090" s="118"/>
      <c r="J3090" s="118"/>
      <c r="K3090" s="118"/>
      <c r="L3090" s="118"/>
      <c r="M3090" s="118"/>
      <c r="N3090" s="93"/>
    </row>
    <row r="3091" spans="2:14">
      <c r="B3091" s="118"/>
      <c r="C3091" s="118"/>
      <c r="D3091" s="118"/>
      <c r="E3091" s="118"/>
      <c r="F3091" s="118"/>
      <c r="G3091" s="118"/>
      <c r="H3091" s="118"/>
      <c r="I3091" s="118"/>
      <c r="J3091" s="118"/>
      <c r="K3091" s="118"/>
      <c r="L3091" s="118"/>
      <c r="M3091" s="118"/>
      <c r="N3091" s="93"/>
    </row>
    <row r="3092" spans="2:14">
      <c r="B3092" s="118"/>
      <c r="C3092" s="118"/>
      <c r="D3092" s="118"/>
      <c r="E3092" s="118"/>
      <c r="F3092" s="118"/>
      <c r="G3092" s="118"/>
      <c r="H3092" s="118"/>
      <c r="I3092" s="118"/>
      <c r="J3092" s="118"/>
      <c r="K3092" s="118"/>
      <c r="L3092" s="118"/>
      <c r="M3092" s="118"/>
      <c r="N3092" s="93"/>
    </row>
    <row r="3093" spans="2:14">
      <c r="B3093" s="118"/>
      <c r="C3093" s="118"/>
      <c r="D3093" s="118"/>
      <c r="E3093" s="118"/>
      <c r="F3093" s="118"/>
      <c r="G3093" s="118"/>
      <c r="H3093" s="118"/>
      <c r="I3093" s="118"/>
      <c r="J3093" s="118"/>
      <c r="K3093" s="118"/>
      <c r="L3093" s="118"/>
      <c r="M3093" s="118"/>
      <c r="N3093" s="93"/>
    </row>
    <row r="3094" spans="2:14">
      <c r="B3094" s="118"/>
      <c r="C3094" s="118"/>
      <c r="D3094" s="118"/>
      <c r="E3094" s="118"/>
      <c r="F3094" s="118"/>
      <c r="G3094" s="118"/>
      <c r="H3094" s="118"/>
      <c r="I3094" s="118"/>
      <c r="J3094" s="118"/>
      <c r="K3094" s="118"/>
      <c r="L3094" s="118"/>
      <c r="M3094" s="118"/>
      <c r="N3094" s="93"/>
    </row>
    <row r="3095" spans="2:14">
      <c r="B3095" s="118"/>
      <c r="C3095" s="118"/>
      <c r="D3095" s="118"/>
      <c r="E3095" s="118"/>
      <c r="F3095" s="118"/>
      <c r="G3095" s="118"/>
      <c r="H3095" s="118"/>
      <c r="I3095" s="118"/>
      <c r="J3095" s="118"/>
      <c r="K3095" s="118"/>
      <c r="L3095" s="118"/>
      <c r="M3095" s="118"/>
      <c r="N3095" s="93"/>
    </row>
    <row r="3096" spans="2:14">
      <c r="B3096" s="118"/>
      <c r="C3096" s="118"/>
      <c r="D3096" s="118"/>
      <c r="E3096" s="118"/>
      <c r="F3096" s="118"/>
      <c r="G3096" s="118"/>
      <c r="H3096" s="118"/>
      <c r="I3096" s="118"/>
      <c r="J3096" s="118"/>
      <c r="K3096" s="118"/>
      <c r="L3096" s="118"/>
      <c r="M3096" s="118"/>
      <c r="N3096" s="93"/>
    </row>
    <row r="3097" spans="2:14">
      <c r="B3097" s="118"/>
      <c r="C3097" s="118"/>
      <c r="D3097" s="118"/>
      <c r="E3097" s="118"/>
      <c r="F3097" s="118"/>
      <c r="G3097" s="118"/>
      <c r="H3097" s="118"/>
      <c r="I3097" s="118"/>
      <c r="J3097" s="118"/>
      <c r="K3097" s="118"/>
      <c r="L3097" s="118"/>
      <c r="M3097" s="118"/>
      <c r="N3097" s="93"/>
    </row>
    <row r="3098" spans="2:14">
      <c r="B3098" s="118"/>
      <c r="C3098" s="118"/>
      <c r="D3098" s="118"/>
      <c r="E3098" s="118"/>
      <c r="F3098" s="118"/>
      <c r="G3098" s="118"/>
      <c r="H3098" s="118"/>
      <c r="I3098" s="118"/>
      <c r="J3098" s="118"/>
      <c r="K3098" s="118"/>
      <c r="L3098" s="118"/>
      <c r="M3098" s="118"/>
      <c r="N3098" s="93"/>
    </row>
    <row r="3099" spans="2:14">
      <c r="B3099" s="118"/>
      <c r="C3099" s="118"/>
      <c r="D3099" s="118"/>
      <c r="E3099" s="118"/>
      <c r="F3099" s="118"/>
      <c r="G3099" s="118"/>
      <c r="H3099" s="118"/>
      <c r="I3099" s="118"/>
      <c r="J3099" s="118"/>
      <c r="K3099" s="118"/>
      <c r="L3099" s="118"/>
      <c r="M3099" s="118"/>
      <c r="N3099" s="93"/>
    </row>
    <row r="3100" spans="2:14">
      <c r="B3100" s="118"/>
      <c r="C3100" s="118"/>
      <c r="D3100" s="118"/>
      <c r="E3100" s="118"/>
      <c r="F3100" s="118"/>
      <c r="G3100" s="118"/>
      <c r="H3100" s="118"/>
      <c r="I3100" s="118"/>
      <c r="J3100" s="118"/>
      <c r="K3100" s="118"/>
      <c r="L3100" s="118"/>
      <c r="M3100" s="118"/>
      <c r="N3100" s="93"/>
    </row>
    <row r="3101" spans="2:14">
      <c r="B3101" s="118"/>
      <c r="C3101" s="118"/>
      <c r="D3101" s="118"/>
      <c r="E3101" s="118"/>
      <c r="F3101" s="118"/>
      <c r="G3101" s="118"/>
      <c r="H3101" s="118"/>
      <c r="I3101" s="118"/>
      <c r="J3101" s="118"/>
      <c r="K3101" s="118"/>
      <c r="L3101" s="118"/>
      <c r="M3101" s="118"/>
      <c r="N3101" s="93"/>
    </row>
    <row r="3102" spans="2:14">
      <c r="B3102" s="118"/>
      <c r="C3102" s="118"/>
      <c r="D3102" s="118"/>
      <c r="E3102" s="118"/>
      <c r="F3102" s="118"/>
      <c r="G3102" s="118"/>
      <c r="H3102" s="118"/>
      <c r="I3102" s="118"/>
      <c r="J3102" s="118"/>
      <c r="K3102" s="118"/>
      <c r="L3102" s="118"/>
      <c r="M3102" s="118"/>
      <c r="N3102" s="93"/>
    </row>
    <row r="3103" spans="2:14">
      <c r="B3103" s="118"/>
      <c r="C3103" s="118"/>
      <c r="D3103" s="118"/>
      <c r="E3103" s="118"/>
      <c r="F3103" s="118"/>
      <c r="G3103" s="118"/>
      <c r="H3103" s="118"/>
      <c r="I3103" s="118"/>
      <c r="J3103" s="118"/>
      <c r="K3103" s="118"/>
      <c r="L3103" s="118"/>
      <c r="M3103" s="118"/>
      <c r="N3103" s="93"/>
    </row>
    <row r="3104" spans="2:14">
      <c r="B3104" s="118"/>
      <c r="C3104" s="118"/>
      <c r="D3104" s="118"/>
      <c r="E3104" s="118"/>
      <c r="F3104" s="118"/>
      <c r="G3104" s="118"/>
      <c r="H3104" s="118"/>
      <c r="I3104" s="118"/>
      <c r="J3104" s="118"/>
      <c r="K3104" s="118"/>
      <c r="L3104" s="118"/>
      <c r="M3104" s="118"/>
      <c r="N3104" s="93"/>
    </row>
    <row r="3105" spans="2:14">
      <c r="B3105" s="118"/>
      <c r="C3105" s="118"/>
      <c r="D3105" s="118"/>
      <c r="E3105" s="118"/>
      <c r="F3105" s="118"/>
      <c r="G3105" s="118"/>
      <c r="H3105" s="118"/>
      <c r="I3105" s="118"/>
      <c r="J3105" s="118"/>
      <c r="K3105" s="118"/>
      <c r="L3105" s="118"/>
      <c r="M3105" s="118"/>
      <c r="N3105" s="93"/>
    </row>
    <row r="3106" spans="2:14">
      <c r="B3106" s="118"/>
      <c r="C3106" s="118"/>
      <c r="D3106" s="118"/>
      <c r="E3106" s="118"/>
      <c r="F3106" s="118"/>
      <c r="G3106" s="118"/>
      <c r="H3106" s="118"/>
      <c r="I3106" s="118"/>
      <c r="J3106" s="118"/>
      <c r="K3106" s="118"/>
      <c r="L3106" s="118"/>
      <c r="M3106" s="118"/>
      <c r="N3106" s="93"/>
    </row>
    <row r="3107" spans="2:14">
      <c r="B3107" s="118"/>
      <c r="C3107" s="118"/>
      <c r="D3107" s="118"/>
      <c r="E3107" s="118"/>
      <c r="F3107" s="118"/>
      <c r="G3107" s="118"/>
      <c r="H3107" s="118"/>
      <c r="I3107" s="118"/>
      <c r="J3107" s="118"/>
      <c r="K3107" s="118"/>
      <c r="L3107" s="118"/>
      <c r="M3107" s="118"/>
      <c r="N3107" s="93"/>
    </row>
    <row r="3108" spans="2:14">
      <c r="B3108" s="118"/>
      <c r="C3108" s="118"/>
      <c r="D3108" s="118"/>
      <c r="E3108" s="118"/>
      <c r="F3108" s="118"/>
      <c r="G3108" s="118"/>
      <c r="H3108" s="118"/>
      <c r="I3108" s="118"/>
      <c r="J3108" s="118"/>
      <c r="K3108" s="118"/>
      <c r="L3108" s="118"/>
      <c r="M3108" s="118"/>
      <c r="N3108" s="93"/>
    </row>
    <row r="3109" spans="2:14">
      <c r="B3109" s="118"/>
      <c r="C3109" s="118"/>
      <c r="D3109" s="118"/>
      <c r="E3109" s="118"/>
      <c r="F3109" s="118"/>
      <c r="G3109" s="118"/>
      <c r="H3109" s="118"/>
      <c r="I3109" s="118"/>
      <c r="J3109" s="118"/>
      <c r="K3109" s="118"/>
      <c r="L3109" s="118"/>
      <c r="M3109" s="118"/>
      <c r="N3109" s="93"/>
    </row>
    <row r="3110" spans="2:14">
      <c r="B3110" s="118"/>
      <c r="C3110" s="118"/>
      <c r="D3110" s="118"/>
      <c r="E3110" s="118"/>
      <c r="F3110" s="118"/>
      <c r="G3110" s="118"/>
      <c r="H3110" s="118"/>
      <c r="I3110" s="118"/>
      <c r="J3110" s="118"/>
      <c r="K3110" s="118"/>
      <c r="L3110" s="118"/>
      <c r="M3110" s="118"/>
      <c r="N3110" s="93"/>
    </row>
    <row r="3111" spans="2:14">
      <c r="B3111" s="118"/>
      <c r="C3111" s="118"/>
      <c r="D3111" s="118"/>
      <c r="E3111" s="118"/>
      <c r="F3111" s="118"/>
      <c r="G3111" s="118"/>
      <c r="H3111" s="118"/>
      <c r="I3111" s="118"/>
      <c r="J3111" s="118"/>
      <c r="K3111" s="118"/>
      <c r="L3111" s="118"/>
      <c r="M3111" s="118"/>
      <c r="N3111" s="93"/>
    </row>
    <row r="3112" spans="2:14">
      <c r="B3112" s="118"/>
      <c r="C3112" s="118"/>
      <c r="D3112" s="118"/>
      <c r="E3112" s="118"/>
      <c r="F3112" s="118"/>
      <c r="G3112" s="118"/>
      <c r="H3112" s="118"/>
      <c r="I3112" s="118"/>
      <c r="J3112" s="118"/>
      <c r="K3112" s="118"/>
      <c r="L3112" s="118"/>
      <c r="M3112" s="118"/>
      <c r="N3112" s="93"/>
    </row>
    <row r="3113" spans="2:14">
      <c r="B3113" s="118"/>
      <c r="C3113" s="118"/>
      <c r="D3113" s="118"/>
      <c r="E3113" s="118"/>
      <c r="F3113" s="118"/>
      <c r="G3113" s="118"/>
      <c r="H3113" s="118"/>
      <c r="I3113" s="118"/>
      <c r="J3113" s="118"/>
      <c r="K3113" s="118"/>
      <c r="L3113" s="118"/>
      <c r="M3113" s="118"/>
      <c r="N3113" s="93"/>
    </row>
    <row r="3114" spans="2:14">
      <c r="B3114" s="118"/>
      <c r="C3114" s="118"/>
      <c r="D3114" s="118"/>
      <c r="E3114" s="118"/>
      <c r="F3114" s="118"/>
      <c r="G3114" s="118"/>
      <c r="H3114" s="118"/>
      <c r="I3114" s="118"/>
      <c r="J3114" s="118"/>
      <c r="K3114" s="118"/>
      <c r="L3114" s="118"/>
      <c r="M3114" s="118"/>
      <c r="N3114" s="93"/>
    </row>
    <row r="3115" spans="2:14">
      <c r="B3115" s="118"/>
      <c r="C3115" s="118"/>
      <c r="D3115" s="118"/>
      <c r="E3115" s="118"/>
      <c r="F3115" s="118"/>
      <c r="G3115" s="118"/>
      <c r="H3115" s="118"/>
      <c r="I3115" s="118"/>
      <c r="J3115" s="118"/>
      <c r="K3115" s="118"/>
      <c r="L3115" s="118"/>
      <c r="M3115" s="118"/>
      <c r="N3115" s="93"/>
    </row>
    <row r="3116" spans="2:14">
      <c r="B3116" s="118"/>
      <c r="C3116" s="118"/>
      <c r="D3116" s="118"/>
      <c r="E3116" s="118"/>
      <c r="F3116" s="118"/>
      <c r="G3116" s="118"/>
      <c r="H3116" s="118"/>
      <c r="I3116" s="118"/>
      <c r="J3116" s="118"/>
      <c r="K3116" s="118"/>
      <c r="L3116" s="118"/>
      <c r="M3116" s="118"/>
      <c r="N3116" s="93"/>
    </row>
    <row r="3117" spans="2:14">
      <c r="B3117" s="118"/>
      <c r="C3117" s="118"/>
      <c r="D3117" s="118"/>
      <c r="E3117" s="118"/>
      <c r="F3117" s="118"/>
      <c r="G3117" s="118"/>
      <c r="H3117" s="118"/>
      <c r="I3117" s="118"/>
      <c r="J3117" s="118"/>
      <c r="K3117" s="118"/>
      <c r="L3117" s="118"/>
      <c r="M3117" s="118"/>
      <c r="N3117" s="93"/>
    </row>
    <row r="3118" spans="2:14">
      <c r="B3118" s="118"/>
      <c r="C3118" s="118"/>
      <c r="D3118" s="118"/>
      <c r="E3118" s="118"/>
      <c r="F3118" s="118"/>
      <c r="G3118" s="118"/>
      <c r="H3118" s="118"/>
      <c r="I3118" s="118"/>
      <c r="J3118" s="118"/>
      <c r="K3118" s="118"/>
      <c r="L3118" s="118"/>
      <c r="M3118" s="118"/>
      <c r="N3118" s="93"/>
    </row>
    <row r="3119" spans="2:14">
      <c r="B3119" s="118"/>
      <c r="C3119" s="118"/>
      <c r="D3119" s="118"/>
      <c r="E3119" s="118"/>
      <c r="F3119" s="118"/>
      <c r="G3119" s="118"/>
      <c r="H3119" s="118"/>
      <c r="I3119" s="118"/>
      <c r="J3119" s="118"/>
      <c r="K3119" s="118"/>
      <c r="L3119" s="118"/>
      <c r="M3119" s="118"/>
      <c r="N3119" s="93"/>
    </row>
    <row r="3120" spans="2:14">
      <c r="B3120" s="118"/>
      <c r="C3120" s="118"/>
      <c r="D3120" s="118"/>
      <c r="E3120" s="118"/>
      <c r="F3120" s="118"/>
      <c r="G3120" s="118"/>
      <c r="H3120" s="118"/>
      <c r="I3120" s="118"/>
      <c r="J3120" s="118"/>
      <c r="K3120" s="118"/>
      <c r="L3120" s="118"/>
      <c r="M3120" s="118"/>
      <c r="N3120" s="93"/>
    </row>
    <row r="3121" spans="2:14">
      <c r="B3121" s="118"/>
      <c r="C3121" s="118"/>
      <c r="D3121" s="118"/>
      <c r="E3121" s="118"/>
      <c r="F3121" s="118"/>
      <c r="G3121" s="118"/>
      <c r="H3121" s="118"/>
      <c r="I3121" s="118"/>
      <c r="J3121" s="118"/>
      <c r="K3121" s="118"/>
      <c r="L3121" s="118"/>
      <c r="M3121" s="118"/>
      <c r="N3121" s="93"/>
    </row>
    <row r="3122" spans="2:14">
      <c r="B3122" s="118"/>
      <c r="C3122" s="118"/>
      <c r="D3122" s="118"/>
      <c r="E3122" s="118"/>
      <c r="F3122" s="118"/>
      <c r="G3122" s="118"/>
      <c r="H3122" s="118"/>
      <c r="I3122" s="118"/>
      <c r="J3122" s="118"/>
      <c r="K3122" s="118"/>
      <c r="L3122" s="118"/>
      <c r="M3122" s="118"/>
      <c r="N3122" s="93"/>
    </row>
    <row r="3123" spans="2:14">
      <c r="B3123" s="118"/>
      <c r="C3123" s="118"/>
      <c r="D3123" s="118"/>
      <c r="E3123" s="118"/>
      <c r="F3123" s="118"/>
      <c r="G3123" s="118"/>
      <c r="H3123" s="118"/>
      <c r="I3123" s="118"/>
      <c r="J3123" s="118"/>
      <c r="K3123" s="118"/>
      <c r="L3123" s="118"/>
      <c r="M3123" s="118"/>
      <c r="N3123" s="93"/>
    </row>
    <row r="3124" spans="2:14">
      <c r="B3124" s="118"/>
      <c r="C3124" s="118"/>
      <c r="D3124" s="118"/>
      <c r="E3124" s="118"/>
      <c r="F3124" s="118"/>
      <c r="G3124" s="118"/>
      <c r="H3124" s="118"/>
      <c r="I3124" s="118"/>
      <c r="J3124" s="118"/>
      <c r="K3124" s="118"/>
      <c r="L3124" s="118"/>
      <c r="M3124" s="118"/>
      <c r="N3124" s="93"/>
    </row>
    <row r="3125" spans="2:14">
      <c r="B3125" s="118"/>
      <c r="C3125" s="118"/>
      <c r="D3125" s="118"/>
      <c r="E3125" s="118"/>
      <c r="F3125" s="118"/>
      <c r="G3125" s="118"/>
      <c r="H3125" s="118"/>
      <c r="I3125" s="118"/>
      <c r="J3125" s="118"/>
      <c r="K3125" s="118"/>
      <c r="L3125" s="118"/>
      <c r="M3125" s="118"/>
      <c r="N3125" s="93"/>
    </row>
    <row r="3126" spans="2:14">
      <c r="B3126" s="118"/>
      <c r="C3126" s="118"/>
      <c r="D3126" s="118"/>
      <c r="E3126" s="118"/>
      <c r="F3126" s="118"/>
      <c r="G3126" s="118"/>
      <c r="H3126" s="118"/>
      <c r="I3126" s="118"/>
      <c r="J3126" s="118"/>
      <c r="K3126" s="118"/>
      <c r="L3126" s="118"/>
      <c r="M3126" s="118"/>
      <c r="N3126" s="93"/>
    </row>
    <row r="3127" spans="2:14">
      <c r="B3127" s="118"/>
      <c r="C3127" s="118"/>
      <c r="D3127" s="118"/>
      <c r="E3127" s="118"/>
      <c r="F3127" s="118"/>
      <c r="G3127" s="118"/>
      <c r="H3127" s="118"/>
      <c r="I3127" s="118"/>
      <c r="J3127" s="118"/>
      <c r="K3127" s="118"/>
      <c r="L3127" s="118"/>
      <c r="M3127" s="118"/>
      <c r="N3127" s="93"/>
    </row>
    <row r="3128" spans="2:14">
      <c r="B3128" s="118"/>
      <c r="C3128" s="118"/>
      <c r="D3128" s="118"/>
      <c r="E3128" s="118"/>
      <c r="F3128" s="118"/>
      <c r="G3128" s="118"/>
      <c r="H3128" s="118"/>
      <c r="I3128" s="118"/>
      <c r="J3128" s="118"/>
      <c r="K3128" s="118"/>
      <c r="L3128" s="118"/>
      <c r="M3128" s="118"/>
      <c r="N3128" s="93"/>
    </row>
    <row r="3129" spans="2:14">
      <c r="B3129" s="118"/>
      <c r="C3129" s="118"/>
      <c r="D3129" s="118"/>
      <c r="E3129" s="118"/>
      <c r="F3129" s="118"/>
      <c r="G3129" s="118"/>
      <c r="H3129" s="118"/>
      <c r="I3129" s="118"/>
      <c r="J3129" s="118"/>
      <c r="K3129" s="118"/>
      <c r="L3129" s="118"/>
      <c r="M3129" s="118"/>
      <c r="N3129" s="93"/>
    </row>
    <row r="3130" spans="2:14">
      <c r="B3130" s="118"/>
      <c r="C3130" s="118"/>
      <c r="D3130" s="118"/>
      <c r="E3130" s="118"/>
      <c r="F3130" s="118"/>
      <c r="G3130" s="118"/>
      <c r="H3130" s="118"/>
      <c r="I3130" s="118"/>
      <c r="J3130" s="118"/>
      <c r="K3130" s="118"/>
      <c r="L3130" s="118"/>
      <c r="M3130" s="118"/>
      <c r="N3130" s="93"/>
    </row>
    <row r="3131" spans="2:14">
      <c r="B3131" s="118"/>
      <c r="C3131" s="118"/>
      <c r="D3131" s="118"/>
      <c r="E3131" s="118"/>
      <c r="F3131" s="118"/>
      <c r="G3131" s="118"/>
      <c r="H3131" s="118"/>
      <c r="I3131" s="118"/>
      <c r="J3131" s="118"/>
      <c r="K3131" s="118"/>
      <c r="L3131" s="118"/>
      <c r="M3131" s="118"/>
      <c r="N3131" s="93"/>
    </row>
    <row r="3132" spans="2:14">
      <c r="B3132" s="118"/>
      <c r="C3132" s="118"/>
      <c r="D3132" s="118"/>
      <c r="E3132" s="118"/>
      <c r="F3132" s="118"/>
      <c r="G3132" s="118"/>
      <c r="H3132" s="118"/>
      <c r="I3132" s="118"/>
      <c r="J3132" s="118"/>
      <c r="K3132" s="118"/>
      <c r="L3132" s="118"/>
      <c r="M3132" s="118"/>
      <c r="N3132" s="93"/>
    </row>
    <row r="3133" spans="2:14">
      <c r="B3133" s="118"/>
      <c r="C3133" s="118"/>
      <c r="D3133" s="118"/>
      <c r="E3133" s="118"/>
      <c r="F3133" s="118"/>
      <c r="G3133" s="118"/>
      <c r="H3133" s="118"/>
      <c r="I3133" s="118"/>
      <c r="J3133" s="118"/>
      <c r="K3133" s="118"/>
      <c r="L3133" s="118"/>
      <c r="M3133" s="118"/>
      <c r="N3133" s="93"/>
    </row>
    <row r="3134" spans="2:14">
      <c r="B3134" s="118"/>
      <c r="C3134" s="118"/>
      <c r="D3134" s="118"/>
      <c r="E3134" s="118"/>
      <c r="F3134" s="118"/>
      <c r="G3134" s="118"/>
      <c r="H3134" s="118"/>
      <c r="I3134" s="118"/>
      <c r="J3134" s="118"/>
      <c r="K3134" s="118"/>
      <c r="L3134" s="118"/>
      <c r="M3134" s="118"/>
      <c r="N3134" s="93"/>
    </row>
    <row r="3135" spans="2:14">
      <c r="B3135" s="118"/>
      <c r="C3135" s="118"/>
      <c r="D3135" s="118"/>
      <c r="E3135" s="118"/>
      <c r="F3135" s="118"/>
      <c r="G3135" s="118"/>
      <c r="H3135" s="118"/>
      <c r="I3135" s="118"/>
      <c r="J3135" s="118"/>
      <c r="K3135" s="118"/>
      <c r="L3135" s="118"/>
      <c r="M3135" s="118"/>
      <c r="N3135" s="93"/>
    </row>
    <row r="3136" spans="2:14">
      <c r="B3136" s="118"/>
      <c r="C3136" s="118"/>
      <c r="D3136" s="118"/>
      <c r="E3136" s="118"/>
      <c r="F3136" s="118"/>
      <c r="G3136" s="118"/>
      <c r="H3136" s="118"/>
      <c r="I3136" s="118"/>
      <c r="J3136" s="118"/>
      <c r="K3136" s="118"/>
      <c r="L3136" s="118"/>
      <c r="M3136" s="118"/>
      <c r="N3136" s="93"/>
    </row>
    <row r="3137" spans="2:14">
      <c r="B3137" s="118"/>
      <c r="C3137" s="118"/>
      <c r="D3137" s="118"/>
      <c r="E3137" s="118"/>
      <c r="F3137" s="118"/>
      <c r="G3137" s="118"/>
      <c r="H3137" s="118"/>
      <c r="I3137" s="118"/>
      <c r="J3137" s="118"/>
      <c r="K3137" s="118"/>
      <c r="L3137" s="118"/>
      <c r="M3137" s="118"/>
      <c r="N3137" s="93"/>
    </row>
    <row r="3138" spans="2:14">
      <c r="B3138" s="118"/>
      <c r="C3138" s="118"/>
      <c r="D3138" s="118"/>
      <c r="E3138" s="118"/>
      <c r="F3138" s="118"/>
      <c r="G3138" s="118"/>
      <c r="H3138" s="118"/>
      <c r="I3138" s="118"/>
      <c r="J3138" s="118"/>
      <c r="K3138" s="118"/>
      <c r="L3138" s="118"/>
      <c r="M3138" s="118"/>
      <c r="N3138" s="93"/>
    </row>
    <row r="3139" spans="2:14">
      <c r="B3139" s="118"/>
      <c r="C3139" s="118"/>
      <c r="D3139" s="118"/>
      <c r="E3139" s="118"/>
      <c r="F3139" s="118"/>
      <c r="G3139" s="118"/>
      <c r="H3139" s="118"/>
      <c r="I3139" s="118"/>
      <c r="J3139" s="118"/>
      <c r="K3139" s="118"/>
      <c r="L3139" s="118"/>
      <c r="M3139" s="118"/>
      <c r="N3139" s="93"/>
    </row>
    <row r="3140" spans="2:14">
      <c r="B3140" s="118"/>
      <c r="C3140" s="118"/>
      <c r="D3140" s="118"/>
      <c r="E3140" s="118"/>
      <c r="F3140" s="118"/>
      <c r="G3140" s="118"/>
      <c r="H3140" s="118"/>
      <c r="I3140" s="118"/>
      <c r="J3140" s="118"/>
      <c r="K3140" s="118"/>
      <c r="L3140" s="118"/>
      <c r="M3140" s="118"/>
      <c r="N3140" s="93"/>
    </row>
    <row r="3141" spans="2:14">
      <c r="B3141" s="118"/>
      <c r="C3141" s="118"/>
      <c r="D3141" s="118"/>
      <c r="E3141" s="118"/>
      <c r="F3141" s="118"/>
      <c r="G3141" s="118"/>
      <c r="H3141" s="118"/>
      <c r="I3141" s="118"/>
      <c r="J3141" s="118"/>
      <c r="K3141" s="118"/>
      <c r="L3141" s="118"/>
      <c r="M3141" s="118"/>
      <c r="N3141" s="93"/>
    </row>
    <row r="3142" spans="2:14">
      <c r="B3142" s="118"/>
      <c r="C3142" s="118"/>
      <c r="D3142" s="118"/>
      <c r="E3142" s="118"/>
      <c r="F3142" s="118"/>
      <c r="G3142" s="118"/>
      <c r="H3142" s="118"/>
      <c r="I3142" s="118"/>
      <c r="J3142" s="118"/>
      <c r="K3142" s="118"/>
      <c r="L3142" s="118"/>
      <c r="M3142" s="118"/>
      <c r="N3142" s="93"/>
    </row>
    <row r="3143" spans="2:14">
      <c r="B3143" s="118"/>
      <c r="C3143" s="118"/>
      <c r="D3143" s="118"/>
      <c r="E3143" s="118"/>
      <c r="F3143" s="118"/>
      <c r="G3143" s="118"/>
      <c r="H3143" s="118"/>
      <c r="I3143" s="118"/>
      <c r="J3143" s="118"/>
      <c r="K3143" s="118"/>
      <c r="L3143" s="118"/>
      <c r="M3143" s="118"/>
      <c r="N3143" s="93"/>
    </row>
    <row r="3144" spans="2:14">
      <c r="B3144" s="118"/>
      <c r="C3144" s="118"/>
      <c r="D3144" s="118"/>
      <c r="E3144" s="118"/>
      <c r="F3144" s="118"/>
      <c r="G3144" s="118"/>
      <c r="H3144" s="118"/>
      <c r="I3144" s="118"/>
      <c r="J3144" s="118"/>
      <c r="K3144" s="118"/>
      <c r="L3144" s="118"/>
      <c r="M3144" s="118"/>
      <c r="N3144" s="93"/>
    </row>
    <row r="3145" spans="2:14">
      <c r="B3145" s="118"/>
      <c r="C3145" s="118"/>
      <c r="D3145" s="118"/>
      <c r="E3145" s="118"/>
      <c r="F3145" s="118"/>
      <c r="G3145" s="118"/>
      <c r="H3145" s="118"/>
      <c r="I3145" s="118"/>
      <c r="J3145" s="118"/>
      <c r="K3145" s="118"/>
      <c r="L3145" s="118"/>
      <c r="M3145" s="118"/>
      <c r="N3145" s="93"/>
    </row>
    <row r="3146" spans="2:14">
      <c r="B3146" s="118"/>
      <c r="C3146" s="118"/>
      <c r="D3146" s="118"/>
      <c r="E3146" s="118"/>
      <c r="F3146" s="118"/>
      <c r="G3146" s="118"/>
      <c r="H3146" s="118"/>
      <c r="I3146" s="118"/>
      <c r="J3146" s="118"/>
      <c r="K3146" s="118"/>
      <c r="L3146" s="118"/>
      <c r="M3146" s="118"/>
      <c r="N3146" s="93"/>
    </row>
    <row r="3147" spans="2:14">
      <c r="B3147" s="118"/>
      <c r="C3147" s="118"/>
      <c r="D3147" s="118"/>
      <c r="E3147" s="118"/>
      <c r="F3147" s="118"/>
      <c r="G3147" s="118"/>
      <c r="H3147" s="118"/>
      <c r="I3147" s="118"/>
      <c r="J3147" s="118"/>
      <c r="K3147" s="118"/>
      <c r="L3147" s="118"/>
      <c r="M3147" s="118"/>
      <c r="N3147" s="93"/>
    </row>
    <row r="3148" spans="2:14">
      <c r="B3148" s="118"/>
      <c r="C3148" s="118"/>
      <c r="D3148" s="118"/>
      <c r="E3148" s="118"/>
      <c r="F3148" s="118"/>
      <c r="G3148" s="118"/>
      <c r="H3148" s="118"/>
      <c r="I3148" s="118"/>
      <c r="J3148" s="118"/>
      <c r="K3148" s="118"/>
      <c r="L3148" s="118"/>
      <c r="M3148" s="118"/>
      <c r="N3148" s="93"/>
    </row>
    <row r="3149" spans="2:14">
      <c r="B3149" s="118"/>
      <c r="C3149" s="118"/>
      <c r="D3149" s="118"/>
      <c r="E3149" s="118"/>
      <c r="F3149" s="118"/>
      <c r="G3149" s="118"/>
      <c r="H3149" s="118"/>
      <c r="I3149" s="118"/>
      <c r="J3149" s="118"/>
      <c r="K3149" s="118"/>
      <c r="L3149" s="118"/>
      <c r="M3149" s="118"/>
      <c r="N3149" s="93"/>
    </row>
    <row r="3150" spans="2:14">
      <c r="B3150" s="118"/>
      <c r="C3150" s="118"/>
      <c r="D3150" s="118"/>
      <c r="E3150" s="118"/>
      <c r="F3150" s="118"/>
      <c r="G3150" s="118"/>
      <c r="H3150" s="118"/>
      <c r="I3150" s="118"/>
      <c r="J3150" s="118"/>
      <c r="K3150" s="118"/>
      <c r="L3150" s="118"/>
      <c r="M3150" s="118"/>
      <c r="N3150" s="93"/>
    </row>
    <row r="3151" spans="2:14">
      <c r="B3151" s="118"/>
      <c r="C3151" s="118"/>
      <c r="D3151" s="118"/>
      <c r="E3151" s="118"/>
      <c r="F3151" s="118"/>
      <c r="G3151" s="118"/>
      <c r="H3151" s="118"/>
      <c r="I3151" s="118"/>
      <c r="J3151" s="118"/>
      <c r="K3151" s="118"/>
      <c r="L3151" s="118"/>
      <c r="M3151" s="118"/>
      <c r="N3151" s="93"/>
    </row>
    <row r="3152" spans="2:14">
      <c r="B3152" s="118"/>
      <c r="C3152" s="118"/>
      <c r="D3152" s="118"/>
      <c r="E3152" s="118"/>
      <c r="F3152" s="118"/>
      <c r="G3152" s="118"/>
      <c r="H3152" s="118"/>
      <c r="I3152" s="118"/>
      <c r="J3152" s="118"/>
      <c r="K3152" s="118"/>
      <c r="L3152" s="118"/>
      <c r="M3152" s="118"/>
      <c r="N3152" s="93"/>
    </row>
    <row r="3153" spans="2:14">
      <c r="B3153" s="118"/>
      <c r="C3153" s="118"/>
      <c r="D3153" s="118"/>
      <c r="E3153" s="118"/>
      <c r="F3153" s="118"/>
      <c r="G3153" s="118"/>
      <c r="H3153" s="118"/>
      <c r="I3153" s="118"/>
      <c r="J3153" s="118"/>
      <c r="K3153" s="118"/>
      <c r="L3153" s="118"/>
      <c r="M3153" s="118"/>
      <c r="N3153" s="93"/>
    </row>
    <row r="3154" spans="2:14">
      <c r="B3154" s="118"/>
      <c r="C3154" s="118"/>
      <c r="D3154" s="118"/>
      <c r="E3154" s="118"/>
      <c r="F3154" s="118"/>
      <c r="G3154" s="118"/>
      <c r="H3154" s="118"/>
      <c r="I3154" s="118"/>
      <c r="J3154" s="118"/>
      <c r="K3154" s="118"/>
      <c r="L3154" s="118"/>
      <c r="M3154" s="118"/>
      <c r="N3154" s="93"/>
    </row>
    <row r="3155" spans="2:14">
      <c r="B3155" s="118"/>
      <c r="C3155" s="118"/>
      <c r="D3155" s="118"/>
      <c r="E3155" s="118"/>
      <c r="F3155" s="118"/>
      <c r="G3155" s="118"/>
      <c r="H3155" s="118"/>
      <c r="I3155" s="118"/>
      <c r="J3155" s="118"/>
      <c r="K3155" s="118"/>
      <c r="L3155" s="118"/>
      <c r="M3155" s="118"/>
      <c r="N3155" s="93"/>
    </row>
    <row r="3156" spans="2:14">
      <c r="B3156" s="118"/>
      <c r="C3156" s="118"/>
      <c r="D3156" s="118"/>
      <c r="E3156" s="118"/>
      <c r="F3156" s="118"/>
      <c r="G3156" s="118"/>
      <c r="H3156" s="118"/>
      <c r="I3156" s="118"/>
      <c r="J3156" s="118"/>
      <c r="K3156" s="118"/>
      <c r="L3156" s="118"/>
      <c r="M3156" s="118"/>
      <c r="N3156" s="93"/>
    </row>
    <row r="3157" spans="2:14">
      <c r="B3157" s="118"/>
      <c r="C3157" s="118"/>
      <c r="D3157" s="118"/>
      <c r="E3157" s="118"/>
      <c r="F3157" s="118"/>
      <c r="G3157" s="118"/>
      <c r="H3157" s="118"/>
      <c r="I3157" s="118"/>
      <c r="J3157" s="118"/>
      <c r="K3157" s="118"/>
      <c r="L3157" s="118"/>
      <c r="M3157" s="118"/>
      <c r="N3157" s="93"/>
    </row>
    <row r="3158" spans="2:14">
      <c r="B3158" s="118"/>
      <c r="C3158" s="118"/>
      <c r="D3158" s="118"/>
      <c r="E3158" s="118"/>
      <c r="F3158" s="118"/>
      <c r="G3158" s="118"/>
      <c r="H3158" s="118"/>
      <c r="I3158" s="118"/>
      <c r="J3158" s="118"/>
      <c r="K3158" s="118"/>
      <c r="L3158" s="118"/>
      <c r="M3158" s="118"/>
      <c r="N3158" s="93"/>
    </row>
    <row r="3159" spans="2:14">
      <c r="B3159" s="118"/>
      <c r="C3159" s="118"/>
      <c r="D3159" s="118"/>
      <c r="E3159" s="118"/>
      <c r="F3159" s="118"/>
      <c r="G3159" s="118"/>
      <c r="H3159" s="118"/>
      <c r="I3159" s="118"/>
      <c r="J3159" s="118"/>
      <c r="K3159" s="118"/>
      <c r="L3159" s="118"/>
      <c r="M3159" s="118"/>
      <c r="N3159" s="93"/>
    </row>
    <row r="3160" spans="2:14">
      <c r="B3160" s="118"/>
      <c r="C3160" s="118"/>
      <c r="D3160" s="118"/>
      <c r="E3160" s="118"/>
      <c r="F3160" s="118"/>
      <c r="G3160" s="118"/>
      <c r="H3160" s="118"/>
      <c r="I3160" s="118"/>
      <c r="J3160" s="118"/>
      <c r="K3160" s="118"/>
      <c r="L3160" s="118"/>
      <c r="M3160" s="118"/>
      <c r="N3160" s="93"/>
    </row>
    <row r="3161" spans="2:14">
      <c r="B3161" s="118"/>
      <c r="C3161" s="118"/>
      <c r="D3161" s="118"/>
      <c r="E3161" s="118"/>
      <c r="F3161" s="118"/>
      <c r="G3161" s="118"/>
      <c r="H3161" s="118"/>
      <c r="I3161" s="118"/>
      <c r="J3161" s="118"/>
      <c r="K3161" s="118"/>
      <c r="L3161" s="118"/>
      <c r="M3161" s="118"/>
      <c r="N3161" s="93"/>
    </row>
    <row r="3162" spans="2:14">
      <c r="B3162" s="118"/>
      <c r="C3162" s="118"/>
      <c r="D3162" s="118"/>
      <c r="E3162" s="118"/>
      <c r="F3162" s="118"/>
      <c r="G3162" s="118"/>
      <c r="H3162" s="118"/>
      <c r="I3162" s="118"/>
      <c r="J3162" s="118"/>
      <c r="K3162" s="118"/>
      <c r="L3162" s="118"/>
      <c r="M3162" s="118"/>
      <c r="N3162" s="93"/>
    </row>
    <row r="3163" spans="2:14">
      <c r="B3163" s="118"/>
      <c r="C3163" s="118"/>
      <c r="D3163" s="118"/>
      <c r="E3163" s="118"/>
      <c r="F3163" s="118"/>
      <c r="G3163" s="118"/>
      <c r="H3163" s="118"/>
      <c r="I3163" s="118"/>
      <c r="J3163" s="118"/>
      <c r="K3163" s="118"/>
      <c r="L3163" s="118"/>
      <c r="M3163" s="118"/>
      <c r="N3163" s="93"/>
    </row>
    <row r="3164" spans="2:14">
      <c r="B3164" s="118"/>
      <c r="C3164" s="118"/>
      <c r="D3164" s="118"/>
      <c r="E3164" s="118"/>
      <c r="F3164" s="118"/>
      <c r="G3164" s="118"/>
      <c r="H3164" s="118"/>
      <c r="I3164" s="118"/>
      <c r="J3164" s="118"/>
      <c r="K3164" s="118"/>
      <c r="L3164" s="118"/>
      <c r="M3164" s="118"/>
      <c r="N3164" s="93"/>
    </row>
    <row r="3165" spans="2:14">
      <c r="B3165" s="118"/>
      <c r="C3165" s="118"/>
      <c r="D3165" s="118"/>
      <c r="E3165" s="118"/>
      <c r="F3165" s="118"/>
      <c r="G3165" s="118"/>
      <c r="H3165" s="118"/>
      <c r="I3165" s="118"/>
      <c r="J3165" s="118"/>
      <c r="K3165" s="118"/>
      <c r="L3165" s="118"/>
      <c r="M3165" s="118"/>
      <c r="N3165" s="93"/>
    </row>
    <row r="3166" spans="2:14">
      <c r="B3166" s="118"/>
      <c r="C3166" s="118"/>
      <c r="D3166" s="118"/>
      <c r="E3166" s="118"/>
      <c r="F3166" s="118"/>
      <c r="G3166" s="118"/>
      <c r="H3166" s="118"/>
      <c r="I3166" s="118"/>
      <c r="J3166" s="118"/>
      <c r="K3166" s="118"/>
      <c r="L3166" s="118"/>
      <c r="M3166" s="118"/>
      <c r="N3166" s="93"/>
    </row>
    <row r="3167" spans="2:14">
      <c r="B3167" s="118"/>
      <c r="C3167" s="118"/>
      <c r="D3167" s="118"/>
      <c r="E3167" s="118"/>
      <c r="F3167" s="118"/>
      <c r="G3167" s="118"/>
      <c r="H3167" s="118"/>
      <c r="I3167" s="118"/>
      <c r="J3167" s="118"/>
      <c r="K3167" s="118"/>
      <c r="L3167" s="118"/>
      <c r="M3167" s="118"/>
      <c r="N3167" s="93"/>
    </row>
    <row r="3168" spans="2:14">
      <c r="B3168" s="118"/>
      <c r="C3168" s="118"/>
      <c r="D3168" s="118"/>
      <c r="E3168" s="118"/>
      <c r="F3168" s="118"/>
      <c r="G3168" s="118"/>
      <c r="H3168" s="118"/>
      <c r="I3168" s="118"/>
      <c r="J3168" s="118"/>
      <c r="K3168" s="118"/>
      <c r="L3168" s="118"/>
      <c r="M3168" s="118"/>
      <c r="N3168" s="93"/>
    </row>
    <row r="3169" spans="2:14">
      <c r="B3169" s="118"/>
      <c r="C3169" s="118"/>
      <c r="D3169" s="118"/>
      <c r="E3169" s="118"/>
      <c r="F3169" s="118"/>
      <c r="G3169" s="118"/>
      <c r="H3169" s="118"/>
      <c r="I3169" s="118"/>
      <c r="J3169" s="118"/>
      <c r="K3169" s="118"/>
      <c r="L3169" s="118"/>
      <c r="M3169" s="118"/>
      <c r="N3169" s="93"/>
    </row>
    <row r="3170" spans="2:14">
      <c r="B3170" s="118"/>
      <c r="C3170" s="118"/>
      <c r="D3170" s="118"/>
      <c r="E3170" s="118"/>
      <c r="F3170" s="118"/>
      <c r="G3170" s="118"/>
      <c r="H3170" s="118"/>
      <c r="I3170" s="118"/>
      <c r="J3170" s="118"/>
      <c r="K3170" s="118"/>
      <c r="L3170" s="118"/>
      <c r="M3170" s="118"/>
      <c r="N3170" s="93"/>
    </row>
    <row r="3171" spans="2:14">
      <c r="B3171" s="118"/>
      <c r="C3171" s="118"/>
      <c r="D3171" s="118"/>
      <c r="E3171" s="118"/>
      <c r="F3171" s="118"/>
      <c r="G3171" s="118"/>
      <c r="H3171" s="118"/>
      <c r="I3171" s="118"/>
      <c r="J3171" s="118"/>
      <c r="K3171" s="118"/>
      <c r="L3171" s="118"/>
      <c r="M3171" s="118"/>
      <c r="N3171" s="93"/>
    </row>
    <row r="3172" spans="2:14">
      <c r="B3172" s="118"/>
      <c r="C3172" s="118"/>
      <c r="D3172" s="118"/>
      <c r="E3172" s="118"/>
      <c r="F3172" s="118"/>
      <c r="G3172" s="118"/>
      <c r="H3172" s="118"/>
      <c r="I3172" s="118"/>
      <c r="J3172" s="118"/>
      <c r="K3172" s="118"/>
      <c r="L3172" s="118"/>
      <c r="M3172" s="118"/>
      <c r="N3172" s="93"/>
    </row>
    <row r="3173" spans="2:14">
      <c r="B3173" s="118"/>
      <c r="C3173" s="118"/>
      <c r="D3173" s="118"/>
      <c r="E3173" s="118"/>
      <c r="F3173" s="118"/>
      <c r="G3173" s="118"/>
      <c r="H3173" s="118"/>
      <c r="I3173" s="118"/>
      <c r="J3173" s="118"/>
      <c r="K3173" s="118"/>
      <c r="L3173" s="118"/>
      <c r="M3173" s="118"/>
      <c r="N3173" s="93"/>
    </row>
    <row r="3174" spans="2:14">
      <c r="B3174" s="118"/>
      <c r="C3174" s="118"/>
      <c r="D3174" s="118"/>
      <c r="E3174" s="118"/>
      <c r="F3174" s="118"/>
      <c r="G3174" s="118"/>
      <c r="H3174" s="118"/>
      <c r="I3174" s="118"/>
      <c r="J3174" s="118"/>
      <c r="K3174" s="118"/>
      <c r="L3174" s="118"/>
      <c r="M3174" s="118"/>
      <c r="N3174" s="93"/>
    </row>
    <row r="3175" spans="2:14">
      <c r="B3175" s="118"/>
      <c r="C3175" s="118"/>
      <c r="D3175" s="118"/>
      <c r="E3175" s="118"/>
      <c r="F3175" s="118"/>
      <c r="G3175" s="118"/>
      <c r="H3175" s="118"/>
      <c r="I3175" s="118"/>
      <c r="J3175" s="118"/>
      <c r="K3175" s="118"/>
      <c r="L3175" s="118"/>
      <c r="M3175" s="118"/>
      <c r="N3175" s="93"/>
    </row>
    <row r="3176" spans="2:14">
      <c r="B3176" s="118"/>
      <c r="C3176" s="118"/>
      <c r="D3176" s="118"/>
      <c r="E3176" s="118"/>
      <c r="F3176" s="118"/>
      <c r="G3176" s="118"/>
      <c r="H3176" s="118"/>
      <c r="I3176" s="118"/>
      <c r="J3176" s="118"/>
      <c r="K3176" s="118"/>
      <c r="L3176" s="118"/>
      <c r="M3176" s="118"/>
      <c r="N3176" s="93"/>
    </row>
    <row r="3177" spans="2:14">
      <c r="B3177" s="118"/>
      <c r="C3177" s="118"/>
      <c r="D3177" s="118"/>
      <c r="E3177" s="118"/>
      <c r="F3177" s="118"/>
      <c r="G3177" s="118"/>
      <c r="H3177" s="118"/>
      <c r="I3177" s="118"/>
      <c r="J3177" s="118"/>
      <c r="K3177" s="118"/>
      <c r="L3177" s="118"/>
      <c r="M3177" s="118"/>
      <c r="N3177" s="93"/>
    </row>
    <row r="3178" spans="2:14">
      <c r="B3178" s="118"/>
      <c r="C3178" s="118"/>
      <c r="D3178" s="118"/>
      <c r="E3178" s="118"/>
      <c r="F3178" s="118"/>
      <c r="G3178" s="118"/>
      <c r="H3178" s="118"/>
      <c r="I3178" s="118"/>
      <c r="J3178" s="118"/>
      <c r="K3178" s="118"/>
      <c r="L3178" s="118"/>
      <c r="M3178" s="118"/>
      <c r="N3178" s="93"/>
    </row>
    <row r="3179" spans="2:14">
      <c r="B3179" s="118"/>
      <c r="C3179" s="118"/>
      <c r="D3179" s="118"/>
      <c r="E3179" s="118"/>
      <c r="F3179" s="118"/>
      <c r="G3179" s="118"/>
      <c r="H3179" s="118"/>
      <c r="I3179" s="118"/>
      <c r="J3179" s="118"/>
      <c r="K3179" s="118"/>
      <c r="L3179" s="118"/>
      <c r="M3179" s="118"/>
      <c r="N3179" s="93"/>
    </row>
    <row r="3180" spans="2:14">
      <c r="B3180" s="118"/>
      <c r="C3180" s="118"/>
      <c r="D3180" s="118"/>
      <c r="E3180" s="118"/>
      <c r="F3180" s="118"/>
      <c r="G3180" s="118"/>
      <c r="H3180" s="118"/>
      <c r="I3180" s="118"/>
      <c r="J3180" s="118"/>
      <c r="K3180" s="118"/>
      <c r="L3180" s="118"/>
      <c r="M3180" s="118"/>
      <c r="N3180" s="93"/>
    </row>
    <row r="3181" spans="2:14">
      <c r="B3181" s="118"/>
      <c r="C3181" s="118"/>
      <c r="D3181" s="118"/>
      <c r="E3181" s="118"/>
      <c r="F3181" s="118"/>
      <c r="G3181" s="118"/>
      <c r="H3181" s="118"/>
      <c r="I3181" s="118"/>
      <c r="J3181" s="118"/>
      <c r="K3181" s="118"/>
      <c r="L3181" s="118"/>
      <c r="M3181" s="118"/>
      <c r="N3181" s="93"/>
    </row>
    <row r="3182" spans="2:14">
      <c r="B3182" s="118"/>
      <c r="C3182" s="118"/>
      <c r="D3182" s="118"/>
      <c r="E3182" s="118"/>
      <c r="F3182" s="118"/>
      <c r="G3182" s="118"/>
      <c r="H3182" s="118"/>
      <c r="I3182" s="118"/>
      <c r="J3182" s="118"/>
      <c r="K3182" s="118"/>
      <c r="L3182" s="118"/>
      <c r="M3182" s="118"/>
      <c r="N3182" s="93"/>
    </row>
    <row r="3183" spans="2:14">
      <c r="B3183" s="118"/>
      <c r="C3183" s="118"/>
      <c r="D3183" s="118"/>
      <c r="E3183" s="118"/>
      <c r="F3183" s="118"/>
      <c r="G3183" s="118"/>
      <c r="H3183" s="118"/>
      <c r="I3183" s="118"/>
      <c r="J3183" s="118"/>
      <c r="K3183" s="118"/>
      <c r="L3183" s="118"/>
      <c r="M3183" s="118"/>
      <c r="N3183" s="93"/>
    </row>
    <row r="3184" spans="2:14">
      <c r="B3184" s="118"/>
      <c r="C3184" s="118"/>
      <c r="D3184" s="118"/>
      <c r="E3184" s="118"/>
      <c r="F3184" s="118"/>
      <c r="G3184" s="118"/>
      <c r="H3184" s="118"/>
      <c r="I3184" s="118"/>
      <c r="J3184" s="118"/>
      <c r="K3184" s="118"/>
      <c r="L3184" s="118"/>
      <c r="M3184" s="118"/>
      <c r="N3184" s="93"/>
    </row>
    <row r="3185" spans="2:14">
      <c r="B3185" s="118"/>
      <c r="C3185" s="118"/>
      <c r="D3185" s="118"/>
      <c r="E3185" s="118"/>
      <c r="F3185" s="118"/>
      <c r="G3185" s="118"/>
      <c r="H3185" s="118"/>
      <c r="I3185" s="118"/>
      <c r="J3185" s="118"/>
      <c r="K3185" s="118"/>
      <c r="L3185" s="118"/>
      <c r="M3185" s="118"/>
      <c r="N3185" s="93"/>
    </row>
    <row r="3186" spans="2:14">
      <c r="B3186" s="118"/>
      <c r="C3186" s="118"/>
      <c r="D3186" s="118"/>
      <c r="E3186" s="118"/>
      <c r="F3186" s="118"/>
      <c r="G3186" s="118"/>
      <c r="H3186" s="118"/>
      <c r="I3186" s="118"/>
      <c r="J3186" s="118"/>
      <c r="K3186" s="118"/>
      <c r="L3186" s="118"/>
      <c r="M3186" s="118"/>
      <c r="N3186" s="93"/>
    </row>
    <row r="3187" spans="2:14">
      <c r="B3187" s="118"/>
      <c r="C3187" s="118"/>
      <c r="D3187" s="118"/>
      <c r="E3187" s="118"/>
      <c r="F3187" s="118"/>
      <c r="G3187" s="118"/>
      <c r="H3187" s="118"/>
      <c r="I3187" s="118"/>
      <c r="J3187" s="118"/>
      <c r="K3187" s="118"/>
      <c r="L3187" s="118"/>
      <c r="M3187" s="118"/>
      <c r="N3187" s="93"/>
    </row>
    <row r="3188" spans="2:14">
      <c r="B3188" s="118"/>
      <c r="C3188" s="118"/>
      <c r="D3188" s="118"/>
      <c r="E3188" s="118"/>
      <c r="F3188" s="118"/>
      <c r="G3188" s="118"/>
      <c r="H3188" s="118"/>
      <c r="I3188" s="118"/>
      <c r="J3188" s="118"/>
      <c r="K3188" s="118"/>
      <c r="L3188" s="118"/>
      <c r="M3188" s="118"/>
      <c r="N3188" s="93"/>
    </row>
    <row r="3189" spans="2:14">
      <c r="B3189" s="118"/>
      <c r="C3189" s="118"/>
      <c r="D3189" s="118"/>
      <c r="E3189" s="118"/>
      <c r="F3189" s="118"/>
      <c r="G3189" s="118"/>
      <c r="H3189" s="118"/>
      <c r="I3189" s="118"/>
      <c r="J3189" s="118"/>
      <c r="K3189" s="118"/>
      <c r="L3189" s="118"/>
      <c r="M3189" s="118"/>
      <c r="N3189" s="93"/>
    </row>
    <row r="3190" spans="2:14">
      <c r="B3190" s="118"/>
      <c r="C3190" s="118"/>
      <c r="D3190" s="118"/>
      <c r="E3190" s="118"/>
      <c r="F3190" s="118"/>
      <c r="G3190" s="118"/>
      <c r="H3190" s="118"/>
      <c r="I3190" s="118"/>
      <c r="J3190" s="118"/>
      <c r="K3190" s="118"/>
      <c r="L3190" s="118"/>
      <c r="M3190" s="118"/>
      <c r="N3190" s="93"/>
    </row>
    <row r="3191" spans="2:14">
      <c r="B3191" s="118"/>
      <c r="C3191" s="118"/>
      <c r="D3191" s="118"/>
      <c r="E3191" s="118"/>
      <c r="F3191" s="118"/>
      <c r="G3191" s="118"/>
      <c r="H3191" s="118"/>
      <c r="I3191" s="118"/>
      <c r="J3191" s="118"/>
      <c r="K3191" s="118"/>
      <c r="L3191" s="118"/>
      <c r="M3191" s="118"/>
      <c r="N3191" s="93"/>
    </row>
    <row r="3192" spans="2:14">
      <c r="B3192" s="118"/>
      <c r="C3192" s="118"/>
      <c r="D3192" s="118"/>
      <c r="E3192" s="118"/>
      <c r="F3192" s="118"/>
      <c r="G3192" s="118"/>
      <c r="H3192" s="118"/>
      <c r="I3192" s="118"/>
      <c r="J3192" s="118"/>
      <c r="K3192" s="118"/>
      <c r="L3192" s="118"/>
      <c r="M3192" s="118"/>
      <c r="N3192" s="93"/>
    </row>
    <row r="3193" spans="2:14">
      <c r="B3193" s="118"/>
      <c r="C3193" s="118"/>
      <c r="D3193" s="118"/>
      <c r="E3193" s="118"/>
      <c r="F3193" s="118"/>
      <c r="G3193" s="118"/>
      <c r="H3193" s="118"/>
      <c r="I3193" s="118"/>
      <c r="J3193" s="118"/>
      <c r="K3193" s="118"/>
      <c r="L3193" s="118"/>
      <c r="M3193" s="118"/>
      <c r="N3193" s="93"/>
    </row>
    <row r="3194" spans="2:14">
      <c r="B3194" s="118"/>
      <c r="C3194" s="118"/>
      <c r="D3194" s="118"/>
      <c r="E3194" s="118"/>
      <c r="F3194" s="118"/>
      <c r="G3194" s="118"/>
      <c r="H3194" s="118"/>
      <c r="I3194" s="118"/>
      <c r="J3194" s="118"/>
      <c r="K3194" s="118"/>
      <c r="L3194" s="118"/>
      <c r="M3194" s="118"/>
      <c r="N3194" s="93"/>
    </row>
    <row r="3195" spans="2:14">
      <c r="B3195" s="118"/>
      <c r="C3195" s="118"/>
      <c r="D3195" s="118"/>
      <c r="E3195" s="118"/>
      <c r="F3195" s="118"/>
      <c r="G3195" s="118"/>
      <c r="H3195" s="118"/>
      <c r="I3195" s="118"/>
      <c r="J3195" s="118"/>
      <c r="K3195" s="118"/>
      <c r="L3195" s="118"/>
      <c r="M3195" s="118"/>
      <c r="N3195" s="93"/>
    </row>
    <row r="3196" spans="2:14">
      <c r="B3196" s="118"/>
      <c r="C3196" s="118"/>
      <c r="D3196" s="118"/>
      <c r="E3196" s="118"/>
      <c r="F3196" s="118"/>
      <c r="G3196" s="118"/>
      <c r="H3196" s="118"/>
      <c r="I3196" s="118"/>
      <c r="J3196" s="118"/>
      <c r="K3196" s="118"/>
      <c r="L3196" s="118"/>
      <c r="M3196" s="118"/>
      <c r="N3196" s="93"/>
    </row>
    <row r="3197" spans="2:14">
      <c r="B3197" s="118"/>
      <c r="C3197" s="118"/>
      <c r="D3197" s="118"/>
      <c r="E3197" s="118"/>
      <c r="F3197" s="118"/>
      <c r="G3197" s="118"/>
      <c r="H3197" s="118"/>
      <c r="I3197" s="118"/>
      <c r="J3197" s="118"/>
      <c r="K3197" s="118"/>
      <c r="L3197" s="118"/>
      <c r="M3197" s="118"/>
      <c r="N3197" s="93"/>
    </row>
    <row r="3198" spans="2:14">
      <c r="B3198" s="118"/>
      <c r="C3198" s="118"/>
      <c r="D3198" s="118"/>
      <c r="E3198" s="118"/>
      <c r="F3198" s="118"/>
      <c r="G3198" s="118"/>
      <c r="H3198" s="118"/>
      <c r="I3198" s="118"/>
      <c r="J3198" s="118"/>
      <c r="K3198" s="118"/>
      <c r="L3198" s="118"/>
      <c r="M3198" s="118"/>
      <c r="N3198" s="93"/>
    </row>
    <row r="3199" spans="2:14">
      <c r="B3199" s="118"/>
      <c r="C3199" s="118"/>
      <c r="D3199" s="118"/>
      <c r="E3199" s="118"/>
      <c r="F3199" s="118"/>
      <c r="G3199" s="118"/>
      <c r="H3199" s="118"/>
      <c r="I3199" s="118"/>
      <c r="J3199" s="118"/>
      <c r="K3199" s="118"/>
      <c r="L3199" s="118"/>
      <c r="M3199" s="118"/>
      <c r="N3199" s="93"/>
    </row>
    <row r="3200" spans="2:14">
      <c r="B3200" s="118"/>
      <c r="C3200" s="118"/>
      <c r="D3200" s="118"/>
      <c r="E3200" s="118"/>
      <c r="F3200" s="118"/>
      <c r="G3200" s="118"/>
      <c r="H3200" s="118"/>
      <c r="I3200" s="118"/>
      <c r="J3200" s="118"/>
      <c r="K3200" s="118"/>
      <c r="L3200" s="118"/>
      <c r="M3200" s="118"/>
      <c r="N3200" s="93"/>
    </row>
    <row r="3201" spans="2:14">
      <c r="B3201" s="118"/>
      <c r="C3201" s="118"/>
      <c r="D3201" s="118"/>
      <c r="E3201" s="118"/>
      <c r="F3201" s="118"/>
      <c r="G3201" s="118"/>
      <c r="H3201" s="118"/>
      <c r="I3201" s="118"/>
      <c r="J3201" s="118"/>
      <c r="K3201" s="118"/>
      <c r="L3201" s="118"/>
      <c r="M3201" s="118"/>
      <c r="N3201" s="93"/>
    </row>
    <row r="3202" spans="2:14">
      <c r="B3202" s="118"/>
      <c r="C3202" s="118"/>
      <c r="D3202" s="118"/>
      <c r="E3202" s="118"/>
      <c r="F3202" s="118"/>
      <c r="G3202" s="118"/>
      <c r="H3202" s="118"/>
      <c r="I3202" s="118"/>
      <c r="J3202" s="118"/>
      <c r="K3202" s="118"/>
      <c r="L3202" s="118"/>
      <c r="M3202" s="118"/>
      <c r="N3202" s="93"/>
    </row>
    <row r="3203" spans="2:14">
      <c r="B3203" s="118"/>
      <c r="C3203" s="118"/>
      <c r="D3203" s="118"/>
      <c r="E3203" s="118"/>
      <c r="F3203" s="118"/>
      <c r="G3203" s="118"/>
      <c r="H3203" s="118"/>
      <c r="I3203" s="118"/>
      <c r="J3203" s="118"/>
      <c r="K3203" s="118"/>
      <c r="L3203" s="118"/>
      <c r="M3203" s="118"/>
      <c r="N3203" s="93"/>
    </row>
    <row r="3204" spans="2:14">
      <c r="B3204" s="118"/>
      <c r="C3204" s="118"/>
      <c r="D3204" s="118"/>
      <c r="E3204" s="118"/>
      <c r="F3204" s="118"/>
      <c r="G3204" s="118"/>
      <c r="H3204" s="118"/>
      <c r="I3204" s="118"/>
      <c r="J3204" s="118"/>
      <c r="K3204" s="118"/>
      <c r="L3204" s="118"/>
      <c r="M3204" s="118"/>
      <c r="N3204" s="93"/>
    </row>
    <row r="3205" spans="2:14">
      <c r="B3205" s="118"/>
      <c r="C3205" s="118"/>
      <c r="D3205" s="118"/>
      <c r="E3205" s="118"/>
      <c r="F3205" s="118"/>
      <c r="G3205" s="118"/>
      <c r="H3205" s="118"/>
      <c r="I3205" s="118"/>
      <c r="J3205" s="118"/>
      <c r="K3205" s="118"/>
      <c r="L3205" s="118"/>
      <c r="M3205" s="118"/>
      <c r="N3205" s="93"/>
    </row>
    <row r="3206" spans="2:14">
      <c r="B3206" s="118"/>
      <c r="C3206" s="118"/>
      <c r="D3206" s="118"/>
      <c r="E3206" s="118"/>
      <c r="F3206" s="118"/>
      <c r="G3206" s="118"/>
      <c r="H3206" s="118"/>
      <c r="I3206" s="118"/>
      <c r="J3206" s="118"/>
      <c r="K3206" s="118"/>
      <c r="L3206" s="118"/>
      <c r="M3206" s="118"/>
      <c r="N3206" s="93"/>
    </row>
    <row r="3207" spans="2:14">
      <c r="B3207" s="118"/>
      <c r="C3207" s="118"/>
      <c r="D3207" s="118"/>
      <c r="E3207" s="118"/>
      <c r="F3207" s="118"/>
      <c r="G3207" s="118"/>
      <c r="H3207" s="118"/>
      <c r="I3207" s="118"/>
      <c r="J3207" s="118"/>
      <c r="K3207" s="118"/>
      <c r="L3207" s="118"/>
      <c r="M3207" s="118"/>
      <c r="N3207" s="93"/>
    </row>
    <row r="3208" spans="2:14">
      <c r="B3208" s="118"/>
      <c r="C3208" s="118"/>
      <c r="D3208" s="118"/>
      <c r="E3208" s="118"/>
      <c r="F3208" s="118"/>
      <c r="G3208" s="118"/>
      <c r="H3208" s="118"/>
      <c r="I3208" s="118"/>
      <c r="J3208" s="118"/>
      <c r="K3208" s="118"/>
      <c r="L3208" s="118"/>
      <c r="M3208" s="118"/>
      <c r="N3208" s="93"/>
    </row>
    <row r="3209" spans="2:14">
      <c r="B3209" s="118"/>
      <c r="C3209" s="118"/>
      <c r="D3209" s="118"/>
      <c r="E3209" s="118"/>
      <c r="F3209" s="118"/>
      <c r="G3209" s="118"/>
      <c r="H3209" s="118"/>
      <c r="I3209" s="118"/>
      <c r="J3209" s="118"/>
      <c r="K3209" s="118"/>
      <c r="L3209" s="118"/>
      <c r="M3209" s="118"/>
      <c r="N3209" s="93"/>
    </row>
    <row r="3210" spans="2:14">
      <c r="B3210" s="118"/>
      <c r="C3210" s="118"/>
      <c r="D3210" s="118"/>
      <c r="E3210" s="118"/>
      <c r="F3210" s="118"/>
      <c r="G3210" s="118"/>
      <c r="H3210" s="118"/>
      <c r="I3210" s="118"/>
      <c r="J3210" s="118"/>
      <c r="K3210" s="118"/>
      <c r="L3210" s="118"/>
      <c r="M3210" s="118"/>
      <c r="N3210" s="93"/>
    </row>
    <row r="3211" spans="2:14">
      <c r="B3211" s="118"/>
      <c r="C3211" s="118"/>
      <c r="D3211" s="118"/>
      <c r="E3211" s="118"/>
      <c r="F3211" s="118"/>
      <c r="G3211" s="118"/>
      <c r="H3211" s="118"/>
      <c r="I3211" s="118"/>
      <c r="J3211" s="118"/>
      <c r="K3211" s="118"/>
      <c r="L3211" s="118"/>
      <c r="M3211" s="118"/>
      <c r="N3211" s="93"/>
    </row>
    <row r="3212" spans="2:14">
      <c r="B3212" s="118"/>
      <c r="C3212" s="118"/>
      <c r="D3212" s="118"/>
      <c r="E3212" s="118"/>
      <c r="F3212" s="118"/>
      <c r="G3212" s="118"/>
      <c r="H3212" s="118"/>
      <c r="I3212" s="118"/>
      <c r="J3212" s="118"/>
      <c r="K3212" s="118"/>
      <c r="L3212" s="118"/>
      <c r="M3212" s="118"/>
      <c r="N3212" s="93"/>
    </row>
    <row r="3213" spans="2:14">
      <c r="B3213" s="118"/>
      <c r="C3213" s="118"/>
      <c r="D3213" s="118"/>
      <c r="E3213" s="118"/>
      <c r="F3213" s="118"/>
      <c r="G3213" s="118"/>
      <c r="H3213" s="118"/>
      <c r="I3213" s="118"/>
      <c r="J3213" s="118"/>
      <c r="K3213" s="118"/>
      <c r="L3213" s="118"/>
      <c r="M3213" s="118"/>
      <c r="N3213" s="93"/>
    </row>
    <row r="3214" spans="2:14">
      <c r="B3214" s="118"/>
      <c r="C3214" s="118"/>
      <c r="D3214" s="118"/>
      <c r="E3214" s="118"/>
      <c r="F3214" s="118"/>
      <c r="G3214" s="118"/>
      <c r="H3214" s="118"/>
      <c r="I3214" s="118"/>
      <c r="J3214" s="118"/>
      <c r="K3214" s="118"/>
      <c r="L3214" s="118"/>
      <c r="M3214" s="118"/>
      <c r="N3214" s="93"/>
    </row>
    <row r="3215" spans="2:14">
      <c r="B3215" s="118"/>
      <c r="C3215" s="118"/>
      <c r="D3215" s="118"/>
      <c r="E3215" s="118"/>
      <c r="F3215" s="118"/>
      <c r="G3215" s="118"/>
      <c r="H3215" s="118"/>
      <c r="I3215" s="118"/>
      <c r="J3215" s="118"/>
      <c r="K3215" s="118"/>
      <c r="L3215" s="118"/>
      <c r="M3215" s="118"/>
      <c r="N3215" s="93"/>
    </row>
    <row r="3216" spans="2:14">
      <c r="B3216" s="118"/>
      <c r="C3216" s="118"/>
      <c r="D3216" s="118"/>
      <c r="E3216" s="118"/>
      <c r="F3216" s="118"/>
      <c r="G3216" s="118"/>
      <c r="H3216" s="118"/>
      <c r="I3216" s="118"/>
      <c r="J3216" s="118"/>
      <c r="K3216" s="118"/>
      <c r="L3216" s="118"/>
      <c r="M3216" s="118"/>
      <c r="N3216" s="93"/>
    </row>
    <row r="3217" spans="2:14">
      <c r="B3217" s="118"/>
      <c r="C3217" s="118"/>
      <c r="D3217" s="118"/>
      <c r="E3217" s="118"/>
      <c r="F3217" s="118"/>
      <c r="G3217" s="118"/>
      <c r="H3217" s="118"/>
      <c r="I3217" s="118"/>
      <c r="J3217" s="118"/>
      <c r="K3217" s="118"/>
      <c r="L3217" s="118"/>
      <c r="M3217" s="118"/>
      <c r="N3217" s="93"/>
    </row>
    <row r="3218" spans="2:14">
      <c r="B3218" s="118"/>
      <c r="C3218" s="118"/>
      <c r="D3218" s="118"/>
      <c r="E3218" s="118"/>
      <c r="F3218" s="118"/>
      <c r="G3218" s="118"/>
      <c r="H3218" s="118"/>
      <c r="I3218" s="118"/>
      <c r="J3218" s="118"/>
      <c r="K3218" s="118"/>
      <c r="L3218" s="118"/>
      <c r="M3218" s="118"/>
      <c r="N3218" s="93"/>
    </row>
    <row r="3219" spans="2:14">
      <c r="B3219" s="118"/>
      <c r="C3219" s="118"/>
      <c r="D3219" s="118"/>
      <c r="E3219" s="118"/>
      <c r="F3219" s="118"/>
      <c r="G3219" s="118"/>
      <c r="H3219" s="118"/>
      <c r="I3219" s="118"/>
      <c r="J3219" s="118"/>
      <c r="K3219" s="118"/>
      <c r="L3219" s="118"/>
      <c r="M3219" s="118"/>
      <c r="N3219" s="93"/>
    </row>
    <row r="3220" spans="2:14">
      <c r="B3220" s="118"/>
      <c r="C3220" s="118"/>
      <c r="D3220" s="118"/>
      <c r="E3220" s="118"/>
      <c r="F3220" s="118"/>
      <c r="G3220" s="118"/>
      <c r="H3220" s="118"/>
      <c r="I3220" s="118"/>
      <c r="J3220" s="118"/>
      <c r="K3220" s="118"/>
      <c r="L3220" s="118"/>
      <c r="M3220" s="118"/>
      <c r="N3220" s="93"/>
    </row>
    <row r="3221" spans="2:14">
      <c r="B3221" s="118"/>
      <c r="C3221" s="118"/>
      <c r="D3221" s="118"/>
      <c r="E3221" s="118"/>
      <c r="F3221" s="118"/>
      <c r="G3221" s="118"/>
      <c r="H3221" s="118"/>
      <c r="I3221" s="118"/>
      <c r="J3221" s="118"/>
      <c r="K3221" s="118"/>
      <c r="L3221" s="118"/>
      <c r="M3221" s="118"/>
      <c r="N3221" s="93"/>
    </row>
    <row r="3222" spans="2:14">
      <c r="B3222" s="118"/>
      <c r="C3222" s="118"/>
      <c r="D3222" s="118"/>
      <c r="E3222" s="118"/>
      <c r="F3222" s="118"/>
      <c r="G3222" s="118"/>
      <c r="H3222" s="118"/>
      <c r="I3222" s="118"/>
      <c r="J3222" s="118"/>
      <c r="K3222" s="118"/>
      <c r="L3222" s="118"/>
      <c r="M3222" s="118"/>
      <c r="N3222" s="93"/>
    </row>
    <row r="3223" spans="2:14">
      <c r="B3223" s="118"/>
      <c r="C3223" s="118"/>
      <c r="D3223" s="118"/>
      <c r="E3223" s="118"/>
      <c r="F3223" s="118"/>
      <c r="G3223" s="118"/>
      <c r="H3223" s="118"/>
      <c r="I3223" s="118"/>
      <c r="J3223" s="118"/>
      <c r="K3223" s="118"/>
      <c r="L3223" s="118"/>
      <c r="M3223" s="118"/>
      <c r="N3223" s="93"/>
    </row>
    <row r="3224" spans="2:14">
      <c r="B3224" s="118"/>
      <c r="C3224" s="118"/>
      <c r="D3224" s="118"/>
      <c r="E3224" s="118"/>
      <c r="F3224" s="118"/>
      <c r="G3224" s="118"/>
      <c r="H3224" s="118"/>
      <c r="I3224" s="118"/>
      <c r="J3224" s="118"/>
      <c r="K3224" s="118"/>
      <c r="L3224" s="118"/>
      <c r="M3224" s="118"/>
      <c r="N3224" s="93"/>
    </row>
    <row r="3225" spans="2:14">
      <c r="B3225" s="118"/>
      <c r="C3225" s="118"/>
      <c r="D3225" s="118"/>
      <c r="E3225" s="118"/>
      <c r="F3225" s="118"/>
      <c r="G3225" s="118"/>
      <c r="H3225" s="118"/>
      <c r="I3225" s="118"/>
      <c r="J3225" s="118"/>
      <c r="K3225" s="118"/>
      <c r="L3225" s="118"/>
      <c r="M3225" s="118"/>
      <c r="N3225" s="93"/>
    </row>
    <row r="3226" spans="2:14">
      <c r="B3226" s="118"/>
      <c r="C3226" s="118"/>
      <c r="D3226" s="118"/>
      <c r="E3226" s="118"/>
      <c r="F3226" s="118"/>
      <c r="G3226" s="118"/>
      <c r="H3226" s="118"/>
      <c r="I3226" s="118"/>
      <c r="J3226" s="118"/>
      <c r="K3226" s="118"/>
      <c r="L3226" s="118"/>
      <c r="M3226" s="118"/>
      <c r="N3226" s="93"/>
    </row>
    <row r="3227" spans="2:14">
      <c r="B3227" s="118"/>
      <c r="C3227" s="118"/>
      <c r="D3227" s="118"/>
      <c r="E3227" s="118"/>
      <c r="F3227" s="118"/>
      <c r="G3227" s="118"/>
      <c r="H3227" s="118"/>
      <c r="I3227" s="118"/>
      <c r="J3227" s="118"/>
      <c r="K3227" s="118"/>
      <c r="L3227" s="118"/>
      <c r="M3227" s="118"/>
      <c r="N3227" s="93"/>
    </row>
    <row r="3228" spans="2:14">
      <c r="B3228" s="118"/>
      <c r="C3228" s="118"/>
      <c r="D3228" s="118"/>
      <c r="E3228" s="118"/>
      <c r="F3228" s="118"/>
      <c r="G3228" s="118"/>
      <c r="H3228" s="118"/>
      <c r="I3228" s="118"/>
      <c r="J3228" s="118"/>
      <c r="K3228" s="118"/>
      <c r="L3228" s="118"/>
      <c r="M3228" s="118"/>
      <c r="N3228" s="93"/>
    </row>
    <row r="3229" spans="2:14">
      <c r="B3229" s="118"/>
      <c r="C3229" s="118"/>
      <c r="D3229" s="118"/>
      <c r="E3229" s="118"/>
      <c r="F3229" s="118"/>
      <c r="G3229" s="118"/>
      <c r="H3229" s="118"/>
      <c r="I3229" s="118"/>
      <c r="J3229" s="118"/>
      <c r="K3229" s="118"/>
      <c r="L3229" s="118"/>
      <c r="M3229" s="118"/>
      <c r="N3229" s="93"/>
    </row>
    <row r="3230" spans="2:14">
      <c r="B3230" s="118"/>
      <c r="C3230" s="118"/>
      <c r="D3230" s="118"/>
      <c r="E3230" s="118"/>
      <c r="F3230" s="118"/>
      <c r="G3230" s="118"/>
      <c r="H3230" s="118"/>
      <c r="I3230" s="118"/>
      <c r="J3230" s="118"/>
      <c r="K3230" s="118"/>
      <c r="L3230" s="118"/>
      <c r="M3230" s="118"/>
      <c r="N3230" s="93"/>
    </row>
    <row r="3231" spans="2:14">
      <c r="B3231" s="118"/>
      <c r="C3231" s="118"/>
      <c r="D3231" s="118"/>
      <c r="E3231" s="118"/>
      <c r="F3231" s="118"/>
      <c r="G3231" s="118"/>
      <c r="H3231" s="118"/>
      <c r="I3231" s="118"/>
      <c r="J3231" s="118"/>
      <c r="K3231" s="118"/>
      <c r="L3231" s="118"/>
      <c r="M3231" s="118"/>
      <c r="N3231" s="93"/>
    </row>
    <row r="3232" spans="2:14">
      <c r="B3232" s="118"/>
      <c r="C3232" s="118"/>
      <c r="D3232" s="118"/>
      <c r="E3232" s="118"/>
      <c r="F3232" s="118"/>
      <c r="G3232" s="118"/>
      <c r="H3232" s="118"/>
      <c r="I3232" s="118"/>
      <c r="J3232" s="118"/>
      <c r="K3232" s="118"/>
      <c r="L3232" s="118"/>
      <c r="M3232" s="118"/>
      <c r="N3232" s="93"/>
    </row>
    <row r="3233" spans="2:14">
      <c r="B3233" s="118"/>
      <c r="C3233" s="118"/>
      <c r="D3233" s="118"/>
      <c r="E3233" s="118"/>
      <c r="F3233" s="118"/>
      <c r="G3233" s="118"/>
      <c r="H3233" s="118"/>
      <c r="I3233" s="118"/>
      <c r="J3233" s="118"/>
      <c r="K3233" s="118"/>
      <c r="L3233" s="118"/>
      <c r="M3233" s="118"/>
      <c r="N3233" s="93"/>
    </row>
    <row r="3234" spans="2:14">
      <c r="B3234" s="118"/>
      <c r="C3234" s="118"/>
      <c r="D3234" s="118"/>
      <c r="E3234" s="118"/>
      <c r="F3234" s="118"/>
      <c r="G3234" s="118"/>
      <c r="H3234" s="118"/>
      <c r="I3234" s="118"/>
      <c r="J3234" s="118"/>
      <c r="K3234" s="118"/>
      <c r="L3234" s="118"/>
      <c r="M3234" s="118"/>
      <c r="N3234" s="93"/>
    </row>
    <row r="3235" spans="2:14">
      <c r="B3235" s="118"/>
      <c r="C3235" s="118"/>
      <c r="D3235" s="118"/>
      <c r="E3235" s="118"/>
      <c r="F3235" s="118"/>
      <c r="G3235" s="118"/>
      <c r="H3235" s="118"/>
      <c r="I3235" s="118"/>
      <c r="J3235" s="118"/>
      <c r="K3235" s="118"/>
      <c r="L3235" s="118"/>
      <c r="M3235" s="118"/>
      <c r="N3235" s="93"/>
    </row>
    <row r="3236" spans="2:14">
      <c r="B3236" s="118"/>
      <c r="C3236" s="118"/>
      <c r="D3236" s="118"/>
      <c r="E3236" s="118"/>
      <c r="F3236" s="118"/>
      <c r="G3236" s="118"/>
      <c r="H3236" s="118"/>
      <c r="I3236" s="118"/>
      <c r="J3236" s="118"/>
      <c r="K3236" s="118"/>
      <c r="L3236" s="118"/>
      <c r="M3236" s="118"/>
      <c r="N3236" s="93"/>
    </row>
    <row r="3237" spans="2:14">
      <c r="B3237" s="118"/>
      <c r="C3237" s="118"/>
      <c r="D3237" s="118"/>
      <c r="E3237" s="118"/>
      <c r="F3237" s="118"/>
      <c r="G3237" s="118"/>
      <c r="H3237" s="118"/>
      <c r="I3237" s="118"/>
      <c r="J3237" s="118"/>
      <c r="K3237" s="118"/>
      <c r="L3237" s="118"/>
      <c r="M3237" s="118"/>
      <c r="N3237" s="93"/>
    </row>
    <row r="3238" spans="2:14">
      <c r="B3238" s="118"/>
      <c r="C3238" s="118"/>
      <c r="D3238" s="118"/>
      <c r="E3238" s="118"/>
      <c r="F3238" s="118"/>
      <c r="G3238" s="118"/>
      <c r="H3238" s="118"/>
      <c r="I3238" s="118"/>
      <c r="J3238" s="118"/>
      <c r="K3238" s="118"/>
      <c r="L3238" s="118"/>
      <c r="M3238" s="118"/>
      <c r="N3238" s="93"/>
    </row>
    <row r="3239" spans="2:14">
      <c r="B3239" s="118"/>
      <c r="C3239" s="118"/>
      <c r="D3239" s="118"/>
      <c r="E3239" s="118"/>
      <c r="F3239" s="118"/>
      <c r="G3239" s="118"/>
      <c r="H3239" s="118"/>
      <c r="I3239" s="118"/>
      <c r="J3239" s="118"/>
      <c r="K3239" s="118"/>
      <c r="L3239" s="118"/>
      <c r="M3239" s="118"/>
      <c r="N3239" s="93"/>
    </row>
    <row r="3240" spans="2:14">
      <c r="B3240" s="118"/>
      <c r="C3240" s="118"/>
      <c r="D3240" s="118"/>
      <c r="E3240" s="118"/>
      <c r="F3240" s="118"/>
      <c r="G3240" s="118"/>
      <c r="H3240" s="118"/>
      <c r="I3240" s="118"/>
      <c r="J3240" s="118"/>
      <c r="K3240" s="118"/>
      <c r="L3240" s="118"/>
      <c r="M3240" s="118"/>
      <c r="N3240" s="93"/>
    </row>
    <row r="3241" spans="2:14">
      <c r="B3241" s="118"/>
      <c r="C3241" s="118"/>
      <c r="D3241" s="118"/>
      <c r="E3241" s="118"/>
      <c r="F3241" s="118"/>
      <c r="G3241" s="118"/>
      <c r="H3241" s="118"/>
      <c r="I3241" s="118"/>
      <c r="J3241" s="118"/>
      <c r="K3241" s="118"/>
      <c r="L3241" s="118"/>
      <c r="M3241" s="118"/>
      <c r="N3241" s="93"/>
    </row>
    <row r="3242" spans="2:14">
      <c r="B3242" s="118"/>
      <c r="C3242" s="118"/>
      <c r="D3242" s="118"/>
      <c r="E3242" s="118"/>
      <c r="F3242" s="118"/>
      <c r="G3242" s="118"/>
      <c r="H3242" s="118"/>
      <c r="I3242" s="118"/>
      <c r="J3242" s="118"/>
      <c r="K3242" s="118"/>
      <c r="L3242" s="118"/>
      <c r="M3242" s="118"/>
      <c r="N3242" s="93"/>
    </row>
    <row r="3243" spans="2:14">
      <c r="B3243" s="118"/>
      <c r="C3243" s="118"/>
      <c r="D3243" s="118"/>
      <c r="E3243" s="118"/>
      <c r="F3243" s="118"/>
      <c r="G3243" s="118"/>
      <c r="H3243" s="118"/>
      <c r="I3243" s="118"/>
      <c r="J3243" s="118"/>
      <c r="K3243" s="118"/>
      <c r="L3243" s="118"/>
      <c r="M3243" s="118"/>
      <c r="N3243" s="93"/>
    </row>
    <row r="3244" spans="2:14">
      <c r="B3244" s="118"/>
      <c r="C3244" s="118"/>
      <c r="D3244" s="118"/>
      <c r="E3244" s="118"/>
      <c r="F3244" s="118"/>
      <c r="G3244" s="118"/>
      <c r="H3244" s="118"/>
      <c r="I3244" s="118"/>
      <c r="J3244" s="118"/>
      <c r="K3244" s="118"/>
      <c r="L3244" s="118"/>
      <c r="M3244" s="118"/>
      <c r="N3244" s="93"/>
    </row>
    <row r="3245" spans="2:14">
      <c r="B3245" s="118"/>
      <c r="C3245" s="118"/>
      <c r="D3245" s="118"/>
      <c r="E3245" s="118"/>
      <c r="F3245" s="118"/>
      <c r="G3245" s="118"/>
      <c r="H3245" s="118"/>
      <c r="I3245" s="118"/>
      <c r="J3245" s="118"/>
      <c r="K3245" s="118"/>
      <c r="L3245" s="118"/>
      <c r="M3245" s="118"/>
      <c r="N3245" s="93"/>
    </row>
    <row r="3246" spans="2:14">
      <c r="B3246" s="118"/>
      <c r="C3246" s="118"/>
      <c r="D3246" s="118"/>
      <c r="E3246" s="118"/>
      <c r="F3246" s="118"/>
      <c r="G3246" s="118"/>
      <c r="H3246" s="118"/>
      <c r="I3246" s="118"/>
      <c r="J3246" s="118"/>
      <c r="K3246" s="118"/>
      <c r="L3246" s="118"/>
      <c r="M3246" s="118"/>
      <c r="N3246" s="93"/>
    </row>
    <row r="3247" spans="2:14">
      <c r="B3247" s="118"/>
      <c r="C3247" s="118"/>
      <c r="D3247" s="118"/>
      <c r="E3247" s="118"/>
      <c r="F3247" s="118"/>
      <c r="G3247" s="118"/>
      <c r="H3247" s="118"/>
      <c r="I3247" s="118"/>
      <c r="J3247" s="118"/>
      <c r="K3247" s="118"/>
      <c r="L3247" s="118"/>
      <c r="M3247" s="118"/>
      <c r="N3247" s="93"/>
    </row>
    <row r="3248" spans="2:14">
      <c r="B3248" s="118"/>
      <c r="C3248" s="118"/>
      <c r="D3248" s="118"/>
      <c r="E3248" s="118"/>
      <c r="F3248" s="118"/>
      <c r="G3248" s="118"/>
      <c r="H3248" s="118"/>
      <c r="I3248" s="118"/>
      <c r="J3248" s="118"/>
      <c r="K3248" s="118"/>
      <c r="L3248" s="118"/>
      <c r="M3248" s="118"/>
      <c r="N3248" s="93"/>
    </row>
    <row r="3249" spans="2:14">
      <c r="B3249" s="118"/>
      <c r="C3249" s="118"/>
      <c r="D3249" s="118"/>
      <c r="E3249" s="118"/>
      <c r="F3249" s="118"/>
      <c r="G3249" s="118"/>
      <c r="H3249" s="118"/>
      <c r="I3249" s="118"/>
      <c r="J3249" s="118"/>
      <c r="K3249" s="118"/>
      <c r="L3249" s="118"/>
      <c r="M3249" s="118"/>
      <c r="N3249" s="93"/>
    </row>
    <row r="3250" spans="2:14">
      <c r="B3250" s="118"/>
      <c r="C3250" s="118"/>
      <c r="D3250" s="118"/>
      <c r="E3250" s="118"/>
      <c r="F3250" s="118"/>
      <c r="G3250" s="118"/>
      <c r="H3250" s="118"/>
      <c r="I3250" s="118"/>
      <c r="J3250" s="118"/>
      <c r="K3250" s="118"/>
      <c r="L3250" s="118"/>
      <c r="M3250" s="118"/>
      <c r="N3250" s="93"/>
    </row>
    <row r="3251" spans="2:14">
      <c r="B3251" s="118"/>
      <c r="C3251" s="118"/>
      <c r="D3251" s="118"/>
      <c r="E3251" s="118"/>
      <c r="F3251" s="118"/>
      <c r="G3251" s="118"/>
      <c r="H3251" s="118"/>
      <c r="I3251" s="118"/>
      <c r="J3251" s="118"/>
      <c r="K3251" s="118"/>
      <c r="L3251" s="118"/>
      <c r="M3251" s="118"/>
      <c r="N3251" s="93"/>
    </row>
    <row r="3252" spans="2:14">
      <c r="B3252" s="118"/>
      <c r="C3252" s="118"/>
      <c r="D3252" s="118"/>
      <c r="E3252" s="118"/>
      <c r="F3252" s="118"/>
      <c r="G3252" s="118"/>
      <c r="H3252" s="118"/>
      <c r="I3252" s="118"/>
      <c r="J3252" s="118"/>
      <c r="K3252" s="118"/>
      <c r="L3252" s="118"/>
      <c r="M3252" s="118"/>
      <c r="N3252" s="93"/>
    </row>
    <row r="3253" spans="2:14">
      <c r="B3253" s="118"/>
      <c r="C3253" s="118"/>
      <c r="D3253" s="118"/>
      <c r="E3253" s="118"/>
      <c r="F3253" s="118"/>
      <c r="G3253" s="118"/>
      <c r="H3253" s="118"/>
      <c r="I3253" s="118"/>
      <c r="J3253" s="118"/>
      <c r="K3253" s="118"/>
      <c r="L3253" s="118"/>
      <c r="M3253" s="118"/>
      <c r="N3253" s="93"/>
    </row>
    <row r="3254" spans="2:14">
      <c r="B3254" s="118"/>
      <c r="C3254" s="118"/>
      <c r="D3254" s="118"/>
      <c r="E3254" s="118"/>
      <c r="F3254" s="118"/>
      <c r="G3254" s="118"/>
      <c r="H3254" s="118"/>
      <c r="I3254" s="118"/>
      <c r="J3254" s="118"/>
      <c r="K3254" s="118"/>
      <c r="L3254" s="118"/>
      <c r="M3254" s="118"/>
      <c r="N3254" s="93"/>
    </row>
    <row r="3255" spans="2:14">
      <c r="B3255" s="118"/>
      <c r="C3255" s="118"/>
      <c r="D3255" s="118"/>
      <c r="E3255" s="118"/>
      <c r="F3255" s="118"/>
      <c r="G3255" s="118"/>
      <c r="H3255" s="118"/>
      <c r="I3255" s="118"/>
      <c r="J3255" s="118"/>
      <c r="K3255" s="118"/>
      <c r="L3255" s="118"/>
      <c r="M3255" s="118"/>
      <c r="N3255" s="93"/>
    </row>
    <row r="3256" spans="2:14">
      <c r="B3256" s="118"/>
      <c r="C3256" s="118"/>
      <c r="D3256" s="118"/>
      <c r="E3256" s="118"/>
      <c r="F3256" s="118"/>
      <c r="G3256" s="118"/>
      <c r="H3256" s="118"/>
      <c r="I3256" s="118"/>
      <c r="J3256" s="118"/>
      <c r="K3256" s="118"/>
      <c r="L3256" s="118"/>
      <c r="M3256" s="118"/>
      <c r="N3256" s="93"/>
    </row>
    <row r="3257" spans="2:14">
      <c r="B3257" s="118"/>
      <c r="C3257" s="118"/>
      <c r="D3257" s="118"/>
      <c r="E3257" s="118"/>
      <c r="F3257" s="118"/>
      <c r="G3257" s="118"/>
      <c r="H3257" s="118"/>
      <c r="I3257" s="118"/>
      <c r="J3257" s="118"/>
      <c r="K3257" s="118"/>
      <c r="L3257" s="118"/>
      <c r="M3257" s="118"/>
      <c r="N3257" s="93"/>
    </row>
    <row r="3258" spans="2:14">
      <c r="B3258" s="118"/>
      <c r="C3258" s="118"/>
      <c r="D3258" s="118"/>
      <c r="E3258" s="118"/>
      <c r="F3258" s="118"/>
      <c r="G3258" s="118"/>
      <c r="H3258" s="118"/>
      <c r="I3258" s="118"/>
      <c r="J3258" s="118"/>
      <c r="K3258" s="118"/>
      <c r="L3258" s="118"/>
      <c r="M3258" s="118"/>
      <c r="N3258" s="93"/>
    </row>
    <row r="3259" spans="2:14">
      <c r="B3259" s="118"/>
      <c r="C3259" s="118"/>
      <c r="D3259" s="118"/>
      <c r="E3259" s="118"/>
      <c r="F3259" s="118"/>
      <c r="G3259" s="118"/>
      <c r="H3259" s="118"/>
      <c r="I3259" s="118"/>
      <c r="J3259" s="118"/>
      <c r="K3259" s="118"/>
      <c r="L3259" s="118"/>
      <c r="M3259" s="118"/>
      <c r="N3259" s="93"/>
    </row>
    <row r="3260" spans="2:14">
      <c r="B3260" s="118"/>
      <c r="C3260" s="118"/>
      <c r="D3260" s="118"/>
      <c r="E3260" s="118"/>
      <c r="F3260" s="118"/>
      <c r="G3260" s="118"/>
      <c r="H3260" s="118"/>
      <c r="I3260" s="118"/>
      <c r="J3260" s="118"/>
      <c r="K3260" s="118"/>
      <c r="L3260" s="118"/>
      <c r="M3260" s="118"/>
      <c r="N3260" s="93"/>
    </row>
    <row r="3261" spans="2:14">
      <c r="B3261" s="118"/>
      <c r="C3261" s="118"/>
      <c r="D3261" s="118"/>
      <c r="E3261" s="118"/>
      <c r="F3261" s="118"/>
      <c r="G3261" s="118"/>
      <c r="H3261" s="118"/>
      <c r="I3261" s="118"/>
      <c r="J3261" s="118"/>
      <c r="K3261" s="118"/>
      <c r="L3261" s="118"/>
      <c r="M3261" s="118"/>
      <c r="N3261" s="93"/>
    </row>
    <row r="3262" spans="2:14">
      <c r="B3262" s="118"/>
      <c r="C3262" s="118"/>
      <c r="D3262" s="118"/>
      <c r="E3262" s="118"/>
      <c r="F3262" s="118"/>
      <c r="G3262" s="118"/>
      <c r="H3262" s="118"/>
      <c r="I3262" s="118"/>
      <c r="J3262" s="118"/>
      <c r="K3262" s="118"/>
      <c r="L3262" s="118"/>
      <c r="M3262" s="118"/>
      <c r="N3262" s="93"/>
    </row>
    <row r="3263" spans="2:14">
      <c r="B3263" s="118"/>
      <c r="C3263" s="118"/>
      <c r="D3263" s="118"/>
      <c r="E3263" s="118"/>
      <c r="F3263" s="118"/>
      <c r="G3263" s="118"/>
      <c r="H3263" s="118"/>
      <c r="I3263" s="118"/>
      <c r="J3263" s="118"/>
      <c r="K3263" s="118"/>
      <c r="L3263" s="118"/>
      <c r="M3263" s="118"/>
      <c r="N3263" s="93"/>
    </row>
    <row r="3264" spans="2:14">
      <c r="B3264" s="118"/>
      <c r="C3264" s="118"/>
      <c r="D3264" s="118"/>
      <c r="E3264" s="118"/>
      <c r="F3264" s="118"/>
      <c r="G3264" s="118"/>
      <c r="H3264" s="118"/>
      <c r="I3264" s="118"/>
      <c r="J3264" s="118"/>
      <c r="K3264" s="118"/>
      <c r="L3264" s="118"/>
      <c r="M3264" s="118"/>
      <c r="N3264" s="93"/>
    </row>
    <row r="3265" spans="2:14">
      <c r="B3265" s="118"/>
      <c r="C3265" s="118"/>
      <c r="D3265" s="118"/>
      <c r="E3265" s="118"/>
      <c r="F3265" s="118"/>
      <c r="G3265" s="118"/>
      <c r="H3265" s="118"/>
      <c r="I3265" s="118"/>
      <c r="J3265" s="118"/>
      <c r="K3265" s="118"/>
      <c r="L3265" s="118"/>
      <c r="M3265" s="118"/>
      <c r="N3265" s="93"/>
    </row>
    <row r="3266" spans="2:14">
      <c r="B3266" s="118"/>
      <c r="C3266" s="118"/>
      <c r="D3266" s="118"/>
      <c r="E3266" s="118"/>
      <c r="F3266" s="118"/>
      <c r="G3266" s="118"/>
      <c r="H3266" s="118"/>
      <c r="I3266" s="118"/>
      <c r="J3266" s="118"/>
      <c r="K3266" s="118"/>
      <c r="L3266" s="118"/>
      <c r="M3266" s="118"/>
      <c r="N3266" s="93"/>
    </row>
    <row r="3267" spans="2:14">
      <c r="B3267" s="118"/>
      <c r="C3267" s="118"/>
      <c r="D3267" s="118"/>
      <c r="E3267" s="118"/>
      <c r="F3267" s="118"/>
      <c r="G3267" s="118"/>
      <c r="H3267" s="118"/>
      <c r="I3267" s="118"/>
      <c r="J3267" s="118"/>
      <c r="K3267" s="118"/>
      <c r="L3267" s="118"/>
      <c r="M3267" s="118"/>
      <c r="N3267" s="93"/>
    </row>
    <row r="3268" spans="2:14">
      <c r="B3268" s="118"/>
      <c r="C3268" s="118"/>
      <c r="D3268" s="118"/>
      <c r="E3268" s="118"/>
      <c r="F3268" s="118"/>
      <c r="G3268" s="118"/>
      <c r="H3268" s="118"/>
      <c r="I3268" s="118"/>
      <c r="J3268" s="118"/>
      <c r="K3268" s="118"/>
      <c r="L3268" s="118"/>
      <c r="M3268" s="118"/>
      <c r="N3268" s="93"/>
    </row>
    <row r="3269" spans="2:14">
      <c r="B3269" s="118"/>
      <c r="C3269" s="118"/>
      <c r="D3269" s="118"/>
      <c r="E3269" s="118"/>
      <c r="F3269" s="118"/>
      <c r="G3269" s="118"/>
      <c r="H3269" s="118"/>
      <c r="I3269" s="118"/>
      <c r="J3269" s="118"/>
      <c r="K3269" s="118"/>
      <c r="L3269" s="118"/>
      <c r="M3269" s="118"/>
      <c r="N3269" s="93"/>
    </row>
    <row r="3270" spans="2:14">
      <c r="B3270" s="118"/>
      <c r="C3270" s="118"/>
      <c r="D3270" s="118"/>
      <c r="E3270" s="118"/>
      <c r="F3270" s="118"/>
      <c r="G3270" s="118"/>
      <c r="H3270" s="118"/>
      <c r="I3270" s="118"/>
      <c r="J3270" s="118"/>
      <c r="K3270" s="118"/>
      <c r="L3270" s="118"/>
      <c r="M3270" s="118"/>
      <c r="N3270" s="93"/>
    </row>
    <row r="3271" spans="2:14">
      <c r="B3271" s="118"/>
      <c r="C3271" s="118"/>
      <c r="D3271" s="118"/>
      <c r="E3271" s="118"/>
      <c r="F3271" s="118"/>
      <c r="G3271" s="118"/>
      <c r="H3271" s="118"/>
      <c r="I3271" s="118"/>
      <c r="J3271" s="118"/>
      <c r="K3271" s="118"/>
      <c r="L3271" s="118"/>
      <c r="M3271" s="118"/>
      <c r="N3271" s="93"/>
    </row>
    <row r="3272" spans="2:14">
      <c r="B3272" s="118"/>
      <c r="C3272" s="118"/>
      <c r="D3272" s="118"/>
      <c r="E3272" s="118"/>
      <c r="F3272" s="118"/>
      <c r="G3272" s="118"/>
      <c r="H3272" s="118"/>
      <c r="I3272" s="118"/>
      <c r="J3272" s="118"/>
      <c r="K3272" s="118"/>
      <c r="L3272" s="118"/>
      <c r="M3272" s="118"/>
      <c r="N3272" s="93"/>
    </row>
    <row r="3273" spans="2:14">
      <c r="B3273" s="118"/>
      <c r="C3273" s="118"/>
      <c r="D3273" s="118"/>
      <c r="E3273" s="118"/>
      <c r="F3273" s="118"/>
      <c r="G3273" s="118"/>
      <c r="H3273" s="118"/>
      <c r="I3273" s="118"/>
      <c r="J3273" s="118"/>
      <c r="K3273" s="118"/>
      <c r="L3273" s="118"/>
      <c r="M3273" s="118"/>
      <c r="N3273" s="93"/>
    </row>
    <row r="3274" spans="2:14">
      <c r="B3274" s="118"/>
      <c r="C3274" s="118"/>
      <c r="D3274" s="118"/>
      <c r="E3274" s="118"/>
      <c r="F3274" s="118"/>
      <c r="G3274" s="118"/>
      <c r="H3274" s="118"/>
      <c r="I3274" s="118"/>
      <c r="J3274" s="118"/>
      <c r="K3274" s="118"/>
      <c r="L3274" s="118"/>
      <c r="M3274" s="118"/>
      <c r="N3274" s="93"/>
    </row>
    <row r="3275" spans="2:14">
      <c r="B3275" s="118"/>
      <c r="C3275" s="118"/>
      <c r="D3275" s="118"/>
      <c r="E3275" s="118"/>
      <c r="F3275" s="118"/>
      <c r="G3275" s="118"/>
      <c r="H3275" s="118"/>
      <c r="I3275" s="118"/>
      <c r="J3275" s="118"/>
      <c r="K3275" s="118"/>
      <c r="L3275" s="118"/>
      <c r="M3275" s="118"/>
      <c r="N3275" s="93"/>
    </row>
    <row r="3276" spans="2:14">
      <c r="B3276" s="118"/>
      <c r="C3276" s="118"/>
      <c r="D3276" s="118"/>
      <c r="E3276" s="118"/>
      <c r="F3276" s="118"/>
      <c r="G3276" s="118"/>
      <c r="H3276" s="118"/>
      <c r="I3276" s="118"/>
      <c r="J3276" s="118"/>
      <c r="K3276" s="118"/>
      <c r="L3276" s="118"/>
      <c r="M3276" s="118"/>
      <c r="N3276" s="93"/>
    </row>
    <row r="3277" spans="2:14">
      <c r="B3277" s="118"/>
      <c r="C3277" s="118"/>
      <c r="D3277" s="118"/>
      <c r="E3277" s="118"/>
      <c r="F3277" s="118"/>
      <c r="G3277" s="118"/>
      <c r="H3277" s="118"/>
      <c r="I3277" s="118"/>
      <c r="J3277" s="118"/>
      <c r="K3277" s="118"/>
      <c r="L3277" s="118"/>
      <c r="M3277" s="118"/>
      <c r="N3277" s="93"/>
    </row>
    <row r="3278" spans="2:14">
      <c r="B3278" s="118"/>
      <c r="C3278" s="118"/>
      <c r="D3278" s="118"/>
      <c r="E3278" s="118"/>
      <c r="F3278" s="118"/>
      <c r="G3278" s="118"/>
      <c r="H3278" s="118"/>
      <c r="I3278" s="118"/>
      <c r="J3278" s="118"/>
      <c r="K3278" s="118"/>
      <c r="L3278" s="118"/>
      <c r="M3278" s="118"/>
      <c r="N3278" s="93"/>
    </row>
    <row r="3279" spans="2:14">
      <c r="B3279" s="118"/>
      <c r="C3279" s="118"/>
      <c r="D3279" s="118"/>
      <c r="E3279" s="118"/>
      <c r="F3279" s="118"/>
      <c r="G3279" s="118"/>
      <c r="H3279" s="118"/>
      <c r="I3279" s="118"/>
      <c r="J3279" s="118"/>
      <c r="K3279" s="118"/>
      <c r="L3279" s="118"/>
      <c r="M3279" s="118"/>
      <c r="N3279" s="93"/>
    </row>
    <row r="3280" spans="2:14">
      <c r="B3280" s="118"/>
      <c r="C3280" s="118"/>
      <c r="D3280" s="118"/>
      <c r="E3280" s="118"/>
      <c r="F3280" s="118"/>
      <c r="G3280" s="118"/>
      <c r="H3280" s="118"/>
      <c r="I3280" s="118"/>
      <c r="J3280" s="118"/>
      <c r="K3280" s="118"/>
      <c r="L3280" s="118"/>
      <c r="M3280" s="118"/>
      <c r="N3280" s="93"/>
    </row>
    <row r="3281" spans="2:14">
      <c r="B3281" s="118"/>
      <c r="C3281" s="118"/>
      <c r="D3281" s="118"/>
      <c r="E3281" s="118"/>
      <c r="F3281" s="118"/>
      <c r="G3281" s="118"/>
      <c r="H3281" s="118"/>
      <c r="I3281" s="118"/>
      <c r="J3281" s="118"/>
      <c r="K3281" s="118"/>
      <c r="L3281" s="118"/>
      <c r="M3281" s="118"/>
      <c r="N3281" s="93"/>
    </row>
    <row r="3282" spans="2:14">
      <c r="B3282" s="118"/>
      <c r="C3282" s="118"/>
      <c r="D3282" s="118"/>
      <c r="E3282" s="118"/>
      <c r="F3282" s="118"/>
      <c r="G3282" s="118"/>
      <c r="H3282" s="118"/>
      <c r="I3282" s="118"/>
      <c r="J3282" s="118"/>
      <c r="K3282" s="118"/>
      <c r="L3282" s="118"/>
      <c r="M3282" s="118"/>
      <c r="N3282" s="93"/>
    </row>
    <row r="3283" spans="2:14">
      <c r="B3283" s="118"/>
      <c r="C3283" s="118"/>
      <c r="D3283" s="118"/>
      <c r="E3283" s="118"/>
      <c r="F3283" s="118"/>
      <c r="G3283" s="118"/>
      <c r="H3283" s="118"/>
      <c r="I3283" s="118"/>
      <c r="J3283" s="118"/>
      <c r="K3283" s="118"/>
      <c r="L3283" s="118"/>
      <c r="M3283" s="118"/>
      <c r="N3283" s="93"/>
    </row>
    <row r="3284" spans="2:14">
      <c r="B3284" s="118"/>
      <c r="C3284" s="118"/>
      <c r="D3284" s="118"/>
      <c r="E3284" s="118"/>
      <c r="F3284" s="118"/>
      <c r="G3284" s="118"/>
      <c r="H3284" s="118"/>
      <c r="I3284" s="118"/>
      <c r="J3284" s="118"/>
      <c r="K3284" s="118"/>
      <c r="L3284" s="118"/>
      <c r="M3284" s="118"/>
      <c r="N3284" s="93"/>
    </row>
    <row r="3285" spans="2:14">
      <c r="B3285" s="118"/>
      <c r="C3285" s="118"/>
      <c r="D3285" s="118"/>
      <c r="E3285" s="118"/>
      <c r="F3285" s="118"/>
      <c r="G3285" s="118"/>
      <c r="H3285" s="118"/>
      <c r="I3285" s="118"/>
      <c r="J3285" s="118"/>
      <c r="K3285" s="118"/>
      <c r="L3285" s="118"/>
      <c r="M3285" s="118"/>
      <c r="N3285" s="93"/>
    </row>
    <row r="3286" spans="2:14">
      <c r="B3286" s="118"/>
      <c r="C3286" s="118"/>
      <c r="D3286" s="118"/>
      <c r="E3286" s="118"/>
      <c r="F3286" s="118"/>
      <c r="G3286" s="118"/>
      <c r="H3286" s="118"/>
      <c r="I3286" s="118"/>
      <c r="J3286" s="118"/>
      <c r="K3286" s="118"/>
      <c r="L3286" s="118"/>
      <c r="M3286" s="118"/>
      <c r="N3286" s="93"/>
    </row>
    <row r="3287" spans="2:14">
      <c r="B3287" s="118"/>
      <c r="C3287" s="118"/>
      <c r="D3287" s="118"/>
      <c r="E3287" s="118"/>
      <c r="F3287" s="118"/>
      <c r="G3287" s="118"/>
      <c r="H3287" s="118"/>
      <c r="I3287" s="118"/>
      <c r="J3287" s="118"/>
      <c r="K3287" s="118"/>
      <c r="L3287" s="118"/>
      <c r="M3287" s="118"/>
      <c r="N3287" s="93"/>
    </row>
    <row r="3288" spans="2:14">
      <c r="B3288" s="118"/>
      <c r="C3288" s="118"/>
      <c r="D3288" s="118"/>
      <c r="E3288" s="118"/>
      <c r="F3288" s="118"/>
      <c r="G3288" s="118"/>
      <c r="H3288" s="118"/>
      <c r="I3288" s="118"/>
      <c r="J3288" s="118"/>
      <c r="K3288" s="118"/>
      <c r="L3288" s="118"/>
      <c r="M3288" s="118"/>
      <c r="N3288" s="93"/>
    </row>
    <row r="3289" spans="2:14">
      <c r="B3289" s="118"/>
      <c r="C3289" s="118"/>
      <c r="D3289" s="118"/>
      <c r="E3289" s="118"/>
      <c r="F3289" s="118"/>
      <c r="G3289" s="118"/>
      <c r="H3289" s="118"/>
      <c r="I3289" s="118"/>
      <c r="J3289" s="118"/>
      <c r="K3289" s="118"/>
      <c r="L3289" s="118"/>
      <c r="M3289" s="118"/>
      <c r="N3289" s="93"/>
    </row>
    <row r="3290" spans="2:14">
      <c r="B3290" s="118"/>
      <c r="C3290" s="118"/>
      <c r="D3290" s="118"/>
      <c r="E3290" s="118"/>
      <c r="F3290" s="118"/>
      <c r="G3290" s="118"/>
      <c r="H3290" s="118"/>
      <c r="I3290" s="118"/>
      <c r="J3290" s="118"/>
      <c r="K3290" s="118"/>
      <c r="L3290" s="118"/>
      <c r="M3290" s="118"/>
      <c r="N3290" s="93"/>
    </row>
    <row r="3291" spans="2:14">
      <c r="B3291" s="118"/>
      <c r="C3291" s="118"/>
      <c r="D3291" s="118"/>
      <c r="E3291" s="118"/>
      <c r="F3291" s="118"/>
      <c r="G3291" s="118"/>
      <c r="H3291" s="118"/>
      <c r="I3291" s="118"/>
      <c r="J3291" s="118"/>
      <c r="K3291" s="118"/>
      <c r="L3291" s="118"/>
      <c r="M3291" s="118"/>
      <c r="N3291" s="93"/>
    </row>
    <row r="3292" spans="2:14">
      <c r="B3292" s="118"/>
      <c r="C3292" s="118"/>
      <c r="D3292" s="118"/>
      <c r="E3292" s="118"/>
      <c r="F3292" s="118"/>
      <c r="G3292" s="118"/>
      <c r="H3292" s="118"/>
      <c r="I3292" s="118"/>
      <c r="J3292" s="118"/>
      <c r="K3292" s="118"/>
      <c r="L3292" s="118"/>
      <c r="M3292" s="118"/>
      <c r="N3292" s="93"/>
    </row>
    <row r="3293" spans="2:14">
      <c r="B3293" s="118"/>
      <c r="C3293" s="118"/>
      <c r="D3293" s="118"/>
      <c r="E3293" s="118"/>
      <c r="F3293" s="118"/>
      <c r="G3293" s="118"/>
      <c r="H3293" s="118"/>
      <c r="I3293" s="118"/>
      <c r="J3293" s="118"/>
      <c r="K3293" s="118"/>
      <c r="L3293" s="118"/>
      <c r="M3293" s="118"/>
      <c r="N3293" s="93"/>
    </row>
    <row r="3294" spans="2:14">
      <c r="B3294" s="118"/>
      <c r="C3294" s="118"/>
      <c r="D3294" s="118"/>
      <c r="E3294" s="118"/>
      <c r="F3294" s="118"/>
      <c r="G3294" s="118"/>
      <c r="H3294" s="118"/>
      <c r="I3294" s="118"/>
      <c r="J3294" s="118"/>
      <c r="K3294" s="118"/>
      <c r="L3294" s="118"/>
      <c r="M3294" s="118"/>
      <c r="N3294" s="93"/>
    </row>
    <row r="3295" spans="2:14">
      <c r="B3295" s="118"/>
      <c r="C3295" s="118"/>
      <c r="D3295" s="118"/>
      <c r="E3295" s="118"/>
      <c r="F3295" s="118"/>
      <c r="G3295" s="118"/>
      <c r="H3295" s="118"/>
      <c r="I3295" s="118"/>
      <c r="J3295" s="118"/>
      <c r="K3295" s="118"/>
      <c r="L3295" s="118"/>
      <c r="M3295" s="118"/>
      <c r="N3295" s="93"/>
    </row>
    <row r="3296" spans="2:14">
      <c r="B3296" s="118"/>
      <c r="C3296" s="118"/>
      <c r="D3296" s="118"/>
      <c r="E3296" s="118"/>
      <c r="F3296" s="118"/>
      <c r="G3296" s="118"/>
      <c r="H3296" s="118"/>
      <c r="I3296" s="118"/>
      <c r="J3296" s="118"/>
      <c r="K3296" s="118"/>
      <c r="L3296" s="118"/>
      <c r="M3296" s="118"/>
      <c r="N3296" s="93"/>
    </row>
    <row r="3297" spans="2:14">
      <c r="B3297" s="118"/>
      <c r="C3297" s="118"/>
      <c r="D3297" s="118"/>
      <c r="E3297" s="118"/>
      <c r="F3297" s="118"/>
      <c r="G3297" s="118"/>
      <c r="H3297" s="118"/>
      <c r="I3297" s="118"/>
      <c r="J3297" s="118"/>
      <c r="K3297" s="118"/>
      <c r="L3297" s="118"/>
      <c r="M3297" s="118"/>
      <c r="N3297" s="93"/>
    </row>
    <row r="3298" spans="2:14">
      <c r="B3298" s="118"/>
      <c r="C3298" s="118"/>
      <c r="D3298" s="118"/>
      <c r="E3298" s="118"/>
      <c r="F3298" s="118"/>
      <c r="G3298" s="118"/>
      <c r="H3298" s="118"/>
      <c r="I3298" s="118"/>
      <c r="J3298" s="118"/>
      <c r="K3298" s="118"/>
      <c r="L3298" s="118"/>
      <c r="M3298" s="118"/>
      <c r="N3298" s="93"/>
    </row>
    <row r="3299" spans="2:14">
      <c r="B3299" s="118"/>
      <c r="C3299" s="118"/>
      <c r="D3299" s="118"/>
      <c r="E3299" s="118"/>
      <c r="F3299" s="118"/>
      <c r="G3299" s="118"/>
      <c r="H3299" s="118"/>
      <c r="I3299" s="118"/>
      <c r="J3299" s="118"/>
      <c r="K3299" s="118"/>
      <c r="L3299" s="118"/>
      <c r="M3299" s="118"/>
      <c r="N3299" s="93"/>
    </row>
    <row r="3300" spans="2:14">
      <c r="B3300" s="118"/>
      <c r="C3300" s="118"/>
      <c r="D3300" s="118"/>
      <c r="E3300" s="118"/>
      <c r="F3300" s="118"/>
      <c r="G3300" s="118"/>
      <c r="H3300" s="118"/>
      <c r="I3300" s="118"/>
      <c r="J3300" s="118"/>
      <c r="K3300" s="118"/>
      <c r="L3300" s="118"/>
      <c r="M3300" s="118"/>
      <c r="N3300" s="93"/>
    </row>
    <row r="3301" spans="2:14">
      <c r="B3301" s="118"/>
      <c r="C3301" s="118"/>
      <c r="D3301" s="118"/>
      <c r="E3301" s="118"/>
      <c r="F3301" s="118"/>
      <c r="G3301" s="118"/>
      <c r="H3301" s="118"/>
      <c r="I3301" s="118"/>
      <c r="J3301" s="118"/>
      <c r="K3301" s="118"/>
      <c r="L3301" s="118"/>
      <c r="M3301" s="118"/>
      <c r="N3301" s="93"/>
    </row>
    <row r="3302" spans="2:14">
      <c r="B3302" s="118"/>
      <c r="C3302" s="118"/>
      <c r="D3302" s="118"/>
      <c r="E3302" s="118"/>
      <c r="F3302" s="118"/>
      <c r="G3302" s="118"/>
      <c r="H3302" s="118"/>
      <c r="I3302" s="118"/>
      <c r="J3302" s="118"/>
      <c r="K3302" s="118"/>
      <c r="L3302" s="118"/>
      <c r="M3302" s="118"/>
      <c r="N3302" s="93"/>
    </row>
    <row r="3303" spans="2:14">
      <c r="B3303" s="118"/>
      <c r="C3303" s="118"/>
      <c r="D3303" s="118"/>
      <c r="E3303" s="118"/>
      <c r="F3303" s="118"/>
      <c r="G3303" s="118"/>
      <c r="H3303" s="118"/>
      <c r="I3303" s="118"/>
      <c r="J3303" s="118"/>
      <c r="K3303" s="118"/>
      <c r="L3303" s="118"/>
      <c r="M3303" s="118"/>
      <c r="N3303" s="93"/>
    </row>
    <row r="3304" spans="2:14">
      <c r="B3304" s="118"/>
      <c r="C3304" s="118"/>
      <c r="D3304" s="118"/>
      <c r="E3304" s="118"/>
      <c r="F3304" s="118"/>
      <c r="G3304" s="118"/>
      <c r="H3304" s="118"/>
      <c r="I3304" s="118"/>
      <c r="J3304" s="118"/>
      <c r="K3304" s="118"/>
      <c r="L3304" s="118"/>
      <c r="M3304" s="118"/>
      <c r="N3304" s="93"/>
    </row>
    <row r="3305" spans="2:14">
      <c r="B3305" s="118"/>
      <c r="C3305" s="118"/>
      <c r="D3305" s="118"/>
      <c r="E3305" s="118"/>
      <c r="F3305" s="118"/>
      <c r="G3305" s="118"/>
      <c r="H3305" s="118"/>
      <c r="I3305" s="118"/>
      <c r="J3305" s="118"/>
      <c r="K3305" s="118"/>
      <c r="L3305" s="118"/>
      <c r="M3305" s="118"/>
      <c r="N3305" s="93"/>
    </row>
    <row r="3306" spans="2:14">
      <c r="B3306" s="118"/>
      <c r="C3306" s="118"/>
      <c r="D3306" s="118"/>
      <c r="E3306" s="118"/>
      <c r="F3306" s="118"/>
      <c r="G3306" s="118"/>
      <c r="H3306" s="118"/>
      <c r="I3306" s="118"/>
      <c r="J3306" s="118"/>
      <c r="K3306" s="118"/>
      <c r="L3306" s="118"/>
      <c r="M3306" s="118"/>
      <c r="N3306" s="93"/>
    </row>
    <row r="3307" spans="2:14">
      <c r="B3307" s="118"/>
      <c r="C3307" s="118"/>
      <c r="D3307" s="118"/>
      <c r="E3307" s="118"/>
      <c r="F3307" s="118"/>
      <c r="G3307" s="118"/>
      <c r="H3307" s="118"/>
      <c r="I3307" s="118"/>
      <c r="J3307" s="118"/>
      <c r="K3307" s="118"/>
      <c r="L3307" s="118"/>
      <c r="M3307" s="118"/>
      <c r="N3307" s="93"/>
    </row>
    <row r="3308" spans="2:14">
      <c r="B3308" s="118"/>
      <c r="C3308" s="118"/>
      <c r="D3308" s="118"/>
      <c r="E3308" s="118"/>
      <c r="F3308" s="118"/>
      <c r="G3308" s="118"/>
      <c r="H3308" s="118"/>
      <c r="I3308" s="118"/>
      <c r="J3308" s="118"/>
      <c r="K3308" s="118"/>
      <c r="L3308" s="118"/>
      <c r="M3308" s="118"/>
      <c r="N3308" s="93"/>
    </row>
    <row r="3309" spans="2:14">
      <c r="B3309" s="118"/>
      <c r="C3309" s="118"/>
      <c r="D3309" s="118"/>
      <c r="E3309" s="118"/>
      <c r="F3309" s="118"/>
      <c r="G3309" s="118"/>
      <c r="H3309" s="118"/>
      <c r="I3309" s="118"/>
      <c r="J3309" s="118"/>
      <c r="K3309" s="118"/>
      <c r="L3309" s="118"/>
      <c r="M3309" s="118"/>
      <c r="N3309" s="93"/>
    </row>
    <row r="3310" spans="2:14">
      <c r="B3310" s="118"/>
      <c r="C3310" s="118"/>
      <c r="D3310" s="118"/>
      <c r="E3310" s="118"/>
      <c r="F3310" s="118"/>
      <c r="G3310" s="118"/>
      <c r="H3310" s="118"/>
      <c r="I3310" s="118"/>
      <c r="J3310" s="118"/>
      <c r="K3310" s="118"/>
      <c r="L3310" s="118"/>
      <c r="M3310" s="118"/>
      <c r="N3310" s="93"/>
    </row>
    <row r="3311" spans="2:14">
      <c r="B3311" s="118"/>
      <c r="C3311" s="118"/>
      <c r="D3311" s="118"/>
      <c r="E3311" s="118"/>
      <c r="F3311" s="118"/>
      <c r="G3311" s="118"/>
      <c r="H3311" s="118"/>
      <c r="I3311" s="118"/>
      <c r="J3311" s="118"/>
      <c r="K3311" s="118"/>
      <c r="L3311" s="118"/>
      <c r="M3311" s="118"/>
      <c r="N3311" s="93"/>
    </row>
    <row r="3312" spans="2:14">
      <c r="B3312" s="118"/>
      <c r="C3312" s="118"/>
      <c r="D3312" s="118"/>
      <c r="E3312" s="118"/>
      <c r="F3312" s="118"/>
      <c r="G3312" s="118"/>
      <c r="H3312" s="118"/>
      <c r="I3312" s="118"/>
      <c r="J3312" s="118"/>
      <c r="K3312" s="118"/>
      <c r="L3312" s="118"/>
      <c r="M3312" s="118"/>
      <c r="N3312" s="93"/>
    </row>
    <row r="3313" spans="2:14">
      <c r="B3313" s="118"/>
      <c r="C3313" s="118"/>
      <c r="D3313" s="118"/>
      <c r="E3313" s="118"/>
      <c r="F3313" s="118"/>
      <c r="G3313" s="118"/>
      <c r="H3313" s="118"/>
      <c r="I3313" s="118"/>
      <c r="J3313" s="118"/>
      <c r="K3313" s="118"/>
      <c r="L3313" s="118"/>
      <c r="M3313" s="118"/>
      <c r="N3313" s="93"/>
    </row>
    <row r="3314" spans="2:14">
      <c r="B3314" s="118"/>
      <c r="C3314" s="118"/>
      <c r="D3314" s="118"/>
      <c r="E3314" s="118"/>
      <c r="F3314" s="118"/>
      <c r="G3314" s="118"/>
      <c r="H3314" s="118"/>
      <c r="I3314" s="118"/>
      <c r="J3314" s="118"/>
      <c r="K3314" s="118"/>
      <c r="L3314" s="118"/>
      <c r="M3314" s="118"/>
      <c r="N3314" s="93"/>
    </row>
    <row r="3315" spans="2:14">
      <c r="B3315" s="118"/>
      <c r="C3315" s="118"/>
      <c r="D3315" s="118"/>
      <c r="E3315" s="118"/>
      <c r="F3315" s="118"/>
      <c r="G3315" s="118"/>
      <c r="H3315" s="118"/>
      <c r="I3315" s="118"/>
      <c r="J3315" s="118"/>
      <c r="K3315" s="118"/>
      <c r="L3315" s="118"/>
      <c r="M3315" s="118"/>
      <c r="N3315" s="93"/>
    </row>
    <row r="3316" spans="2:14">
      <c r="B3316" s="118"/>
      <c r="C3316" s="118"/>
      <c r="D3316" s="118"/>
      <c r="E3316" s="118"/>
      <c r="F3316" s="118"/>
      <c r="G3316" s="118"/>
      <c r="H3316" s="118"/>
      <c r="I3316" s="118"/>
      <c r="J3316" s="118"/>
      <c r="K3316" s="118"/>
      <c r="L3316" s="118"/>
      <c r="M3316" s="118"/>
      <c r="N3316" s="93"/>
    </row>
    <row r="3317" spans="2:14">
      <c r="B3317" s="118"/>
      <c r="C3317" s="118"/>
      <c r="D3317" s="118"/>
      <c r="E3317" s="118"/>
      <c r="F3317" s="118"/>
      <c r="G3317" s="118"/>
      <c r="H3317" s="118"/>
      <c r="I3317" s="118"/>
      <c r="J3317" s="118"/>
      <c r="K3317" s="118"/>
      <c r="L3317" s="118"/>
      <c r="M3317" s="118"/>
      <c r="N3317" s="93"/>
    </row>
    <row r="3318" spans="2:14">
      <c r="B3318" s="118"/>
      <c r="C3318" s="118"/>
      <c r="D3318" s="118"/>
      <c r="E3318" s="118"/>
      <c r="F3318" s="118"/>
      <c r="G3318" s="118"/>
      <c r="H3318" s="118"/>
      <c r="I3318" s="118"/>
      <c r="J3318" s="118"/>
      <c r="K3318" s="118"/>
      <c r="L3318" s="118"/>
      <c r="M3318" s="118"/>
      <c r="N3318" s="93"/>
    </row>
    <row r="3319" spans="2:14">
      <c r="B3319" s="118"/>
      <c r="C3319" s="118"/>
      <c r="D3319" s="118"/>
      <c r="E3319" s="118"/>
      <c r="F3319" s="118"/>
      <c r="G3319" s="118"/>
      <c r="H3319" s="118"/>
      <c r="I3319" s="118"/>
      <c r="J3319" s="118"/>
      <c r="K3319" s="118"/>
      <c r="L3319" s="118"/>
      <c r="M3319" s="118"/>
      <c r="N3319" s="93"/>
    </row>
    <row r="3320" spans="2:14">
      <c r="B3320" s="118"/>
      <c r="C3320" s="118"/>
      <c r="D3320" s="118"/>
      <c r="E3320" s="118"/>
      <c r="F3320" s="118"/>
      <c r="G3320" s="118"/>
      <c r="H3320" s="118"/>
      <c r="I3320" s="118"/>
      <c r="J3320" s="118"/>
      <c r="K3320" s="118"/>
      <c r="L3320" s="118"/>
      <c r="M3320" s="118"/>
      <c r="N3320" s="93"/>
    </row>
    <row r="3321" spans="2:14">
      <c r="B3321" s="118"/>
      <c r="C3321" s="118"/>
      <c r="D3321" s="118"/>
      <c r="E3321" s="118"/>
      <c r="F3321" s="118"/>
      <c r="G3321" s="118"/>
      <c r="H3321" s="118"/>
      <c r="I3321" s="118"/>
      <c r="J3321" s="118"/>
      <c r="K3321" s="118"/>
      <c r="L3321" s="118"/>
      <c r="M3321" s="118"/>
      <c r="N3321" s="93"/>
    </row>
    <row r="3322" spans="2:14">
      <c r="B3322" s="118"/>
      <c r="C3322" s="118"/>
      <c r="D3322" s="118"/>
      <c r="E3322" s="118"/>
      <c r="F3322" s="118"/>
      <c r="G3322" s="118"/>
      <c r="H3322" s="118"/>
      <c r="I3322" s="118"/>
      <c r="J3322" s="118"/>
      <c r="K3322" s="118"/>
      <c r="L3322" s="118"/>
      <c r="M3322" s="118"/>
      <c r="N3322" s="93"/>
    </row>
    <row r="3323" spans="2:14">
      <c r="B3323" s="118"/>
      <c r="C3323" s="118"/>
      <c r="D3323" s="118"/>
      <c r="E3323" s="118"/>
      <c r="F3323" s="118"/>
      <c r="G3323" s="118"/>
      <c r="H3323" s="118"/>
      <c r="I3323" s="118"/>
      <c r="J3323" s="118"/>
      <c r="K3323" s="118"/>
      <c r="L3323" s="118"/>
      <c r="M3323" s="118"/>
      <c r="N3323" s="93"/>
    </row>
    <row r="3324" spans="2:14">
      <c r="B3324" s="118"/>
      <c r="C3324" s="118"/>
      <c r="D3324" s="118"/>
      <c r="E3324" s="118"/>
      <c r="F3324" s="118"/>
      <c r="G3324" s="118"/>
      <c r="H3324" s="118"/>
      <c r="I3324" s="118"/>
      <c r="J3324" s="118"/>
      <c r="K3324" s="118"/>
      <c r="L3324" s="118"/>
      <c r="M3324" s="118"/>
      <c r="N3324" s="93"/>
    </row>
    <row r="3325" spans="2:14">
      <c r="B3325" s="118"/>
      <c r="C3325" s="118"/>
      <c r="D3325" s="118"/>
      <c r="E3325" s="118"/>
      <c r="F3325" s="118"/>
      <c r="G3325" s="118"/>
      <c r="H3325" s="118"/>
      <c r="I3325" s="118"/>
      <c r="J3325" s="118"/>
      <c r="K3325" s="118"/>
      <c r="L3325" s="118"/>
      <c r="M3325" s="118"/>
      <c r="N3325" s="93"/>
    </row>
    <row r="3326" spans="2:14">
      <c r="B3326" s="118"/>
      <c r="C3326" s="118"/>
      <c r="D3326" s="118"/>
      <c r="E3326" s="118"/>
      <c r="F3326" s="118"/>
      <c r="G3326" s="118"/>
      <c r="H3326" s="118"/>
      <c r="I3326" s="118"/>
      <c r="J3326" s="118"/>
      <c r="K3326" s="118"/>
      <c r="L3326" s="118"/>
      <c r="M3326" s="118"/>
      <c r="N3326" s="93"/>
    </row>
    <row r="3327" spans="2:14">
      <c r="B3327" s="118"/>
      <c r="C3327" s="118"/>
      <c r="D3327" s="118"/>
      <c r="E3327" s="118"/>
      <c r="F3327" s="118"/>
      <c r="G3327" s="118"/>
      <c r="H3327" s="118"/>
      <c r="I3327" s="118"/>
      <c r="J3327" s="118"/>
      <c r="K3327" s="118"/>
      <c r="L3327" s="118"/>
      <c r="M3327" s="118"/>
      <c r="N3327" s="93"/>
    </row>
    <row r="3328" spans="2:14">
      <c r="B3328" s="118"/>
      <c r="C3328" s="118"/>
      <c r="D3328" s="118"/>
      <c r="E3328" s="118"/>
      <c r="F3328" s="118"/>
      <c r="G3328" s="118"/>
      <c r="H3328" s="118"/>
      <c r="I3328" s="118"/>
      <c r="J3328" s="118"/>
      <c r="K3328" s="118"/>
      <c r="L3328" s="118"/>
      <c r="M3328" s="118"/>
      <c r="N3328" s="93"/>
    </row>
    <row r="3329" spans="2:14">
      <c r="B3329" s="118"/>
      <c r="C3329" s="118"/>
      <c r="D3329" s="118"/>
      <c r="E3329" s="118"/>
      <c r="F3329" s="118"/>
      <c r="G3329" s="118"/>
      <c r="H3329" s="118"/>
      <c r="I3329" s="118"/>
      <c r="J3329" s="118"/>
      <c r="K3329" s="118"/>
      <c r="L3329" s="118"/>
      <c r="M3329" s="118"/>
      <c r="N3329" s="93"/>
    </row>
    <row r="3330" spans="2:14">
      <c r="B3330" s="118"/>
      <c r="C3330" s="118"/>
      <c r="D3330" s="118"/>
      <c r="E3330" s="118"/>
      <c r="F3330" s="118"/>
      <c r="G3330" s="118"/>
      <c r="H3330" s="118"/>
      <c r="I3330" s="118"/>
      <c r="J3330" s="118"/>
      <c r="K3330" s="118"/>
      <c r="L3330" s="118"/>
      <c r="M3330" s="118"/>
      <c r="N3330" s="93"/>
    </row>
    <row r="3331" spans="2:14">
      <c r="B3331" s="118"/>
      <c r="C3331" s="118"/>
      <c r="D3331" s="118"/>
      <c r="E3331" s="118"/>
      <c r="F3331" s="118"/>
      <c r="G3331" s="118"/>
      <c r="H3331" s="118"/>
      <c r="I3331" s="118"/>
      <c r="J3331" s="118"/>
      <c r="K3331" s="118"/>
      <c r="L3331" s="118"/>
      <c r="M3331" s="118"/>
      <c r="N3331" s="93"/>
    </row>
    <row r="3332" spans="2:14">
      <c r="B3332" s="118"/>
      <c r="C3332" s="118"/>
      <c r="D3332" s="118"/>
      <c r="E3332" s="118"/>
      <c r="F3332" s="118"/>
      <c r="G3332" s="118"/>
      <c r="H3332" s="118"/>
      <c r="I3332" s="118"/>
      <c r="J3332" s="118"/>
      <c r="K3332" s="118"/>
      <c r="L3332" s="118"/>
      <c r="M3332" s="118"/>
      <c r="N3332" s="93"/>
    </row>
    <row r="3333" spans="2:14">
      <c r="B3333" s="118"/>
      <c r="C3333" s="118"/>
      <c r="D3333" s="118"/>
      <c r="E3333" s="118"/>
      <c r="F3333" s="118"/>
      <c r="G3333" s="118"/>
      <c r="H3333" s="118"/>
      <c r="I3333" s="118"/>
      <c r="J3333" s="118"/>
      <c r="K3333" s="118"/>
      <c r="L3333" s="118"/>
      <c r="M3333" s="118"/>
      <c r="N3333" s="93"/>
    </row>
    <row r="3334" spans="2:14">
      <c r="B3334" s="118"/>
      <c r="C3334" s="118"/>
      <c r="D3334" s="118"/>
      <c r="E3334" s="118"/>
      <c r="F3334" s="118"/>
      <c r="G3334" s="118"/>
      <c r="H3334" s="118"/>
      <c r="I3334" s="118"/>
      <c r="J3334" s="118"/>
      <c r="K3334" s="118"/>
      <c r="L3334" s="118"/>
      <c r="M3334" s="118"/>
      <c r="N3334" s="93"/>
    </row>
    <row r="3335" spans="2:14">
      <c r="B3335" s="118"/>
      <c r="C3335" s="118"/>
      <c r="D3335" s="118"/>
      <c r="E3335" s="118"/>
      <c r="F3335" s="118"/>
      <c r="G3335" s="118"/>
      <c r="H3335" s="118"/>
      <c r="I3335" s="118"/>
      <c r="J3335" s="118"/>
      <c r="K3335" s="118"/>
      <c r="L3335" s="118"/>
      <c r="M3335" s="118"/>
      <c r="N3335" s="93"/>
    </row>
    <row r="3336" spans="2:14">
      <c r="B3336" s="118"/>
      <c r="C3336" s="118"/>
      <c r="D3336" s="118"/>
      <c r="E3336" s="118"/>
      <c r="F3336" s="118"/>
      <c r="G3336" s="118"/>
      <c r="H3336" s="118"/>
      <c r="I3336" s="118"/>
      <c r="J3336" s="118"/>
      <c r="K3336" s="118"/>
      <c r="L3336" s="118"/>
      <c r="M3336" s="118"/>
      <c r="N3336" s="93"/>
    </row>
    <row r="3337" spans="2:14">
      <c r="B3337" s="118"/>
      <c r="C3337" s="118"/>
      <c r="D3337" s="118"/>
      <c r="E3337" s="118"/>
      <c r="F3337" s="118"/>
      <c r="G3337" s="118"/>
      <c r="H3337" s="118"/>
      <c r="I3337" s="118"/>
      <c r="J3337" s="118"/>
      <c r="K3337" s="118"/>
      <c r="L3337" s="118"/>
      <c r="M3337" s="118"/>
      <c r="N3337" s="93"/>
    </row>
    <row r="3338" spans="2:14">
      <c r="B3338" s="118"/>
      <c r="C3338" s="118"/>
      <c r="D3338" s="118"/>
      <c r="E3338" s="118"/>
      <c r="F3338" s="118"/>
      <c r="G3338" s="118"/>
      <c r="H3338" s="118"/>
      <c r="I3338" s="118"/>
      <c r="J3338" s="118"/>
      <c r="K3338" s="118"/>
      <c r="L3338" s="118"/>
      <c r="M3338" s="118"/>
      <c r="N3338" s="93"/>
    </row>
    <row r="3339" spans="2:14">
      <c r="B3339" s="118"/>
      <c r="C3339" s="118"/>
      <c r="D3339" s="118"/>
      <c r="E3339" s="118"/>
      <c r="F3339" s="118"/>
      <c r="G3339" s="118"/>
      <c r="H3339" s="118"/>
      <c r="I3339" s="118"/>
      <c r="J3339" s="118"/>
      <c r="K3339" s="118"/>
      <c r="L3339" s="118"/>
      <c r="M3339" s="118"/>
      <c r="N3339" s="93"/>
    </row>
    <row r="3340" spans="2:14">
      <c r="B3340" s="118"/>
      <c r="C3340" s="118"/>
      <c r="D3340" s="118"/>
      <c r="E3340" s="118"/>
      <c r="F3340" s="118"/>
      <c r="G3340" s="118"/>
      <c r="H3340" s="118"/>
      <c r="I3340" s="118"/>
      <c r="J3340" s="118"/>
      <c r="K3340" s="118"/>
      <c r="L3340" s="118"/>
      <c r="M3340" s="118"/>
      <c r="N3340" s="93"/>
    </row>
    <row r="3341" spans="2:14">
      <c r="B3341" s="118"/>
      <c r="C3341" s="118"/>
      <c r="D3341" s="118"/>
      <c r="E3341" s="118"/>
      <c r="F3341" s="118"/>
      <c r="G3341" s="118"/>
      <c r="H3341" s="118"/>
      <c r="I3341" s="118"/>
      <c r="J3341" s="118"/>
      <c r="K3341" s="118"/>
      <c r="L3341" s="118"/>
      <c r="M3341" s="118"/>
      <c r="N3341" s="93"/>
    </row>
    <row r="3342" spans="2:14">
      <c r="B3342" s="118"/>
      <c r="C3342" s="118"/>
      <c r="D3342" s="118"/>
      <c r="E3342" s="118"/>
      <c r="F3342" s="118"/>
      <c r="G3342" s="118"/>
      <c r="H3342" s="118"/>
      <c r="I3342" s="118"/>
      <c r="J3342" s="118"/>
      <c r="K3342" s="118"/>
      <c r="L3342" s="118"/>
      <c r="M3342" s="118"/>
      <c r="N3342" s="93"/>
    </row>
    <row r="3343" spans="2:14">
      <c r="B3343" s="118"/>
      <c r="C3343" s="118"/>
      <c r="D3343" s="118"/>
      <c r="E3343" s="118"/>
      <c r="F3343" s="118"/>
      <c r="G3343" s="118"/>
      <c r="H3343" s="118"/>
      <c r="I3343" s="118"/>
      <c r="J3343" s="118"/>
      <c r="K3343" s="118"/>
      <c r="L3343" s="118"/>
      <c r="M3343" s="118"/>
      <c r="N3343" s="93"/>
    </row>
    <row r="3344" spans="2:14">
      <c r="B3344" s="118"/>
      <c r="C3344" s="118"/>
      <c r="D3344" s="118"/>
      <c r="E3344" s="118"/>
      <c r="F3344" s="118"/>
      <c r="G3344" s="118"/>
      <c r="H3344" s="118"/>
      <c r="I3344" s="118"/>
      <c r="J3344" s="118"/>
      <c r="K3344" s="118"/>
      <c r="L3344" s="118"/>
      <c r="M3344" s="118"/>
      <c r="N3344" s="93"/>
    </row>
    <row r="3345" spans="2:14">
      <c r="B3345" s="118"/>
      <c r="C3345" s="118"/>
      <c r="D3345" s="118"/>
      <c r="E3345" s="118"/>
      <c r="F3345" s="118"/>
      <c r="G3345" s="118"/>
      <c r="H3345" s="118"/>
      <c r="I3345" s="118"/>
      <c r="J3345" s="118"/>
      <c r="K3345" s="118"/>
      <c r="L3345" s="118"/>
      <c r="M3345" s="118"/>
      <c r="N3345" s="93"/>
    </row>
    <row r="3346" spans="2:14">
      <c r="B3346" s="118"/>
      <c r="C3346" s="118"/>
      <c r="D3346" s="118"/>
      <c r="E3346" s="118"/>
      <c r="F3346" s="118"/>
      <c r="G3346" s="118"/>
      <c r="H3346" s="118"/>
      <c r="I3346" s="118"/>
      <c r="J3346" s="118"/>
      <c r="K3346" s="118"/>
      <c r="L3346" s="118"/>
      <c r="M3346" s="118"/>
      <c r="N3346" s="93"/>
    </row>
    <row r="3347" spans="2:14">
      <c r="B3347" s="118"/>
      <c r="C3347" s="118"/>
      <c r="D3347" s="118"/>
      <c r="E3347" s="118"/>
      <c r="F3347" s="118"/>
      <c r="G3347" s="118"/>
      <c r="H3347" s="118"/>
      <c r="I3347" s="118"/>
      <c r="J3347" s="118"/>
      <c r="K3347" s="118"/>
      <c r="L3347" s="118"/>
      <c r="M3347" s="118"/>
      <c r="N3347" s="93"/>
    </row>
    <row r="3348" spans="2:14">
      <c r="B3348" s="118"/>
      <c r="C3348" s="118"/>
      <c r="D3348" s="118"/>
      <c r="E3348" s="118"/>
      <c r="F3348" s="118"/>
      <c r="G3348" s="118"/>
      <c r="H3348" s="118"/>
      <c r="I3348" s="118"/>
      <c r="J3348" s="118"/>
      <c r="K3348" s="118"/>
      <c r="L3348" s="118"/>
      <c r="M3348" s="118"/>
      <c r="N3348" s="93"/>
    </row>
    <row r="3349" spans="2:14">
      <c r="B3349" s="118"/>
      <c r="C3349" s="118"/>
      <c r="D3349" s="118"/>
      <c r="E3349" s="118"/>
      <c r="F3349" s="118"/>
      <c r="G3349" s="118"/>
      <c r="H3349" s="118"/>
      <c r="I3349" s="118"/>
      <c r="J3349" s="118"/>
      <c r="K3349" s="118"/>
      <c r="L3349" s="118"/>
      <c r="M3349" s="118"/>
      <c r="N3349" s="93"/>
    </row>
    <row r="3350" spans="2:14">
      <c r="B3350" s="118"/>
      <c r="C3350" s="118"/>
      <c r="D3350" s="118"/>
      <c r="E3350" s="118"/>
      <c r="F3350" s="118"/>
      <c r="G3350" s="118"/>
      <c r="H3350" s="118"/>
      <c r="I3350" s="118"/>
      <c r="J3350" s="118"/>
      <c r="K3350" s="118"/>
      <c r="L3350" s="118"/>
      <c r="M3350" s="118"/>
      <c r="N3350" s="93"/>
    </row>
    <row r="3351" spans="2:14">
      <c r="B3351" s="118"/>
      <c r="C3351" s="118"/>
      <c r="D3351" s="118"/>
      <c r="E3351" s="118"/>
      <c r="F3351" s="118"/>
      <c r="G3351" s="118"/>
      <c r="H3351" s="118"/>
      <c r="I3351" s="118"/>
      <c r="J3351" s="118"/>
      <c r="K3351" s="118"/>
      <c r="L3351" s="118"/>
      <c r="M3351" s="118"/>
      <c r="N3351" s="93"/>
    </row>
    <row r="3352" spans="2:14">
      <c r="B3352" s="118"/>
      <c r="C3352" s="118"/>
      <c r="D3352" s="118"/>
      <c r="E3352" s="118"/>
      <c r="F3352" s="118"/>
      <c r="G3352" s="118"/>
      <c r="H3352" s="118"/>
      <c r="I3352" s="118"/>
      <c r="J3352" s="118"/>
      <c r="K3352" s="118"/>
      <c r="L3352" s="118"/>
      <c r="M3352" s="118"/>
      <c r="N3352" s="93"/>
    </row>
    <row r="3353" spans="2:14">
      <c r="B3353" s="118"/>
      <c r="C3353" s="118"/>
      <c r="D3353" s="118"/>
      <c r="E3353" s="118"/>
      <c r="F3353" s="118"/>
      <c r="G3353" s="118"/>
      <c r="H3353" s="118"/>
      <c r="I3353" s="118"/>
      <c r="J3353" s="118"/>
      <c r="K3353" s="118"/>
      <c r="L3353" s="118"/>
      <c r="M3353" s="118"/>
      <c r="N3353" s="93"/>
    </row>
    <row r="3354" spans="2:14">
      <c r="B3354" s="118"/>
      <c r="C3354" s="118"/>
      <c r="D3354" s="118"/>
      <c r="E3354" s="118"/>
      <c r="F3354" s="118"/>
      <c r="G3354" s="118"/>
      <c r="H3354" s="118"/>
      <c r="I3354" s="118"/>
      <c r="J3354" s="118"/>
      <c r="K3354" s="118"/>
      <c r="L3354" s="118"/>
      <c r="M3354" s="118"/>
      <c r="N3354" s="93"/>
    </row>
    <row r="3355" spans="2:14">
      <c r="B3355" s="118"/>
      <c r="C3355" s="118"/>
      <c r="D3355" s="118"/>
      <c r="E3355" s="118"/>
      <c r="F3355" s="118"/>
      <c r="G3355" s="118"/>
      <c r="H3355" s="118"/>
      <c r="I3355" s="118"/>
      <c r="J3355" s="118"/>
      <c r="K3355" s="118"/>
      <c r="L3355" s="118"/>
      <c r="M3355" s="118"/>
      <c r="N3355" s="93"/>
    </row>
    <row r="3356" spans="2:14">
      <c r="B3356" s="118"/>
      <c r="C3356" s="118"/>
      <c r="D3356" s="118"/>
      <c r="E3356" s="118"/>
      <c r="F3356" s="118"/>
      <c r="G3356" s="118"/>
      <c r="H3356" s="118"/>
      <c r="I3356" s="118"/>
      <c r="J3356" s="118"/>
      <c r="K3356" s="118"/>
      <c r="L3356" s="118"/>
      <c r="M3356" s="118"/>
      <c r="N3356" s="93"/>
    </row>
    <row r="3357" spans="2:14">
      <c r="B3357" s="118"/>
      <c r="C3357" s="118"/>
      <c r="D3357" s="118"/>
      <c r="E3357" s="118"/>
      <c r="F3357" s="118"/>
      <c r="G3357" s="118"/>
      <c r="H3357" s="118"/>
      <c r="I3357" s="118"/>
      <c r="J3357" s="118"/>
      <c r="K3357" s="118"/>
      <c r="L3357" s="118"/>
      <c r="M3357" s="118"/>
      <c r="N3357" s="93"/>
    </row>
    <row r="3358" spans="2:14">
      <c r="B3358" s="118"/>
      <c r="C3358" s="118"/>
      <c r="D3358" s="118"/>
      <c r="E3358" s="118"/>
      <c r="F3358" s="118"/>
      <c r="G3358" s="118"/>
      <c r="H3358" s="118"/>
      <c r="I3358" s="118"/>
      <c r="J3358" s="118"/>
      <c r="K3358" s="118"/>
      <c r="L3358" s="118"/>
      <c r="M3358" s="118"/>
      <c r="N3358" s="93"/>
    </row>
    <row r="3359" spans="2:14">
      <c r="B3359" s="118"/>
      <c r="C3359" s="118"/>
      <c r="D3359" s="118"/>
      <c r="E3359" s="118"/>
      <c r="F3359" s="118"/>
      <c r="G3359" s="118"/>
      <c r="H3359" s="118"/>
      <c r="I3359" s="118"/>
      <c r="J3359" s="118"/>
      <c r="K3359" s="118"/>
      <c r="L3359" s="118"/>
      <c r="M3359" s="118"/>
      <c r="N3359" s="93"/>
    </row>
    <row r="3360" spans="2:14">
      <c r="B3360" s="118"/>
      <c r="C3360" s="118"/>
      <c r="D3360" s="118"/>
      <c r="E3360" s="118"/>
      <c r="F3360" s="118"/>
      <c r="G3360" s="118"/>
      <c r="H3360" s="118"/>
      <c r="I3360" s="118"/>
      <c r="J3360" s="118"/>
      <c r="K3360" s="118"/>
      <c r="L3360" s="118"/>
      <c r="M3360" s="118"/>
      <c r="N3360" s="93"/>
    </row>
    <row r="3361" spans="2:14">
      <c r="B3361" s="118"/>
      <c r="C3361" s="118"/>
      <c r="D3361" s="118"/>
      <c r="E3361" s="118"/>
      <c r="F3361" s="118"/>
      <c r="G3361" s="118"/>
      <c r="H3361" s="118"/>
      <c r="I3361" s="118"/>
      <c r="J3361" s="118"/>
      <c r="K3361" s="118"/>
      <c r="L3361" s="118"/>
      <c r="M3361" s="118"/>
      <c r="N3361" s="93"/>
    </row>
    <row r="3362" spans="2:14">
      <c r="B3362" s="118"/>
      <c r="C3362" s="118"/>
      <c r="D3362" s="118"/>
      <c r="E3362" s="118"/>
      <c r="F3362" s="118"/>
      <c r="G3362" s="118"/>
      <c r="H3362" s="118"/>
      <c r="I3362" s="118"/>
      <c r="J3362" s="118"/>
      <c r="K3362" s="118"/>
      <c r="L3362" s="118"/>
      <c r="M3362" s="118"/>
      <c r="N3362" s="93"/>
    </row>
    <row r="3363" spans="2:14">
      <c r="B3363" s="118"/>
      <c r="C3363" s="118"/>
      <c r="D3363" s="118"/>
      <c r="E3363" s="118"/>
      <c r="F3363" s="118"/>
      <c r="G3363" s="118"/>
      <c r="H3363" s="118"/>
      <c r="I3363" s="118"/>
      <c r="J3363" s="118"/>
      <c r="K3363" s="118"/>
      <c r="L3363" s="118"/>
      <c r="M3363" s="118"/>
      <c r="N3363" s="93"/>
    </row>
    <row r="3364" spans="2:14">
      <c r="B3364" s="118"/>
      <c r="C3364" s="118"/>
      <c r="D3364" s="118"/>
      <c r="E3364" s="118"/>
      <c r="F3364" s="118"/>
      <c r="G3364" s="118"/>
      <c r="H3364" s="118"/>
      <c r="I3364" s="118"/>
      <c r="J3364" s="118"/>
      <c r="K3364" s="118"/>
      <c r="L3364" s="118"/>
      <c r="M3364" s="118"/>
      <c r="N3364" s="93"/>
    </row>
    <row r="3365" spans="2:14">
      <c r="B3365" s="118"/>
      <c r="C3365" s="118"/>
      <c r="D3365" s="118"/>
      <c r="E3365" s="118"/>
      <c r="F3365" s="118"/>
      <c r="G3365" s="118"/>
      <c r="H3365" s="118"/>
      <c r="I3365" s="118"/>
      <c r="J3365" s="118"/>
      <c r="K3365" s="118"/>
      <c r="L3365" s="118"/>
      <c r="M3365" s="118"/>
      <c r="N3365" s="93"/>
    </row>
    <row r="3366" spans="2:14">
      <c r="B3366" s="118"/>
      <c r="C3366" s="118"/>
      <c r="D3366" s="118"/>
      <c r="E3366" s="118"/>
      <c r="F3366" s="118"/>
      <c r="G3366" s="118"/>
      <c r="H3366" s="118"/>
      <c r="I3366" s="118"/>
      <c r="J3366" s="118"/>
      <c r="K3366" s="118"/>
      <c r="L3366" s="118"/>
      <c r="M3366" s="118"/>
      <c r="N3366" s="93"/>
    </row>
    <row r="3367" spans="2:14">
      <c r="B3367" s="118"/>
      <c r="C3367" s="118"/>
      <c r="D3367" s="118"/>
      <c r="E3367" s="118"/>
      <c r="F3367" s="118"/>
      <c r="G3367" s="118"/>
      <c r="H3367" s="118"/>
      <c r="I3367" s="118"/>
      <c r="J3367" s="118"/>
      <c r="K3367" s="118"/>
      <c r="L3367" s="118"/>
      <c r="M3367" s="118"/>
      <c r="N3367" s="93"/>
    </row>
    <row r="3368" spans="2:14">
      <c r="B3368" s="118"/>
      <c r="C3368" s="118"/>
      <c r="D3368" s="118"/>
      <c r="E3368" s="118"/>
      <c r="F3368" s="118"/>
      <c r="G3368" s="118"/>
      <c r="H3368" s="118"/>
      <c r="I3368" s="118"/>
      <c r="J3368" s="118"/>
      <c r="K3368" s="118"/>
      <c r="L3368" s="118"/>
      <c r="M3368" s="118"/>
      <c r="N3368" s="93"/>
    </row>
    <row r="3369" spans="2:14">
      <c r="B3369" s="118"/>
      <c r="C3369" s="118"/>
      <c r="D3369" s="118"/>
      <c r="E3369" s="118"/>
      <c r="F3369" s="118"/>
      <c r="G3369" s="118"/>
      <c r="H3369" s="118"/>
      <c r="I3369" s="118"/>
      <c r="J3369" s="118"/>
      <c r="K3369" s="118"/>
      <c r="L3369" s="118"/>
      <c r="M3369" s="118"/>
      <c r="N3369" s="93"/>
    </row>
    <row r="3370" spans="2:14">
      <c r="B3370" s="118"/>
      <c r="C3370" s="118"/>
      <c r="D3370" s="118"/>
      <c r="E3370" s="118"/>
      <c r="F3370" s="118"/>
      <c r="G3370" s="118"/>
      <c r="H3370" s="118"/>
      <c r="I3370" s="118"/>
      <c r="J3370" s="118"/>
      <c r="K3370" s="118"/>
      <c r="L3370" s="118"/>
      <c r="M3370" s="118"/>
      <c r="N3370" s="93"/>
    </row>
    <row r="3371" spans="2:14">
      <c r="B3371" s="118"/>
      <c r="C3371" s="118"/>
      <c r="D3371" s="118"/>
      <c r="E3371" s="118"/>
      <c r="F3371" s="118"/>
      <c r="G3371" s="118"/>
      <c r="H3371" s="118"/>
      <c r="I3371" s="118"/>
      <c r="J3371" s="118"/>
      <c r="K3371" s="118"/>
      <c r="L3371" s="118"/>
      <c r="M3371" s="118"/>
      <c r="N3371" s="93"/>
    </row>
    <row r="3372" spans="2:14">
      <c r="B3372" s="118"/>
      <c r="C3372" s="118"/>
      <c r="D3372" s="118"/>
      <c r="E3372" s="118"/>
      <c r="F3372" s="118"/>
      <c r="G3372" s="118"/>
      <c r="H3372" s="118"/>
      <c r="I3372" s="118"/>
      <c r="J3372" s="118"/>
      <c r="K3372" s="118"/>
      <c r="L3372" s="118"/>
      <c r="M3372" s="118"/>
      <c r="N3372" s="93"/>
    </row>
    <row r="3373" spans="2:14">
      <c r="B3373" s="118"/>
      <c r="C3373" s="118"/>
      <c r="D3373" s="118"/>
      <c r="E3373" s="118"/>
      <c r="F3373" s="118"/>
      <c r="G3373" s="118"/>
      <c r="H3373" s="118"/>
      <c r="I3373" s="118"/>
      <c r="J3373" s="118"/>
      <c r="K3373" s="118"/>
      <c r="L3373" s="118"/>
      <c r="M3373" s="118"/>
      <c r="N3373" s="93"/>
    </row>
    <row r="3374" spans="2:14">
      <c r="B3374" s="118"/>
      <c r="C3374" s="118"/>
      <c r="D3374" s="118"/>
      <c r="E3374" s="118"/>
      <c r="F3374" s="118"/>
      <c r="G3374" s="118"/>
      <c r="H3374" s="118"/>
      <c r="I3374" s="118"/>
      <c r="J3374" s="118"/>
      <c r="K3374" s="118"/>
      <c r="L3374" s="118"/>
      <c r="M3374" s="118"/>
      <c r="N3374" s="93"/>
    </row>
    <row r="3375" spans="2:14">
      <c r="B3375" s="118"/>
      <c r="C3375" s="118"/>
      <c r="D3375" s="118"/>
      <c r="E3375" s="118"/>
      <c r="F3375" s="118"/>
      <c r="G3375" s="118"/>
      <c r="H3375" s="118"/>
      <c r="I3375" s="118"/>
      <c r="J3375" s="118"/>
      <c r="K3375" s="118"/>
      <c r="L3375" s="118"/>
      <c r="M3375" s="118"/>
      <c r="N3375" s="93"/>
    </row>
    <row r="3376" spans="2:14">
      <c r="B3376" s="118"/>
      <c r="C3376" s="118"/>
      <c r="D3376" s="118"/>
      <c r="E3376" s="118"/>
      <c r="F3376" s="118"/>
      <c r="G3376" s="118"/>
      <c r="H3376" s="118"/>
      <c r="I3376" s="118"/>
      <c r="J3376" s="118"/>
      <c r="K3376" s="118"/>
      <c r="L3376" s="118"/>
      <c r="M3376" s="118"/>
      <c r="N3376" s="93"/>
    </row>
    <row r="3377" spans="2:14">
      <c r="B3377" s="118"/>
      <c r="C3377" s="118"/>
      <c r="D3377" s="118"/>
      <c r="E3377" s="118"/>
      <c r="F3377" s="118"/>
      <c r="G3377" s="118"/>
      <c r="H3377" s="118"/>
      <c r="I3377" s="118"/>
      <c r="J3377" s="118"/>
      <c r="K3377" s="118"/>
      <c r="L3377" s="118"/>
      <c r="M3377" s="118"/>
      <c r="N3377" s="93"/>
    </row>
    <row r="3378" spans="2:14">
      <c r="B3378" s="118"/>
      <c r="C3378" s="118"/>
      <c r="D3378" s="118"/>
      <c r="E3378" s="118"/>
      <c r="F3378" s="118"/>
      <c r="G3378" s="118"/>
      <c r="H3378" s="118"/>
      <c r="I3378" s="118"/>
      <c r="J3378" s="118"/>
      <c r="K3378" s="118"/>
      <c r="L3378" s="118"/>
      <c r="M3378" s="118"/>
      <c r="N3378" s="93"/>
    </row>
    <row r="3379" spans="2:14">
      <c r="B3379" s="118"/>
      <c r="C3379" s="118"/>
      <c r="D3379" s="118"/>
      <c r="E3379" s="118"/>
      <c r="F3379" s="118"/>
      <c r="G3379" s="118"/>
      <c r="H3379" s="118"/>
      <c r="I3379" s="118"/>
      <c r="J3379" s="118"/>
      <c r="K3379" s="118"/>
      <c r="L3379" s="118"/>
      <c r="M3379" s="118"/>
      <c r="N3379" s="93"/>
    </row>
    <row r="3380" spans="2:14">
      <c r="B3380" s="118"/>
      <c r="C3380" s="118"/>
      <c r="D3380" s="118"/>
      <c r="E3380" s="118"/>
      <c r="F3380" s="118"/>
      <c r="G3380" s="118"/>
      <c r="H3380" s="118"/>
      <c r="I3380" s="118"/>
      <c r="J3380" s="118"/>
      <c r="K3380" s="118"/>
      <c r="L3380" s="118"/>
      <c r="M3380" s="118"/>
      <c r="N3380" s="93"/>
    </row>
    <row r="3381" spans="2:14">
      <c r="B3381" s="118"/>
      <c r="C3381" s="118"/>
      <c r="D3381" s="118"/>
      <c r="E3381" s="118"/>
      <c r="F3381" s="118"/>
      <c r="G3381" s="118"/>
      <c r="H3381" s="118"/>
      <c r="I3381" s="118"/>
      <c r="J3381" s="118"/>
      <c r="K3381" s="118"/>
      <c r="L3381" s="118"/>
      <c r="M3381" s="118"/>
      <c r="N3381" s="93"/>
    </row>
    <row r="3382" spans="2:14">
      <c r="B3382" s="118"/>
      <c r="C3382" s="118"/>
      <c r="D3382" s="118"/>
      <c r="E3382" s="118"/>
      <c r="F3382" s="118"/>
      <c r="G3382" s="118"/>
      <c r="H3382" s="118"/>
      <c r="I3382" s="118"/>
      <c r="J3382" s="118"/>
      <c r="K3382" s="118"/>
      <c r="L3382" s="118"/>
      <c r="M3382" s="118"/>
      <c r="N3382" s="93"/>
    </row>
    <row r="3383" spans="2:14">
      <c r="B3383" s="118"/>
      <c r="C3383" s="118"/>
      <c r="D3383" s="118"/>
      <c r="E3383" s="118"/>
      <c r="F3383" s="118"/>
      <c r="G3383" s="118"/>
      <c r="H3383" s="118"/>
      <c r="I3383" s="118"/>
      <c r="J3383" s="118"/>
      <c r="K3383" s="118"/>
      <c r="L3383" s="118"/>
      <c r="M3383" s="118"/>
      <c r="N3383" s="93"/>
    </row>
    <row r="3384" spans="2:14">
      <c r="B3384" s="118"/>
      <c r="C3384" s="118"/>
      <c r="D3384" s="118"/>
      <c r="E3384" s="118"/>
      <c r="F3384" s="118"/>
      <c r="G3384" s="118"/>
      <c r="H3384" s="118"/>
      <c r="I3384" s="118"/>
      <c r="J3384" s="118"/>
      <c r="K3384" s="118"/>
      <c r="L3384" s="118"/>
      <c r="M3384" s="118"/>
      <c r="N3384" s="93"/>
    </row>
    <row r="3385" spans="2:14">
      <c r="B3385" s="118"/>
      <c r="C3385" s="118"/>
      <c r="D3385" s="118"/>
      <c r="E3385" s="118"/>
      <c r="F3385" s="118"/>
      <c r="G3385" s="118"/>
      <c r="H3385" s="118"/>
      <c r="I3385" s="118"/>
      <c r="J3385" s="118"/>
      <c r="K3385" s="118"/>
      <c r="L3385" s="118"/>
      <c r="M3385" s="118"/>
      <c r="N3385" s="93"/>
    </row>
    <row r="3386" spans="2:14">
      <c r="B3386" s="118"/>
      <c r="C3386" s="118"/>
      <c r="D3386" s="118"/>
      <c r="E3386" s="118"/>
      <c r="F3386" s="118"/>
      <c r="G3386" s="118"/>
      <c r="H3386" s="118"/>
      <c r="I3386" s="118"/>
      <c r="J3386" s="118"/>
      <c r="K3386" s="118"/>
      <c r="L3386" s="118"/>
      <c r="M3386" s="118"/>
      <c r="N3386" s="93"/>
    </row>
    <row r="3387" spans="2:14">
      <c r="B3387" s="118"/>
      <c r="C3387" s="118"/>
      <c r="D3387" s="118"/>
      <c r="E3387" s="118"/>
      <c r="F3387" s="118"/>
      <c r="G3387" s="118"/>
      <c r="H3387" s="118"/>
      <c r="I3387" s="118"/>
      <c r="J3387" s="118"/>
      <c r="K3387" s="118"/>
      <c r="L3387" s="118"/>
      <c r="M3387" s="118"/>
      <c r="N3387" s="93"/>
    </row>
    <row r="3388" spans="2:14">
      <c r="B3388" s="118"/>
      <c r="C3388" s="118"/>
      <c r="D3388" s="118"/>
      <c r="E3388" s="118"/>
      <c r="F3388" s="118"/>
      <c r="G3388" s="118"/>
      <c r="H3388" s="118"/>
      <c r="I3388" s="118"/>
      <c r="J3388" s="118"/>
      <c r="K3388" s="118"/>
      <c r="L3388" s="118"/>
      <c r="M3388" s="118"/>
      <c r="N3388" s="93"/>
    </row>
    <row r="3389" spans="2:14">
      <c r="B3389" s="118"/>
      <c r="C3389" s="118"/>
      <c r="D3389" s="118"/>
      <c r="E3389" s="118"/>
      <c r="F3389" s="118"/>
      <c r="G3389" s="118"/>
      <c r="H3389" s="118"/>
      <c r="I3389" s="118"/>
      <c r="J3389" s="118"/>
      <c r="K3389" s="118"/>
      <c r="L3389" s="118"/>
      <c r="M3389" s="118"/>
      <c r="N3389" s="93"/>
    </row>
    <row r="3390" spans="2:14">
      <c r="B3390" s="118"/>
      <c r="C3390" s="118"/>
      <c r="D3390" s="118"/>
      <c r="E3390" s="118"/>
      <c r="F3390" s="118"/>
      <c r="G3390" s="118"/>
      <c r="H3390" s="118"/>
      <c r="I3390" s="118"/>
      <c r="J3390" s="118"/>
      <c r="K3390" s="118"/>
      <c r="L3390" s="118"/>
      <c r="M3390" s="118"/>
      <c r="N3390" s="93"/>
    </row>
    <row r="3391" spans="2:14">
      <c r="B3391" s="118"/>
      <c r="C3391" s="118"/>
      <c r="D3391" s="118"/>
      <c r="E3391" s="118"/>
      <c r="F3391" s="118"/>
      <c r="G3391" s="118"/>
      <c r="H3391" s="118"/>
      <c r="I3391" s="118"/>
      <c r="J3391" s="118"/>
      <c r="K3391" s="118"/>
      <c r="L3391" s="118"/>
      <c r="M3391" s="118"/>
      <c r="N3391" s="93"/>
    </row>
    <row r="3392" spans="2:14">
      <c r="B3392" s="118"/>
      <c r="C3392" s="118"/>
      <c r="D3392" s="118"/>
      <c r="E3392" s="118"/>
      <c r="F3392" s="118"/>
      <c r="G3392" s="118"/>
      <c r="H3392" s="118"/>
      <c r="I3392" s="118"/>
      <c r="J3392" s="118"/>
      <c r="K3392" s="118"/>
      <c r="L3392" s="118"/>
      <c r="M3392" s="118"/>
      <c r="N3392" s="93"/>
    </row>
    <row r="3393" spans="2:14">
      <c r="B3393" s="118"/>
      <c r="C3393" s="118"/>
      <c r="D3393" s="118"/>
      <c r="E3393" s="118"/>
      <c r="F3393" s="118"/>
      <c r="G3393" s="118"/>
      <c r="H3393" s="118"/>
      <c r="I3393" s="118"/>
      <c r="J3393" s="118"/>
      <c r="K3393" s="118"/>
      <c r="L3393" s="118"/>
      <c r="M3393" s="118"/>
      <c r="N3393" s="93"/>
    </row>
    <row r="3394" spans="2:14">
      <c r="B3394" s="118"/>
      <c r="C3394" s="118"/>
      <c r="D3394" s="118"/>
      <c r="E3394" s="118"/>
      <c r="F3394" s="118"/>
      <c r="G3394" s="118"/>
      <c r="H3394" s="118"/>
      <c r="I3394" s="118"/>
      <c r="J3394" s="118"/>
      <c r="K3394" s="118"/>
      <c r="L3394" s="118"/>
      <c r="M3394" s="118"/>
      <c r="N3394" s="93"/>
    </row>
    <row r="3395" spans="2:14">
      <c r="B3395" s="118"/>
      <c r="C3395" s="118"/>
      <c r="D3395" s="118"/>
      <c r="E3395" s="118"/>
      <c r="F3395" s="118"/>
      <c r="G3395" s="118"/>
      <c r="H3395" s="118"/>
      <c r="I3395" s="118"/>
      <c r="J3395" s="118"/>
      <c r="K3395" s="118"/>
      <c r="L3395" s="118"/>
      <c r="M3395" s="118"/>
      <c r="N3395" s="93"/>
    </row>
    <row r="3396" spans="2:14">
      <c r="B3396" s="118"/>
      <c r="C3396" s="118"/>
      <c r="D3396" s="118"/>
      <c r="E3396" s="118"/>
      <c r="F3396" s="118"/>
      <c r="G3396" s="118"/>
      <c r="H3396" s="118"/>
      <c r="I3396" s="118"/>
      <c r="J3396" s="118"/>
      <c r="K3396" s="118"/>
      <c r="L3396" s="118"/>
      <c r="M3396" s="118"/>
      <c r="N3396" s="93"/>
    </row>
    <row r="3397" spans="2:14">
      <c r="B3397" s="118"/>
      <c r="C3397" s="118"/>
      <c r="D3397" s="118"/>
      <c r="E3397" s="118"/>
      <c r="F3397" s="118"/>
      <c r="G3397" s="118"/>
      <c r="H3397" s="118"/>
      <c r="I3397" s="118"/>
      <c r="J3397" s="118"/>
      <c r="K3397" s="118"/>
      <c r="L3397" s="118"/>
      <c r="M3397" s="118"/>
      <c r="N3397" s="93"/>
    </row>
    <row r="3398" spans="2:14">
      <c r="B3398" s="118"/>
      <c r="C3398" s="118"/>
      <c r="D3398" s="118"/>
      <c r="E3398" s="118"/>
      <c r="F3398" s="118"/>
      <c r="G3398" s="118"/>
      <c r="H3398" s="118"/>
      <c r="I3398" s="118"/>
      <c r="J3398" s="118"/>
      <c r="K3398" s="118"/>
      <c r="L3398" s="118"/>
      <c r="M3398" s="118"/>
      <c r="N3398" s="93"/>
    </row>
    <row r="3399" spans="2:14">
      <c r="B3399" s="118"/>
      <c r="C3399" s="118"/>
      <c r="D3399" s="118"/>
      <c r="E3399" s="118"/>
      <c r="F3399" s="118"/>
      <c r="G3399" s="118"/>
      <c r="H3399" s="118"/>
      <c r="I3399" s="118"/>
      <c r="J3399" s="118"/>
      <c r="K3399" s="118"/>
      <c r="L3399" s="118"/>
      <c r="M3399" s="118"/>
      <c r="N3399" s="93"/>
    </row>
    <row r="3400" spans="2:14">
      <c r="B3400" s="118"/>
      <c r="C3400" s="118"/>
      <c r="D3400" s="118"/>
      <c r="E3400" s="118"/>
      <c r="F3400" s="118"/>
      <c r="G3400" s="118"/>
      <c r="H3400" s="118"/>
      <c r="I3400" s="118"/>
      <c r="J3400" s="118"/>
      <c r="K3400" s="118"/>
      <c r="L3400" s="118"/>
      <c r="M3400" s="118"/>
      <c r="N3400" s="93"/>
    </row>
    <row r="3401" spans="2:14">
      <c r="B3401" s="118"/>
      <c r="C3401" s="118"/>
      <c r="D3401" s="118"/>
      <c r="E3401" s="118"/>
      <c r="F3401" s="118"/>
      <c r="G3401" s="118"/>
      <c r="H3401" s="118"/>
      <c r="I3401" s="118"/>
      <c r="J3401" s="118"/>
      <c r="K3401" s="118"/>
      <c r="L3401" s="118"/>
      <c r="M3401" s="118"/>
      <c r="N3401" s="93"/>
    </row>
    <row r="3402" spans="2:14">
      <c r="B3402" s="118"/>
      <c r="C3402" s="118"/>
      <c r="D3402" s="118"/>
      <c r="E3402" s="118"/>
      <c r="F3402" s="118"/>
      <c r="G3402" s="118"/>
      <c r="H3402" s="118"/>
      <c r="I3402" s="118"/>
      <c r="J3402" s="118"/>
      <c r="K3402" s="118"/>
      <c r="L3402" s="118"/>
      <c r="M3402" s="118"/>
      <c r="N3402" s="93"/>
    </row>
    <row r="3403" spans="2:14">
      <c r="B3403" s="118"/>
      <c r="C3403" s="118"/>
      <c r="D3403" s="118"/>
      <c r="E3403" s="118"/>
      <c r="F3403" s="118"/>
      <c r="G3403" s="118"/>
      <c r="H3403" s="118"/>
      <c r="I3403" s="118"/>
      <c r="J3403" s="118"/>
      <c r="K3403" s="118"/>
      <c r="L3403" s="118"/>
      <c r="M3403" s="118"/>
      <c r="N3403" s="93"/>
    </row>
    <row r="3404" spans="2:14">
      <c r="B3404" s="118"/>
      <c r="C3404" s="118"/>
      <c r="D3404" s="118"/>
      <c r="E3404" s="118"/>
      <c r="F3404" s="118"/>
      <c r="G3404" s="118"/>
      <c r="H3404" s="118"/>
      <c r="I3404" s="118"/>
      <c r="J3404" s="118"/>
      <c r="K3404" s="118"/>
      <c r="L3404" s="118"/>
      <c r="M3404" s="118"/>
      <c r="N3404" s="93"/>
    </row>
    <row r="3405" spans="2:14">
      <c r="B3405" s="118"/>
      <c r="C3405" s="118"/>
      <c r="D3405" s="118"/>
      <c r="E3405" s="118"/>
      <c r="F3405" s="118"/>
      <c r="G3405" s="118"/>
      <c r="H3405" s="118"/>
      <c r="I3405" s="118"/>
      <c r="J3405" s="118"/>
      <c r="K3405" s="118"/>
      <c r="L3405" s="118"/>
      <c r="M3405" s="118"/>
      <c r="N3405" s="93"/>
    </row>
    <row r="3406" spans="2:14">
      <c r="B3406" s="118"/>
      <c r="C3406" s="118"/>
      <c r="D3406" s="118"/>
      <c r="E3406" s="118"/>
      <c r="F3406" s="118"/>
      <c r="G3406" s="118"/>
      <c r="H3406" s="118"/>
      <c r="I3406" s="118"/>
      <c r="J3406" s="118"/>
      <c r="K3406" s="118"/>
      <c r="L3406" s="118"/>
      <c r="M3406" s="118"/>
      <c r="N3406" s="93"/>
    </row>
    <row r="3407" spans="2:14">
      <c r="B3407" s="118"/>
      <c r="C3407" s="118"/>
      <c r="D3407" s="118"/>
      <c r="E3407" s="118"/>
      <c r="F3407" s="118"/>
      <c r="G3407" s="118"/>
      <c r="H3407" s="118"/>
      <c r="I3407" s="118"/>
      <c r="J3407" s="118"/>
      <c r="K3407" s="118"/>
      <c r="L3407" s="118"/>
      <c r="M3407" s="118"/>
      <c r="N3407" s="93"/>
    </row>
    <row r="3408" spans="2:14">
      <c r="B3408" s="118"/>
      <c r="C3408" s="118"/>
      <c r="D3408" s="118"/>
      <c r="E3408" s="118"/>
      <c r="F3408" s="118"/>
      <c r="G3408" s="118"/>
      <c r="H3408" s="118"/>
      <c r="I3408" s="118"/>
      <c r="J3408" s="118"/>
      <c r="K3408" s="118"/>
      <c r="L3408" s="118"/>
      <c r="M3408" s="118"/>
      <c r="N3408" s="93"/>
    </row>
    <row r="3409" spans="2:14">
      <c r="B3409" s="118"/>
      <c r="C3409" s="118"/>
      <c r="D3409" s="118"/>
      <c r="E3409" s="118"/>
      <c r="F3409" s="118"/>
      <c r="G3409" s="118"/>
      <c r="H3409" s="118"/>
      <c r="I3409" s="118"/>
      <c r="J3409" s="118"/>
      <c r="K3409" s="118"/>
      <c r="L3409" s="118"/>
      <c r="M3409" s="118"/>
      <c r="N3409" s="93"/>
    </row>
    <row r="3410" spans="2:14">
      <c r="B3410" s="118"/>
      <c r="C3410" s="118"/>
      <c r="D3410" s="118"/>
      <c r="E3410" s="118"/>
      <c r="F3410" s="118"/>
      <c r="G3410" s="118"/>
      <c r="H3410" s="118"/>
      <c r="I3410" s="118"/>
      <c r="J3410" s="118"/>
      <c r="K3410" s="118"/>
      <c r="L3410" s="118"/>
      <c r="M3410" s="118"/>
      <c r="N3410" s="93"/>
    </row>
    <row r="3411" spans="2:14">
      <c r="B3411" s="118"/>
      <c r="C3411" s="118"/>
      <c r="D3411" s="118"/>
      <c r="E3411" s="118"/>
      <c r="F3411" s="118"/>
      <c r="G3411" s="118"/>
      <c r="H3411" s="118"/>
      <c r="I3411" s="118"/>
      <c r="J3411" s="118"/>
      <c r="K3411" s="118"/>
      <c r="L3411" s="118"/>
      <c r="M3411" s="118"/>
      <c r="N3411" s="93"/>
    </row>
    <row r="3412" spans="2:14">
      <c r="B3412" s="118"/>
      <c r="C3412" s="118"/>
      <c r="D3412" s="118"/>
      <c r="E3412" s="118"/>
      <c r="F3412" s="118"/>
      <c r="G3412" s="118"/>
      <c r="H3412" s="118"/>
      <c r="I3412" s="118"/>
      <c r="J3412" s="118"/>
      <c r="K3412" s="118"/>
      <c r="L3412" s="118"/>
      <c r="M3412" s="118"/>
      <c r="N3412" s="93"/>
    </row>
    <row r="3413" spans="2:14">
      <c r="B3413" s="118"/>
      <c r="C3413" s="118"/>
      <c r="D3413" s="118"/>
      <c r="E3413" s="118"/>
      <c r="F3413" s="118"/>
      <c r="G3413" s="118"/>
      <c r="H3413" s="118"/>
      <c r="I3413" s="118"/>
      <c r="J3413" s="118"/>
      <c r="K3413" s="118"/>
      <c r="L3413" s="118"/>
      <c r="M3413" s="118"/>
      <c r="N3413" s="93"/>
    </row>
    <row r="3414" spans="2:14">
      <c r="B3414" s="118"/>
      <c r="C3414" s="118"/>
      <c r="D3414" s="118"/>
      <c r="E3414" s="118"/>
      <c r="F3414" s="118"/>
      <c r="G3414" s="118"/>
      <c r="H3414" s="118"/>
      <c r="I3414" s="118"/>
      <c r="J3414" s="118"/>
      <c r="K3414" s="118"/>
      <c r="L3414" s="118"/>
      <c r="M3414" s="118"/>
      <c r="N3414" s="93"/>
    </row>
    <row r="3415" spans="2:14">
      <c r="B3415" s="118"/>
      <c r="C3415" s="118"/>
      <c r="D3415" s="118"/>
      <c r="E3415" s="118"/>
      <c r="F3415" s="118"/>
      <c r="G3415" s="118"/>
      <c r="H3415" s="118"/>
      <c r="I3415" s="118"/>
      <c r="J3415" s="118"/>
      <c r="K3415" s="118"/>
      <c r="L3415" s="118"/>
      <c r="M3415" s="118"/>
      <c r="N3415" s="93"/>
    </row>
    <row r="3416" spans="2:14">
      <c r="B3416" s="118"/>
      <c r="C3416" s="118"/>
      <c r="D3416" s="118"/>
      <c r="E3416" s="118"/>
      <c r="F3416" s="118"/>
      <c r="G3416" s="118"/>
      <c r="H3416" s="118"/>
      <c r="I3416" s="118"/>
      <c r="J3416" s="118"/>
      <c r="K3416" s="118"/>
      <c r="L3416" s="118"/>
      <c r="M3416" s="118"/>
      <c r="N3416" s="93"/>
    </row>
    <row r="3417" spans="2:14">
      <c r="B3417" s="118"/>
      <c r="C3417" s="118"/>
      <c r="D3417" s="118"/>
      <c r="E3417" s="118"/>
      <c r="F3417" s="118"/>
      <c r="G3417" s="118"/>
      <c r="H3417" s="118"/>
      <c r="I3417" s="118"/>
      <c r="J3417" s="118"/>
      <c r="K3417" s="118"/>
      <c r="L3417" s="118"/>
      <c r="M3417" s="118"/>
      <c r="N3417" s="93"/>
    </row>
    <row r="3418" spans="2:14">
      <c r="B3418" s="118"/>
      <c r="C3418" s="118"/>
      <c r="D3418" s="118"/>
      <c r="E3418" s="118"/>
      <c r="F3418" s="118"/>
      <c r="G3418" s="118"/>
      <c r="H3418" s="118"/>
      <c r="I3418" s="118"/>
      <c r="J3418" s="118"/>
      <c r="K3418" s="118"/>
      <c r="L3418" s="118"/>
      <c r="M3418" s="118"/>
      <c r="N3418" s="93"/>
    </row>
    <row r="3419" spans="2:14">
      <c r="B3419" s="118"/>
      <c r="C3419" s="118"/>
      <c r="D3419" s="118"/>
      <c r="E3419" s="118"/>
      <c r="F3419" s="118"/>
      <c r="G3419" s="118"/>
      <c r="H3419" s="118"/>
      <c r="I3419" s="118"/>
      <c r="J3419" s="118"/>
      <c r="K3419" s="118"/>
      <c r="L3419" s="118"/>
      <c r="M3419" s="118"/>
      <c r="N3419" s="93"/>
    </row>
    <row r="3420" spans="2:14">
      <c r="B3420" s="118"/>
      <c r="C3420" s="118"/>
      <c r="D3420" s="118"/>
      <c r="E3420" s="118"/>
      <c r="F3420" s="118"/>
      <c r="G3420" s="118"/>
      <c r="H3420" s="118"/>
      <c r="I3420" s="118"/>
      <c r="J3420" s="118"/>
      <c r="K3420" s="118"/>
      <c r="L3420" s="118"/>
      <c r="M3420" s="118"/>
      <c r="N3420" s="93"/>
    </row>
    <row r="3421" spans="2:14">
      <c r="B3421" s="118"/>
      <c r="C3421" s="118"/>
      <c r="D3421" s="118"/>
      <c r="E3421" s="118"/>
      <c r="F3421" s="118"/>
      <c r="G3421" s="118"/>
      <c r="H3421" s="118"/>
      <c r="I3421" s="118"/>
      <c r="J3421" s="118"/>
      <c r="K3421" s="118"/>
      <c r="L3421" s="118"/>
      <c r="M3421" s="118"/>
      <c r="N3421" s="93"/>
    </row>
    <row r="3422" spans="2:14">
      <c r="B3422" s="118"/>
      <c r="C3422" s="118"/>
      <c r="D3422" s="118"/>
      <c r="E3422" s="118"/>
      <c r="F3422" s="118"/>
      <c r="G3422" s="118"/>
      <c r="H3422" s="118"/>
      <c r="I3422" s="118"/>
      <c r="J3422" s="118"/>
      <c r="K3422" s="118"/>
      <c r="L3422" s="118"/>
      <c r="M3422" s="118"/>
      <c r="N3422" s="93"/>
    </row>
    <row r="3423" spans="2:14">
      <c r="B3423" s="118"/>
      <c r="C3423" s="118"/>
      <c r="D3423" s="118"/>
      <c r="E3423" s="118"/>
      <c r="F3423" s="118"/>
      <c r="G3423" s="118"/>
      <c r="H3423" s="118"/>
      <c r="I3423" s="118"/>
      <c r="J3423" s="118"/>
      <c r="K3423" s="118"/>
      <c r="L3423" s="118"/>
      <c r="M3423" s="118"/>
      <c r="N3423" s="93"/>
    </row>
    <row r="3424" spans="2:14">
      <c r="B3424" s="118"/>
      <c r="C3424" s="118"/>
      <c r="D3424" s="118"/>
      <c r="E3424" s="118"/>
      <c r="F3424" s="118"/>
      <c r="G3424" s="118"/>
      <c r="H3424" s="118"/>
      <c r="I3424" s="118"/>
      <c r="J3424" s="118"/>
      <c r="K3424" s="118"/>
      <c r="L3424" s="118"/>
      <c r="M3424" s="118"/>
      <c r="N3424" s="93"/>
    </row>
    <row r="3425" spans="2:14">
      <c r="B3425" s="118"/>
      <c r="C3425" s="118"/>
      <c r="D3425" s="118"/>
      <c r="E3425" s="118"/>
      <c r="F3425" s="118"/>
      <c r="G3425" s="118"/>
      <c r="H3425" s="118"/>
      <c r="I3425" s="118"/>
      <c r="J3425" s="118"/>
      <c r="K3425" s="118"/>
      <c r="L3425" s="118"/>
      <c r="M3425" s="118"/>
      <c r="N3425" s="93"/>
    </row>
    <row r="3426" spans="2:14">
      <c r="B3426" s="118"/>
      <c r="C3426" s="118"/>
      <c r="D3426" s="118"/>
      <c r="E3426" s="118"/>
      <c r="F3426" s="118"/>
      <c r="G3426" s="118"/>
      <c r="H3426" s="118"/>
      <c r="I3426" s="118"/>
      <c r="J3426" s="118"/>
      <c r="K3426" s="118"/>
      <c r="L3426" s="118"/>
      <c r="M3426" s="118"/>
      <c r="N3426" s="93"/>
    </row>
    <row r="3427" spans="2:14">
      <c r="B3427" s="118"/>
      <c r="C3427" s="118"/>
      <c r="D3427" s="118"/>
      <c r="E3427" s="118"/>
      <c r="F3427" s="118"/>
      <c r="G3427" s="118"/>
      <c r="H3427" s="118"/>
      <c r="I3427" s="118"/>
      <c r="J3427" s="118"/>
      <c r="K3427" s="118"/>
      <c r="L3427" s="118"/>
      <c r="M3427" s="118"/>
      <c r="N3427" s="93"/>
    </row>
    <row r="3428" spans="2:14">
      <c r="B3428" s="118"/>
      <c r="C3428" s="118"/>
      <c r="D3428" s="118"/>
      <c r="E3428" s="118"/>
      <c r="F3428" s="118"/>
      <c r="G3428" s="118"/>
      <c r="H3428" s="118"/>
      <c r="I3428" s="118"/>
      <c r="J3428" s="118"/>
      <c r="K3428" s="118"/>
      <c r="L3428" s="118"/>
      <c r="M3428" s="118"/>
      <c r="N3428" s="93"/>
    </row>
    <row r="3429" spans="2:14">
      <c r="B3429" s="118"/>
      <c r="C3429" s="118"/>
      <c r="D3429" s="118"/>
      <c r="E3429" s="118"/>
      <c r="F3429" s="118"/>
      <c r="G3429" s="118"/>
      <c r="H3429" s="118"/>
      <c r="I3429" s="118"/>
      <c r="J3429" s="118"/>
      <c r="K3429" s="118"/>
      <c r="L3429" s="118"/>
      <c r="M3429" s="118"/>
      <c r="N3429" s="93"/>
    </row>
    <row r="3430" spans="2:14">
      <c r="B3430" s="118"/>
      <c r="C3430" s="118"/>
      <c r="D3430" s="118"/>
      <c r="E3430" s="118"/>
      <c r="F3430" s="118"/>
      <c r="G3430" s="118"/>
      <c r="H3430" s="118"/>
      <c r="I3430" s="118"/>
      <c r="J3430" s="118"/>
      <c r="K3430" s="118"/>
      <c r="L3430" s="118"/>
      <c r="M3430" s="118"/>
      <c r="N3430" s="93"/>
    </row>
    <row r="3431" spans="2:14">
      <c r="B3431" s="118"/>
      <c r="C3431" s="118"/>
      <c r="D3431" s="118"/>
      <c r="E3431" s="118"/>
      <c r="F3431" s="118"/>
      <c r="G3431" s="118"/>
      <c r="H3431" s="118"/>
      <c r="I3431" s="118"/>
      <c r="J3431" s="118"/>
      <c r="K3431" s="118"/>
      <c r="L3431" s="118"/>
      <c r="M3431" s="118"/>
      <c r="N3431" s="93"/>
    </row>
    <row r="3432" spans="2:14">
      <c r="B3432" s="118"/>
      <c r="C3432" s="118"/>
      <c r="D3432" s="118"/>
      <c r="E3432" s="118"/>
      <c r="F3432" s="118"/>
      <c r="G3432" s="118"/>
      <c r="H3432" s="118"/>
      <c r="I3432" s="118"/>
      <c r="J3432" s="118"/>
      <c r="K3432" s="118"/>
      <c r="L3432" s="118"/>
      <c r="M3432" s="118"/>
      <c r="N3432" s="93"/>
    </row>
    <row r="3433" spans="2:14">
      <c r="B3433" s="118"/>
      <c r="C3433" s="118"/>
      <c r="D3433" s="118"/>
      <c r="E3433" s="118"/>
      <c r="F3433" s="118"/>
      <c r="G3433" s="118"/>
      <c r="H3433" s="118"/>
      <c r="I3433" s="118"/>
      <c r="J3433" s="118"/>
      <c r="K3433" s="118"/>
      <c r="L3433" s="118"/>
      <c r="M3433" s="118"/>
      <c r="N3433" s="93"/>
    </row>
    <row r="3434" spans="2:14">
      <c r="B3434" s="118"/>
      <c r="C3434" s="118"/>
      <c r="D3434" s="118"/>
      <c r="E3434" s="118"/>
      <c r="F3434" s="118"/>
      <c r="G3434" s="118"/>
      <c r="H3434" s="118"/>
      <c r="I3434" s="118"/>
      <c r="J3434" s="118"/>
      <c r="K3434" s="118"/>
      <c r="L3434" s="118"/>
      <c r="M3434" s="118"/>
      <c r="N3434" s="93"/>
    </row>
    <row r="3435" spans="2:14">
      <c r="B3435" s="118"/>
      <c r="C3435" s="118"/>
      <c r="D3435" s="118"/>
      <c r="E3435" s="118"/>
      <c r="F3435" s="118"/>
      <c r="G3435" s="118"/>
      <c r="H3435" s="118"/>
      <c r="I3435" s="118"/>
      <c r="J3435" s="118"/>
      <c r="K3435" s="118"/>
      <c r="L3435" s="118"/>
      <c r="M3435" s="118"/>
      <c r="N3435" s="93"/>
    </row>
    <row r="3436" spans="2:14">
      <c r="B3436" s="118"/>
      <c r="C3436" s="118"/>
      <c r="D3436" s="118"/>
      <c r="E3436" s="118"/>
      <c r="F3436" s="118"/>
      <c r="G3436" s="118"/>
      <c r="H3436" s="118"/>
      <c r="I3436" s="118"/>
      <c r="J3436" s="118"/>
      <c r="K3436" s="118"/>
      <c r="L3436" s="118"/>
      <c r="M3436" s="118"/>
      <c r="N3436" s="93"/>
    </row>
    <row r="3437" spans="2:14">
      <c r="B3437" s="118"/>
      <c r="C3437" s="118"/>
      <c r="D3437" s="118"/>
      <c r="E3437" s="118"/>
      <c r="F3437" s="118"/>
      <c r="G3437" s="118"/>
      <c r="H3437" s="118"/>
      <c r="I3437" s="118"/>
      <c r="J3437" s="118"/>
      <c r="K3437" s="118"/>
      <c r="L3437" s="118"/>
      <c r="M3437" s="118"/>
      <c r="N3437" s="93"/>
    </row>
    <row r="3438" spans="2:14">
      <c r="B3438" s="118"/>
      <c r="C3438" s="118"/>
      <c r="D3438" s="118"/>
      <c r="E3438" s="118"/>
      <c r="F3438" s="118"/>
      <c r="G3438" s="118"/>
      <c r="H3438" s="118"/>
      <c r="I3438" s="118"/>
      <c r="J3438" s="118"/>
      <c r="K3438" s="118"/>
      <c r="L3438" s="118"/>
      <c r="M3438" s="118"/>
      <c r="N3438" s="93"/>
    </row>
    <row r="3439" spans="2:14">
      <c r="B3439" s="118"/>
      <c r="C3439" s="118"/>
      <c r="D3439" s="118"/>
      <c r="E3439" s="118"/>
      <c r="F3439" s="118"/>
      <c r="G3439" s="118"/>
      <c r="H3439" s="118"/>
      <c r="I3439" s="118"/>
      <c r="J3439" s="118"/>
      <c r="K3439" s="118"/>
      <c r="L3439" s="118"/>
      <c r="M3439" s="118"/>
      <c r="N3439" s="93"/>
    </row>
    <row r="3440" spans="2:14">
      <c r="B3440" s="118"/>
      <c r="C3440" s="118"/>
      <c r="D3440" s="118"/>
      <c r="E3440" s="118"/>
      <c r="F3440" s="118"/>
      <c r="G3440" s="118"/>
      <c r="H3440" s="118"/>
      <c r="I3440" s="118"/>
      <c r="J3440" s="118"/>
      <c r="K3440" s="118"/>
      <c r="L3440" s="118"/>
      <c r="M3440" s="118"/>
      <c r="N3440" s="93"/>
    </row>
    <row r="3441" spans="2:14">
      <c r="B3441" s="118"/>
      <c r="C3441" s="118"/>
      <c r="D3441" s="118"/>
      <c r="E3441" s="118"/>
      <c r="F3441" s="118"/>
      <c r="G3441" s="118"/>
      <c r="H3441" s="118"/>
      <c r="I3441" s="118"/>
      <c r="J3441" s="118"/>
      <c r="K3441" s="118"/>
      <c r="L3441" s="118"/>
      <c r="M3441" s="118"/>
      <c r="N3441" s="93"/>
    </row>
    <row r="3442" spans="2:14">
      <c r="B3442" s="118"/>
      <c r="C3442" s="118"/>
      <c r="D3442" s="118"/>
      <c r="E3442" s="118"/>
      <c r="F3442" s="118"/>
      <c r="G3442" s="118"/>
      <c r="H3442" s="118"/>
      <c r="I3442" s="118"/>
      <c r="J3442" s="118"/>
      <c r="K3442" s="118"/>
      <c r="L3442" s="118"/>
      <c r="M3442" s="118"/>
      <c r="N3442" s="93"/>
    </row>
    <row r="3443" spans="2:14">
      <c r="B3443" s="118"/>
      <c r="C3443" s="118"/>
      <c r="D3443" s="118"/>
      <c r="E3443" s="118"/>
      <c r="F3443" s="118"/>
      <c r="G3443" s="118"/>
      <c r="H3443" s="118"/>
      <c r="I3443" s="118"/>
      <c r="J3443" s="118"/>
      <c r="K3443" s="118"/>
      <c r="L3443" s="118"/>
      <c r="M3443" s="118"/>
      <c r="N3443" s="93"/>
    </row>
    <row r="3444" spans="2:14">
      <c r="B3444" s="118"/>
      <c r="C3444" s="118"/>
      <c r="D3444" s="118"/>
      <c r="E3444" s="118"/>
      <c r="F3444" s="118"/>
      <c r="G3444" s="118"/>
      <c r="H3444" s="118"/>
      <c r="I3444" s="118"/>
      <c r="J3444" s="118"/>
      <c r="K3444" s="118"/>
      <c r="L3444" s="118"/>
      <c r="M3444" s="118"/>
      <c r="N3444" s="93"/>
    </row>
    <row r="3445" spans="2:14">
      <c r="B3445" s="118"/>
      <c r="C3445" s="118"/>
      <c r="D3445" s="118"/>
      <c r="E3445" s="118"/>
      <c r="F3445" s="118"/>
      <c r="G3445" s="118"/>
      <c r="H3445" s="118"/>
      <c r="I3445" s="118"/>
      <c r="J3445" s="118"/>
      <c r="K3445" s="118"/>
      <c r="L3445" s="118"/>
      <c r="M3445" s="118"/>
      <c r="N3445" s="93"/>
    </row>
    <row r="3446" spans="2:14">
      <c r="B3446" s="118"/>
      <c r="C3446" s="118"/>
      <c r="D3446" s="118"/>
      <c r="E3446" s="118"/>
      <c r="F3446" s="118"/>
      <c r="G3446" s="118"/>
      <c r="H3446" s="118"/>
      <c r="I3446" s="118"/>
      <c r="J3446" s="118"/>
      <c r="K3446" s="118"/>
      <c r="L3446" s="118"/>
      <c r="M3446" s="118"/>
      <c r="N3446" s="93"/>
    </row>
    <row r="3447" spans="2:14">
      <c r="B3447" s="118"/>
      <c r="C3447" s="118"/>
      <c r="D3447" s="118"/>
      <c r="E3447" s="118"/>
      <c r="F3447" s="118"/>
      <c r="G3447" s="118"/>
      <c r="H3447" s="118"/>
      <c r="I3447" s="118"/>
      <c r="J3447" s="118"/>
      <c r="K3447" s="118"/>
      <c r="L3447" s="118"/>
      <c r="M3447" s="118"/>
      <c r="N3447" s="93"/>
    </row>
    <row r="3448" spans="2:14">
      <c r="B3448" s="118"/>
      <c r="C3448" s="118"/>
      <c r="D3448" s="118"/>
      <c r="E3448" s="118"/>
      <c r="F3448" s="118"/>
      <c r="G3448" s="118"/>
      <c r="H3448" s="118"/>
      <c r="I3448" s="118"/>
      <c r="J3448" s="118"/>
      <c r="K3448" s="118"/>
      <c r="L3448" s="118"/>
      <c r="M3448" s="118"/>
      <c r="N3448" s="93"/>
    </row>
    <row r="3449" spans="2:14">
      <c r="B3449" s="118"/>
      <c r="C3449" s="118"/>
      <c r="D3449" s="118"/>
      <c r="E3449" s="118"/>
      <c r="F3449" s="118"/>
      <c r="G3449" s="118"/>
      <c r="H3449" s="118"/>
      <c r="I3449" s="118"/>
      <c r="J3449" s="118"/>
      <c r="K3449" s="118"/>
      <c r="L3449" s="118"/>
      <c r="M3449" s="118"/>
      <c r="N3449" s="93"/>
    </row>
    <row r="3450" spans="2:14">
      <c r="B3450" s="118"/>
      <c r="C3450" s="118"/>
      <c r="D3450" s="118"/>
      <c r="E3450" s="118"/>
      <c r="F3450" s="118"/>
      <c r="G3450" s="118"/>
      <c r="H3450" s="118"/>
      <c r="I3450" s="118"/>
      <c r="J3450" s="118"/>
      <c r="K3450" s="118"/>
      <c r="L3450" s="118"/>
      <c r="M3450" s="118"/>
      <c r="N3450" s="93"/>
    </row>
    <row r="3451" spans="2:14">
      <c r="B3451" s="118"/>
      <c r="C3451" s="118"/>
      <c r="D3451" s="118"/>
      <c r="E3451" s="118"/>
      <c r="F3451" s="118"/>
      <c r="G3451" s="118"/>
      <c r="H3451" s="118"/>
      <c r="I3451" s="118"/>
      <c r="J3451" s="118"/>
      <c r="K3451" s="118"/>
      <c r="L3451" s="118"/>
      <c r="M3451" s="118"/>
      <c r="N3451" s="93"/>
    </row>
    <row r="3452" spans="2:14">
      <c r="B3452" s="118"/>
      <c r="C3452" s="118"/>
      <c r="D3452" s="118"/>
      <c r="E3452" s="118"/>
      <c r="F3452" s="118"/>
      <c r="G3452" s="118"/>
      <c r="H3452" s="118"/>
      <c r="I3452" s="118"/>
      <c r="J3452" s="118"/>
      <c r="K3452" s="118"/>
      <c r="L3452" s="118"/>
      <c r="M3452" s="118"/>
      <c r="N3452" s="93"/>
    </row>
    <row r="3453" spans="2:14">
      <c r="B3453" s="118"/>
      <c r="C3453" s="118"/>
      <c r="D3453" s="118"/>
      <c r="E3453" s="118"/>
      <c r="F3453" s="118"/>
      <c r="G3453" s="118"/>
      <c r="H3453" s="118"/>
      <c r="I3453" s="118"/>
      <c r="J3453" s="118"/>
      <c r="K3453" s="118"/>
      <c r="L3453" s="118"/>
      <c r="M3453" s="118"/>
      <c r="N3453" s="93"/>
    </row>
    <row r="3454" spans="2:14">
      <c r="B3454" s="118"/>
      <c r="C3454" s="118"/>
      <c r="D3454" s="118"/>
      <c r="E3454" s="118"/>
      <c r="F3454" s="118"/>
      <c r="G3454" s="118"/>
      <c r="H3454" s="118"/>
      <c r="I3454" s="118"/>
      <c r="J3454" s="118"/>
      <c r="K3454" s="118"/>
      <c r="L3454" s="118"/>
      <c r="M3454" s="118"/>
      <c r="N3454" s="93"/>
    </row>
    <row r="3455" spans="2:14">
      <c r="B3455" s="118"/>
      <c r="C3455" s="118"/>
      <c r="D3455" s="118"/>
      <c r="E3455" s="118"/>
      <c r="F3455" s="118"/>
      <c r="G3455" s="118"/>
      <c r="H3455" s="118"/>
      <c r="I3455" s="118"/>
      <c r="J3455" s="118"/>
      <c r="K3455" s="118"/>
      <c r="L3455" s="118"/>
      <c r="M3455" s="118"/>
      <c r="N3455" s="93"/>
    </row>
    <row r="3456" spans="2:14">
      <c r="B3456" s="118"/>
      <c r="C3456" s="118"/>
      <c r="D3456" s="118"/>
      <c r="E3456" s="118"/>
      <c r="F3456" s="118"/>
      <c r="G3456" s="118"/>
      <c r="H3456" s="118"/>
      <c r="I3456" s="118"/>
      <c r="J3456" s="118"/>
      <c r="K3456" s="118"/>
      <c r="L3456" s="118"/>
      <c r="M3456" s="118"/>
      <c r="N3456" s="93"/>
    </row>
    <row r="3457" spans="2:14">
      <c r="B3457" s="118"/>
      <c r="C3457" s="118"/>
      <c r="D3457" s="118"/>
      <c r="E3457" s="118"/>
      <c r="F3457" s="118"/>
      <c r="G3457" s="118"/>
      <c r="H3457" s="118"/>
      <c r="I3457" s="118"/>
      <c r="J3457" s="118"/>
      <c r="K3457" s="118"/>
      <c r="L3457" s="118"/>
      <c r="M3457" s="118"/>
      <c r="N3457" s="93"/>
    </row>
    <row r="3458" spans="2:14">
      <c r="B3458" s="118"/>
      <c r="C3458" s="118"/>
      <c r="D3458" s="118"/>
      <c r="E3458" s="118"/>
      <c r="F3458" s="118"/>
      <c r="G3458" s="118"/>
      <c r="H3458" s="118"/>
      <c r="I3458" s="118"/>
      <c r="J3458" s="118"/>
      <c r="K3458" s="118"/>
      <c r="L3458" s="118"/>
      <c r="M3458" s="118"/>
      <c r="N3458" s="93"/>
    </row>
    <row r="3459" spans="2:14">
      <c r="B3459" s="118"/>
      <c r="C3459" s="118"/>
      <c r="D3459" s="118"/>
      <c r="E3459" s="118"/>
      <c r="F3459" s="118"/>
      <c r="G3459" s="118"/>
      <c r="H3459" s="118"/>
      <c r="I3459" s="118"/>
      <c r="J3459" s="118"/>
      <c r="K3459" s="118"/>
      <c r="L3459" s="118"/>
      <c r="M3459" s="118"/>
      <c r="N3459" s="93"/>
    </row>
    <row r="3460" spans="2:14">
      <c r="B3460" s="118"/>
      <c r="C3460" s="118"/>
      <c r="D3460" s="118"/>
      <c r="E3460" s="118"/>
      <c r="F3460" s="118"/>
      <c r="G3460" s="118"/>
      <c r="H3460" s="118"/>
      <c r="I3460" s="118"/>
      <c r="J3460" s="118"/>
      <c r="K3460" s="118"/>
      <c r="L3460" s="118"/>
      <c r="M3460" s="118"/>
      <c r="N3460" s="93"/>
    </row>
    <row r="3461" spans="2:14">
      <c r="B3461" s="118"/>
      <c r="C3461" s="118"/>
      <c r="D3461" s="118"/>
      <c r="E3461" s="118"/>
      <c r="F3461" s="118"/>
      <c r="G3461" s="118"/>
      <c r="H3461" s="118"/>
      <c r="I3461" s="118"/>
      <c r="J3461" s="118"/>
      <c r="K3461" s="118"/>
      <c r="L3461" s="118"/>
      <c r="M3461" s="118"/>
      <c r="N3461" s="93"/>
    </row>
    <row r="3462" spans="2:14">
      <c r="B3462" s="118"/>
      <c r="C3462" s="118"/>
      <c r="D3462" s="118"/>
      <c r="E3462" s="118"/>
      <c r="F3462" s="118"/>
      <c r="G3462" s="118"/>
      <c r="H3462" s="118"/>
      <c r="I3462" s="118"/>
      <c r="J3462" s="118"/>
      <c r="K3462" s="118"/>
      <c r="L3462" s="118"/>
      <c r="M3462" s="118"/>
      <c r="N3462" s="93"/>
    </row>
    <row r="3463" spans="2:14">
      <c r="B3463" s="118"/>
      <c r="C3463" s="118"/>
      <c r="D3463" s="118"/>
      <c r="E3463" s="118"/>
      <c r="F3463" s="118"/>
      <c r="G3463" s="118"/>
      <c r="H3463" s="118"/>
      <c r="I3463" s="118"/>
      <c r="J3463" s="118"/>
      <c r="K3463" s="118"/>
      <c r="L3463" s="118"/>
      <c r="M3463" s="118"/>
      <c r="N3463" s="93"/>
    </row>
    <row r="3464" spans="2:14">
      <c r="B3464" s="118"/>
      <c r="C3464" s="118"/>
      <c r="D3464" s="118"/>
      <c r="E3464" s="118"/>
      <c r="F3464" s="118"/>
      <c r="G3464" s="118"/>
      <c r="H3464" s="118"/>
      <c r="I3464" s="118"/>
      <c r="J3464" s="118"/>
      <c r="K3464" s="118"/>
      <c r="L3464" s="118"/>
      <c r="M3464" s="118"/>
      <c r="N3464" s="93"/>
    </row>
    <row r="3465" spans="2:14">
      <c r="B3465" s="118"/>
      <c r="C3465" s="118"/>
      <c r="D3465" s="118"/>
      <c r="E3465" s="118"/>
      <c r="F3465" s="118"/>
      <c r="G3465" s="118"/>
      <c r="H3465" s="118"/>
      <c r="I3465" s="118"/>
      <c r="J3465" s="118"/>
      <c r="K3465" s="118"/>
      <c r="L3465" s="118"/>
      <c r="M3465" s="118"/>
      <c r="N3465" s="93"/>
    </row>
    <row r="3466" spans="2:14">
      <c r="B3466" s="118"/>
      <c r="C3466" s="118"/>
      <c r="D3466" s="118"/>
      <c r="E3466" s="118"/>
      <c r="F3466" s="118"/>
      <c r="G3466" s="118"/>
      <c r="H3466" s="118"/>
      <c r="I3466" s="118"/>
      <c r="J3466" s="118"/>
      <c r="K3466" s="118"/>
      <c r="L3466" s="118"/>
      <c r="M3466" s="118"/>
      <c r="N3466" s="93"/>
    </row>
    <row r="3467" spans="2:14">
      <c r="B3467" s="118"/>
      <c r="C3467" s="118"/>
      <c r="D3467" s="118"/>
      <c r="E3467" s="118"/>
      <c r="F3467" s="118"/>
      <c r="G3467" s="118"/>
      <c r="H3467" s="118"/>
      <c r="I3467" s="118"/>
      <c r="J3467" s="118"/>
      <c r="K3467" s="118"/>
      <c r="L3467" s="118"/>
      <c r="M3467" s="118"/>
      <c r="N3467" s="93"/>
    </row>
    <row r="3468" spans="2:14">
      <c r="B3468" s="118"/>
      <c r="C3468" s="118"/>
      <c r="D3468" s="118"/>
      <c r="E3468" s="118"/>
      <c r="F3468" s="118"/>
      <c r="G3468" s="118"/>
      <c r="H3468" s="118"/>
      <c r="I3468" s="118"/>
      <c r="J3468" s="118"/>
      <c r="K3468" s="118"/>
      <c r="L3468" s="118"/>
      <c r="M3468" s="118"/>
      <c r="N3468" s="93"/>
    </row>
    <row r="3469" spans="2:14">
      <c r="B3469" s="118"/>
      <c r="C3469" s="118"/>
      <c r="D3469" s="118"/>
      <c r="E3469" s="118"/>
      <c r="F3469" s="118"/>
      <c r="G3469" s="118"/>
      <c r="H3469" s="118"/>
      <c r="I3469" s="118"/>
      <c r="J3469" s="118"/>
      <c r="K3469" s="118"/>
      <c r="L3469" s="118"/>
      <c r="M3469" s="118"/>
      <c r="N3469" s="93"/>
    </row>
    <row r="3470" spans="2:14">
      <c r="B3470" s="118"/>
      <c r="C3470" s="118"/>
      <c r="D3470" s="118"/>
      <c r="E3470" s="118"/>
      <c r="F3470" s="118"/>
      <c r="G3470" s="118"/>
      <c r="H3470" s="118"/>
      <c r="I3470" s="118"/>
      <c r="J3470" s="118"/>
      <c r="K3470" s="118"/>
      <c r="L3470" s="118"/>
      <c r="M3470" s="118"/>
      <c r="N3470" s="93"/>
    </row>
    <row r="3471" spans="2:14">
      <c r="B3471" s="118"/>
      <c r="C3471" s="118"/>
      <c r="D3471" s="118"/>
      <c r="E3471" s="118"/>
      <c r="F3471" s="118"/>
      <c r="G3471" s="118"/>
      <c r="H3471" s="118"/>
      <c r="I3471" s="118"/>
      <c r="J3471" s="118"/>
      <c r="K3471" s="118"/>
      <c r="L3471" s="118"/>
      <c r="M3471" s="118"/>
      <c r="N3471" s="93"/>
    </row>
    <row r="3472" spans="2:14">
      <c r="B3472" s="118"/>
      <c r="C3472" s="118"/>
      <c r="D3472" s="118"/>
      <c r="E3472" s="118"/>
      <c r="F3472" s="118"/>
      <c r="G3472" s="118"/>
      <c r="H3472" s="118"/>
      <c r="I3472" s="118"/>
      <c r="J3472" s="118"/>
      <c r="K3472" s="118"/>
      <c r="L3472" s="118"/>
      <c r="M3472" s="118"/>
      <c r="N3472" s="93"/>
    </row>
    <row r="3473" spans="2:14">
      <c r="B3473" s="118"/>
      <c r="C3473" s="118"/>
      <c r="D3473" s="118"/>
      <c r="E3473" s="118"/>
      <c r="F3473" s="118"/>
      <c r="G3473" s="118"/>
      <c r="H3473" s="118"/>
      <c r="I3473" s="118"/>
      <c r="J3473" s="118"/>
      <c r="K3473" s="118"/>
      <c r="L3473" s="118"/>
      <c r="M3473" s="118"/>
      <c r="N3473" s="93"/>
    </row>
    <row r="3474" spans="2:14">
      <c r="B3474" s="118"/>
      <c r="C3474" s="118"/>
      <c r="D3474" s="118"/>
      <c r="E3474" s="118"/>
      <c r="F3474" s="118"/>
      <c r="G3474" s="118"/>
      <c r="H3474" s="118"/>
      <c r="I3474" s="118"/>
      <c r="J3474" s="118"/>
      <c r="K3474" s="118"/>
      <c r="L3474" s="118"/>
      <c r="M3474" s="118"/>
      <c r="N3474" s="93"/>
    </row>
    <row r="3475" spans="2:14">
      <c r="B3475" s="118"/>
      <c r="C3475" s="118"/>
      <c r="D3475" s="118"/>
      <c r="E3475" s="118"/>
      <c r="F3475" s="118"/>
      <c r="G3475" s="118"/>
      <c r="H3475" s="118"/>
      <c r="I3475" s="118"/>
      <c r="J3475" s="118"/>
      <c r="K3475" s="118"/>
      <c r="L3475" s="118"/>
      <c r="M3475" s="118"/>
      <c r="N3475" s="93"/>
    </row>
    <row r="3476" spans="2:14">
      <c r="B3476" s="118"/>
      <c r="C3476" s="118"/>
      <c r="D3476" s="118"/>
      <c r="E3476" s="118"/>
      <c r="F3476" s="118"/>
      <c r="G3476" s="118"/>
      <c r="H3476" s="118"/>
      <c r="I3476" s="118"/>
      <c r="J3476" s="118"/>
      <c r="K3476" s="118"/>
      <c r="L3476" s="118"/>
      <c r="M3476" s="118"/>
      <c r="N3476" s="93"/>
    </row>
    <row r="3477" spans="2:14">
      <c r="B3477" s="118"/>
      <c r="C3477" s="118"/>
      <c r="D3477" s="118"/>
      <c r="E3477" s="118"/>
      <c r="F3477" s="118"/>
      <c r="G3477" s="118"/>
      <c r="H3477" s="118"/>
      <c r="I3477" s="118"/>
      <c r="J3477" s="118"/>
      <c r="K3477" s="118"/>
      <c r="L3477" s="118"/>
      <c r="M3477" s="118"/>
      <c r="N3477" s="93"/>
    </row>
    <row r="3478" spans="2:14">
      <c r="B3478" s="118"/>
      <c r="C3478" s="118"/>
      <c r="D3478" s="118"/>
      <c r="E3478" s="118"/>
      <c r="F3478" s="118"/>
      <c r="G3478" s="118"/>
      <c r="H3478" s="118"/>
      <c r="I3478" s="118"/>
      <c r="J3478" s="118"/>
      <c r="K3478" s="118"/>
      <c r="L3478" s="118"/>
      <c r="M3478" s="118"/>
      <c r="N3478" s="93"/>
    </row>
    <row r="3479" spans="2:14">
      <c r="B3479" s="118"/>
      <c r="C3479" s="118"/>
      <c r="D3479" s="118"/>
      <c r="E3479" s="118"/>
      <c r="F3479" s="118"/>
      <c r="G3479" s="118"/>
      <c r="H3479" s="118"/>
      <c r="I3479" s="118"/>
      <c r="J3479" s="118"/>
      <c r="K3479" s="118"/>
      <c r="L3479" s="118"/>
      <c r="M3479" s="118"/>
      <c r="N3479" s="93"/>
    </row>
    <row r="3480" spans="2:14">
      <c r="B3480" s="118"/>
      <c r="C3480" s="118"/>
      <c r="D3480" s="118"/>
      <c r="E3480" s="118"/>
      <c r="F3480" s="118"/>
      <c r="G3480" s="118"/>
      <c r="H3480" s="118"/>
      <c r="I3480" s="118"/>
      <c r="J3480" s="118"/>
      <c r="K3480" s="118"/>
      <c r="L3480" s="118"/>
      <c r="M3480" s="118"/>
      <c r="N3480" s="93"/>
    </row>
    <row r="3481" spans="2:14">
      <c r="B3481" s="118"/>
      <c r="C3481" s="118"/>
      <c r="D3481" s="118"/>
      <c r="E3481" s="118"/>
      <c r="F3481" s="118"/>
      <c r="G3481" s="118"/>
      <c r="H3481" s="118"/>
      <c r="I3481" s="118"/>
      <c r="J3481" s="118"/>
      <c r="K3481" s="118"/>
      <c r="L3481" s="118"/>
      <c r="M3481" s="118"/>
      <c r="N3481" s="93"/>
    </row>
    <row r="3482" spans="2:14">
      <c r="B3482" s="118"/>
      <c r="C3482" s="118"/>
      <c r="D3482" s="118"/>
      <c r="E3482" s="118"/>
      <c r="F3482" s="118"/>
      <c r="G3482" s="118"/>
      <c r="H3482" s="118"/>
      <c r="I3482" s="118"/>
      <c r="J3482" s="118"/>
      <c r="K3482" s="118"/>
      <c r="L3482" s="118"/>
      <c r="M3482" s="118"/>
      <c r="N3482" s="93"/>
    </row>
    <row r="3483" spans="2:14">
      <c r="B3483" s="118"/>
      <c r="C3483" s="118"/>
      <c r="D3483" s="118"/>
      <c r="E3483" s="118"/>
      <c r="F3483" s="118"/>
      <c r="G3483" s="118"/>
      <c r="H3483" s="118"/>
      <c r="I3483" s="118"/>
      <c r="J3483" s="118"/>
      <c r="K3483" s="118"/>
      <c r="L3483" s="118"/>
      <c r="M3483" s="118"/>
      <c r="N3483" s="93"/>
    </row>
    <row r="3484" spans="2:14">
      <c r="B3484" s="118"/>
      <c r="C3484" s="118"/>
      <c r="D3484" s="118"/>
      <c r="E3484" s="118"/>
      <c r="F3484" s="118"/>
      <c r="G3484" s="118"/>
      <c r="H3484" s="118"/>
      <c r="I3484" s="118"/>
      <c r="J3484" s="118"/>
      <c r="K3484" s="118"/>
      <c r="L3484" s="118"/>
      <c r="M3484" s="118"/>
      <c r="N3484" s="93"/>
    </row>
    <row r="3485" spans="2:14">
      <c r="B3485" s="118"/>
      <c r="C3485" s="118"/>
      <c r="D3485" s="118"/>
      <c r="E3485" s="118"/>
      <c r="F3485" s="118"/>
      <c r="G3485" s="118"/>
      <c r="H3485" s="118"/>
      <c r="I3485" s="118"/>
      <c r="J3485" s="118"/>
      <c r="K3485" s="118"/>
      <c r="L3485" s="118"/>
      <c r="M3485" s="118"/>
      <c r="N3485" s="93"/>
    </row>
    <row r="3486" spans="2:14">
      <c r="B3486" s="118"/>
      <c r="C3486" s="118"/>
      <c r="D3486" s="118"/>
      <c r="E3486" s="118"/>
      <c r="F3486" s="118"/>
      <c r="G3486" s="118"/>
      <c r="H3486" s="118"/>
      <c r="I3486" s="118"/>
      <c r="J3486" s="118"/>
      <c r="K3486" s="118"/>
      <c r="L3486" s="118"/>
      <c r="M3486" s="118"/>
      <c r="N3486" s="93"/>
    </row>
    <row r="3487" spans="2:14">
      <c r="B3487" s="118"/>
      <c r="C3487" s="118"/>
      <c r="D3487" s="118"/>
      <c r="E3487" s="118"/>
      <c r="F3487" s="118"/>
      <c r="G3487" s="118"/>
      <c r="H3487" s="118"/>
      <c r="I3487" s="118"/>
      <c r="J3487" s="118"/>
      <c r="K3487" s="118"/>
      <c r="L3487" s="118"/>
      <c r="M3487" s="118"/>
      <c r="N3487" s="93"/>
    </row>
    <row r="3488" spans="2:14">
      <c r="B3488" s="118"/>
      <c r="C3488" s="118"/>
      <c r="D3488" s="118"/>
      <c r="E3488" s="118"/>
      <c r="F3488" s="118"/>
      <c r="G3488" s="118"/>
      <c r="H3488" s="118"/>
      <c r="I3488" s="118"/>
      <c r="J3488" s="118"/>
      <c r="K3488" s="118"/>
      <c r="L3488" s="118"/>
      <c r="M3488" s="118"/>
      <c r="N3488" s="93"/>
    </row>
    <row r="3489" spans="2:14">
      <c r="B3489" s="118"/>
      <c r="C3489" s="118"/>
      <c r="D3489" s="118"/>
      <c r="E3489" s="118"/>
      <c r="F3489" s="118"/>
      <c r="G3489" s="118"/>
      <c r="H3489" s="118"/>
      <c r="I3489" s="118"/>
      <c r="J3489" s="118"/>
      <c r="K3489" s="118"/>
      <c r="L3489" s="118"/>
      <c r="M3489" s="118"/>
      <c r="N3489" s="93"/>
    </row>
    <row r="3490" spans="2:14">
      <c r="B3490" s="118"/>
      <c r="C3490" s="118"/>
      <c r="D3490" s="118"/>
      <c r="E3490" s="118"/>
      <c r="F3490" s="118"/>
      <c r="G3490" s="118"/>
      <c r="H3490" s="118"/>
      <c r="I3490" s="118"/>
      <c r="J3490" s="118"/>
      <c r="K3490" s="118"/>
      <c r="L3490" s="118"/>
      <c r="M3490" s="118"/>
      <c r="N3490" s="93"/>
    </row>
    <row r="3491" spans="2:14">
      <c r="B3491" s="118"/>
      <c r="C3491" s="118"/>
      <c r="D3491" s="118"/>
      <c r="E3491" s="118"/>
      <c r="F3491" s="118"/>
      <c r="G3491" s="118"/>
      <c r="H3491" s="118"/>
      <c r="I3491" s="118"/>
      <c r="J3491" s="118"/>
      <c r="K3491" s="118"/>
      <c r="L3491" s="118"/>
      <c r="M3491" s="118"/>
      <c r="N3491" s="93"/>
    </row>
    <row r="3492" spans="2:14">
      <c r="B3492" s="118"/>
      <c r="C3492" s="118"/>
      <c r="D3492" s="118"/>
      <c r="E3492" s="118"/>
      <c r="F3492" s="118"/>
      <c r="G3492" s="118"/>
      <c r="H3492" s="118"/>
      <c r="I3492" s="118"/>
      <c r="J3492" s="118"/>
      <c r="K3492" s="118"/>
      <c r="L3492" s="118"/>
      <c r="M3492" s="118"/>
      <c r="N3492" s="93"/>
    </row>
    <row r="3493" spans="2:14">
      <c r="B3493" s="118"/>
      <c r="C3493" s="118"/>
      <c r="D3493" s="118"/>
      <c r="E3493" s="118"/>
      <c r="F3493" s="118"/>
      <c r="G3493" s="118"/>
      <c r="H3493" s="118"/>
      <c r="I3493" s="118"/>
      <c r="J3493" s="118"/>
      <c r="K3493" s="118"/>
      <c r="L3493" s="118"/>
      <c r="M3493" s="118"/>
      <c r="N3493" s="93"/>
    </row>
    <row r="3494" spans="2:14">
      <c r="B3494" s="118"/>
      <c r="C3494" s="118"/>
      <c r="D3494" s="118"/>
      <c r="E3494" s="118"/>
      <c r="F3494" s="118"/>
      <c r="G3494" s="118"/>
      <c r="H3494" s="118"/>
      <c r="I3494" s="118"/>
      <c r="J3494" s="118"/>
      <c r="K3494" s="118"/>
      <c r="L3494" s="118"/>
      <c r="M3494" s="118"/>
      <c r="N3494" s="93"/>
    </row>
    <row r="3495" spans="2:14">
      <c r="B3495" s="118"/>
      <c r="C3495" s="118"/>
      <c r="D3495" s="118"/>
      <c r="E3495" s="118"/>
      <c r="F3495" s="118"/>
      <c r="G3495" s="118"/>
      <c r="H3495" s="118"/>
      <c r="I3495" s="118"/>
      <c r="J3495" s="118"/>
      <c r="K3495" s="118"/>
      <c r="L3495" s="118"/>
      <c r="M3495" s="118"/>
      <c r="N3495" s="93"/>
    </row>
    <row r="3496" spans="2:14">
      <c r="B3496" s="118"/>
      <c r="C3496" s="118"/>
      <c r="D3496" s="118"/>
      <c r="E3496" s="118"/>
      <c r="F3496" s="118"/>
      <c r="G3496" s="118"/>
      <c r="H3496" s="118"/>
      <c r="I3496" s="118"/>
      <c r="J3496" s="118"/>
      <c r="K3496" s="118"/>
      <c r="L3496" s="118"/>
      <c r="M3496" s="118"/>
      <c r="N3496" s="93"/>
    </row>
    <row r="3497" spans="2:14">
      <c r="B3497" s="118"/>
      <c r="C3497" s="118"/>
      <c r="D3497" s="118"/>
      <c r="E3497" s="118"/>
      <c r="F3497" s="118"/>
      <c r="G3497" s="118"/>
      <c r="H3497" s="118"/>
      <c r="I3497" s="118"/>
      <c r="J3497" s="118"/>
      <c r="K3497" s="118"/>
      <c r="L3497" s="118"/>
      <c r="M3497" s="118"/>
      <c r="N3497" s="93"/>
    </row>
    <row r="3498" spans="2:14">
      <c r="B3498" s="118"/>
      <c r="C3498" s="118"/>
      <c r="D3498" s="118"/>
      <c r="E3498" s="118"/>
      <c r="F3498" s="118"/>
      <c r="G3498" s="118"/>
      <c r="H3498" s="118"/>
      <c r="I3498" s="118"/>
      <c r="J3498" s="118"/>
      <c r="K3498" s="118"/>
      <c r="L3498" s="118"/>
      <c r="M3498" s="118"/>
      <c r="N3498" s="93"/>
    </row>
    <row r="3499" spans="2:14">
      <c r="B3499" s="118"/>
      <c r="C3499" s="118"/>
      <c r="D3499" s="118"/>
      <c r="E3499" s="118"/>
      <c r="F3499" s="118"/>
      <c r="G3499" s="118"/>
      <c r="H3499" s="118"/>
      <c r="I3499" s="118"/>
      <c r="J3499" s="118"/>
      <c r="K3499" s="118"/>
      <c r="L3499" s="118"/>
      <c r="M3499" s="118"/>
      <c r="N3499" s="93"/>
    </row>
    <row r="3500" spans="2:14">
      <c r="B3500" s="118"/>
      <c r="C3500" s="118"/>
      <c r="D3500" s="118"/>
      <c r="E3500" s="118"/>
      <c r="F3500" s="118"/>
      <c r="G3500" s="118"/>
      <c r="H3500" s="118"/>
      <c r="I3500" s="118"/>
      <c r="J3500" s="118"/>
      <c r="K3500" s="118"/>
      <c r="L3500" s="118"/>
      <c r="M3500" s="118"/>
      <c r="N3500" s="93"/>
    </row>
    <row r="3501" spans="2:14">
      <c r="B3501" s="118"/>
      <c r="C3501" s="118"/>
      <c r="D3501" s="118"/>
      <c r="E3501" s="118"/>
      <c r="F3501" s="118"/>
      <c r="G3501" s="118"/>
      <c r="H3501" s="118"/>
      <c r="I3501" s="118"/>
      <c r="J3501" s="118"/>
      <c r="K3501" s="118"/>
      <c r="L3501" s="118"/>
      <c r="M3501" s="118"/>
      <c r="N3501" s="93"/>
    </row>
    <row r="3502" spans="2:14">
      <c r="B3502" s="118"/>
      <c r="C3502" s="118"/>
      <c r="D3502" s="118"/>
      <c r="E3502" s="118"/>
      <c r="F3502" s="118"/>
      <c r="G3502" s="118"/>
      <c r="H3502" s="118"/>
      <c r="I3502" s="118"/>
      <c r="J3502" s="118"/>
      <c r="K3502" s="118"/>
      <c r="L3502" s="118"/>
      <c r="M3502" s="118"/>
      <c r="N3502" s="93"/>
    </row>
    <row r="3503" spans="2:14">
      <c r="B3503" s="118"/>
      <c r="C3503" s="118"/>
      <c r="D3503" s="118"/>
      <c r="E3503" s="118"/>
      <c r="F3503" s="118"/>
      <c r="G3503" s="118"/>
      <c r="H3503" s="118"/>
      <c r="I3503" s="118"/>
      <c r="J3503" s="118"/>
      <c r="K3503" s="118"/>
      <c r="L3503" s="118"/>
      <c r="M3503" s="118"/>
      <c r="N3503" s="93"/>
    </row>
    <row r="3504" spans="2:14">
      <c r="B3504" s="118"/>
      <c r="C3504" s="118"/>
      <c r="D3504" s="118"/>
      <c r="E3504" s="118"/>
      <c r="F3504" s="118"/>
      <c r="G3504" s="118"/>
      <c r="H3504" s="118"/>
      <c r="I3504" s="118"/>
      <c r="J3504" s="118"/>
      <c r="K3504" s="118"/>
      <c r="L3504" s="118"/>
      <c r="M3504" s="118"/>
      <c r="N3504" s="93"/>
    </row>
    <row r="3505" spans="2:14">
      <c r="B3505" s="118"/>
      <c r="C3505" s="118"/>
      <c r="D3505" s="118"/>
      <c r="E3505" s="118"/>
      <c r="F3505" s="118"/>
      <c r="G3505" s="118"/>
      <c r="H3505" s="118"/>
      <c r="I3505" s="118"/>
      <c r="J3505" s="118"/>
      <c r="K3505" s="118"/>
      <c r="L3505" s="118"/>
      <c r="M3505" s="118"/>
      <c r="N3505" s="93"/>
    </row>
    <row r="3506" spans="2:14">
      <c r="B3506" s="118"/>
      <c r="C3506" s="118"/>
      <c r="D3506" s="118"/>
      <c r="E3506" s="118"/>
      <c r="F3506" s="118"/>
      <c r="G3506" s="118"/>
      <c r="H3506" s="118"/>
      <c r="I3506" s="118"/>
      <c r="J3506" s="118"/>
      <c r="K3506" s="118"/>
      <c r="L3506" s="118"/>
      <c r="M3506" s="118"/>
      <c r="N3506" s="93"/>
    </row>
    <row r="3507" spans="2:14">
      <c r="B3507" s="118"/>
      <c r="C3507" s="118"/>
      <c r="D3507" s="118"/>
      <c r="E3507" s="118"/>
      <c r="F3507" s="118"/>
      <c r="G3507" s="118"/>
      <c r="H3507" s="118"/>
      <c r="I3507" s="118"/>
      <c r="J3507" s="118"/>
      <c r="K3507" s="118"/>
      <c r="L3507" s="118"/>
      <c r="M3507" s="118"/>
      <c r="N3507" s="93"/>
    </row>
    <row r="3508" spans="2:14">
      <c r="B3508" s="118"/>
      <c r="C3508" s="118"/>
      <c r="D3508" s="118"/>
      <c r="E3508" s="118"/>
      <c r="F3508" s="118"/>
      <c r="G3508" s="118"/>
      <c r="H3508" s="118"/>
      <c r="I3508" s="118"/>
      <c r="J3508" s="118"/>
      <c r="K3508" s="118"/>
      <c r="L3508" s="118"/>
      <c r="M3508" s="118"/>
      <c r="N3508" s="93"/>
    </row>
    <row r="3509" spans="2:14">
      <c r="B3509" s="118"/>
      <c r="C3509" s="118"/>
      <c r="D3509" s="118"/>
      <c r="E3509" s="118"/>
      <c r="F3509" s="118"/>
      <c r="G3509" s="118"/>
      <c r="H3509" s="118"/>
      <c r="I3509" s="118"/>
      <c r="J3509" s="118"/>
      <c r="K3509" s="118"/>
      <c r="L3509" s="118"/>
      <c r="M3509" s="118"/>
      <c r="N3509" s="93"/>
    </row>
    <row r="3510" spans="2:14">
      <c r="B3510" s="118"/>
      <c r="C3510" s="118"/>
      <c r="D3510" s="118"/>
      <c r="E3510" s="118"/>
      <c r="F3510" s="118"/>
      <c r="G3510" s="118"/>
      <c r="H3510" s="118"/>
      <c r="I3510" s="118"/>
      <c r="J3510" s="118"/>
      <c r="K3510" s="118"/>
      <c r="L3510" s="118"/>
      <c r="M3510" s="118"/>
      <c r="N3510" s="93"/>
    </row>
    <row r="3511" spans="2:14">
      <c r="B3511" s="118"/>
      <c r="C3511" s="118"/>
      <c r="D3511" s="118"/>
      <c r="E3511" s="118"/>
      <c r="F3511" s="118"/>
      <c r="G3511" s="118"/>
      <c r="H3511" s="118"/>
      <c r="I3511" s="118"/>
      <c r="J3511" s="118"/>
      <c r="K3511" s="118"/>
      <c r="L3511" s="118"/>
      <c r="M3511" s="118"/>
      <c r="N3511" s="93"/>
    </row>
    <row r="3512" spans="2:14">
      <c r="B3512" s="118"/>
      <c r="C3512" s="118"/>
      <c r="D3512" s="118"/>
      <c r="E3512" s="118"/>
      <c r="F3512" s="118"/>
      <c r="G3512" s="118"/>
      <c r="H3512" s="118"/>
      <c r="I3512" s="118"/>
      <c r="J3512" s="118"/>
      <c r="K3512" s="118"/>
      <c r="L3512" s="118"/>
      <c r="M3512" s="118"/>
      <c r="N3512" s="93"/>
    </row>
    <row r="3513" spans="2:14">
      <c r="B3513" s="118"/>
      <c r="C3513" s="118"/>
      <c r="D3513" s="118"/>
      <c r="E3513" s="118"/>
      <c r="F3513" s="118"/>
      <c r="G3513" s="118"/>
      <c r="H3513" s="118"/>
      <c r="I3513" s="118"/>
      <c r="J3513" s="118"/>
      <c r="K3513" s="118"/>
      <c r="L3513" s="118"/>
      <c r="M3513" s="118"/>
      <c r="N3513" s="93"/>
    </row>
    <row r="3514" spans="2:14">
      <c r="B3514" s="118"/>
      <c r="C3514" s="118"/>
      <c r="D3514" s="118"/>
      <c r="E3514" s="118"/>
      <c r="F3514" s="118"/>
      <c r="G3514" s="118"/>
      <c r="H3514" s="118"/>
      <c r="I3514" s="118"/>
      <c r="J3514" s="118"/>
      <c r="K3514" s="118"/>
      <c r="L3514" s="118"/>
      <c r="M3514" s="118"/>
      <c r="N3514" s="93"/>
    </row>
    <row r="3515" spans="2:14">
      <c r="B3515" s="118"/>
      <c r="C3515" s="118"/>
      <c r="D3515" s="118"/>
      <c r="E3515" s="118"/>
      <c r="F3515" s="118"/>
      <c r="G3515" s="118"/>
      <c r="H3515" s="118"/>
      <c r="I3515" s="118"/>
      <c r="J3515" s="118"/>
      <c r="K3515" s="118"/>
      <c r="L3515" s="118"/>
      <c r="M3515" s="118"/>
      <c r="N3515" s="93"/>
    </row>
    <row r="3516" spans="2:14">
      <c r="B3516" s="118"/>
      <c r="C3516" s="118"/>
      <c r="D3516" s="118"/>
      <c r="E3516" s="118"/>
      <c r="F3516" s="118"/>
      <c r="G3516" s="118"/>
      <c r="H3516" s="118"/>
      <c r="I3516" s="118"/>
      <c r="J3516" s="118"/>
      <c r="K3516" s="118"/>
      <c r="L3516" s="118"/>
      <c r="M3516" s="118"/>
      <c r="N3516" s="93"/>
    </row>
    <row r="3517" spans="2:14">
      <c r="B3517" s="118"/>
      <c r="C3517" s="118"/>
      <c r="D3517" s="118"/>
      <c r="E3517" s="118"/>
      <c r="F3517" s="118"/>
      <c r="G3517" s="118"/>
      <c r="H3517" s="118"/>
      <c r="I3517" s="118"/>
      <c r="J3517" s="118"/>
      <c r="K3517" s="118"/>
      <c r="L3517" s="118"/>
      <c r="M3517" s="118"/>
      <c r="N3517" s="93"/>
    </row>
    <row r="3518" spans="2:14">
      <c r="B3518" s="118"/>
      <c r="C3518" s="118"/>
      <c r="D3518" s="118"/>
      <c r="E3518" s="118"/>
      <c r="F3518" s="118"/>
      <c r="G3518" s="118"/>
      <c r="H3518" s="118"/>
      <c r="I3518" s="118"/>
      <c r="J3518" s="118"/>
      <c r="K3518" s="118"/>
      <c r="L3518" s="118"/>
      <c r="M3518" s="118"/>
      <c r="N3518" s="93"/>
    </row>
    <row r="3519" spans="2:14">
      <c r="B3519" s="118"/>
      <c r="C3519" s="118"/>
      <c r="D3519" s="118"/>
      <c r="E3519" s="118"/>
      <c r="F3519" s="118"/>
      <c r="G3519" s="118"/>
      <c r="H3519" s="118"/>
      <c r="I3519" s="118"/>
      <c r="J3519" s="118"/>
      <c r="K3519" s="118"/>
      <c r="L3519" s="118"/>
      <c r="M3519" s="118"/>
      <c r="N3519" s="93"/>
    </row>
    <row r="3520" spans="2:14">
      <c r="B3520" s="118"/>
      <c r="C3520" s="118"/>
      <c r="D3520" s="118"/>
      <c r="E3520" s="118"/>
      <c r="F3520" s="118"/>
      <c r="G3520" s="118"/>
      <c r="H3520" s="118"/>
      <c r="I3520" s="118"/>
      <c r="J3520" s="118"/>
      <c r="K3520" s="118"/>
      <c r="L3520" s="118"/>
      <c r="M3520" s="118"/>
      <c r="N3520" s="93"/>
    </row>
    <row r="3521" spans="2:14">
      <c r="B3521" s="118"/>
      <c r="C3521" s="118"/>
      <c r="D3521" s="118"/>
      <c r="E3521" s="118"/>
      <c r="F3521" s="118"/>
      <c r="G3521" s="118"/>
      <c r="H3521" s="118"/>
      <c r="I3521" s="118"/>
      <c r="J3521" s="118"/>
      <c r="K3521" s="118"/>
      <c r="L3521" s="118"/>
      <c r="M3521" s="118"/>
      <c r="N3521" s="93"/>
    </row>
    <row r="3522" spans="2:14">
      <c r="B3522" s="118"/>
      <c r="C3522" s="118"/>
      <c r="D3522" s="118"/>
      <c r="E3522" s="118"/>
      <c r="F3522" s="118"/>
      <c r="G3522" s="118"/>
      <c r="H3522" s="118"/>
      <c r="I3522" s="118"/>
      <c r="J3522" s="118"/>
      <c r="K3522" s="118"/>
      <c r="L3522" s="118"/>
      <c r="M3522" s="118"/>
      <c r="N3522" s="93"/>
    </row>
    <row r="3523" spans="2:14">
      <c r="B3523" s="118"/>
      <c r="C3523" s="118"/>
      <c r="D3523" s="118"/>
      <c r="E3523" s="118"/>
      <c r="F3523" s="118"/>
      <c r="G3523" s="118"/>
      <c r="H3523" s="118"/>
      <c r="I3523" s="118"/>
      <c r="J3523" s="118"/>
      <c r="K3523" s="118"/>
      <c r="L3523" s="118"/>
      <c r="M3523" s="118"/>
      <c r="N3523" s="93"/>
    </row>
    <row r="3524" spans="2:14">
      <c r="B3524" s="118"/>
      <c r="C3524" s="118"/>
      <c r="D3524" s="118"/>
      <c r="E3524" s="118"/>
      <c r="F3524" s="118"/>
      <c r="G3524" s="118"/>
      <c r="H3524" s="118"/>
      <c r="I3524" s="118"/>
      <c r="J3524" s="118"/>
      <c r="K3524" s="118"/>
      <c r="L3524" s="118"/>
      <c r="M3524" s="118"/>
      <c r="N3524" s="93"/>
    </row>
    <row r="3525" spans="2:14">
      <c r="B3525" s="118"/>
      <c r="C3525" s="118"/>
      <c r="D3525" s="118"/>
      <c r="E3525" s="118"/>
      <c r="F3525" s="118"/>
      <c r="G3525" s="118"/>
      <c r="H3525" s="118"/>
      <c r="I3525" s="118"/>
      <c r="J3525" s="118"/>
      <c r="K3525" s="118"/>
      <c r="L3525" s="118"/>
      <c r="M3525" s="118"/>
      <c r="N3525" s="93"/>
    </row>
    <row r="3526" spans="2:14">
      <c r="B3526" s="118"/>
      <c r="C3526" s="118"/>
      <c r="D3526" s="118"/>
      <c r="E3526" s="118"/>
      <c r="F3526" s="118"/>
      <c r="G3526" s="118"/>
      <c r="H3526" s="118"/>
      <c r="I3526" s="118"/>
      <c r="J3526" s="118"/>
      <c r="K3526" s="118"/>
      <c r="L3526" s="118"/>
      <c r="M3526" s="118"/>
      <c r="N3526" s="93"/>
    </row>
    <row r="3527" spans="2:14">
      <c r="B3527" s="118"/>
      <c r="C3527" s="118"/>
      <c r="D3527" s="118"/>
      <c r="E3527" s="118"/>
      <c r="F3527" s="118"/>
      <c r="G3527" s="118"/>
      <c r="H3527" s="118"/>
      <c r="I3527" s="118"/>
      <c r="J3527" s="118"/>
      <c r="K3527" s="118"/>
      <c r="L3527" s="118"/>
      <c r="M3527" s="118"/>
      <c r="N3527" s="93"/>
    </row>
    <row r="3528" spans="2:14">
      <c r="B3528" s="118"/>
      <c r="C3528" s="118"/>
      <c r="D3528" s="118"/>
      <c r="E3528" s="118"/>
      <c r="F3528" s="118"/>
      <c r="G3528" s="118"/>
      <c r="H3528" s="118"/>
      <c r="I3528" s="118"/>
      <c r="J3528" s="118"/>
      <c r="K3528" s="118"/>
      <c r="L3528" s="118"/>
      <c r="M3528" s="118"/>
      <c r="N3528" s="93"/>
    </row>
    <row r="3529" spans="2:14">
      <c r="B3529" s="118"/>
      <c r="C3529" s="118"/>
      <c r="D3529" s="118"/>
      <c r="E3529" s="118"/>
      <c r="F3529" s="118"/>
      <c r="G3529" s="118"/>
      <c r="H3529" s="118"/>
      <c r="I3529" s="118"/>
      <c r="J3529" s="118"/>
      <c r="K3529" s="118"/>
      <c r="L3529" s="118"/>
      <c r="M3529" s="118"/>
      <c r="N3529" s="93"/>
    </row>
    <row r="3530" spans="2:14">
      <c r="B3530" s="118"/>
      <c r="C3530" s="118"/>
      <c r="D3530" s="118"/>
      <c r="E3530" s="118"/>
      <c r="F3530" s="118"/>
      <c r="G3530" s="118"/>
      <c r="H3530" s="118"/>
      <c r="I3530" s="118"/>
      <c r="J3530" s="118"/>
      <c r="K3530" s="118"/>
      <c r="L3530" s="118"/>
      <c r="M3530" s="118"/>
      <c r="N3530" s="93"/>
    </row>
    <row r="3531" spans="2:14">
      <c r="B3531" s="118"/>
      <c r="C3531" s="118"/>
      <c r="D3531" s="118"/>
      <c r="E3531" s="118"/>
      <c r="F3531" s="118"/>
      <c r="G3531" s="118"/>
      <c r="H3531" s="118"/>
      <c r="I3531" s="118"/>
      <c r="J3531" s="118"/>
      <c r="K3531" s="118"/>
      <c r="L3531" s="118"/>
      <c r="M3531" s="118"/>
      <c r="N3531" s="93"/>
    </row>
    <row r="3532" spans="2:14">
      <c r="B3532" s="118"/>
      <c r="C3532" s="118"/>
      <c r="D3532" s="118"/>
      <c r="E3532" s="118"/>
      <c r="F3532" s="118"/>
      <c r="G3532" s="118"/>
      <c r="H3532" s="118"/>
      <c r="I3532" s="118"/>
      <c r="J3532" s="118"/>
      <c r="K3532" s="118"/>
      <c r="L3532" s="118"/>
      <c r="M3532" s="118"/>
      <c r="N3532" s="93"/>
    </row>
    <row r="3533" spans="2:14">
      <c r="B3533" s="118"/>
      <c r="C3533" s="118"/>
      <c r="D3533" s="118"/>
      <c r="E3533" s="118"/>
      <c r="F3533" s="118"/>
      <c r="G3533" s="118"/>
      <c r="H3533" s="118"/>
      <c r="I3533" s="118"/>
      <c r="J3533" s="118"/>
      <c r="K3533" s="118"/>
      <c r="L3533" s="118"/>
      <c r="M3533" s="118"/>
      <c r="N3533" s="93"/>
    </row>
    <row r="3534" spans="2:14">
      <c r="B3534" s="118"/>
      <c r="C3534" s="118"/>
      <c r="D3534" s="118"/>
      <c r="E3534" s="118"/>
      <c r="F3534" s="118"/>
      <c r="G3534" s="118"/>
      <c r="H3534" s="118"/>
      <c r="I3534" s="118"/>
      <c r="J3534" s="118"/>
      <c r="K3534" s="118"/>
      <c r="L3534" s="118"/>
      <c r="M3534" s="118"/>
      <c r="N3534" s="93"/>
    </row>
    <row r="3535" spans="2:14">
      <c r="B3535" s="118"/>
      <c r="C3535" s="118"/>
      <c r="D3535" s="118"/>
      <c r="E3535" s="118"/>
      <c r="F3535" s="118"/>
      <c r="G3535" s="118"/>
      <c r="H3535" s="118"/>
      <c r="I3535" s="118"/>
      <c r="J3535" s="118"/>
      <c r="K3535" s="118"/>
      <c r="L3535" s="118"/>
      <c r="M3535" s="118"/>
      <c r="N3535" s="93"/>
    </row>
    <row r="3536" spans="2:14">
      <c r="B3536" s="118"/>
      <c r="C3536" s="118"/>
      <c r="D3536" s="118"/>
      <c r="E3536" s="118"/>
      <c r="F3536" s="118"/>
      <c r="G3536" s="118"/>
      <c r="H3536" s="118"/>
      <c r="I3536" s="118"/>
      <c r="J3536" s="118"/>
      <c r="K3536" s="118"/>
      <c r="L3536" s="118"/>
      <c r="M3536" s="118"/>
      <c r="N3536" s="93"/>
    </row>
    <row r="3537" spans="2:14">
      <c r="B3537" s="118"/>
      <c r="C3537" s="118"/>
      <c r="D3537" s="118"/>
      <c r="E3537" s="118"/>
      <c r="F3537" s="118"/>
      <c r="G3537" s="118"/>
      <c r="H3537" s="118"/>
      <c r="I3537" s="118"/>
      <c r="J3537" s="118"/>
      <c r="K3537" s="118"/>
      <c r="L3537" s="118"/>
      <c r="M3537" s="118"/>
      <c r="N3537" s="93"/>
    </row>
    <row r="3538" spans="2:14">
      <c r="B3538" s="118"/>
      <c r="C3538" s="118"/>
      <c r="D3538" s="118"/>
      <c r="E3538" s="118"/>
      <c r="F3538" s="118"/>
      <c r="G3538" s="118"/>
      <c r="H3538" s="118"/>
      <c r="I3538" s="118"/>
      <c r="J3538" s="118"/>
      <c r="K3538" s="118"/>
      <c r="L3538" s="118"/>
      <c r="M3538" s="118"/>
      <c r="N3538" s="93"/>
    </row>
    <row r="3539" spans="2:14">
      <c r="B3539" s="118"/>
      <c r="C3539" s="118"/>
      <c r="D3539" s="118"/>
      <c r="E3539" s="118"/>
      <c r="F3539" s="118"/>
      <c r="G3539" s="118"/>
      <c r="H3539" s="118"/>
      <c r="I3539" s="118"/>
      <c r="J3539" s="118"/>
      <c r="K3539" s="118"/>
      <c r="L3539" s="118"/>
      <c r="M3539" s="118"/>
      <c r="N3539" s="93"/>
    </row>
    <row r="3540" spans="2:14">
      <c r="B3540" s="118"/>
      <c r="C3540" s="118"/>
      <c r="D3540" s="118"/>
      <c r="E3540" s="118"/>
      <c r="F3540" s="118"/>
      <c r="G3540" s="118"/>
      <c r="H3540" s="118"/>
      <c r="I3540" s="118"/>
      <c r="J3540" s="118"/>
      <c r="K3540" s="118"/>
      <c r="L3540" s="118"/>
      <c r="M3540" s="118"/>
      <c r="N3540" s="93"/>
    </row>
    <row r="3541" spans="2:14">
      <c r="B3541" s="118"/>
      <c r="C3541" s="118"/>
      <c r="D3541" s="118"/>
      <c r="E3541" s="118"/>
      <c r="F3541" s="118"/>
      <c r="G3541" s="118"/>
      <c r="H3541" s="118"/>
      <c r="I3541" s="118"/>
      <c r="J3541" s="118"/>
      <c r="K3541" s="118"/>
      <c r="L3541" s="118"/>
      <c r="M3541" s="118"/>
      <c r="N3541" s="93"/>
    </row>
    <row r="3542" spans="2:14">
      <c r="B3542" s="118"/>
      <c r="C3542" s="118"/>
      <c r="D3542" s="118"/>
      <c r="E3542" s="118"/>
      <c r="F3542" s="118"/>
      <c r="G3542" s="118"/>
      <c r="H3542" s="118"/>
      <c r="I3542" s="118"/>
      <c r="J3542" s="118"/>
      <c r="K3542" s="118"/>
      <c r="L3542" s="118"/>
      <c r="M3542" s="118"/>
      <c r="N3542" s="93"/>
    </row>
    <row r="3543" spans="2:14">
      <c r="B3543" s="118"/>
      <c r="C3543" s="118"/>
      <c r="D3543" s="118"/>
      <c r="E3543" s="118"/>
      <c r="F3543" s="118"/>
      <c r="G3543" s="118"/>
      <c r="H3543" s="118"/>
      <c r="I3543" s="118"/>
      <c r="J3543" s="118"/>
      <c r="K3543" s="118"/>
      <c r="L3543" s="118"/>
      <c r="M3543" s="118"/>
      <c r="N3543" s="93"/>
    </row>
    <row r="3544" spans="2:14">
      <c r="B3544" s="118"/>
      <c r="C3544" s="118"/>
      <c r="D3544" s="118"/>
      <c r="E3544" s="118"/>
      <c r="F3544" s="118"/>
      <c r="G3544" s="118"/>
      <c r="H3544" s="118"/>
      <c r="I3544" s="118"/>
      <c r="J3544" s="118"/>
      <c r="K3544" s="118"/>
      <c r="L3544" s="118"/>
      <c r="M3544" s="118"/>
      <c r="N3544" s="93"/>
    </row>
    <row r="3545" spans="2:14">
      <c r="B3545" s="118"/>
      <c r="C3545" s="118"/>
      <c r="D3545" s="118"/>
      <c r="E3545" s="118"/>
      <c r="F3545" s="118"/>
      <c r="G3545" s="118"/>
      <c r="H3545" s="118"/>
      <c r="I3545" s="118"/>
      <c r="J3545" s="118"/>
      <c r="K3545" s="118"/>
      <c r="L3545" s="118"/>
      <c r="M3545" s="118"/>
      <c r="N3545" s="93"/>
    </row>
    <row r="3546" spans="2:14">
      <c r="B3546" s="118"/>
      <c r="C3546" s="118"/>
      <c r="D3546" s="118"/>
      <c r="E3546" s="118"/>
      <c r="F3546" s="118"/>
      <c r="G3546" s="118"/>
      <c r="H3546" s="118"/>
      <c r="I3546" s="118"/>
      <c r="J3546" s="118"/>
      <c r="K3546" s="118"/>
      <c r="L3546" s="118"/>
      <c r="M3546" s="118"/>
      <c r="N3546" s="93"/>
    </row>
    <row r="3547" spans="2:14">
      <c r="B3547" s="118"/>
      <c r="C3547" s="118"/>
      <c r="D3547" s="118"/>
      <c r="E3547" s="118"/>
      <c r="F3547" s="118"/>
      <c r="G3547" s="118"/>
      <c r="H3547" s="118"/>
      <c r="I3547" s="118"/>
      <c r="J3547" s="118"/>
      <c r="K3547" s="118"/>
      <c r="L3547" s="118"/>
      <c r="M3547" s="118"/>
      <c r="N3547" s="93"/>
    </row>
    <row r="3548" spans="2:14">
      <c r="B3548" s="118"/>
      <c r="C3548" s="118"/>
      <c r="D3548" s="118"/>
      <c r="E3548" s="118"/>
      <c r="F3548" s="118"/>
      <c r="G3548" s="118"/>
      <c r="H3548" s="118"/>
      <c r="I3548" s="118"/>
      <c r="J3548" s="118"/>
      <c r="K3548" s="118"/>
      <c r="L3548" s="118"/>
      <c r="M3548" s="118"/>
      <c r="N3548" s="93"/>
    </row>
    <row r="3549" spans="2:14">
      <c r="B3549" s="118"/>
      <c r="C3549" s="118"/>
      <c r="D3549" s="118"/>
      <c r="E3549" s="118"/>
      <c r="F3549" s="118"/>
      <c r="G3549" s="118"/>
      <c r="H3549" s="118"/>
      <c r="I3549" s="118"/>
      <c r="J3549" s="118"/>
      <c r="K3549" s="118"/>
      <c r="L3549" s="118"/>
      <c r="M3549" s="118"/>
      <c r="N3549" s="93"/>
    </row>
    <row r="3550" spans="2:14">
      <c r="B3550" s="118"/>
      <c r="C3550" s="118"/>
      <c r="D3550" s="118"/>
      <c r="E3550" s="118"/>
      <c r="F3550" s="118"/>
      <c r="G3550" s="118"/>
      <c r="H3550" s="118"/>
      <c r="I3550" s="118"/>
      <c r="J3550" s="118"/>
      <c r="K3550" s="118"/>
      <c r="L3550" s="118"/>
      <c r="M3550" s="118"/>
      <c r="N3550" s="93"/>
    </row>
    <row r="3551" spans="2:14">
      <c r="B3551" s="118"/>
      <c r="C3551" s="118"/>
      <c r="D3551" s="118"/>
      <c r="E3551" s="118"/>
      <c r="F3551" s="118"/>
      <c r="G3551" s="118"/>
      <c r="H3551" s="118"/>
      <c r="I3551" s="118"/>
      <c r="J3551" s="118"/>
      <c r="K3551" s="118"/>
      <c r="L3551" s="118"/>
      <c r="M3551" s="118"/>
      <c r="N3551" s="93"/>
    </row>
    <row r="3552" spans="2:14">
      <c r="B3552" s="118"/>
      <c r="C3552" s="118"/>
      <c r="D3552" s="118"/>
      <c r="E3552" s="118"/>
      <c r="F3552" s="118"/>
      <c r="G3552" s="118"/>
      <c r="H3552" s="118"/>
      <c r="I3552" s="118"/>
      <c r="J3552" s="118"/>
      <c r="K3552" s="118"/>
      <c r="L3552" s="118"/>
      <c r="M3552" s="118"/>
      <c r="N3552" s="93"/>
    </row>
    <row r="3553" spans="2:14">
      <c r="B3553" s="118"/>
      <c r="C3553" s="118"/>
      <c r="D3553" s="118"/>
      <c r="E3553" s="118"/>
      <c r="F3553" s="118"/>
      <c r="G3553" s="118"/>
      <c r="H3553" s="118"/>
      <c r="I3553" s="118"/>
      <c r="J3553" s="118"/>
      <c r="K3553" s="118"/>
      <c r="L3553" s="118"/>
      <c r="M3553" s="118"/>
      <c r="N3553" s="93"/>
    </row>
    <row r="3554" spans="2:14">
      <c r="B3554" s="118"/>
      <c r="C3554" s="118"/>
      <c r="D3554" s="118"/>
      <c r="E3554" s="118"/>
      <c r="F3554" s="118"/>
      <c r="G3554" s="118"/>
      <c r="H3554" s="118"/>
      <c r="I3554" s="118"/>
      <c r="J3554" s="118"/>
      <c r="K3554" s="118"/>
      <c r="L3554" s="118"/>
      <c r="M3554" s="118"/>
      <c r="N3554" s="93"/>
    </row>
    <row r="3555" spans="2:14">
      <c r="B3555" s="118"/>
      <c r="C3555" s="118"/>
      <c r="D3555" s="118"/>
      <c r="E3555" s="118"/>
      <c r="F3555" s="118"/>
      <c r="G3555" s="118"/>
      <c r="H3555" s="118"/>
      <c r="I3555" s="118"/>
      <c r="J3555" s="118"/>
      <c r="K3555" s="118"/>
      <c r="L3555" s="118"/>
      <c r="M3555" s="118"/>
      <c r="N3555" s="93"/>
    </row>
    <row r="3556" spans="2:14">
      <c r="B3556" s="118"/>
      <c r="C3556" s="118"/>
      <c r="D3556" s="118"/>
      <c r="E3556" s="118"/>
      <c r="F3556" s="118"/>
      <c r="G3556" s="118"/>
      <c r="H3556" s="118"/>
      <c r="I3556" s="118"/>
      <c r="J3556" s="118"/>
      <c r="K3556" s="118"/>
      <c r="L3556" s="118"/>
      <c r="M3556" s="118"/>
      <c r="N3556" s="93"/>
    </row>
    <row r="3557" spans="2:14">
      <c r="B3557" s="118"/>
      <c r="C3557" s="118"/>
      <c r="D3557" s="118"/>
      <c r="E3557" s="118"/>
      <c r="F3557" s="118"/>
      <c r="G3557" s="118"/>
      <c r="H3557" s="118"/>
      <c r="I3557" s="118"/>
      <c r="J3557" s="118"/>
      <c r="K3557" s="118"/>
      <c r="L3557" s="118"/>
      <c r="M3557" s="118"/>
      <c r="N3557" s="93"/>
    </row>
    <row r="3558" spans="2:14">
      <c r="B3558" s="118"/>
      <c r="C3558" s="118"/>
      <c r="D3558" s="118"/>
      <c r="E3558" s="118"/>
      <c r="F3558" s="118"/>
      <c r="G3558" s="118"/>
      <c r="H3558" s="118"/>
      <c r="I3558" s="118"/>
      <c r="J3558" s="118"/>
      <c r="K3558" s="118"/>
      <c r="L3558" s="118"/>
      <c r="M3558" s="118"/>
      <c r="N3558" s="93"/>
    </row>
    <row r="3559" spans="2:14">
      <c r="B3559" s="118"/>
      <c r="C3559" s="118"/>
      <c r="D3559" s="118"/>
      <c r="E3559" s="118"/>
      <c r="F3559" s="118"/>
      <c r="G3559" s="118"/>
      <c r="H3559" s="118"/>
      <c r="I3559" s="118"/>
      <c r="J3559" s="118"/>
      <c r="K3559" s="118"/>
      <c r="L3559" s="118"/>
      <c r="M3559" s="118"/>
      <c r="N3559" s="93"/>
    </row>
    <row r="3560" spans="2:14">
      <c r="B3560" s="118"/>
      <c r="C3560" s="118"/>
      <c r="D3560" s="118"/>
      <c r="E3560" s="118"/>
      <c r="F3560" s="118"/>
      <c r="G3560" s="118"/>
      <c r="H3560" s="118"/>
      <c r="I3560" s="118"/>
      <c r="J3560" s="118"/>
      <c r="K3560" s="118"/>
      <c r="L3560" s="118"/>
      <c r="M3560" s="118"/>
      <c r="N3560" s="93"/>
    </row>
    <row r="3561" spans="2:14">
      <c r="B3561" s="118"/>
      <c r="C3561" s="118"/>
      <c r="D3561" s="118"/>
      <c r="E3561" s="118"/>
      <c r="F3561" s="118"/>
      <c r="G3561" s="118"/>
      <c r="H3561" s="118"/>
      <c r="I3561" s="118"/>
      <c r="J3561" s="118"/>
      <c r="K3561" s="118"/>
      <c r="L3561" s="118"/>
      <c r="M3561" s="118"/>
      <c r="N3561" s="93"/>
    </row>
    <row r="3562" spans="2:14">
      <c r="B3562" s="118"/>
      <c r="C3562" s="118"/>
      <c r="D3562" s="118"/>
      <c r="E3562" s="118"/>
      <c r="F3562" s="118"/>
      <c r="G3562" s="118"/>
      <c r="H3562" s="118"/>
      <c r="I3562" s="118"/>
      <c r="J3562" s="118"/>
      <c r="K3562" s="118"/>
      <c r="L3562" s="118"/>
      <c r="M3562" s="118"/>
      <c r="N3562" s="93"/>
    </row>
    <row r="3563" spans="2:14">
      <c r="B3563" s="118"/>
      <c r="C3563" s="118"/>
      <c r="D3563" s="118"/>
      <c r="E3563" s="118"/>
      <c r="F3563" s="118"/>
      <c r="G3563" s="118"/>
      <c r="H3563" s="118"/>
      <c r="I3563" s="118"/>
      <c r="J3563" s="118"/>
      <c r="K3563" s="118"/>
      <c r="L3563" s="118"/>
      <c r="M3563" s="118"/>
      <c r="N3563" s="93"/>
    </row>
    <row r="3564" spans="2:14">
      <c r="B3564" s="118"/>
      <c r="C3564" s="118"/>
      <c r="D3564" s="118"/>
      <c r="E3564" s="118"/>
      <c r="F3564" s="118"/>
      <c r="G3564" s="118"/>
      <c r="H3564" s="118"/>
      <c r="I3564" s="118"/>
      <c r="J3564" s="118"/>
      <c r="K3564" s="118"/>
      <c r="L3564" s="118"/>
      <c r="M3564" s="118"/>
      <c r="N3564" s="93"/>
    </row>
    <row r="3565" spans="2:14">
      <c r="B3565" s="118"/>
      <c r="C3565" s="118"/>
      <c r="D3565" s="118"/>
      <c r="E3565" s="118"/>
      <c r="F3565" s="118"/>
      <c r="G3565" s="118"/>
      <c r="H3565" s="118"/>
      <c r="I3565" s="118"/>
      <c r="J3565" s="118"/>
      <c r="K3565" s="118"/>
      <c r="L3565" s="118"/>
      <c r="M3565" s="118"/>
      <c r="N3565" s="93"/>
    </row>
    <row r="3566" spans="2:14">
      <c r="B3566" s="118"/>
      <c r="C3566" s="118"/>
      <c r="D3566" s="118"/>
      <c r="E3566" s="118"/>
      <c r="F3566" s="118"/>
      <c r="G3566" s="118"/>
      <c r="H3566" s="118"/>
      <c r="I3566" s="118"/>
      <c r="J3566" s="118"/>
      <c r="K3566" s="118"/>
      <c r="L3566" s="118"/>
      <c r="M3566" s="118"/>
      <c r="N3566" s="93"/>
    </row>
    <row r="3567" spans="2:14">
      <c r="B3567" s="118"/>
      <c r="C3567" s="118"/>
      <c r="D3567" s="118"/>
      <c r="E3567" s="118"/>
      <c r="F3567" s="118"/>
      <c r="G3567" s="118"/>
      <c r="H3567" s="118"/>
      <c r="I3567" s="118"/>
      <c r="J3567" s="118"/>
      <c r="K3567" s="118"/>
      <c r="L3567" s="118"/>
      <c r="M3567" s="118"/>
      <c r="N3567" s="93"/>
    </row>
    <row r="3568" spans="2:14">
      <c r="B3568" s="118"/>
      <c r="C3568" s="118"/>
      <c r="D3568" s="118"/>
      <c r="E3568" s="118"/>
      <c r="F3568" s="118"/>
      <c r="G3568" s="118"/>
      <c r="H3568" s="118"/>
      <c r="I3568" s="118"/>
      <c r="J3568" s="118"/>
      <c r="K3568" s="118"/>
      <c r="L3568" s="118"/>
      <c r="M3568" s="118"/>
      <c r="N3568" s="93"/>
    </row>
    <row r="3569" spans="2:14">
      <c r="B3569" s="118"/>
      <c r="C3569" s="118"/>
      <c r="D3569" s="118"/>
      <c r="E3569" s="118"/>
      <c r="F3569" s="118"/>
      <c r="G3569" s="118"/>
      <c r="H3569" s="118"/>
      <c r="I3569" s="118"/>
      <c r="J3569" s="118"/>
      <c r="K3569" s="118"/>
      <c r="L3569" s="118"/>
      <c r="M3569" s="118"/>
      <c r="N3569" s="93"/>
    </row>
    <row r="3570" spans="2:14">
      <c r="B3570" s="118"/>
      <c r="C3570" s="118"/>
      <c r="D3570" s="118"/>
      <c r="E3570" s="118"/>
      <c r="F3570" s="118"/>
      <c r="G3570" s="118"/>
      <c r="H3570" s="118"/>
      <c r="I3570" s="118"/>
      <c r="J3570" s="118"/>
      <c r="K3570" s="118"/>
      <c r="L3570" s="118"/>
      <c r="M3570" s="118"/>
      <c r="N3570" s="93"/>
    </row>
    <row r="3571" spans="2:14">
      <c r="B3571" s="118"/>
      <c r="C3571" s="118"/>
      <c r="D3571" s="118"/>
      <c r="E3571" s="118"/>
      <c r="F3571" s="118"/>
      <c r="G3571" s="118"/>
      <c r="H3571" s="118"/>
      <c r="I3571" s="118"/>
      <c r="J3571" s="118"/>
      <c r="K3571" s="118"/>
      <c r="L3571" s="118"/>
      <c r="M3571" s="118"/>
      <c r="N3571" s="93"/>
    </row>
    <row r="3572" spans="2:14">
      <c r="B3572" s="118"/>
      <c r="C3572" s="118"/>
      <c r="D3572" s="118"/>
      <c r="E3572" s="118"/>
      <c r="F3572" s="118"/>
      <c r="G3572" s="118"/>
      <c r="H3572" s="118"/>
      <c r="I3572" s="118"/>
      <c r="J3572" s="118"/>
      <c r="K3572" s="118"/>
      <c r="L3572" s="118"/>
      <c r="M3572" s="118"/>
      <c r="N3572" s="93"/>
    </row>
    <row r="3573" spans="2:14">
      <c r="B3573" s="118"/>
      <c r="C3573" s="118"/>
      <c r="D3573" s="118"/>
      <c r="E3573" s="118"/>
      <c r="F3573" s="118"/>
      <c r="G3573" s="118"/>
      <c r="H3573" s="118"/>
      <c r="I3573" s="118"/>
      <c r="J3573" s="118"/>
      <c r="K3573" s="118"/>
      <c r="L3573" s="118"/>
      <c r="M3573" s="118"/>
      <c r="N3573" s="93"/>
    </row>
    <row r="3574" spans="2:14">
      <c r="B3574" s="118"/>
      <c r="C3574" s="118"/>
      <c r="D3574" s="118"/>
      <c r="E3574" s="118"/>
      <c r="F3574" s="118"/>
      <c r="G3574" s="118"/>
      <c r="H3574" s="118"/>
      <c r="I3574" s="118"/>
      <c r="J3574" s="118"/>
      <c r="K3574" s="118"/>
      <c r="L3574" s="118"/>
      <c r="M3574" s="118"/>
      <c r="N3574" s="93"/>
    </row>
    <row r="3575" spans="2:14">
      <c r="B3575" s="118"/>
      <c r="C3575" s="118"/>
      <c r="D3575" s="118"/>
      <c r="E3575" s="118"/>
      <c r="F3575" s="118"/>
      <c r="G3575" s="118"/>
      <c r="H3575" s="118"/>
      <c r="I3575" s="118"/>
      <c r="J3575" s="118"/>
      <c r="K3575" s="118"/>
      <c r="L3575" s="118"/>
      <c r="M3575" s="118"/>
      <c r="N3575" s="93"/>
    </row>
    <row r="3576" spans="2:14">
      <c r="B3576" s="118"/>
      <c r="C3576" s="118"/>
      <c r="D3576" s="118"/>
      <c r="E3576" s="118"/>
      <c r="F3576" s="118"/>
      <c r="G3576" s="118"/>
      <c r="H3576" s="118"/>
      <c r="I3576" s="118"/>
      <c r="J3576" s="118"/>
      <c r="K3576" s="118"/>
      <c r="L3576" s="118"/>
      <c r="M3576" s="118"/>
      <c r="N3576" s="93"/>
    </row>
    <row r="3577" spans="2:14">
      <c r="B3577" s="118"/>
      <c r="C3577" s="118"/>
      <c r="D3577" s="118"/>
      <c r="E3577" s="118"/>
      <c r="F3577" s="118"/>
      <c r="G3577" s="118"/>
      <c r="H3577" s="118"/>
      <c r="I3577" s="118"/>
      <c r="J3577" s="118"/>
      <c r="K3577" s="118"/>
      <c r="L3577" s="118"/>
      <c r="M3577" s="118"/>
      <c r="N3577" s="93"/>
    </row>
    <row r="3578" spans="2:14">
      <c r="B3578" s="118"/>
      <c r="C3578" s="118"/>
      <c r="D3578" s="118"/>
      <c r="E3578" s="118"/>
      <c r="F3578" s="118"/>
      <c r="G3578" s="118"/>
      <c r="H3578" s="118"/>
      <c r="I3578" s="118"/>
      <c r="J3578" s="118"/>
      <c r="K3578" s="118"/>
      <c r="L3578" s="118"/>
      <c r="M3578" s="118"/>
      <c r="N3578" s="93"/>
    </row>
    <row r="3579" spans="2:14">
      <c r="B3579" s="118"/>
      <c r="C3579" s="118"/>
      <c r="D3579" s="118"/>
      <c r="E3579" s="118"/>
      <c r="F3579" s="118"/>
      <c r="G3579" s="118"/>
      <c r="H3579" s="118"/>
      <c r="I3579" s="118"/>
      <c r="J3579" s="118"/>
      <c r="K3579" s="118"/>
      <c r="L3579" s="118"/>
      <c r="M3579" s="118"/>
      <c r="N3579" s="93"/>
    </row>
    <row r="3580" spans="2:14">
      <c r="B3580" s="118"/>
      <c r="C3580" s="118"/>
      <c r="D3580" s="118"/>
      <c r="E3580" s="118"/>
      <c r="F3580" s="118"/>
      <c r="G3580" s="118"/>
      <c r="H3580" s="118"/>
      <c r="I3580" s="118"/>
      <c r="J3580" s="118"/>
      <c r="K3580" s="118"/>
      <c r="L3580" s="118"/>
      <c r="M3580" s="118"/>
      <c r="N3580" s="93"/>
    </row>
    <row r="3581" spans="2:14">
      <c r="B3581" s="118"/>
      <c r="C3581" s="118"/>
      <c r="D3581" s="118"/>
      <c r="E3581" s="118"/>
      <c r="F3581" s="118"/>
      <c r="G3581" s="118"/>
      <c r="H3581" s="118"/>
      <c r="I3581" s="118"/>
      <c r="J3581" s="118"/>
      <c r="K3581" s="118"/>
      <c r="L3581" s="118"/>
      <c r="M3581" s="118"/>
      <c r="N3581" s="93"/>
    </row>
    <row r="3582" spans="2:14">
      <c r="B3582" s="118"/>
      <c r="C3582" s="118"/>
      <c r="D3582" s="118"/>
      <c r="E3582" s="118"/>
      <c r="F3582" s="118"/>
      <c r="G3582" s="118"/>
      <c r="H3582" s="118"/>
      <c r="I3582" s="118"/>
      <c r="J3582" s="118"/>
      <c r="K3582" s="118"/>
      <c r="L3582" s="118"/>
      <c r="M3582" s="118"/>
      <c r="N3582" s="93"/>
    </row>
    <row r="3583" spans="2:14">
      <c r="B3583" s="118"/>
      <c r="C3583" s="118"/>
      <c r="D3583" s="118"/>
      <c r="E3583" s="118"/>
      <c r="F3583" s="118"/>
      <c r="G3583" s="118"/>
      <c r="H3583" s="118"/>
      <c r="I3583" s="118"/>
      <c r="J3583" s="118"/>
      <c r="K3583" s="118"/>
      <c r="L3583" s="118"/>
      <c r="M3583" s="118"/>
      <c r="N3583" s="93"/>
    </row>
    <row r="3584" spans="2:14">
      <c r="B3584" s="118"/>
      <c r="C3584" s="118"/>
      <c r="D3584" s="118"/>
      <c r="E3584" s="118"/>
      <c r="F3584" s="118"/>
      <c r="G3584" s="118"/>
      <c r="H3584" s="118"/>
      <c r="I3584" s="118"/>
      <c r="J3584" s="118"/>
      <c r="K3584" s="118"/>
      <c r="L3584" s="118"/>
      <c r="M3584" s="118"/>
      <c r="N3584" s="93"/>
    </row>
    <row r="3585" spans="2:14">
      <c r="B3585" s="118"/>
      <c r="C3585" s="118"/>
      <c r="D3585" s="118"/>
      <c r="E3585" s="118"/>
      <c r="F3585" s="118"/>
      <c r="G3585" s="118"/>
      <c r="H3585" s="118"/>
      <c r="I3585" s="118"/>
      <c r="J3585" s="118"/>
      <c r="K3585" s="118"/>
      <c r="L3585" s="118"/>
      <c r="M3585" s="118"/>
      <c r="N3585" s="93"/>
    </row>
    <row r="3586" spans="2:14">
      <c r="B3586" s="118"/>
      <c r="C3586" s="118"/>
      <c r="D3586" s="118"/>
      <c r="E3586" s="118"/>
      <c r="F3586" s="118"/>
      <c r="G3586" s="118"/>
      <c r="H3586" s="118"/>
      <c r="I3586" s="118"/>
      <c r="J3586" s="118"/>
      <c r="K3586" s="118"/>
      <c r="L3586" s="118"/>
      <c r="M3586" s="118"/>
      <c r="N3586" s="93"/>
    </row>
    <row r="3587" spans="2:14">
      <c r="B3587" s="118"/>
      <c r="C3587" s="118"/>
      <c r="D3587" s="118"/>
      <c r="E3587" s="118"/>
      <c r="F3587" s="118"/>
      <c r="G3587" s="118"/>
      <c r="H3587" s="118"/>
      <c r="I3587" s="118"/>
      <c r="J3587" s="118"/>
      <c r="K3587" s="118"/>
      <c r="L3587" s="118"/>
      <c r="M3587" s="118"/>
      <c r="N3587" s="93"/>
    </row>
    <row r="3588" spans="2:14">
      <c r="B3588" s="118"/>
      <c r="C3588" s="118"/>
      <c r="D3588" s="118"/>
      <c r="E3588" s="118"/>
      <c r="F3588" s="118"/>
      <c r="G3588" s="118"/>
      <c r="H3588" s="118"/>
      <c r="I3588" s="118"/>
      <c r="J3588" s="118"/>
      <c r="K3588" s="118"/>
      <c r="L3588" s="118"/>
      <c r="M3588" s="118"/>
      <c r="N3588" s="93"/>
    </row>
    <row r="3589" spans="2:14">
      <c r="B3589" s="118"/>
      <c r="C3589" s="118"/>
      <c r="D3589" s="118"/>
      <c r="E3589" s="118"/>
      <c r="F3589" s="118"/>
      <c r="G3589" s="118"/>
      <c r="H3589" s="118"/>
      <c r="I3589" s="118"/>
      <c r="J3589" s="118"/>
      <c r="K3589" s="118"/>
      <c r="L3589" s="118"/>
      <c r="M3589" s="118"/>
      <c r="N3589" s="93"/>
    </row>
    <row r="3590" spans="2:14">
      <c r="B3590" s="118"/>
      <c r="C3590" s="118"/>
      <c r="D3590" s="118"/>
      <c r="E3590" s="118"/>
      <c r="F3590" s="118"/>
      <c r="G3590" s="118"/>
      <c r="H3590" s="118"/>
      <c r="I3590" s="118"/>
      <c r="J3590" s="118"/>
      <c r="K3590" s="118"/>
      <c r="L3590" s="118"/>
      <c r="M3590" s="118"/>
      <c r="N3590" s="93"/>
    </row>
    <row r="3591" spans="2:14">
      <c r="B3591" s="118"/>
      <c r="C3591" s="118"/>
      <c r="D3591" s="118"/>
      <c r="E3591" s="118"/>
      <c r="F3591" s="118"/>
      <c r="G3591" s="118"/>
      <c r="H3591" s="118"/>
      <c r="I3591" s="118"/>
      <c r="J3591" s="118"/>
      <c r="K3591" s="118"/>
      <c r="L3591" s="118"/>
      <c r="M3591" s="118"/>
      <c r="N3591" s="93"/>
    </row>
    <row r="3592" spans="2:14">
      <c r="B3592" s="118"/>
      <c r="C3592" s="118"/>
      <c r="D3592" s="118"/>
      <c r="E3592" s="118"/>
      <c r="F3592" s="118"/>
      <c r="G3592" s="118"/>
      <c r="H3592" s="118"/>
      <c r="I3592" s="118"/>
      <c r="J3592" s="118"/>
      <c r="K3592" s="118"/>
      <c r="L3592" s="118"/>
      <c r="M3592" s="118"/>
      <c r="N3592" s="93"/>
    </row>
    <row r="3593" spans="2:14">
      <c r="B3593" s="118"/>
      <c r="C3593" s="118"/>
      <c r="D3593" s="118"/>
      <c r="E3593" s="118"/>
      <c r="F3593" s="118"/>
      <c r="G3593" s="118"/>
      <c r="H3593" s="118"/>
      <c r="I3593" s="118"/>
      <c r="J3593" s="118"/>
      <c r="K3593" s="118"/>
      <c r="L3593" s="118"/>
      <c r="M3593" s="118"/>
      <c r="N3593" s="93"/>
    </row>
    <row r="3594" spans="2:14">
      <c r="B3594" s="118"/>
      <c r="C3594" s="118"/>
      <c r="D3594" s="118"/>
      <c r="E3594" s="118"/>
      <c r="F3594" s="118"/>
      <c r="G3594" s="118"/>
      <c r="H3594" s="118"/>
      <c r="I3594" s="118"/>
      <c r="J3594" s="118"/>
      <c r="K3594" s="118"/>
      <c r="L3594" s="118"/>
      <c r="M3594" s="118"/>
      <c r="N3594" s="93"/>
    </row>
    <row r="3595" spans="2:14">
      <c r="B3595" s="118"/>
      <c r="C3595" s="118"/>
      <c r="D3595" s="118"/>
      <c r="E3595" s="118"/>
      <c r="F3595" s="118"/>
      <c r="G3595" s="118"/>
      <c r="H3595" s="118"/>
      <c r="I3595" s="118"/>
      <c r="J3595" s="118"/>
      <c r="K3595" s="118"/>
      <c r="L3595" s="118"/>
      <c r="M3595" s="118"/>
      <c r="N3595" s="93"/>
    </row>
    <row r="3596" spans="2:14">
      <c r="B3596" s="118"/>
      <c r="C3596" s="118"/>
      <c r="D3596" s="118"/>
      <c r="E3596" s="118"/>
      <c r="F3596" s="118"/>
      <c r="G3596" s="118"/>
      <c r="H3596" s="118"/>
      <c r="I3596" s="118"/>
      <c r="J3596" s="118"/>
      <c r="K3596" s="118"/>
      <c r="L3596" s="118"/>
      <c r="M3596" s="118"/>
      <c r="N3596" s="93"/>
    </row>
    <row r="3597" spans="2:14">
      <c r="B3597" s="118"/>
      <c r="C3597" s="118"/>
      <c r="D3597" s="118"/>
      <c r="E3597" s="118"/>
      <c r="F3597" s="118"/>
      <c r="G3597" s="118"/>
      <c r="H3597" s="118"/>
      <c r="I3597" s="118"/>
      <c r="J3597" s="118"/>
      <c r="K3597" s="118"/>
      <c r="L3597" s="118"/>
      <c r="M3597" s="118"/>
      <c r="N3597" s="93"/>
    </row>
    <row r="3598" spans="2:14">
      <c r="B3598" s="118"/>
      <c r="C3598" s="118"/>
      <c r="D3598" s="118"/>
      <c r="E3598" s="118"/>
      <c r="F3598" s="118"/>
      <c r="G3598" s="118"/>
      <c r="H3598" s="118"/>
      <c r="I3598" s="118"/>
      <c r="J3598" s="118"/>
      <c r="K3598" s="118"/>
      <c r="L3598" s="118"/>
      <c r="M3598" s="118"/>
      <c r="N3598" s="93"/>
    </row>
    <row r="3599" spans="2:14">
      <c r="B3599" s="118"/>
      <c r="C3599" s="118"/>
      <c r="D3599" s="118"/>
      <c r="E3599" s="118"/>
      <c r="F3599" s="118"/>
      <c r="G3599" s="118"/>
      <c r="H3599" s="118"/>
      <c r="I3599" s="118"/>
      <c r="J3599" s="118"/>
      <c r="K3599" s="118"/>
      <c r="L3599" s="118"/>
      <c r="M3599" s="118"/>
      <c r="N3599" s="93"/>
    </row>
    <row r="3600" spans="2:14">
      <c r="B3600" s="118"/>
      <c r="C3600" s="118"/>
      <c r="D3600" s="118"/>
      <c r="E3600" s="118"/>
      <c r="F3600" s="118"/>
      <c r="G3600" s="118"/>
      <c r="H3600" s="118"/>
      <c r="I3600" s="118"/>
      <c r="J3600" s="118"/>
      <c r="K3600" s="118"/>
      <c r="L3600" s="118"/>
      <c r="M3600" s="118"/>
      <c r="N3600" s="93"/>
    </row>
    <row r="3601" spans="2:14">
      <c r="B3601" s="118"/>
      <c r="C3601" s="118"/>
      <c r="D3601" s="118"/>
      <c r="E3601" s="118"/>
      <c r="F3601" s="118"/>
      <c r="G3601" s="118"/>
      <c r="H3601" s="118"/>
      <c r="I3601" s="118"/>
      <c r="J3601" s="118"/>
      <c r="K3601" s="118"/>
      <c r="L3601" s="118"/>
      <c r="M3601" s="118"/>
      <c r="N3601" s="93"/>
    </row>
    <row r="3602" spans="2:14">
      <c r="B3602" s="118"/>
      <c r="C3602" s="118"/>
      <c r="D3602" s="118"/>
      <c r="E3602" s="118"/>
      <c r="F3602" s="118"/>
      <c r="G3602" s="118"/>
      <c r="H3602" s="118"/>
      <c r="I3602" s="118"/>
      <c r="J3602" s="118"/>
      <c r="K3602" s="118"/>
      <c r="L3602" s="118"/>
      <c r="M3602" s="118"/>
      <c r="N3602" s="93"/>
    </row>
    <row r="3603" spans="2:14">
      <c r="B3603" s="118"/>
      <c r="C3603" s="118"/>
      <c r="D3603" s="118"/>
      <c r="E3603" s="118"/>
      <c r="F3603" s="118"/>
      <c r="G3603" s="118"/>
      <c r="H3603" s="118"/>
      <c r="I3603" s="118"/>
      <c r="J3603" s="118"/>
      <c r="K3603" s="118"/>
      <c r="L3603" s="118"/>
      <c r="M3603" s="118"/>
      <c r="N3603" s="93"/>
    </row>
    <row r="3604" spans="2:14">
      <c r="B3604" s="118"/>
      <c r="C3604" s="118"/>
      <c r="D3604" s="118"/>
      <c r="E3604" s="118"/>
      <c r="F3604" s="118"/>
      <c r="G3604" s="118"/>
      <c r="H3604" s="118"/>
      <c r="I3604" s="118"/>
      <c r="J3604" s="118"/>
      <c r="K3604" s="118"/>
      <c r="L3604" s="118"/>
      <c r="M3604" s="118"/>
      <c r="N3604" s="93"/>
    </row>
    <row r="3605" spans="2:14">
      <c r="B3605" s="118"/>
      <c r="C3605" s="118"/>
      <c r="D3605" s="118"/>
      <c r="E3605" s="118"/>
      <c r="F3605" s="118"/>
      <c r="G3605" s="118"/>
      <c r="H3605" s="118"/>
      <c r="I3605" s="118"/>
      <c r="J3605" s="118"/>
      <c r="K3605" s="118"/>
      <c r="L3605" s="118"/>
      <c r="M3605" s="118"/>
      <c r="N3605" s="93"/>
    </row>
    <row r="3606" spans="2:14">
      <c r="B3606" s="118"/>
      <c r="C3606" s="118"/>
      <c r="D3606" s="118"/>
      <c r="E3606" s="118"/>
      <c r="F3606" s="118"/>
      <c r="G3606" s="118"/>
      <c r="H3606" s="118"/>
      <c r="I3606" s="118"/>
      <c r="J3606" s="118"/>
      <c r="K3606" s="118"/>
      <c r="L3606" s="118"/>
      <c r="M3606" s="118"/>
      <c r="N3606" s="93"/>
    </row>
    <row r="3607" spans="2:14">
      <c r="B3607" s="118"/>
      <c r="C3607" s="118"/>
      <c r="D3607" s="118"/>
      <c r="E3607" s="118"/>
      <c r="F3607" s="118"/>
      <c r="G3607" s="118"/>
      <c r="H3607" s="118"/>
      <c r="I3607" s="118"/>
      <c r="J3607" s="118"/>
      <c r="K3607" s="118"/>
      <c r="L3607" s="118"/>
      <c r="M3607" s="118"/>
      <c r="N3607" s="93"/>
    </row>
    <row r="3608" spans="2:14">
      <c r="B3608" s="118"/>
      <c r="C3608" s="118"/>
      <c r="D3608" s="118"/>
      <c r="E3608" s="118"/>
      <c r="F3608" s="118"/>
      <c r="G3608" s="118"/>
      <c r="H3608" s="118"/>
      <c r="I3608" s="118"/>
      <c r="J3608" s="118"/>
      <c r="K3608" s="118"/>
      <c r="L3608" s="118"/>
      <c r="M3608" s="118"/>
      <c r="N3608" s="93"/>
    </row>
    <row r="3609" spans="2:14">
      <c r="B3609" s="118"/>
      <c r="C3609" s="118"/>
      <c r="D3609" s="118"/>
      <c r="E3609" s="118"/>
      <c r="F3609" s="118"/>
      <c r="G3609" s="118"/>
      <c r="H3609" s="118"/>
      <c r="I3609" s="118"/>
      <c r="J3609" s="118"/>
      <c r="K3609" s="118"/>
      <c r="L3609" s="118"/>
      <c r="M3609" s="118"/>
      <c r="N3609" s="93"/>
    </row>
    <row r="3610" spans="2:14">
      <c r="B3610" s="118"/>
      <c r="C3610" s="118"/>
      <c r="D3610" s="118"/>
      <c r="E3610" s="118"/>
      <c r="F3610" s="118"/>
      <c r="G3610" s="118"/>
      <c r="H3610" s="118"/>
      <c r="I3610" s="118"/>
      <c r="J3610" s="118"/>
      <c r="K3610" s="118"/>
      <c r="L3610" s="118"/>
      <c r="M3610" s="118"/>
      <c r="N3610" s="93"/>
    </row>
    <row r="3611" spans="2:14">
      <c r="B3611" s="118"/>
      <c r="C3611" s="118"/>
      <c r="D3611" s="118"/>
      <c r="E3611" s="118"/>
      <c r="F3611" s="118"/>
      <c r="G3611" s="118"/>
      <c r="H3611" s="118"/>
      <c r="I3611" s="118"/>
      <c r="J3611" s="118"/>
      <c r="K3611" s="118"/>
      <c r="L3611" s="118"/>
      <c r="M3611" s="118"/>
      <c r="N3611" s="93"/>
    </row>
    <row r="3612" spans="2:14">
      <c r="B3612" s="118"/>
      <c r="C3612" s="118"/>
      <c r="D3612" s="118"/>
      <c r="E3612" s="118"/>
      <c r="F3612" s="118"/>
      <c r="G3612" s="118"/>
      <c r="H3612" s="118"/>
      <c r="I3612" s="118"/>
      <c r="J3612" s="118"/>
      <c r="K3612" s="118"/>
      <c r="L3612" s="118"/>
      <c r="M3612" s="118"/>
      <c r="N3612" s="93"/>
    </row>
    <row r="3613" spans="2:14">
      <c r="B3613" s="118"/>
      <c r="C3613" s="118"/>
      <c r="D3613" s="118"/>
      <c r="E3613" s="118"/>
      <c r="F3613" s="118"/>
      <c r="G3613" s="118"/>
      <c r="H3613" s="118"/>
      <c r="I3613" s="118"/>
      <c r="J3613" s="118"/>
      <c r="K3613" s="118"/>
      <c r="L3613" s="118"/>
      <c r="M3613" s="118"/>
      <c r="N3613" s="93"/>
    </row>
    <row r="3614" spans="2:14">
      <c r="B3614" s="118"/>
      <c r="C3614" s="118"/>
      <c r="D3614" s="118"/>
      <c r="E3614" s="118"/>
      <c r="F3614" s="118"/>
      <c r="G3614" s="118"/>
      <c r="H3614" s="118"/>
      <c r="I3614" s="118"/>
      <c r="J3614" s="118"/>
      <c r="K3614" s="118"/>
      <c r="L3614" s="118"/>
      <c r="M3614" s="118"/>
      <c r="N3614" s="93"/>
    </row>
    <row r="3615" spans="2:14">
      <c r="B3615" s="118"/>
      <c r="C3615" s="118"/>
      <c r="D3615" s="118"/>
      <c r="E3615" s="118"/>
      <c r="F3615" s="118"/>
      <c r="G3615" s="118"/>
      <c r="H3615" s="118"/>
      <c r="I3615" s="118"/>
      <c r="J3615" s="118"/>
      <c r="K3615" s="118"/>
      <c r="L3615" s="118"/>
      <c r="M3615" s="118"/>
      <c r="N3615" s="93"/>
    </row>
    <row r="3616" spans="2:14">
      <c r="B3616" s="118"/>
      <c r="C3616" s="118"/>
      <c r="D3616" s="118"/>
      <c r="E3616" s="118"/>
      <c r="F3616" s="118"/>
      <c r="G3616" s="118"/>
      <c r="H3616" s="118"/>
      <c r="I3616" s="118"/>
      <c r="J3616" s="118"/>
      <c r="K3616" s="118"/>
      <c r="L3616" s="118"/>
      <c r="M3616" s="118"/>
      <c r="N3616" s="93"/>
    </row>
    <row r="3617" spans="2:14">
      <c r="B3617" s="118"/>
      <c r="C3617" s="118"/>
      <c r="D3617" s="118"/>
      <c r="E3617" s="118"/>
      <c r="F3617" s="118"/>
      <c r="G3617" s="118"/>
      <c r="H3617" s="118"/>
      <c r="I3617" s="118"/>
      <c r="J3617" s="118"/>
      <c r="K3617" s="118"/>
      <c r="L3617" s="118"/>
      <c r="M3617" s="118"/>
      <c r="N3617" s="93"/>
    </row>
    <row r="3618" spans="2:14">
      <c r="B3618" s="118"/>
      <c r="C3618" s="118"/>
      <c r="D3618" s="118"/>
      <c r="E3618" s="118"/>
      <c r="F3618" s="118"/>
      <c r="G3618" s="118"/>
      <c r="H3618" s="118"/>
      <c r="I3618" s="118"/>
      <c r="J3618" s="118"/>
      <c r="K3618" s="118"/>
      <c r="L3618" s="118"/>
      <c r="M3618" s="118"/>
      <c r="N3618" s="93"/>
    </row>
    <row r="3619" spans="2:14">
      <c r="B3619" s="118"/>
      <c r="C3619" s="118"/>
      <c r="D3619" s="118"/>
      <c r="E3619" s="118"/>
      <c r="F3619" s="118"/>
      <c r="G3619" s="118"/>
      <c r="H3619" s="118"/>
      <c r="I3619" s="118"/>
      <c r="J3619" s="118"/>
      <c r="K3619" s="118"/>
      <c r="L3619" s="118"/>
      <c r="M3619" s="118"/>
      <c r="N3619" s="93"/>
    </row>
    <row r="3620" spans="2:14">
      <c r="B3620" s="118"/>
      <c r="C3620" s="118"/>
      <c r="D3620" s="118"/>
      <c r="E3620" s="118"/>
      <c r="F3620" s="118"/>
      <c r="G3620" s="118"/>
      <c r="H3620" s="118"/>
      <c r="I3620" s="118"/>
      <c r="J3620" s="118"/>
      <c r="K3620" s="118"/>
      <c r="L3620" s="118"/>
      <c r="M3620" s="118"/>
      <c r="N3620" s="93"/>
    </row>
    <row r="3621" spans="2:14">
      <c r="B3621" s="118"/>
      <c r="C3621" s="118"/>
      <c r="D3621" s="118"/>
      <c r="E3621" s="118"/>
      <c r="F3621" s="118"/>
      <c r="G3621" s="118"/>
      <c r="H3621" s="118"/>
      <c r="I3621" s="118"/>
      <c r="J3621" s="118"/>
      <c r="K3621" s="118"/>
      <c r="L3621" s="118"/>
      <c r="M3621" s="118"/>
      <c r="N3621" s="93"/>
    </row>
    <row r="3622" spans="2:14">
      <c r="B3622" s="118"/>
      <c r="C3622" s="118"/>
      <c r="D3622" s="118"/>
      <c r="E3622" s="118"/>
      <c r="F3622" s="118"/>
      <c r="G3622" s="118"/>
      <c r="H3622" s="118"/>
      <c r="I3622" s="118"/>
      <c r="J3622" s="118"/>
      <c r="K3622" s="118"/>
      <c r="L3622" s="118"/>
      <c r="M3622" s="118"/>
      <c r="N3622" s="93"/>
    </row>
    <row r="3623" spans="2:14">
      <c r="B3623" s="118"/>
      <c r="C3623" s="118"/>
      <c r="D3623" s="118"/>
      <c r="E3623" s="118"/>
      <c r="F3623" s="118"/>
      <c r="G3623" s="118"/>
      <c r="H3623" s="118"/>
      <c r="I3623" s="118"/>
      <c r="J3623" s="118"/>
      <c r="K3623" s="118"/>
      <c r="L3623" s="118"/>
      <c r="M3623" s="118"/>
      <c r="N3623" s="93"/>
    </row>
    <row r="3624" spans="2:14">
      <c r="B3624" s="118"/>
      <c r="C3624" s="118"/>
      <c r="D3624" s="118"/>
      <c r="E3624" s="118"/>
      <c r="F3624" s="118"/>
      <c r="G3624" s="118"/>
      <c r="H3624" s="118"/>
      <c r="I3624" s="118"/>
      <c r="J3624" s="118"/>
      <c r="K3624" s="118"/>
      <c r="L3624" s="118"/>
      <c r="M3624" s="118"/>
      <c r="N3624" s="93"/>
    </row>
    <row r="3625" spans="2:14">
      <c r="B3625" s="118"/>
      <c r="C3625" s="118"/>
      <c r="D3625" s="118"/>
      <c r="E3625" s="118"/>
      <c r="F3625" s="118"/>
      <c r="G3625" s="118"/>
      <c r="H3625" s="118"/>
      <c r="I3625" s="118"/>
      <c r="J3625" s="118"/>
      <c r="K3625" s="118"/>
      <c r="L3625" s="118"/>
      <c r="M3625" s="118"/>
      <c r="N3625" s="93"/>
    </row>
    <row r="3626" spans="2:14">
      <c r="B3626" s="118"/>
      <c r="C3626" s="118"/>
      <c r="D3626" s="118"/>
      <c r="E3626" s="118"/>
      <c r="F3626" s="118"/>
      <c r="G3626" s="118"/>
      <c r="H3626" s="118"/>
      <c r="I3626" s="118"/>
      <c r="J3626" s="118"/>
      <c r="K3626" s="118"/>
      <c r="L3626" s="118"/>
      <c r="M3626" s="118"/>
      <c r="N3626" s="93"/>
    </row>
    <row r="3627" spans="2:14">
      <c r="B3627" s="118"/>
      <c r="C3627" s="118"/>
      <c r="D3627" s="118"/>
      <c r="E3627" s="118"/>
      <c r="F3627" s="118"/>
      <c r="G3627" s="118"/>
      <c r="H3627" s="118"/>
      <c r="I3627" s="118"/>
      <c r="J3627" s="118"/>
      <c r="K3627" s="118"/>
      <c r="L3627" s="118"/>
      <c r="M3627" s="118"/>
      <c r="N3627" s="93"/>
    </row>
    <row r="3628" spans="2:14">
      <c r="B3628" s="118"/>
      <c r="C3628" s="118"/>
      <c r="D3628" s="118"/>
      <c r="E3628" s="118"/>
      <c r="F3628" s="118"/>
      <c r="G3628" s="118"/>
      <c r="H3628" s="118"/>
      <c r="I3628" s="118"/>
      <c r="J3628" s="118"/>
      <c r="K3628" s="118"/>
      <c r="L3628" s="118"/>
      <c r="M3628" s="118"/>
      <c r="N3628" s="93"/>
    </row>
    <row r="3629" spans="2:14">
      <c r="B3629" s="118"/>
      <c r="C3629" s="118"/>
      <c r="D3629" s="118"/>
      <c r="E3629" s="118"/>
      <c r="F3629" s="118"/>
      <c r="G3629" s="118"/>
      <c r="H3629" s="118"/>
      <c r="I3629" s="118"/>
      <c r="J3629" s="118"/>
      <c r="K3629" s="118"/>
      <c r="L3629" s="118"/>
      <c r="M3629" s="118"/>
      <c r="N3629" s="93"/>
    </row>
    <row r="3630" spans="2:14">
      <c r="B3630" s="118"/>
      <c r="C3630" s="118"/>
      <c r="D3630" s="118"/>
      <c r="E3630" s="118"/>
      <c r="F3630" s="118"/>
      <c r="G3630" s="118"/>
      <c r="H3630" s="118"/>
      <c r="I3630" s="118"/>
      <c r="J3630" s="118"/>
      <c r="K3630" s="118"/>
      <c r="L3630" s="118"/>
      <c r="M3630" s="118"/>
      <c r="N3630" s="93"/>
    </row>
    <row r="3631" spans="2:14">
      <c r="B3631" s="118"/>
      <c r="C3631" s="118"/>
      <c r="D3631" s="118"/>
      <c r="E3631" s="118"/>
      <c r="F3631" s="118"/>
      <c r="G3631" s="118"/>
      <c r="H3631" s="118"/>
      <c r="I3631" s="118"/>
      <c r="J3631" s="118"/>
      <c r="K3631" s="118"/>
      <c r="L3631" s="118"/>
      <c r="M3631" s="118"/>
      <c r="N3631" s="93"/>
    </row>
    <row r="3632" spans="2:14">
      <c r="B3632" s="118"/>
      <c r="C3632" s="118"/>
      <c r="D3632" s="118"/>
      <c r="E3632" s="118"/>
      <c r="F3632" s="118"/>
      <c r="G3632" s="118"/>
      <c r="H3632" s="118"/>
      <c r="I3632" s="118"/>
      <c r="J3632" s="118"/>
      <c r="K3632" s="118"/>
      <c r="L3632" s="118"/>
      <c r="M3632" s="118"/>
      <c r="N3632" s="93"/>
    </row>
    <row r="3633" spans="2:14">
      <c r="B3633" s="118"/>
      <c r="C3633" s="118"/>
      <c r="D3633" s="118"/>
      <c r="E3633" s="118"/>
      <c r="F3633" s="118"/>
      <c r="G3633" s="118"/>
      <c r="H3633" s="118"/>
      <c r="I3633" s="118"/>
      <c r="J3633" s="118"/>
      <c r="K3633" s="118"/>
      <c r="L3633" s="118"/>
      <c r="M3633" s="118"/>
      <c r="N3633" s="93"/>
    </row>
    <row r="3634" spans="2:14">
      <c r="B3634" s="118"/>
      <c r="C3634" s="118"/>
      <c r="D3634" s="118"/>
      <c r="E3634" s="118"/>
      <c r="F3634" s="118"/>
      <c r="G3634" s="118"/>
      <c r="H3634" s="118"/>
      <c r="I3634" s="118"/>
      <c r="J3634" s="118"/>
      <c r="K3634" s="118"/>
      <c r="L3634" s="118"/>
      <c r="M3634" s="118"/>
      <c r="N3634" s="93"/>
    </row>
    <row r="3635" spans="2:14">
      <c r="B3635" s="118"/>
      <c r="C3635" s="118"/>
      <c r="D3635" s="118"/>
      <c r="E3635" s="118"/>
      <c r="F3635" s="118"/>
      <c r="G3635" s="118"/>
      <c r="H3635" s="118"/>
      <c r="I3635" s="118"/>
      <c r="J3635" s="118"/>
      <c r="K3635" s="118"/>
      <c r="L3635" s="118"/>
      <c r="M3635" s="118"/>
      <c r="N3635" s="93"/>
    </row>
    <row r="3636" spans="2:14">
      <c r="B3636" s="118"/>
      <c r="C3636" s="118"/>
      <c r="D3636" s="118"/>
      <c r="E3636" s="118"/>
      <c r="F3636" s="118"/>
      <c r="G3636" s="118"/>
      <c r="H3636" s="118"/>
      <c r="I3636" s="118"/>
      <c r="J3636" s="118"/>
      <c r="K3636" s="118"/>
      <c r="L3636" s="118"/>
      <c r="M3636" s="118"/>
      <c r="N3636" s="93"/>
    </row>
    <row r="3637" spans="2:14">
      <c r="B3637" s="118"/>
      <c r="C3637" s="118"/>
      <c r="D3637" s="118"/>
      <c r="E3637" s="118"/>
      <c r="F3637" s="118"/>
      <c r="G3637" s="118"/>
      <c r="H3637" s="118"/>
      <c r="I3637" s="118"/>
      <c r="J3637" s="118"/>
      <c r="K3637" s="118"/>
      <c r="L3637" s="118"/>
      <c r="M3637" s="118"/>
      <c r="N3637" s="93"/>
    </row>
    <row r="3638" spans="2:14">
      <c r="B3638" s="118"/>
      <c r="C3638" s="118"/>
      <c r="D3638" s="118"/>
      <c r="E3638" s="118"/>
      <c r="F3638" s="118"/>
      <c r="G3638" s="118"/>
      <c r="H3638" s="118"/>
      <c r="I3638" s="118"/>
      <c r="J3638" s="118"/>
      <c r="K3638" s="118"/>
      <c r="L3638" s="118"/>
      <c r="M3638" s="118"/>
      <c r="N3638" s="93"/>
    </row>
    <row r="3639" spans="2:14">
      <c r="B3639" s="118"/>
      <c r="C3639" s="118"/>
      <c r="D3639" s="118"/>
      <c r="E3639" s="118"/>
      <c r="F3639" s="118"/>
      <c r="G3639" s="118"/>
      <c r="H3639" s="118"/>
      <c r="I3639" s="118"/>
      <c r="J3639" s="118"/>
      <c r="K3639" s="118"/>
      <c r="L3639" s="118"/>
      <c r="M3639" s="118"/>
      <c r="N3639" s="93"/>
    </row>
    <row r="3640" spans="2:14">
      <c r="B3640" s="118"/>
      <c r="C3640" s="118"/>
      <c r="D3640" s="118"/>
      <c r="E3640" s="118"/>
      <c r="F3640" s="118"/>
      <c r="G3640" s="118"/>
      <c r="H3640" s="118"/>
      <c r="I3640" s="118"/>
      <c r="J3640" s="118"/>
      <c r="K3640" s="118"/>
      <c r="L3640" s="118"/>
      <c r="M3640" s="118"/>
      <c r="N3640" s="93"/>
    </row>
    <row r="3641" spans="2:14">
      <c r="B3641" s="118"/>
      <c r="C3641" s="118"/>
      <c r="D3641" s="118"/>
      <c r="E3641" s="118"/>
      <c r="F3641" s="118"/>
      <c r="G3641" s="118"/>
      <c r="H3641" s="118"/>
      <c r="I3641" s="118"/>
      <c r="J3641" s="118"/>
      <c r="K3641" s="118"/>
      <c r="L3641" s="118"/>
      <c r="M3641" s="118"/>
      <c r="N3641" s="93"/>
    </row>
    <row r="3642" spans="2:14">
      <c r="B3642" s="118"/>
      <c r="C3642" s="118"/>
      <c r="D3642" s="118"/>
      <c r="E3642" s="118"/>
      <c r="F3642" s="118"/>
      <c r="G3642" s="118"/>
      <c r="H3642" s="118"/>
      <c r="I3642" s="118"/>
      <c r="J3642" s="118"/>
      <c r="K3642" s="118"/>
      <c r="L3642" s="118"/>
      <c r="M3642" s="118"/>
      <c r="N3642" s="93"/>
    </row>
    <row r="3643" spans="2:14">
      <c r="B3643" s="118"/>
      <c r="C3643" s="118"/>
      <c r="D3643" s="118"/>
      <c r="E3643" s="118"/>
      <c r="F3643" s="118"/>
      <c r="G3643" s="118"/>
      <c r="H3643" s="118"/>
      <c r="I3643" s="118"/>
      <c r="J3643" s="118"/>
      <c r="K3643" s="118"/>
      <c r="L3643" s="118"/>
      <c r="M3643" s="118"/>
      <c r="N3643" s="93"/>
    </row>
    <row r="3644" spans="2:14">
      <c r="B3644" s="118"/>
      <c r="C3644" s="118"/>
      <c r="D3644" s="118"/>
      <c r="E3644" s="118"/>
      <c r="F3644" s="118"/>
      <c r="G3644" s="118"/>
      <c r="H3644" s="118"/>
      <c r="I3644" s="118"/>
      <c r="J3644" s="118"/>
      <c r="K3644" s="118"/>
      <c r="L3644" s="118"/>
      <c r="M3644" s="118"/>
      <c r="N3644" s="93"/>
    </row>
    <row r="3645" spans="2:14">
      <c r="B3645" s="118"/>
      <c r="C3645" s="118"/>
      <c r="D3645" s="118"/>
      <c r="E3645" s="118"/>
      <c r="F3645" s="118"/>
      <c r="G3645" s="118"/>
      <c r="H3645" s="118"/>
      <c r="I3645" s="118"/>
      <c r="J3645" s="118"/>
      <c r="K3645" s="118"/>
      <c r="L3645" s="118"/>
      <c r="M3645" s="118"/>
      <c r="N3645" s="93"/>
    </row>
    <row r="3646" spans="2:14">
      <c r="B3646" s="118"/>
      <c r="C3646" s="118"/>
      <c r="D3646" s="118"/>
      <c r="E3646" s="118"/>
      <c r="F3646" s="118"/>
      <c r="G3646" s="118"/>
      <c r="H3646" s="118"/>
      <c r="I3646" s="118"/>
      <c r="J3646" s="118"/>
      <c r="K3646" s="118"/>
      <c r="L3646" s="118"/>
      <c r="M3646" s="118"/>
      <c r="N3646" s="93"/>
    </row>
    <row r="3647" spans="2:14">
      <c r="B3647" s="118"/>
      <c r="C3647" s="118"/>
      <c r="D3647" s="118"/>
      <c r="E3647" s="118"/>
      <c r="F3647" s="118"/>
      <c r="G3647" s="118"/>
      <c r="H3647" s="118"/>
      <c r="I3647" s="118"/>
      <c r="J3647" s="118"/>
      <c r="K3647" s="118"/>
      <c r="L3647" s="118"/>
      <c r="M3647" s="118"/>
      <c r="N3647" s="93"/>
    </row>
    <row r="3648" spans="2:14">
      <c r="B3648" s="118"/>
      <c r="C3648" s="118"/>
      <c r="D3648" s="118"/>
      <c r="E3648" s="118"/>
      <c r="F3648" s="118"/>
      <c r="G3648" s="118"/>
      <c r="H3648" s="118"/>
      <c r="I3648" s="118"/>
      <c r="J3648" s="118"/>
      <c r="K3648" s="118"/>
      <c r="L3648" s="118"/>
      <c r="M3648" s="118"/>
      <c r="N3648" s="93"/>
    </row>
    <row r="3649" spans="2:14">
      <c r="B3649" s="118"/>
      <c r="C3649" s="118"/>
      <c r="D3649" s="118"/>
      <c r="E3649" s="118"/>
      <c r="F3649" s="118"/>
      <c r="G3649" s="118"/>
      <c r="H3649" s="118"/>
      <c r="I3649" s="118"/>
      <c r="J3649" s="118"/>
      <c r="K3649" s="118"/>
      <c r="L3649" s="118"/>
      <c r="M3649" s="118"/>
      <c r="N3649" s="93"/>
    </row>
    <row r="3650" spans="2:14">
      <c r="B3650" s="118"/>
      <c r="C3650" s="118"/>
      <c r="D3650" s="118"/>
      <c r="E3650" s="118"/>
      <c r="F3650" s="118"/>
      <c r="G3650" s="118"/>
      <c r="H3650" s="118"/>
      <c r="I3650" s="118"/>
      <c r="J3650" s="118"/>
      <c r="K3650" s="118"/>
      <c r="L3650" s="118"/>
      <c r="M3650" s="118"/>
      <c r="N3650" s="93"/>
    </row>
    <row r="3651" spans="2:14">
      <c r="B3651" s="118"/>
      <c r="C3651" s="118"/>
      <c r="D3651" s="118"/>
      <c r="E3651" s="118"/>
      <c r="F3651" s="118"/>
      <c r="G3651" s="118"/>
      <c r="H3651" s="118"/>
      <c r="I3651" s="118"/>
      <c r="J3651" s="118"/>
      <c r="K3651" s="118"/>
      <c r="L3651" s="118"/>
      <c r="M3651" s="118"/>
      <c r="N3651" s="93"/>
    </row>
    <row r="3652" spans="2:14">
      <c r="B3652" s="118"/>
      <c r="C3652" s="118"/>
      <c r="D3652" s="118"/>
      <c r="E3652" s="118"/>
      <c r="F3652" s="118"/>
      <c r="G3652" s="118"/>
      <c r="H3652" s="118"/>
      <c r="I3652" s="118"/>
      <c r="J3652" s="118"/>
      <c r="K3652" s="118"/>
      <c r="L3652" s="118"/>
      <c r="M3652" s="118"/>
      <c r="N3652" s="93"/>
    </row>
    <row r="3653" spans="2:14">
      <c r="B3653" s="118"/>
      <c r="C3653" s="118"/>
      <c r="D3653" s="118"/>
      <c r="E3653" s="118"/>
      <c r="F3653" s="118"/>
      <c r="G3653" s="118"/>
      <c r="H3653" s="118"/>
      <c r="I3653" s="118"/>
      <c r="J3653" s="118"/>
      <c r="K3653" s="118"/>
      <c r="L3653" s="118"/>
      <c r="M3653" s="118"/>
      <c r="N3653" s="93"/>
    </row>
    <row r="3654" spans="2:14">
      <c r="B3654" s="118"/>
      <c r="C3654" s="118"/>
      <c r="D3654" s="118"/>
      <c r="E3654" s="118"/>
      <c r="F3654" s="118"/>
      <c r="G3654" s="118"/>
      <c r="H3654" s="118"/>
      <c r="I3654" s="118"/>
      <c r="J3654" s="118"/>
      <c r="K3654" s="118"/>
      <c r="L3654" s="118"/>
      <c r="M3654" s="118"/>
      <c r="N3654" s="93"/>
    </row>
    <row r="3655" spans="2:14">
      <c r="B3655" s="118"/>
      <c r="C3655" s="118"/>
      <c r="D3655" s="118"/>
      <c r="E3655" s="118"/>
      <c r="F3655" s="118"/>
      <c r="G3655" s="118"/>
      <c r="H3655" s="118"/>
      <c r="I3655" s="118"/>
      <c r="J3655" s="118"/>
      <c r="K3655" s="118"/>
      <c r="L3655" s="118"/>
      <c r="M3655" s="118"/>
      <c r="N3655" s="93"/>
    </row>
    <row r="3656" spans="2:14">
      <c r="B3656" s="118"/>
      <c r="C3656" s="118"/>
      <c r="D3656" s="118"/>
      <c r="E3656" s="118"/>
      <c r="F3656" s="118"/>
      <c r="G3656" s="118"/>
      <c r="H3656" s="118"/>
      <c r="I3656" s="118"/>
      <c r="J3656" s="118"/>
      <c r="K3656" s="118"/>
      <c r="L3656" s="118"/>
      <c r="M3656" s="118"/>
      <c r="N3656" s="93"/>
    </row>
    <row r="3657" spans="2:14">
      <c r="B3657" s="118"/>
      <c r="C3657" s="118"/>
      <c r="D3657" s="118"/>
      <c r="E3657" s="118"/>
      <c r="F3657" s="118"/>
      <c r="G3657" s="118"/>
      <c r="H3657" s="118"/>
      <c r="I3657" s="118"/>
      <c r="J3657" s="118"/>
      <c r="K3657" s="118"/>
      <c r="L3657" s="118"/>
      <c r="M3657" s="118"/>
      <c r="N3657" s="93"/>
    </row>
    <row r="3658" spans="2:14">
      <c r="B3658" s="118"/>
      <c r="C3658" s="118"/>
      <c r="D3658" s="118"/>
      <c r="E3658" s="118"/>
      <c r="F3658" s="118"/>
      <c r="G3658" s="118"/>
      <c r="H3658" s="118"/>
      <c r="I3658" s="118"/>
      <c r="J3658" s="118"/>
      <c r="K3658" s="118"/>
      <c r="L3658" s="118"/>
      <c r="M3658" s="118"/>
      <c r="N3658" s="93"/>
    </row>
    <row r="3659" spans="2:14">
      <c r="B3659" s="118"/>
      <c r="C3659" s="118"/>
      <c r="D3659" s="118"/>
      <c r="E3659" s="118"/>
      <c r="F3659" s="118"/>
      <c r="G3659" s="118"/>
      <c r="H3659" s="118"/>
      <c r="I3659" s="118"/>
      <c r="J3659" s="118"/>
      <c r="K3659" s="118"/>
      <c r="L3659" s="118"/>
      <c r="M3659" s="118"/>
      <c r="N3659" s="93"/>
    </row>
    <row r="3660" spans="2:14">
      <c r="B3660" s="118"/>
      <c r="C3660" s="118"/>
      <c r="D3660" s="118"/>
      <c r="E3660" s="118"/>
      <c r="F3660" s="118"/>
      <c r="G3660" s="118"/>
      <c r="H3660" s="118"/>
      <c r="I3660" s="118"/>
      <c r="J3660" s="118"/>
      <c r="K3660" s="118"/>
      <c r="L3660" s="118"/>
      <c r="M3660" s="118"/>
      <c r="N3660" s="93"/>
    </row>
    <row r="3661" spans="2:14">
      <c r="B3661" s="118"/>
      <c r="C3661" s="118"/>
      <c r="D3661" s="118"/>
      <c r="E3661" s="118"/>
      <c r="F3661" s="118"/>
      <c r="G3661" s="118"/>
      <c r="H3661" s="118"/>
      <c r="I3661" s="118"/>
      <c r="J3661" s="118"/>
      <c r="K3661" s="118"/>
      <c r="L3661" s="118"/>
      <c r="M3661" s="118"/>
      <c r="N3661" s="93"/>
    </row>
    <row r="3662" spans="2:14">
      <c r="B3662" s="118"/>
      <c r="C3662" s="118"/>
      <c r="D3662" s="118"/>
      <c r="E3662" s="118"/>
      <c r="F3662" s="118"/>
      <c r="G3662" s="118"/>
      <c r="H3662" s="118"/>
      <c r="I3662" s="118"/>
      <c r="J3662" s="118"/>
      <c r="K3662" s="118"/>
      <c r="L3662" s="118"/>
      <c r="M3662" s="118"/>
      <c r="N3662" s="93"/>
    </row>
    <row r="3663" spans="2:14">
      <c r="B3663" s="118"/>
      <c r="C3663" s="118"/>
      <c r="D3663" s="118"/>
      <c r="E3663" s="118"/>
      <c r="F3663" s="118"/>
      <c r="G3663" s="118"/>
      <c r="H3663" s="118"/>
      <c r="I3663" s="118"/>
      <c r="J3663" s="118"/>
      <c r="K3663" s="118"/>
      <c r="L3663" s="118"/>
      <c r="M3663" s="118"/>
      <c r="N3663" s="93"/>
    </row>
    <row r="3664" spans="2:14">
      <c r="B3664" s="118"/>
      <c r="C3664" s="118"/>
      <c r="D3664" s="118"/>
      <c r="E3664" s="118"/>
      <c r="F3664" s="118"/>
      <c r="G3664" s="118"/>
      <c r="H3664" s="118"/>
      <c r="I3664" s="118"/>
      <c r="J3664" s="118"/>
      <c r="K3664" s="118"/>
      <c r="L3664" s="118"/>
      <c r="M3664" s="118"/>
      <c r="N3664" s="93"/>
    </row>
    <row r="3665" spans="2:14">
      <c r="B3665" s="118"/>
      <c r="C3665" s="118"/>
      <c r="D3665" s="118"/>
      <c r="E3665" s="118"/>
      <c r="F3665" s="118"/>
      <c r="G3665" s="118"/>
      <c r="H3665" s="118"/>
      <c r="I3665" s="118"/>
      <c r="J3665" s="118"/>
      <c r="K3665" s="118"/>
      <c r="L3665" s="118"/>
      <c r="M3665" s="118"/>
      <c r="N3665" s="93"/>
    </row>
    <row r="3666" spans="2:14">
      <c r="B3666" s="118"/>
      <c r="C3666" s="118"/>
      <c r="D3666" s="118"/>
      <c r="E3666" s="118"/>
      <c r="F3666" s="118"/>
      <c r="G3666" s="118"/>
      <c r="H3666" s="118"/>
      <c r="I3666" s="118"/>
      <c r="J3666" s="118"/>
      <c r="K3666" s="118"/>
      <c r="L3666" s="118"/>
      <c r="M3666" s="118"/>
      <c r="N3666" s="93"/>
    </row>
    <row r="3667" spans="2:14">
      <c r="B3667" s="118"/>
      <c r="C3667" s="118"/>
      <c r="D3667" s="118"/>
      <c r="E3667" s="118"/>
      <c r="F3667" s="118"/>
      <c r="G3667" s="118"/>
      <c r="H3667" s="118"/>
      <c r="I3667" s="118"/>
      <c r="J3667" s="118"/>
      <c r="K3667" s="118"/>
      <c r="L3667" s="118"/>
      <c r="M3667" s="118"/>
      <c r="N3667" s="93"/>
    </row>
    <row r="3668" spans="2:14">
      <c r="B3668" s="118"/>
      <c r="C3668" s="118"/>
      <c r="D3668" s="118"/>
      <c r="E3668" s="118"/>
      <c r="F3668" s="118"/>
      <c r="G3668" s="118"/>
      <c r="H3668" s="118"/>
      <c r="I3668" s="118"/>
      <c r="J3668" s="118"/>
      <c r="K3668" s="118"/>
      <c r="L3668" s="118"/>
      <c r="M3668" s="118"/>
      <c r="N3668" s="93"/>
    </row>
    <row r="3669" spans="2:14">
      <c r="B3669" s="118"/>
      <c r="C3669" s="118"/>
      <c r="D3669" s="118"/>
      <c r="E3669" s="118"/>
      <c r="F3669" s="118"/>
      <c r="G3669" s="118"/>
      <c r="H3669" s="118"/>
      <c r="I3669" s="118"/>
      <c r="J3669" s="118"/>
      <c r="K3669" s="118"/>
      <c r="L3669" s="118"/>
      <c r="M3669" s="118"/>
      <c r="N3669" s="93"/>
    </row>
    <row r="3670" spans="2:14">
      <c r="B3670" s="118"/>
      <c r="C3670" s="118"/>
      <c r="D3670" s="118"/>
      <c r="E3670" s="118"/>
      <c r="F3670" s="118"/>
      <c r="G3670" s="118"/>
      <c r="H3670" s="118"/>
      <c r="I3670" s="118"/>
      <c r="J3670" s="118"/>
      <c r="K3670" s="118"/>
      <c r="L3670" s="118"/>
      <c r="M3670" s="118"/>
      <c r="N3670" s="93"/>
    </row>
    <row r="3671" spans="2:14">
      <c r="B3671" s="118"/>
      <c r="C3671" s="118"/>
      <c r="D3671" s="118"/>
      <c r="E3671" s="118"/>
      <c r="F3671" s="118"/>
      <c r="G3671" s="118"/>
      <c r="H3671" s="118"/>
      <c r="I3671" s="118"/>
      <c r="J3671" s="118"/>
      <c r="K3671" s="118"/>
      <c r="L3671" s="118"/>
      <c r="M3671" s="118"/>
      <c r="N3671" s="93"/>
    </row>
    <row r="3672" spans="2:14">
      <c r="B3672" s="118"/>
      <c r="C3672" s="118"/>
      <c r="D3672" s="118"/>
      <c r="E3672" s="118"/>
      <c r="F3672" s="118"/>
      <c r="G3672" s="118"/>
      <c r="H3672" s="118"/>
      <c r="I3672" s="118"/>
      <c r="J3672" s="118"/>
      <c r="K3672" s="118"/>
      <c r="L3672" s="118"/>
      <c r="M3672" s="118"/>
      <c r="N3672" s="93"/>
    </row>
    <row r="3673" spans="2:14">
      <c r="B3673" s="118"/>
      <c r="C3673" s="118"/>
      <c r="D3673" s="118"/>
      <c r="E3673" s="118"/>
      <c r="F3673" s="118"/>
      <c r="G3673" s="118"/>
      <c r="H3673" s="118"/>
      <c r="I3673" s="118"/>
      <c r="J3673" s="118"/>
      <c r="K3673" s="118"/>
      <c r="L3673" s="118"/>
      <c r="M3673" s="118"/>
      <c r="N3673" s="93"/>
    </row>
    <row r="3674" spans="2:14">
      <c r="B3674" s="118"/>
      <c r="C3674" s="118"/>
      <c r="D3674" s="118"/>
      <c r="E3674" s="118"/>
      <c r="F3674" s="118"/>
      <c r="G3674" s="118"/>
      <c r="H3674" s="118"/>
      <c r="I3674" s="118"/>
      <c r="J3674" s="118"/>
      <c r="K3674" s="118"/>
      <c r="L3674" s="118"/>
      <c r="M3674" s="118"/>
      <c r="N3674" s="93"/>
    </row>
    <row r="3675" spans="2:14">
      <c r="B3675" s="118"/>
      <c r="C3675" s="118"/>
      <c r="D3675" s="118"/>
      <c r="E3675" s="118"/>
      <c r="F3675" s="118"/>
      <c r="G3675" s="118"/>
      <c r="H3675" s="118"/>
      <c r="I3675" s="118"/>
      <c r="J3675" s="118"/>
      <c r="K3675" s="118"/>
      <c r="L3675" s="118"/>
      <c r="M3675" s="118"/>
      <c r="N3675" s="93"/>
    </row>
    <row r="3676" spans="2:14">
      <c r="B3676" s="118"/>
      <c r="C3676" s="118"/>
      <c r="D3676" s="118"/>
      <c r="E3676" s="118"/>
      <c r="F3676" s="118"/>
      <c r="G3676" s="118"/>
      <c r="H3676" s="118"/>
      <c r="I3676" s="118"/>
      <c r="J3676" s="118"/>
      <c r="K3676" s="118"/>
      <c r="L3676" s="118"/>
      <c r="M3676" s="118"/>
      <c r="N3676" s="93"/>
    </row>
    <row r="3677" spans="2:14">
      <c r="B3677" s="118"/>
      <c r="C3677" s="118"/>
      <c r="D3677" s="118"/>
      <c r="E3677" s="118"/>
      <c r="F3677" s="118"/>
      <c r="G3677" s="118"/>
      <c r="H3677" s="118"/>
      <c r="I3677" s="118"/>
      <c r="J3677" s="118"/>
      <c r="K3677" s="118"/>
      <c r="L3677" s="118"/>
      <c r="M3677" s="118"/>
      <c r="N3677" s="93"/>
    </row>
    <row r="3678" spans="2:14">
      <c r="B3678" s="118"/>
      <c r="C3678" s="118"/>
      <c r="D3678" s="118"/>
      <c r="E3678" s="118"/>
      <c r="F3678" s="118"/>
      <c r="G3678" s="118"/>
      <c r="H3678" s="118"/>
      <c r="I3678" s="118"/>
      <c r="J3678" s="118"/>
      <c r="K3678" s="118"/>
      <c r="L3678" s="118"/>
      <c r="M3678" s="118"/>
      <c r="N3678" s="93"/>
    </row>
    <row r="3679" spans="2:14">
      <c r="B3679" s="118"/>
      <c r="C3679" s="118"/>
      <c r="D3679" s="118"/>
      <c r="E3679" s="118"/>
      <c r="F3679" s="118"/>
      <c r="G3679" s="118"/>
      <c r="H3679" s="118"/>
      <c r="I3679" s="118"/>
      <c r="J3679" s="118"/>
      <c r="K3679" s="118"/>
      <c r="L3679" s="118"/>
      <c r="M3679" s="118"/>
      <c r="N3679" s="93"/>
    </row>
    <row r="3680" spans="2:14">
      <c r="B3680" s="118"/>
      <c r="C3680" s="118"/>
      <c r="D3680" s="118"/>
      <c r="E3680" s="118"/>
      <c r="F3680" s="118"/>
      <c r="G3680" s="118"/>
      <c r="H3680" s="118"/>
      <c r="I3680" s="118"/>
      <c r="J3680" s="118"/>
      <c r="K3680" s="118"/>
      <c r="L3680" s="118"/>
      <c r="M3680" s="118"/>
      <c r="N3680" s="93"/>
    </row>
    <row r="3681" spans="2:14">
      <c r="B3681" s="118"/>
      <c r="C3681" s="118"/>
      <c r="D3681" s="118"/>
      <c r="E3681" s="118"/>
      <c r="F3681" s="118"/>
      <c r="G3681" s="118"/>
      <c r="H3681" s="118"/>
      <c r="I3681" s="118"/>
      <c r="J3681" s="118"/>
      <c r="K3681" s="118"/>
      <c r="L3681" s="118"/>
      <c r="M3681" s="118"/>
      <c r="N3681" s="93"/>
    </row>
    <row r="3682" spans="2:14">
      <c r="B3682" s="118"/>
      <c r="C3682" s="118"/>
      <c r="D3682" s="118"/>
      <c r="E3682" s="118"/>
      <c r="F3682" s="118"/>
      <c r="G3682" s="118"/>
      <c r="H3682" s="118"/>
      <c r="I3682" s="118"/>
      <c r="J3682" s="118"/>
      <c r="K3682" s="118"/>
      <c r="L3682" s="118"/>
      <c r="M3682" s="118"/>
      <c r="N3682" s="93"/>
    </row>
    <row r="3683" spans="2:14">
      <c r="B3683" s="118"/>
      <c r="C3683" s="118"/>
      <c r="D3683" s="118"/>
      <c r="E3683" s="118"/>
      <c r="F3683" s="118"/>
      <c r="G3683" s="118"/>
      <c r="H3683" s="118"/>
      <c r="I3683" s="118"/>
      <c r="J3683" s="118"/>
      <c r="K3683" s="118"/>
      <c r="L3683" s="118"/>
      <c r="M3683" s="118"/>
      <c r="N3683" s="93"/>
    </row>
    <row r="3684" spans="2:14">
      <c r="B3684" s="118"/>
      <c r="C3684" s="118"/>
      <c r="D3684" s="118"/>
      <c r="E3684" s="118"/>
      <c r="F3684" s="118"/>
      <c r="G3684" s="118"/>
      <c r="H3684" s="118"/>
      <c r="I3684" s="118"/>
      <c r="J3684" s="118"/>
      <c r="K3684" s="118"/>
      <c r="L3684" s="118"/>
      <c r="M3684" s="118"/>
      <c r="N3684" s="93"/>
    </row>
    <row r="3685" spans="2:14">
      <c r="B3685" s="118"/>
      <c r="C3685" s="118"/>
      <c r="D3685" s="118"/>
      <c r="E3685" s="118"/>
      <c r="F3685" s="118"/>
      <c r="G3685" s="118"/>
      <c r="H3685" s="118"/>
      <c r="I3685" s="118"/>
      <c r="J3685" s="118"/>
      <c r="K3685" s="118"/>
      <c r="L3685" s="118"/>
      <c r="M3685" s="118"/>
      <c r="N3685" s="93"/>
    </row>
    <row r="3686" spans="2:14">
      <c r="B3686" s="118"/>
      <c r="C3686" s="118"/>
      <c r="D3686" s="118"/>
      <c r="E3686" s="118"/>
      <c r="F3686" s="118"/>
      <c r="G3686" s="118"/>
      <c r="H3686" s="118"/>
      <c r="I3686" s="118"/>
      <c r="J3686" s="118"/>
      <c r="K3686" s="118"/>
      <c r="L3686" s="118"/>
      <c r="M3686" s="118"/>
      <c r="N3686" s="93"/>
    </row>
    <row r="3687" spans="2:14">
      <c r="B3687" s="118"/>
      <c r="C3687" s="118"/>
      <c r="D3687" s="118"/>
      <c r="E3687" s="118"/>
      <c r="F3687" s="118"/>
      <c r="G3687" s="118"/>
      <c r="H3687" s="118"/>
      <c r="I3687" s="118"/>
      <c r="J3687" s="118"/>
      <c r="K3687" s="118"/>
      <c r="L3687" s="118"/>
      <c r="M3687" s="118"/>
      <c r="N3687" s="93"/>
    </row>
    <row r="3688" spans="2:14">
      <c r="B3688" s="118"/>
      <c r="C3688" s="118"/>
      <c r="D3688" s="118"/>
      <c r="E3688" s="118"/>
      <c r="F3688" s="118"/>
      <c r="G3688" s="118"/>
      <c r="H3688" s="118"/>
      <c r="I3688" s="118"/>
      <c r="J3688" s="118"/>
      <c r="K3688" s="118"/>
      <c r="L3688" s="118"/>
      <c r="M3688" s="118"/>
      <c r="N3688" s="93"/>
    </row>
    <row r="3689" spans="2:14">
      <c r="B3689" s="118"/>
      <c r="C3689" s="118"/>
      <c r="D3689" s="118"/>
      <c r="E3689" s="118"/>
      <c r="F3689" s="118"/>
      <c r="G3689" s="118"/>
      <c r="H3689" s="118"/>
      <c r="I3689" s="118"/>
      <c r="J3689" s="118"/>
      <c r="K3689" s="118"/>
      <c r="L3689" s="118"/>
      <c r="M3689" s="118"/>
      <c r="N3689" s="93"/>
    </row>
    <row r="3690" spans="2:14">
      <c r="B3690" s="118"/>
      <c r="C3690" s="118"/>
      <c r="D3690" s="118"/>
      <c r="E3690" s="118"/>
      <c r="F3690" s="118"/>
      <c r="G3690" s="118"/>
      <c r="H3690" s="118"/>
      <c r="I3690" s="118"/>
      <c r="J3690" s="118"/>
      <c r="K3690" s="118"/>
      <c r="L3690" s="118"/>
      <c r="M3690" s="118"/>
      <c r="N3690" s="93"/>
    </row>
    <row r="3691" spans="2:14">
      <c r="B3691" s="118"/>
      <c r="C3691" s="118"/>
      <c r="D3691" s="118"/>
      <c r="E3691" s="118"/>
      <c r="F3691" s="118"/>
      <c r="G3691" s="118"/>
      <c r="H3691" s="118"/>
      <c r="I3691" s="118"/>
      <c r="J3691" s="118"/>
      <c r="K3691" s="118"/>
      <c r="L3691" s="118"/>
      <c r="M3691" s="118"/>
      <c r="N3691" s="93"/>
    </row>
    <row r="3692" spans="2:14">
      <c r="B3692" s="118"/>
      <c r="C3692" s="118"/>
      <c r="D3692" s="118"/>
      <c r="E3692" s="118"/>
      <c r="F3692" s="118"/>
      <c r="G3692" s="118"/>
      <c r="H3692" s="118"/>
      <c r="I3692" s="118"/>
      <c r="J3692" s="118"/>
      <c r="K3692" s="118"/>
      <c r="L3692" s="118"/>
      <c r="M3692" s="118"/>
      <c r="N3692" s="93"/>
    </row>
    <row r="3693" spans="2:14">
      <c r="B3693" s="118"/>
      <c r="C3693" s="118"/>
      <c r="D3693" s="118"/>
      <c r="E3693" s="118"/>
      <c r="F3693" s="118"/>
      <c r="G3693" s="118"/>
      <c r="H3693" s="118"/>
      <c r="I3693" s="118"/>
      <c r="J3693" s="118"/>
      <c r="K3693" s="118"/>
      <c r="L3693" s="118"/>
      <c r="M3693" s="118"/>
      <c r="N3693" s="93"/>
    </row>
    <row r="3694" spans="2:14">
      <c r="B3694" s="118"/>
      <c r="C3694" s="118"/>
      <c r="D3694" s="118"/>
      <c r="E3694" s="118"/>
      <c r="F3694" s="118"/>
      <c r="G3694" s="118"/>
      <c r="H3694" s="118"/>
      <c r="I3694" s="118"/>
      <c r="J3694" s="118"/>
      <c r="K3694" s="118"/>
      <c r="L3694" s="118"/>
      <c r="M3694" s="118"/>
      <c r="N3694" s="93"/>
    </row>
    <row r="3695" spans="2:14">
      <c r="B3695" s="118"/>
      <c r="C3695" s="118"/>
      <c r="D3695" s="118"/>
      <c r="E3695" s="118"/>
      <c r="F3695" s="118"/>
      <c r="G3695" s="118"/>
      <c r="H3695" s="118"/>
      <c r="I3695" s="118"/>
      <c r="J3695" s="118"/>
      <c r="K3695" s="118"/>
      <c r="L3695" s="118"/>
      <c r="M3695" s="118"/>
      <c r="N3695" s="93"/>
    </row>
    <row r="3696" spans="2:14">
      <c r="B3696" s="118"/>
      <c r="C3696" s="118"/>
      <c r="D3696" s="118"/>
      <c r="E3696" s="118"/>
      <c r="F3696" s="118"/>
      <c r="G3696" s="118"/>
      <c r="H3696" s="118"/>
      <c r="I3696" s="118"/>
      <c r="J3696" s="118"/>
      <c r="K3696" s="118"/>
      <c r="L3696" s="118"/>
      <c r="M3696" s="118"/>
      <c r="N3696" s="93"/>
    </row>
    <row r="3697" spans="2:14">
      <c r="B3697" s="118"/>
      <c r="C3697" s="118"/>
      <c r="D3697" s="118"/>
      <c r="E3697" s="118"/>
      <c r="F3697" s="118"/>
      <c r="G3697" s="118"/>
      <c r="H3697" s="118"/>
      <c r="I3697" s="118"/>
      <c r="J3697" s="118"/>
      <c r="K3697" s="118"/>
      <c r="L3697" s="118"/>
      <c r="M3697" s="118"/>
      <c r="N3697" s="93"/>
    </row>
    <row r="3698" spans="2:14">
      <c r="B3698" s="118"/>
      <c r="C3698" s="118"/>
      <c r="D3698" s="118"/>
      <c r="E3698" s="118"/>
      <c r="F3698" s="118"/>
      <c r="G3698" s="118"/>
      <c r="H3698" s="118"/>
      <c r="I3698" s="118"/>
      <c r="J3698" s="118"/>
      <c r="K3698" s="118"/>
      <c r="L3698" s="118"/>
      <c r="M3698" s="118"/>
      <c r="N3698" s="93"/>
    </row>
    <row r="3699" spans="2:14">
      <c r="B3699" s="118"/>
      <c r="C3699" s="118"/>
      <c r="D3699" s="118"/>
      <c r="E3699" s="118"/>
      <c r="F3699" s="118"/>
      <c r="G3699" s="118"/>
      <c r="H3699" s="118"/>
      <c r="I3699" s="118"/>
      <c r="J3699" s="118"/>
      <c r="K3699" s="118"/>
      <c r="L3699" s="118"/>
      <c r="M3699" s="118"/>
      <c r="N3699" s="93"/>
    </row>
    <row r="3700" spans="2:14">
      <c r="B3700" s="118"/>
      <c r="C3700" s="118"/>
      <c r="D3700" s="118"/>
      <c r="E3700" s="118"/>
      <c r="F3700" s="118"/>
      <c r="G3700" s="118"/>
      <c r="H3700" s="118"/>
      <c r="I3700" s="118"/>
      <c r="J3700" s="118"/>
      <c r="K3700" s="118"/>
      <c r="L3700" s="118"/>
      <c r="M3700" s="118"/>
      <c r="N3700" s="93"/>
    </row>
    <row r="3701" spans="2:14">
      <c r="B3701" s="118"/>
      <c r="C3701" s="118"/>
      <c r="D3701" s="118"/>
      <c r="E3701" s="118"/>
      <c r="F3701" s="118"/>
      <c r="G3701" s="118"/>
      <c r="H3701" s="118"/>
      <c r="I3701" s="118"/>
      <c r="J3701" s="118"/>
      <c r="K3701" s="118"/>
      <c r="L3701" s="118"/>
      <c r="M3701" s="118"/>
      <c r="N3701" s="93"/>
    </row>
    <row r="3702" spans="2:14">
      <c r="B3702" s="118"/>
      <c r="C3702" s="118"/>
      <c r="D3702" s="118"/>
      <c r="E3702" s="118"/>
      <c r="F3702" s="118"/>
      <c r="G3702" s="118"/>
      <c r="H3702" s="118"/>
      <c r="I3702" s="118"/>
      <c r="J3702" s="118"/>
      <c r="K3702" s="118"/>
      <c r="L3702" s="118"/>
      <c r="M3702" s="118"/>
      <c r="N3702" s="93"/>
    </row>
    <row r="3703" spans="2:14">
      <c r="B3703" s="118"/>
      <c r="C3703" s="118"/>
      <c r="D3703" s="118"/>
      <c r="E3703" s="118"/>
      <c r="F3703" s="118"/>
      <c r="G3703" s="118"/>
      <c r="H3703" s="118"/>
      <c r="I3703" s="118"/>
      <c r="J3703" s="118"/>
      <c r="K3703" s="118"/>
      <c r="L3703" s="118"/>
      <c r="M3703" s="118"/>
      <c r="N3703" s="93"/>
    </row>
    <row r="3704" spans="2:14">
      <c r="B3704" s="118"/>
      <c r="C3704" s="118"/>
      <c r="D3704" s="118"/>
      <c r="E3704" s="118"/>
      <c r="F3704" s="118"/>
      <c r="G3704" s="118"/>
      <c r="H3704" s="118"/>
      <c r="I3704" s="118"/>
      <c r="J3704" s="118"/>
      <c r="K3704" s="118"/>
      <c r="L3704" s="118"/>
      <c r="M3704" s="118"/>
      <c r="N3704" s="93"/>
    </row>
    <row r="3705" spans="2:14">
      <c r="B3705" s="118"/>
      <c r="C3705" s="118"/>
      <c r="D3705" s="118"/>
      <c r="E3705" s="118"/>
      <c r="F3705" s="118"/>
      <c r="G3705" s="118"/>
      <c r="H3705" s="118"/>
      <c r="I3705" s="118"/>
      <c r="J3705" s="118"/>
      <c r="K3705" s="118"/>
      <c r="L3705" s="118"/>
      <c r="M3705" s="118"/>
      <c r="N3705" s="93"/>
    </row>
    <row r="3706" spans="2:14">
      <c r="B3706" s="118"/>
      <c r="C3706" s="118"/>
      <c r="D3706" s="118"/>
      <c r="E3706" s="118"/>
      <c r="F3706" s="118"/>
      <c r="G3706" s="118"/>
      <c r="H3706" s="118"/>
      <c r="I3706" s="118"/>
      <c r="J3706" s="118"/>
      <c r="K3706" s="118"/>
      <c r="L3706" s="118"/>
      <c r="M3706" s="118"/>
      <c r="N3706" s="93"/>
    </row>
    <row r="3707" spans="2:14">
      <c r="B3707" s="118"/>
      <c r="C3707" s="118"/>
      <c r="D3707" s="118"/>
      <c r="E3707" s="118"/>
      <c r="F3707" s="118"/>
      <c r="G3707" s="118"/>
      <c r="H3707" s="118"/>
      <c r="I3707" s="118"/>
      <c r="J3707" s="118"/>
      <c r="K3707" s="118"/>
      <c r="L3707" s="118"/>
      <c r="M3707" s="118"/>
      <c r="N3707" s="93"/>
    </row>
    <row r="3708" spans="2:14">
      <c r="B3708" s="118"/>
      <c r="C3708" s="118"/>
      <c r="D3708" s="118"/>
      <c r="E3708" s="118"/>
      <c r="F3708" s="118"/>
      <c r="G3708" s="118"/>
      <c r="H3708" s="118"/>
      <c r="I3708" s="118"/>
      <c r="J3708" s="118"/>
      <c r="K3708" s="118"/>
      <c r="L3708" s="118"/>
      <c r="M3708" s="118"/>
      <c r="N3708" s="93"/>
    </row>
    <row r="3709" spans="2:14">
      <c r="B3709" s="118"/>
      <c r="C3709" s="118"/>
      <c r="D3709" s="118"/>
      <c r="E3709" s="118"/>
      <c r="F3709" s="118"/>
      <c r="G3709" s="118"/>
      <c r="H3709" s="118"/>
      <c r="I3709" s="118"/>
      <c r="J3709" s="118"/>
      <c r="K3709" s="118"/>
      <c r="L3709" s="118"/>
      <c r="M3709" s="118"/>
      <c r="N3709" s="93"/>
    </row>
    <row r="3710" spans="2:14">
      <c r="B3710" s="118"/>
      <c r="C3710" s="118"/>
      <c r="D3710" s="118"/>
      <c r="E3710" s="118"/>
      <c r="F3710" s="118"/>
      <c r="G3710" s="118"/>
      <c r="H3710" s="118"/>
      <c r="I3710" s="118"/>
      <c r="J3710" s="118"/>
      <c r="K3710" s="118"/>
      <c r="L3710" s="118"/>
      <c r="M3710" s="118"/>
      <c r="N3710" s="93"/>
    </row>
    <row r="3711" spans="2:14">
      <c r="B3711" s="118"/>
      <c r="C3711" s="118"/>
      <c r="D3711" s="118"/>
      <c r="E3711" s="118"/>
      <c r="F3711" s="118"/>
      <c r="G3711" s="118"/>
      <c r="H3711" s="118"/>
      <c r="I3711" s="118"/>
      <c r="J3711" s="118"/>
      <c r="K3711" s="118"/>
      <c r="L3711" s="118"/>
      <c r="M3711" s="118"/>
      <c r="N3711" s="93"/>
    </row>
    <row r="3712" spans="2:14">
      <c r="B3712" s="118"/>
      <c r="C3712" s="118"/>
      <c r="D3712" s="118"/>
      <c r="E3712" s="118"/>
      <c r="F3712" s="118"/>
      <c r="G3712" s="118"/>
      <c r="H3712" s="118"/>
      <c r="I3712" s="118"/>
      <c r="J3712" s="118"/>
      <c r="K3712" s="118"/>
      <c r="L3712" s="118"/>
      <c r="M3712" s="118"/>
      <c r="N3712" s="93"/>
    </row>
    <row r="3713" spans="2:14">
      <c r="B3713" s="118"/>
      <c r="C3713" s="118"/>
      <c r="D3713" s="118"/>
      <c r="E3713" s="118"/>
      <c r="F3713" s="118"/>
      <c r="G3713" s="118"/>
      <c r="H3713" s="118"/>
      <c r="I3713" s="118"/>
      <c r="J3713" s="118"/>
      <c r="K3713" s="118"/>
      <c r="L3713" s="118"/>
      <c r="M3713" s="118"/>
      <c r="N3713" s="93"/>
    </row>
    <row r="3714" spans="2:14">
      <c r="B3714" s="118"/>
      <c r="C3714" s="118"/>
      <c r="D3714" s="118"/>
      <c r="E3714" s="118"/>
      <c r="F3714" s="118"/>
      <c r="G3714" s="118"/>
      <c r="H3714" s="118"/>
      <c r="I3714" s="118"/>
      <c r="J3714" s="118"/>
      <c r="K3714" s="118"/>
      <c r="L3714" s="118"/>
      <c r="M3714" s="118"/>
      <c r="N3714" s="93"/>
    </row>
    <row r="3715" spans="2:14">
      <c r="B3715" s="118"/>
      <c r="C3715" s="118"/>
      <c r="D3715" s="118"/>
      <c r="E3715" s="118"/>
      <c r="F3715" s="118"/>
      <c r="G3715" s="118"/>
      <c r="H3715" s="118"/>
      <c r="I3715" s="118"/>
      <c r="J3715" s="118"/>
      <c r="K3715" s="118"/>
      <c r="L3715" s="118"/>
      <c r="M3715" s="118"/>
      <c r="N3715" s="93"/>
    </row>
    <row r="3716" spans="2:14">
      <c r="B3716" s="118"/>
      <c r="C3716" s="118"/>
      <c r="D3716" s="118"/>
      <c r="E3716" s="118"/>
      <c r="F3716" s="118"/>
      <c r="G3716" s="118"/>
      <c r="H3716" s="118"/>
      <c r="I3716" s="118"/>
      <c r="J3716" s="118"/>
      <c r="K3716" s="118"/>
      <c r="L3716" s="118"/>
      <c r="M3716" s="118"/>
      <c r="N3716" s="93"/>
    </row>
    <row r="3717" spans="2:14">
      <c r="B3717" s="118"/>
      <c r="C3717" s="118"/>
      <c r="D3717" s="118"/>
      <c r="E3717" s="118"/>
      <c r="F3717" s="118"/>
      <c r="G3717" s="118"/>
      <c r="H3717" s="118"/>
      <c r="I3717" s="118"/>
      <c r="J3717" s="118"/>
      <c r="K3717" s="118"/>
      <c r="L3717" s="118"/>
      <c r="M3717" s="118"/>
      <c r="N3717" s="93"/>
    </row>
    <row r="3718" spans="2:14">
      <c r="B3718" s="118"/>
      <c r="C3718" s="118"/>
      <c r="D3718" s="118"/>
      <c r="E3718" s="118"/>
      <c r="F3718" s="118"/>
      <c r="G3718" s="118"/>
      <c r="H3718" s="118"/>
      <c r="I3718" s="118"/>
      <c r="J3718" s="118"/>
      <c r="K3718" s="118"/>
      <c r="L3718" s="118"/>
      <c r="M3718" s="118"/>
      <c r="N3718" s="93"/>
    </row>
    <row r="3719" spans="2:14">
      <c r="B3719" s="118"/>
      <c r="C3719" s="118"/>
      <c r="D3719" s="118"/>
      <c r="E3719" s="118"/>
      <c r="F3719" s="118"/>
      <c r="G3719" s="118"/>
      <c r="H3719" s="118"/>
      <c r="I3719" s="118"/>
      <c r="J3719" s="118"/>
      <c r="K3719" s="118"/>
      <c r="L3719" s="118"/>
      <c r="M3719" s="118"/>
      <c r="N3719" s="93"/>
    </row>
    <row r="3720" spans="2:14">
      <c r="B3720" s="118"/>
      <c r="C3720" s="118"/>
      <c r="D3720" s="118"/>
      <c r="E3720" s="118"/>
      <c r="F3720" s="118"/>
      <c r="G3720" s="118"/>
      <c r="H3720" s="118"/>
      <c r="I3720" s="118"/>
      <c r="J3720" s="118"/>
      <c r="K3720" s="118"/>
      <c r="L3720" s="118"/>
      <c r="M3720" s="118"/>
      <c r="N3720" s="93"/>
    </row>
    <row r="3721" spans="2:14">
      <c r="B3721" s="118"/>
      <c r="C3721" s="118"/>
      <c r="D3721" s="118"/>
      <c r="E3721" s="118"/>
      <c r="F3721" s="118"/>
      <c r="G3721" s="118"/>
      <c r="H3721" s="118"/>
      <c r="I3721" s="118"/>
      <c r="J3721" s="118"/>
      <c r="K3721" s="118"/>
      <c r="L3721" s="118"/>
      <c r="M3721" s="118"/>
      <c r="N3721" s="93"/>
    </row>
    <row r="3722" spans="2:14">
      <c r="B3722" s="118"/>
      <c r="C3722" s="118"/>
      <c r="D3722" s="118"/>
      <c r="E3722" s="118"/>
      <c r="F3722" s="118"/>
      <c r="G3722" s="118"/>
      <c r="H3722" s="118"/>
      <c r="I3722" s="118"/>
      <c r="J3722" s="118"/>
      <c r="K3722" s="118"/>
      <c r="L3722" s="118"/>
      <c r="M3722" s="118"/>
      <c r="N3722" s="93"/>
    </row>
    <row r="3723" spans="2:14">
      <c r="B3723" s="118"/>
      <c r="C3723" s="118"/>
      <c r="D3723" s="118"/>
      <c r="E3723" s="118"/>
      <c r="F3723" s="118"/>
      <c r="G3723" s="118"/>
      <c r="H3723" s="118"/>
      <c r="I3723" s="118"/>
      <c r="J3723" s="118"/>
      <c r="K3723" s="118"/>
      <c r="L3723" s="118"/>
      <c r="M3723" s="118"/>
      <c r="N3723" s="93"/>
    </row>
    <row r="3724" spans="2:14">
      <c r="B3724" s="118"/>
      <c r="C3724" s="118"/>
      <c r="D3724" s="118"/>
      <c r="E3724" s="118"/>
      <c r="F3724" s="118"/>
      <c r="G3724" s="118"/>
      <c r="H3724" s="118"/>
      <c r="I3724" s="118"/>
      <c r="J3724" s="118"/>
      <c r="K3724" s="118"/>
      <c r="L3724" s="118"/>
      <c r="M3724" s="118"/>
      <c r="N3724" s="93"/>
    </row>
    <row r="3725" spans="2:14">
      <c r="B3725" s="118"/>
      <c r="C3725" s="118"/>
      <c r="D3725" s="118"/>
      <c r="E3725" s="118"/>
      <c r="F3725" s="118"/>
      <c r="G3725" s="118"/>
      <c r="H3725" s="118"/>
      <c r="I3725" s="118"/>
      <c r="J3725" s="118"/>
      <c r="K3725" s="118"/>
      <c r="L3725" s="118"/>
      <c r="M3725" s="118"/>
      <c r="N3725" s="93"/>
    </row>
    <row r="3726" spans="2:14">
      <c r="B3726" s="118"/>
      <c r="C3726" s="118"/>
      <c r="D3726" s="118"/>
      <c r="E3726" s="118"/>
      <c r="F3726" s="118"/>
      <c r="G3726" s="118"/>
      <c r="H3726" s="118"/>
      <c r="I3726" s="118"/>
      <c r="J3726" s="118"/>
      <c r="K3726" s="118"/>
      <c r="L3726" s="118"/>
      <c r="M3726" s="118"/>
      <c r="N3726" s="93"/>
    </row>
    <row r="3727" spans="2:14">
      <c r="B3727" s="118"/>
      <c r="C3727" s="118"/>
      <c r="D3727" s="118"/>
      <c r="E3727" s="118"/>
      <c r="F3727" s="118"/>
      <c r="G3727" s="118"/>
      <c r="H3727" s="118"/>
      <c r="I3727" s="118"/>
      <c r="J3727" s="118"/>
      <c r="K3727" s="118"/>
      <c r="L3727" s="118"/>
      <c r="M3727" s="118"/>
      <c r="N3727" s="93"/>
    </row>
    <row r="3728" spans="2:14">
      <c r="B3728" s="118"/>
      <c r="C3728" s="118"/>
      <c r="D3728" s="118"/>
      <c r="E3728" s="118"/>
      <c r="F3728" s="118"/>
      <c r="G3728" s="118"/>
      <c r="H3728" s="118"/>
      <c r="I3728" s="118"/>
      <c r="J3728" s="118"/>
      <c r="K3728" s="118"/>
      <c r="L3728" s="118"/>
      <c r="M3728" s="118"/>
      <c r="N3728" s="93"/>
    </row>
    <row r="3729" spans="2:14">
      <c r="B3729" s="118"/>
      <c r="C3729" s="118"/>
      <c r="D3729" s="118"/>
      <c r="E3729" s="118"/>
      <c r="F3729" s="118"/>
      <c r="G3729" s="118"/>
      <c r="H3729" s="118"/>
      <c r="I3729" s="118"/>
      <c r="J3729" s="118"/>
      <c r="K3729" s="118"/>
      <c r="L3729" s="118"/>
      <c r="M3729" s="118"/>
      <c r="N3729" s="93"/>
    </row>
    <row r="3730" spans="2:14">
      <c r="B3730" s="118"/>
      <c r="C3730" s="118"/>
      <c r="D3730" s="118"/>
      <c r="E3730" s="118"/>
      <c r="F3730" s="118"/>
      <c r="G3730" s="118"/>
      <c r="H3730" s="118"/>
      <c r="I3730" s="118"/>
      <c r="J3730" s="118"/>
      <c r="K3730" s="118"/>
      <c r="L3730" s="118"/>
      <c r="M3730" s="118"/>
      <c r="N3730" s="93"/>
    </row>
    <row r="3731" spans="2:14">
      <c r="B3731" s="118"/>
      <c r="C3731" s="118"/>
      <c r="D3731" s="118"/>
      <c r="E3731" s="118"/>
      <c r="F3731" s="118"/>
      <c r="G3731" s="118"/>
      <c r="H3731" s="118"/>
      <c r="I3731" s="118"/>
      <c r="J3731" s="118"/>
      <c r="K3731" s="118"/>
      <c r="L3731" s="118"/>
      <c r="M3731" s="118"/>
      <c r="N3731" s="93"/>
    </row>
    <row r="3732" spans="2:14">
      <c r="B3732" s="118"/>
      <c r="C3732" s="118"/>
      <c r="D3732" s="118"/>
      <c r="E3732" s="118"/>
      <c r="F3732" s="118"/>
      <c r="G3732" s="118"/>
      <c r="H3732" s="118"/>
      <c r="I3732" s="118"/>
      <c r="J3732" s="118"/>
      <c r="K3732" s="118"/>
      <c r="L3732" s="118"/>
      <c r="M3732" s="118"/>
      <c r="N3732" s="93"/>
    </row>
    <row r="3733" spans="2:14">
      <c r="B3733" s="118"/>
      <c r="C3733" s="118"/>
      <c r="D3733" s="118"/>
      <c r="E3733" s="118"/>
      <c r="F3733" s="118"/>
      <c r="G3733" s="118"/>
      <c r="H3733" s="118"/>
      <c r="I3733" s="118"/>
      <c r="J3733" s="118"/>
      <c r="K3733" s="118"/>
      <c r="L3733" s="118"/>
      <c r="M3733" s="118"/>
      <c r="N3733" s="93"/>
    </row>
    <row r="3734" spans="2:14">
      <c r="B3734" s="118"/>
      <c r="C3734" s="118"/>
      <c r="D3734" s="118"/>
      <c r="E3734" s="118"/>
      <c r="F3734" s="118"/>
      <c r="G3734" s="118"/>
      <c r="H3734" s="118"/>
      <c r="I3734" s="118"/>
      <c r="J3734" s="118"/>
      <c r="K3734" s="118"/>
      <c r="L3734" s="118"/>
      <c r="M3734" s="118"/>
      <c r="N3734" s="93"/>
    </row>
    <row r="3735" spans="2:14">
      <c r="B3735" s="118"/>
      <c r="C3735" s="118"/>
      <c r="D3735" s="118"/>
      <c r="E3735" s="118"/>
      <c r="F3735" s="118"/>
      <c r="G3735" s="118"/>
      <c r="H3735" s="118"/>
      <c r="I3735" s="118"/>
      <c r="J3735" s="118"/>
      <c r="K3735" s="118"/>
      <c r="L3735" s="118"/>
      <c r="M3735" s="118"/>
      <c r="N3735" s="93"/>
    </row>
    <row r="3736" spans="2:14">
      <c r="B3736" s="118"/>
      <c r="C3736" s="118"/>
      <c r="D3736" s="118"/>
      <c r="E3736" s="118"/>
      <c r="F3736" s="118"/>
      <c r="G3736" s="118"/>
      <c r="H3736" s="118"/>
      <c r="I3736" s="118"/>
      <c r="J3736" s="118"/>
      <c r="K3736" s="118"/>
      <c r="L3736" s="118"/>
      <c r="M3736" s="118"/>
      <c r="N3736" s="93"/>
    </row>
    <row r="3737" spans="2:14">
      <c r="B3737" s="118"/>
      <c r="C3737" s="118"/>
      <c r="D3737" s="118"/>
      <c r="E3737" s="118"/>
      <c r="F3737" s="118"/>
      <c r="G3737" s="118"/>
      <c r="H3737" s="118"/>
      <c r="I3737" s="118"/>
      <c r="J3737" s="118"/>
      <c r="K3737" s="118"/>
      <c r="L3737" s="118"/>
      <c r="M3737" s="118"/>
      <c r="N3737" s="93"/>
    </row>
    <row r="3738" spans="2:14">
      <c r="B3738" s="118"/>
      <c r="C3738" s="118"/>
      <c r="D3738" s="118"/>
      <c r="E3738" s="118"/>
      <c r="F3738" s="118"/>
      <c r="G3738" s="118"/>
      <c r="H3738" s="118"/>
      <c r="I3738" s="118"/>
      <c r="J3738" s="118"/>
      <c r="K3738" s="118"/>
      <c r="L3738" s="118"/>
      <c r="M3738" s="118"/>
      <c r="N3738" s="93"/>
    </row>
    <row r="3739" spans="2:14">
      <c r="B3739" s="118"/>
      <c r="C3739" s="118"/>
      <c r="D3739" s="118"/>
      <c r="E3739" s="118"/>
      <c r="F3739" s="118"/>
      <c r="G3739" s="118"/>
      <c r="H3739" s="118"/>
      <c r="I3739" s="118"/>
      <c r="J3739" s="118"/>
      <c r="K3739" s="118"/>
      <c r="L3739" s="118"/>
      <c r="M3739" s="118"/>
      <c r="N3739" s="93"/>
    </row>
    <row r="3740" spans="2:14">
      <c r="B3740" s="118"/>
      <c r="C3740" s="118"/>
      <c r="D3740" s="118"/>
      <c r="E3740" s="118"/>
      <c r="F3740" s="118"/>
      <c r="G3740" s="118"/>
      <c r="H3740" s="118"/>
      <c r="I3740" s="118"/>
      <c r="J3740" s="118"/>
      <c r="K3740" s="118"/>
      <c r="L3740" s="118"/>
      <c r="M3740" s="118"/>
      <c r="N3740" s="93"/>
    </row>
    <row r="3741" spans="2:14">
      <c r="B3741" s="118"/>
      <c r="C3741" s="118"/>
      <c r="D3741" s="118"/>
      <c r="E3741" s="118"/>
      <c r="F3741" s="118"/>
      <c r="G3741" s="118"/>
      <c r="H3741" s="118"/>
      <c r="I3741" s="118"/>
      <c r="J3741" s="118"/>
      <c r="K3741" s="118"/>
      <c r="L3741" s="118"/>
      <c r="M3741" s="118"/>
      <c r="N3741" s="93"/>
    </row>
    <row r="3742" spans="2:14">
      <c r="B3742" s="118"/>
      <c r="C3742" s="118"/>
      <c r="D3742" s="118"/>
      <c r="E3742" s="118"/>
      <c r="F3742" s="118"/>
      <c r="G3742" s="118"/>
      <c r="H3742" s="118"/>
      <c r="I3742" s="118"/>
      <c r="J3742" s="118"/>
      <c r="K3742" s="118"/>
      <c r="L3742" s="118"/>
      <c r="M3742" s="118"/>
      <c r="N3742" s="93"/>
    </row>
    <row r="3743" spans="2:14">
      <c r="B3743" s="118"/>
      <c r="C3743" s="118"/>
      <c r="D3743" s="118"/>
      <c r="E3743" s="118"/>
      <c r="F3743" s="118"/>
      <c r="G3743" s="118"/>
      <c r="H3743" s="118"/>
      <c r="I3743" s="118"/>
      <c r="J3743" s="118"/>
      <c r="K3743" s="118"/>
      <c r="L3743" s="118"/>
      <c r="M3743" s="118"/>
      <c r="N3743" s="93"/>
    </row>
    <row r="3744" spans="2:14">
      <c r="B3744" s="118"/>
      <c r="C3744" s="118"/>
      <c r="D3744" s="118"/>
      <c r="E3744" s="118"/>
      <c r="F3744" s="118"/>
      <c r="G3744" s="118"/>
      <c r="H3744" s="118"/>
      <c r="I3744" s="118"/>
      <c r="J3744" s="118"/>
      <c r="K3744" s="118"/>
      <c r="L3744" s="118"/>
      <c r="M3744" s="118"/>
      <c r="N3744" s="93"/>
    </row>
    <row r="3745" spans="2:14">
      <c r="B3745" s="118"/>
      <c r="C3745" s="118"/>
      <c r="D3745" s="118"/>
      <c r="E3745" s="118"/>
      <c r="F3745" s="118"/>
      <c r="G3745" s="118"/>
      <c r="H3745" s="118"/>
      <c r="I3745" s="118"/>
      <c r="J3745" s="118"/>
      <c r="K3745" s="118"/>
      <c r="L3745" s="118"/>
      <c r="M3745" s="118"/>
      <c r="N3745" s="93"/>
    </row>
    <row r="3746" spans="2:14">
      <c r="B3746" s="118"/>
      <c r="C3746" s="118"/>
      <c r="D3746" s="118"/>
      <c r="E3746" s="118"/>
      <c r="F3746" s="118"/>
      <c r="G3746" s="118"/>
      <c r="H3746" s="118"/>
      <c r="I3746" s="118"/>
      <c r="J3746" s="118"/>
      <c r="K3746" s="118"/>
      <c r="L3746" s="118"/>
      <c r="M3746" s="118"/>
      <c r="N3746" s="93"/>
    </row>
    <row r="3747" spans="2:14">
      <c r="B3747" s="118"/>
      <c r="C3747" s="118"/>
      <c r="D3747" s="118"/>
      <c r="E3747" s="118"/>
      <c r="F3747" s="118"/>
      <c r="G3747" s="118"/>
      <c r="H3747" s="118"/>
      <c r="I3747" s="118"/>
      <c r="J3747" s="118"/>
      <c r="K3747" s="118"/>
      <c r="L3747" s="118"/>
      <c r="M3747" s="118"/>
      <c r="N3747" s="93"/>
    </row>
    <row r="3748" spans="2:14">
      <c r="B3748" s="118"/>
      <c r="C3748" s="118"/>
      <c r="D3748" s="118"/>
      <c r="E3748" s="118"/>
      <c r="F3748" s="118"/>
      <c r="G3748" s="118"/>
      <c r="H3748" s="118"/>
      <c r="I3748" s="118"/>
      <c r="J3748" s="118"/>
      <c r="K3748" s="118"/>
      <c r="L3748" s="118"/>
      <c r="M3748" s="118"/>
      <c r="N3748" s="93"/>
    </row>
    <row r="3749" spans="2:14">
      <c r="B3749" s="118"/>
      <c r="C3749" s="118"/>
      <c r="D3749" s="118"/>
      <c r="E3749" s="118"/>
      <c r="F3749" s="118"/>
      <c r="G3749" s="118"/>
      <c r="H3749" s="118"/>
      <c r="I3749" s="118"/>
      <c r="J3749" s="118"/>
      <c r="K3749" s="118"/>
      <c r="L3749" s="118"/>
      <c r="M3749" s="118"/>
      <c r="N3749" s="93"/>
    </row>
    <row r="3750" spans="2:14">
      <c r="B3750" s="118"/>
      <c r="C3750" s="118"/>
      <c r="D3750" s="118"/>
      <c r="E3750" s="118"/>
      <c r="F3750" s="118"/>
      <c r="G3750" s="118"/>
      <c r="H3750" s="118"/>
      <c r="I3750" s="118"/>
      <c r="J3750" s="118"/>
      <c r="K3750" s="118"/>
      <c r="L3750" s="118"/>
      <c r="M3750" s="118"/>
      <c r="N3750" s="93"/>
    </row>
    <row r="3751" spans="2:14">
      <c r="B3751" s="118"/>
      <c r="C3751" s="118"/>
      <c r="D3751" s="118"/>
      <c r="E3751" s="118"/>
      <c r="F3751" s="118"/>
      <c r="G3751" s="118"/>
      <c r="H3751" s="118"/>
      <c r="I3751" s="118"/>
      <c r="J3751" s="118"/>
      <c r="K3751" s="118"/>
      <c r="L3751" s="118"/>
      <c r="M3751" s="118"/>
      <c r="N3751" s="93"/>
    </row>
    <row r="3752" spans="2:14">
      <c r="B3752" s="118"/>
      <c r="C3752" s="118"/>
      <c r="D3752" s="118"/>
      <c r="E3752" s="118"/>
      <c r="F3752" s="118"/>
      <c r="G3752" s="118"/>
      <c r="H3752" s="118"/>
      <c r="I3752" s="118"/>
      <c r="J3752" s="118"/>
      <c r="K3752" s="118"/>
      <c r="L3752" s="118"/>
      <c r="M3752" s="118"/>
      <c r="N3752" s="93"/>
    </row>
    <row r="3753" spans="2:14">
      <c r="B3753" s="118"/>
      <c r="C3753" s="118"/>
      <c r="D3753" s="118"/>
      <c r="E3753" s="118"/>
      <c r="F3753" s="118"/>
      <c r="G3753" s="118"/>
      <c r="H3753" s="118"/>
      <c r="I3753" s="118"/>
      <c r="J3753" s="118"/>
      <c r="K3753" s="118"/>
      <c r="L3753" s="118"/>
      <c r="M3753" s="118"/>
      <c r="N3753" s="93"/>
    </row>
    <row r="3754" spans="2:14">
      <c r="B3754" s="118"/>
      <c r="C3754" s="118"/>
      <c r="D3754" s="118"/>
      <c r="E3754" s="118"/>
      <c r="F3754" s="118"/>
      <c r="G3754" s="118"/>
      <c r="H3754" s="118"/>
      <c r="I3754" s="118"/>
      <c r="J3754" s="118"/>
      <c r="K3754" s="118"/>
      <c r="L3754" s="118"/>
      <c r="M3754" s="118"/>
      <c r="N3754" s="93"/>
    </row>
    <row r="3755" spans="2:14">
      <c r="B3755" s="118"/>
      <c r="C3755" s="118"/>
      <c r="D3755" s="118"/>
      <c r="E3755" s="118"/>
      <c r="F3755" s="118"/>
      <c r="G3755" s="118"/>
      <c r="H3755" s="118"/>
      <c r="I3755" s="118"/>
      <c r="J3755" s="118"/>
      <c r="K3755" s="118"/>
      <c r="L3755" s="118"/>
      <c r="M3755" s="118"/>
      <c r="N3755" s="93"/>
    </row>
    <row r="3756" spans="2:14">
      <c r="B3756" s="118"/>
      <c r="C3756" s="118"/>
      <c r="D3756" s="118"/>
      <c r="E3756" s="118"/>
      <c r="F3756" s="118"/>
      <c r="G3756" s="118"/>
      <c r="H3756" s="118"/>
      <c r="I3756" s="118"/>
      <c r="J3756" s="118"/>
      <c r="K3756" s="118"/>
      <c r="L3756" s="118"/>
      <c r="M3756" s="118"/>
      <c r="N3756" s="93"/>
    </row>
    <row r="3757" spans="2:14">
      <c r="B3757" s="118"/>
      <c r="C3757" s="118"/>
      <c r="D3757" s="118"/>
      <c r="E3757" s="118"/>
      <c r="F3757" s="118"/>
      <c r="G3757" s="118"/>
      <c r="H3757" s="118"/>
      <c r="I3757" s="118"/>
      <c r="J3757" s="118"/>
      <c r="K3757" s="118"/>
      <c r="L3757" s="118"/>
      <c r="M3757" s="118"/>
      <c r="N3757" s="93"/>
    </row>
    <row r="3758" spans="2:14">
      <c r="B3758" s="118"/>
      <c r="C3758" s="118"/>
      <c r="D3758" s="118"/>
      <c r="E3758" s="118"/>
      <c r="F3758" s="118"/>
      <c r="G3758" s="118"/>
      <c r="H3758" s="118"/>
      <c r="I3758" s="118"/>
      <c r="J3758" s="118"/>
      <c r="K3758" s="118"/>
      <c r="L3758" s="118"/>
      <c r="M3758" s="118"/>
      <c r="N3758" s="93"/>
    </row>
    <row r="3759" spans="2:14">
      <c r="B3759" s="118"/>
      <c r="C3759" s="118"/>
      <c r="D3759" s="118"/>
      <c r="E3759" s="118"/>
      <c r="F3759" s="118"/>
      <c r="G3759" s="118"/>
      <c r="H3759" s="118"/>
      <c r="I3759" s="118"/>
      <c r="J3759" s="118"/>
      <c r="K3759" s="118"/>
      <c r="L3759" s="118"/>
      <c r="M3759" s="118"/>
      <c r="N3759" s="93"/>
    </row>
    <row r="3760" spans="2:14">
      <c r="B3760" s="118"/>
      <c r="C3760" s="118"/>
      <c r="D3760" s="118"/>
      <c r="E3760" s="118"/>
      <c r="F3760" s="118"/>
      <c r="G3760" s="118"/>
      <c r="H3760" s="118"/>
      <c r="I3760" s="118"/>
      <c r="J3760" s="118"/>
      <c r="K3760" s="118"/>
      <c r="L3760" s="118"/>
      <c r="M3760" s="118"/>
      <c r="N3760" s="93"/>
    </row>
    <row r="3761" spans="2:14">
      <c r="B3761" s="118"/>
      <c r="C3761" s="118"/>
      <c r="D3761" s="118"/>
      <c r="E3761" s="118"/>
      <c r="F3761" s="118"/>
      <c r="G3761" s="118"/>
      <c r="H3761" s="118"/>
      <c r="I3761" s="118"/>
      <c r="J3761" s="118"/>
      <c r="K3761" s="118"/>
      <c r="L3761" s="118"/>
      <c r="M3761" s="118"/>
      <c r="N3761" s="93"/>
    </row>
    <row r="3762" spans="2:14">
      <c r="B3762" s="118"/>
      <c r="C3762" s="118"/>
      <c r="D3762" s="118"/>
      <c r="E3762" s="118"/>
      <c r="F3762" s="118"/>
      <c r="G3762" s="118"/>
      <c r="H3762" s="118"/>
      <c r="I3762" s="118"/>
      <c r="J3762" s="118"/>
      <c r="K3762" s="118"/>
      <c r="L3762" s="118"/>
      <c r="M3762" s="118"/>
      <c r="N3762" s="93"/>
    </row>
    <row r="3763" spans="2:14">
      <c r="B3763" s="118"/>
      <c r="C3763" s="118"/>
      <c r="D3763" s="118"/>
      <c r="E3763" s="118"/>
      <c r="F3763" s="118"/>
      <c r="G3763" s="118"/>
      <c r="H3763" s="118"/>
      <c r="I3763" s="118"/>
      <c r="J3763" s="118"/>
      <c r="K3763" s="118"/>
      <c r="L3763" s="118"/>
      <c r="M3763" s="118"/>
      <c r="N3763" s="93"/>
    </row>
    <row r="3764" spans="2:14">
      <c r="B3764" s="118"/>
      <c r="C3764" s="118"/>
      <c r="D3764" s="118"/>
      <c r="E3764" s="118"/>
      <c r="F3764" s="118"/>
      <c r="G3764" s="118"/>
      <c r="H3764" s="118"/>
      <c r="I3764" s="118"/>
      <c r="J3764" s="118"/>
      <c r="K3764" s="118"/>
      <c r="L3764" s="118"/>
      <c r="M3764" s="118"/>
      <c r="N3764" s="93"/>
    </row>
    <row r="3765" spans="2:14">
      <c r="B3765" s="118"/>
      <c r="C3765" s="118"/>
      <c r="D3765" s="118"/>
      <c r="E3765" s="118"/>
      <c r="F3765" s="118"/>
      <c r="G3765" s="118"/>
      <c r="H3765" s="118"/>
      <c r="I3765" s="118"/>
      <c r="J3765" s="118"/>
      <c r="K3765" s="118"/>
      <c r="L3765" s="118"/>
      <c r="M3765" s="118"/>
      <c r="N3765" s="93"/>
    </row>
    <row r="3766" spans="2:14">
      <c r="B3766" s="118"/>
      <c r="C3766" s="118"/>
      <c r="D3766" s="118"/>
      <c r="E3766" s="118"/>
      <c r="F3766" s="118"/>
      <c r="G3766" s="118"/>
      <c r="H3766" s="118"/>
      <c r="I3766" s="118"/>
      <c r="J3766" s="118"/>
      <c r="K3766" s="118"/>
      <c r="L3766" s="118"/>
      <c r="M3766" s="118"/>
      <c r="N3766" s="93"/>
    </row>
    <row r="3767" spans="2:14">
      <c r="B3767" s="118"/>
      <c r="C3767" s="118"/>
      <c r="D3767" s="118"/>
      <c r="E3767" s="118"/>
      <c r="F3767" s="118"/>
      <c r="G3767" s="118"/>
      <c r="H3767" s="118"/>
      <c r="I3767" s="118"/>
      <c r="J3767" s="118"/>
      <c r="K3767" s="118"/>
      <c r="L3767" s="118"/>
      <c r="M3767" s="118"/>
      <c r="N3767" s="93"/>
    </row>
    <row r="3768" spans="2:14">
      <c r="B3768" s="118"/>
      <c r="C3768" s="118"/>
      <c r="D3768" s="118"/>
      <c r="E3768" s="118"/>
      <c r="F3768" s="118"/>
      <c r="G3768" s="118"/>
      <c r="H3768" s="118"/>
      <c r="I3768" s="118"/>
      <c r="J3768" s="118"/>
      <c r="K3768" s="118"/>
      <c r="L3768" s="118"/>
      <c r="M3768" s="118"/>
      <c r="N3768" s="93"/>
    </row>
    <row r="3769" spans="2:14">
      <c r="B3769" s="118"/>
      <c r="C3769" s="118"/>
      <c r="D3769" s="118"/>
      <c r="E3769" s="118"/>
      <c r="F3769" s="118"/>
      <c r="G3769" s="118"/>
      <c r="H3769" s="118"/>
      <c r="I3769" s="118"/>
      <c r="J3769" s="118"/>
      <c r="K3769" s="118"/>
      <c r="L3769" s="118"/>
      <c r="M3769" s="118"/>
      <c r="N3769" s="93"/>
    </row>
    <row r="3770" spans="2:14">
      <c r="B3770" s="118"/>
      <c r="C3770" s="118"/>
      <c r="D3770" s="118"/>
      <c r="E3770" s="118"/>
      <c r="F3770" s="118"/>
      <c r="G3770" s="118"/>
      <c r="H3770" s="118"/>
      <c r="I3770" s="118"/>
      <c r="J3770" s="118"/>
      <c r="K3770" s="118"/>
      <c r="L3770" s="118"/>
      <c r="M3770" s="118"/>
      <c r="N3770" s="93"/>
    </row>
    <row r="3771" spans="2:14">
      <c r="B3771" s="118"/>
      <c r="C3771" s="118"/>
      <c r="D3771" s="118"/>
      <c r="E3771" s="118"/>
      <c r="F3771" s="118"/>
      <c r="G3771" s="118"/>
      <c r="H3771" s="118"/>
      <c r="I3771" s="118"/>
      <c r="J3771" s="118"/>
      <c r="K3771" s="118"/>
      <c r="L3771" s="118"/>
      <c r="M3771" s="118"/>
      <c r="N3771" s="93"/>
    </row>
    <row r="3772" spans="2:14">
      <c r="B3772" s="118"/>
      <c r="C3772" s="118"/>
      <c r="D3772" s="118"/>
      <c r="E3772" s="118"/>
      <c r="F3772" s="118"/>
      <c r="G3772" s="118"/>
      <c r="H3772" s="118"/>
      <c r="I3772" s="118"/>
      <c r="J3772" s="118"/>
      <c r="K3772" s="118"/>
      <c r="L3772" s="118"/>
      <c r="M3772" s="118"/>
      <c r="N3772" s="93"/>
    </row>
    <row r="3773" spans="2:14">
      <c r="B3773" s="118"/>
      <c r="C3773" s="118"/>
      <c r="D3773" s="118"/>
      <c r="E3773" s="118"/>
      <c r="F3773" s="118"/>
      <c r="G3773" s="118"/>
      <c r="H3773" s="118"/>
      <c r="I3773" s="118"/>
      <c r="J3773" s="118"/>
      <c r="K3773" s="118"/>
      <c r="L3773" s="118"/>
      <c r="M3773" s="118"/>
      <c r="N3773" s="93"/>
    </row>
    <row r="3774" spans="2:14">
      <c r="B3774" s="118"/>
      <c r="C3774" s="118"/>
      <c r="D3774" s="118"/>
      <c r="E3774" s="118"/>
      <c r="F3774" s="118"/>
      <c r="G3774" s="118"/>
      <c r="H3774" s="118"/>
      <c r="I3774" s="118"/>
      <c r="J3774" s="118"/>
      <c r="K3774" s="118"/>
      <c r="L3774" s="118"/>
      <c r="M3774" s="118"/>
      <c r="N3774" s="93"/>
    </row>
    <row r="3775" spans="2:14">
      <c r="B3775" s="118"/>
      <c r="C3775" s="118"/>
      <c r="D3775" s="118"/>
      <c r="E3775" s="118"/>
      <c r="F3775" s="118"/>
      <c r="G3775" s="118"/>
      <c r="H3775" s="118"/>
      <c r="I3775" s="118"/>
      <c r="J3775" s="118"/>
      <c r="K3775" s="118"/>
      <c r="L3775" s="118"/>
      <c r="M3775" s="118"/>
      <c r="N3775" s="93"/>
    </row>
    <row r="3776" spans="2:14">
      <c r="B3776" s="118"/>
      <c r="C3776" s="118"/>
      <c r="D3776" s="118"/>
      <c r="E3776" s="118"/>
      <c r="F3776" s="118"/>
      <c r="G3776" s="118"/>
      <c r="H3776" s="118"/>
      <c r="I3776" s="118"/>
      <c r="J3776" s="118"/>
      <c r="K3776" s="118"/>
      <c r="L3776" s="118"/>
      <c r="M3776" s="118"/>
      <c r="N3776" s="93"/>
    </row>
    <row r="3777" spans="2:14">
      <c r="B3777" s="118"/>
      <c r="C3777" s="118"/>
      <c r="D3777" s="118"/>
      <c r="E3777" s="118"/>
      <c r="F3777" s="118"/>
      <c r="G3777" s="118"/>
      <c r="H3777" s="118"/>
      <c r="I3777" s="118"/>
      <c r="J3777" s="118"/>
      <c r="K3777" s="118"/>
      <c r="L3777" s="118"/>
      <c r="M3777" s="118"/>
      <c r="N3777" s="93"/>
    </row>
    <row r="3778" spans="2:14">
      <c r="B3778" s="118"/>
      <c r="C3778" s="118"/>
      <c r="D3778" s="118"/>
      <c r="E3778" s="118"/>
      <c r="F3778" s="118"/>
      <c r="G3778" s="118"/>
      <c r="H3778" s="118"/>
      <c r="I3778" s="118"/>
      <c r="J3778" s="118"/>
      <c r="K3778" s="118"/>
      <c r="L3778" s="118"/>
      <c r="M3778" s="118"/>
      <c r="N3778" s="93"/>
    </row>
    <row r="3779" spans="2:14">
      <c r="B3779" s="118"/>
      <c r="C3779" s="118"/>
      <c r="D3779" s="118"/>
      <c r="E3779" s="118"/>
      <c r="F3779" s="118"/>
      <c r="G3779" s="118"/>
      <c r="H3779" s="118"/>
      <c r="I3779" s="118"/>
      <c r="J3779" s="118"/>
      <c r="K3779" s="118"/>
      <c r="L3779" s="118"/>
      <c r="M3779" s="118"/>
      <c r="N3779" s="93"/>
    </row>
    <row r="3780" spans="2:14">
      <c r="B3780" s="118"/>
      <c r="C3780" s="118"/>
      <c r="D3780" s="118"/>
      <c r="E3780" s="118"/>
      <c r="F3780" s="118"/>
      <c r="G3780" s="118"/>
      <c r="H3780" s="118"/>
      <c r="I3780" s="118"/>
      <c r="J3780" s="118"/>
      <c r="K3780" s="118"/>
      <c r="L3780" s="118"/>
      <c r="M3780" s="118"/>
      <c r="N3780" s="93"/>
    </row>
    <row r="3781" spans="2:14">
      <c r="B3781" s="118"/>
      <c r="C3781" s="118"/>
      <c r="D3781" s="118"/>
      <c r="E3781" s="118"/>
      <c r="F3781" s="118"/>
      <c r="G3781" s="118"/>
      <c r="H3781" s="118"/>
      <c r="I3781" s="118"/>
      <c r="J3781" s="118"/>
      <c r="K3781" s="118"/>
      <c r="L3781" s="118"/>
      <c r="M3781" s="118"/>
      <c r="N3781" s="93"/>
    </row>
    <row r="3782" spans="2:14">
      <c r="B3782" s="118"/>
      <c r="C3782" s="118"/>
      <c r="D3782" s="118"/>
      <c r="E3782" s="118"/>
      <c r="F3782" s="118"/>
      <c r="G3782" s="118"/>
      <c r="H3782" s="118"/>
      <c r="I3782" s="118"/>
      <c r="J3782" s="118"/>
      <c r="K3782" s="118"/>
      <c r="L3782" s="118"/>
      <c r="M3782" s="118"/>
      <c r="N3782" s="93"/>
    </row>
    <row r="3783" spans="2:14">
      <c r="B3783" s="118"/>
      <c r="C3783" s="118"/>
      <c r="D3783" s="118"/>
      <c r="E3783" s="118"/>
      <c r="F3783" s="118"/>
      <c r="G3783" s="118"/>
      <c r="H3783" s="118"/>
      <c r="I3783" s="118"/>
      <c r="J3783" s="118"/>
      <c r="K3783" s="118"/>
      <c r="L3783" s="118"/>
      <c r="M3783" s="118"/>
      <c r="N3783" s="93"/>
    </row>
    <row r="3784" spans="2:14">
      <c r="B3784" s="118"/>
      <c r="C3784" s="118"/>
      <c r="D3784" s="118"/>
      <c r="E3784" s="118"/>
      <c r="F3784" s="118"/>
      <c r="G3784" s="118"/>
      <c r="H3784" s="118"/>
      <c r="I3784" s="118"/>
      <c r="J3784" s="118"/>
      <c r="K3784" s="118"/>
      <c r="L3784" s="118"/>
      <c r="M3784" s="118"/>
      <c r="N3784" s="93"/>
    </row>
    <row r="3785" spans="2:14">
      <c r="B3785" s="118"/>
      <c r="C3785" s="118"/>
      <c r="D3785" s="118"/>
      <c r="E3785" s="118"/>
      <c r="F3785" s="118"/>
      <c r="G3785" s="118"/>
      <c r="H3785" s="118"/>
      <c r="I3785" s="118"/>
      <c r="J3785" s="118"/>
      <c r="K3785" s="118"/>
      <c r="L3785" s="118"/>
      <c r="M3785" s="118"/>
      <c r="N3785" s="93"/>
    </row>
    <row r="3786" spans="2:14">
      <c r="B3786" s="118"/>
      <c r="C3786" s="118"/>
      <c r="D3786" s="118"/>
      <c r="E3786" s="118"/>
      <c r="F3786" s="118"/>
      <c r="G3786" s="118"/>
      <c r="H3786" s="118"/>
      <c r="I3786" s="118"/>
      <c r="J3786" s="118"/>
      <c r="K3786" s="118"/>
      <c r="L3786" s="118"/>
      <c r="M3786" s="118"/>
      <c r="N3786" s="93"/>
    </row>
    <row r="3787" spans="2:14">
      <c r="B3787" s="118"/>
      <c r="C3787" s="118"/>
      <c r="D3787" s="118"/>
      <c r="E3787" s="118"/>
      <c r="F3787" s="118"/>
      <c r="G3787" s="118"/>
      <c r="H3787" s="118"/>
      <c r="I3787" s="118"/>
      <c r="J3787" s="118"/>
      <c r="K3787" s="118"/>
      <c r="L3787" s="118"/>
      <c r="M3787" s="118"/>
      <c r="N3787" s="93"/>
    </row>
    <row r="3788" spans="2:14">
      <c r="B3788" s="118"/>
      <c r="C3788" s="118"/>
      <c r="D3788" s="118"/>
      <c r="E3788" s="118"/>
      <c r="F3788" s="118"/>
      <c r="G3788" s="118"/>
      <c r="H3788" s="118"/>
      <c r="I3788" s="118"/>
      <c r="J3788" s="118"/>
      <c r="K3788" s="118"/>
      <c r="L3788" s="118"/>
      <c r="M3788" s="118"/>
      <c r="N3788" s="93"/>
    </row>
    <row r="3789" spans="2:14">
      <c r="B3789" s="118"/>
      <c r="C3789" s="118"/>
      <c r="D3789" s="118"/>
      <c r="E3789" s="118"/>
      <c r="F3789" s="118"/>
      <c r="G3789" s="118"/>
      <c r="H3789" s="118"/>
      <c r="I3789" s="118"/>
      <c r="J3789" s="118"/>
      <c r="K3789" s="118"/>
      <c r="L3789" s="118"/>
      <c r="M3789" s="118"/>
      <c r="N3789" s="93"/>
    </row>
    <row r="3790" spans="2:14">
      <c r="B3790" s="118"/>
      <c r="C3790" s="118"/>
      <c r="D3790" s="118"/>
      <c r="E3790" s="118"/>
      <c r="F3790" s="118"/>
      <c r="G3790" s="118"/>
      <c r="H3790" s="118"/>
      <c r="I3790" s="118"/>
      <c r="J3790" s="118"/>
      <c r="K3790" s="118"/>
      <c r="L3790" s="118"/>
      <c r="M3790" s="118"/>
      <c r="N3790" s="93"/>
    </row>
    <row r="3791" spans="2:14">
      <c r="B3791" s="118"/>
      <c r="C3791" s="118"/>
      <c r="D3791" s="118"/>
      <c r="E3791" s="118"/>
      <c r="F3791" s="118"/>
      <c r="G3791" s="118"/>
      <c r="H3791" s="118"/>
      <c r="I3791" s="118"/>
      <c r="J3791" s="118"/>
      <c r="K3791" s="118"/>
      <c r="L3791" s="118"/>
      <c r="M3791" s="118"/>
      <c r="N3791" s="93"/>
    </row>
    <row r="3792" spans="2:14">
      <c r="B3792" s="118"/>
      <c r="C3792" s="118"/>
      <c r="D3792" s="118"/>
      <c r="E3792" s="118"/>
      <c r="F3792" s="118"/>
      <c r="G3792" s="118"/>
      <c r="H3792" s="118"/>
      <c r="I3792" s="118"/>
      <c r="J3792" s="118"/>
      <c r="K3792" s="118"/>
      <c r="L3792" s="118"/>
      <c r="M3792" s="118"/>
      <c r="N3792" s="93"/>
    </row>
    <row r="3793" spans="2:14">
      <c r="B3793" s="118"/>
      <c r="C3793" s="118"/>
      <c r="D3793" s="118"/>
      <c r="E3793" s="118"/>
      <c r="F3793" s="118"/>
      <c r="G3793" s="118"/>
      <c r="H3793" s="118"/>
      <c r="I3793" s="118"/>
      <c r="J3793" s="118"/>
      <c r="K3793" s="118"/>
      <c r="L3793" s="118"/>
      <c r="M3793" s="118"/>
      <c r="N3793" s="93"/>
    </row>
    <row r="3794" spans="2:14">
      <c r="B3794" s="118"/>
      <c r="C3794" s="118"/>
      <c r="D3794" s="118"/>
      <c r="E3794" s="118"/>
      <c r="F3794" s="118"/>
      <c r="G3794" s="118"/>
      <c r="H3794" s="118"/>
      <c r="I3794" s="118"/>
      <c r="J3794" s="118"/>
      <c r="K3794" s="118"/>
      <c r="L3794" s="118"/>
      <c r="M3794" s="118"/>
      <c r="N3794" s="93"/>
    </row>
    <row r="3795" spans="2:14">
      <c r="B3795" s="118"/>
      <c r="C3795" s="118"/>
      <c r="D3795" s="118"/>
      <c r="E3795" s="118"/>
      <c r="F3795" s="118"/>
      <c r="G3795" s="118"/>
      <c r="H3795" s="118"/>
      <c r="I3795" s="118"/>
      <c r="J3795" s="118"/>
      <c r="K3795" s="118"/>
      <c r="L3795" s="118"/>
      <c r="M3795" s="118"/>
      <c r="N3795" s="93"/>
    </row>
    <row r="3796" spans="2:14">
      <c r="B3796" s="118"/>
      <c r="C3796" s="118"/>
      <c r="D3796" s="118"/>
      <c r="E3796" s="118"/>
      <c r="F3796" s="118"/>
      <c r="G3796" s="118"/>
      <c r="H3796" s="118"/>
      <c r="I3796" s="118"/>
      <c r="J3796" s="118"/>
      <c r="K3796" s="118"/>
      <c r="L3796" s="118"/>
      <c r="M3796" s="118"/>
      <c r="N3796" s="93"/>
    </row>
    <row r="3797" spans="2:14">
      <c r="B3797" s="118"/>
      <c r="C3797" s="118"/>
      <c r="D3797" s="118"/>
      <c r="E3797" s="118"/>
      <c r="F3797" s="118"/>
      <c r="G3797" s="118"/>
      <c r="H3797" s="118"/>
      <c r="I3797" s="118"/>
      <c r="J3797" s="118"/>
      <c r="K3797" s="118"/>
      <c r="L3797" s="118"/>
      <c r="M3797" s="118"/>
      <c r="N3797" s="93"/>
    </row>
    <row r="3798" spans="2:14">
      <c r="B3798" s="118"/>
      <c r="C3798" s="118"/>
      <c r="D3798" s="118"/>
      <c r="E3798" s="118"/>
      <c r="F3798" s="118"/>
      <c r="G3798" s="118"/>
      <c r="H3798" s="118"/>
      <c r="I3798" s="118"/>
      <c r="J3798" s="118"/>
      <c r="K3798" s="118"/>
      <c r="L3798" s="118"/>
      <c r="M3798" s="118"/>
      <c r="N3798" s="93"/>
    </row>
    <row r="3799" spans="2:14">
      <c r="B3799" s="118"/>
      <c r="C3799" s="118"/>
      <c r="D3799" s="118"/>
      <c r="E3799" s="118"/>
      <c r="F3799" s="118"/>
      <c r="G3799" s="118"/>
      <c r="H3799" s="118"/>
      <c r="I3799" s="118"/>
      <c r="J3799" s="118"/>
      <c r="K3799" s="118"/>
      <c r="L3799" s="118"/>
      <c r="M3799" s="118"/>
      <c r="N3799" s="93"/>
    </row>
    <row r="3800" spans="2:14">
      <c r="B3800" s="118"/>
      <c r="C3800" s="118"/>
      <c r="D3800" s="118"/>
      <c r="E3800" s="118"/>
      <c r="F3800" s="118"/>
      <c r="G3800" s="118"/>
      <c r="H3800" s="118"/>
      <c r="I3800" s="118"/>
      <c r="J3800" s="118"/>
      <c r="K3800" s="118"/>
      <c r="L3800" s="118"/>
      <c r="M3800" s="118"/>
      <c r="N3800" s="93"/>
    </row>
    <row r="3801" spans="2:14">
      <c r="B3801" s="118"/>
      <c r="C3801" s="118"/>
      <c r="D3801" s="118"/>
      <c r="E3801" s="118"/>
      <c r="F3801" s="118"/>
      <c r="G3801" s="118"/>
      <c r="H3801" s="118"/>
      <c r="I3801" s="118"/>
      <c r="J3801" s="118"/>
      <c r="K3801" s="118"/>
      <c r="L3801" s="118"/>
      <c r="M3801" s="118"/>
      <c r="N3801" s="93"/>
    </row>
    <row r="3802" spans="2:14">
      <c r="B3802" s="118"/>
      <c r="C3802" s="118"/>
      <c r="D3802" s="118"/>
      <c r="E3802" s="118"/>
      <c r="F3802" s="118"/>
      <c r="G3802" s="118"/>
      <c r="H3802" s="118"/>
      <c r="I3802" s="118"/>
      <c r="J3802" s="118"/>
      <c r="K3802" s="118"/>
      <c r="L3802" s="118"/>
      <c r="M3802" s="118"/>
      <c r="N3802" s="93"/>
    </row>
    <row r="3803" spans="2:14">
      <c r="B3803" s="118"/>
      <c r="C3803" s="118"/>
      <c r="D3803" s="118"/>
      <c r="E3803" s="118"/>
      <c r="F3803" s="118"/>
      <c r="G3803" s="118"/>
      <c r="H3803" s="118"/>
      <c r="I3803" s="118"/>
      <c r="J3803" s="118"/>
      <c r="K3803" s="118"/>
      <c r="L3803" s="118"/>
      <c r="M3803" s="118"/>
      <c r="N3803" s="93"/>
    </row>
    <row r="3804" spans="2:14">
      <c r="B3804" s="118"/>
      <c r="C3804" s="118"/>
      <c r="D3804" s="118"/>
      <c r="E3804" s="118"/>
      <c r="F3804" s="118"/>
      <c r="G3804" s="118"/>
      <c r="H3804" s="118"/>
      <c r="I3804" s="118"/>
      <c r="J3804" s="118"/>
      <c r="K3804" s="118"/>
      <c r="L3804" s="118"/>
      <c r="M3804" s="118"/>
      <c r="N3804" s="93"/>
    </row>
    <row r="3805" spans="2:14">
      <c r="B3805" s="118"/>
      <c r="C3805" s="118"/>
      <c r="D3805" s="118"/>
      <c r="E3805" s="118"/>
      <c r="F3805" s="118"/>
      <c r="G3805" s="118"/>
      <c r="H3805" s="118"/>
      <c r="I3805" s="118"/>
      <c r="J3805" s="118"/>
      <c r="K3805" s="118"/>
      <c r="L3805" s="118"/>
      <c r="M3805" s="118"/>
      <c r="N3805" s="93"/>
    </row>
    <row r="3806" spans="2:14">
      <c r="B3806" s="118"/>
      <c r="C3806" s="118"/>
      <c r="D3806" s="118"/>
      <c r="E3806" s="118"/>
      <c r="F3806" s="118"/>
      <c r="G3806" s="118"/>
      <c r="H3806" s="118"/>
      <c r="I3806" s="118"/>
      <c r="J3806" s="118"/>
      <c r="K3806" s="118"/>
      <c r="L3806" s="118"/>
      <c r="M3806" s="118"/>
      <c r="N3806" s="93"/>
    </row>
    <row r="3807" spans="2:14">
      <c r="B3807" s="118"/>
      <c r="C3807" s="118"/>
      <c r="D3807" s="118"/>
      <c r="E3807" s="118"/>
      <c r="F3807" s="118"/>
      <c r="G3807" s="118"/>
      <c r="H3807" s="118"/>
      <c r="I3807" s="118"/>
      <c r="J3807" s="118"/>
      <c r="K3807" s="118"/>
      <c r="L3807" s="118"/>
      <c r="M3807" s="118"/>
      <c r="N3807" s="93"/>
    </row>
    <row r="3808" spans="2:14">
      <c r="B3808" s="118"/>
      <c r="C3808" s="118"/>
      <c r="D3808" s="118"/>
      <c r="E3808" s="118"/>
      <c r="F3808" s="118"/>
      <c r="G3808" s="118"/>
      <c r="H3808" s="118"/>
      <c r="I3808" s="118"/>
      <c r="J3808" s="118"/>
      <c r="K3808" s="118"/>
      <c r="L3808" s="118"/>
      <c r="M3808" s="118"/>
      <c r="N3808" s="93"/>
    </row>
    <row r="3809" spans="2:14">
      <c r="B3809" s="118"/>
      <c r="C3809" s="118"/>
      <c r="D3809" s="118"/>
      <c r="E3809" s="118"/>
      <c r="F3809" s="118"/>
      <c r="G3809" s="118"/>
      <c r="H3809" s="118"/>
      <c r="I3809" s="118"/>
      <c r="J3809" s="118"/>
      <c r="K3809" s="118"/>
      <c r="L3809" s="118"/>
      <c r="M3809" s="118"/>
      <c r="N3809" s="93"/>
    </row>
    <row r="3810" spans="2:14">
      <c r="B3810" s="118"/>
      <c r="C3810" s="118"/>
      <c r="D3810" s="118"/>
      <c r="E3810" s="118"/>
      <c r="F3810" s="118"/>
      <c r="G3810" s="118"/>
      <c r="H3810" s="118"/>
      <c r="I3810" s="118"/>
      <c r="J3810" s="118"/>
      <c r="K3810" s="118"/>
      <c r="L3810" s="118"/>
      <c r="M3810" s="118"/>
      <c r="N3810" s="93"/>
    </row>
    <row r="3811" spans="2:14">
      <c r="B3811" s="118"/>
      <c r="C3811" s="118"/>
      <c r="D3811" s="118"/>
      <c r="E3811" s="118"/>
      <c r="F3811" s="118"/>
      <c r="G3811" s="118"/>
      <c r="H3811" s="118"/>
      <c r="I3811" s="118"/>
      <c r="J3811" s="118"/>
      <c r="K3811" s="118"/>
      <c r="L3811" s="118"/>
      <c r="M3811" s="118"/>
      <c r="N3811" s="93"/>
    </row>
    <row r="3812" spans="2:14">
      <c r="B3812" s="118"/>
      <c r="C3812" s="118"/>
      <c r="D3812" s="118"/>
      <c r="E3812" s="118"/>
      <c r="F3812" s="118"/>
      <c r="G3812" s="118"/>
      <c r="H3812" s="118"/>
      <c r="I3812" s="118"/>
      <c r="J3812" s="118"/>
      <c r="K3812" s="118"/>
      <c r="L3812" s="118"/>
      <c r="M3812" s="118"/>
      <c r="N3812" s="93"/>
    </row>
    <row r="3813" spans="2:14">
      <c r="B3813" s="118"/>
      <c r="C3813" s="118"/>
      <c r="D3813" s="118"/>
      <c r="E3813" s="118"/>
      <c r="F3813" s="118"/>
      <c r="G3813" s="118"/>
      <c r="H3813" s="118"/>
      <c r="I3813" s="118"/>
      <c r="J3813" s="118"/>
      <c r="K3813" s="118"/>
      <c r="L3813" s="118"/>
      <c r="M3813" s="118"/>
      <c r="N3813" s="93"/>
    </row>
    <row r="3814" spans="2:14">
      <c r="B3814" s="118"/>
      <c r="C3814" s="118"/>
      <c r="D3814" s="118"/>
      <c r="E3814" s="118"/>
      <c r="F3814" s="118"/>
      <c r="G3814" s="118"/>
      <c r="H3814" s="118"/>
      <c r="I3814" s="118"/>
      <c r="J3814" s="118"/>
      <c r="K3814" s="118"/>
      <c r="L3814" s="118"/>
      <c r="M3814" s="118"/>
      <c r="N3814" s="93"/>
    </row>
    <row r="3815" spans="2:14">
      <c r="B3815" s="118"/>
      <c r="C3815" s="118"/>
      <c r="D3815" s="118"/>
      <c r="E3815" s="118"/>
      <c r="F3815" s="118"/>
      <c r="G3815" s="118"/>
      <c r="H3815" s="118"/>
      <c r="I3815" s="118"/>
      <c r="J3815" s="118"/>
      <c r="K3815" s="118"/>
      <c r="L3815" s="118"/>
      <c r="M3815" s="118"/>
      <c r="N3815" s="93"/>
    </row>
    <row r="3816" spans="2:14">
      <c r="B3816" s="118"/>
      <c r="C3816" s="118"/>
      <c r="D3816" s="118"/>
      <c r="E3816" s="118"/>
      <c r="F3816" s="118"/>
      <c r="G3816" s="118"/>
      <c r="H3816" s="118"/>
      <c r="I3816" s="118"/>
      <c r="J3816" s="118"/>
      <c r="K3816" s="118"/>
      <c r="L3816" s="118"/>
      <c r="M3816" s="118"/>
      <c r="N3816" s="93"/>
    </row>
    <row r="3817" spans="2:14">
      <c r="B3817" s="118"/>
      <c r="C3817" s="118"/>
      <c r="D3817" s="118"/>
      <c r="E3817" s="118"/>
      <c r="F3817" s="118"/>
      <c r="G3817" s="118"/>
      <c r="H3817" s="118"/>
      <c r="I3817" s="118"/>
      <c r="J3817" s="118"/>
      <c r="K3817" s="118"/>
      <c r="L3817" s="118"/>
      <c r="M3817" s="118"/>
      <c r="N3817" s="93"/>
    </row>
    <row r="3818" spans="2:14">
      <c r="B3818" s="118"/>
      <c r="C3818" s="118"/>
      <c r="D3818" s="118"/>
      <c r="E3818" s="118"/>
      <c r="F3818" s="118"/>
      <c r="G3818" s="118"/>
      <c r="H3818" s="118"/>
      <c r="I3818" s="118"/>
      <c r="J3818" s="118"/>
      <c r="K3818" s="118"/>
      <c r="L3818" s="118"/>
      <c r="M3818" s="118"/>
      <c r="N3818" s="93"/>
    </row>
    <row r="3819" spans="2:14">
      <c r="B3819" s="118"/>
      <c r="C3819" s="118"/>
      <c r="D3819" s="118"/>
      <c r="E3819" s="118"/>
      <c r="F3819" s="118"/>
      <c r="G3819" s="118"/>
      <c r="H3819" s="118"/>
      <c r="I3819" s="118"/>
      <c r="J3819" s="118"/>
      <c r="K3819" s="118"/>
      <c r="L3819" s="118"/>
      <c r="M3819" s="118"/>
      <c r="N3819" s="93"/>
    </row>
    <row r="3820" spans="2:14">
      <c r="B3820" s="118"/>
      <c r="C3820" s="118"/>
      <c r="D3820" s="118"/>
      <c r="E3820" s="118"/>
      <c r="F3820" s="118"/>
      <c r="G3820" s="118"/>
      <c r="H3820" s="118"/>
      <c r="I3820" s="118"/>
      <c r="J3820" s="118"/>
      <c r="K3820" s="118"/>
      <c r="L3820" s="118"/>
      <c r="M3820" s="118"/>
      <c r="N3820" s="93"/>
    </row>
    <row r="3821" spans="2:14">
      <c r="B3821" s="118"/>
      <c r="C3821" s="118"/>
      <c r="D3821" s="118"/>
      <c r="E3821" s="118"/>
      <c r="F3821" s="118"/>
      <c r="G3821" s="118"/>
      <c r="H3821" s="118"/>
      <c r="I3821" s="118"/>
      <c r="J3821" s="118"/>
      <c r="K3821" s="118"/>
      <c r="L3821" s="118"/>
      <c r="M3821" s="118"/>
      <c r="N3821" s="93"/>
    </row>
    <row r="3822" spans="2:14">
      <c r="B3822" s="118"/>
      <c r="C3822" s="118"/>
      <c r="D3822" s="118"/>
      <c r="E3822" s="118"/>
      <c r="F3822" s="118"/>
      <c r="G3822" s="118"/>
      <c r="H3822" s="118"/>
      <c r="I3822" s="118"/>
      <c r="J3822" s="118"/>
      <c r="K3822" s="118"/>
      <c r="L3822" s="118"/>
      <c r="M3822" s="118"/>
      <c r="N3822" s="93"/>
    </row>
    <row r="3823" spans="2:14">
      <c r="B3823" s="118"/>
      <c r="C3823" s="118"/>
      <c r="D3823" s="118"/>
      <c r="E3823" s="118"/>
      <c r="F3823" s="118"/>
      <c r="G3823" s="118"/>
      <c r="H3823" s="118"/>
      <c r="I3823" s="118"/>
      <c r="J3823" s="118"/>
      <c r="K3823" s="118"/>
      <c r="L3823" s="118"/>
      <c r="M3823" s="118"/>
      <c r="N3823" s="93"/>
    </row>
    <row r="3824" spans="2:14">
      <c r="B3824" s="118"/>
      <c r="C3824" s="118"/>
      <c r="D3824" s="118"/>
      <c r="E3824" s="118"/>
      <c r="F3824" s="118"/>
      <c r="G3824" s="118"/>
      <c r="H3824" s="118"/>
      <c r="I3824" s="118"/>
      <c r="J3824" s="118"/>
      <c r="K3824" s="118"/>
      <c r="L3824" s="118"/>
      <c r="M3824" s="118"/>
      <c r="N3824" s="93"/>
    </row>
    <row r="3825" spans="2:14">
      <c r="B3825" s="118"/>
      <c r="C3825" s="118"/>
      <c r="D3825" s="118"/>
      <c r="E3825" s="118"/>
      <c r="F3825" s="118"/>
      <c r="G3825" s="118"/>
      <c r="H3825" s="118"/>
      <c r="I3825" s="118"/>
      <c r="J3825" s="118"/>
      <c r="K3825" s="118"/>
      <c r="L3825" s="118"/>
      <c r="M3825" s="118"/>
      <c r="N3825" s="93"/>
    </row>
    <row r="3826" spans="2:14">
      <c r="B3826" s="118"/>
      <c r="C3826" s="118"/>
      <c r="D3826" s="118"/>
      <c r="E3826" s="118"/>
      <c r="F3826" s="118"/>
      <c r="G3826" s="118"/>
      <c r="H3826" s="118"/>
      <c r="I3826" s="118"/>
      <c r="J3826" s="118"/>
      <c r="K3826" s="118"/>
      <c r="L3826" s="118"/>
      <c r="M3826" s="118"/>
      <c r="N3826" s="93"/>
    </row>
    <row r="3827" spans="2:14">
      <c r="B3827" s="118"/>
      <c r="C3827" s="118"/>
      <c r="D3827" s="118"/>
      <c r="E3827" s="118"/>
      <c r="F3827" s="118"/>
      <c r="G3827" s="118"/>
      <c r="H3827" s="118"/>
      <c r="I3827" s="118"/>
      <c r="J3827" s="118"/>
      <c r="K3827" s="118"/>
      <c r="L3827" s="118"/>
      <c r="M3827" s="118"/>
      <c r="N3827" s="93"/>
    </row>
    <row r="3828" spans="2:14">
      <c r="B3828" s="118"/>
      <c r="C3828" s="118"/>
      <c r="D3828" s="118"/>
      <c r="E3828" s="118"/>
      <c r="F3828" s="118"/>
      <c r="G3828" s="118"/>
      <c r="H3828" s="118"/>
      <c r="I3828" s="118"/>
      <c r="J3828" s="118"/>
      <c r="K3828" s="118"/>
      <c r="L3828" s="118"/>
      <c r="M3828" s="118"/>
      <c r="N3828" s="93"/>
    </row>
    <row r="3829" spans="2:14">
      <c r="B3829" s="118"/>
      <c r="C3829" s="118"/>
      <c r="D3829" s="118"/>
      <c r="E3829" s="118"/>
      <c r="F3829" s="118"/>
      <c r="G3829" s="118"/>
      <c r="H3829" s="118"/>
      <c r="I3829" s="118"/>
      <c r="J3829" s="118"/>
      <c r="K3829" s="118"/>
      <c r="L3829" s="118"/>
      <c r="M3829" s="118"/>
      <c r="N3829" s="93"/>
    </row>
    <row r="3830" spans="2:14">
      <c r="B3830" s="118"/>
      <c r="C3830" s="118"/>
      <c r="D3830" s="118"/>
      <c r="E3830" s="118"/>
      <c r="F3830" s="118"/>
      <c r="G3830" s="118"/>
      <c r="H3830" s="118"/>
      <c r="I3830" s="118"/>
      <c r="J3830" s="118"/>
      <c r="K3830" s="118"/>
      <c r="L3830" s="118"/>
      <c r="M3830" s="118"/>
      <c r="N3830" s="93"/>
    </row>
    <row r="3831" spans="2:14">
      <c r="B3831" s="118"/>
      <c r="C3831" s="118"/>
      <c r="D3831" s="118"/>
      <c r="E3831" s="118"/>
      <c r="F3831" s="118"/>
      <c r="G3831" s="118"/>
      <c r="H3831" s="118"/>
      <c r="I3831" s="118"/>
      <c r="J3831" s="118"/>
      <c r="K3831" s="118"/>
      <c r="L3831" s="118"/>
      <c r="M3831" s="118"/>
      <c r="N3831" s="93"/>
    </row>
    <row r="3832" spans="2:14">
      <c r="B3832" s="118"/>
      <c r="C3832" s="118"/>
      <c r="D3832" s="118"/>
      <c r="E3832" s="118"/>
      <c r="F3832" s="118"/>
      <c r="G3832" s="118"/>
      <c r="H3832" s="118"/>
      <c r="I3832" s="118"/>
      <c r="J3832" s="118"/>
      <c r="K3832" s="118"/>
      <c r="L3832" s="118"/>
      <c r="M3832" s="118"/>
      <c r="N3832" s="93"/>
    </row>
    <row r="3833" spans="2:14">
      <c r="B3833" s="118"/>
      <c r="C3833" s="118"/>
      <c r="D3833" s="118"/>
      <c r="E3833" s="118"/>
      <c r="F3833" s="118"/>
      <c r="G3833" s="118"/>
      <c r="H3833" s="118"/>
      <c r="I3833" s="118"/>
      <c r="J3833" s="118"/>
      <c r="K3833" s="118"/>
      <c r="L3833" s="118"/>
      <c r="M3833" s="118"/>
      <c r="N3833" s="93"/>
    </row>
    <row r="3834" spans="2:14">
      <c r="B3834" s="118"/>
      <c r="C3834" s="118"/>
      <c r="D3834" s="118"/>
      <c r="E3834" s="118"/>
      <c r="F3834" s="118"/>
      <c r="G3834" s="118"/>
      <c r="H3834" s="118"/>
      <c r="I3834" s="118"/>
      <c r="J3834" s="118"/>
      <c r="K3834" s="118"/>
      <c r="L3834" s="118"/>
      <c r="M3834" s="118"/>
      <c r="N3834" s="93"/>
    </row>
    <row r="3835" spans="2:14">
      <c r="B3835" s="118"/>
      <c r="C3835" s="118"/>
      <c r="D3835" s="118"/>
      <c r="E3835" s="118"/>
      <c r="F3835" s="118"/>
      <c r="G3835" s="118"/>
      <c r="H3835" s="118"/>
      <c r="I3835" s="118"/>
      <c r="J3835" s="118"/>
      <c r="K3835" s="118"/>
      <c r="L3835" s="118"/>
      <c r="M3835" s="118"/>
      <c r="N3835" s="93"/>
    </row>
    <row r="3836" spans="2:14">
      <c r="B3836" s="118"/>
      <c r="C3836" s="118"/>
      <c r="D3836" s="118"/>
      <c r="E3836" s="118"/>
      <c r="F3836" s="118"/>
      <c r="G3836" s="118"/>
      <c r="H3836" s="118"/>
      <c r="I3836" s="118"/>
      <c r="J3836" s="118"/>
      <c r="K3836" s="118"/>
      <c r="L3836" s="118"/>
      <c r="M3836" s="118"/>
      <c r="N3836" s="93"/>
    </row>
    <row r="3837" spans="2:14">
      <c r="B3837" s="118"/>
      <c r="C3837" s="118"/>
      <c r="D3837" s="118"/>
      <c r="E3837" s="118"/>
      <c r="F3837" s="118"/>
      <c r="G3837" s="118"/>
      <c r="H3837" s="118"/>
      <c r="I3837" s="118"/>
      <c r="J3837" s="118"/>
      <c r="K3837" s="118"/>
      <c r="L3837" s="118"/>
      <c r="M3837" s="118"/>
      <c r="N3837" s="93"/>
    </row>
    <row r="3838" spans="2:14">
      <c r="B3838" s="118"/>
      <c r="C3838" s="118"/>
      <c r="D3838" s="118"/>
      <c r="E3838" s="118"/>
      <c r="F3838" s="118"/>
      <c r="G3838" s="118"/>
      <c r="H3838" s="118"/>
      <c r="I3838" s="118"/>
      <c r="J3838" s="118"/>
      <c r="K3838" s="118"/>
      <c r="L3838" s="118"/>
      <c r="M3838" s="118"/>
      <c r="N3838" s="93"/>
    </row>
    <row r="3839" spans="2:14">
      <c r="B3839" s="118"/>
      <c r="C3839" s="118"/>
      <c r="D3839" s="118"/>
      <c r="E3839" s="118"/>
      <c r="F3839" s="118"/>
      <c r="G3839" s="118"/>
      <c r="H3839" s="118"/>
      <c r="I3839" s="118"/>
      <c r="J3839" s="118"/>
      <c r="K3839" s="118"/>
      <c r="L3839" s="118"/>
      <c r="M3839" s="118"/>
      <c r="N3839" s="93"/>
    </row>
    <row r="3840" spans="2:14">
      <c r="B3840" s="118"/>
      <c r="C3840" s="118"/>
      <c r="D3840" s="118"/>
      <c r="E3840" s="118"/>
      <c r="F3840" s="118"/>
      <c r="G3840" s="118"/>
      <c r="H3840" s="118"/>
      <c r="I3840" s="118"/>
      <c r="J3840" s="118"/>
      <c r="K3840" s="118"/>
      <c r="L3840" s="118"/>
      <c r="M3840" s="118"/>
      <c r="N3840" s="93"/>
    </row>
    <row r="3841" spans="2:14">
      <c r="B3841" s="118"/>
      <c r="C3841" s="118"/>
      <c r="D3841" s="118"/>
      <c r="E3841" s="118"/>
      <c r="F3841" s="118"/>
      <c r="G3841" s="118"/>
      <c r="H3841" s="118"/>
      <c r="I3841" s="118"/>
      <c r="J3841" s="118"/>
      <c r="K3841" s="118"/>
      <c r="L3841" s="118"/>
      <c r="M3841" s="118"/>
      <c r="N3841" s="93"/>
    </row>
    <row r="3842" spans="2:14">
      <c r="B3842" s="118"/>
      <c r="C3842" s="118"/>
      <c r="D3842" s="118"/>
      <c r="E3842" s="118"/>
      <c r="F3842" s="118"/>
      <c r="G3842" s="118"/>
      <c r="H3842" s="118"/>
      <c r="I3842" s="118"/>
      <c r="J3842" s="118"/>
      <c r="K3842" s="118"/>
      <c r="L3842" s="118"/>
      <c r="M3842" s="118"/>
      <c r="N3842" s="93"/>
    </row>
    <row r="3843" spans="2:14">
      <c r="B3843" s="118"/>
      <c r="C3843" s="118"/>
      <c r="D3843" s="118"/>
      <c r="E3843" s="118"/>
      <c r="F3843" s="118"/>
      <c r="G3843" s="118"/>
      <c r="H3843" s="118"/>
      <c r="I3843" s="118"/>
      <c r="J3843" s="118"/>
      <c r="K3843" s="118"/>
      <c r="L3843" s="118"/>
      <c r="M3843" s="118"/>
      <c r="N3843" s="93"/>
    </row>
    <row r="3844" spans="2:14">
      <c r="B3844" s="118"/>
      <c r="C3844" s="118"/>
      <c r="D3844" s="118"/>
      <c r="E3844" s="118"/>
      <c r="F3844" s="118"/>
      <c r="G3844" s="118"/>
      <c r="H3844" s="118"/>
      <c r="I3844" s="118"/>
      <c r="J3844" s="118"/>
      <c r="K3844" s="118"/>
      <c r="L3844" s="118"/>
      <c r="M3844" s="118"/>
      <c r="N3844" s="93"/>
    </row>
    <row r="3845" spans="2:14">
      <c r="B3845" s="118"/>
      <c r="C3845" s="118"/>
      <c r="D3845" s="118"/>
      <c r="E3845" s="118"/>
      <c r="F3845" s="118"/>
      <c r="G3845" s="118"/>
      <c r="H3845" s="118"/>
      <c r="I3845" s="118"/>
      <c r="J3845" s="118"/>
      <c r="K3845" s="118"/>
      <c r="L3845" s="118"/>
      <c r="M3845" s="118"/>
      <c r="N3845" s="93"/>
    </row>
    <row r="3846" spans="2:14">
      <c r="B3846" s="118"/>
      <c r="C3846" s="118"/>
      <c r="D3846" s="118"/>
      <c r="E3846" s="118"/>
      <c r="F3846" s="118"/>
      <c r="G3846" s="118"/>
      <c r="H3846" s="118"/>
      <c r="I3846" s="118"/>
      <c r="J3846" s="118"/>
      <c r="K3846" s="118"/>
      <c r="L3846" s="118"/>
      <c r="M3846" s="118"/>
      <c r="N3846" s="93"/>
    </row>
    <row r="3847" spans="2:14">
      <c r="B3847" s="118"/>
      <c r="C3847" s="118"/>
      <c r="D3847" s="118"/>
      <c r="E3847" s="118"/>
      <c r="F3847" s="118"/>
      <c r="G3847" s="118"/>
      <c r="H3847" s="118"/>
      <c r="I3847" s="118"/>
      <c r="J3847" s="118"/>
      <c r="K3847" s="118"/>
      <c r="L3847" s="118"/>
      <c r="M3847" s="118"/>
      <c r="N3847" s="93"/>
    </row>
    <row r="3848" spans="2:14">
      <c r="B3848" s="118"/>
      <c r="C3848" s="118"/>
      <c r="D3848" s="118"/>
      <c r="E3848" s="118"/>
      <c r="F3848" s="118"/>
      <c r="G3848" s="118"/>
      <c r="H3848" s="118"/>
      <c r="I3848" s="118"/>
      <c r="J3848" s="118"/>
      <c r="K3848" s="118"/>
      <c r="L3848" s="118"/>
      <c r="M3848" s="118"/>
      <c r="N3848" s="93"/>
    </row>
    <row r="3849" spans="2:14">
      <c r="B3849" s="118"/>
      <c r="C3849" s="118"/>
      <c r="D3849" s="118"/>
      <c r="E3849" s="118"/>
      <c r="F3849" s="118"/>
      <c r="G3849" s="118"/>
      <c r="H3849" s="118"/>
      <c r="I3849" s="118"/>
      <c r="J3849" s="118"/>
      <c r="K3849" s="118"/>
      <c r="L3849" s="118"/>
      <c r="M3849" s="118"/>
      <c r="N3849" s="93"/>
    </row>
    <row r="3850" spans="2:14">
      <c r="B3850" s="118"/>
      <c r="C3850" s="118"/>
      <c r="D3850" s="118"/>
      <c r="E3850" s="118"/>
      <c r="F3850" s="118"/>
      <c r="G3850" s="118"/>
      <c r="H3850" s="118"/>
      <c r="I3850" s="118"/>
      <c r="J3850" s="118"/>
      <c r="K3850" s="118"/>
      <c r="L3850" s="118"/>
      <c r="M3850" s="118"/>
      <c r="N3850" s="93"/>
    </row>
    <row r="3851" spans="2:14">
      <c r="B3851" s="118"/>
      <c r="C3851" s="118"/>
      <c r="D3851" s="118"/>
      <c r="E3851" s="118"/>
      <c r="F3851" s="118"/>
      <c r="G3851" s="118"/>
      <c r="H3851" s="118"/>
      <c r="I3851" s="118"/>
      <c r="J3851" s="118"/>
      <c r="K3851" s="118"/>
      <c r="L3851" s="118"/>
      <c r="M3851" s="118"/>
      <c r="N3851" s="93"/>
    </row>
    <row r="3852" spans="2:14">
      <c r="B3852" s="118"/>
      <c r="C3852" s="118"/>
      <c r="D3852" s="118"/>
      <c r="E3852" s="118"/>
      <c r="F3852" s="118"/>
      <c r="G3852" s="118"/>
      <c r="H3852" s="118"/>
      <c r="I3852" s="118"/>
      <c r="J3852" s="118"/>
      <c r="K3852" s="118"/>
      <c r="L3852" s="118"/>
      <c r="M3852" s="118"/>
      <c r="N3852" s="93"/>
    </row>
    <row r="3853" spans="2:14">
      <c r="B3853" s="118"/>
      <c r="C3853" s="118"/>
      <c r="D3853" s="118"/>
      <c r="E3853" s="118"/>
      <c r="F3853" s="118"/>
      <c r="G3853" s="118"/>
      <c r="H3853" s="118"/>
      <c r="I3853" s="118"/>
      <c r="J3853" s="118"/>
      <c r="K3853" s="118"/>
      <c r="L3853" s="118"/>
      <c r="M3853" s="118"/>
      <c r="N3853" s="93"/>
    </row>
    <row r="3854" spans="2:14">
      <c r="B3854" s="118"/>
      <c r="C3854" s="118"/>
      <c r="D3854" s="118"/>
      <c r="E3854" s="118"/>
      <c r="F3854" s="118"/>
      <c r="G3854" s="118"/>
      <c r="H3854" s="118"/>
      <c r="I3854" s="118"/>
      <c r="J3854" s="118"/>
      <c r="K3854" s="118"/>
      <c r="L3854" s="118"/>
      <c r="M3854" s="118"/>
      <c r="N3854" s="93"/>
    </row>
    <row r="3855" spans="2:14">
      <c r="B3855" s="118"/>
      <c r="C3855" s="118"/>
      <c r="D3855" s="118"/>
      <c r="E3855" s="118"/>
      <c r="F3855" s="118"/>
      <c r="G3855" s="118"/>
      <c r="H3855" s="118"/>
      <c r="I3855" s="118"/>
      <c r="J3855" s="118"/>
      <c r="K3855" s="118"/>
      <c r="L3855" s="118"/>
      <c r="M3855" s="118"/>
      <c r="N3855" s="93"/>
    </row>
    <row r="3856" spans="2:14">
      <c r="B3856" s="118"/>
      <c r="C3856" s="118"/>
      <c r="D3856" s="118"/>
      <c r="E3856" s="118"/>
      <c r="F3856" s="118"/>
      <c r="G3856" s="118"/>
      <c r="H3856" s="118"/>
      <c r="I3856" s="118"/>
      <c r="J3856" s="118"/>
      <c r="K3856" s="118"/>
      <c r="L3856" s="118"/>
      <c r="M3856" s="118"/>
      <c r="N3856" s="93"/>
    </row>
    <row r="3857" spans="2:14">
      <c r="B3857" s="118"/>
      <c r="C3857" s="118"/>
      <c r="D3857" s="118"/>
      <c r="E3857" s="118"/>
      <c r="F3857" s="118"/>
      <c r="G3857" s="118"/>
      <c r="H3857" s="118"/>
      <c r="I3857" s="118"/>
      <c r="J3857" s="118"/>
      <c r="K3857" s="118"/>
      <c r="L3857" s="118"/>
      <c r="M3857" s="118"/>
      <c r="N3857" s="93"/>
    </row>
    <row r="3858" spans="2:14">
      <c r="B3858" s="118"/>
      <c r="C3858" s="118"/>
      <c r="D3858" s="118"/>
      <c r="E3858" s="118"/>
      <c r="F3858" s="118"/>
      <c r="G3858" s="118"/>
      <c r="H3858" s="118"/>
      <c r="I3858" s="118"/>
      <c r="J3858" s="118"/>
      <c r="K3858" s="118"/>
      <c r="L3858" s="118"/>
      <c r="M3858" s="118"/>
      <c r="N3858" s="93"/>
    </row>
    <row r="3859" spans="2:14">
      <c r="B3859" s="118"/>
      <c r="C3859" s="118"/>
      <c r="D3859" s="118"/>
      <c r="E3859" s="118"/>
      <c r="F3859" s="118"/>
      <c r="G3859" s="118"/>
      <c r="H3859" s="118"/>
      <c r="I3859" s="118"/>
      <c r="J3859" s="118"/>
      <c r="K3859" s="118"/>
      <c r="L3859" s="118"/>
      <c r="M3859" s="118"/>
      <c r="N3859" s="93"/>
    </row>
    <row r="3860" spans="2:14">
      <c r="B3860" s="118"/>
      <c r="C3860" s="118"/>
      <c r="D3860" s="118"/>
      <c r="E3860" s="118"/>
      <c r="F3860" s="118"/>
      <c r="G3860" s="118"/>
      <c r="H3860" s="118"/>
      <c r="I3860" s="118"/>
      <c r="J3860" s="118"/>
      <c r="K3860" s="118"/>
      <c r="L3860" s="118"/>
      <c r="M3860" s="118"/>
      <c r="N3860" s="93"/>
    </row>
    <row r="3861" spans="2:14">
      <c r="B3861" s="118"/>
      <c r="C3861" s="118"/>
      <c r="D3861" s="118"/>
      <c r="E3861" s="118"/>
      <c r="F3861" s="118"/>
      <c r="G3861" s="118"/>
      <c r="H3861" s="118"/>
      <c r="I3861" s="118"/>
      <c r="J3861" s="118"/>
      <c r="K3861" s="118"/>
      <c r="L3861" s="118"/>
      <c r="M3861" s="118"/>
      <c r="N3861" s="93"/>
    </row>
    <row r="3862" spans="2:14">
      <c r="B3862" s="118"/>
      <c r="C3862" s="118"/>
      <c r="D3862" s="118"/>
      <c r="E3862" s="118"/>
      <c r="F3862" s="118"/>
      <c r="G3862" s="118"/>
      <c r="H3862" s="118"/>
      <c r="I3862" s="118"/>
      <c r="J3862" s="118"/>
      <c r="K3862" s="118"/>
      <c r="L3862" s="118"/>
      <c r="M3862" s="118"/>
      <c r="N3862" s="93"/>
    </row>
    <row r="3863" spans="2:14">
      <c r="B3863" s="118"/>
      <c r="C3863" s="118"/>
      <c r="D3863" s="118"/>
      <c r="E3863" s="118"/>
      <c r="F3863" s="118"/>
      <c r="G3863" s="118"/>
      <c r="H3863" s="118"/>
      <c r="I3863" s="118"/>
      <c r="J3863" s="118"/>
      <c r="K3863" s="118"/>
      <c r="L3863" s="118"/>
      <c r="M3863" s="118"/>
      <c r="N3863" s="93"/>
    </row>
    <row r="3864" spans="2:14">
      <c r="B3864" s="118"/>
      <c r="C3864" s="118"/>
      <c r="D3864" s="118"/>
      <c r="E3864" s="118"/>
      <c r="F3864" s="118"/>
      <c r="G3864" s="118"/>
      <c r="H3864" s="118"/>
      <c r="I3864" s="118"/>
      <c r="J3864" s="118"/>
      <c r="K3864" s="118"/>
      <c r="L3864" s="118"/>
      <c r="M3864" s="118"/>
      <c r="N3864" s="93"/>
    </row>
    <row r="3865" spans="2:14">
      <c r="B3865" s="118"/>
      <c r="C3865" s="118"/>
      <c r="D3865" s="118"/>
      <c r="E3865" s="118"/>
      <c r="F3865" s="118"/>
      <c r="G3865" s="118"/>
      <c r="H3865" s="118"/>
      <c r="I3865" s="118"/>
      <c r="J3865" s="118"/>
      <c r="K3865" s="118"/>
      <c r="L3865" s="118"/>
      <c r="M3865" s="118"/>
      <c r="N3865" s="93"/>
    </row>
    <row r="3866" spans="2:14">
      <c r="B3866" s="118"/>
      <c r="C3866" s="118"/>
      <c r="D3866" s="118"/>
      <c r="E3866" s="118"/>
      <c r="F3866" s="118"/>
      <c r="G3866" s="118"/>
      <c r="H3866" s="118"/>
      <c r="I3866" s="118"/>
      <c r="J3866" s="118"/>
      <c r="K3866" s="118"/>
      <c r="L3866" s="118"/>
      <c r="M3866" s="118"/>
      <c r="N3866" s="93"/>
    </row>
    <row r="3867" spans="2:14">
      <c r="B3867" s="118"/>
      <c r="C3867" s="118"/>
      <c r="D3867" s="118"/>
      <c r="E3867" s="118"/>
      <c r="F3867" s="118"/>
      <c r="G3867" s="118"/>
      <c r="H3867" s="118"/>
      <c r="I3867" s="118"/>
      <c r="J3867" s="118"/>
      <c r="K3867" s="118"/>
      <c r="L3867" s="118"/>
      <c r="M3867" s="118"/>
      <c r="N3867" s="93"/>
    </row>
    <row r="3868" spans="2:14">
      <c r="B3868" s="118"/>
      <c r="C3868" s="118"/>
      <c r="D3868" s="118"/>
      <c r="E3868" s="118"/>
      <c r="F3868" s="118"/>
      <c r="G3868" s="118"/>
      <c r="H3868" s="118"/>
      <c r="I3868" s="118"/>
      <c r="J3868" s="118"/>
      <c r="K3868" s="118"/>
      <c r="L3868" s="118"/>
      <c r="M3868" s="118"/>
      <c r="N3868" s="93"/>
    </row>
    <row r="3869" spans="2:14">
      <c r="B3869" s="118"/>
      <c r="C3869" s="118"/>
      <c r="D3869" s="118"/>
      <c r="E3869" s="118"/>
      <c r="F3869" s="118"/>
      <c r="G3869" s="118"/>
      <c r="H3869" s="118"/>
      <c r="I3869" s="118"/>
      <c r="J3869" s="118"/>
      <c r="K3869" s="118"/>
      <c r="L3869" s="118"/>
      <c r="M3869" s="118"/>
      <c r="N3869" s="93"/>
    </row>
    <row r="3870" spans="2:14">
      <c r="B3870" s="118"/>
      <c r="C3870" s="118"/>
      <c r="D3870" s="118"/>
      <c r="E3870" s="118"/>
      <c r="F3870" s="118"/>
      <c r="G3870" s="118"/>
      <c r="H3870" s="118"/>
      <c r="I3870" s="118"/>
      <c r="J3870" s="118"/>
      <c r="K3870" s="118"/>
      <c r="L3870" s="118"/>
      <c r="M3870" s="118"/>
      <c r="N3870" s="93"/>
    </row>
    <row r="3871" spans="2:14">
      <c r="B3871" s="118"/>
      <c r="C3871" s="118"/>
      <c r="D3871" s="118"/>
      <c r="E3871" s="118"/>
      <c r="F3871" s="118"/>
      <c r="G3871" s="118"/>
      <c r="H3871" s="118"/>
      <c r="I3871" s="118"/>
      <c r="J3871" s="118"/>
      <c r="K3871" s="118"/>
      <c r="L3871" s="118"/>
      <c r="M3871" s="118"/>
      <c r="N3871" s="93"/>
    </row>
    <row r="3872" spans="2:14">
      <c r="B3872" s="118"/>
      <c r="C3872" s="118"/>
      <c r="D3872" s="118"/>
      <c r="E3872" s="118"/>
      <c r="F3872" s="118"/>
      <c r="G3872" s="118"/>
      <c r="H3872" s="118"/>
      <c r="I3872" s="118"/>
      <c r="J3872" s="118"/>
      <c r="K3872" s="118"/>
      <c r="L3872" s="118"/>
      <c r="M3872" s="118"/>
      <c r="N3872" s="93"/>
    </row>
    <row r="3873" spans="2:14">
      <c r="B3873" s="118"/>
      <c r="C3873" s="118"/>
      <c r="D3873" s="118"/>
      <c r="E3873" s="118"/>
      <c r="F3873" s="118"/>
      <c r="G3873" s="118"/>
      <c r="H3873" s="118"/>
      <c r="I3873" s="118"/>
      <c r="J3873" s="118"/>
      <c r="K3873" s="118"/>
      <c r="L3873" s="118"/>
      <c r="M3873" s="118"/>
      <c r="N3873" s="93"/>
    </row>
    <row r="3874" spans="2:14">
      <c r="B3874" s="118"/>
      <c r="C3874" s="118"/>
      <c r="D3874" s="118"/>
      <c r="E3874" s="118"/>
      <c r="F3874" s="118"/>
      <c r="G3874" s="118"/>
      <c r="H3874" s="118"/>
      <c r="I3874" s="118"/>
      <c r="J3874" s="118"/>
      <c r="K3874" s="118"/>
      <c r="L3874" s="118"/>
      <c r="M3874" s="118"/>
      <c r="N3874" s="93"/>
    </row>
    <row r="3875" spans="2:14">
      <c r="B3875" s="118"/>
      <c r="C3875" s="118"/>
      <c r="D3875" s="118"/>
      <c r="E3875" s="118"/>
      <c r="F3875" s="118"/>
      <c r="G3875" s="118"/>
      <c r="H3875" s="118"/>
      <c r="I3875" s="118"/>
      <c r="J3875" s="118"/>
      <c r="K3875" s="118"/>
      <c r="L3875" s="118"/>
      <c r="M3875" s="118"/>
      <c r="N3875" s="93"/>
    </row>
    <row r="3876" spans="2:14">
      <c r="B3876" s="118"/>
      <c r="C3876" s="118"/>
      <c r="D3876" s="118"/>
      <c r="E3876" s="118"/>
      <c r="F3876" s="118"/>
      <c r="G3876" s="118"/>
      <c r="H3876" s="118"/>
      <c r="I3876" s="118"/>
      <c r="J3876" s="118"/>
      <c r="K3876" s="118"/>
      <c r="L3876" s="118"/>
      <c r="M3876" s="118"/>
      <c r="N3876" s="93"/>
    </row>
    <row r="3877" spans="2:14">
      <c r="B3877" s="118"/>
      <c r="C3877" s="118"/>
      <c r="D3877" s="118"/>
      <c r="E3877" s="118"/>
      <c r="F3877" s="118"/>
      <c r="G3877" s="118"/>
      <c r="H3877" s="118"/>
      <c r="I3877" s="118"/>
      <c r="J3877" s="118"/>
      <c r="K3877" s="118"/>
      <c r="L3877" s="118"/>
      <c r="M3877" s="118"/>
      <c r="N3877" s="93"/>
    </row>
    <row r="3878" spans="2:14">
      <c r="B3878" s="118"/>
      <c r="C3878" s="118"/>
      <c r="D3878" s="118"/>
      <c r="E3878" s="118"/>
      <c r="F3878" s="118"/>
      <c r="G3878" s="118"/>
      <c r="H3878" s="118"/>
      <c r="I3878" s="118"/>
      <c r="J3878" s="118"/>
      <c r="K3878" s="118"/>
      <c r="L3878" s="118"/>
      <c r="M3878" s="118"/>
      <c r="N3878" s="93"/>
    </row>
    <row r="3879" spans="2:14">
      <c r="B3879" s="118"/>
      <c r="C3879" s="118"/>
      <c r="D3879" s="118"/>
      <c r="E3879" s="118"/>
      <c r="F3879" s="118"/>
      <c r="G3879" s="118"/>
      <c r="H3879" s="118"/>
      <c r="I3879" s="118"/>
      <c r="J3879" s="118"/>
      <c r="K3879" s="118"/>
      <c r="L3879" s="118"/>
      <c r="M3879" s="118"/>
      <c r="N3879" s="93"/>
    </row>
    <row r="3880" spans="2:14">
      <c r="B3880" s="118"/>
      <c r="C3880" s="118"/>
      <c r="D3880" s="118"/>
      <c r="E3880" s="118"/>
      <c r="F3880" s="118"/>
      <c r="G3880" s="118"/>
      <c r="H3880" s="118"/>
      <c r="I3880" s="118"/>
      <c r="J3880" s="118"/>
      <c r="K3880" s="118"/>
      <c r="L3880" s="118"/>
      <c r="M3880" s="118"/>
      <c r="N3880" s="93"/>
    </row>
    <row r="3881" spans="2:14">
      <c r="B3881" s="118"/>
      <c r="C3881" s="118"/>
      <c r="D3881" s="118"/>
      <c r="E3881" s="118"/>
      <c r="F3881" s="118"/>
      <c r="G3881" s="118"/>
      <c r="H3881" s="118"/>
      <c r="I3881" s="118"/>
      <c r="J3881" s="118"/>
      <c r="K3881" s="118"/>
      <c r="L3881" s="118"/>
      <c r="M3881" s="118"/>
      <c r="N3881" s="93"/>
    </row>
    <row r="3882" spans="2:14">
      <c r="B3882" s="118"/>
      <c r="C3882" s="118"/>
      <c r="D3882" s="118"/>
      <c r="E3882" s="118"/>
      <c r="F3882" s="118"/>
      <c r="G3882" s="118"/>
      <c r="H3882" s="118"/>
      <c r="I3882" s="118"/>
      <c r="J3882" s="118"/>
      <c r="K3882" s="118"/>
      <c r="L3882" s="118"/>
      <c r="M3882" s="118"/>
      <c r="N3882" s="93"/>
    </row>
    <row r="3883" spans="2:14">
      <c r="B3883" s="118"/>
      <c r="C3883" s="118"/>
      <c r="D3883" s="118"/>
      <c r="E3883" s="118"/>
      <c r="F3883" s="118"/>
      <c r="G3883" s="118"/>
      <c r="H3883" s="118"/>
      <c r="I3883" s="118"/>
      <c r="J3883" s="118"/>
      <c r="K3883" s="118"/>
      <c r="L3883" s="118"/>
      <c r="M3883" s="118"/>
      <c r="N3883" s="93"/>
    </row>
    <row r="3884" spans="2:14">
      <c r="B3884" s="118"/>
      <c r="C3884" s="118"/>
      <c r="D3884" s="118"/>
      <c r="E3884" s="118"/>
      <c r="F3884" s="118"/>
      <c r="G3884" s="118"/>
      <c r="H3884" s="118"/>
      <c r="I3884" s="118"/>
      <c r="J3884" s="118"/>
      <c r="K3884" s="118"/>
      <c r="L3884" s="118"/>
      <c r="M3884" s="118"/>
      <c r="N3884" s="93"/>
    </row>
    <row r="3885" spans="2:14">
      <c r="B3885" s="118"/>
      <c r="C3885" s="118"/>
      <c r="D3885" s="118"/>
      <c r="E3885" s="118"/>
      <c r="F3885" s="118"/>
      <c r="G3885" s="118"/>
      <c r="H3885" s="118"/>
      <c r="I3885" s="118"/>
      <c r="J3885" s="118"/>
      <c r="K3885" s="118"/>
      <c r="L3885" s="118"/>
      <c r="M3885" s="118"/>
      <c r="N3885" s="93"/>
    </row>
    <row r="3886" spans="2:14">
      <c r="B3886" s="118"/>
      <c r="C3886" s="118"/>
      <c r="D3886" s="118"/>
      <c r="E3886" s="118"/>
      <c r="F3886" s="118"/>
      <c r="G3886" s="118"/>
      <c r="H3886" s="118"/>
      <c r="I3886" s="118"/>
      <c r="J3886" s="118"/>
      <c r="K3886" s="118"/>
      <c r="L3886" s="118"/>
      <c r="M3886" s="118"/>
      <c r="N3886" s="93"/>
    </row>
    <row r="3887" spans="2:14">
      <c r="B3887" s="118"/>
      <c r="C3887" s="118"/>
      <c r="D3887" s="118"/>
      <c r="E3887" s="118"/>
      <c r="F3887" s="118"/>
      <c r="G3887" s="118"/>
      <c r="H3887" s="118"/>
      <c r="I3887" s="118"/>
      <c r="J3887" s="118"/>
      <c r="K3887" s="118"/>
      <c r="L3887" s="118"/>
      <c r="M3887" s="118"/>
      <c r="N3887" s="93"/>
    </row>
    <row r="3888" spans="2:14">
      <c r="B3888" s="118"/>
      <c r="C3888" s="118"/>
      <c r="D3888" s="118"/>
      <c r="E3888" s="118"/>
      <c r="F3888" s="118"/>
      <c r="G3888" s="118"/>
      <c r="H3888" s="118"/>
      <c r="I3888" s="118"/>
      <c r="J3888" s="118"/>
      <c r="K3888" s="118"/>
      <c r="L3888" s="118"/>
      <c r="M3888" s="118"/>
      <c r="N3888" s="93"/>
    </row>
    <row r="3889" spans="2:14">
      <c r="B3889" s="118"/>
      <c r="C3889" s="118"/>
      <c r="D3889" s="118"/>
      <c r="E3889" s="118"/>
      <c r="F3889" s="118"/>
      <c r="G3889" s="118"/>
      <c r="H3889" s="118"/>
      <c r="I3889" s="118"/>
      <c r="J3889" s="118"/>
      <c r="K3889" s="118"/>
      <c r="L3889" s="118"/>
      <c r="M3889" s="118"/>
      <c r="N3889" s="93"/>
    </row>
    <row r="3890" spans="2:14">
      <c r="B3890" s="118"/>
      <c r="C3890" s="118"/>
      <c r="D3890" s="118"/>
      <c r="E3890" s="118"/>
      <c r="F3890" s="118"/>
      <c r="G3890" s="118"/>
      <c r="H3890" s="118"/>
      <c r="I3890" s="118"/>
      <c r="J3890" s="118"/>
      <c r="K3890" s="118"/>
      <c r="L3890" s="118"/>
      <c r="M3890" s="118"/>
      <c r="N3890" s="93"/>
    </row>
    <row r="3891" spans="2:14">
      <c r="B3891" s="118"/>
      <c r="C3891" s="118"/>
      <c r="D3891" s="118"/>
      <c r="E3891" s="118"/>
      <c r="F3891" s="118"/>
      <c r="G3891" s="118"/>
      <c r="H3891" s="118"/>
      <c r="I3891" s="118"/>
      <c r="J3891" s="118"/>
      <c r="K3891" s="118"/>
      <c r="L3891" s="118"/>
      <c r="M3891" s="118"/>
      <c r="N3891" s="93"/>
    </row>
    <row r="3892" spans="2:14">
      <c r="B3892" s="118"/>
      <c r="C3892" s="118"/>
      <c r="D3892" s="118"/>
      <c r="E3892" s="118"/>
      <c r="F3892" s="118"/>
      <c r="G3892" s="118"/>
      <c r="H3892" s="118"/>
      <c r="I3892" s="118"/>
      <c r="J3892" s="118"/>
      <c r="K3892" s="118"/>
      <c r="L3892" s="118"/>
      <c r="M3892" s="118"/>
      <c r="N3892" s="93"/>
    </row>
    <row r="3893" spans="2:14">
      <c r="B3893" s="118"/>
      <c r="C3893" s="118"/>
      <c r="D3893" s="118"/>
      <c r="E3893" s="118"/>
      <c r="F3893" s="118"/>
      <c r="G3893" s="118"/>
      <c r="H3893" s="118"/>
      <c r="I3893" s="118"/>
      <c r="J3893" s="118"/>
      <c r="K3893" s="118"/>
      <c r="L3893" s="118"/>
      <c r="M3893" s="118"/>
      <c r="N3893" s="93"/>
    </row>
    <row r="3894" spans="2:14">
      <c r="B3894" s="118"/>
      <c r="C3894" s="118"/>
      <c r="D3894" s="118"/>
      <c r="E3894" s="118"/>
      <c r="F3894" s="118"/>
      <c r="G3894" s="118"/>
      <c r="H3894" s="118"/>
      <c r="I3894" s="118"/>
      <c r="J3894" s="118"/>
      <c r="K3894" s="118"/>
      <c r="L3894" s="118"/>
      <c r="M3894" s="118"/>
      <c r="N3894" s="93"/>
    </row>
    <row r="3895" spans="2:14">
      <c r="B3895" s="118"/>
      <c r="C3895" s="118"/>
      <c r="D3895" s="118"/>
      <c r="E3895" s="118"/>
      <c r="F3895" s="118"/>
      <c r="G3895" s="118"/>
      <c r="H3895" s="118"/>
      <c r="I3895" s="118"/>
      <c r="J3895" s="118"/>
      <c r="K3895" s="118"/>
      <c r="L3895" s="118"/>
      <c r="M3895" s="118"/>
      <c r="N3895" s="93"/>
    </row>
    <row r="3896" spans="2:14">
      <c r="B3896" s="118"/>
      <c r="C3896" s="118"/>
      <c r="D3896" s="118"/>
      <c r="E3896" s="118"/>
      <c r="F3896" s="118"/>
      <c r="G3896" s="118"/>
      <c r="H3896" s="118"/>
      <c r="I3896" s="118"/>
      <c r="J3896" s="118"/>
      <c r="K3896" s="118"/>
      <c r="L3896" s="118"/>
      <c r="M3896" s="118"/>
      <c r="N3896" s="93"/>
    </row>
    <row r="3897" spans="2:14">
      <c r="B3897" s="118"/>
      <c r="C3897" s="118"/>
      <c r="D3897" s="118"/>
      <c r="E3897" s="118"/>
      <c r="F3897" s="118"/>
      <c r="G3897" s="118"/>
      <c r="H3897" s="118"/>
      <c r="I3897" s="118"/>
      <c r="J3897" s="118"/>
      <c r="K3897" s="118"/>
      <c r="L3897" s="118"/>
      <c r="M3897" s="118"/>
      <c r="N3897" s="93"/>
    </row>
    <row r="3898" spans="2:14">
      <c r="B3898" s="118"/>
      <c r="C3898" s="118"/>
      <c r="D3898" s="118"/>
      <c r="E3898" s="118"/>
      <c r="F3898" s="118"/>
      <c r="G3898" s="118"/>
      <c r="H3898" s="118"/>
      <c r="I3898" s="118"/>
      <c r="J3898" s="118"/>
      <c r="K3898" s="118"/>
      <c r="L3898" s="118"/>
      <c r="M3898" s="118"/>
      <c r="N3898" s="93"/>
    </row>
    <row r="3899" spans="2:14">
      <c r="B3899" s="118"/>
      <c r="C3899" s="118"/>
      <c r="D3899" s="118"/>
      <c r="E3899" s="118"/>
      <c r="F3899" s="118"/>
      <c r="G3899" s="118"/>
      <c r="H3899" s="118"/>
      <c r="I3899" s="118"/>
      <c r="J3899" s="118"/>
      <c r="K3899" s="118"/>
      <c r="L3899" s="118"/>
      <c r="M3899" s="118"/>
      <c r="N3899" s="93"/>
    </row>
    <row r="3900" spans="2:14">
      <c r="B3900" s="118"/>
      <c r="C3900" s="118"/>
      <c r="D3900" s="118"/>
      <c r="E3900" s="118"/>
      <c r="F3900" s="118"/>
      <c r="G3900" s="118"/>
      <c r="H3900" s="118"/>
      <c r="I3900" s="118"/>
      <c r="J3900" s="118"/>
      <c r="K3900" s="118"/>
      <c r="L3900" s="118"/>
      <c r="M3900" s="118"/>
      <c r="N3900" s="93"/>
    </row>
    <row r="3901" spans="2:14">
      <c r="B3901" s="118"/>
      <c r="C3901" s="118"/>
      <c r="D3901" s="118"/>
      <c r="E3901" s="118"/>
      <c r="F3901" s="118"/>
      <c r="G3901" s="118"/>
      <c r="H3901" s="118"/>
      <c r="I3901" s="118"/>
      <c r="J3901" s="118"/>
      <c r="K3901" s="118"/>
      <c r="L3901" s="118"/>
      <c r="M3901" s="118"/>
      <c r="N3901" s="93"/>
    </row>
    <row r="3902" spans="2:14">
      <c r="B3902" s="118"/>
      <c r="C3902" s="118"/>
      <c r="D3902" s="118"/>
      <c r="E3902" s="118"/>
      <c r="F3902" s="118"/>
      <c r="G3902" s="118"/>
      <c r="H3902" s="118"/>
      <c r="I3902" s="118"/>
      <c r="J3902" s="118"/>
      <c r="K3902" s="118"/>
      <c r="L3902" s="118"/>
      <c r="M3902" s="118"/>
      <c r="N3902" s="93"/>
    </row>
    <row r="3903" spans="2:14">
      <c r="B3903" s="118"/>
      <c r="C3903" s="118"/>
      <c r="D3903" s="118"/>
      <c r="E3903" s="118"/>
      <c r="F3903" s="118"/>
      <c r="G3903" s="118"/>
      <c r="H3903" s="118"/>
      <c r="I3903" s="118"/>
      <c r="J3903" s="118"/>
      <c r="K3903" s="118"/>
      <c r="L3903" s="118"/>
      <c r="M3903" s="118"/>
      <c r="N3903" s="93"/>
    </row>
    <row r="3904" spans="2:14">
      <c r="B3904" s="118"/>
      <c r="C3904" s="118"/>
      <c r="D3904" s="118"/>
      <c r="E3904" s="118"/>
      <c r="F3904" s="118"/>
      <c r="G3904" s="118"/>
      <c r="H3904" s="118"/>
      <c r="I3904" s="118"/>
      <c r="J3904" s="118"/>
      <c r="K3904" s="118"/>
      <c r="L3904" s="118"/>
      <c r="M3904" s="118"/>
      <c r="N3904" s="93"/>
    </row>
    <row r="3905" spans="2:14">
      <c r="B3905" s="118"/>
      <c r="C3905" s="118"/>
      <c r="D3905" s="118"/>
      <c r="E3905" s="118"/>
      <c r="F3905" s="118"/>
      <c r="G3905" s="118"/>
      <c r="H3905" s="118"/>
      <c r="I3905" s="118"/>
      <c r="J3905" s="118"/>
      <c r="K3905" s="118"/>
      <c r="L3905" s="118"/>
      <c r="M3905" s="118"/>
      <c r="N3905" s="93"/>
    </row>
    <row r="3906" spans="2:14">
      <c r="B3906" s="118"/>
      <c r="C3906" s="118"/>
      <c r="D3906" s="118"/>
      <c r="E3906" s="118"/>
      <c r="F3906" s="118"/>
      <c r="G3906" s="118"/>
      <c r="H3906" s="118"/>
      <c r="I3906" s="118"/>
      <c r="J3906" s="118"/>
      <c r="K3906" s="118"/>
      <c r="L3906" s="118"/>
      <c r="M3906" s="118"/>
      <c r="N3906" s="93"/>
    </row>
    <row r="3907" spans="2:14">
      <c r="B3907" s="118"/>
      <c r="C3907" s="118"/>
      <c r="D3907" s="118"/>
      <c r="E3907" s="118"/>
      <c r="F3907" s="118"/>
      <c r="G3907" s="118"/>
      <c r="H3907" s="118"/>
      <c r="I3907" s="118"/>
      <c r="J3907" s="118"/>
      <c r="K3907" s="118"/>
      <c r="L3907" s="118"/>
      <c r="M3907" s="118"/>
      <c r="N3907" s="93"/>
    </row>
    <row r="3908" spans="2:14">
      <c r="B3908" s="118"/>
      <c r="C3908" s="118"/>
      <c r="D3908" s="118"/>
      <c r="E3908" s="118"/>
      <c r="F3908" s="118"/>
      <c r="G3908" s="118"/>
      <c r="H3908" s="118"/>
      <c r="I3908" s="118"/>
      <c r="J3908" s="118"/>
      <c r="K3908" s="118"/>
      <c r="L3908" s="118"/>
      <c r="M3908" s="118"/>
      <c r="N3908" s="93"/>
    </row>
    <row r="3909" spans="2:14">
      <c r="B3909" s="118"/>
      <c r="C3909" s="118"/>
      <c r="D3909" s="118"/>
      <c r="E3909" s="118"/>
      <c r="F3909" s="118"/>
      <c r="G3909" s="118"/>
      <c r="H3909" s="118"/>
      <c r="I3909" s="118"/>
      <c r="J3909" s="118"/>
      <c r="K3909" s="118"/>
      <c r="L3909" s="118"/>
      <c r="M3909" s="118"/>
      <c r="N3909" s="93"/>
    </row>
    <row r="3910" spans="2:14">
      <c r="B3910" s="118"/>
      <c r="C3910" s="118"/>
      <c r="D3910" s="118"/>
      <c r="E3910" s="118"/>
      <c r="F3910" s="118"/>
      <c r="G3910" s="118"/>
      <c r="H3910" s="118"/>
      <c r="I3910" s="118"/>
      <c r="J3910" s="118"/>
      <c r="K3910" s="118"/>
      <c r="L3910" s="118"/>
      <c r="M3910" s="118"/>
      <c r="N3910" s="93"/>
    </row>
    <row r="3911" spans="2:14">
      <c r="B3911" s="118"/>
      <c r="C3911" s="118"/>
      <c r="D3911" s="118"/>
      <c r="E3911" s="118"/>
      <c r="F3911" s="118"/>
      <c r="G3911" s="118"/>
      <c r="H3911" s="118"/>
      <c r="I3911" s="118"/>
      <c r="J3911" s="118"/>
      <c r="K3911" s="118"/>
      <c r="L3911" s="118"/>
      <c r="M3911" s="118"/>
      <c r="N3911" s="93"/>
    </row>
    <row r="3912" spans="2:14">
      <c r="B3912" s="118"/>
      <c r="C3912" s="118"/>
      <c r="D3912" s="118"/>
      <c r="E3912" s="118"/>
      <c r="F3912" s="118"/>
      <c r="G3912" s="118"/>
      <c r="H3912" s="118"/>
      <c r="I3912" s="118"/>
      <c r="J3912" s="118"/>
      <c r="K3912" s="118"/>
      <c r="L3912" s="118"/>
      <c r="M3912" s="118"/>
      <c r="N3912" s="93"/>
    </row>
    <row r="3913" spans="2:14">
      <c r="B3913" s="118"/>
      <c r="C3913" s="118"/>
      <c r="D3913" s="118"/>
      <c r="E3913" s="118"/>
      <c r="F3913" s="118"/>
      <c r="G3913" s="118"/>
      <c r="H3913" s="118"/>
      <c r="I3913" s="118"/>
      <c r="J3913" s="118"/>
      <c r="K3913" s="118"/>
      <c r="L3913" s="118"/>
      <c r="M3913" s="118"/>
      <c r="N3913" s="93"/>
    </row>
    <row r="3914" spans="2:14">
      <c r="B3914" s="118"/>
      <c r="C3914" s="118"/>
      <c r="D3914" s="118"/>
      <c r="E3914" s="118"/>
      <c r="F3914" s="118"/>
      <c r="G3914" s="118"/>
      <c r="H3914" s="118"/>
      <c r="I3914" s="118"/>
      <c r="J3914" s="118"/>
      <c r="K3914" s="118"/>
      <c r="L3914" s="118"/>
      <c r="M3914" s="118"/>
      <c r="N3914" s="93"/>
    </row>
    <row r="3915" spans="2:14">
      <c r="B3915" s="118"/>
      <c r="C3915" s="118"/>
      <c r="D3915" s="118"/>
      <c r="E3915" s="118"/>
      <c r="F3915" s="118"/>
      <c r="G3915" s="118"/>
      <c r="H3915" s="118"/>
      <c r="I3915" s="118"/>
      <c r="J3915" s="118"/>
      <c r="K3915" s="118"/>
      <c r="L3915" s="118"/>
      <c r="M3915" s="118"/>
      <c r="N3915" s="93"/>
    </row>
    <row r="3916" spans="2:14">
      <c r="B3916" s="118"/>
      <c r="C3916" s="118"/>
      <c r="D3916" s="118"/>
      <c r="E3916" s="118"/>
      <c r="F3916" s="118"/>
      <c r="G3916" s="118"/>
      <c r="H3916" s="118"/>
      <c r="I3916" s="118"/>
      <c r="J3916" s="118"/>
      <c r="K3916" s="118"/>
      <c r="L3916" s="118"/>
      <c r="M3916" s="118"/>
      <c r="N3916" s="93"/>
    </row>
    <row r="3917" spans="2:14">
      <c r="B3917" s="118"/>
      <c r="C3917" s="118"/>
      <c r="D3917" s="118"/>
      <c r="E3917" s="118"/>
      <c r="F3917" s="118"/>
      <c r="G3917" s="118"/>
      <c r="H3917" s="118"/>
      <c r="I3917" s="118"/>
      <c r="J3917" s="118"/>
      <c r="K3917" s="118"/>
      <c r="L3917" s="118"/>
      <c r="M3917" s="118"/>
      <c r="N3917" s="93"/>
    </row>
    <row r="3918" spans="2:14">
      <c r="B3918" s="118"/>
      <c r="C3918" s="118"/>
      <c r="D3918" s="118"/>
      <c r="E3918" s="118"/>
      <c r="F3918" s="118"/>
      <c r="G3918" s="118"/>
      <c r="H3918" s="118"/>
      <c r="I3918" s="118"/>
      <c r="J3918" s="118"/>
      <c r="K3918" s="118"/>
      <c r="L3918" s="118"/>
      <c r="M3918" s="118"/>
      <c r="N3918" s="93"/>
    </row>
    <row r="3919" spans="2:14">
      <c r="B3919" s="118"/>
      <c r="C3919" s="118"/>
      <c r="D3919" s="118"/>
      <c r="E3919" s="118"/>
      <c r="F3919" s="118"/>
      <c r="G3919" s="118"/>
      <c r="H3919" s="118"/>
      <c r="I3919" s="118"/>
      <c r="J3919" s="118"/>
      <c r="K3919" s="118"/>
      <c r="L3919" s="118"/>
      <c r="M3919" s="118"/>
      <c r="N3919" s="93"/>
    </row>
    <row r="3920" spans="2:14">
      <c r="B3920" s="118"/>
      <c r="C3920" s="118"/>
      <c r="D3920" s="118"/>
      <c r="E3920" s="118"/>
      <c r="F3920" s="118"/>
      <c r="G3920" s="118"/>
      <c r="H3920" s="118"/>
      <c r="I3920" s="118"/>
      <c r="J3920" s="118"/>
      <c r="K3920" s="118"/>
      <c r="L3920" s="118"/>
      <c r="M3920" s="118"/>
      <c r="N3920" s="93"/>
    </row>
    <row r="3921" spans="2:14">
      <c r="B3921" s="118"/>
      <c r="C3921" s="118"/>
      <c r="D3921" s="118"/>
      <c r="E3921" s="118"/>
      <c r="F3921" s="118"/>
      <c r="G3921" s="118"/>
      <c r="H3921" s="118"/>
      <c r="I3921" s="118"/>
      <c r="J3921" s="118"/>
      <c r="K3921" s="118"/>
      <c r="L3921" s="118"/>
      <c r="M3921" s="118"/>
      <c r="N3921" s="93"/>
    </row>
    <row r="3922" spans="2:14">
      <c r="B3922" s="118"/>
      <c r="C3922" s="118"/>
      <c r="D3922" s="118"/>
      <c r="E3922" s="118"/>
      <c r="F3922" s="118"/>
      <c r="G3922" s="118"/>
      <c r="H3922" s="118"/>
      <c r="I3922" s="118"/>
      <c r="J3922" s="118"/>
      <c r="K3922" s="118"/>
      <c r="L3922" s="118"/>
      <c r="M3922" s="118"/>
      <c r="N3922" s="93"/>
    </row>
    <row r="3923" spans="2:14">
      <c r="B3923" s="118"/>
      <c r="C3923" s="118"/>
      <c r="D3923" s="118"/>
      <c r="E3923" s="118"/>
      <c r="F3923" s="118"/>
      <c r="G3923" s="118"/>
      <c r="H3923" s="118"/>
      <c r="I3923" s="118"/>
      <c r="J3923" s="118"/>
      <c r="K3923" s="118"/>
      <c r="L3923" s="118"/>
      <c r="M3923" s="118"/>
      <c r="N3923" s="93"/>
    </row>
    <row r="3924" spans="2:14">
      <c r="B3924" s="118"/>
      <c r="C3924" s="118"/>
      <c r="D3924" s="118"/>
      <c r="E3924" s="118"/>
      <c r="F3924" s="118"/>
      <c r="G3924" s="118"/>
      <c r="H3924" s="118"/>
      <c r="I3924" s="118"/>
      <c r="J3924" s="118"/>
      <c r="K3924" s="118"/>
      <c r="L3924" s="118"/>
      <c r="M3924" s="118"/>
      <c r="N3924" s="93"/>
    </row>
    <row r="3925" spans="2:14">
      <c r="B3925" s="118"/>
      <c r="C3925" s="118"/>
      <c r="D3925" s="118"/>
      <c r="E3925" s="118"/>
      <c r="F3925" s="118"/>
      <c r="G3925" s="118"/>
      <c r="H3925" s="118"/>
      <c r="I3925" s="118"/>
      <c r="J3925" s="118"/>
      <c r="K3925" s="118"/>
      <c r="L3925" s="118"/>
      <c r="M3925" s="118"/>
      <c r="N3925" s="93"/>
    </row>
    <row r="3926" spans="2:14">
      <c r="B3926" s="118"/>
      <c r="C3926" s="118"/>
      <c r="D3926" s="118"/>
      <c r="E3926" s="118"/>
      <c r="F3926" s="118"/>
      <c r="G3926" s="118"/>
      <c r="H3926" s="118"/>
      <c r="I3926" s="118"/>
      <c r="J3926" s="118"/>
      <c r="K3926" s="118"/>
      <c r="L3926" s="118"/>
      <c r="M3926" s="118"/>
      <c r="N3926" s="93"/>
    </row>
    <row r="3927" spans="2:14">
      <c r="B3927" s="118"/>
      <c r="C3927" s="118"/>
      <c r="D3927" s="118"/>
      <c r="E3927" s="118"/>
      <c r="F3927" s="118"/>
      <c r="G3927" s="118"/>
      <c r="H3927" s="118"/>
      <c r="I3927" s="118"/>
      <c r="J3927" s="118"/>
      <c r="K3927" s="118"/>
      <c r="L3927" s="118"/>
      <c r="M3927" s="118"/>
      <c r="N3927" s="93"/>
    </row>
    <row r="3928" spans="2:14">
      <c r="B3928" s="118"/>
      <c r="C3928" s="118"/>
      <c r="D3928" s="118"/>
      <c r="E3928" s="118"/>
      <c r="F3928" s="118"/>
      <c r="G3928" s="118"/>
      <c r="H3928" s="118"/>
      <c r="I3928" s="118"/>
      <c r="J3928" s="118"/>
      <c r="K3928" s="118"/>
      <c r="L3928" s="118"/>
      <c r="M3928" s="118"/>
      <c r="N3928" s="93"/>
    </row>
    <row r="3929" spans="2:14">
      <c r="B3929" s="118"/>
      <c r="C3929" s="118"/>
      <c r="D3929" s="118"/>
      <c r="E3929" s="118"/>
      <c r="F3929" s="118"/>
      <c r="G3929" s="118"/>
      <c r="H3929" s="118"/>
      <c r="I3929" s="118"/>
      <c r="J3929" s="118"/>
      <c r="K3929" s="118"/>
      <c r="L3929" s="118"/>
      <c r="M3929" s="118"/>
      <c r="N3929" s="93"/>
    </row>
    <row r="3930" spans="2:14">
      <c r="B3930" s="118"/>
      <c r="C3930" s="118"/>
      <c r="D3930" s="118"/>
      <c r="E3930" s="118"/>
      <c r="F3930" s="118"/>
      <c r="G3930" s="118"/>
      <c r="H3930" s="118"/>
      <c r="I3930" s="118"/>
      <c r="J3930" s="118"/>
      <c r="K3930" s="118"/>
      <c r="L3930" s="118"/>
      <c r="M3930" s="118"/>
      <c r="N3930" s="93"/>
    </row>
    <row r="3931" spans="2:14">
      <c r="B3931" s="118"/>
      <c r="C3931" s="118"/>
      <c r="D3931" s="118"/>
      <c r="E3931" s="118"/>
      <c r="F3931" s="118"/>
      <c r="G3931" s="118"/>
      <c r="H3931" s="118"/>
      <c r="I3931" s="118"/>
      <c r="J3931" s="118"/>
      <c r="K3931" s="118"/>
      <c r="L3931" s="118"/>
      <c r="M3931" s="118"/>
      <c r="N3931" s="93"/>
    </row>
    <row r="3932" spans="2:14">
      <c r="B3932" s="118"/>
      <c r="C3932" s="118"/>
      <c r="D3932" s="118"/>
      <c r="E3932" s="118"/>
      <c r="F3932" s="118"/>
      <c r="G3932" s="118"/>
      <c r="H3932" s="118"/>
      <c r="I3932" s="118"/>
      <c r="J3932" s="118"/>
      <c r="K3932" s="118"/>
      <c r="L3932" s="118"/>
      <c r="M3932" s="118"/>
      <c r="N3932" s="93"/>
    </row>
    <row r="3933" spans="2:14">
      <c r="B3933" s="118"/>
      <c r="C3933" s="118"/>
      <c r="D3933" s="118"/>
      <c r="E3933" s="118"/>
      <c r="F3933" s="118"/>
      <c r="G3933" s="118"/>
      <c r="H3933" s="118"/>
      <c r="I3933" s="118"/>
      <c r="J3933" s="118"/>
      <c r="K3933" s="118"/>
      <c r="L3933" s="118"/>
      <c r="M3933" s="118"/>
      <c r="N3933" s="93"/>
    </row>
    <row r="3934" spans="2:14">
      <c r="B3934" s="118"/>
      <c r="C3934" s="118"/>
      <c r="D3934" s="118"/>
      <c r="E3934" s="118"/>
      <c r="F3934" s="118"/>
      <c r="G3934" s="118"/>
      <c r="H3934" s="118"/>
      <c r="I3934" s="118"/>
      <c r="J3934" s="118"/>
      <c r="K3934" s="118"/>
      <c r="L3934" s="118"/>
      <c r="M3934" s="118"/>
      <c r="N3934" s="93"/>
    </row>
    <row r="3935" spans="2:14">
      <c r="B3935" s="118"/>
      <c r="C3935" s="118"/>
      <c r="D3935" s="118"/>
      <c r="E3935" s="118"/>
      <c r="F3935" s="118"/>
      <c r="G3935" s="118"/>
      <c r="H3935" s="118"/>
      <c r="I3935" s="118"/>
      <c r="J3935" s="118"/>
      <c r="K3935" s="118"/>
      <c r="L3935" s="118"/>
      <c r="M3935" s="118"/>
      <c r="N3935" s="93"/>
    </row>
    <row r="3936" spans="2:14">
      <c r="B3936" s="118"/>
      <c r="C3936" s="118"/>
      <c r="D3936" s="118"/>
      <c r="E3936" s="118"/>
      <c r="F3936" s="118"/>
      <c r="G3936" s="118"/>
      <c r="H3936" s="118"/>
      <c r="I3936" s="118"/>
      <c r="J3936" s="118"/>
      <c r="K3936" s="118"/>
      <c r="L3936" s="118"/>
      <c r="M3936" s="118"/>
      <c r="N3936" s="93"/>
    </row>
    <row r="3937" spans="2:14">
      <c r="B3937" s="118"/>
      <c r="C3937" s="118"/>
      <c r="D3937" s="118"/>
      <c r="E3937" s="118"/>
      <c r="F3937" s="118"/>
      <c r="G3937" s="118"/>
      <c r="H3937" s="118"/>
      <c r="I3937" s="118"/>
      <c r="J3937" s="118"/>
      <c r="K3937" s="118"/>
      <c r="L3937" s="118"/>
      <c r="M3937" s="118"/>
      <c r="N3937" s="93"/>
    </row>
    <row r="3938" spans="2:14">
      <c r="B3938" s="118"/>
      <c r="C3938" s="118"/>
      <c r="D3938" s="118"/>
      <c r="E3938" s="118"/>
      <c r="F3938" s="118"/>
      <c r="G3938" s="118"/>
      <c r="H3938" s="118"/>
      <c r="I3938" s="118"/>
      <c r="J3938" s="118"/>
      <c r="K3938" s="118"/>
      <c r="L3938" s="118"/>
      <c r="M3938" s="118"/>
      <c r="N3938" s="93"/>
    </row>
    <row r="3939" spans="2:14">
      <c r="B3939" s="118"/>
      <c r="C3939" s="118"/>
      <c r="D3939" s="118"/>
      <c r="E3939" s="118"/>
      <c r="F3939" s="118"/>
      <c r="G3939" s="118"/>
      <c r="H3939" s="118"/>
      <c r="I3939" s="118"/>
      <c r="J3939" s="118"/>
      <c r="K3939" s="118"/>
      <c r="L3939" s="118"/>
      <c r="M3939" s="118"/>
      <c r="N3939" s="93"/>
    </row>
    <row r="3940" spans="2:14">
      <c r="B3940" s="118"/>
      <c r="C3940" s="118"/>
      <c r="D3940" s="118"/>
      <c r="E3940" s="118"/>
      <c r="F3940" s="118"/>
      <c r="G3940" s="118"/>
      <c r="H3940" s="118"/>
      <c r="I3940" s="118"/>
      <c r="J3940" s="118"/>
      <c r="K3940" s="118"/>
      <c r="L3940" s="118"/>
      <c r="M3940" s="118"/>
      <c r="N3940" s="93"/>
    </row>
    <row r="3941" spans="2:14">
      <c r="B3941" s="118"/>
      <c r="C3941" s="118"/>
      <c r="D3941" s="118"/>
      <c r="E3941" s="118"/>
      <c r="F3941" s="118"/>
      <c r="G3941" s="118"/>
      <c r="H3941" s="118"/>
      <c r="I3941" s="118"/>
      <c r="J3941" s="118"/>
      <c r="K3941" s="118"/>
      <c r="L3941" s="118"/>
      <c r="M3941" s="118"/>
      <c r="N3941" s="93"/>
    </row>
    <row r="3942" spans="2:14">
      <c r="B3942" s="118"/>
      <c r="C3942" s="118"/>
      <c r="D3942" s="118"/>
      <c r="E3942" s="118"/>
      <c r="F3942" s="118"/>
      <c r="G3942" s="118"/>
      <c r="H3942" s="118"/>
      <c r="I3942" s="118"/>
      <c r="J3942" s="118"/>
      <c r="K3942" s="118"/>
      <c r="L3942" s="118"/>
      <c r="M3942" s="118"/>
      <c r="N3942" s="93"/>
    </row>
    <row r="3943" spans="2:14">
      <c r="B3943" s="118"/>
      <c r="C3943" s="118"/>
      <c r="D3943" s="118"/>
      <c r="E3943" s="118"/>
      <c r="F3943" s="118"/>
      <c r="G3943" s="118"/>
      <c r="H3943" s="118"/>
      <c r="I3943" s="118"/>
      <c r="J3943" s="118"/>
      <c r="K3943" s="118"/>
      <c r="L3943" s="118"/>
      <c r="M3943" s="118"/>
      <c r="N3943" s="93"/>
    </row>
    <row r="3944" spans="2:14">
      <c r="B3944" s="118"/>
      <c r="C3944" s="118"/>
      <c r="D3944" s="118"/>
      <c r="E3944" s="118"/>
      <c r="F3944" s="118"/>
      <c r="G3944" s="118"/>
      <c r="H3944" s="118"/>
      <c r="I3944" s="118"/>
      <c r="J3944" s="118"/>
      <c r="K3944" s="118"/>
      <c r="L3944" s="118"/>
      <c r="M3944" s="118"/>
      <c r="N3944" s="93"/>
    </row>
    <row r="3945" spans="2:14">
      <c r="B3945" s="118"/>
      <c r="C3945" s="118"/>
      <c r="D3945" s="118"/>
      <c r="E3945" s="118"/>
      <c r="F3945" s="118"/>
      <c r="G3945" s="118"/>
      <c r="H3945" s="118"/>
      <c r="I3945" s="118"/>
      <c r="J3945" s="118"/>
      <c r="K3945" s="118"/>
      <c r="L3945" s="118"/>
      <c r="M3945" s="118"/>
      <c r="N3945" s="93"/>
    </row>
    <row r="3946" spans="2:14">
      <c r="B3946" s="118"/>
      <c r="C3946" s="118"/>
      <c r="D3946" s="118"/>
      <c r="E3946" s="118"/>
      <c r="F3946" s="118"/>
      <c r="G3946" s="118"/>
      <c r="H3946" s="118"/>
      <c r="I3946" s="118"/>
      <c r="J3946" s="118"/>
      <c r="K3946" s="118"/>
      <c r="L3946" s="118"/>
      <c r="M3946" s="118"/>
      <c r="N3946" s="93"/>
    </row>
    <row r="3947" spans="2:14">
      <c r="B3947" s="118"/>
      <c r="C3947" s="118"/>
      <c r="D3947" s="118"/>
      <c r="E3947" s="118"/>
      <c r="F3947" s="118"/>
      <c r="G3947" s="118"/>
      <c r="H3947" s="118"/>
      <c r="I3947" s="118"/>
      <c r="J3947" s="118"/>
      <c r="K3947" s="118"/>
      <c r="L3947" s="118"/>
      <c r="M3947" s="118"/>
      <c r="N3947" s="93"/>
    </row>
    <row r="3948" spans="2:14">
      <c r="B3948" s="118"/>
      <c r="C3948" s="118"/>
      <c r="D3948" s="118"/>
      <c r="E3948" s="118"/>
      <c r="F3948" s="118"/>
      <c r="G3948" s="118"/>
      <c r="H3948" s="118"/>
      <c r="I3948" s="118"/>
      <c r="J3948" s="118"/>
      <c r="K3948" s="118"/>
      <c r="L3948" s="118"/>
      <c r="M3948" s="118"/>
      <c r="N3948" s="93"/>
    </row>
    <row r="3949" spans="2:14">
      <c r="B3949" s="118"/>
      <c r="C3949" s="118"/>
      <c r="D3949" s="118"/>
      <c r="E3949" s="118"/>
      <c r="F3949" s="118"/>
      <c r="G3949" s="118"/>
      <c r="H3949" s="118"/>
      <c r="I3949" s="118"/>
      <c r="J3949" s="118"/>
      <c r="K3949" s="118"/>
      <c r="L3949" s="118"/>
      <c r="M3949" s="118"/>
      <c r="N3949" s="93"/>
    </row>
    <row r="3950" spans="2:14">
      <c r="B3950" s="118"/>
      <c r="C3950" s="118"/>
      <c r="D3950" s="118"/>
      <c r="E3950" s="118"/>
      <c r="F3950" s="118"/>
      <c r="G3950" s="118"/>
      <c r="H3950" s="118"/>
      <c r="I3950" s="118"/>
      <c r="J3950" s="118"/>
      <c r="K3950" s="118"/>
      <c r="L3950" s="118"/>
      <c r="M3950" s="118"/>
      <c r="N3950" s="93"/>
    </row>
    <row r="3951" spans="2:14">
      <c r="B3951" s="118"/>
      <c r="C3951" s="118"/>
      <c r="D3951" s="118"/>
      <c r="E3951" s="118"/>
      <c r="F3951" s="118"/>
      <c r="G3951" s="118"/>
      <c r="H3951" s="118"/>
      <c r="I3951" s="118"/>
      <c r="J3951" s="118"/>
      <c r="K3951" s="118"/>
      <c r="L3951" s="118"/>
      <c r="M3951" s="118"/>
      <c r="N3951" s="93"/>
    </row>
    <row r="3952" spans="2:14">
      <c r="B3952" s="118"/>
      <c r="C3952" s="118"/>
      <c r="D3952" s="118"/>
      <c r="E3952" s="118"/>
      <c r="F3952" s="118"/>
      <c r="G3952" s="118"/>
      <c r="H3952" s="118"/>
      <c r="I3952" s="118"/>
      <c r="J3952" s="118"/>
      <c r="K3952" s="118"/>
      <c r="L3952" s="118"/>
      <c r="M3952" s="118"/>
      <c r="N3952" s="93"/>
    </row>
    <row r="3953" spans="2:14">
      <c r="B3953" s="118"/>
      <c r="C3953" s="118"/>
      <c r="D3953" s="118"/>
      <c r="E3953" s="118"/>
      <c r="F3953" s="118"/>
      <c r="G3953" s="118"/>
      <c r="H3953" s="118"/>
      <c r="I3953" s="118"/>
      <c r="J3953" s="118"/>
      <c r="K3953" s="118"/>
      <c r="L3953" s="118"/>
      <c r="M3953" s="118"/>
      <c r="N3953" s="93"/>
    </row>
    <row r="3954" spans="2:14">
      <c r="B3954" s="118"/>
      <c r="C3954" s="118"/>
      <c r="D3954" s="118"/>
      <c r="E3954" s="118"/>
      <c r="F3954" s="118"/>
      <c r="G3954" s="118"/>
      <c r="H3954" s="118"/>
      <c r="I3954" s="118"/>
      <c r="J3954" s="118"/>
      <c r="K3954" s="118"/>
      <c r="L3954" s="118"/>
      <c r="M3954" s="118"/>
      <c r="N3954" s="93"/>
    </row>
    <row r="3955" spans="2:14">
      <c r="B3955" s="118"/>
      <c r="C3955" s="118"/>
      <c r="D3955" s="118"/>
      <c r="E3955" s="118"/>
      <c r="F3955" s="118"/>
      <c r="G3955" s="118"/>
      <c r="H3955" s="118"/>
      <c r="I3955" s="118"/>
      <c r="J3955" s="118"/>
      <c r="K3955" s="118"/>
      <c r="L3955" s="118"/>
      <c r="M3955" s="118"/>
      <c r="N3955" s="93"/>
    </row>
    <row r="3956" spans="2:14">
      <c r="B3956" s="118"/>
      <c r="C3956" s="118"/>
      <c r="D3956" s="118"/>
      <c r="E3956" s="118"/>
      <c r="F3956" s="118"/>
      <c r="G3956" s="118"/>
      <c r="H3956" s="118"/>
      <c r="I3956" s="118"/>
      <c r="J3956" s="118"/>
      <c r="K3956" s="118"/>
      <c r="L3956" s="118"/>
      <c r="M3956" s="118"/>
      <c r="N3956" s="93"/>
    </row>
    <row r="3957" spans="2:14">
      <c r="B3957" s="118"/>
      <c r="C3957" s="118"/>
      <c r="D3957" s="118"/>
      <c r="E3957" s="118"/>
      <c r="F3957" s="118"/>
      <c r="G3957" s="118"/>
      <c r="H3957" s="118"/>
      <c r="I3957" s="118"/>
      <c r="J3957" s="118"/>
      <c r="K3957" s="118"/>
      <c r="L3957" s="118"/>
      <c r="M3957" s="118"/>
      <c r="N3957" s="93"/>
    </row>
    <row r="3958" spans="2:14">
      <c r="B3958" s="118"/>
      <c r="C3958" s="118"/>
      <c r="D3958" s="118"/>
      <c r="E3958" s="118"/>
      <c r="F3958" s="118"/>
      <c r="G3958" s="118"/>
      <c r="H3958" s="118"/>
      <c r="I3958" s="118"/>
      <c r="J3958" s="118"/>
      <c r="K3958" s="118"/>
      <c r="L3958" s="118"/>
      <c r="M3958" s="118"/>
      <c r="N3958" s="93"/>
    </row>
    <row r="3959" spans="2:14">
      <c r="B3959" s="118"/>
      <c r="C3959" s="118"/>
      <c r="D3959" s="118"/>
      <c r="E3959" s="118"/>
      <c r="F3959" s="118"/>
      <c r="G3959" s="118"/>
      <c r="H3959" s="118"/>
      <c r="I3959" s="118"/>
      <c r="J3959" s="118"/>
      <c r="K3959" s="118"/>
      <c r="L3959" s="118"/>
      <c r="M3959" s="118"/>
      <c r="N3959" s="93"/>
    </row>
    <row r="3960" spans="2:14">
      <c r="B3960" s="118"/>
      <c r="C3960" s="118"/>
      <c r="D3960" s="118"/>
      <c r="E3960" s="118"/>
      <c r="F3960" s="118"/>
      <c r="G3960" s="118"/>
      <c r="H3960" s="118"/>
      <c r="I3960" s="118"/>
      <c r="J3960" s="118"/>
      <c r="K3960" s="118"/>
      <c r="L3960" s="118"/>
      <c r="M3960" s="118"/>
      <c r="N3960" s="93"/>
    </row>
    <row r="3961" spans="2:14">
      <c r="B3961" s="118"/>
      <c r="C3961" s="118"/>
      <c r="D3961" s="118"/>
      <c r="E3961" s="118"/>
      <c r="F3961" s="118"/>
      <c r="G3961" s="118"/>
      <c r="H3961" s="118"/>
      <c r="I3961" s="118"/>
      <c r="J3961" s="118"/>
      <c r="K3961" s="118"/>
      <c r="L3961" s="118"/>
      <c r="M3961" s="118"/>
      <c r="N3961" s="93"/>
    </row>
    <row r="3962" spans="2:14">
      <c r="B3962" s="118"/>
      <c r="C3962" s="118"/>
      <c r="D3962" s="118"/>
      <c r="E3962" s="118"/>
      <c r="F3962" s="118"/>
      <c r="G3962" s="118"/>
      <c r="H3962" s="118"/>
      <c r="I3962" s="118"/>
      <c r="J3962" s="118"/>
      <c r="K3962" s="118"/>
      <c r="L3962" s="118"/>
      <c r="M3962" s="118"/>
      <c r="N3962" s="93"/>
    </row>
    <row r="3963" spans="2:14">
      <c r="B3963" s="118"/>
      <c r="C3963" s="118"/>
      <c r="D3963" s="118"/>
      <c r="E3963" s="118"/>
      <c r="F3963" s="118"/>
      <c r="G3963" s="118"/>
      <c r="H3963" s="118"/>
      <c r="I3963" s="118"/>
      <c r="J3963" s="118"/>
      <c r="K3963" s="118"/>
      <c r="L3963" s="118"/>
      <c r="M3963" s="118"/>
      <c r="N3963" s="93"/>
    </row>
    <row r="3964" spans="2:14">
      <c r="B3964" s="118"/>
      <c r="C3964" s="118"/>
      <c r="D3964" s="118"/>
      <c r="E3964" s="118"/>
      <c r="F3964" s="118"/>
      <c r="G3964" s="118"/>
      <c r="H3964" s="118"/>
      <c r="I3964" s="118"/>
      <c r="J3964" s="118"/>
      <c r="K3964" s="118"/>
      <c r="L3964" s="118"/>
      <c r="M3964" s="118"/>
      <c r="N3964" s="93"/>
    </row>
    <row r="3965" spans="2:14">
      <c r="B3965" s="118"/>
      <c r="C3965" s="118"/>
      <c r="D3965" s="118"/>
      <c r="E3965" s="118"/>
      <c r="F3965" s="118"/>
      <c r="G3965" s="118"/>
      <c r="H3965" s="118"/>
      <c r="I3965" s="118"/>
      <c r="J3965" s="118"/>
      <c r="K3965" s="118"/>
      <c r="L3965" s="118"/>
      <c r="M3965" s="118"/>
      <c r="N3965" s="93"/>
    </row>
    <row r="3966" spans="2:14">
      <c r="B3966" s="118"/>
      <c r="C3966" s="118"/>
      <c r="D3966" s="118"/>
      <c r="E3966" s="118"/>
      <c r="F3966" s="118"/>
      <c r="G3966" s="118"/>
      <c r="H3966" s="118"/>
      <c r="I3966" s="118"/>
      <c r="J3966" s="118"/>
      <c r="K3966" s="118"/>
      <c r="L3966" s="118"/>
      <c r="M3966" s="118"/>
      <c r="N3966" s="93"/>
    </row>
    <row r="3967" spans="2:14">
      <c r="B3967" s="118"/>
      <c r="C3967" s="118"/>
      <c r="D3967" s="118"/>
      <c r="E3967" s="118"/>
      <c r="F3967" s="118"/>
      <c r="G3967" s="118"/>
      <c r="H3967" s="118"/>
      <c r="I3967" s="118"/>
      <c r="J3967" s="118"/>
      <c r="K3967" s="118"/>
      <c r="L3967" s="118"/>
      <c r="M3967" s="118"/>
      <c r="N3967" s="93"/>
    </row>
    <row r="3968" spans="2:14">
      <c r="B3968" s="118"/>
      <c r="C3968" s="118"/>
      <c r="D3968" s="118"/>
      <c r="E3968" s="118"/>
      <c r="F3968" s="118"/>
      <c r="G3968" s="118"/>
      <c r="H3968" s="118"/>
      <c r="I3968" s="118"/>
      <c r="J3968" s="118"/>
      <c r="K3968" s="118"/>
      <c r="L3968" s="118"/>
      <c r="M3968" s="118"/>
      <c r="N3968" s="93"/>
    </row>
    <row r="3969" spans="2:14">
      <c r="B3969" s="118"/>
      <c r="C3969" s="118"/>
      <c r="D3969" s="118"/>
      <c r="E3969" s="118"/>
      <c r="F3969" s="118"/>
      <c r="G3969" s="118"/>
      <c r="H3969" s="118"/>
      <c r="I3969" s="118"/>
      <c r="J3969" s="118"/>
      <c r="K3969" s="118"/>
      <c r="L3969" s="118"/>
      <c r="M3969" s="118"/>
      <c r="N3969" s="93"/>
    </row>
    <row r="3970" spans="2:14">
      <c r="B3970" s="118"/>
      <c r="C3970" s="118"/>
      <c r="D3970" s="118"/>
      <c r="E3970" s="118"/>
      <c r="F3970" s="118"/>
      <c r="G3970" s="118"/>
      <c r="H3970" s="118"/>
      <c r="I3970" s="118"/>
      <c r="J3970" s="118"/>
      <c r="K3970" s="118"/>
      <c r="L3970" s="118"/>
      <c r="M3970" s="118"/>
      <c r="N3970" s="93"/>
    </row>
    <row r="3971" spans="2:14">
      <c r="B3971" s="118"/>
      <c r="C3971" s="118"/>
      <c r="D3971" s="118"/>
      <c r="E3971" s="118"/>
      <c r="F3971" s="118"/>
      <c r="G3971" s="118"/>
      <c r="H3971" s="118"/>
      <c r="I3971" s="118"/>
      <c r="J3971" s="118"/>
      <c r="K3971" s="118"/>
      <c r="L3971" s="118"/>
      <c r="M3971" s="118"/>
      <c r="N3971" s="93"/>
    </row>
    <row r="3972" spans="2:14">
      <c r="B3972" s="118"/>
      <c r="C3972" s="118"/>
      <c r="D3972" s="118"/>
      <c r="E3972" s="118"/>
      <c r="F3972" s="118"/>
      <c r="G3972" s="118"/>
      <c r="H3972" s="118"/>
      <c r="I3972" s="118"/>
      <c r="J3972" s="118"/>
      <c r="K3972" s="118"/>
      <c r="L3972" s="118"/>
      <c r="M3972" s="118"/>
      <c r="N3972" s="93"/>
    </row>
    <row r="3973" spans="2:14">
      <c r="B3973" s="118"/>
      <c r="C3973" s="118"/>
      <c r="D3973" s="118"/>
      <c r="E3973" s="118"/>
      <c r="F3973" s="118"/>
      <c r="G3973" s="118"/>
      <c r="H3973" s="118"/>
      <c r="I3973" s="118"/>
      <c r="J3973" s="118"/>
      <c r="K3973" s="118"/>
      <c r="L3973" s="118"/>
      <c r="M3973" s="118"/>
      <c r="N3973" s="93"/>
    </row>
    <row r="3974" spans="2:14">
      <c r="B3974" s="118"/>
      <c r="C3974" s="118"/>
      <c r="D3974" s="118"/>
      <c r="E3974" s="118"/>
      <c r="F3974" s="118"/>
      <c r="G3974" s="118"/>
      <c r="H3974" s="118"/>
      <c r="I3974" s="118"/>
      <c r="J3974" s="118"/>
      <c r="K3974" s="118"/>
      <c r="L3974" s="118"/>
      <c r="M3974" s="118"/>
      <c r="N3974" s="93"/>
    </row>
    <row r="3975" spans="2:14">
      <c r="B3975" s="118"/>
      <c r="C3975" s="118"/>
      <c r="D3975" s="118"/>
      <c r="E3975" s="118"/>
      <c r="F3975" s="118"/>
      <c r="G3975" s="118"/>
      <c r="H3975" s="118"/>
      <c r="I3975" s="118"/>
      <c r="J3975" s="118"/>
      <c r="K3975" s="118"/>
      <c r="L3975" s="118"/>
      <c r="M3975" s="118"/>
      <c r="N3975" s="93"/>
    </row>
    <row r="3976" spans="2:14">
      <c r="B3976" s="118"/>
      <c r="C3976" s="118"/>
      <c r="D3976" s="118"/>
      <c r="E3976" s="118"/>
      <c r="F3976" s="118"/>
      <c r="G3976" s="118"/>
      <c r="H3976" s="118"/>
      <c r="I3976" s="118"/>
      <c r="J3976" s="118"/>
      <c r="K3976" s="118"/>
      <c r="L3976" s="118"/>
      <c r="M3976" s="118"/>
      <c r="N3976" s="93"/>
    </row>
    <row r="3977" spans="2:14">
      <c r="B3977" s="118"/>
      <c r="C3977" s="118"/>
      <c r="D3977" s="118"/>
      <c r="E3977" s="118"/>
      <c r="F3977" s="118"/>
      <c r="G3977" s="118"/>
      <c r="H3977" s="118"/>
      <c r="I3977" s="118"/>
      <c r="J3977" s="118"/>
      <c r="K3977" s="118"/>
      <c r="L3977" s="118"/>
      <c r="M3977" s="118"/>
      <c r="N3977" s="93"/>
    </row>
    <row r="3978" spans="2:14">
      <c r="B3978" s="118"/>
      <c r="C3978" s="118"/>
      <c r="D3978" s="118"/>
      <c r="E3978" s="118"/>
      <c r="F3978" s="118"/>
      <c r="G3978" s="118"/>
      <c r="H3978" s="118"/>
      <c r="I3978" s="118"/>
      <c r="J3978" s="118"/>
      <c r="K3978" s="118"/>
      <c r="L3978" s="118"/>
      <c r="M3978" s="118"/>
      <c r="N3978" s="93"/>
    </row>
    <row r="3979" spans="2:14">
      <c r="B3979" s="118"/>
      <c r="C3979" s="118"/>
      <c r="D3979" s="118"/>
      <c r="E3979" s="118"/>
      <c r="F3979" s="118"/>
      <c r="G3979" s="118"/>
      <c r="H3979" s="118"/>
      <c r="I3979" s="118"/>
      <c r="J3979" s="118"/>
      <c r="K3979" s="118"/>
      <c r="L3979" s="118"/>
      <c r="M3979" s="118"/>
      <c r="N3979" s="93"/>
    </row>
    <row r="3980" spans="2:14">
      <c r="B3980" s="118"/>
      <c r="C3980" s="118"/>
      <c r="D3980" s="118"/>
      <c r="E3980" s="118"/>
      <c r="F3980" s="118"/>
      <c r="G3980" s="118"/>
      <c r="H3980" s="118"/>
      <c r="I3980" s="118"/>
      <c r="J3980" s="118"/>
      <c r="K3980" s="118"/>
      <c r="L3980" s="118"/>
      <c r="M3980" s="118"/>
      <c r="N3980" s="93"/>
    </row>
    <row r="3981" spans="2:14">
      <c r="B3981" s="118"/>
      <c r="C3981" s="118"/>
      <c r="D3981" s="118"/>
      <c r="E3981" s="118"/>
      <c r="F3981" s="118"/>
      <c r="G3981" s="118"/>
      <c r="H3981" s="118"/>
      <c r="I3981" s="118"/>
      <c r="J3981" s="118"/>
      <c r="K3981" s="118"/>
      <c r="L3981" s="118"/>
      <c r="M3981" s="118"/>
      <c r="N3981" s="93"/>
    </row>
    <row r="3982" spans="2:14">
      <c r="B3982" s="118"/>
      <c r="C3982" s="118"/>
      <c r="D3982" s="118"/>
      <c r="E3982" s="118"/>
      <c r="F3982" s="118"/>
      <c r="G3982" s="118"/>
      <c r="H3982" s="118"/>
      <c r="I3982" s="118"/>
      <c r="J3982" s="118"/>
      <c r="K3982" s="118"/>
      <c r="L3982" s="118"/>
      <c r="M3982" s="118"/>
      <c r="N3982" s="93"/>
    </row>
    <row r="3983" spans="2:14">
      <c r="B3983" s="118"/>
      <c r="C3983" s="118"/>
      <c r="D3983" s="118"/>
      <c r="E3983" s="118"/>
      <c r="F3983" s="118"/>
      <c r="G3983" s="118"/>
      <c r="H3983" s="118"/>
      <c r="I3983" s="118"/>
      <c r="J3983" s="118"/>
      <c r="K3983" s="118"/>
      <c r="L3983" s="118"/>
      <c r="M3983" s="118"/>
      <c r="N3983" s="93"/>
    </row>
    <row r="3984" spans="2:14">
      <c r="B3984" s="118"/>
      <c r="C3984" s="118"/>
      <c r="D3984" s="118"/>
      <c r="E3984" s="118"/>
      <c r="F3984" s="118"/>
      <c r="G3984" s="118"/>
      <c r="H3984" s="118"/>
      <c r="I3984" s="118"/>
      <c r="J3984" s="118"/>
      <c r="K3984" s="118"/>
      <c r="L3984" s="118"/>
      <c r="M3984" s="118"/>
      <c r="N3984" s="93"/>
    </row>
    <row r="3985" spans="2:14">
      <c r="B3985" s="118"/>
      <c r="C3985" s="118"/>
      <c r="D3985" s="118"/>
      <c r="E3985" s="118"/>
      <c r="F3985" s="118"/>
      <c r="G3985" s="118"/>
      <c r="H3985" s="118"/>
      <c r="I3985" s="118"/>
      <c r="J3985" s="118"/>
      <c r="K3985" s="118"/>
      <c r="L3985" s="118"/>
      <c r="M3985" s="118"/>
      <c r="N3985" s="93"/>
    </row>
    <row r="3986" spans="2:14">
      <c r="B3986" s="118"/>
      <c r="C3986" s="118"/>
      <c r="D3986" s="118"/>
      <c r="E3986" s="118"/>
      <c r="F3986" s="118"/>
      <c r="G3986" s="118"/>
      <c r="H3986" s="118"/>
      <c r="I3986" s="118"/>
      <c r="J3986" s="118"/>
      <c r="K3986" s="118"/>
      <c r="L3986" s="118"/>
      <c r="M3986" s="118"/>
      <c r="N3986" s="93"/>
    </row>
    <row r="3987" spans="2:14">
      <c r="B3987" s="118"/>
      <c r="C3987" s="118"/>
      <c r="D3987" s="118"/>
      <c r="E3987" s="118"/>
      <c r="F3987" s="118"/>
      <c r="G3987" s="118"/>
      <c r="H3987" s="118"/>
      <c r="I3987" s="118"/>
      <c r="J3987" s="118"/>
      <c r="K3987" s="118"/>
      <c r="L3987" s="118"/>
      <c r="M3987" s="118"/>
      <c r="N3987" s="93"/>
    </row>
    <row r="3988" spans="2:14">
      <c r="B3988" s="118"/>
      <c r="C3988" s="118"/>
      <c r="D3988" s="118"/>
      <c r="E3988" s="118"/>
      <c r="F3988" s="118"/>
      <c r="G3988" s="118"/>
      <c r="H3988" s="118"/>
      <c r="I3988" s="118"/>
      <c r="J3988" s="118"/>
      <c r="K3988" s="118"/>
      <c r="L3988" s="118"/>
      <c r="M3988" s="118"/>
      <c r="N3988" s="93"/>
    </row>
    <row r="3989" spans="2:14">
      <c r="B3989" s="118"/>
      <c r="C3989" s="118"/>
      <c r="D3989" s="118"/>
      <c r="E3989" s="118"/>
      <c r="F3989" s="118"/>
      <c r="G3989" s="118"/>
      <c r="H3989" s="118"/>
      <c r="I3989" s="118"/>
      <c r="J3989" s="118"/>
      <c r="K3989" s="118"/>
      <c r="L3989" s="118"/>
      <c r="M3989" s="118"/>
      <c r="N3989" s="93"/>
    </row>
    <row r="3990" spans="2:14">
      <c r="B3990" s="118"/>
      <c r="C3990" s="118"/>
      <c r="D3990" s="118"/>
      <c r="E3990" s="118"/>
      <c r="F3990" s="118"/>
      <c r="G3990" s="118"/>
      <c r="H3990" s="118"/>
      <c r="I3990" s="118"/>
      <c r="J3990" s="118"/>
      <c r="K3990" s="118"/>
      <c r="L3990" s="118"/>
      <c r="M3990" s="118"/>
      <c r="N3990" s="93"/>
    </row>
    <row r="3991" spans="2:14">
      <c r="B3991" s="118"/>
      <c r="C3991" s="118"/>
      <c r="D3991" s="118"/>
      <c r="E3991" s="118"/>
      <c r="F3991" s="118"/>
      <c r="G3991" s="118"/>
      <c r="H3991" s="118"/>
      <c r="I3991" s="118"/>
      <c r="J3991" s="118"/>
      <c r="K3991" s="118"/>
      <c r="L3991" s="118"/>
      <c r="M3991" s="118"/>
      <c r="N3991" s="93"/>
    </row>
    <row r="3992" spans="2:14">
      <c r="B3992" s="118"/>
      <c r="C3992" s="118"/>
      <c r="D3992" s="118"/>
      <c r="E3992" s="118"/>
      <c r="F3992" s="118"/>
      <c r="G3992" s="118"/>
      <c r="H3992" s="118"/>
      <c r="I3992" s="118"/>
      <c r="J3992" s="118"/>
      <c r="K3992" s="118"/>
      <c r="L3992" s="118"/>
      <c r="M3992" s="118"/>
      <c r="N3992" s="93"/>
    </row>
    <row r="3993" spans="2:14">
      <c r="B3993" s="118"/>
      <c r="C3993" s="118"/>
      <c r="D3993" s="118"/>
      <c r="E3993" s="118"/>
      <c r="F3993" s="118"/>
      <c r="G3993" s="118"/>
      <c r="H3993" s="118"/>
      <c r="I3993" s="118"/>
      <c r="J3993" s="118"/>
      <c r="K3993" s="118"/>
      <c r="L3993" s="118"/>
      <c r="M3993" s="118"/>
      <c r="N3993" s="93"/>
    </row>
    <row r="3994" spans="2:14">
      <c r="B3994" s="118"/>
      <c r="C3994" s="118"/>
      <c r="D3994" s="118"/>
      <c r="E3994" s="118"/>
      <c r="F3994" s="118"/>
      <c r="G3994" s="118"/>
      <c r="H3994" s="118"/>
      <c r="I3994" s="118"/>
      <c r="J3994" s="118"/>
      <c r="K3994" s="118"/>
      <c r="L3994" s="118"/>
      <c r="M3994" s="118"/>
      <c r="N3994" s="93"/>
    </row>
    <row r="3995" spans="2:14">
      <c r="B3995" s="118"/>
      <c r="C3995" s="118"/>
      <c r="D3995" s="118"/>
      <c r="E3995" s="118"/>
      <c r="F3995" s="118"/>
      <c r="G3995" s="118"/>
      <c r="H3995" s="118"/>
      <c r="I3995" s="118"/>
      <c r="J3995" s="118"/>
      <c r="K3995" s="118"/>
      <c r="L3995" s="118"/>
      <c r="M3995" s="118"/>
      <c r="N3995" s="93"/>
    </row>
    <row r="3996" spans="2:14">
      <c r="B3996" s="118"/>
      <c r="C3996" s="118"/>
      <c r="D3996" s="118"/>
      <c r="E3996" s="118"/>
      <c r="F3996" s="118"/>
      <c r="G3996" s="118"/>
      <c r="H3996" s="118"/>
      <c r="I3996" s="118"/>
      <c r="J3996" s="118"/>
      <c r="K3996" s="118"/>
      <c r="L3996" s="118"/>
      <c r="M3996" s="118"/>
      <c r="N3996" s="93"/>
    </row>
    <row r="3997" spans="2:14">
      <c r="B3997" s="118"/>
      <c r="C3997" s="118"/>
      <c r="D3997" s="118"/>
      <c r="E3997" s="118"/>
      <c r="F3997" s="118"/>
      <c r="G3997" s="118"/>
      <c r="H3997" s="118"/>
      <c r="I3997" s="118"/>
      <c r="J3997" s="118"/>
      <c r="K3997" s="118"/>
      <c r="L3997" s="118"/>
      <c r="M3997" s="118"/>
      <c r="N3997" s="93"/>
    </row>
    <row r="3998" spans="2:14">
      <c r="B3998" s="118"/>
      <c r="C3998" s="118"/>
      <c r="D3998" s="118"/>
      <c r="E3998" s="118"/>
      <c r="F3998" s="118"/>
      <c r="G3998" s="118"/>
      <c r="H3998" s="118"/>
      <c r="I3998" s="118"/>
      <c r="J3998" s="118"/>
      <c r="K3998" s="118"/>
      <c r="L3998" s="118"/>
      <c r="M3998" s="118"/>
      <c r="N3998" s="93"/>
    </row>
    <row r="3999" spans="2:14">
      <c r="B3999" s="118"/>
      <c r="C3999" s="118"/>
      <c r="D3999" s="118"/>
      <c r="E3999" s="118"/>
      <c r="F3999" s="118"/>
      <c r="G3999" s="118"/>
      <c r="H3999" s="118"/>
      <c r="I3999" s="118"/>
      <c r="J3999" s="118"/>
      <c r="K3999" s="118"/>
      <c r="L3999" s="118"/>
      <c r="M3999" s="118"/>
      <c r="N3999" s="93"/>
    </row>
    <row r="4000" spans="2:14">
      <c r="B4000" s="118"/>
      <c r="C4000" s="118"/>
      <c r="D4000" s="118"/>
      <c r="E4000" s="118"/>
      <c r="F4000" s="118"/>
      <c r="G4000" s="118"/>
      <c r="H4000" s="118"/>
      <c r="I4000" s="118"/>
      <c r="J4000" s="118"/>
      <c r="K4000" s="118"/>
      <c r="L4000" s="118"/>
      <c r="M4000" s="118"/>
      <c r="N4000" s="93"/>
    </row>
    <row r="4001" spans="2:14">
      <c r="B4001" s="118"/>
      <c r="C4001" s="118"/>
      <c r="D4001" s="118"/>
      <c r="E4001" s="118"/>
      <c r="F4001" s="118"/>
      <c r="G4001" s="118"/>
      <c r="H4001" s="118"/>
      <c r="I4001" s="118"/>
      <c r="J4001" s="118"/>
      <c r="K4001" s="118"/>
      <c r="L4001" s="118"/>
      <c r="M4001" s="118"/>
      <c r="N4001" s="93"/>
    </row>
    <row r="4002" spans="2:14">
      <c r="B4002" s="118"/>
      <c r="C4002" s="118"/>
      <c r="D4002" s="118"/>
      <c r="E4002" s="118"/>
      <c r="F4002" s="118"/>
      <c r="G4002" s="118"/>
      <c r="H4002" s="118"/>
      <c r="I4002" s="118"/>
      <c r="J4002" s="118"/>
      <c r="K4002" s="118"/>
      <c r="L4002" s="118"/>
      <c r="M4002" s="118"/>
      <c r="N4002" s="93"/>
    </row>
    <row r="4003" spans="2:14">
      <c r="B4003" s="118"/>
      <c r="C4003" s="118"/>
      <c r="D4003" s="118"/>
      <c r="E4003" s="118"/>
      <c r="F4003" s="118"/>
      <c r="G4003" s="118"/>
      <c r="H4003" s="118"/>
      <c r="I4003" s="118"/>
      <c r="J4003" s="118"/>
      <c r="K4003" s="118"/>
      <c r="L4003" s="118"/>
      <c r="M4003" s="118"/>
      <c r="N4003" s="93"/>
    </row>
    <row r="4004" spans="2:14">
      <c r="B4004" s="118"/>
      <c r="C4004" s="118"/>
      <c r="D4004" s="118"/>
      <c r="E4004" s="118"/>
      <c r="F4004" s="118"/>
      <c r="G4004" s="118"/>
      <c r="H4004" s="118"/>
      <c r="I4004" s="118"/>
      <c r="J4004" s="118"/>
      <c r="K4004" s="118"/>
      <c r="L4004" s="118"/>
      <c r="M4004" s="118"/>
      <c r="N4004" s="93"/>
    </row>
    <row r="4005" spans="2:14">
      <c r="B4005" s="118"/>
      <c r="C4005" s="118"/>
      <c r="D4005" s="118"/>
      <c r="E4005" s="118"/>
      <c r="F4005" s="118"/>
      <c r="G4005" s="118"/>
      <c r="H4005" s="118"/>
      <c r="I4005" s="118"/>
      <c r="J4005" s="118"/>
      <c r="K4005" s="118"/>
      <c r="L4005" s="118"/>
      <c r="M4005" s="118"/>
      <c r="N4005" s="93"/>
    </row>
    <row r="4006" spans="2:14">
      <c r="B4006" s="118"/>
      <c r="C4006" s="118"/>
      <c r="D4006" s="118"/>
      <c r="E4006" s="118"/>
      <c r="F4006" s="118"/>
      <c r="G4006" s="118"/>
      <c r="H4006" s="118"/>
      <c r="I4006" s="118"/>
      <c r="J4006" s="118"/>
      <c r="K4006" s="118"/>
      <c r="L4006" s="118"/>
      <c r="M4006" s="118"/>
      <c r="N4006" s="93"/>
    </row>
    <row r="4007" spans="2:14">
      <c r="B4007" s="118"/>
      <c r="C4007" s="118"/>
      <c r="D4007" s="118"/>
      <c r="E4007" s="118"/>
      <c r="F4007" s="118"/>
      <c r="G4007" s="118"/>
      <c r="H4007" s="118"/>
      <c r="I4007" s="118"/>
      <c r="J4007" s="118"/>
      <c r="K4007" s="118"/>
      <c r="L4007" s="118"/>
      <c r="M4007" s="118"/>
      <c r="N4007" s="93"/>
    </row>
    <row r="4008" spans="2:14">
      <c r="B4008" s="118"/>
      <c r="C4008" s="118"/>
      <c r="D4008" s="118"/>
      <c r="E4008" s="118"/>
      <c r="F4008" s="118"/>
      <c r="G4008" s="118"/>
      <c r="H4008" s="118"/>
      <c r="I4008" s="118"/>
      <c r="J4008" s="118"/>
      <c r="K4008" s="118"/>
      <c r="L4008" s="118"/>
      <c r="M4008" s="118"/>
      <c r="N4008" s="93"/>
    </row>
    <row r="4009" spans="2:14">
      <c r="B4009" s="118"/>
      <c r="C4009" s="118"/>
      <c r="D4009" s="118"/>
      <c r="E4009" s="118"/>
      <c r="F4009" s="118"/>
      <c r="G4009" s="118"/>
      <c r="H4009" s="118"/>
      <c r="I4009" s="118"/>
      <c r="J4009" s="118"/>
      <c r="K4009" s="118"/>
      <c r="L4009" s="118"/>
      <c r="M4009" s="118"/>
      <c r="N4009" s="93"/>
    </row>
    <row r="4010" spans="2:14">
      <c r="B4010" s="118"/>
      <c r="C4010" s="118"/>
      <c r="D4010" s="118"/>
      <c r="E4010" s="118"/>
      <c r="F4010" s="118"/>
      <c r="G4010" s="118"/>
      <c r="H4010" s="118"/>
      <c r="I4010" s="118"/>
      <c r="J4010" s="118"/>
      <c r="K4010" s="118"/>
      <c r="L4010" s="118"/>
      <c r="M4010" s="118"/>
      <c r="N4010" s="93"/>
    </row>
    <row r="4011" spans="2:14">
      <c r="B4011" s="118"/>
      <c r="C4011" s="118"/>
      <c r="D4011" s="118"/>
      <c r="E4011" s="118"/>
      <c r="F4011" s="118"/>
      <c r="G4011" s="118"/>
      <c r="H4011" s="118"/>
      <c r="I4011" s="118"/>
      <c r="J4011" s="118"/>
      <c r="K4011" s="118"/>
      <c r="L4011" s="118"/>
      <c r="M4011" s="118"/>
      <c r="N4011" s="93"/>
    </row>
    <row r="4012" spans="2:14">
      <c r="B4012" s="118"/>
      <c r="C4012" s="118"/>
      <c r="D4012" s="118"/>
      <c r="E4012" s="118"/>
      <c r="F4012" s="118"/>
      <c r="G4012" s="118"/>
      <c r="H4012" s="118"/>
      <c r="I4012" s="118"/>
      <c r="J4012" s="118"/>
      <c r="K4012" s="118"/>
      <c r="L4012" s="118"/>
      <c r="M4012" s="118"/>
      <c r="N4012" s="93"/>
    </row>
    <row r="4013" spans="2:14">
      <c r="B4013" s="118"/>
      <c r="C4013" s="118"/>
      <c r="D4013" s="118"/>
      <c r="E4013" s="118"/>
      <c r="F4013" s="118"/>
      <c r="G4013" s="118"/>
      <c r="H4013" s="118"/>
      <c r="I4013" s="118"/>
      <c r="J4013" s="118"/>
      <c r="K4013" s="118"/>
      <c r="L4013" s="118"/>
      <c r="M4013" s="118"/>
      <c r="N4013" s="93"/>
    </row>
    <row r="4014" spans="2:14">
      <c r="B4014" s="118"/>
      <c r="C4014" s="118"/>
      <c r="D4014" s="118"/>
      <c r="E4014" s="118"/>
      <c r="F4014" s="118"/>
      <c r="G4014" s="118"/>
      <c r="H4014" s="118"/>
      <c r="I4014" s="118"/>
      <c r="J4014" s="118"/>
      <c r="K4014" s="118"/>
      <c r="L4014" s="118"/>
      <c r="M4014" s="118"/>
      <c r="N4014" s="93"/>
    </row>
    <row r="4015" spans="2:14">
      <c r="B4015" s="118"/>
      <c r="C4015" s="118"/>
      <c r="D4015" s="118"/>
      <c r="E4015" s="118"/>
      <c r="F4015" s="118"/>
      <c r="G4015" s="118"/>
      <c r="H4015" s="118"/>
      <c r="I4015" s="118"/>
      <c r="J4015" s="118"/>
      <c r="K4015" s="118"/>
      <c r="L4015" s="118"/>
      <c r="M4015" s="118"/>
      <c r="N4015" s="93"/>
    </row>
    <row r="4016" spans="2:14">
      <c r="B4016" s="118"/>
      <c r="C4016" s="118"/>
      <c r="D4016" s="118"/>
      <c r="E4016" s="118"/>
      <c r="F4016" s="118"/>
      <c r="G4016" s="118"/>
      <c r="H4016" s="118"/>
      <c r="I4016" s="118"/>
      <c r="J4016" s="118"/>
      <c r="K4016" s="118"/>
      <c r="L4016" s="118"/>
      <c r="M4016" s="118"/>
      <c r="N4016" s="93"/>
    </row>
    <row r="4017" spans="2:14">
      <c r="B4017" s="118"/>
      <c r="C4017" s="118"/>
      <c r="D4017" s="118"/>
      <c r="E4017" s="118"/>
      <c r="F4017" s="118"/>
      <c r="G4017" s="118"/>
      <c r="H4017" s="118"/>
      <c r="I4017" s="118"/>
      <c r="J4017" s="118"/>
      <c r="K4017" s="118"/>
      <c r="L4017" s="118"/>
      <c r="M4017" s="118"/>
      <c r="N4017" s="93"/>
    </row>
    <row r="4018" spans="2:14">
      <c r="B4018" s="118"/>
      <c r="C4018" s="118"/>
      <c r="D4018" s="118"/>
      <c r="E4018" s="118"/>
      <c r="F4018" s="118"/>
      <c r="G4018" s="118"/>
      <c r="H4018" s="118"/>
      <c r="I4018" s="118"/>
      <c r="J4018" s="118"/>
      <c r="K4018" s="118"/>
      <c r="L4018" s="118"/>
      <c r="M4018" s="118"/>
      <c r="N4018" s="93"/>
    </row>
    <row r="4019" spans="2:14">
      <c r="B4019" s="118"/>
      <c r="C4019" s="118"/>
      <c r="D4019" s="118"/>
      <c r="E4019" s="118"/>
      <c r="F4019" s="118"/>
      <c r="G4019" s="118"/>
      <c r="H4019" s="118"/>
      <c r="I4019" s="118"/>
      <c r="J4019" s="118"/>
      <c r="K4019" s="118"/>
      <c r="L4019" s="118"/>
      <c r="M4019" s="118"/>
      <c r="N4019" s="93"/>
    </row>
    <row r="4020" spans="2:14">
      <c r="B4020" s="118"/>
      <c r="C4020" s="118"/>
      <c r="D4020" s="118"/>
      <c r="E4020" s="118"/>
      <c r="F4020" s="118"/>
      <c r="G4020" s="118"/>
      <c r="H4020" s="118"/>
      <c r="I4020" s="118"/>
      <c r="J4020" s="118"/>
      <c r="K4020" s="118"/>
      <c r="L4020" s="118"/>
      <c r="M4020" s="118"/>
      <c r="N4020" s="93"/>
    </row>
    <row r="4021" spans="2:14">
      <c r="B4021" s="118"/>
      <c r="C4021" s="118"/>
      <c r="D4021" s="118"/>
      <c r="E4021" s="118"/>
      <c r="F4021" s="118"/>
      <c r="G4021" s="118"/>
      <c r="H4021" s="118"/>
      <c r="I4021" s="118"/>
      <c r="J4021" s="118"/>
      <c r="K4021" s="118"/>
      <c r="L4021" s="118"/>
      <c r="M4021" s="118"/>
      <c r="N4021" s="93"/>
    </row>
    <row r="4022" spans="2:14">
      <c r="B4022" s="118"/>
      <c r="C4022" s="118"/>
      <c r="D4022" s="118"/>
      <c r="E4022" s="118"/>
      <c r="F4022" s="118"/>
      <c r="G4022" s="118"/>
      <c r="H4022" s="118"/>
      <c r="I4022" s="118"/>
      <c r="J4022" s="118"/>
      <c r="K4022" s="118"/>
      <c r="L4022" s="118"/>
      <c r="M4022" s="118"/>
      <c r="N4022" s="93"/>
    </row>
    <row r="4023" spans="2:14">
      <c r="B4023" s="118"/>
      <c r="C4023" s="118"/>
      <c r="D4023" s="118"/>
      <c r="E4023" s="118"/>
      <c r="F4023" s="118"/>
      <c r="G4023" s="118"/>
      <c r="H4023" s="118"/>
      <c r="I4023" s="118"/>
      <c r="J4023" s="118"/>
      <c r="K4023" s="118"/>
      <c r="L4023" s="118"/>
      <c r="M4023" s="118"/>
      <c r="N4023" s="93"/>
    </row>
    <row r="4024" spans="2:14">
      <c r="B4024" s="118"/>
      <c r="C4024" s="118"/>
      <c r="D4024" s="118"/>
      <c r="E4024" s="118"/>
      <c r="F4024" s="118"/>
      <c r="G4024" s="118"/>
      <c r="H4024" s="118"/>
      <c r="I4024" s="118"/>
      <c r="J4024" s="118"/>
      <c r="K4024" s="118"/>
      <c r="L4024" s="118"/>
      <c r="M4024" s="118"/>
      <c r="N4024" s="93"/>
    </row>
    <row r="4025" spans="2:14">
      <c r="B4025" s="118"/>
      <c r="C4025" s="118"/>
      <c r="D4025" s="118"/>
      <c r="E4025" s="118"/>
      <c r="F4025" s="118"/>
      <c r="G4025" s="118"/>
      <c r="H4025" s="118"/>
      <c r="I4025" s="118"/>
      <c r="J4025" s="118"/>
      <c r="K4025" s="118"/>
      <c r="L4025" s="118"/>
      <c r="M4025" s="118"/>
      <c r="N4025" s="93"/>
    </row>
    <row r="4026" spans="2:14">
      <c r="B4026" s="118"/>
      <c r="C4026" s="118"/>
      <c r="D4026" s="118"/>
      <c r="E4026" s="118"/>
      <c r="F4026" s="118"/>
      <c r="G4026" s="118"/>
      <c r="H4026" s="118"/>
      <c r="I4026" s="118"/>
      <c r="J4026" s="118"/>
      <c r="K4026" s="118"/>
      <c r="L4026" s="118"/>
      <c r="M4026" s="118"/>
      <c r="N4026" s="93"/>
    </row>
    <row r="4027" spans="2:14">
      <c r="B4027" s="118"/>
      <c r="C4027" s="118"/>
      <c r="D4027" s="118"/>
      <c r="E4027" s="118"/>
      <c r="F4027" s="118"/>
      <c r="G4027" s="118"/>
      <c r="H4027" s="118"/>
      <c r="I4027" s="118"/>
      <c r="J4027" s="118"/>
      <c r="K4027" s="118"/>
      <c r="L4027" s="118"/>
      <c r="M4027" s="118"/>
      <c r="N4027" s="93"/>
    </row>
    <row r="4028" spans="2:14">
      <c r="B4028" s="118"/>
      <c r="C4028" s="118"/>
      <c r="D4028" s="118"/>
      <c r="E4028" s="118"/>
      <c r="F4028" s="118"/>
      <c r="G4028" s="118"/>
      <c r="H4028" s="118"/>
      <c r="I4028" s="118"/>
      <c r="J4028" s="118"/>
      <c r="K4028" s="118"/>
      <c r="L4028" s="118"/>
      <c r="M4028" s="118"/>
      <c r="N4028" s="93"/>
    </row>
    <row r="4029" spans="2:14">
      <c r="B4029" s="118"/>
      <c r="C4029" s="118"/>
      <c r="D4029" s="118"/>
      <c r="E4029" s="118"/>
      <c r="F4029" s="118"/>
      <c r="G4029" s="118"/>
      <c r="H4029" s="118"/>
      <c r="I4029" s="118"/>
      <c r="J4029" s="118"/>
      <c r="K4029" s="118"/>
      <c r="L4029" s="118"/>
      <c r="M4029" s="118"/>
      <c r="N4029" s="93"/>
    </row>
    <row r="4030" spans="2:14">
      <c r="B4030" s="118"/>
      <c r="C4030" s="118"/>
      <c r="D4030" s="118"/>
      <c r="E4030" s="118"/>
      <c r="F4030" s="118"/>
      <c r="G4030" s="118"/>
      <c r="H4030" s="118"/>
      <c r="I4030" s="118"/>
      <c r="J4030" s="118"/>
      <c r="K4030" s="118"/>
      <c r="L4030" s="118"/>
      <c r="M4030" s="118"/>
      <c r="N4030" s="93"/>
    </row>
    <row r="4031" spans="2:14">
      <c r="B4031" s="118"/>
      <c r="C4031" s="118"/>
      <c r="D4031" s="118"/>
      <c r="E4031" s="118"/>
      <c r="F4031" s="118"/>
      <c r="G4031" s="118"/>
      <c r="H4031" s="118"/>
      <c r="I4031" s="118"/>
      <c r="J4031" s="118"/>
      <c r="K4031" s="118"/>
      <c r="L4031" s="118"/>
      <c r="M4031" s="118"/>
      <c r="N4031" s="93"/>
    </row>
    <row r="4032" spans="2:14">
      <c r="B4032" s="118"/>
      <c r="C4032" s="118"/>
      <c r="D4032" s="118"/>
      <c r="E4032" s="118"/>
      <c r="F4032" s="118"/>
      <c r="G4032" s="118"/>
      <c r="H4032" s="118"/>
      <c r="I4032" s="118"/>
      <c r="J4032" s="118"/>
      <c r="K4032" s="118"/>
      <c r="L4032" s="118"/>
      <c r="M4032" s="118"/>
      <c r="N4032" s="93"/>
    </row>
    <row r="4033" spans="2:14">
      <c r="B4033" s="118"/>
      <c r="C4033" s="118"/>
      <c r="D4033" s="118"/>
      <c r="E4033" s="118"/>
      <c r="F4033" s="118"/>
      <c r="G4033" s="118"/>
      <c r="H4033" s="118"/>
      <c r="I4033" s="118"/>
      <c r="J4033" s="118"/>
      <c r="K4033" s="118"/>
      <c r="L4033" s="118"/>
      <c r="M4033" s="118"/>
      <c r="N4033" s="93"/>
    </row>
    <row r="4034" spans="2:14">
      <c r="B4034" s="118"/>
      <c r="C4034" s="118"/>
      <c r="D4034" s="118"/>
      <c r="E4034" s="118"/>
      <c r="F4034" s="118"/>
      <c r="G4034" s="118"/>
      <c r="H4034" s="118"/>
      <c r="I4034" s="118"/>
      <c r="J4034" s="118"/>
      <c r="K4034" s="118"/>
      <c r="L4034" s="118"/>
      <c r="M4034" s="118"/>
      <c r="N4034" s="93"/>
    </row>
    <row r="4035" spans="2:14">
      <c r="B4035" s="118"/>
      <c r="C4035" s="118"/>
      <c r="D4035" s="118"/>
      <c r="E4035" s="118"/>
      <c r="F4035" s="118"/>
      <c r="G4035" s="118"/>
      <c r="H4035" s="118"/>
      <c r="I4035" s="118"/>
      <c r="J4035" s="118"/>
      <c r="K4035" s="118"/>
      <c r="L4035" s="118"/>
      <c r="M4035" s="118"/>
      <c r="N4035" s="93"/>
    </row>
    <row r="4036" spans="2:14">
      <c r="B4036" s="118"/>
      <c r="C4036" s="118"/>
      <c r="D4036" s="118"/>
      <c r="E4036" s="118"/>
      <c r="F4036" s="118"/>
      <c r="G4036" s="118"/>
      <c r="H4036" s="118"/>
      <c r="I4036" s="118"/>
      <c r="J4036" s="118"/>
      <c r="K4036" s="118"/>
      <c r="L4036" s="118"/>
      <c r="M4036" s="118"/>
      <c r="N4036" s="93"/>
    </row>
    <row r="4037" spans="2:14">
      <c r="B4037" s="118"/>
      <c r="C4037" s="118"/>
      <c r="D4037" s="118"/>
      <c r="E4037" s="118"/>
      <c r="F4037" s="118"/>
      <c r="G4037" s="118"/>
      <c r="H4037" s="118"/>
      <c r="I4037" s="118"/>
      <c r="J4037" s="118"/>
      <c r="K4037" s="118"/>
      <c r="L4037" s="118"/>
      <c r="M4037" s="118"/>
      <c r="N4037" s="93"/>
    </row>
    <row r="4038" spans="2:14">
      <c r="B4038" s="118"/>
      <c r="C4038" s="118"/>
      <c r="D4038" s="118"/>
      <c r="E4038" s="118"/>
      <c r="F4038" s="118"/>
      <c r="G4038" s="118"/>
      <c r="H4038" s="118"/>
      <c r="I4038" s="118"/>
      <c r="J4038" s="118"/>
      <c r="K4038" s="118"/>
      <c r="L4038" s="118"/>
      <c r="M4038" s="118"/>
      <c r="N4038" s="93"/>
    </row>
    <row r="4039" spans="2:14">
      <c r="B4039" s="118"/>
      <c r="C4039" s="118"/>
      <c r="D4039" s="118"/>
      <c r="E4039" s="118"/>
      <c r="F4039" s="118"/>
      <c r="G4039" s="118"/>
      <c r="H4039" s="118"/>
      <c r="I4039" s="118"/>
      <c r="J4039" s="118"/>
      <c r="K4039" s="118"/>
      <c r="L4039" s="118"/>
      <c r="M4039" s="118"/>
      <c r="N4039" s="93"/>
    </row>
    <row r="4040" spans="2:14">
      <c r="B4040" s="118"/>
      <c r="C4040" s="118"/>
      <c r="D4040" s="118"/>
      <c r="E4040" s="118"/>
      <c r="F4040" s="118"/>
      <c r="G4040" s="118"/>
      <c r="H4040" s="118"/>
      <c r="I4040" s="118"/>
      <c r="J4040" s="118"/>
      <c r="K4040" s="118"/>
      <c r="L4040" s="118"/>
      <c r="M4040" s="118"/>
      <c r="N4040" s="93"/>
    </row>
    <row r="4041" spans="2:14">
      <c r="B4041" s="118"/>
      <c r="C4041" s="118"/>
      <c r="D4041" s="118"/>
      <c r="E4041" s="118"/>
      <c r="F4041" s="118"/>
      <c r="G4041" s="118"/>
      <c r="H4041" s="118"/>
      <c r="I4041" s="118"/>
      <c r="J4041" s="118"/>
      <c r="K4041" s="118"/>
      <c r="L4041" s="118"/>
      <c r="M4041" s="118"/>
      <c r="N4041" s="93"/>
    </row>
    <row r="4042" spans="2:14">
      <c r="B4042" s="118"/>
      <c r="C4042" s="118"/>
      <c r="D4042" s="118"/>
      <c r="E4042" s="118"/>
      <c r="F4042" s="118"/>
      <c r="G4042" s="118"/>
      <c r="H4042" s="118"/>
      <c r="I4042" s="118"/>
      <c r="J4042" s="118"/>
      <c r="K4042" s="118"/>
      <c r="L4042" s="118"/>
      <c r="M4042" s="118"/>
      <c r="N4042" s="93"/>
    </row>
    <row r="4043" spans="2:14">
      <c r="B4043" s="118"/>
      <c r="C4043" s="118"/>
      <c r="D4043" s="118"/>
      <c r="E4043" s="118"/>
      <c r="F4043" s="118"/>
      <c r="G4043" s="118"/>
      <c r="H4043" s="118"/>
      <c r="I4043" s="118"/>
      <c r="J4043" s="118"/>
      <c r="K4043" s="118"/>
      <c r="L4043" s="118"/>
      <c r="M4043" s="118"/>
      <c r="N4043" s="93"/>
    </row>
    <row r="4044" spans="2:14">
      <c r="B4044" s="118"/>
      <c r="C4044" s="118"/>
      <c r="D4044" s="118"/>
      <c r="E4044" s="118"/>
      <c r="F4044" s="118"/>
      <c r="G4044" s="118"/>
      <c r="H4044" s="118"/>
      <c r="I4044" s="118"/>
      <c r="J4044" s="118"/>
      <c r="K4044" s="118"/>
      <c r="L4044" s="118"/>
      <c r="M4044" s="118"/>
      <c r="N4044" s="93"/>
    </row>
    <row r="4045" spans="2:14">
      <c r="B4045" s="118"/>
      <c r="C4045" s="118"/>
      <c r="D4045" s="118"/>
      <c r="E4045" s="118"/>
      <c r="F4045" s="118"/>
      <c r="G4045" s="118"/>
      <c r="H4045" s="118"/>
      <c r="I4045" s="118"/>
      <c r="J4045" s="118"/>
      <c r="K4045" s="118"/>
      <c r="L4045" s="118"/>
      <c r="M4045" s="118"/>
      <c r="N4045" s="93"/>
    </row>
    <row r="4046" spans="2:14">
      <c r="B4046" s="118"/>
      <c r="C4046" s="118"/>
      <c r="D4046" s="118"/>
      <c r="E4046" s="118"/>
      <c r="F4046" s="118"/>
      <c r="G4046" s="118"/>
      <c r="H4046" s="118"/>
      <c r="I4046" s="118"/>
      <c r="J4046" s="118"/>
      <c r="K4046" s="118"/>
      <c r="L4046" s="118"/>
      <c r="M4046" s="118"/>
      <c r="N4046" s="93"/>
    </row>
    <row r="4047" spans="2:14">
      <c r="B4047" s="118"/>
      <c r="C4047" s="118"/>
      <c r="D4047" s="118"/>
      <c r="E4047" s="118"/>
      <c r="F4047" s="118"/>
      <c r="G4047" s="118"/>
      <c r="H4047" s="118"/>
      <c r="I4047" s="118"/>
      <c r="J4047" s="118"/>
      <c r="K4047" s="118"/>
      <c r="L4047" s="118"/>
      <c r="M4047" s="118"/>
      <c r="N4047" s="93"/>
    </row>
    <row r="4048" spans="2:14">
      <c r="B4048" s="118"/>
      <c r="C4048" s="118"/>
      <c r="D4048" s="118"/>
      <c r="E4048" s="118"/>
      <c r="F4048" s="118"/>
      <c r="G4048" s="118"/>
      <c r="H4048" s="118"/>
      <c r="I4048" s="118"/>
      <c r="J4048" s="118"/>
      <c r="K4048" s="118"/>
      <c r="L4048" s="118"/>
      <c r="M4048" s="118"/>
      <c r="N4048" s="93"/>
    </row>
    <row r="4049" spans="2:14">
      <c r="B4049" s="118"/>
      <c r="C4049" s="118"/>
      <c r="D4049" s="118"/>
      <c r="E4049" s="118"/>
      <c r="F4049" s="118"/>
      <c r="G4049" s="118"/>
      <c r="H4049" s="118"/>
      <c r="I4049" s="118"/>
      <c r="J4049" s="118"/>
      <c r="K4049" s="118"/>
      <c r="L4049" s="118"/>
      <c r="M4049" s="118"/>
      <c r="N4049" s="93"/>
    </row>
    <row r="4050" spans="2:14">
      <c r="B4050" s="118"/>
      <c r="C4050" s="118"/>
      <c r="D4050" s="118"/>
      <c r="E4050" s="118"/>
      <c r="F4050" s="118"/>
      <c r="G4050" s="118"/>
      <c r="H4050" s="118"/>
      <c r="I4050" s="118"/>
      <c r="J4050" s="118"/>
      <c r="K4050" s="118"/>
      <c r="L4050" s="118"/>
      <c r="M4050" s="118"/>
      <c r="N4050" s="93"/>
    </row>
    <row r="4051" spans="2:14">
      <c r="B4051" s="118"/>
      <c r="C4051" s="118"/>
      <c r="D4051" s="118"/>
      <c r="E4051" s="118"/>
      <c r="F4051" s="118"/>
      <c r="G4051" s="118"/>
      <c r="H4051" s="118"/>
      <c r="I4051" s="118"/>
      <c r="J4051" s="118"/>
      <c r="K4051" s="118"/>
      <c r="L4051" s="118"/>
      <c r="M4051" s="118"/>
      <c r="N4051" s="93"/>
    </row>
    <row r="4052" spans="2:14">
      <c r="B4052" s="118"/>
      <c r="C4052" s="118"/>
      <c r="D4052" s="118"/>
      <c r="E4052" s="118"/>
      <c r="F4052" s="118"/>
      <c r="G4052" s="118"/>
      <c r="H4052" s="118"/>
      <c r="I4052" s="118"/>
      <c r="J4052" s="118"/>
      <c r="K4052" s="118"/>
      <c r="L4052" s="118"/>
      <c r="M4052" s="118"/>
      <c r="N4052" s="93"/>
    </row>
    <row r="4053" spans="2:14">
      <c r="B4053" s="118"/>
      <c r="C4053" s="118"/>
      <c r="D4053" s="118"/>
      <c r="E4053" s="118"/>
      <c r="F4053" s="118"/>
      <c r="G4053" s="118"/>
      <c r="H4053" s="118"/>
      <c r="I4053" s="118"/>
      <c r="J4053" s="118"/>
      <c r="K4053" s="118"/>
      <c r="L4053" s="118"/>
      <c r="M4053" s="118"/>
      <c r="N4053" s="93"/>
    </row>
    <row r="4054" spans="2:14">
      <c r="B4054" s="118"/>
      <c r="C4054" s="118"/>
      <c r="D4054" s="118"/>
      <c r="E4054" s="118"/>
      <c r="F4054" s="118"/>
      <c r="G4054" s="118"/>
      <c r="H4054" s="118"/>
      <c r="I4054" s="118"/>
      <c r="J4054" s="118"/>
      <c r="K4054" s="118"/>
      <c r="L4054" s="118"/>
      <c r="M4054" s="118"/>
      <c r="N4054" s="93"/>
    </row>
    <row r="4055" spans="2:14">
      <c r="B4055" s="118"/>
      <c r="C4055" s="118"/>
      <c r="D4055" s="118"/>
      <c r="E4055" s="118"/>
      <c r="F4055" s="118"/>
      <c r="G4055" s="118"/>
      <c r="H4055" s="118"/>
      <c r="I4055" s="118"/>
      <c r="J4055" s="118"/>
      <c r="K4055" s="118"/>
      <c r="L4055" s="118"/>
      <c r="M4055" s="118"/>
      <c r="N4055" s="93"/>
    </row>
    <row r="4056" spans="2:14">
      <c r="B4056" s="118"/>
      <c r="C4056" s="118"/>
      <c r="D4056" s="118"/>
      <c r="E4056" s="118"/>
      <c r="F4056" s="118"/>
      <c r="G4056" s="118"/>
      <c r="H4056" s="118"/>
      <c r="I4056" s="118"/>
      <c r="J4056" s="118"/>
      <c r="K4056" s="118"/>
      <c r="L4056" s="118"/>
      <c r="M4056" s="118"/>
      <c r="N4056" s="93"/>
    </row>
    <row r="4057" spans="2:14">
      <c r="B4057" s="118"/>
      <c r="C4057" s="118"/>
      <c r="D4057" s="118"/>
      <c r="E4057" s="118"/>
      <c r="F4057" s="118"/>
      <c r="G4057" s="118"/>
      <c r="H4057" s="118"/>
      <c r="I4057" s="118"/>
      <c r="J4057" s="118"/>
      <c r="K4057" s="118"/>
      <c r="L4057" s="118"/>
      <c r="M4057" s="118"/>
      <c r="N4057" s="93"/>
    </row>
    <row r="4058" spans="2:14">
      <c r="B4058" s="118"/>
      <c r="C4058" s="118"/>
      <c r="D4058" s="118"/>
      <c r="E4058" s="118"/>
      <c r="F4058" s="118"/>
      <c r="G4058" s="118"/>
      <c r="H4058" s="118"/>
      <c r="I4058" s="118"/>
      <c r="J4058" s="118"/>
      <c r="K4058" s="118"/>
      <c r="L4058" s="118"/>
      <c r="M4058" s="118"/>
      <c r="N4058" s="93"/>
    </row>
    <row r="4059" spans="2:14">
      <c r="B4059" s="118"/>
      <c r="C4059" s="118"/>
      <c r="D4059" s="118"/>
      <c r="E4059" s="118"/>
      <c r="F4059" s="118"/>
      <c r="G4059" s="118"/>
      <c r="H4059" s="118"/>
      <c r="I4059" s="118"/>
      <c r="J4059" s="118"/>
      <c r="K4059" s="118"/>
      <c r="L4059" s="118"/>
      <c r="M4059" s="118"/>
      <c r="N4059" s="93"/>
    </row>
    <row r="4060" spans="2:14">
      <c r="B4060" s="118"/>
      <c r="C4060" s="118"/>
      <c r="D4060" s="118"/>
      <c r="E4060" s="118"/>
      <c r="F4060" s="118"/>
      <c r="G4060" s="118"/>
      <c r="H4060" s="118"/>
      <c r="I4060" s="118"/>
      <c r="J4060" s="118"/>
      <c r="K4060" s="118"/>
      <c r="L4060" s="118"/>
      <c r="M4060" s="118"/>
      <c r="N4060" s="93"/>
    </row>
    <row r="4061" spans="2:14">
      <c r="B4061" s="118"/>
      <c r="C4061" s="118"/>
      <c r="D4061" s="118"/>
      <c r="E4061" s="118"/>
      <c r="F4061" s="118"/>
      <c r="G4061" s="118"/>
      <c r="H4061" s="118"/>
      <c r="I4061" s="118"/>
      <c r="J4061" s="118"/>
      <c r="K4061" s="118"/>
      <c r="L4061" s="118"/>
      <c r="M4061" s="118"/>
      <c r="N4061" s="93"/>
    </row>
    <row r="4062" spans="2:14">
      <c r="B4062" s="118"/>
      <c r="C4062" s="118"/>
      <c r="D4062" s="118"/>
      <c r="E4062" s="118"/>
      <c r="F4062" s="118"/>
      <c r="G4062" s="118"/>
      <c r="H4062" s="118"/>
      <c r="I4062" s="118"/>
      <c r="J4062" s="118"/>
      <c r="K4062" s="118"/>
      <c r="L4062" s="118"/>
      <c r="M4062" s="118"/>
      <c r="N4062" s="93"/>
    </row>
    <row r="4063" spans="2:14">
      <c r="B4063" s="118"/>
      <c r="C4063" s="118"/>
      <c r="D4063" s="118"/>
      <c r="E4063" s="118"/>
      <c r="F4063" s="118"/>
      <c r="G4063" s="118"/>
      <c r="H4063" s="118"/>
      <c r="I4063" s="118"/>
      <c r="J4063" s="118"/>
      <c r="K4063" s="118"/>
      <c r="L4063" s="118"/>
      <c r="M4063" s="118"/>
      <c r="N4063" s="93"/>
    </row>
    <row r="4064" spans="2:14">
      <c r="B4064" s="118"/>
      <c r="C4064" s="118"/>
      <c r="D4064" s="118"/>
      <c r="E4064" s="118"/>
      <c r="F4064" s="118"/>
      <c r="G4064" s="118"/>
      <c r="H4064" s="118"/>
      <c r="I4064" s="118"/>
      <c r="J4064" s="118"/>
      <c r="K4064" s="118"/>
      <c r="L4064" s="118"/>
      <c r="M4064" s="118"/>
      <c r="N4064" s="93"/>
    </row>
    <row r="4065" spans="2:14">
      <c r="B4065" s="118"/>
      <c r="C4065" s="118"/>
      <c r="D4065" s="118"/>
      <c r="E4065" s="118"/>
      <c r="F4065" s="118"/>
      <c r="G4065" s="118"/>
      <c r="H4065" s="118"/>
      <c r="I4065" s="118"/>
      <c r="J4065" s="118"/>
      <c r="K4065" s="118"/>
      <c r="L4065" s="118"/>
      <c r="M4065" s="118"/>
      <c r="N4065" s="93"/>
    </row>
    <row r="4066" spans="2:14">
      <c r="B4066" s="118"/>
      <c r="C4066" s="118"/>
      <c r="D4066" s="118"/>
      <c r="E4066" s="118"/>
      <c r="F4066" s="118"/>
      <c r="G4066" s="118"/>
      <c r="H4066" s="118"/>
      <c r="I4066" s="118"/>
      <c r="J4066" s="118"/>
      <c r="K4066" s="118"/>
      <c r="L4066" s="118"/>
      <c r="M4066" s="118"/>
      <c r="N4066" s="93"/>
    </row>
    <row r="4067" spans="2:14">
      <c r="B4067" s="118"/>
      <c r="C4067" s="118"/>
      <c r="D4067" s="118"/>
      <c r="E4067" s="118"/>
      <c r="F4067" s="118"/>
      <c r="G4067" s="118"/>
      <c r="H4067" s="118"/>
      <c r="I4067" s="118"/>
      <c r="J4067" s="118"/>
      <c r="K4067" s="118"/>
      <c r="L4067" s="118"/>
      <c r="M4067" s="118"/>
      <c r="N4067" s="93"/>
    </row>
    <row r="4068" spans="2:14">
      <c r="B4068" s="118"/>
      <c r="C4068" s="118"/>
      <c r="D4068" s="118"/>
      <c r="E4068" s="118"/>
      <c r="F4068" s="118"/>
      <c r="G4068" s="118"/>
      <c r="H4068" s="118"/>
      <c r="I4068" s="118"/>
      <c r="J4068" s="118"/>
      <c r="K4068" s="118"/>
      <c r="L4068" s="118"/>
      <c r="M4068" s="118"/>
      <c r="N4068" s="93"/>
    </row>
    <row r="4069" spans="2:14">
      <c r="B4069" s="118"/>
      <c r="C4069" s="118"/>
      <c r="D4069" s="118"/>
      <c r="E4069" s="118"/>
      <c r="F4069" s="118"/>
      <c r="G4069" s="118"/>
      <c r="H4069" s="118"/>
      <c r="I4069" s="118"/>
      <c r="J4069" s="118"/>
      <c r="K4069" s="118"/>
      <c r="L4069" s="118"/>
      <c r="M4069" s="118"/>
      <c r="N4069" s="93"/>
    </row>
    <row r="4070" spans="2:14">
      <c r="B4070" s="118"/>
      <c r="C4070" s="118"/>
      <c r="D4070" s="118"/>
      <c r="E4070" s="118"/>
      <c r="F4070" s="118"/>
      <c r="G4070" s="118"/>
      <c r="H4070" s="118"/>
      <c r="I4070" s="118"/>
      <c r="J4070" s="118"/>
      <c r="K4070" s="118"/>
      <c r="L4070" s="118"/>
      <c r="M4070" s="118"/>
      <c r="N4070" s="93"/>
    </row>
    <row r="4071" spans="2:14">
      <c r="B4071" s="118"/>
      <c r="C4071" s="118"/>
      <c r="D4071" s="118"/>
      <c r="E4071" s="118"/>
      <c r="F4071" s="118"/>
      <c r="G4071" s="118"/>
      <c r="H4071" s="118"/>
      <c r="I4071" s="118"/>
      <c r="J4071" s="118"/>
      <c r="K4071" s="118"/>
      <c r="L4071" s="118"/>
      <c r="M4071" s="118"/>
      <c r="N4071" s="93"/>
    </row>
    <row r="4072" spans="2:14">
      <c r="B4072" s="118"/>
      <c r="C4072" s="118"/>
      <c r="D4072" s="118"/>
      <c r="E4072" s="118"/>
      <c r="F4072" s="118"/>
      <c r="G4072" s="118"/>
      <c r="H4072" s="118"/>
      <c r="I4072" s="118"/>
      <c r="J4072" s="118"/>
      <c r="K4072" s="118"/>
      <c r="L4072" s="118"/>
      <c r="M4072" s="118"/>
      <c r="N4072" s="93"/>
    </row>
    <row r="4073" spans="2:14">
      <c r="B4073" s="118"/>
      <c r="C4073" s="118"/>
      <c r="D4073" s="118"/>
      <c r="E4073" s="118"/>
      <c r="F4073" s="118"/>
      <c r="G4073" s="118"/>
      <c r="H4073" s="118"/>
      <c r="I4073" s="118"/>
      <c r="J4073" s="118"/>
      <c r="K4073" s="118"/>
      <c r="L4073" s="118"/>
      <c r="M4073" s="118"/>
      <c r="N4073" s="93"/>
    </row>
    <row r="4074" spans="2:14">
      <c r="B4074" s="118"/>
      <c r="C4074" s="118"/>
      <c r="D4074" s="118"/>
      <c r="E4074" s="118"/>
      <c r="F4074" s="118"/>
      <c r="G4074" s="118"/>
      <c r="H4074" s="118"/>
      <c r="I4074" s="118"/>
      <c r="J4074" s="118"/>
      <c r="K4074" s="118"/>
      <c r="L4074" s="118"/>
      <c r="M4074" s="118"/>
      <c r="N4074" s="93"/>
    </row>
    <row r="4075" spans="2:14">
      <c r="B4075" s="118"/>
      <c r="C4075" s="118"/>
      <c r="D4075" s="118"/>
      <c r="E4075" s="118"/>
      <c r="F4075" s="118"/>
      <c r="G4075" s="118"/>
      <c r="H4075" s="118"/>
      <c r="I4075" s="118"/>
      <c r="J4075" s="118"/>
      <c r="K4075" s="118"/>
      <c r="L4075" s="118"/>
      <c r="M4075" s="118"/>
      <c r="N4075" s="93"/>
    </row>
    <row r="4076" spans="2:14">
      <c r="B4076" s="118"/>
      <c r="C4076" s="118"/>
      <c r="D4076" s="118"/>
      <c r="E4076" s="118"/>
      <c r="F4076" s="118"/>
      <c r="G4076" s="118"/>
      <c r="H4076" s="118"/>
      <c r="I4076" s="118"/>
      <c r="J4076" s="118"/>
      <c r="K4076" s="118"/>
      <c r="L4076" s="118"/>
      <c r="M4076" s="118"/>
      <c r="N4076" s="93"/>
    </row>
    <row r="4077" spans="2:14">
      <c r="B4077" s="118"/>
      <c r="C4077" s="118"/>
      <c r="D4077" s="118"/>
      <c r="E4077" s="118"/>
      <c r="F4077" s="118"/>
      <c r="G4077" s="118"/>
      <c r="H4077" s="118"/>
      <c r="I4077" s="118"/>
      <c r="J4077" s="118"/>
      <c r="K4077" s="118"/>
      <c r="L4077" s="118"/>
      <c r="M4077" s="118"/>
      <c r="N4077" s="93"/>
    </row>
    <row r="4078" spans="2:14">
      <c r="B4078" s="118"/>
      <c r="C4078" s="118"/>
      <c r="D4078" s="118"/>
      <c r="E4078" s="118"/>
      <c r="F4078" s="118"/>
      <c r="G4078" s="118"/>
      <c r="H4078" s="118"/>
      <c r="I4078" s="118"/>
      <c r="J4078" s="118"/>
      <c r="K4078" s="118"/>
      <c r="L4078" s="118"/>
      <c r="M4078" s="118"/>
      <c r="N4078" s="93"/>
    </row>
    <row r="4079" spans="2:14">
      <c r="B4079" s="118"/>
      <c r="C4079" s="118"/>
      <c r="D4079" s="118"/>
      <c r="E4079" s="118"/>
      <c r="F4079" s="118"/>
      <c r="G4079" s="118"/>
      <c r="H4079" s="118"/>
      <c r="I4079" s="118"/>
      <c r="J4079" s="118"/>
      <c r="K4079" s="118"/>
      <c r="L4079" s="118"/>
      <c r="M4079" s="118"/>
      <c r="N4079" s="93"/>
    </row>
    <row r="4080" spans="2:14">
      <c r="B4080" s="118"/>
      <c r="C4080" s="118"/>
      <c r="D4080" s="118"/>
      <c r="E4080" s="118"/>
      <c r="F4080" s="118"/>
      <c r="G4080" s="118"/>
      <c r="H4080" s="118"/>
      <c r="I4080" s="118"/>
      <c r="J4080" s="118"/>
      <c r="K4080" s="118"/>
      <c r="L4080" s="118"/>
      <c r="M4080" s="118"/>
      <c r="N4080" s="93"/>
    </row>
    <row r="4081" spans="2:14">
      <c r="B4081" s="118"/>
      <c r="C4081" s="118"/>
      <c r="D4081" s="118"/>
      <c r="E4081" s="118"/>
      <c r="F4081" s="118"/>
      <c r="G4081" s="118"/>
      <c r="H4081" s="118"/>
      <c r="I4081" s="118"/>
      <c r="J4081" s="118"/>
      <c r="K4081" s="118"/>
      <c r="L4081" s="118"/>
      <c r="M4081" s="118"/>
      <c r="N4081" s="93"/>
    </row>
    <row r="4082" spans="2:14">
      <c r="B4082" s="118"/>
      <c r="C4082" s="118"/>
      <c r="D4082" s="118"/>
      <c r="E4082" s="118"/>
      <c r="F4082" s="118"/>
      <c r="G4082" s="118"/>
      <c r="H4082" s="118"/>
      <c r="I4082" s="118"/>
      <c r="J4082" s="118"/>
      <c r="K4082" s="118"/>
      <c r="L4082" s="118"/>
      <c r="M4082" s="118"/>
      <c r="N4082" s="93"/>
    </row>
    <row r="4083" spans="2:14">
      <c r="B4083" s="118"/>
      <c r="C4083" s="118"/>
      <c r="D4083" s="118"/>
      <c r="E4083" s="118"/>
      <c r="F4083" s="118"/>
      <c r="G4083" s="118"/>
      <c r="H4083" s="118"/>
      <c r="I4083" s="118"/>
      <c r="J4083" s="118"/>
      <c r="K4083" s="118"/>
      <c r="L4083" s="118"/>
      <c r="M4083" s="118"/>
      <c r="N4083" s="93"/>
    </row>
    <row r="4084" spans="2:14">
      <c r="B4084" s="118"/>
      <c r="C4084" s="118"/>
      <c r="D4084" s="118"/>
      <c r="E4084" s="118"/>
      <c r="F4084" s="118"/>
      <c r="G4084" s="118"/>
      <c r="H4084" s="118"/>
      <c r="I4084" s="118"/>
      <c r="J4084" s="118"/>
      <c r="K4084" s="118"/>
      <c r="L4084" s="118"/>
      <c r="M4084" s="118"/>
      <c r="N4084" s="93"/>
    </row>
    <row r="4085" spans="2:14">
      <c r="B4085" s="118"/>
      <c r="C4085" s="118"/>
      <c r="D4085" s="118"/>
      <c r="E4085" s="118"/>
      <c r="F4085" s="118"/>
      <c r="G4085" s="118"/>
      <c r="H4085" s="118"/>
      <c r="I4085" s="118"/>
      <c r="J4085" s="118"/>
      <c r="K4085" s="118"/>
      <c r="L4085" s="118"/>
      <c r="M4085" s="118"/>
      <c r="N4085" s="93"/>
    </row>
    <row r="4086" spans="2:14">
      <c r="B4086" s="118"/>
      <c r="C4086" s="118"/>
      <c r="D4086" s="118"/>
      <c r="E4086" s="118"/>
      <c r="F4086" s="118"/>
      <c r="G4086" s="118"/>
      <c r="H4086" s="118"/>
      <c r="I4086" s="118"/>
      <c r="J4086" s="118"/>
      <c r="K4086" s="118"/>
      <c r="L4086" s="118"/>
      <c r="M4086" s="118"/>
      <c r="N4086" s="93"/>
    </row>
    <row r="4087" spans="2:14">
      <c r="B4087" s="118"/>
      <c r="C4087" s="118"/>
      <c r="D4087" s="118"/>
      <c r="E4087" s="118"/>
      <c r="F4087" s="118"/>
      <c r="G4087" s="118"/>
      <c r="H4087" s="118"/>
      <c r="I4087" s="118"/>
      <c r="J4087" s="118"/>
      <c r="K4087" s="118"/>
      <c r="L4087" s="118"/>
      <c r="M4087" s="118"/>
      <c r="N4087" s="93"/>
    </row>
    <row r="4088" spans="2:14">
      <c r="B4088" s="118"/>
      <c r="C4088" s="118"/>
      <c r="D4088" s="118"/>
      <c r="E4088" s="118"/>
      <c r="F4088" s="118"/>
      <c r="G4088" s="118"/>
      <c r="H4088" s="118"/>
      <c r="I4088" s="118"/>
      <c r="J4088" s="118"/>
      <c r="K4088" s="118"/>
      <c r="L4088" s="118"/>
      <c r="M4088" s="118"/>
      <c r="N4088" s="93"/>
    </row>
    <row r="4089" spans="2:14">
      <c r="B4089" s="118"/>
      <c r="C4089" s="118"/>
      <c r="D4089" s="118"/>
      <c r="E4089" s="118"/>
      <c r="F4089" s="118"/>
      <c r="G4089" s="118"/>
      <c r="H4089" s="118"/>
      <c r="I4089" s="118"/>
      <c r="J4089" s="118"/>
      <c r="K4089" s="118"/>
      <c r="L4089" s="118"/>
      <c r="M4089" s="118"/>
      <c r="N4089" s="93"/>
    </row>
    <row r="4090" spans="2:14">
      <c r="B4090" s="118"/>
      <c r="C4090" s="118"/>
      <c r="D4090" s="118"/>
      <c r="E4090" s="118"/>
      <c r="F4090" s="118"/>
      <c r="G4090" s="118"/>
      <c r="H4090" s="118"/>
      <c r="I4090" s="118"/>
      <c r="J4090" s="118"/>
      <c r="K4090" s="118"/>
      <c r="L4090" s="118"/>
      <c r="M4090" s="118"/>
      <c r="N4090" s="93"/>
    </row>
    <row r="4091" spans="2:14">
      <c r="B4091" s="118"/>
      <c r="C4091" s="118"/>
      <c r="D4091" s="118"/>
      <c r="E4091" s="118"/>
      <c r="F4091" s="118"/>
      <c r="G4091" s="118"/>
      <c r="H4091" s="118"/>
      <c r="I4091" s="118"/>
      <c r="J4091" s="118"/>
      <c r="K4091" s="118"/>
      <c r="L4091" s="118"/>
      <c r="M4091" s="118"/>
      <c r="N4091" s="93"/>
    </row>
    <row r="4092" spans="2:14">
      <c r="B4092" s="118"/>
      <c r="C4092" s="118"/>
      <c r="D4092" s="118"/>
      <c r="E4092" s="118"/>
      <c r="F4092" s="118"/>
      <c r="G4092" s="118"/>
      <c r="H4092" s="118"/>
      <c r="I4092" s="118"/>
      <c r="J4092" s="118"/>
      <c r="K4092" s="118"/>
      <c r="L4092" s="118"/>
      <c r="M4092" s="118"/>
      <c r="N4092" s="93"/>
    </row>
    <row r="4093" spans="2:14">
      <c r="B4093" s="118"/>
      <c r="C4093" s="118"/>
      <c r="D4093" s="118"/>
      <c r="E4093" s="118"/>
      <c r="F4093" s="118"/>
      <c r="G4093" s="118"/>
      <c r="H4093" s="118"/>
      <c r="I4093" s="118"/>
      <c r="J4093" s="118"/>
      <c r="K4093" s="118"/>
      <c r="L4093" s="118"/>
      <c r="M4093" s="118"/>
      <c r="N4093" s="93"/>
    </row>
    <row r="4094" spans="2:14">
      <c r="B4094" s="118"/>
      <c r="C4094" s="118"/>
      <c r="D4094" s="118"/>
      <c r="E4094" s="118"/>
      <c r="F4094" s="118"/>
      <c r="G4094" s="118"/>
      <c r="H4094" s="118"/>
      <c r="I4094" s="118"/>
      <c r="J4094" s="118"/>
      <c r="K4094" s="118"/>
      <c r="L4094" s="118"/>
      <c r="M4094" s="118"/>
      <c r="N4094" s="93"/>
    </row>
    <row r="4095" spans="2:14">
      <c r="B4095" s="118"/>
      <c r="C4095" s="118"/>
      <c r="D4095" s="118"/>
      <c r="E4095" s="118"/>
      <c r="F4095" s="118"/>
      <c r="G4095" s="118"/>
      <c r="H4095" s="118"/>
      <c r="I4095" s="118"/>
      <c r="J4095" s="118"/>
      <c r="K4095" s="118"/>
      <c r="L4095" s="118"/>
      <c r="M4095" s="118"/>
      <c r="N4095" s="93"/>
    </row>
    <row r="4096" spans="2:14">
      <c r="B4096" s="118"/>
      <c r="C4096" s="118"/>
      <c r="D4096" s="118"/>
      <c r="E4096" s="118"/>
      <c r="F4096" s="118"/>
      <c r="G4096" s="118"/>
      <c r="H4096" s="118"/>
      <c r="I4096" s="118"/>
      <c r="J4096" s="118"/>
      <c r="K4096" s="118"/>
      <c r="L4096" s="118"/>
      <c r="M4096" s="118"/>
      <c r="N4096" s="93"/>
    </row>
    <row r="4097" spans="2:14">
      <c r="B4097" s="118"/>
      <c r="C4097" s="118"/>
      <c r="D4097" s="118"/>
      <c r="E4097" s="118"/>
      <c r="F4097" s="118"/>
      <c r="G4097" s="118"/>
      <c r="H4097" s="118"/>
      <c r="I4097" s="118"/>
      <c r="J4097" s="118"/>
      <c r="K4097" s="118"/>
      <c r="L4097" s="118"/>
      <c r="M4097" s="118"/>
      <c r="N4097" s="93"/>
    </row>
    <row r="4098" spans="2:14">
      <c r="B4098" s="118"/>
      <c r="C4098" s="118"/>
      <c r="D4098" s="118"/>
      <c r="E4098" s="118"/>
      <c r="F4098" s="118"/>
      <c r="G4098" s="118"/>
      <c r="H4098" s="118"/>
      <c r="I4098" s="118"/>
      <c r="J4098" s="118"/>
      <c r="K4098" s="118"/>
      <c r="L4098" s="118"/>
      <c r="M4098" s="118"/>
      <c r="N4098" s="93"/>
    </row>
    <row r="4099" spans="2:14">
      <c r="B4099" s="118"/>
      <c r="C4099" s="118"/>
      <c r="D4099" s="118"/>
      <c r="E4099" s="118"/>
      <c r="F4099" s="118"/>
      <c r="G4099" s="118"/>
      <c r="H4099" s="118"/>
      <c r="I4099" s="118"/>
      <c r="J4099" s="118"/>
      <c r="K4099" s="118"/>
      <c r="L4099" s="118"/>
      <c r="M4099" s="118"/>
      <c r="N4099" s="93"/>
    </row>
    <row r="4100" spans="2:14">
      <c r="B4100" s="118"/>
      <c r="C4100" s="118"/>
      <c r="D4100" s="118"/>
      <c r="E4100" s="118"/>
      <c r="F4100" s="118"/>
      <c r="G4100" s="118"/>
      <c r="H4100" s="118"/>
      <c r="I4100" s="118"/>
      <c r="J4100" s="118"/>
      <c r="K4100" s="118"/>
      <c r="L4100" s="118"/>
      <c r="M4100" s="118"/>
      <c r="N4100" s="93"/>
    </row>
    <row r="4101" spans="2:14">
      <c r="B4101" s="118"/>
      <c r="C4101" s="118"/>
      <c r="D4101" s="118"/>
      <c r="E4101" s="118"/>
      <c r="F4101" s="118"/>
      <c r="G4101" s="118"/>
      <c r="H4101" s="118"/>
      <c r="I4101" s="118"/>
      <c r="J4101" s="118"/>
      <c r="K4101" s="118"/>
      <c r="L4101" s="118"/>
      <c r="M4101" s="118"/>
      <c r="N4101" s="93"/>
    </row>
    <row r="4102" spans="2:14">
      <c r="B4102" s="118"/>
      <c r="C4102" s="118"/>
      <c r="D4102" s="118"/>
      <c r="E4102" s="118"/>
      <c r="F4102" s="118"/>
      <c r="G4102" s="118"/>
      <c r="H4102" s="118"/>
      <c r="I4102" s="118"/>
      <c r="J4102" s="118"/>
      <c r="K4102" s="118"/>
      <c r="L4102" s="118"/>
      <c r="M4102" s="118"/>
      <c r="N4102" s="93"/>
    </row>
    <row r="4103" spans="2:14">
      <c r="B4103" s="118"/>
      <c r="C4103" s="118"/>
      <c r="D4103" s="118"/>
      <c r="E4103" s="118"/>
      <c r="F4103" s="118"/>
      <c r="G4103" s="118"/>
      <c r="H4103" s="118"/>
      <c r="I4103" s="118"/>
      <c r="J4103" s="118"/>
      <c r="K4103" s="118"/>
      <c r="L4103" s="118"/>
      <c r="M4103" s="118"/>
      <c r="N4103" s="93"/>
    </row>
    <row r="4104" spans="2:14">
      <c r="B4104" s="118"/>
      <c r="C4104" s="118"/>
      <c r="D4104" s="118"/>
      <c r="E4104" s="118"/>
      <c r="F4104" s="118"/>
      <c r="G4104" s="118"/>
      <c r="H4104" s="118"/>
      <c r="I4104" s="118"/>
      <c r="J4104" s="118"/>
      <c r="K4104" s="118"/>
      <c r="L4104" s="118"/>
      <c r="M4104" s="118"/>
      <c r="N4104" s="93"/>
    </row>
    <row r="4105" spans="2:14">
      <c r="B4105" s="118"/>
      <c r="C4105" s="118"/>
      <c r="D4105" s="118"/>
      <c r="E4105" s="118"/>
      <c r="F4105" s="118"/>
      <c r="G4105" s="118"/>
      <c r="H4105" s="118"/>
      <c r="I4105" s="118"/>
      <c r="J4105" s="118"/>
      <c r="K4105" s="118"/>
      <c r="L4105" s="118"/>
      <c r="M4105" s="118"/>
      <c r="N4105" s="93"/>
    </row>
    <row r="4106" spans="2:14">
      <c r="B4106" s="118"/>
      <c r="C4106" s="118"/>
      <c r="D4106" s="118"/>
      <c r="E4106" s="118"/>
      <c r="F4106" s="118"/>
      <c r="G4106" s="118"/>
      <c r="H4106" s="118"/>
      <c r="I4106" s="118"/>
      <c r="J4106" s="118"/>
      <c r="K4106" s="118"/>
      <c r="L4106" s="118"/>
      <c r="M4106" s="118"/>
      <c r="N4106" s="93"/>
    </row>
    <row r="4107" spans="2:14">
      <c r="B4107" s="118"/>
      <c r="C4107" s="118"/>
      <c r="D4107" s="118"/>
      <c r="E4107" s="118"/>
      <c r="F4107" s="118"/>
      <c r="G4107" s="118"/>
      <c r="H4107" s="118"/>
      <c r="I4107" s="118"/>
      <c r="J4107" s="118"/>
      <c r="K4107" s="118"/>
      <c r="L4107" s="118"/>
      <c r="M4107" s="118"/>
      <c r="N4107" s="93"/>
    </row>
    <row r="4108" spans="2:14">
      <c r="B4108" s="118"/>
      <c r="C4108" s="118"/>
      <c r="D4108" s="118"/>
      <c r="E4108" s="118"/>
      <c r="F4108" s="118"/>
      <c r="G4108" s="118"/>
      <c r="H4108" s="118"/>
      <c r="I4108" s="118"/>
      <c r="J4108" s="118"/>
      <c r="K4108" s="118"/>
      <c r="L4108" s="118"/>
      <c r="M4108" s="118"/>
      <c r="N4108" s="93"/>
    </row>
    <row r="4109" spans="2:14">
      <c r="B4109" s="118"/>
      <c r="C4109" s="118"/>
      <c r="D4109" s="118"/>
      <c r="E4109" s="118"/>
      <c r="F4109" s="118"/>
      <c r="G4109" s="118"/>
      <c r="H4109" s="118"/>
      <c r="I4109" s="118"/>
      <c r="J4109" s="118"/>
      <c r="K4109" s="118"/>
      <c r="L4109" s="118"/>
      <c r="M4109" s="118"/>
      <c r="N4109" s="93"/>
    </row>
    <row r="4110" spans="2:14">
      <c r="B4110" s="118"/>
      <c r="C4110" s="118"/>
      <c r="D4110" s="118"/>
      <c r="E4110" s="118"/>
      <c r="F4110" s="118"/>
      <c r="G4110" s="118"/>
      <c r="H4110" s="118"/>
      <c r="I4110" s="118"/>
      <c r="J4110" s="118"/>
      <c r="K4110" s="118"/>
      <c r="L4110" s="118"/>
      <c r="M4110" s="118"/>
      <c r="N4110" s="93"/>
    </row>
    <row r="4111" spans="2:14">
      <c r="B4111" s="118"/>
      <c r="C4111" s="118"/>
      <c r="D4111" s="118"/>
      <c r="E4111" s="118"/>
      <c r="F4111" s="118"/>
      <c r="G4111" s="118"/>
      <c r="H4111" s="118"/>
      <c r="I4111" s="118"/>
      <c r="J4111" s="118"/>
      <c r="K4111" s="118"/>
      <c r="L4111" s="118"/>
      <c r="M4111" s="118"/>
      <c r="N4111" s="93"/>
    </row>
    <row r="4112" spans="2:14">
      <c r="B4112" s="118"/>
      <c r="C4112" s="118"/>
      <c r="D4112" s="118"/>
      <c r="E4112" s="118"/>
      <c r="F4112" s="118"/>
      <c r="G4112" s="118"/>
      <c r="H4112" s="118"/>
      <c r="I4112" s="118"/>
      <c r="J4112" s="118"/>
      <c r="K4112" s="118"/>
      <c r="L4112" s="118"/>
      <c r="M4112" s="118"/>
      <c r="N4112" s="93"/>
    </row>
    <row r="4113" spans="2:14">
      <c r="B4113" s="118"/>
      <c r="C4113" s="118"/>
      <c r="D4113" s="118"/>
      <c r="E4113" s="118"/>
      <c r="F4113" s="118"/>
      <c r="G4113" s="118"/>
      <c r="H4113" s="118"/>
      <c r="I4113" s="118"/>
      <c r="J4113" s="118"/>
      <c r="K4113" s="118"/>
      <c r="L4113" s="118"/>
      <c r="M4113" s="118"/>
      <c r="N4113" s="93"/>
    </row>
    <row r="4114" spans="2:14">
      <c r="B4114" s="118"/>
      <c r="C4114" s="118"/>
      <c r="D4114" s="118"/>
      <c r="E4114" s="118"/>
      <c r="F4114" s="118"/>
      <c r="G4114" s="118"/>
      <c r="H4114" s="118"/>
      <c r="I4114" s="118"/>
      <c r="J4114" s="118"/>
      <c r="K4114" s="118"/>
      <c r="L4114" s="118"/>
      <c r="M4114" s="118"/>
      <c r="N4114" s="93"/>
    </row>
    <row r="4115" spans="2:14">
      <c r="B4115" s="118"/>
      <c r="C4115" s="118"/>
      <c r="D4115" s="118"/>
      <c r="E4115" s="118"/>
      <c r="F4115" s="118"/>
      <c r="G4115" s="118"/>
      <c r="H4115" s="118"/>
      <c r="I4115" s="118"/>
      <c r="J4115" s="118"/>
      <c r="K4115" s="118"/>
      <c r="L4115" s="118"/>
      <c r="M4115" s="118"/>
      <c r="N4115" s="93"/>
    </row>
    <row r="4116" spans="2:14">
      <c r="B4116" s="118"/>
      <c r="C4116" s="118"/>
      <c r="D4116" s="118"/>
      <c r="E4116" s="118"/>
      <c r="F4116" s="118"/>
      <c r="G4116" s="118"/>
      <c r="H4116" s="118"/>
      <c r="I4116" s="118"/>
      <c r="J4116" s="118"/>
      <c r="K4116" s="118"/>
      <c r="L4116" s="118"/>
      <c r="M4116" s="118"/>
      <c r="N4116" s="93"/>
    </row>
    <row r="4117" spans="2:14">
      <c r="B4117" s="118"/>
      <c r="C4117" s="118"/>
      <c r="D4117" s="118"/>
      <c r="E4117" s="118"/>
      <c r="F4117" s="118"/>
      <c r="G4117" s="118"/>
      <c r="H4117" s="118"/>
      <c r="I4117" s="118"/>
      <c r="J4117" s="118"/>
      <c r="K4117" s="118"/>
      <c r="L4117" s="118"/>
      <c r="M4117" s="118"/>
      <c r="N4117" s="93"/>
    </row>
    <row r="4118" spans="2:14">
      <c r="B4118" s="118"/>
      <c r="C4118" s="118"/>
      <c r="D4118" s="118"/>
      <c r="E4118" s="118"/>
      <c r="F4118" s="118"/>
      <c r="G4118" s="118"/>
      <c r="H4118" s="118"/>
      <c r="I4118" s="118"/>
      <c r="J4118" s="118"/>
      <c r="K4118" s="118"/>
      <c r="L4118" s="118"/>
      <c r="M4118" s="118"/>
      <c r="N4118" s="93"/>
    </row>
    <row r="4119" spans="2:14">
      <c r="B4119" s="118"/>
      <c r="C4119" s="118"/>
      <c r="D4119" s="118"/>
      <c r="E4119" s="118"/>
      <c r="F4119" s="118"/>
      <c r="G4119" s="118"/>
      <c r="H4119" s="118"/>
      <c r="I4119" s="118"/>
      <c r="J4119" s="118"/>
      <c r="K4119" s="118"/>
      <c r="L4119" s="118"/>
      <c r="M4119" s="118"/>
      <c r="N4119" s="93"/>
    </row>
    <row r="4120" spans="2:14">
      <c r="B4120" s="118"/>
      <c r="C4120" s="118"/>
      <c r="D4120" s="118"/>
      <c r="E4120" s="118"/>
      <c r="F4120" s="118"/>
      <c r="G4120" s="118"/>
      <c r="H4120" s="118"/>
      <c r="I4120" s="118"/>
      <c r="J4120" s="118"/>
      <c r="K4120" s="118"/>
      <c r="L4120" s="118"/>
      <c r="M4120" s="118"/>
      <c r="N4120" s="93"/>
    </row>
    <row r="4121" spans="2:14">
      <c r="B4121" s="118"/>
      <c r="C4121" s="118"/>
      <c r="D4121" s="118"/>
      <c r="E4121" s="118"/>
      <c r="F4121" s="118"/>
      <c r="G4121" s="118"/>
      <c r="H4121" s="118"/>
      <c r="I4121" s="118"/>
      <c r="J4121" s="118"/>
      <c r="K4121" s="118"/>
      <c r="L4121" s="118"/>
      <c r="M4121" s="118"/>
      <c r="N4121" s="93"/>
    </row>
    <row r="4122" spans="2:14">
      <c r="B4122" s="118"/>
      <c r="C4122" s="118"/>
      <c r="D4122" s="118"/>
      <c r="E4122" s="118"/>
      <c r="F4122" s="118"/>
      <c r="G4122" s="118"/>
      <c r="H4122" s="118"/>
      <c r="I4122" s="118"/>
      <c r="J4122" s="118"/>
      <c r="K4122" s="118"/>
      <c r="L4122" s="118"/>
      <c r="M4122" s="118"/>
      <c r="N4122" s="93"/>
    </row>
    <row r="4123" spans="2:14">
      <c r="B4123" s="118"/>
      <c r="C4123" s="118"/>
      <c r="D4123" s="118"/>
      <c r="E4123" s="118"/>
      <c r="F4123" s="118"/>
      <c r="G4123" s="118"/>
      <c r="H4123" s="118"/>
      <c r="I4123" s="118"/>
      <c r="J4123" s="118"/>
      <c r="K4123" s="118"/>
      <c r="L4123" s="118"/>
      <c r="M4123" s="118"/>
      <c r="N4123" s="93"/>
    </row>
    <row r="4124" spans="2:14">
      <c r="B4124" s="118"/>
      <c r="C4124" s="118"/>
      <c r="D4124" s="118"/>
      <c r="E4124" s="118"/>
      <c r="F4124" s="118"/>
      <c r="G4124" s="118"/>
      <c r="H4124" s="118"/>
      <c r="I4124" s="118"/>
      <c r="J4124" s="118"/>
      <c r="K4124" s="118"/>
      <c r="L4124" s="118"/>
      <c r="M4124" s="118"/>
      <c r="N4124" s="93"/>
    </row>
    <row r="4125" spans="2:14">
      <c r="B4125" s="118"/>
      <c r="C4125" s="118"/>
      <c r="D4125" s="118"/>
      <c r="E4125" s="118"/>
      <c r="F4125" s="118"/>
      <c r="G4125" s="118"/>
      <c r="H4125" s="118"/>
      <c r="I4125" s="118"/>
      <c r="J4125" s="118"/>
      <c r="K4125" s="118"/>
      <c r="L4125" s="118"/>
      <c r="M4125" s="118"/>
      <c r="N4125" s="93"/>
    </row>
    <row r="4126" spans="2:14">
      <c r="B4126" s="118"/>
      <c r="C4126" s="118"/>
      <c r="D4126" s="118"/>
      <c r="E4126" s="118"/>
      <c r="F4126" s="118"/>
      <c r="G4126" s="118"/>
      <c r="H4126" s="118"/>
      <c r="I4126" s="118"/>
      <c r="J4126" s="118"/>
      <c r="K4126" s="118"/>
      <c r="L4126" s="118"/>
      <c r="M4126" s="118"/>
      <c r="N4126" s="93"/>
    </row>
    <row r="4127" spans="2:14">
      <c r="B4127" s="118"/>
      <c r="C4127" s="118"/>
      <c r="D4127" s="118"/>
      <c r="E4127" s="118"/>
      <c r="F4127" s="118"/>
      <c r="G4127" s="118"/>
      <c r="H4127" s="118"/>
      <c r="I4127" s="118"/>
      <c r="J4127" s="118"/>
      <c r="K4127" s="118"/>
      <c r="L4127" s="118"/>
      <c r="M4127" s="118"/>
      <c r="N4127" s="93"/>
    </row>
    <row r="4128" spans="2:14">
      <c r="B4128" s="118"/>
      <c r="C4128" s="118"/>
      <c r="D4128" s="118"/>
      <c r="E4128" s="118"/>
      <c r="F4128" s="118"/>
      <c r="G4128" s="118"/>
      <c r="H4128" s="118"/>
      <c r="I4128" s="118"/>
      <c r="J4128" s="118"/>
      <c r="K4128" s="118"/>
      <c r="L4128" s="118"/>
      <c r="M4128" s="118"/>
      <c r="N4128" s="93"/>
    </row>
    <row r="4129" spans="2:14">
      <c r="B4129" s="118"/>
      <c r="C4129" s="118"/>
      <c r="D4129" s="118"/>
      <c r="E4129" s="118"/>
      <c r="F4129" s="118"/>
      <c r="G4129" s="118"/>
      <c r="H4129" s="118"/>
      <c r="I4129" s="118"/>
      <c r="J4129" s="118"/>
      <c r="K4129" s="118"/>
      <c r="L4129" s="118"/>
      <c r="M4129" s="118"/>
      <c r="N4129" s="93"/>
    </row>
    <row r="4130" spans="2:14">
      <c r="B4130" s="118"/>
      <c r="C4130" s="118"/>
      <c r="D4130" s="118"/>
      <c r="E4130" s="118"/>
      <c r="F4130" s="118"/>
      <c r="G4130" s="118"/>
      <c r="H4130" s="118"/>
      <c r="I4130" s="118"/>
      <c r="J4130" s="118"/>
      <c r="K4130" s="118"/>
      <c r="L4130" s="118"/>
      <c r="M4130" s="118"/>
      <c r="N4130" s="93"/>
    </row>
    <row r="4131" spans="2:14">
      <c r="B4131" s="118"/>
      <c r="C4131" s="118"/>
      <c r="D4131" s="118"/>
      <c r="E4131" s="118"/>
      <c r="F4131" s="118"/>
      <c r="G4131" s="118"/>
      <c r="H4131" s="118"/>
      <c r="I4131" s="118"/>
      <c r="J4131" s="118"/>
      <c r="K4131" s="118"/>
      <c r="L4131" s="118"/>
      <c r="M4131" s="118"/>
      <c r="N4131" s="93"/>
    </row>
    <row r="4132" spans="2:14">
      <c r="B4132" s="118"/>
      <c r="C4132" s="118"/>
      <c r="D4132" s="118"/>
      <c r="E4132" s="118"/>
      <c r="F4132" s="118"/>
      <c r="G4132" s="118"/>
      <c r="H4132" s="118"/>
      <c r="I4132" s="118"/>
      <c r="J4132" s="118"/>
      <c r="K4132" s="118"/>
      <c r="L4132" s="118"/>
      <c r="M4132" s="118"/>
      <c r="N4132" s="93"/>
    </row>
    <row r="4133" spans="2:14">
      <c r="B4133" s="118"/>
      <c r="C4133" s="118"/>
      <c r="D4133" s="118"/>
      <c r="E4133" s="118"/>
      <c r="F4133" s="118"/>
      <c r="G4133" s="118"/>
      <c r="H4133" s="118"/>
      <c r="I4133" s="118"/>
      <c r="J4133" s="118"/>
      <c r="K4133" s="118"/>
      <c r="L4133" s="118"/>
      <c r="M4133" s="118"/>
      <c r="N4133" s="93"/>
    </row>
    <row r="4134" spans="2:14">
      <c r="B4134" s="118"/>
      <c r="C4134" s="118"/>
      <c r="D4134" s="118"/>
      <c r="E4134" s="118"/>
      <c r="F4134" s="118"/>
      <c r="G4134" s="118"/>
      <c r="H4134" s="118"/>
      <c r="I4134" s="118"/>
      <c r="J4134" s="118"/>
      <c r="K4134" s="118"/>
      <c r="L4134" s="118"/>
      <c r="M4134" s="118"/>
      <c r="N4134" s="93"/>
    </row>
    <row r="4135" spans="2:14">
      <c r="B4135" s="118"/>
      <c r="C4135" s="118"/>
      <c r="D4135" s="118"/>
      <c r="E4135" s="118"/>
      <c r="F4135" s="118"/>
      <c r="G4135" s="118"/>
      <c r="H4135" s="118"/>
      <c r="I4135" s="118"/>
      <c r="J4135" s="118"/>
      <c r="K4135" s="118"/>
      <c r="L4135" s="118"/>
      <c r="M4135" s="118"/>
      <c r="N4135" s="93"/>
    </row>
    <row r="4136" spans="2:14">
      <c r="B4136" s="118"/>
      <c r="C4136" s="118"/>
      <c r="D4136" s="118"/>
      <c r="E4136" s="118"/>
      <c r="F4136" s="118"/>
      <c r="G4136" s="118"/>
      <c r="H4136" s="118"/>
      <c r="I4136" s="118"/>
      <c r="J4136" s="118"/>
      <c r="K4136" s="118"/>
      <c r="L4136" s="118"/>
      <c r="M4136" s="118"/>
      <c r="N4136" s="93"/>
    </row>
    <row r="4137" spans="2:14">
      <c r="B4137" s="118"/>
      <c r="C4137" s="118"/>
      <c r="D4137" s="118"/>
      <c r="E4137" s="118"/>
      <c r="F4137" s="118"/>
      <c r="G4137" s="118"/>
      <c r="H4137" s="118"/>
      <c r="I4137" s="118"/>
      <c r="J4137" s="118"/>
      <c r="K4137" s="118"/>
      <c r="L4137" s="118"/>
      <c r="M4137" s="118"/>
      <c r="N4137" s="93"/>
    </row>
    <row r="4138" spans="2:14">
      <c r="B4138" s="118"/>
      <c r="C4138" s="118"/>
      <c r="D4138" s="118"/>
      <c r="E4138" s="118"/>
      <c r="F4138" s="118"/>
      <c r="G4138" s="118"/>
      <c r="H4138" s="118"/>
      <c r="I4138" s="118"/>
      <c r="J4138" s="118"/>
      <c r="K4138" s="118"/>
      <c r="L4138" s="118"/>
      <c r="M4138" s="118"/>
      <c r="N4138" s="93"/>
    </row>
    <row r="4139" spans="2:14">
      <c r="B4139" s="118"/>
      <c r="C4139" s="118"/>
      <c r="D4139" s="118"/>
      <c r="E4139" s="118"/>
      <c r="F4139" s="118"/>
      <c r="G4139" s="118"/>
      <c r="H4139" s="118"/>
      <c r="I4139" s="118"/>
      <c r="J4139" s="118"/>
      <c r="K4139" s="118"/>
      <c r="L4139" s="118"/>
      <c r="M4139" s="118"/>
      <c r="N4139" s="93"/>
    </row>
    <row r="4140" spans="2:14">
      <c r="B4140" s="118"/>
      <c r="C4140" s="118"/>
      <c r="D4140" s="118"/>
      <c r="E4140" s="118"/>
      <c r="F4140" s="118"/>
      <c r="G4140" s="118"/>
      <c r="H4140" s="118"/>
      <c r="I4140" s="118"/>
      <c r="J4140" s="118"/>
      <c r="K4140" s="118"/>
      <c r="L4140" s="118"/>
      <c r="M4140" s="118"/>
      <c r="N4140" s="93"/>
    </row>
    <row r="4141" spans="2:14">
      <c r="B4141" s="118"/>
      <c r="C4141" s="118"/>
      <c r="D4141" s="118"/>
      <c r="E4141" s="118"/>
      <c r="F4141" s="118"/>
      <c r="G4141" s="118"/>
      <c r="H4141" s="118"/>
      <c r="I4141" s="118"/>
      <c r="J4141" s="118"/>
      <c r="K4141" s="118"/>
      <c r="L4141" s="118"/>
      <c r="M4141" s="118"/>
      <c r="N4141" s="93"/>
    </row>
    <row r="4142" spans="2:14">
      <c r="B4142" s="118"/>
      <c r="C4142" s="118"/>
      <c r="D4142" s="118"/>
      <c r="E4142" s="118"/>
      <c r="F4142" s="118"/>
      <c r="G4142" s="118"/>
      <c r="H4142" s="118"/>
      <c r="I4142" s="118"/>
      <c r="J4142" s="118"/>
      <c r="K4142" s="118"/>
      <c r="L4142" s="118"/>
      <c r="M4142" s="118"/>
      <c r="N4142" s="93"/>
    </row>
    <row r="4143" spans="2:14">
      <c r="B4143" s="118"/>
      <c r="C4143" s="118"/>
      <c r="D4143" s="118"/>
      <c r="E4143" s="118"/>
      <c r="F4143" s="118"/>
      <c r="G4143" s="118"/>
      <c r="H4143" s="118"/>
      <c r="I4143" s="118"/>
      <c r="J4143" s="118"/>
      <c r="K4143" s="118"/>
      <c r="L4143" s="118"/>
      <c r="M4143" s="118"/>
      <c r="N4143" s="93"/>
    </row>
    <row r="4144" spans="2:14">
      <c r="B4144" s="118"/>
      <c r="C4144" s="118"/>
      <c r="D4144" s="118"/>
      <c r="E4144" s="118"/>
      <c r="F4144" s="118"/>
      <c r="G4144" s="118"/>
      <c r="H4144" s="118"/>
      <c r="I4144" s="118"/>
      <c r="J4144" s="118"/>
      <c r="K4144" s="118"/>
      <c r="L4144" s="118"/>
      <c r="M4144" s="118"/>
      <c r="N4144" s="93"/>
    </row>
    <row r="4145" spans="2:14">
      <c r="B4145" s="118"/>
      <c r="C4145" s="118"/>
      <c r="D4145" s="118"/>
      <c r="E4145" s="118"/>
      <c r="F4145" s="118"/>
      <c r="G4145" s="118"/>
      <c r="H4145" s="118"/>
      <c r="I4145" s="118"/>
      <c r="J4145" s="118"/>
      <c r="K4145" s="118"/>
      <c r="L4145" s="118"/>
      <c r="M4145" s="118"/>
      <c r="N4145" s="93"/>
    </row>
    <row r="4146" spans="2:14">
      <c r="B4146" s="118"/>
      <c r="C4146" s="118"/>
      <c r="D4146" s="118"/>
      <c r="E4146" s="118"/>
      <c r="F4146" s="118"/>
      <c r="G4146" s="118"/>
      <c r="H4146" s="118"/>
      <c r="I4146" s="118"/>
      <c r="J4146" s="118"/>
      <c r="K4146" s="118"/>
      <c r="L4146" s="118"/>
      <c r="M4146" s="118"/>
      <c r="N4146" s="93"/>
    </row>
    <row r="4147" spans="2:14">
      <c r="B4147" s="118"/>
      <c r="C4147" s="118"/>
      <c r="D4147" s="118"/>
      <c r="E4147" s="118"/>
      <c r="F4147" s="118"/>
      <c r="G4147" s="118"/>
      <c r="H4147" s="118"/>
      <c r="I4147" s="118"/>
      <c r="J4147" s="118"/>
      <c r="K4147" s="118"/>
      <c r="L4147" s="118"/>
      <c r="M4147" s="118"/>
      <c r="N4147" s="93"/>
    </row>
    <row r="4148" spans="2:14">
      <c r="B4148" s="118"/>
      <c r="C4148" s="118"/>
      <c r="D4148" s="118"/>
      <c r="E4148" s="118"/>
      <c r="F4148" s="118"/>
      <c r="G4148" s="118"/>
      <c r="H4148" s="118"/>
      <c r="I4148" s="118"/>
      <c r="J4148" s="118"/>
      <c r="K4148" s="118"/>
      <c r="L4148" s="118"/>
      <c r="M4148" s="118"/>
      <c r="N4148" s="93"/>
    </row>
    <row r="4149" spans="2:14">
      <c r="B4149" s="118"/>
      <c r="C4149" s="118"/>
      <c r="D4149" s="118"/>
      <c r="E4149" s="118"/>
      <c r="F4149" s="118"/>
      <c r="G4149" s="118"/>
      <c r="H4149" s="118"/>
      <c r="I4149" s="118"/>
      <c r="J4149" s="118"/>
      <c r="K4149" s="118"/>
      <c r="L4149" s="118"/>
      <c r="M4149" s="118"/>
      <c r="N4149" s="93"/>
    </row>
    <row r="4150" spans="2:14">
      <c r="B4150" s="118"/>
      <c r="C4150" s="118"/>
      <c r="D4150" s="118"/>
      <c r="E4150" s="118"/>
      <c r="F4150" s="118"/>
      <c r="G4150" s="118"/>
      <c r="H4150" s="118"/>
      <c r="I4150" s="118"/>
      <c r="J4150" s="118"/>
      <c r="K4150" s="118"/>
      <c r="L4150" s="118"/>
      <c r="M4150" s="118"/>
      <c r="N4150" s="93"/>
    </row>
    <row r="4151" spans="2:14">
      <c r="B4151" s="118"/>
      <c r="C4151" s="118"/>
      <c r="D4151" s="118"/>
      <c r="E4151" s="118"/>
      <c r="F4151" s="118"/>
      <c r="G4151" s="118"/>
      <c r="H4151" s="118"/>
      <c r="I4151" s="118"/>
      <c r="J4151" s="118"/>
      <c r="K4151" s="118"/>
      <c r="L4151" s="118"/>
      <c r="M4151" s="118"/>
      <c r="N4151" s="93"/>
    </row>
    <row r="4152" spans="2:14">
      <c r="B4152" s="118"/>
      <c r="C4152" s="118"/>
      <c r="D4152" s="118"/>
      <c r="E4152" s="118"/>
      <c r="F4152" s="118"/>
      <c r="G4152" s="118"/>
      <c r="H4152" s="118"/>
      <c r="I4152" s="118"/>
      <c r="J4152" s="118"/>
      <c r="K4152" s="118"/>
      <c r="L4152" s="118"/>
      <c r="M4152" s="118"/>
      <c r="N4152" s="93"/>
    </row>
    <row r="4153" spans="2:14">
      <c r="B4153" s="118"/>
      <c r="C4153" s="118"/>
      <c r="D4153" s="118"/>
      <c r="E4153" s="118"/>
      <c r="F4153" s="118"/>
      <c r="G4153" s="118"/>
      <c r="H4153" s="118"/>
      <c r="I4153" s="118"/>
      <c r="J4153" s="118"/>
      <c r="K4153" s="118"/>
      <c r="L4153" s="118"/>
      <c r="M4153" s="118"/>
      <c r="N4153" s="93"/>
    </row>
    <row r="4154" spans="2:14">
      <c r="B4154" s="118"/>
      <c r="C4154" s="118"/>
      <c r="D4154" s="118"/>
      <c r="E4154" s="118"/>
      <c r="F4154" s="118"/>
      <c r="G4154" s="118"/>
      <c r="H4154" s="118"/>
      <c r="I4154" s="118"/>
      <c r="J4154" s="118"/>
      <c r="K4154" s="118"/>
      <c r="L4154" s="118"/>
      <c r="M4154" s="118"/>
      <c r="N4154" s="93"/>
    </row>
    <row r="4155" spans="2:14">
      <c r="B4155" s="118"/>
      <c r="C4155" s="118"/>
      <c r="D4155" s="118"/>
      <c r="E4155" s="118"/>
      <c r="F4155" s="118"/>
      <c r="G4155" s="118"/>
      <c r="H4155" s="118"/>
      <c r="I4155" s="118"/>
      <c r="J4155" s="118"/>
      <c r="K4155" s="118"/>
      <c r="L4155" s="118"/>
      <c r="M4155" s="118"/>
      <c r="N4155" s="93"/>
    </row>
    <row r="4156" spans="2:14">
      <c r="B4156" s="118"/>
      <c r="C4156" s="118"/>
      <c r="D4156" s="118"/>
      <c r="E4156" s="118"/>
      <c r="F4156" s="118"/>
      <c r="G4156" s="118"/>
      <c r="H4156" s="118"/>
      <c r="I4156" s="118"/>
      <c r="J4156" s="118"/>
      <c r="K4156" s="118"/>
      <c r="L4156" s="118"/>
      <c r="M4156" s="118"/>
      <c r="N4156" s="93"/>
    </row>
    <row r="4157" spans="2:14">
      <c r="B4157" s="118"/>
      <c r="C4157" s="118"/>
      <c r="D4157" s="118"/>
      <c r="E4157" s="118"/>
      <c r="F4157" s="118"/>
      <c r="G4157" s="118"/>
      <c r="H4157" s="118"/>
      <c r="I4157" s="118"/>
      <c r="J4157" s="118"/>
      <c r="K4157" s="118"/>
      <c r="L4157" s="118"/>
      <c r="M4157" s="118"/>
      <c r="N4157" s="93"/>
    </row>
    <row r="4158" spans="2:14">
      <c r="B4158" s="118"/>
      <c r="C4158" s="118"/>
      <c r="D4158" s="118"/>
      <c r="E4158" s="118"/>
      <c r="F4158" s="118"/>
      <c r="G4158" s="118"/>
      <c r="H4158" s="118"/>
      <c r="I4158" s="118"/>
      <c r="J4158" s="118"/>
      <c r="K4158" s="118"/>
      <c r="L4158" s="118"/>
      <c r="M4158" s="118"/>
      <c r="N4158" s="93"/>
    </row>
    <row r="4159" spans="2:14">
      <c r="B4159" s="118"/>
      <c r="C4159" s="118"/>
      <c r="D4159" s="118"/>
      <c r="E4159" s="118"/>
      <c r="F4159" s="118"/>
      <c r="G4159" s="118"/>
      <c r="H4159" s="118"/>
      <c r="I4159" s="118"/>
      <c r="J4159" s="118"/>
      <c r="K4159" s="118"/>
      <c r="L4159" s="118"/>
      <c r="M4159" s="118"/>
      <c r="N4159" s="93"/>
    </row>
    <row r="4160" spans="2:14">
      <c r="B4160" s="118"/>
      <c r="C4160" s="118"/>
      <c r="D4160" s="118"/>
      <c r="E4160" s="118"/>
      <c r="F4160" s="118"/>
      <c r="G4160" s="118"/>
      <c r="H4160" s="118"/>
      <c r="I4160" s="118"/>
      <c r="J4160" s="118"/>
      <c r="K4160" s="118"/>
      <c r="L4160" s="118"/>
      <c r="M4160" s="118"/>
      <c r="N4160" s="93"/>
    </row>
    <row r="4161" spans="2:14">
      <c r="B4161" s="118"/>
      <c r="C4161" s="118"/>
      <c r="D4161" s="118"/>
      <c r="E4161" s="118"/>
      <c r="F4161" s="118"/>
      <c r="G4161" s="118"/>
      <c r="H4161" s="118"/>
      <c r="I4161" s="118"/>
      <c r="J4161" s="118"/>
      <c r="K4161" s="118"/>
      <c r="L4161" s="118"/>
      <c r="M4161" s="118"/>
      <c r="N4161" s="93"/>
    </row>
    <row r="4162" spans="2:14">
      <c r="B4162" s="118"/>
      <c r="C4162" s="118"/>
      <c r="D4162" s="118"/>
      <c r="E4162" s="118"/>
      <c r="F4162" s="118"/>
      <c r="G4162" s="118"/>
      <c r="H4162" s="118"/>
      <c r="I4162" s="118"/>
      <c r="J4162" s="118"/>
      <c r="K4162" s="118"/>
      <c r="L4162" s="118"/>
      <c r="M4162" s="118"/>
      <c r="N4162" s="93"/>
    </row>
    <row r="4163" spans="2:14">
      <c r="B4163" s="118"/>
      <c r="C4163" s="118"/>
      <c r="D4163" s="118"/>
      <c r="E4163" s="118"/>
      <c r="F4163" s="118"/>
      <c r="G4163" s="118"/>
      <c r="H4163" s="118"/>
      <c r="I4163" s="118"/>
      <c r="J4163" s="118"/>
      <c r="K4163" s="118"/>
      <c r="L4163" s="118"/>
      <c r="M4163" s="118"/>
      <c r="N4163" s="93"/>
    </row>
    <row r="4164" spans="2:14">
      <c r="B4164" s="118"/>
      <c r="C4164" s="118"/>
      <c r="D4164" s="118"/>
      <c r="E4164" s="118"/>
      <c r="F4164" s="118"/>
      <c r="G4164" s="118"/>
      <c r="H4164" s="118"/>
      <c r="I4164" s="118"/>
      <c r="J4164" s="118"/>
      <c r="K4164" s="118"/>
      <c r="L4164" s="118"/>
      <c r="M4164" s="118"/>
      <c r="N4164" s="93"/>
    </row>
    <row r="4165" spans="2:14">
      <c r="B4165" s="118"/>
      <c r="C4165" s="118"/>
      <c r="D4165" s="118"/>
      <c r="E4165" s="118"/>
      <c r="F4165" s="118"/>
      <c r="G4165" s="118"/>
      <c r="H4165" s="118"/>
      <c r="I4165" s="118"/>
      <c r="J4165" s="118"/>
      <c r="K4165" s="118"/>
      <c r="L4165" s="118"/>
      <c r="M4165" s="118"/>
      <c r="N4165" s="93"/>
    </row>
    <row r="4166" spans="2:14">
      <c r="B4166" s="118"/>
      <c r="C4166" s="118"/>
      <c r="D4166" s="118"/>
      <c r="E4166" s="118"/>
      <c r="F4166" s="118"/>
      <c r="G4166" s="118"/>
      <c r="H4166" s="118"/>
      <c r="I4166" s="118"/>
      <c r="J4166" s="118"/>
      <c r="K4166" s="118"/>
      <c r="L4166" s="118"/>
      <c r="M4166" s="118"/>
      <c r="N4166" s="93"/>
    </row>
    <row r="4167" spans="2:14">
      <c r="B4167" s="118"/>
      <c r="C4167" s="118"/>
      <c r="D4167" s="118"/>
      <c r="E4167" s="118"/>
      <c r="F4167" s="118"/>
      <c r="G4167" s="118"/>
      <c r="H4167" s="118"/>
      <c r="I4167" s="118"/>
      <c r="J4167" s="118"/>
      <c r="K4167" s="118"/>
      <c r="L4167" s="118"/>
      <c r="M4167" s="118"/>
      <c r="N4167" s="93"/>
    </row>
    <row r="4168" spans="2:14">
      <c r="B4168" s="118"/>
      <c r="C4168" s="118"/>
      <c r="D4168" s="118"/>
      <c r="E4168" s="118"/>
      <c r="F4168" s="118"/>
      <c r="G4168" s="118"/>
      <c r="H4168" s="118"/>
      <c r="I4168" s="118"/>
      <c r="J4168" s="118"/>
      <c r="K4168" s="118"/>
      <c r="L4168" s="118"/>
      <c r="M4168" s="118"/>
      <c r="N4168" s="93"/>
    </row>
    <row r="4169" spans="2:14">
      <c r="B4169" s="118"/>
      <c r="C4169" s="118"/>
      <c r="D4169" s="118"/>
      <c r="E4169" s="118"/>
      <c r="F4169" s="118"/>
      <c r="G4169" s="118"/>
      <c r="H4169" s="118"/>
      <c r="I4169" s="118"/>
      <c r="J4169" s="118"/>
      <c r="K4169" s="118"/>
      <c r="L4169" s="118"/>
      <c r="M4169" s="118"/>
      <c r="N4169" s="93"/>
    </row>
    <row r="4170" spans="2:14">
      <c r="B4170" s="118"/>
      <c r="C4170" s="118"/>
      <c r="D4170" s="118"/>
      <c r="E4170" s="118"/>
      <c r="F4170" s="118"/>
      <c r="G4170" s="118"/>
      <c r="H4170" s="118"/>
      <c r="I4170" s="118"/>
      <c r="J4170" s="118"/>
      <c r="K4170" s="118"/>
      <c r="L4170" s="118"/>
      <c r="M4170" s="118"/>
      <c r="N4170" s="93"/>
    </row>
    <row r="4171" spans="2:14">
      <c r="B4171" s="118"/>
      <c r="C4171" s="118"/>
      <c r="D4171" s="118"/>
      <c r="E4171" s="118"/>
      <c r="F4171" s="118"/>
      <c r="G4171" s="118"/>
      <c r="H4171" s="118"/>
      <c r="I4171" s="118"/>
      <c r="J4171" s="118"/>
      <c r="K4171" s="118"/>
      <c r="L4171" s="118"/>
      <c r="M4171" s="118"/>
      <c r="N4171" s="93"/>
    </row>
    <row r="4172" spans="2:14">
      <c r="B4172" s="118"/>
      <c r="C4172" s="118"/>
      <c r="D4172" s="118"/>
      <c r="E4172" s="118"/>
      <c r="F4172" s="118"/>
      <c r="G4172" s="118"/>
      <c r="H4172" s="118"/>
      <c r="I4172" s="118"/>
      <c r="J4172" s="118"/>
      <c r="K4172" s="118"/>
      <c r="L4172" s="118"/>
      <c r="M4172" s="118"/>
      <c r="N4172" s="93"/>
    </row>
    <row r="4173" spans="2:14">
      <c r="B4173" s="118"/>
      <c r="C4173" s="118"/>
      <c r="D4173" s="118"/>
      <c r="E4173" s="118"/>
      <c r="F4173" s="118"/>
      <c r="G4173" s="118"/>
      <c r="H4173" s="118"/>
      <c r="I4173" s="118"/>
      <c r="J4173" s="118"/>
      <c r="K4173" s="118"/>
      <c r="L4173" s="118"/>
      <c r="M4173" s="118"/>
      <c r="N4173" s="93"/>
    </row>
    <row r="4174" spans="2:14">
      <c r="B4174" s="118"/>
      <c r="C4174" s="118"/>
      <c r="D4174" s="118"/>
      <c r="E4174" s="118"/>
      <c r="F4174" s="118"/>
      <c r="G4174" s="118"/>
      <c r="H4174" s="118"/>
      <c r="I4174" s="118"/>
      <c r="J4174" s="118"/>
      <c r="K4174" s="118"/>
      <c r="L4174" s="118"/>
      <c r="M4174" s="118"/>
      <c r="N4174" s="93"/>
    </row>
    <row r="4175" spans="2:14">
      <c r="B4175" s="118"/>
      <c r="C4175" s="118"/>
      <c r="D4175" s="118"/>
      <c r="E4175" s="118"/>
      <c r="F4175" s="118"/>
      <c r="G4175" s="118"/>
      <c r="H4175" s="118"/>
      <c r="I4175" s="118"/>
      <c r="J4175" s="118"/>
      <c r="K4175" s="118"/>
      <c r="L4175" s="118"/>
      <c r="M4175" s="118"/>
      <c r="N4175" s="93"/>
    </row>
    <row r="4176" spans="2:14">
      <c r="B4176" s="118"/>
      <c r="C4176" s="118"/>
      <c r="D4176" s="118"/>
      <c r="E4176" s="118"/>
      <c r="F4176" s="118"/>
      <c r="G4176" s="118"/>
      <c r="H4176" s="118"/>
      <c r="I4176" s="118"/>
      <c r="J4176" s="118"/>
      <c r="K4176" s="118"/>
      <c r="L4176" s="118"/>
      <c r="M4176" s="118"/>
      <c r="N4176" s="93"/>
    </row>
    <row r="4177" spans="2:14">
      <c r="B4177" s="118"/>
      <c r="C4177" s="118"/>
      <c r="D4177" s="118"/>
      <c r="E4177" s="118"/>
      <c r="F4177" s="118"/>
      <c r="G4177" s="118"/>
      <c r="H4177" s="118"/>
      <c r="I4177" s="118"/>
      <c r="J4177" s="118"/>
      <c r="K4177" s="118"/>
      <c r="L4177" s="118"/>
      <c r="M4177" s="118"/>
      <c r="N4177" s="93"/>
    </row>
    <row r="4178" spans="2:14">
      <c r="B4178" s="118"/>
      <c r="C4178" s="118"/>
      <c r="D4178" s="118"/>
      <c r="E4178" s="118"/>
      <c r="F4178" s="118"/>
      <c r="G4178" s="118"/>
      <c r="H4178" s="118"/>
      <c r="I4178" s="118"/>
      <c r="J4178" s="118"/>
      <c r="K4178" s="118"/>
      <c r="L4178" s="118"/>
      <c r="M4178" s="118"/>
      <c r="N4178" s="93"/>
    </row>
    <row r="4179" spans="2:14">
      <c r="B4179" s="118"/>
      <c r="C4179" s="118"/>
      <c r="D4179" s="118"/>
      <c r="E4179" s="118"/>
      <c r="F4179" s="118"/>
      <c r="G4179" s="118"/>
      <c r="H4179" s="118"/>
      <c r="I4179" s="118"/>
      <c r="J4179" s="118"/>
      <c r="K4179" s="118"/>
      <c r="L4179" s="118"/>
      <c r="M4179" s="118"/>
      <c r="N4179" s="93"/>
    </row>
    <row r="4180" spans="2:14">
      <c r="B4180" s="118"/>
      <c r="C4180" s="118"/>
      <c r="D4180" s="118"/>
      <c r="E4180" s="118"/>
      <c r="F4180" s="118"/>
      <c r="G4180" s="118"/>
      <c r="H4180" s="118"/>
      <c r="I4180" s="118"/>
      <c r="J4180" s="118"/>
      <c r="K4180" s="118"/>
      <c r="L4180" s="118"/>
      <c r="M4180" s="118"/>
      <c r="N4180" s="93"/>
    </row>
    <row r="4181" spans="2:14">
      <c r="B4181" s="118"/>
      <c r="C4181" s="118"/>
      <c r="D4181" s="118"/>
      <c r="E4181" s="118"/>
      <c r="F4181" s="118"/>
      <c r="G4181" s="118"/>
      <c r="H4181" s="118"/>
      <c r="I4181" s="118"/>
      <c r="J4181" s="118"/>
      <c r="K4181" s="118"/>
      <c r="L4181" s="118"/>
      <c r="M4181" s="118"/>
      <c r="N4181" s="93"/>
    </row>
    <row r="4182" spans="2:14">
      <c r="B4182" s="118"/>
      <c r="C4182" s="118"/>
      <c r="D4182" s="118"/>
      <c r="E4182" s="118"/>
      <c r="F4182" s="118"/>
      <c r="G4182" s="118"/>
      <c r="H4182" s="118"/>
      <c r="I4182" s="118"/>
      <c r="J4182" s="118"/>
      <c r="K4182" s="118"/>
      <c r="L4182" s="118"/>
      <c r="M4182" s="118"/>
      <c r="N4182" s="93"/>
    </row>
    <row r="4183" spans="2:14">
      <c r="B4183" s="118"/>
      <c r="C4183" s="118"/>
      <c r="D4183" s="118"/>
      <c r="E4183" s="118"/>
      <c r="F4183" s="118"/>
      <c r="G4183" s="118"/>
      <c r="H4183" s="118"/>
      <c r="I4183" s="118"/>
      <c r="J4183" s="118"/>
      <c r="K4183" s="118"/>
      <c r="L4183" s="118"/>
      <c r="M4183" s="118"/>
      <c r="N4183" s="93"/>
    </row>
    <row r="4184" spans="2:14">
      <c r="B4184" s="118"/>
      <c r="C4184" s="118"/>
      <c r="D4184" s="118"/>
      <c r="E4184" s="118"/>
      <c r="F4184" s="118"/>
      <c r="G4184" s="118"/>
      <c r="H4184" s="118"/>
      <c r="I4184" s="118"/>
      <c r="J4184" s="118"/>
      <c r="K4184" s="118"/>
      <c r="L4184" s="118"/>
      <c r="M4184" s="118"/>
      <c r="N4184" s="93"/>
    </row>
    <row r="4185" spans="2:14">
      <c r="B4185" s="118"/>
      <c r="C4185" s="118"/>
      <c r="D4185" s="118"/>
      <c r="E4185" s="118"/>
      <c r="F4185" s="118"/>
      <c r="G4185" s="118"/>
      <c r="H4185" s="118"/>
      <c r="I4185" s="118"/>
      <c r="J4185" s="118"/>
      <c r="K4185" s="118"/>
      <c r="L4185" s="118"/>
      <c r="M4185" s="118"/>
      <c r="N4185" s="93"/>
    </row>
    <row r="4186" spans="2:14">
      <c r="B4186" s="118"/>
      <c r="C4186" s="118"/>
      <c r="D4186" s="118"/>
      <c r="E4186" s="118"/>
      <c r="F4186" s="118"/>
      <c r="G4186" s="118"/>
      <c r="H4186" s="118"/>
      <c r="I4186" s="118"/>
      <c r="J4186" s="118"/>
      <c r="K4186" s="118"/>
      <c r="L4186" s="118"/>
      <c r="M4186" s="118"/>
      <c r="N4186" s="93"/>
    </row>
    <row r="4187" spans="2:14">
      <c r="B4187" s="118"/>
      <c r="C4187" s="118"/>
      <c r="D4187" s="118"/>
      <c r="E4187" s="118"/>
      <c r="F4187" s="118"/>
      <c r="G4187" s="118"/>
      <c r="H4187" s="118"/>
      <c r="I4187" s="118"/>
      <c r="J4187" s="118"/>
      <c r="K4187" s="118"/>
      <c r="L4187" s="118"/>
      <c r="M4187" s="118"/>
      <c r="N4187" s="93"/>
    </row>
    <row r="4188" spans="2:14">
      <c r="B4188" s="118"/>
      <c r="C4188" s="118"/>
      <c r="D4188" s="118"/>
      <c r="E4188" s="118"/>
      <c r="F4188" s="118"/>
      <c r="G4188" s="118"/>
      <c r="H4188" s="118"/>
      <c r="I4188" s="118"/>
      <c r="J4188" s="118"/>
      <c r="K4188" s="118"/>
      <c r="L4188" s="118"/>
      <c r="M4188" s="118"/>
      <c r="N4188" s="93"/>
    </row>
    <row r="4189" spans="2:14">
      <c r="B4189" s="118"/>
      <c r="C4189" s="118"/>
      <c r="D4189" s="118"/>
      <c r="E4189" s="118"/>
      <c r="F4189" s="118"/>
      <c r="G4189" s="118"/>
      <c r="H4189" s="118"/>
      <c r="I4189" s="118"/>
      <c r="J4189" s="118"/>
      <c r="K4189" s="118"/>
      <c r="L4189" s="118"/>
      <c r="M4189" s="118"/>
      <c r="N4189" s="93"/>
    </row>
    <row r="4190" spans="2:14">
      <c r="B4190" s="118"/>
      <c r="C4190" s="118"/>
      <c r="D4190" s="118"/>
      <c r="E4190" s="118"/>
      <c r="F4190" s="118"/>
      <c r="G4190" s="118"/>
      <c r="H4190" s="118"/>
      <c r="I4190" s="118"/>
      <c r="J4190" s="118"/>
      <c r="K4190" s="118"/>
      <c r="L4190" s="118"/>
      <c r="M4190" s="118"/>
      <c r="N4190" s="93"/>
    </row>
    <row r="4191" spans="2:14">
      <c r="B4191" s="118"/>
      <c r="C4191" s="118"/>
      <c r="D4191" s="118"/>
      <c r="E4191" s="118"/>
      <c r="F4191" s="118"/>
      <c r="G4191" s="118"/>
      <c r="H4191" s="118"/>
      <c r="I4191" s="118"/>
      <c r="J4191" s="118"/>
      <c r="K4191" s="118"/>
      <c r="L4191" s="118"/>
      <c r="M4191" s="118"/>
      <c r="N4191" s="93"/>
    </row>
    <row r="4192" spans="2:14">
      <c r="B4192" s="118"/>
      <c r="C4192" s="118"/>
      <c r="D4192" s="118"/>
      <c r="E4192" s="118"/>
      <c r="F4192" s="118"/>
      <c r="G4192" s="118"/>
      <c r="H4192" s="118"/>
      <c r="I4192" s="118"/>
      <c r="J4192" s="118"/>
      <c r="K4192" s="118"/>
      <c r="L4192" s="118"/>
      <c r="M4192" s="118"/>
      <c r="N4192" s="93"/>
    </row>
    <row r="4193" spans="2:14">
      <c r="B4193" s="118"/>
      <c r="C4193" s="118"/>
      <c r="D4193" s="118"/>
      <c r="E4193" s="118"/>
      <c r="F4193" s="118"/>
      <c r="G4193" s="118"/>
      <c r="H4193" s="118"/>
      <c r="I4193" s="118"/>
      <c r="J4193" s="118"/>
      <c r="K4193" s="118"/>
      <c r="L4193" s="118"/>
      <c r="M4193" s="118"/>
      <c r="N4193" s="93"/>
    </row>
    <row r="4194" spans="2:14">
      <c r="B4194" s="118"/>
      <c r="C4194" s="118"/>
      <c r="D4194" s="118"/>
      <c r="E4194" s="118"/>
      <c r="F4194" s="118"/>
      <c r="G4194" s="118"/>
      <c r="H4194" s="118"/>
      <c r="I4194" s="118"/>
      <c r="J4194" s="118"/>
      <c r="K4194" s="118"/>
      <c r="L4194" s="118"/>
      <c r="M4194" s="118"/>
      <c r="N4194" s="93"/>
    </row>
    <row r="4195" spans="2:14">
      <c r="B4195" s="118"/>
      <c r="C4195" s="118"/>
      <c r="D4195" s="118"/>
      <c r="E4195" s="118"/>
      <c r="F4195" s="118"/>
      <c r="G4195" s="118"/>
      <c r="H4195" s="118"/>
      <c r="I4195" s="118"/>
      <c r="J4195" s="118"/>
      <c r="K4195" s="118"/>
      <c r="L4195" s="118"/>
      <c r="M4195" s="118"/>
      <c r="N4195" s="93"/>
    </row>
    <row r="4196" spans="2:14">
      <c r="B4196" s="118"/>
      <c r="C4196" s="118"/>
      <c r="D4196" s="118"/>
      <c r="E4196" s="118"/>
      <c r="F4196" s="118"/>
      <c r="G4196" s="118"/>
      <c r="H4196" s="118"/>
      <c r="I4196" s="118"/>
      <c r="J4196" s="118"/>
      <c r="K4196" s="118"/>
      <c r="L4196" s="118"/>
      <c r="M4196" s="118"/>
      <c r="N4196" s="93"/>
    </row>
    <row r="4197" spans="2:14">
      <c r="B4197" s="118"/>
      <c r="C4197" s="118"/>
      <c r="D4197" s="118"/>
      <c r="E4197" s="118"/>
      <c r="F4197" s="118"/>
      <c r="G4197" s="118"/>
      <c r="H4197" s="118"/>
      <c r="I4197" s="118"/>
      <c r="J4197" s="118"/>
      <c r="K4197" s="118"/>
      <c r="L4197" s="118"/>
      <c r="M4197" s="118"/>
      <c r="N4197" s="93"/>
    </row>
    <row r="4198" spans="2:14">
      <c r="B4198" s="118"/>
      <c r="C4198" s="118"/>
      <c r="D4198" s="118"/>
      <c r="E4198" s="118"/>
      <c r="F4198" s="118"/>
      <c r="G4198" s="118"/>
      <c r="H4198" s="118"/>
      <c r="I4198" s="118"/>
      <c r="J4198" s="118"/>
      <c r="K4198" s="118"/>
      <c r="L4198" s="118"/>
      <c r="M4198" s="118"/>
      <c r="N4198" s="93"/>
    </row>
    <row r="4199" spans="2:14">
      <c r="B4199" s="118"/>
      <c r="C4199" s="118"/>
      <c r="D4199" s="118"/>
      <c r="E4199" s="118"/>
      <c r="F4199" s="118"/>
      <c r="G4199" s="118"/>
      <c r="H4199" s="118"/>
      <c r="I4199" s="118"/>
      <c r="J4199" s="118"/>
      <c r="K4199" s="118"/>
      <c r="L4199" s="118"/>
      <c r="M4199" s="118"/>
      <c r="N4199" s="93"/>
    </row>
    <row r="4200" spans="2:14">
      <c r="B4200" s="118"/>
      <c r="C4200" s="118"/>
      <c r="D4200" s="118"/>
      <c r="E4200" s="118"/>
      <c r="F4200" s="118"/>
      <c r="G4200" s="118"/>
      <c r="H4200" s="118"/>
      <c r="I4200" s="118"/>
      <c r="J4200" s="118"/>
      <c r="K4200" s="118"/>
      <c r="L4200" s="118"/>
      <c r="M4200" s="118"/>
      <c r="N4200" s="93"/>
    </row>
    <row r="4201" spans="2:14">
      <c r="B4201" s="118"/>
      <c r="C4201" s="118"/>
      <c r="D4201" s="118"/>
      <c r="E4201" s="118"/>
      <c r="F4201" s="118"/>
      <c r="G4201" s="118"/>
      <c r="H4201" s="118"/>
      <c r="I4201" s="118"/>
      <c r="J4201" s="118"/>
      <c r="K4201" s="118"/>
      <c r="L4201" s="118"/>
      <c r="M4201" s="118"/>
      <c r="N4201" s="93"/>
    </row>
    <row r="4202" spans="2:14">
      <c r="B4202" s="118"/>
      <c r="C4202" s="118"/>
      <c r="D4202" s="118"/>
      <c r="E4202" s="118"/>
      <c r="F4202" s="118"/>
      <c r="G4202" s="118"/>
      <c r="H4202" s="118"/>
      <c r="I4202" s="118"/>
      <c r="J4202" s="118"/>
      <c r="K4202" s="118"/>
      <c r="L4202" s="118"/>
      <c r="M4202" s="118"/>
      <c r="N4202" s="93"/>
    </row>
    <row r="4203" spans="2:14">
      <c r="B4203" s="118"/>
      <c r="C4203" s="118"/>
      <c r="D4203" s="118"/>
      <c r="E4203" s="118"/>
      <c r="F4203" s="118"/>
      <c r="G4203" s="118"/>
      <c r="H4203" s="118"/>
      <c r="I4203" s="118"/>
      <c r="J4203" s="118"/>
      <c r="K4203" s="118"/>
      <c r="L4203" s="118"/>
      <c r="M4203" s="118"/>
      <c r="N4203" s="93"/>
    </row>
    <row r="4204" spans="2:14">
      <c r="B4204" s="118"/>
      <c r="C4204" s="118"/>
      <c r="D4204" s="118"/>
      <c r="E4204" s="118"/>
      <c r="F4204" s="118"/>
      <c r="G4204" s="118"/>
      <c r="H4204" s="118"/>
      <c r="I4204" s="118"/>
      <c r="J4204" s="118"/>
      <c r="K4204" s="118"/>
      <c r="L4204" s="118"/>
      <c r="M4204" s="118"/>
      <c r="N4204" s="93"/>
    </row>
    <row r="4205" spans="2:14">
      <c r="B4205" s="118"/>
      <c r="C4205" s="118"/>
      <c r="D4205" s="118"/>
      <c r="E4205" s="118"/>
      <c r="F4205" s="118"/>
      <c r="G4205" s="118"/>
      <c r="H4205" s="118"/>
      <c r="I4205" s="118"/>
      <c r="J4205" s="118"/>
      <c r="K4205" s="118"/>
      <c r="L4205" s="118"/>
      <c r="M4205" s="118"/>
      <c r="N4205" s="93"/>
    </row>
    <row r="4206" spans="2:14">
      <c r="B4206" s="118"/>
      <c r="C4206" s="118"/>
      <c r="D4206" s="118"/>
      <c r="E4206" s="118"/>
      <c r="F4206" s="118"/>
      <c r="G4206" s="118"/>
      <c r="H4206" s="118"/>
      <c r="I4206" s="118"/>
      <c r="J4206" s="118"/>
      <c r="K4206" s="118"/>
      <c r="L4206" s="118"/>
      <c r="M4206" s="118"/>
      <c r="N4206" s="93"/>
    </row>
    <row r="4207" spans="2:14">
      <c r="B4207" s="118"/>
      <c r="C4207" s="118"/>
      <c r="D4207" s="118"/>
      <c r="E4207" s="118"/>
      <c r="F4207" s="118"/>
      <c r="G4207" s="118"/>
      <c r="H4207" s="118"/>
      <c r="I4207" s="118"/>
      <c r="J4207" s="118"/>
      <c r="K4207" s="118"/>
      <c r="L4207" s="118"/>
      <c r="M4207" s="118"/>
      <c r="N4207" s="93"/>
    </row>
    <row r="4208" spans="2:14">
      <c r="B4208" s="118"/>
      <c r="C4208" s="118"/>
      <c r="D4208" s="118"/>
      <c r="E4208" s="118"/>
      <c r="F4208" s="118"/>
      <c r="G4208" s="118"/>
      <c r="H4208" s="118"/>
      <c r="I4208" s="118"/>
      <c r="J4208" s="118"/>
      <c r="K4208" s="118"/>
      <c r="L4208" s="118"/>
      <c r="M4208" s="118"/>
      <c r="N4208" s="93"/>
    </row>
    <row r="4209" spans="2:14">
      <c r="B4209" s="118"/>
      <c r="C4209" s="118"/>
      <c r="D4209" s="118"/>
      <c r="E4209" s="118"/>
      <c r="F4209" s="118"/>
      <c r="G4209" s="118"/>
      <c r="H4209" s="118"/>
      <c r="I4209" s="118"/>
      <c r="J4209" s="118"/>
      <c r="K4209" s="118"/>
      <c r="L4209" s="118"/>
      <c r="M4209" s="118"/>
      <c r="N4209" s="93"/>
    </row>
    <row r="4210" spans="2:14">
      <c r="B4210" s="118"/>
      <c r="C4210" s="118"/>
      <c r="D4210" s="118"/>
      <c r="E4210" s="118"/>
      <c r="F4210" s="118"/>
      <c r="G4210" s="118"/>
      <c r="H4210" s="118"/>
      <c r="I4210" s="118"/>
      <c r="J4210" s="118"/>
      <c r="K4210" s="118"/>
      <c r="L4210" s="118"/>
      <c r="M4210" s="118"/>
      <c r="N4210" s="93"/>
    </row>
    <row r="4211" spans="2:14">
      <c r="B4211" s="118"/>
      <c r="C4211" s="118"/>
      <c r="D4211" s="118"/>
      <c r="E4211" s="118"/>
      <c r="F4211" s="118"/>
      <c r="G4211" s="118"/>
      <c r="H4211" s="118"/>
      <c r="I4211" s="118"/>
      <c r="J4211" s="118"/>
      <c r="K4211" s="118"/>
      <c r="L4211" s="118"/>
      <c r="M4211" s="118"/>
      <c r="N4211" s="93"/>
    </row>
    <row r="4212" spans="2:14">
      <c r="B4212" s="118"/>
      <c r="C4212" s="118"/>
      <c r="D4212" s="118"/>
      <c r="E4212" s="118"/>
      <c r="F4212" s="118"/>
      <c r="G4212" s="118"/>
      <c r="H4212" s="118"/>
      <c r="I4212" s="118"/>
      <c r="J4212" s="118"/>
      <c r="K4212" s="118"/>
      <c r="L4212" s="118"/>
      <c r="M4212" s="118"/>
      <c r="N4212" s="93"/>
    </row>
    <row r="4213" spans="2:14">
      <c r="B4213" s="118"/>
      <c r="C4213" s="118"/>
      <c r="D4213" s="118"/>
      <c r="E4213" s="118"/>
      <c r="F4213" s="118"/>
      <c r="G4213" s="118"/>
      <c r="H4213" s="118"/>
      <c r="I4213" s="118"/>
      <c r="J4213" s="118"/>
      <c r="K4213" s="118"/>
      <c r="L4213" s="118"/>
      <c r="M4213" s="118"/>
      <c r="N4213" s="93"/>
    </row>
    <row r="4214" spans="2:14">
      <c r="B4214" s="118"/>
      <c r="C4214" s="118"/>
      <c r="D4214" s="118"/>
      <c r="E4214" s="118"/>
      <c r="F4214" s="118"/>
      <c r="G4214" s="118"/>
      <c r="H4214" s="118"/>
      <c r="I4214" s="118"/>
      <c r="J4214" s="118"/>
      <c r="K4214" s="118"/>
      <c r="L4214" s="118"/>
      <c r="M4214" s="118"/>
      <c r="N4214" s="93"/>
    </row>
    <row r="4215" spans="2:14">
      <c r="B4215" s="118"/>
      <c r="C4215" s="118"/>
      <c r="D4215" s="118"/>
      <c r="E4215" s="118"/>
      <c r="F4215" s="118"/>
      <c r="G4215" s="118"/>
      <c r="H4215" s="118"/>
      <c r="I4215" s="118"/>
      <c r="J4215" s="118"/>
      <c r="K4215" s="118"/>
      <c r="L4215" s="118"/>
      <c r="M4215" s="118"/>
      <c r="N4215" s="93"/>
    </row>
    <row r="4216" spans="2:14">
      <c r="B4216" s="118"/>
      <c r="C4216" s="118"/>
      <c r="D4216" s="118"/>
      <c r="E4216" s="118"/>
      <c r="F4216" s="118"/>
      <c r="G4216" s="118"/>
      <c r="H4216" s="118"/>
      <c r="I4216" s="118"/>
      <c r="J4216" s="118"/>
      <c r="K4216" s="118"/>
      <c r="L4216" s="118"/>
      <c r="M4216" s="118"/>
      <c r="N4216" s="93"/>
    </row>
    <row r="4217" spans="2:14">
      <c r="B4217" s="118"/>
      <c r="C4217" s="118"/>
      <c r="D4217" s="118"/>
      <c r="E4217" s="118"/>
      <c r="F4217" s="118"/>
      <c r="G4217" s="118"/>
      <c r="H4217" s="118"/>
      <c r="I4217" s="118"/>
      <c r="J4217" s="118"/>
      <c r="K4217" s="118"/>
      <c r="L4217" s="118"/>
      <c r="M4217" s="118"/>
      <c r="N4217" s="93"/>
    </row>
    <row r="4218" spans="2:14">
      <c r="B4218" s="118"/>
      <c r="C4218" s="118"/>
      <c r="D4218" s="118"/>
      <c r="E4218" s="118"/>
      <c r="F4218" s="118"/>
      <c r="G4218" s="118"/>
      <c r="H4218" s="118"/>
      <c r="I4218" s="118"/>
      <c r="J4218" s="118"/>
      <c r="K4218" s="118"/>
      <c r="L4218" s="118"/>
      <c r="M4218" s="118"/>
      <c r="N4218" s="93"/>
    </row>
    <row r="4219" spans="2:14">
      <c r="B4219" s="118"/>
      <c r="C4219" s="118"/>
      <c r="D4219" s="118"/>
      <c r="E4219" s="118"/>
      <c r="F4219" s="118"/>
      <c r="G4219" s="118"/>
      <c r="H4219" s="118"/>
      <c r="I4219" s="118"/>
      <c r="J4219" s="118"/>
      <c r="K4219" s="118"/>
      <c r="L4219" s="118"/>
      <c r="M4219" s="118"/>
      <c r="N4219" s="93"/>
    </row>
    <row r="4220" spans="2:14">
      <c r="B4220" s="118"/>
      <c r="C4220" s="118"/>
      <c r="D4220" s="118"/>
      <c r="E4220" s="118"/>
      <c r="F4220" s="118"/>
      <c r="G4220" s="118"/>
      <c r="H4220" s="118"/>
      <c r="I4220" s="118"/>
      <c r="J4220" s="118"/>
      <c r="K4220" s="118"/>
      <c r="L4220" s="118"/>
      <c r="M4220" s="118"/>
      <c r="N4220" s="93"/>
    </row>
    <row r="4221" spans="2:14">
      <c r="B4221" s="118"/>
      <c r="C4221" s="118"/>
      <c r="D4221" s="118"/>
      <c r="E4221" s="118"/>
      <c r="F4221" s="118"/>
      <c r="G4221" s="118"/>
      <c r="H4221" s="118"/>
      <c r="I4221" s="118"/>
      <c r="J4221" s="118"/>
      <c r="K4221" s="118"/>
      <c r="L4221" s="118"/>
      <c r="M4221" s="118"/>
      <c r="N4221" s="93"/>
    </row>
    <row r="4222" spans="2:14">
      <c r="B4222" s="118"/>
      <c r="C4222" s="118"/>
      <c r="D4222" s="118"/>
      <c r="E4222" s="118"/>
      <c r="F4222" s="118"/>
      <c r="G4222" s="118"/>
      <c r="H4222" s="118"/>
      <c r="I4222" s="118"/>
      <c r="J4222" s="118"/>
      <c r="K4222" s="118"/>
      <c r="L4222" s="118"/>
      <c r="M4222" s="118"/>
      <c r="N4222" s="93"/>
    </row>
    <row r="4223" spans="2:14">
      <c r="B4223" s="118"/>
      <c r="C4223" s="118"/>
      <c r="D4223" s="118"/>
      <c r="E4223" s="118"/>
      <c r="F4223" s="118"/>
      <c r="G4223" s="118"/>
      <c r="H4223" s="118"/>
      <c r="I4223" s="118"/>
      <c r="J4223" s="118"/>
      <c r="K4223" s="118"/>
      <c r="L4223" s="118"/>
      <c r="M4223" s="118"/>
      <c r="N4223" s="93"/>
    </row>
    <row r="4224" spans="2:14">
      <c r="B4224" s="118"/>
      <c r="C4224" s="118"/>
      <c r="D4224" s="118"/>
      <c r="E4224" s="118"/>
      <c r="F4224" s="118"/>
      <c r="G4224" s="118"/>
      <c r="H4224" s="118"/>
      <c r="I4224" s="118"/>
      <c r="J4224" s="118"/>
      <c r="K4224" s="118"/>
      <c r="L4224" s="118"/>
      <c r="M4224" s="118"/>
      <c r="N4224" s="93"/>
    </row>
    <row r="4225" spans="2:14">
      <c r="B4225" s="118"/>
      <c r="C4225" s="118"/>
      <c r="D4225" s="118"/>
      <c r="E4225" s="118"/>
      <c r="F4225" s="118"/>
      <c r="G4225" s="118"/>
      <c r="H4225" s="118"/>
      <c r="I4225" s="118"/>
      <c r="J4225" s="118"/>
      <c r="K4225" s="118"/>
      <c r="L4225" s="118"/>
      <c r="M4225" s="118"/>
      <c r="N4225" s="93"/>
    </row>
    <row r="4226" spans="2:14">
      <c r="B4226" s="118"/>
      <c r="C4226" s="118"/>
      <c r="D4226" s="118"/>
      <c r="E4226" s="118"/>
      <c r="F4226" s="118"/>
      <c r="G4226" s="118"/>
      <c r="H4226" s="118"/>
      <c r="I4226" s="118"/>
      <c r="J4226" s="118"/>
      <c r="K4226" s="118"/>
      <c r="L4226" s="118"/>
      <c r="M4226" s="118"/>
      <c r="N4226" s="93"/>
    </row>
    <row r="4227" spans="2:14">
      <c r="B4227" s="118"/>
      <c r="C4227" s="118"/>
      <c r="D4227" s="118"/>
      <c r="E4227" s="118"/>
      <c r="F4227" s="118"/>
      <c r="G4227" s="118"/>
      <c r="H4227" s="118"/>
      <c r="I4227" s="118"/>
      <c r="J4227" s="118"/>
      <c r="K4227" s="118"/>
      <c r="L4227" s="118"/>
      <c r="M4227" s="118"/>
      <c r="N4227" s="93"/>
    </row>
    <row r="4228" spans="2:14">
      <c r="B4228" s="118"/>
      <c r="C4228" s="118"/>
      <c r="D4228" s="118"/>
      <c r="E4228" s="118"/>
      <c r="F4228" s="118"/>
      <c r="G4228" s="118"/>
      <c r="H4228" s="118"/>
      <c r="I4228" s="118"/>
      <c r="J4228" s="118"/>
      <c r="K4228" s="118"/>
      <c r="L4228" s="118"/>
      <c r="M4228" s="118"/>
      <c r="N4228" s="93"/>
    </row>
    <row r="4229" spans="2:14">
      <c r="B4229" s="118"/>
      <c r="C4229" s="118"/>
      <c r="D4229" s="118"/>
      <c r="E4229" s="118"/>
      <c r="F4229" s="118"/>
      <c r="G4229" s="118"/>
      <c r="H4229" s="118"/>
      <c r="I4229" s="118"/>
      <c r="J4229" s="118"/>
      <c r="K4229" s="118"/>
      <c r="L4229" s="118"/>
      <c r="M4229" s="118"/>
      <c r="N4229" s="93"/>
    </row>
    <row r="4230" spans="2:14">
      <c r="B4230" s="118"/>
      <c r="C4230" s="118"/>
      <c r="D4230" s="118"/>
      <c r="E4230" s="118"/>
      <c r="F4230" s="118"/>
      <c r="G4230" s="118"/>
      <c r="H4230" s="118"/>
      <c r="I4230" s="118"/>
      <c r="J4230" s="118"/>
      <c r="K4230" s="118"/>
      <c r="L4230" s="118"/>
      <c r="M4230" s="118"/>
      <c r="N4230" s="93"/>
    </row>
    <row r="4231" spans="2:14">
      <c r="B4231" s="118"/>
      <c r="C4231" s="118"/>
      <c r="D4231" s="118"/>
      <c r="E4231" s="118"/>
      <c r="F4231" s="118"/>
      <c r="G4231" s="118"/>
      <c r="H4231" s="118"/>
      <c r="I4231" s="118"/>
      <c r="J4231" s="118"/>
      <c r="K4231" s="118"/>
      <c r="L4231" s="118"/>
      <c r="M4231" s="118"/>
      <c r="N4231" s="93"/>
    </row>
    <row r="4232" spans="2:14">
      <c r="B4232" s="118"/>
      <c r="C4232" s="118"/>
      <c r="D4232" s="118"/>
      <c r="E4232" s="118"/>
      <c r="F4232" s="118"/>
      <c r="G4232" s="118"/>
      <c r="H4232" s="118"/>
      <c r="I4232" s="118"/>
      <c r="J4232" s="118"/>
      <c r="K4232" s="118"/>
      <c r="L4232" s="118"/>
      <c r="M4232" s="118"/>
      <c r="N4232" s="93"/>
    </row>
    <row r="4233" spans="2:14">
      <c r="B4233" s="118"/>
      <c r="C4233" s="118"/>
      <c r="D4233" s="118"/>
      <c r="E4233" s="118"/>
      <c r="F4233" s="118"/>
      <c r="G4233" s="118"/>
      <c r="H4233" s="118"/>
      <c r="I4233" s="118"/>
      <c r="J4233" s="118"/>
      <c r="K4233" s="118"/>
      <c r="L4233" s="118"/>
      <c r="M4233" s="118"/>
      <c r="N4233" s="93"/>
    </row>
    <row r="4234" spans="2:14">
      <c r="B4234" s="118"/>
      <c r="C4234" s="118"/>
      <c r="D4234" s="118"/>
      <c r="E4234" s="118"/>
      <c r="F4234" s="118"/>
      <c r="G4234" s="118"/>
      <c r="H4234" s="118"/>
      <c r="I4234" s="118"/>
      <c r="J4234" s="118"/>
      <c r="K4234" s="118"/>
      <c r="L4234" s="118"/>
      <c r="M4234" s="118"/>
      <c r="N4234" s="93"/>
    </row>
    <row r="4235" spans="2:14">
      <c r="B4235" s="118"/>
      <c r="C4235" s="118"/>
      <c r="D4235" s="118"/>
      <c r="E4235" s="118"/>
      <c r="F4235" s="118"/>
      <c r="G4235" s="118"/>
      <c r="H4235" s="118"/>
      <c r="I4235" s="118"/>
      <c r="J4235" s="118"/>
      <c r="K4235" s="118"/>
      <c r="L4235" s="118"/>
      <c r="M4235" s="118"/>
      <c r="N4235" s="93"/>
    </row>
    <row r="4236" spans="2:14">
      <c r="B4236" s="118"/>
      <c r="C4236" s="118"/>
      <c r="D4236" s="118"/>
      <c r="E4236" s="118"/>
      <c r="F4236" s="118"/>
      <c r="G4236" s="118"/>
      <c r="H4236" s="118"/>
      <c r="I4236" s="118"/>
      <c r="J4236" s="118"/>
      <c r="K4236" s="118"/>
      <c r="L4236" s="118"/>
      <c r="M4236" s="118"/>
      <c r="N4236" s="93"/>
    </row>
    <row r="4237" spans="2:14">
      <c r="B4237" s="118"/>
      <c r="C4237" s="118"/>
      <c r="D4237" s="118"/>
      <c r="E4237" s="118"/>
      <c r="F4237" s="118"/>
      <c r="G4237" s="118"/>
      <c r="H4237" s="118"/>
      <c r="I4237" s="118"/>
      <c r="J4237" s="118"/>
      <c r="K4237" s="118"/>
      <c r="L4237" s="118"/>
      <c r="M4237" s="118"/>
      <c r="N4237" s="93"/>
    </row>
    <row r="4238" spans="2:14">
      <c r="B4238" s="118"/>
      <c r="C4238" s="118"/>
      <c r="D4238" s="118"/>
      <c r="E4238" s="118"/>
      <c r="F4238" s="118"/>
      <c r="G4238" s="118"/>
      <c r="H4238" s="118"/>
      <c r="I4238" s="118"/>
      <c r="J4238" s="118"/>
      <c r="K4238" s="118"/>
      <c r="L4238" s="118"/>
      <c r="M4238" s="118"/>
      <c r="N4238" s="93"/>
    </row>
    <row r="4239" spans="2:14">
      <c r="B4239" s="118"/>
      <c r="C4239" s="118"/>
      <c r="D4239" s="118"/>
      <c r="E4239" s="118"/>
      <c r="F4239" s="118"/>
      <c r="G4239" s="118"/>
      <c r="H4239" s="118"/>
      <c r="I4239" s="118"/>
      <c r="J4239" s="118"/>
      <c r="K4239" s="118"/>
      <c r="L4239" s="118"/>
      <c r="M4239" s="118"/>
      <c r="N4239" s="93"/>
    </row>
    <row r="4240" spans="2:14">
      <c r="B4240" s="118"/>
      <c r="C4240" s="118"/>
      <c r="D4240" s="118"/>
      <c r="E4240" s="118"/>
      <c r="F4240" s="118"/>
      <c r="G4240" s="118"/>
      <c r="H4240" s="118"/>
      <c r="I4240" s="118"/>
      <c r="J4240" s="118"/>
      <c r="K4240" s="118"/>
      <c r="L4240" s="118"/>
      <c r="M4240" s="118"/>
      <c r="N4240" s="93"/>
    </row>
    <row r="4241" spans="2:14">
      <c r="B4241" s="118"/>
      <c r="C4241" s="118"/>
      <c r="D4241" s="118"/>
      <c r="E4241" s="118"/>
      <c r="F4241" s="118"/>
      <c r="G4241" s="118"/>
      <c r="H4241" s="118"/>
      <c r="I4241" s="118"/>
      <c r="J4241" s="118"/>
      <c r="K4241" s="118"/>
      <c r="L4241" s="118"/>
      <c r="M4241" s="118"/>
      <c r="N4241" s="93"/>
    </row>
    <row r="4242" spans="2:14">
      <c r="B4242" s="118"/>
      <c r="C4242" s="118"/>
      <c r="D4242" s="118"/>
      <c r="E4242" s="118"/>
      <c r="F4242" s="118"/>
      <c r="G4242" s="118"/>
      <c r="H4242" s="118"/>
      <c r="I4242" s="118"/>
      <c r="J4242" s="118"/>
      <c r="K4242" s="118"/>
      <c r="L4242" s="118"/>
      <c r="M4242" s="118"/>
      <c r="N4242" s="93"/>
    </row>
    <row r="4243" spans="2:14">
      <c r="B4243" s="118"/>
      <c r="C4243" s="118"/>
      <c r="D4243" s="118"/>
      <c r="E4243" s="118"/>
      <c r="F4243" s="118"/>
      <c r="G4243" s="118"/>
      <c r="H4243" s="118"/>
      <c r="I4243" s="118"/>
      <c r="J4243" s="118"/>
      <c r="K4243" s="118"/>
      <c r="L4243" s="118"/>
      <c r="M4243" s="118"/>
      <c r="N4243" s="93"/>
    </row>
    <row r="4244" spans="2:14">
      <c r="B4244" s="118"/>
      <c r="C4244" s="118"/>
      <c r="D4244" s="118"/>
      <c r="E4244" s="118"/>
      <c r="F4244" s="118"/>
      <c r="G4244" s="118"/>
      <c r="H4244" s="118"/>
      <c r="I4244" s="118"/>
      <c r="J4244" s="118"/>
      <c r="K4244" s="118"/>
      <c r="L4244" s="118"/>
      <c r="M4244" s="118"/>
      <c r="N4244" s="93"/>
    </row>
    <row r="4245" spans="2:14">
      <c r="B4245" s="118"/>
      <c r="C4245" s="118"/>
      <c r="D4245" s="118"/>
      <c r="E4245" s="118"/>
      <c r="F4245" s="118"/>
      <c r="G4245" s="118"/>
      <c r="H4245" s="118"/>
      <c r="I4245" s="118"/>
      <c r="J4245" s="118"/>
      <c r="K4245" s="118"/>
      <c r="L4245" s="118"/>
      <c r="M4245" s="118"/>
      <c r="N4245" s="93"/>
    </row>
    <row r="4246" spans="2:14">
      <c r="B4246" s="118"/>
      <c r="C4246" s="118"/>
      <c r="D4246" s="118"/>
      <c r="E4246" s="118"/>
      <c r="F4246" s="118"/>
      <c r="G4246" s="118"/>
      <c r="H4246" s="118"/>
      <c r="I4246" s="118"/>
      <c r="J4246" s="118"/>
      <c r="K4246" s="118"/>
      <c r="L4246" s="118"/>
      <c r="M4246" s="118"/>
      <c r="N4246" s="93"/>
    </row>
    <row r="4247" spans="2:14">
      <c r="B4247" s="118"/>
      <c r="C4247" s="118"/>
      <c r="D4247" s="118"/>
      <c r="E4247" s="118"/>
      <c r="F4247" s="118"/>
      <c r="G4247" s="118"/>
      <c r="H4247" s="118"/>
      <c r="I4247" s="118"/>
      <c r="J4247" s="118"/>
      <c r="K4247" s="118"/>
      <c r="L4247" s="118"/>
      <c r="M4247" s="118"/>
      <c r="N4247" s="93"/>
    </row>
    <row r="4248" spans="2:14">
      <c r="B4248" s="118"/>
      <c r="C4248" s="118"/>
      <c r="D4248" s="118"/>
      <c r="E4248" s="118"/>
      <c r="F4248" s="118"/>
      <c r="G4248" s="118"/>
      <c r="H4248" s="118"/>
      <c r="I4248" s="118"/>
      <c r="J4248" s="118"/>
      <c r="K4248" s="118"/>
      <c r="L4248" s="118"/>
      <c r="M4248" s="118"/>
      <c r="N4248" s="93"/>
    </row>
    <row r="4249" spans="2:14">
      <c r="B4249" s="118"/>
      <c r="C4249" s="118"/>
      <c r="D4249" s="118"/>
      <c r="E4249" s="118"/>
      <c r="F4249" s="118"/>
      <c r="G4249" s="118"/>
      <c r="H4249" s="118"/>
      <c r="I4249" s="118"/>
      <c r="J4249" s="118"/>
      <c r="K4249" s="118"/>
      <c r="L4249" s="118"/>
      <c r="M4249" s="118"/>
      <c r="N4249" s="93"/>
    </row>
    <row r="4250" spans="2:14">
      <c r="B4250" s="118"/>
      <c r="C4250" s="118"/>
      <c r="D4250" s="118"/>
      <c r="E4250" s="118"/>
      <c r="F4250" s="118"/>
      <c r="G4250" s="118"/>
      <c r="H4250" s="118"/>
      <c r="I4250" s="118"/>
      <c r="J4250" s="118"/>
      <c r="K4250" s="118"/>
      <c r="L4250" s="118"/>
      <c r="M4250" s="118"/>
      <c r="N4250" s="93"/>
    </row>
    <row r="4251" spans="2:14">
      <c r="B4251" s="118"/>
      <c r="C4251" s="118"/>
      <c r="D4251" s="118"/>
      <c r="E4251" s="118"/>
      <c r="F4251" s="118"/>
      <c r="G4251" s="118"/>
      <c r="H4251" s="118"/>
      <c r="I4251" s="118"/>
      <c r="J4251" s="118"/>
      <c r="K4251" s="118"/>
      <c r="L4251" s="118"/>
      <c r="M4251" s="118"/>
      <c r="N4251" s="93"/>
    </row>
    <row r="4252" spans="2:14">
      <c r="B4252" s="118"/>
      <c r="C4252" s="118"/>
      <c r="D4252" s="118"/>
      <c r="E4252" s="118"/>
      <c r="F4252" s="118"/>
      <c r="G4252" s="118"/>
      <c r="H4252" s="118"/>
      <c r="I4252" s="118"/>
      <c r="J4252" s="118"/>
      <c r="K4252" s="118"/>
      <c r="L4252" s="118"/>
      <c r="M4252" s="118"/>
      <c r="N4252" s="93"/>
    </row>
    <row r="4253" spans="2:14">
      <c r="B4253" s="118"/>
      <c r="C4253" s="118"/>
      <c r="D4253" s="118"/>
      <c r="E4253" s="118"/>
      <c r="F4253" s="118"/>
      <c r="G4253" s="118"/>
      <c r="H4253" s="118"/>
      <c r="I4253" s="118"/>
      <c r="J4253" s="118"/>
      <c r="K4253" s="118"/>
      <c r="L4253" s="118"/>
      <c r="M4253" s="118"/>
      <c r="N4253" s="93"/>
    </row>
    <row r="4254" spans="2:14">
      <c r="B4254" s="118"/>
      <c r="C4254" s="118"/>
      <c r="D4254" s="118"/>
      <c r="E4254" s="118"/>
      <c r="F4254" s="118"/>
      <c r="G4254" s="118"/>
      <c r="H4254" s="118"/>
      <c r="I4254" s="118"/>
      <c r="J4254" s="118"/>
      <c r="K4254" s="118"/>
      <c r="L4254" s="118"/>
      <c r="M4254" s="118"/>
      <c r="N4254" s="93"/>
    </row>
    <row r="4255" spans="2:14">
      <c r="B4255" s="118"/>
      <c r="C4255" s="118"/>
      <c r="D4255" s="118"/>
      <c r="E4255" s="118"/>
      <c r="F4255" s="118"/>
      <c r="G4255" s="118"/>
      <c r="H4255" s="118"/>
      <c r="I4255" s="118"/>
      <c r="J4255" s="118"/>
      <c r="K4255" s="118"/>
      <c r="L4255" s="118"/>
      <c r="M4255" s="118"/>
      <c r="N4255" s="93"/>
    </row>
    <row r="4256" spans="2:14">
      <c r="B4256" s="118"/>
      <c r="C4256" s="118"/>
      <c r="D4256" s="118"/>
      <c r="E4256" s="118"/>
      <c r="F4256" s="118"/>
      <c r="G4256" s="118"/>
      <c r="H4256" s="118"/>
      <c r="I4256" s="118"/>
      <c r="J4256" s="118"/>
      <c r="K4256" s="118"/>
      <c r="L4256" s="118"/>
      <c r="M4256" s="118"/>
      <c r="N4256" s="93"/>
    </row>
    <row r="4257" spans="2:14">
      <c r="B4257" s="118"/>
      <c r="C4257" s="118"/>
      <c r="D4257" s="118"/>
      <c r="E4257" s="118"/>
      <c r="F4257" s="118"/>
      <c r="G4257" s="118"/>
      <c r="H4257" s="118"/>
      <c r="I4257" s="118"/>
      <c r="J4257" s="118"/>
      <c r="K4257" s="118"/>
      <c r="L4257" s="118"/>
      <c r="M4257" s="118"/>
      <c r="N4257" s="93"/>
    </row>
    <row r="4258" spans="2:14">
      <c r="B4258" s="118"/>
      <c r="C4258" s="118"/>
      <c r="D4258" s="118"/>
      <c r="E4258" s="118"/>
      <c r="F4258" s="118"/>
      <c r="G4258" s="118"/>
      <c r="H4258" s="118"/>
      <c r="I4258" s="118"/>
      <c r="J4258" s="118"/>
      <c r="K4258" s="118"/>
      <c r="L4258" s="118"/>
      <c r="M4258" s="118"/>
      <c r="N4258" s="93"/>
    </row>
    <row r="4259" spans="2:14">
      <c r="B4259" s="118"/>
      <c r="C4259" s="118"/>
      <c r="D4259" s="118"/>
      <c r="E4259" s="118"/>
      <c r="F4259" s="118"/>
      <c r="G4259" s="118"/>
      <c r="H4259" s="118"/>
      <c r="I4259" s="118"/>
      <c r="J4259" s="118"/>
      <c r="K4259" s="118"/>
      <c r="L4259" s="118"/>
      <c r="M4259" s="118"/>
      <c r="N4259" s="93"/>
    </row>
    <row r="4260" spans="2:14">
      <c r="B4260" s="118"/>
      <c r="C4260" s="118"/>
      <c r="D4260" s="118"/>
      <c r="E4260" s="118"/>
      <c r="F4260" s="118"/>
      <c r="G4260" s="118"/>
      <c r="H4260" s="118"/>
      <c r="I4260" s="118"/>
      <c r="J4260" s="118"/>
      <c r="K4260" s="118"/>
      <c r="L4260" s="118"/>
      <c r="M4260" s="118"/>
      <c r="N4260" s="93"/>
    </row>
    <row r="4261" spans="2:14">
      <c r="B4261" s="118"/>
      <c r="C4261" s="118"/>
      <c r="D4261" s="118"/>
      <c r="E4261" s="118"/>
      <c r="F4261" s="118"/>
      <c r="G4261" s="118"/>
      <c r="H4261" s="118"/>
      <c r="I4261" s="118"/>
      <c r="J4261" s="118"/>
      <c r="K4261" s="118"/>
      <c r="L4261" s="118"/>
      <c r="M4261" s="118"/>
      <c r="N4261" s="93"/>
    </row>
    <row r="4262" spans="2:14">
      <c r="B4262" s="118"/>
      <c r="C4262" s="118"/>
      <c r="D4262" s="118"/>
      <c r="E4262" s="118"/>
      <c r="F4262" s="118"/>
      <c r="G4262" s="118"/>
      <c r="H4262" s="118"/>
      <c r="I4262" s="118"/>
      <c r="J4262" s="118"/>
      <c r="K4262" s="118"/>
      <c r="L4262" s="118"/>
      <c r="M4262" s="118"/>
      <c r="N4262" s="93"/>
    </row>
    <row r="4263" spans="2:14">
      <c r="B4263" s="118"/>
      <c r="C4263" s="118"/>
      <c r="D4263" s="118"/>
      <c r="E4263" s="118"/>
      <c r="F4263" s="118"/>
      <c r="G4263" s="118"/>
      <c r="H4263" s="118"/>
      <c r="I4263" s="118"/>
      <c r="J4263" s="118"/>
      <c r="K4263" s="118"/>
      <c r="L4263" s="118"/>
      <c r="M4263" s="118"/>
      <c r="N4263" s="93"/>
    </row>
    <row r="4264" spans="2:14">
      <c r="B4264" s="118"/>
      <c r="C4264" s="118"/>
      <c r="D4264" s="118"/>
      <c r="E4264" s="118"/>
      <c r="F4264" s="118"/>
      <c r="G4264" s="118"/>
      <c r="H4264" s="118"/>
      <c r="I4264" s="118"/>
      <c r="J4264" s="118"/>
      <c r="K4264" s="118"/>
      <c r="L4264" s="118"/>
      <c r="M4264" s="118"/>
      <c r="N4264" s="93"/>
    </row>
    <row r="4265" spans="2:14">
      <c r="B4265" s="118"/>
      <c r="C4265" s="118"/>
      <c r="D4265" s="118"/>
      <c r="E4265" s="118"/>
      <c r="F4265" s="118"/>
      <c r="G4265" s="118"/>
      <c r="H4265" s="118"/>
      <c r="I4265" s="118"/>
      <c r="J4265" s="118"/>
      <c r="K4265" s="118"/>
      <c r="L4265" s="118"/>
      <c r="M4265" s="118"/>
      <c r="N4265" s="93"/>
    </row>
    <row r="4266" spans="2:14">
      <c r="B4266" s="118"/>
      <c r="C4266" s="118"/>
      <c r="D4266" s="118"/>
      <c r="E4266" s="118"/>
      <c r="F4266" s="118"/>
      <c r="G4266" s="118"/>
      <c r="H4266" s="118"/>
      <c r="I4266" s="118"/>
      <c r="J4266" s="118"/>
      <c r="K4266" s="118"/>
      <c r="L4266" s="118"/>
      <c r="M4266" s="118"/>
      <c r="N4266" s="93"/>
    </row>
    <row r="4267" spans="2:14">
      <c r="B4267" s="118"/>
      <c r="C4267" s="118"/>
      <c r="D4267" s="118"/>
      <c r="E4267" s="118"/>
      <c r="F4267" s="118"/>
      <c r="G4267" s="118"/>
      <c r="H4267" s="118"/>
      <c r="I4267" s="118"/>
      <c r="J4267" s="118"/>
      <c r="K4267" s="118"/>
      <c r="L4267" s="118"/>
      <c r="M4267" s="118"/>
      <c r="N4267" s="93"/>
    </row>
    <row r="4268" spans="2:14">
      <c r="B4268" s="118"/>
      <c r="C4268" s="118"/>
      <c r="D4268" s="118"/>
      <c r="E4268" s="118"/>
      <c r="F4268" s="118"/>
      <c r="G4268" s="118"/>
      <c r="H4268" s="118"/>
      <c r="I4268" s="118"/>
      <c r="J4268" s="118"/>
      <c r="K4268" s="118"/>
      <c r="L4268" s="118"/>
      <c r="M4268" s="118"/>
      <c r="N4268" s="93"/>
    </row>
    <row r="4269" spans="2:14">
      <c r="B4269" s="118"/>
      <c r="C4269" s="118"/>
      <c r="D4269" s="118"/>
      <c r="E4269" s="118"/>
      <c r="F4269" s="118"/>
      <c r="G4269" s="118"/>
      <c r="H4269" s="118"/>
      <c r="I4269" s="118"/>
      <c r="J4269" s="118"/>
      <c r="K4269" s="118"/>
      <c r="L4269" s="118"/>
      <c r="M4269" s="118"/>
      <c r="N4269" s="93"/>
    </row>
    <row r="4270" spans="2:14">
      <c r="B4270" s="118"/>
      <c r="C4270" s="118"/>
      <c r="D4270" s="118"/>
      <c r="E4270" s="118"/>
      <c r="F4270" s="118"/>
      <c r="G4270" s="118"/>
      <c r="H4270" s="118"/>
      <c r="I4270" s="118"/>
      <c r="J4270" s="118"/>
      <c r="K4270" s="118"/>
      <c r="L4270" s="118"/>
      <c r="M4270" s="118"/>
      <c r="N4270" s="93"/>
    </row>
    <row r="4271" spans="2:14">
      <c r="B4271" s="118"/>
      <c r="C4271" s="118"/>
      <c r="D4271" s="118"/>
      <c r="E4271" s="118"/>
      <c r="F4271" s="118"/>
      <c r="G4271" s="118"/>
      <c r="H4271" s="118"/>
      <c r="I4271" s="118"/>
      <c r="J4271" s="118"/>
      <c r="K4271" s="118"/>
      <c r="L4271" s="118"/>
      <c r="M4271" s="118"/>
      <c r="N4271" s="93"/>
    </row>
    <row r="4272" spans="2:14">
      <c r="B4272" s="118"/>
      <c r="C4272" s="118"/>
      <c r="D4272" s="118"/>
      <c r="E4272" s="118"/>
      <c r="F4272" s="118"/>
      <c r="G4272" s="118"/>
      <c r="H4272" s="118"/>
      <c r="I4272" s="118"/>
      <c r="J4272" s="118"/>
      <c r="K4272" s="118"/>
      <c r="L4272" s="118"/>
      <c r="M4272" s="118"/>
      <c r="N4272" s="93"/>
    </row>
    <row r="4273" spans="2:14">
      <c r="B4273" s="118"/>
      <c r="C4273" s="118"/>
      <c r="D4273" s="118"/>
      <c r="E4273" s="118"/>
      <c r="F4273" s="118"/>
      <c r="G4273" s="118"/>
      <c r="H4273" s="118"/>
      <c r="I4273" s="118"/>
      <c r="J4273" s="118"/>
      <c r="K4273" s="118"/>
      <c r="L4273" s="118"/>
      <c r="M4273" s="118"/>
      <c r="N4273" s="93"/>
    </row>
    <row r="4274" spans="2:14">
      <c r="B4274" s="118"/>
      <c r="C4274" s="118"/>
      <c r="D4274" s="118"/>
      <c r="E4274" s="118"/>
      <c r="F4274" s="118"/>
      <c r="G4274" s="118"/>
      <c r="H4274" s="118"/>
      <c r="I4274" s="118"/>
      <c r="J4274" s="118"/>
      <c r="K4274" s="118"/>
      <c r="L4274" s="118"/>
      <c r="M4274" s="118"/>
      <c r="N4274" s="93"/>
    </row>
    <row r="4275" spans="2:14">
      <c r="B4275" s="118"/>
      <c r="C4275" s="118"/>
      <c r="D4275" s="118"/>
      <c r="E4275" s="118"/>
      <c r="F4275" s="118"/>
      <c r="G4275" s="118"/>
      <c r="H4275" s="118"/>
      <c r="I4275" s="118"/>
      <c r="J4275" s="118"/>
      <c r="K4275" s="118"/>
      <c r="L4275" s="118"/>
      <c r="M4275" s="118"/>
      <c r="N4275" s="93"/>
    </row>
    <row r="4276" spans="2:14">
      <c r="B4276" s="118"/>
      <c r="C4276" s="118"/>
      <c r="D4276" s="118"/>
      <c r="E4276" s="118"/>
      <c r="F4276" s="118"/>
      <c r="G4276" s="118"/>
      <c r="H4276" s="118"/>
      <c r="I4276" s="118"/>
      <c r="J4276" s="118"/>
      <c r="K4276" s="118"/>
      <c r="L4276" s="118"/>
      <c r="M4276" s="118"/>
      <c r="N4276" s="93"/>
    </row>
    <row r="4277" spans="2:14">
      <c r="B4277" s="118"/>
      <c r="C4277" s="118"/>
      <c r="D4277" s="118"/>
      <c r="E4277" s="118"/>
      <c r="F4277" s="118"/>
      <c r="G4277" s="118"/>
      <c r="H4277" s="118"/>
      <c r="I4277" s="118"/>
      <c r="J4277" s="118"/>
      <c r="K4277" s="118"/>
      <c r="L4277" s="118"/>
      <c r="M4277" s="118"/>
      <c r="N4277" s="93"/>
    </row>
    <row r="4278" spans="2:14">
      <c r="B4278" s="118"/>
      <c r="C4278" s="118"/>
      <c r="D4278" s="118"/>
      <c r="E4278" s="118"/>
      <c r="F4278" s="118"/>
      <c r="G4278" s="118"/>
      <c r="H4278" s="118"/>
      <c r="I4278" s="118"/>
      <c r="J4278" s="118"/>
      <c r="K4278" s="118"/>
      <c r="L4278" s="118"/>
      <c r="M4278" s="118"/>
      <c r="N4278" s="93"/>
    </row>
    <row r="4279" spans="2:14">
      <c r="B4279" s="118"/>
      <c r="C4279" s="118"/>
      <c r="D4279" s="118"/>
      <c r="E4279" s="118"/>
      <c r="F4279" s="118"/>
      <c r="G4279" s="118"/>
      <c r="H4279" s="118"/>
      <c r="I4279" s="118"/>
      <c r="J4279" s="118"/>
      <c r="K4279" s="118"/>
      <c r="L4279" s="118"/>
      <c r="M4279" s="118"/>
      <c r="N4279" s="93"/>
    </row>
    <row r="4280" spans="2:14">
      <c r="B4280" s="118"/>
      <c r="C4280" s="118"/>
      <c r="D4280" s="118"/>
      <c r="E4280" s="118"/>
      <c r="F4280" s="118"/>
      <c r="G4280" s="118"/>
      <c r="H4280" s="118"/>
      <c r="I4280" s="118"/>
      <c r="J4280" s="118"/>
      <c r="K4280" s="118"/>
      <c r="L4280" s="118"/>
      <c r="M4280" s="118"/>
      <c r="N4280" s="93"/>
    </row>
    <row r="4281" spans="2:14">
      <c r="B4281" s="118"/>
      <c r="C4281" s="118"/>
      <c r="D4281" s="118"/>
      <c r="E4281" s="118"/>
      <c r="F4281" s="118"/>
      <c r="G4281" s="118"/>
      <c r="H4281" s="118"/>
      <c r="I4281" s="118"/>
      <c r="J4281" s="118"/>
      <c r="K4281" s="118"/>
      <c r="L4281" s="118"/>
      <c r="M4281" s="118"/>
      <c r="N4281" s="93"/>
    </row>
    <row r="4282" spans="2:14">
      <c r="B4282" s="118"/>
      <c r="C4282" s="118"/>
      <c r="D4282" s="118"/>
      <c r="E4282" s="118"/>
      <c r="F4282" s="118"/>
      <c r="G4282" s="118"/>
      <c r="H4282" s="118"/>
      <c r="I4282" s="118"/>
      <c r="J4282" s="118"/>
      <c r="K4282" s="118"/>
      <c r="L4282" s="118"/>
      <c r="M4282" s="118"/>
      <c r="N4282" s="93"/>
    </row>
    <row r="4283" spans="2:14">
      <c r="B4283" s="118"/>
      <c r="C4283" s="118"/>
      <c r="D4283" s="118"/>
      <c r="E4283" s="118"/>
      <c r="F4283" s="118"/>
      <c r="G4283" s="118"/>
      <c r="H4283" s="118"/>
      <c r="I4283" s="118"/>
      <c r="J4283" s="118"/>
      <c r="K4283" s="118"/>
      <c r="L4283" s="118"/>
      <c r="M4283" s="118"/>
      <c r="N4283" s="93"/>
    </row>
    <row r="4284" spans="2:14">
      <c r="B4284" s="118"/>
      <c r="C4284" s="118"/>
      <c r="D4284" s="118"/>
      <c r="E4284" s="118"/>
      <c r="F4284" s="118"/>
      <c r="G4284" s="118"/>
      <c r="H4284" s="118"/>
      <c r="I4284" s="118"/>
      <c r="J4284" s="118"/>
      <c r="K4284" s="118"/>
      <c r="L4284" s="118"/>
      <c r="M4284" s="118"/>
      <c r="N4284" s="93"/>
    </row>
    <row r="4285" spans="2:14">
      <c r="B4285" s="118"/>
      <c r="C4285" s="118"/>
      <c r="D4285" s="118"/>
      <c r="E4285" s="118"/>
      <c r="F4285" s="118"/>
      <c r="G4285" s="118"/>
      <c r="H4285" s="118"/>
      <c r="I4285" s="118"/>
      <c r="J4285" s="118"/>
      <c r="K4285" s="118"/>
      <c r="L4285" s="118"/>
      <c r="M4285" s="118"/>
      <c r="N4285" s="93"/>
    </row>
    <row r="4286" spans="2:14">
      <c r="B4286" s="118"/>
      <c r="C4286" s="118"/>
      <c r="D4286" s="118"/>
      <c r="E4286" s="118"/>
      <c r="F4286" s="118"/>
      <c r="G4286" s="118"/>
      <c r="H4286" s="118"/>
      <c r="I4286" s="118"/>
      <c r="J4286" s="118"/>
      <c r="K4286" s="118"/>
      <c r="L4286" s="118"/>
      <c r="M4286" s="118"/>
      <c r="N4286" s="93"/>
    </row>
    <row r="4287" spans="2:14">
      <c r="B4287" s="118"/>
      <c r="C4287" s="118"/>
      <c r="D4287" s="118"/>
      <c r="E4287" s="118"/>
      <c r="F4287" s="118"/>
      <c r="G4287" s="118"/>
      <c r="H4287" s="118"/>
      <c r="I4287" s="118"/>
      <c r="J4287" s="118"/>
      <c r="K4287" s="118"/>
      <c r="L4287" s="118"/>
      <c r="M4287" s="118"/>
      <c r="N4287" s="93"/>
    </row>
    <row r="4288" spans="2:14">
      <c r="B4288" s="118"/>
      <c r="C4288" s="118"/>
      <c r="D4288" s="118"/>
      <c r="E4288" s="118"/>
      <c r="F4288" s="118"/>
      <c r="G4288" s="118"/>
      <c r="H4288" s="118"/>
      <c r="I4288" s="118"/>
      <c r="J4288" s="118"/>
      <c r="K4288" s="118"/>
      <c r="L4288" s="118"/>
      <c r="M4288" s="118"/>
      <c r="N4288" s="93"/>
    </row>
    <row r="4289" spans="2:14">
      <c r="B4289" s="118"/>
      <c r="C4289" s="118"/>
      <c r="D4289" s="118"/>
      <c r="E4289" s="118"/>
      <c r="F4289" s="118"/>
      <c r="G4289" s="118"/>
      <c r="H4289" s="118"/>
      <c r="I4289" s="118"/>
      <c r="J4289" s="118"/>
      <c r="K4289" s="118"/>
      <c r="L4289" s="118"/>
      <c r="M4289" s="118"/>
      <c r="N4289" s="93"/>
    </row>
    <row r="4290" spans="2:14">
      <c r="B4290" s="118"/>
      <c r="C4290" s="118"/>
      <c r="D4290" s="118"/>
      <c r="E4290" s="118"/>
      <c r="F4290" s="118"/>
      <c r="G4290" s="118"/>
      <c r="H4290" s="118"/>
      <c r="I4290" s="118"/>
      <c r="J4290" s="118"/>
      <c r="K4290" s="118"/>
      <c r="L4290" s="118"/>
      <c r="M4290" s="118"/>
      <c r="N4290" s="93"/>
    </row>
    <row r="4291" spans="2:14">
      <c r="B4291" s="118"/>
      <c r="C4291" s="118"/>
      <c r="D4291" s="118"/>
      <c r="E4291" s="118"/>
      <c r="F4291" s="118"/>
      <c r="G4291" s="118"/>
      <c r="H4291" s="118"/>
      <c r="I4291" s="118"/>
      <c r="J4291" s="118"/>
      <c r="K4291" s="118"/>
      <c r="L4291" s="118"/>
      <c r="M4291" s="118"/>
      <c r="N4291" s="93"/>
    </row>
    <row r="4292" spans="2:14">
      <c r="B4292" s="118"/>
      <c r="C4292" s="118"/>
      <c r="D4292" s="118"/>
      <c r="E4292" s="118"/>
      <c r="F4292" s="118"/>
      <c r="G4292" s="118"/>
      <c r="H4292" s="118"/>
      <c r="I4292" s="118"/>
      <c r="J4292" s="118"/>
      <c r="K4292" s="118"/>
      <c r="L4292" s="118"/>
      <c r="M4292" s="118"/>
      <c r="N4292" s="93"/>
    </row>
    <row r="4293" spans="2:14">
      <c r="B4293" s="118"/>
      <c r="C4293" s="118"/>
      <c r="D4293" s="118"/>
      <c r="E4293" s="118"/>
      <c r="F4293" s="118"/>
      <c r="G4293" s="118"/>
      <c r="H4293" s="118"/>
      <c r="I4293" s="118"/>
      <c r="J4293" s="118"/>
      <c r="K4293" s="118"/>
      <c r="L4293" s="118"/>
      <c r="M4293" s="118"/>
      <c r="N4293" s="93"/>
    </row>
    <row r="4294" spans="2:14">
      <c r="B4294" s="118"/>
      <c r="C4294" s="118"/>
      <c r="D4294" s="118"/>
      <c r="E4294" s="118"/>
      <c r="F4294" s="118"/>
      <c r="G4294" s="118"/>
      <c r="H4294" s="118"/>
      <c r="I4294" s="118"/>
      <c r="J4294" s="118"/>
      <c r="K4294" s="118"/>
      <c r="L4294" s="118"/>
      <c r="M4294" s="118"/>
      <c r="N4294" s="93"/>
    </row>
    <row r="4295" spans="2:14">
      <c r="B4295" s="118"/>
      <c r="C4295" s="118"/>
      <c r="D4295" s="118"/>
      <c r="E4295" s="118"/>
      <c r="F4295" s="118"/>
      <c r="G4295" s="118"/>
      <c r="H4295" s="118"/>
      <c r="I4295" s="118"/>
      <c r="J4295" s="118"/>
      <c r="K4295" s="118"/>
      <c r="L4295" s="118"/>
      <c r="M4295" s="118"/>
      <c r="N4295" s="93"/>
    </row>
    <row r="4296" spans="2:14">
      <c r="B4296" s="118"/>
      <c r="C4296" s="118"/>
      <c r="D4296" s="118"/>
      <c r="E4296" s="118"/>
      <c r="F4296" s="118"/>
      <c r="G4296" s="118"/>
      <c r="H4296" s="118"/>
      <c r="I4296" s="118"/>
      <c r="J4296" s="118"/>
      <c r="K4296" s="118"/>
      <c r="L4296" s="118"/>
      <c r="M4296" s="118"/>
      <c r="N4296" s="93"/>
    </row>
    <row r="4297" spans="2:14">
      <c r="B4297" s="118"/>
      <c r="C4297" s="118"/>
      <c r="D4297" s="118"/>
      <c r="E4297" s="118"/>
      <c r="F4297" s="118"/>
      <c r="G4297" s="118"/>
      <c r="H4297" s="118"/>
      <c r="I4297" s="118"/>
      <c r="J4297" s="118"/>
      <c r="K4297" s="118"/>
      <c r="L4297" s="118"/>
      <c r="M4297" s="118"/>
      <c r="N4297" s="93"/>
    </row>
    <row r="4298" spans="2:14">
      <c r="B4298" s="118"/>
      <c r="C4298" s="118"/>
      <c r="D4298" s="118"/>
      <c r="E4298" s="118"/>
      <c r="F4298" s="118"/>
      <c r="G4298" s="118"/>
      <c r="H4298" s="118"/>
      <c r="I4298" s="118"/>
      <c r="J4298" s="118"/>
      <c r="K4298" s="118"/>
      <c r="L4298" s="118"/>
      <c r="M4298" s="118"/>
      <c r="N4298" s="93"/>
    </row>
    <row r="4299" spans="2:14">
      <c r="B4299" s="118"/>
      <c r="C4299" s="118"/>
      <c r="D4299" s="118"/>
      <c r="E4299" s="118"/>
      <c r="F4299" s="118"/>
      <c r="G4299" s="118"/>
      <c r="H4299" s="118"/>
      <c r="I4299" s="118"/>
      <c r="J4299" s="118"/>
      <c r="K4299" s="118"/>
      <c r="L4299" s="118"/>
      <c r="M4299" s="118"/>
      <c r="N4299" s="93"/>
    </row>
    <row r="4300" spans="2:14">
      <c r="B4300" s="118"/>
      <c r="C4300" s="118"/>
      <c r="D4300" s="118"/>
      <c r="E4300" s="118"/>
      <c r="F4300" s="118"/>
      <c r="G4300" s="118"/>
      <c r="H4300" s="118"/>
      <c r="I4300" s="118"/>
      <c r="J4300" s="118"/>
      <c r="K4300" s="118"/>
      <c r="L4300" s="118"/>
      <c r="M4300" s="118"/>
      <c r="N4300" s="93"/>
    </row>
    <row r="4301" spans="2:14">
      <c r="B4301" s="118"/>
      <c r="C4301" s="118"/>
      <c r="D4301" s="118"/>
      <c r="E4301" s="118"/>
      <c r="F4301" s="118"/>
      <c r="G4301" s="118"/>
      <c r="H4301" s="118"/>
      <c r="I4301" s="118"/>
      <c r="J4301" s="118"/>
      <c r="K4301" s="118"/>
      <c r="L4301" s="118"/>
      <c r="M4301" s="118"/>
      <c r="N4301" s="93"/>
    </row>
    <row r="4302" spans="2:14">
      <c r="B4302" s="118"/>
      <c r="C4302" s="118"/>
      <c r="D4302" s="118"/>
      <c r="E4302" s="118"/>
      <c r="F4302" s="118"/>
      <c r="G4302" s="118"/>
      <c r="H4302" s="118"/>
      <c r="I4302" s="118"/>
      <c r="J4302" s="118"/>
      <c r="K4302" s="118"/>
      <c r="L4302" s="118"/>
      <c r="M4302" s="118"/>
      <c r="N4302" s="93"/>
    </row>
    <row r="4303" spans="2:14">
      <c r="B4303" s="118"/>
      <c r="C4303" s="118"/>
      <c r="D4303" s="118"/>
      <c r="E4303" s="118"/>
      <c r="F4303" s="118"/>
      <c r="G4303" s="118"/>
      <c r="H4303" s="118"/>
      <c r="I4303" s="118"/>
      <c r="J4303" s="118"/>
      <c r="K4303" s="118"/>
      <c r="L4303" s="118"/>
      <c r="M4303" s="118"/>
      <c r="N4303" s="93"/>
    </row>
    <row r="4304" spans="2:14">
      <c r="B4304" s="118"/>
      <c r="C4304" s="118"/>
      <c r="D4304" s="118"/>
      <c r="E4304" s="118"/>
      <c r="F4304" s="118"/>
      <c r="G4304" s="118"/>
      <c r="H4304" s="118"/>
      <c r="I4304" s="118"/>
      <c r="J4304" s="118"/>
      <c r="K4304" s="118"/>
      <c r="L4304" s="118"/>
      <c r="M4304" s="118"/>
      <c r="N4304" s="93"/>
    </row>
    <row r="4305" spans="2:14">
      <c r="B4305" s="118"/>
      <c r="C4305" s="118"/>
      <c r="D4305" s="118"/>
      <c r="E4305" s="118"/>
      <c r="F4305" s="118"/>
      <c r="G4305" s="118"/>
      <c r="H4305" s="118"/>
      <c r="I4305" s="118"/>
      <c r="J4305" s="118"/>
      <c r="K4305" s="118"/>
      <c r="L4305" s="118"/>
      <c r="M4305" s="118"/>
      <c r="N4305" s="93"/>
    </row>
    <row r="4306" spans="2:14">
      <c r="B4306" s="118"/>
      <c r="C4306" s="118"/>
      <c r="D4306" s="118"/>
      <c r="E4306" s="118"/>
      <c r="F4306" s="118"/>
      <c r="G4306" s="118"/>
      <c r="H4306" s="118"/>
      <c r="I4306" s="118"/>
      <c r="J4306" s="118"/>
      <c r="K4306" s="118"/>
      <c r="L4306" s="118"/>
      <c r="M4306" s="118"/>
      <c r="N4306" s="93"/>
    </row>
    <row r="4307" spans="2:14">
      <c r="B4307" s="118"/>
      <c r="C4307" s="118"/>
      <c r="D4307" s="118"/>
      <c r="E4307" s="118"/>
      <c r="F4307" s="118"/>
      <c r="G4307" s="118"/>
      <c r="H4307" s="118"/>
      <c r="I4307" s="118"/>
      <c r="J4307" s="118"/>
      <c r="K4307" s="118"/>
      <c r="L4307" s="118"/>
      <c r="M4307" s="118"/>
      <c r="N4307" s="93"/>
    </row>
    <row r="4308" spans="2:14">
      <c r="B4308" s="118"/>
      <c r="C4308" s="118"/>
      <c r="D4308" s="118"/>
      <c r="E4308" s="118"/>
      <c r="F4308" s="118"/>
      <c r="G4308" s="118"/>
      <c r="H4308" s="118"/>
      <c r="I4308" s="118"/>
      <c r="J4308" s="118"/>
      <c r="K4308" s="118"/>
      <c r="L4308" s="118"/>
      <c r="M4308" s="118"/>
      <c r="N4308" s="93"/>
    </row>
    <row r="4309" spans="2:14">
      <c r="B4309" s="118"/>
      <c r="C4309" s="118"/>
      <c r="D4309" s="118"/>
      <c r="E4309" s="118"/>
      <c r="F4309" s="118"/>
      <c r="G4309" s="118"/>
      <c r="H4309" s="118"/>
      <c r="I4309" s="118"/>
      <c r="J4309" s="118"/>
      <c r="K4309" s="118"/>
      <c r="L4309" s="118"/>
      <c r="M4309" s="118"/>
      <c r="N4309" s="93"/>
    </row>
    <row r="4310" spans="2:14">
      <c r="B4310" s="118"/>
      <c r="C4310" s="118"/>
      <c r="D4310" s="118"/>
      <c r="E4310" s="118"/>
      <c r="F4310" s="118"/>
      <c r="G4310" s="118"/>
      <c r="H4310" s="118"/>
      <c r="I4310" s="118"/>
      <c r="J4310" s="118"/>
      <c r="K4310" s="118"/>
      <c r="L4310" s="118"/>
      <c r="M4310" s="118"/>
      <c r="N4310" s="93"/>
    </row>
    <row r="4311" spans="2:14">
      <c r="B4311" s="118"/>
      <c r="C4311" s="118"/>
      <c r="D4311" s="118"/>
      <c r="E4311" s="118"/>
      <c r="F4311" s="118"/>
      <c r="G4311" s="118"/>
      <c r="H4311" s="118"/>
      <c r="I4311" s="118"/>
      <c r="J4311" s="118"/>
      <c r="K4311" s="118"/>
      <c r="L4311" s="118"/>
      <c r="M4311" s="118"/>
      <c r="N4311" s="93"/>
    </row>
    <row r="4312" spans="2:14">
      <c r="B4312" s="118"/>
      <c r="C4312" s="118"/>
      <c r="D4312" s="118"/>
      <c r="E4312" s="118"/>
      <c r="F4312" s="118"/>
      <c r="G4312" s="118"/>
      <c r="H4312" s="118"/>
      <c r="I4312" s="118"/>
      <c r="J4312" s="118"/>
      <c r="K4312" s="118"/>
      <c r="L4312" s="118"/>
      <c r="M4312" s="118"/>
      <c r="N4312" s="93"/>
    </row>
    <row r="4313" spans="2:14">
      <c r="B4313" s="118"/>
      <c r="C4313" s="118"/>
      <c r="D4313" s="118"/>
      <c r="E4313" s="118"/>
      <c r="F4313" s="118"/>
      <c r="G4313" s="118"/>
      <c r="H4313" s="118"/>
      <c r="I4313" s="118"/>
      <c r="J4313" s="118"/>
      <c r="K4313" s="118"/>
      <c r="L4313" s="118"/>
      <c r="M4313" s="118"/>
      <c r="N4313" s="93"/>
    </row>
    <row r="4314" spans="2:14">
      <c r="B4314" s="118"/>
      <c r="C4314" s="118"/>
      <c r="D4314" s="118"/>
      <c r="E4314" s="118"/>
      <c r="F4314" s="118"/>
      <c r="G4314" s="118"/>
      <c r="H4314" s="118"/>
      <c r="I4314" s="118"/>
      <c r="J4314" s="118"/>
      <c r="K4314" s="118"/>
      <c r="L4314" s="118"/>
      <c r="M4314" s="118"/>
      <c r="N4314" s="93"/>
    </row>
    <row r="4315" spans="2:14">
      <c r="B4315" s="118"/>
      <c r="C4315" s="118"/>
      <c r="D4315" s="118"/>
      <c r="E4315" s="118"/>
      <c r="F4315" s="118"/>
      <c r="G4315" s="118"/>
      <c r="H4315" s="118"/>
      <c r="I4315" s="118"/>
      <c r="J4315" s="118"/>
      <c r="K4315" s="118"/>
      <c r="L4315" s="118"/>
      <c r="M4315" s="118"/>
      <c r="N4315" s="93"/>
    </row>
    <row r="4316" spans="2:14">
      <c r="B4316" s="118"/>
      <c r="C4316" s="118"/>
      <c r="D4316" s="118"/>
      <c r="E4316" s="118"/>
      <c r="F4316" s="118"/>
      <c r="G4316" s="118"/>
      <c r="H4316" s="118"/>
      <c r="I4316" s="118"/>
      <c r="J4316" s="118"/>
      <c r="K4316" s="118"/>
      <c r="L4316" s="118"/>
      <c r="M4316" s="118"/>
      <c r="N4316" s="93"/>
    </row>
    <row r="4317" spans="2:14">
      <c r="B4317" s="118"/>
      <c r="C4317" s="118"/>
      <c r="D4317" s="118"/>
      <c r="E4317" s="118"/>
      <c r="F4317" s="118"/>
      <c r="G4317" s="118"/>
      <c r="H4317" s="118"/>
      <c r="I4317" s="118"/>
      <c r="J4317" s="118"/>
      <c r="K4317" s="118"/>
      <c r="L4317" s="118"/>
      <c r="M4317" s="118"/>
      <c r="N4317" s="93"/>
    </row>
    <row r="4318" spans="2:14">
      <c r="B4318" s="118"/>
      <c r="C4318" s="118"/>
      <c r="D4318" s="118"/>
      <c r="E4318" s="118"/>
      <c r="F4318" s="118"/>
      <c r="G4318" s="118"/>
      <c r="H4318" s="118"/>
      <c r="I4318" s="118"/>
      <c r="J4318" s="118"/>
      <c r="K4318" s="118"/>
      <c r="L4318" s="118"/>
      <c r="M4318" s="118"/>
      <c r="N4318" s="93"/>
    </row>
    <row r="4319" spans="2:14">
      <c r="B4319" s="118"/>
      <c r="C4319" s="118"/>
      <c r="D4319" s="118"/>
      <c r="E4319" s="118"/>
      <c r="F4319" s="118"/>
      <c r="G4319" s="118"/>
      <c r="H4319" s="118"/>
      <c r="I4319" s="118"/>
      <c r="J4319" s="118"/>
      <c r="K4319" s="118"/>
      <c r="L4319" s="118"/>
      <c r="M4319" s="118"/>
      <c r="N4319" s="93"/>
    </row>
    <row r="4320" spans="2:14">
      <c r="B4320" s="118"/>
      <c r="C4320" s="118"/>
      <c r="D4320" s="118"/>
      <c r="E4320" s="118"/>
      <c r="F4320" s="118"/>
      <c r="G4320" s="118"/>
      <c r="H4320" s="118"/>
      <c r="I4320" s="118"/>
      <c r="J4320" s="118"/>
      <c r="K4320" s="118"/>
      <c r="L4320" s="118"/>
      <c r="M4320" s="118"/>
      <c r="N4320" s="93"/>
    </row>
    <row r="4321" spans="2:14">
      <c r="B4321" s="118"/>
      <c r="C4321" s="118"/>
      <c r="D4321" s="118"/>
      <c r="E4321" s="118"/>
      <c r="F4321" s="118"/>
      <c r="G4321" s="118"/>
      <c r="H4321" s="118"/>
      <c r="I4321" s="118"/>
      <c r="J4321" s="118"/>
      <c r="K4321" s="118"/>
      <c r="L4321" s="118"/>
      <c r="M4321" s="118"/>
      <c r="N4321" s="93"/>
    </row>
    <row r="4322" spans="2:14">
      <c r="B4322" s="118"/>
      <c r="C4322" s="118"/>
      <c r="D4322" s="118"/>
      <c r="E4322" s="118"/>
      <c r="F4322" s="118"/>
      <c r="G4322" s="118"/>
      <c r="H4322" s="118"/>
      <c r="I4322" s="118"/>
      <c r="J4322" s="118"/>
      <c r="K4322" s="118"/>
      <c r="L4322" s="118"/>
      <c r="M4322" s="118"/>
      <c r="N4322" s="93"/>
    </row>
    <row r="4323" spans="2:14">
      <c r="B4323" s="118"/>
      <c r="C4323" s="118"/>
      <c r="D4323" s="118"/>
      <c r="E4323" s="118"/>
      <c r="F4323" s="118"/>
      <c r="G4323" s="118"/>
      <c r="H4323" s="118"/>
      <c r="I4323" s="118"/>
      <c r="J4323" s="118"/>
      <c r="K4323" s="118"/>
      <c r="L4323" s="118"/>
      <c r="M4323" s="118"/>
      <c r="N4323" s="93"/>
    </row>
    <row r="4324" spans="2:14">
      <c r="B4324" s="118"/>
      <c r="C4324" s="118"/>
      <c r="D4324" s="118"/>
      <c r="E4324" s="118"/>
      <c r="F4324" s="118"/>
      <c r="G4324" s="118"/>
      <c r="H4324" s="118"/>
      <c r="I4324" s="118"/>
      <c r="J4324" s="118"/>
      <c r="K4324" s="118"/>
      <c r="L4324" s="118"/>
      <c r="M4324" s="118"/>
      <c r="N4324" s="93"/>
    </row>
    <row r="4325" spans="2:14">
      <c r="B4325" s="118"/>
      <c r="C4325" s="118"/>
      <c r="D4325" s="118"/>
      <c r="E4325" s="118"/>
      <c r="F4325" s="118"/>
      <c r="G4325" s="118"/>
      <c r="H4325" s="118"/>
      <c r="I4325" s="118"/>
      <c r="J4325" s="118"/>
      <c r="K4325" s="118"/>
      <c r="L4325" s="118"/>
      <c r="M4325" s="118"/>
      <c r="N4325" s="93"/>
    </row>
    <row r="4326" spans="2:14">
      <c r="B4326" s="118"/>
      <c r="C4326" s="118"/>
      <c r="D4326" s="118"/>
      <c r="E4326" s="118"/>
      <c r="F4326" s="118"/>
      <c r="G4326" s="118"/>
      <c r="H4326" s="118"/>
      <c r="I4326" s="118"/>
      <c r="J4326" s="118"/>
      <c r="K4326" s="118"/>
      <c r="L4326" s="118"/>
      <c r="M4326" s="118"/>
      <c r="N4326" s="93"/>
    </row>
    <row r="4327" spans="2:14">
      <c r="B4327" s="118"/>
      <c r="C4327" s="118"/>
      <c r="D4327" s="118"/>
      <c r="E4327" s="118"/>
      <c r="F4327" s="118"/>
      <c r="G4327" s="118"/>
      <c r="H4327" s="118"/>
      <c r="I4327" s="118"/>
      <c r="J4327" s="118"/>
      <c r="K4327" s="118"/>
      <c r="L4327" s="118"/>
      <c r="M4327" s="118"/>
      <c r="N4327" s="93"/>
    </row>
    <row r="4328" spans="2:14">
      <c r="B4328" s="118"/>
      <c r="C4328" s="118"/>
      <c r="D4328" s="118"/>
      <c r="E4328" s="118"/>
      <c r="F4328" s="118"/>
      <c r="G4328" s="118"/>
      <c r="H4328" s="118"/>
      <c r="I4328" s="118"/>
      <c r="J4328" s="118"/>
      <c r="K4328" s="118"/>
      <c r="L4328" s="118"/>
      <c r="M4328" s="118"/>
      <c r="N4328" s="93"/>
    </row>
    <row r="4329" spans="2:14">
      <c r="B4329" s="118"/>
      <c r="C4329" s="118"/>
      <c r="D4329" s="118"/>
      <c r="E4329" s="118"/>
      <c r="F4329" s="118"/>
      <c r="G4329" s="118"/>
      <c r="H4329" s="118"/>
      <c r="I4329" s="118"/>
      <c r="J4329" s="118"/>
      <c r="K4329" s="118"/>
      <c r="L4329" s="118"/>
      <c r="M4329" s="118"/>
      <c r="N4329" s="93"/>
    </row>
    <row r="4330" spans="2:14">
      <c r="B4330" s="118"/>
      <c r="C4330" s="118"/>
      <c r="D4330" s="118"/>
      <c r="E4330" s="118"/>
      <c r="F4330" s="118"/>
      <c r="G4330" s="118"/>
      <c r="H4330" s="118"/>
      <c r="I4330" s="118"/>
      <c r="J4330" s="118"/>
      <c r="K4330" s="118"/>
      <c r="L4330" s="118"/>
      <c r="M4330" s="118"/>
      <c r="N4330" s="93"/>
    </row>
    <row r="4331" spans="2:14">
      <c r="B4331" s="118"/>
      <c r="C4331" s="118"/>
      <c r="D4331" s="118"/>
      <c r="E4331" s="118"/>
      <c r="F4331" s="118"/>
      <c r="G4331" s="118"/>
      <c r="H4331" s="118"/>
      <c r="I4331" s="118"/>
      <c r="J4331" s="118"/>
      <c r="K4331" s="118"/>
      <c r="L4331" s="118"/>
      <c r="M4331" s="118"/>
      <c r="N4331" s="93"/>
    </row>
    <row r="4332" spans="2:14">
      <c r="B4332" s="118"/>
      <c r="C4332" s="118"/>
      <c r="D4332" s="118"/>
      <c r="E4332" s="118"/>
      <c r="F4332" s="118"/>
      <c r="G4332" s="118"/>
      <c r="H4332" s="118"/>
      <c r="I4332" s="118"/>
      <c r="J4332" s="118"/>
      <c r="K4332" s="118"/>
      <c r="L4332" s="118"/>
      <c r="M4332" s="118"/>
      <c r="N4332" s="93"/>
    </row>
    <row r="4333" spans="2:14">
      <c r="B4333" s="118"/>
      <c r="C4333" s="118"/>
      <c r="D4333" s="118"/>
      <c r="E4333" s="118"/>
      <c r="F4333" s="118"/>
      <c r="G4333" s="118"/>
      <c r="H4333" s="118"/>
      <c r="I4333" s="118"/>
      <c r="J4333" s="118"/>
      <c r="K4333" s="118"/>
      <c r="L4333" s="118"/>
      <c r="M4333" s="118"/>
      <c r="N4333" s="93"/>
    </row>
    <row r="4334" spans="2:14">
      <c r="B4334" s="118"/>
      <c r="C4334" s="118"/>
      <c r="D4334" s="118"/>
      <c r="E4334" s="118"/>
      <c r="F4334" s="118"/>
      <c r="G4334" s="118"/>
      <c r="H4334" s="118"/>
      <c r="I4334" s="118"/>
      <c r="J4334" s="118"/>
      <c r="K4334" s="118"/>
      <c r="L4334" s="118"/>
      <c r="M4334" s="118"/>
      <c r="N4334" s="93"/>
    </row>
    <row r="4335" spans="2:14">
      <c r="B4335" s="118"/>
      <c r="C4335" s="118"/>
      <c r="D4335" s="118"/>
      <c r="E4335" s="118"/>
      <c r="F4335" s="118"/>
      <c r="G4335" s="118"/>
      <c r="H4335" s="118"/>
      <c r="I4335" s="118"/>
      <c r="J4335" s="118"/>
      <c r="K4335" s="118"/>
      <c r="L4335" s="118"/>
      <c r="M4335" s="118"/>
      <c r="N4335" s="93"/>
    </row>
    <row r="4336" spans="2:14">
      <c r="B4336" s="118"/>
      <c r="C4336" s="118"/>
      <c r="D4336" s="118"/>
      <c r="E4336" s="118"/>
      <c r="F4336" s="118"/>
      <c r="G4336" s="118"/>
      <c r="H4336" s="118"/>
      <c r="I4336" s="118"/>
      <c r="J4336" s="118"/>
      <c r="K4336" s="118"/>
      <c r="L4336" s="118"/>
      <c r="M4336" s="118"/>
      <c r="N4336" s="93"/>
    </row>
    <row r="4337" spans="2:14">
      <c r="B4337" s="118"/>
      <c r="C4337" s="118"/>
      <c r="D4337" s="118"/>
      <c r="E4337" s="118"/>
      <c r="F4337" s="118"/>
      <c r="G4337" s="118"/>
      <c r="H4337" s="118"/>
      <c r="I4337" s="118"/>
      <c r="J4337" s="118"/>
      <c r="K4337" s="118"/>
      <c r="L4337" s="118"/>
      <c r="M4337" s="118"/>
      <c r="N4337" s="93"/>
    </row>
    <row r="4338" spans="2:14">
      <c r="B4338" s="118"/>
      <c r="C4338" s="118"/>
      <c r="D4338" s="118"/>
      <c r="E4338" s="118"/>
      <c r="F4338" s="118"/>
      <c r="G4338" s="118"/>
      <c r="H4338" s="118"/>
      <c r="I4338" s="118"/>
      <c r="J4338" s="118"/>
      <c r="K4338" s="118"/>
      <c r="L4338" s="118"/>
      <c r="M4338" s="118"/>
      <c r="N4338" s="93"/>
    </row>
    <row r="4339" spans="2:14">
      <c r="B4339" s="118"/>
      <c r="C4339" s="118"/>
      <c r="D4339" s="118"/>
      <c r="E4339" s="118"/>
      <c r="F4339" s="118"/>
      <c r="G4339" s="118"/>
      <c r="H4339" s="118"/>
      <c r="I4339" s="118"/>
      <c r="J4339" s="118"/>
      <c r="K4339" s="118"/>
      <c r="L4339" s="118"/>
      <c r="M4339" s="118"/>
      <c r="N4339" s="93"/>
    </row>
    <row r="4340" spans="2:14">
      <c r="B4340" s="118"/>
      <c r="C4340" s="118"/>
      <c r="D4340" s="118"/>
      <c r="E4340" s="118"/>
      <c r="F4340" s="118"/>
      <c r="G4340" s="118"/>
      <c r="H4340" s="118"/>
      <c r="I4340" s="118"/>
      <c r="J4340" s="118"/>
      <c r="K4340" s="118"/>
      <c r="L4340" s="118"/>
      <c r="M4340" s="118"/>
      <c r="N4340" s="93"/>
    </row>
    <row r="4341" spans="2:14">
      <c r="B4341" s="118"/>
      <c r="C4341" s="118"/>
      <c r="D4341" s="118"/>
      <c r="E4341" s="118"/>
      <c r="F4341" s="118"/>
      <c r="G4341" s="118"/>
      <c r="H4341" s="118"/>
      <c r="I4341" s="118"/>
      <c r="J4341" s="118"/>
      <c r="K4341" s="118"/>
      <c r="L4341" s="118"/>
      <c r="M4341" s="118"/>
      <c r="N4341" s="93"/>
    </row>
    <row r="4342" spans="2:14">
      <c r="B4342" s="118"/>
      <c r="C4342" s="118"/>
      <c r="D4342" s="118"/>
      <c r="E4342" s="118"/>
      <c r="F4342" s="118"/>
      <c r="G4342" s="118"/>
      <c r="H4342" s="118"/>
      <c r="I4342" s="118"/>
      <c r="J4342" s="118"/>
      <c r="K4342" s="118"/>
      <c r="L4342" s="118"/>
      <c r="M4342" s="118"/>
      <c r="N4342" s="93"/>
    </row>
    <row r="4343" spans="2:14">
      <c r="B4343" s="118"/>
      <c r="C4343" s="118"/>
      <c r="D4343" s="118"/>
      <c r="E4343" s="118"/>
      <c r="F4343" s="118"/>
      <c r="G4343" s="118"/>
      <c r="H4343" s="118"/>
      <c r="I4343" s="118"/>
      <c r="J4343" s="118"/>
      <c r="K4343" s="118"/>
      <c r="L4343" s="118"/>
      <c r="M4343" s="118"/>
      <c r="N4343" s="93"/>
    </row>
    <row r="4344" spans="2:14">
      <c r="B4344" s="118"/>
      <c r="C4344" s="118"/>
      <c r="D4344" s="118"/>
      <c r="E4344" s="118"/>
      <c r="F4344" s="118"/>
      <c r="G4344" s="118"/>
      <c r="H4344" s="118"/>
      <c r="I4344" s="118"/>
      <c r="J4344" s="118"/>
      <c r="K4344" s="118"/>
      <c r="L4344" s="118"/>
      <c r="M4344" s="118"/>
      <c r="N4344" s="93"/>
    </row>
    <row r="4345" spans="2:14">
      <c r="B4345" s="118"/>
      <c r="C4345" s="118"/>
      <c r="D4345" s="118"/>
      <c r="E4345" s="118"/>
      <c r="F4345" s="118"/>
      <c r="G4345" s="118"/>
      <c r="H4345" s="118"/>
      <c r="I4345" s="118"/>
      <c r="J4345" s="118"/>
      <c r="K4345" s="118"/>
      <c r="L4345" s="118"/>
      <c r="M4345" s="118"/>
      <c r="N4345" s="93"/>
    </row>
    <row r="4346" spans="2:14">
      <c r="B4346" s="118"/>
      <c r="C4346" s="118"/>
      <c r="D4346" s="118"/>
      <c r="E4346" s="118"/>
      <c r="F4346" s="118"/>
      <c r="G4346" s="118"/>
      <c r="H4346" s="118"/>
      <c r="I4346" s="118"/>
      <c r="J4346" s="118"/>
      <c r="K4346" s="118"/>
      <c r="L4346" s="118"/>
      <c r="M4346" s="118"/>
      <c r="N4346" s="93"/>
    </row>
    <row r="4347" spans="2:14">
      <c r="B4347" s="118"/>
      <c r="C4347" s="118"/>
      <c r="D4347" s="118"/>
      <c r="E4347" s="118"/>
      <c r="F4347" s="118"/>
      <c r="G4347" s="118"/>
      <c r="H4347" s="118"/>
      <c r="I4347" s="118"/>
      <c r="J4347" s="118"/>
      <c r="K4347" s="118"/>
      <c r="L4347" s="118"/>
      <c r="M4347" s="118"/>
      <c r="N4347" s="93"/>
    </row>
    <row r="4348" spans="2:14">
      <c r="B4348" s="118"/>
      <c r="C4348" s="118"/>
      <c r="D4348" s="118"/>
      <c r="E4348" s="118"/>
      <c r="F4348" s="118"/>
      <c r="G4348" s="118"/>
      <c r="H4348" s="118"/>
      <c r="I4348" s="118"/>
      <c r="J4348" s="118"/>
      <c r="K4348" s="118"/>
      <c r="L4348" s="118"/>
      <c r="M4348" s="118"/>
      <c r="N4348" s="93"/>
    </row>
    <row r="4349" spans="2:14">
      <c r="B4349" s="118"/>
      <c r="C4349" s="118"/>
      <c r="D4349" s="118"/>
      <c r="E4349" s="118"/>
      <c r="F4349" s="118"/>
      <c r="G4349" s="118"/>
      <c r="H4349" s="118"/>
      <c r="I4349" s="118"/>
      <c r="J4349" s="118"/>
      <c r="K4349" s="118"/>
      <c r="L4349" s="118"/>
      <c r="M4349" s="118"/>
      <c r="N4349" s="93"/>
    </row>
    <row r="4350" spans="2:14">
      <c r="B4350" s="118"/>
      <c r="C4350" s="118"/>
      <c r="D4350" s="118"/>
      <c r="E4350" s="118"/>
      <c r="F4350" s="118"/>
      <c r="G4350" s="118"/>
      <c r="H4350" s="118"/>
      <c r="I4350" s="118"/>
      <c r="J4350" s="118"/>
      <c r="K4350" s="118"/>
      <c r="L4350" s="118"/>
      <c r="M4350" s="118"/>
      <c r="N4350" s="93"/>
    </row>
    <row r="4351" spans="2:14">
      <c r="B4351" s="118"/>
      <c r="C4351" s="118"/>
      <c r="D4351" s="118"/>
      <c r="E4351" s="118"/>
      <c r="F4351" s="118"/>
      <c r="G4351" s="118"/>
      <c r="H4351" s="118"/>
      <c r="I4351" s="118"/>
      <c r="J4351" s="118"/>
      <c r="K4351" s="118"/>
      <c r="L4351" s="118"/>
      <c r="M4351" s="118"/>
      <c r="N4351" s="93"/>
    </row>
    <row r="4352" spans="2:14">
      <c r="B4352" s="118"/>
      <c r="C4352" s="118"/>
      <c r="D4352" s="118"/>
      <c r="E4352" s="118"/>
      <c r="F4352" s="118"/>
      <c r="G4352" s="118"/>
      <c r="H4352" s="118"/>
      <c r="I4352" s="118"/>
      <c r="J4352" s="118"/>
      <c r="K4352" s="118"/>
      <c r="L4352" s="118"/>
      <c r="M4352" s="118"/>
      <c r="N4352" s="93"/>
    </row>
    <row r="4353" spans="2:14">
      <c r="B4353" s="118"/>
      <c r="C4353" s="118"/>
      <c r="D4353" s="118"/>
      <c r="E4353" s="118"/>
      <c r="F4353" s="118"/>
      <c r="G4353" s="118"/>
      <c r="H4353" s="118"/>
      <c r="I4353" s="118"/>
      <c r="J4353" s="118"/>
      <c r="K4353" s="118"/>
      <c r="L4353" s="118"/>
      <c r="M4353" s="118"/>
      <c r="N4353" s="93"/>
    </row>
    <row r="4354" spans="2:14">
      <c r="B4354" s="118"/>
      <c r="C4354" s="118"/>
      <c r="D4354" s="118"/>
      <c r="E4354" s="118"/>
      <c r="F4354" s="118"/>
      <c r="G4354" s="118"/>
      <c r="H4354" s="118"/>
      <c r="I4354" s="118"/>
      <c r="J4354" s="118"/>
      <c r="K4354" s="118"/>
      <c r="L4354" s="118"/>
      <c r="M4354" s="118"/>
      <c r="N4354" s="93"/>
    </row>
    <row r="4355" spans="2:14">
      <c r="B4355" s="118"/>
      <c r="C4355" s="118"/>
      <c r="D4355" s="118"/>
      <c r="E4355" s="118"/>
      <c r="F4355" s="118"/>
      <c r="G4355" s="118"/>
      <c r="H4355" s="118"/>
      <c r="I4355" s="118"/>
      <c r="J4355" s="118"/>
      <c r="K4355" s="118"/>
      <c r="L4355" s="118"/>
      <c r="M4355" s="118"/>
      <c r="N4355" s="93"/>
    </row>
    <row r="4356" spans="2:14">
      <c r="B4356" s="118"/>
      <c r="C4356" s="118"/>
      <c r="D4356" s="118"/>
      <c r="E4356" s="118"/>
      <c r="F4356" s="118"/>
      <c r="G4356" s="118"/>
      <c r="H4356" s="118"/>
      <c r="I4356" s="118"/>
      <c r="J4356" s="118"/>
      <c r="K4356" s="118"/>
      <c r="L4356" s="118"/>
      <c r="M4356" s="118"/>
      <c r="N4356" s="93"/>
    </row>
    <row r="4357" spans="2:14">
      <c r="B4357" s="118"/>
      <c r="C4357" s="118"/>
      <c r="D4357" s="118"/>
      <c r="E4357" s="118"/>
      <c r="F4357" s="118"/>
      <c r="G4357" s="118"/>
      <c r="H4357" s="118"/>
      <c r="I4357" s="118"/>
      <c r="J4357" s="118"/>
      <c r="K4357" s="118"/>
      <c r="L4357" s="118"/>
      <c r="M4357" s="118"/>
      <c r="N4357" s="93"/>
    </row>
    <row r="4358" spans="2:14">
      <c r="B4358" s="118"/>
      <c r="C4358" s="118"/>
      <c r="D4358" s="118"/>
      <c r="E4358" s="118"/>
      <c r="F4358" s="118"/>
      <c r="G4358" s="118"/>
      <c r="H4358" s="118"/>
      <c r="I4358" s="118"/>
      <c r="J4358" s="118"/>
      <c r="K4358" s="118"/>
      <c r="L4358" s="118"/>
      <c r="M4358" s="118"/>
      <c r="N4358" s="93"/>
    </row>
    <row r="4359" spans="2:14">
      <c r="B4359" s="118"/>
      <c r="C4359" s="118"/>
      <c r="D4359" s="118"/>
      <c r="E4359" s="118"/>
      <c r="F4359" s="118"/>
      <c r="G4359" s="118"/>
      <c r="H4359" s="118"/>
      <c r="I4359" s="118"/>
      <c r="J4359" s="118"/>
      <c r="K4359" s="118"/>
      <c r="L4359" s="118"/>
      <c r="M4359" s="118"/>
      <c r="N4359" s="93"/>
    </row>
    <row r="4360" spans="2:14">
      <c r="B4360" s="118"/>
      <c r="C4360" s="118"/>
      <c r="D4360" s="118"/>
      <c r="E4360" s="118"/>
      <c r="F4360" s="118"/>
      <c r="G4360" s="118"/>
      <c r="H4360" s="118"/>
      <c r="I4360" s="118"/>
      <c r="J4360" s="118"/>
      <c r="K4360" s="118"/>
      <c r="L4360" s="118"/>
      <c r="M4360" s="118"/>
      <c r="N4360" s="93"/>
    </row>
    <row r="4361" spans="2:14">
      <c r="B4361" s="118"/>
      <c r="C4361" s="118"/>
      <c r="D4361" s="118"/>
      <c r="E4361" s="118"/>
      <c r="F4361" s="118"/>
      <c r="G4361" s="118"/>
      <c r="H4361" s="118"/>
      <c r="I4361" s="118"/>
      <c r="J4361" s="118"/>
      <c r="K4361" s="118"/>
      <c r="L4361" s="118"/>
      <c r="M4361" s="118"/>
      <c r="N4361" s="93"/>
    </row>
    <row r="4362" spans="2:14">
      <c r="B4362" s="118"/>
      <c r="C4362" s="118"/>
      <c r="D4362" s="118"/>
      <c r="E4362" s="118"/>
      <c r="F4362" s="118"/>
      <c r="G4362" s="118"/>
      <c r="H4362" s="118"/>
      <c r="I4362" s="118"/>
      <c r="J4362" s="118"/>
      <c r="K4362" s="118"/>
      <c r="L4362" s="118"/>
      <c r="M4362" s="118"/>
      <c r="N4362" s="93"/>
    </row>
    <row r="4363" spans="2:14">
      <c r="B4363" s="118"/>
      <c r="C4363" s="118"/>
      <c r="D4363" s="118"/>
      <c r="E4363" s="118"/>
      <c r="F4363" s="118"/>
      <c r="G4363" s="118"/>
      <c r="H4363" s="118"/>
      <c r="I4363" s="118"/>
      <c r="J4363" s="118"/>
      <c r="K4363" s="118"/>
      <c r="L4363" s="118"/>
      <c r="M4363" s="118"/>
      <c r="N4363" s="93"/>
    </row>
    <row r="4364" spans="2:14">
      <c r="B4364" s="118"/>
      <c r="C4364" s="118"/>
      <c r="D4364" s="118"/>
      <c r="E4364" s="118"/>
      <c r="F4364" s="118"/>
      <c r="G4364" s="118"/>
      <c r="H4364" s="118"/>
      <c r="I4364" s="118"/>
      <c r="J4364" s="118"/>
      <c r="K4364" s="118"/>
      <c r="L4364" s="118"/>
      <c r="M4364" s="118"/>
      <c r="N4364" s="93"/>
    </row>
    <row r="4365" spans="2:14">
      <c r="B4365" s="118"/>
      <c r="C4365" s="118"/>
      <c r="D4365" s="118"/>
      <c r="E4365" s="118"/>
      <c r="F4365" s="118"/>
      <c r="G4365" s="118"/>
      <c r="H4365" s="118"/>
      <c r="I4365" s="118"/>
      <c r="J4365" s="118"/>
      <c r="K4365" s="118"/>
      <c r="L4365" s="118"/>
      <c r="M4365" s="118"/>
      <c r="N4365" s="93"/>
    </row>
    <row r="4366" spans="2:14">
      <c r="B4366" s="118"/>
      <c r="C4366" s="118"/>
      <c r="D4366" s="118"/>
      <c r="E4366" s="118"/>
      <c r="F4366" s="118"/>
      <c r="G4366" s="118"/>
      <c r="H4366" s="118"/>
      <c r="I4366" s="118"/>
      <c r="J4366" s="118"/>
      <c r="K4366" s="118"/>
      <c r="L4366" s="118"/>
      <c r="M4366" s="118"/>
      <c r="N4366" s="93"/>
    </row>
    <row r="4367" spans="2:14">
      <c r="B4367" s="118"/>
      <c r="C4367" s="118"/>
      <c r="D4367" s="118"/>
      <c r="E4367" s="118"/>
      <c r="F4367" s="118"/>
      <c r="G4367" s="118"/>
      <c r="H4367" s="118"/>
      <c r="I4367" s="118"/>
      <c r="J4367" s="118"/>
      <c r="K4367" s="118"/>
      <c r="L4367" s="118"/>
      <c r="M4367" s="118"/>
      <c r="N4367" s="93"/>
    </row>
    <row r="4368" spans="2:14">
      <c r="B4368" s="118"/>
      <c r="C4368" s="118"/>
      <c r="D4368" s="118"/>
      <c r="E4368" s="118"/>
      <c r="F4368" s="118"/>
      <c r="G4368" s="118"/>
      <c r="H4368" s="118"/>
      <c r="I4368" s="118"/>
      <c r="J4368" s="118"/>
      <c r="K4368" s="118"/>
      <c r="L4368" s="118"/>
      <c r="M4368" s="118"/>
      <c r="N4368" s="93"/>
    </row>
    <row r="4369" spans="2:14">
      <c r="B4369" s="118"/>
      <c r="C4369" s="118"/>
      <c r="D4369" s="118"/>
      <c r="E4369" s="118"/>
      <c r="F4369" s="118"/>
      <c r="G4369" s="118"/>
      <c r="H4369" s="118"/>
      <c r="I4369" s="118"/>
      <c r="J4369" s="118"/>
      <c r="K4369" s="118"/>
      <c r="L4369" s="118"/>
      <c r="M4369" s="118"/>
      <c r="N4369" s="93"/>
    </row>
    <row r="4370" spans="2:14">
      <c r="B4370" s="118"/>
      <c r="C4370" s="118"/>
      <c r="D4370" s="118"/>
      <c r="E4370" s="118"/>
      <c r="F4370" s="118"/>
      <c r="G4370" s="118"/>
      <c r="H4370" s="118"/>
      <c r="I4370" s="118"/>
      <c r="J4370" s="118"/>
      <c r="K4370" s="118"/>
      <c r="L4370" s="118"/>
      <c r="M4370" s="118"/>
      <c r="N4370" s="93"/>
    </row>
    <row r="4371" spans="2:14">
      <c r="B4371" s="118"/>
      <c r="C4371" s="118"/>
      <c r="D4371" s="118"/>
      <c r="E4371" s="118"/>
      <c r="F4371" s="118"/>
      <c r="G4371" s="118"/>
      <c r="H4371" s="118"/>
      <c r="I4371" s="118"/>
      <c r="J4371" s="118"/>
      <c r="K4371" s="118"/>
      <c r="L4371" s="118"/>
      <c r="M4371" s="118"/>
      <c r="N4371" s="93"/>
    </row>
    <row r="4372" spans="2:14">
      <c r="B4372" s="118"/>
      <c r="C4372" s="118"/>
      <c r="D4372" s="118"/>
      <c r="E4372" s="118"/>
      <c r="F4372" s="118"/>
      <c r="G4372" s="118"/>
      <c r="H4372" s="118"/>
      <c r="I4372" s="118"/>
      <c r="J4372" s="118"/>
      <c r="K4372" s="118"/>
      <c r="L4372" s="118"/>
      <c r="M4372" s="118"/>
      <c r="N4372" s="93"/>
    </row>
    <row r="4373" spans="2:14">
      <c r="B4373" s="118"/>
      <c r="C4373" s="118"/>
      <c r="D4373" s="118"/>
      <c r="E4373" s="118"/>
      <c r="F4373" s="118"/>
      <c r="G4373" s="118"/>
      <c r="H4373" s="118"/>
      <c r="I4373" s="118"/>
      <c r="J4373" s="118"/>
      <c r="K4373" s="118"/>
      <c r="L4373" s="118"/>
      <c r="M4373" s="118"/>
      <c r="N4373" s="93"/>
    </row>
    <row r="4374" spans="2:14">
      <c r="B4374" s="118"/>
      <c r="C4374" s="118"/>
      <c r="D4374" s="118"/>
      <c r="E4374" s="118"/>
      <c r="F4374" s="118"/>
      <c r="G4374" s="118"/>
      <c r="H4374" s="118"/>
      <c r="I4374" s="118"/>
      <c r="J4374" s="118"/>
      <c r="K4374" s="118"/>
      <c r="L4374" s="118"/>
      <c r="M4374" s="118"/>
      <c r="N4374" s="93"/>
    </row>
    <row r="4375" spans="2:14">
      <c r="B4375" s="118"/>
      <c r="C4375" s="118"/>
      <c r="D4375" s="118"/>
      <c r="E4375" s="118"/>
      <c r="F4375" s="118"/>
      <c r="G4375" s="118"/>
      <c r="H4375" s="118"/>
      <c r="I4375" s="118"/>
      <c r="J4375" s="118"/>
      <c r="K4375" s="118"/>
      <c r="L4375" s="118"/>
      <c r="M4375" s="118"/>
      <c r="N4375" s="93"/>
    </row>
    <row r="4376" spans="2:14">
      <c r="B4376" s="118"/>
      <c r="C4376" s="118"/>
      <c r="D4376" s="118"/>
      <c r="E4376" s="118"/>
      <c r="F4376" s="118"/>
      <c r="G4376" s="118"/>
      <c r="H4376" s="118"/>
      <c r="I4376" s="118"/>
      <c r="J4376" s="118"/>
      <c r="K4376" s="118"/>
      <c r="L4376" s="118"/>
      <c r="M4376" s="118"/>
      <c r="N4376" s="93"/>
    </row>
    <row r="4377" spans="2:14">
      <c r="B4377" s="118"/>
      <c r="C4377" s="118"/>
      <c r="D4377" s="118"/>
      <c r="E4377" s="118"/>
      <c r="F4377" s="118"/>
      <c r="G4377" s="118"/>
      <c r="H4377" s="118"/>
      <c r="I4377" s="118"/>
      <c r="J4377" s="118"/>
      <c r="K4377" s="118"/>
      <c r="L4377" s="118"/>
      <c r="M4377" s="118"/>
      <c r="N4377" s="93"/>
    </row>
    <row r="4378" spans="2:14">
      <c r="B4378" s="118"/>
      <c r="C4378" s="118"/>
      <c r="D4378" s="118"/>
      <c r="E4378" s="118"/>
      <c r="F4378" s="118"/>
      <c r="G4378" s="118"/>
      <c r="H4378" s="118"/>
      <c r="I4378" s="118"/>
      <c r="J4378" s="118"/>
      <c r="K4378" s="118"/>
      <c r="L4378" s="118"/>
      <c r="M4378" s="118"/>
      <c r="N4378" s="93"/>
    </row>
    <row r="4379" spans="2:14">
      <c r="B4379" s="118"/>
      <c r="C4379" s="118"/>
      <c r="D4379" s="118"/>
      <c r="E4379" s="118"/>
      <c r="F4379" s="118"/>
      <c r="G4379" s="118"/>
      <c r="H4379" s="118"/>
      <c r="I4379" s="118"/>
      <c r="J4379" s="118"/>
      <c r="K4379" s="118"/>
      <c r="L4379" s="118"/>
      <c r="M4379" s="118"/>
      <c r="N4379" s="93"/>
    </row>
    <row r="4380" spans="2:14">
      <c r="B4380" s="118"/>
      <c r="C4380" s="118"/>
      <c r="D4380" s="118"/>
      <c r="E4380" s="118"/>
      <c r="F4380" s="118"/>
      <c r="G4380" s="118"/>
      <c r="H4380" s="118"/>
      <c r="I4380" s="118"/>
      <c r="J4380" s="118"/>
      <c r="K4380" s="118"/>
      <c r="L4380" s="118"/>
      <c r="M4380" s="118"/>
      <c r="N4380" s="93"/>
    </row>
    <row r="4381" spans="2:14">
      <c r="B4381" s="118"/>
      <c r="C4381" s="118"/>
      <c r="D4381" s="118"/>
      <c r="E4381" s="118"/>
      <c r="F4381" s="118"/>
      <c r="G4381" s="118"/>
      <c r="H4381" s="118"/>
      <c r="I4381" s="118"/>
      <c r="J4381" s="118"/>
      <c r="K4381" s="118"/>
      <c r="L4381" s="118"/>
      <c r="M4381" s="118"/>
      <c r="N4381" s="93"/>
    </row>
    <row r="4382" spans="2:14">
      <c r="B4382" s="118"/>
      <c r="C4382" s="118"/>
      <c r="D4382" s="118"/>
      <c r="E4382" s="118"/>
      <c r="F4382" s="118"/>
      <c r="G4382" s="118"/>
      <c r="H4382" s="118"/>
      <c r="I4382" s="118"/>
      <c r="J4382" s="118"/>
      <c r="K4382" s="118"/>
      <c r="L4382" s="118"/>
      <c r="M4382" s="118"/>
      <c r="N4382" s="93"/>
    </row>
    <row r="4383" spans="2:14">
      <c r="B4383" s="118"/>
      <c r="C4383" s="118"/>
      <c r="D4383" s="118"/>
      <c r="E4383" s="118"/>
      <c r="F4383" s="118"/>
      <c r="G4383" s="118"/>
      <c r="H4383" s="118"/>
      <c r="I4383" s="118"/>
      <c r="J4383" s="118"/>
      <c r="K4383" s="118"/>
      <c r="L4383" s="118"/>
      <c r="M4383" s="118"/>
      <c r="N4383" s="93"/>
    </row>
    <row r="4384" spans="2:14">
      <c r="B4384" s="118"/>
      <c r="C4384" s="118"/>
      <c r="D4384" s="118"/>
      <c r="E4384" s="118"/>
      <c r="F4384" s="118"/>
      <c r="G4384" s="118"/>
      <c r="H4384" s="118"/>
      <c r="I4384" s="118"/>
      <c r="J4384" s="118"/>
      <c r="K4384" s="118"/>
      <c r="L4384" s="118"/>
      <c r="M4384" s="118"/>
      <c r="N4384" s="93"/>
    </row>
    <row r="4385" spans="2:14">
      <c r="B4385" s="118"/>
      <c r="C4385" s="118"/>
      <c r="D4385" s="118"/>
      <c r="E4385" s="118"/>
      <c r="F4385" s="118"/>
      <c r="G4385" s="118"/>
      <c r="H4385" s="118"/>
      <c r="I4385" s="118"/>
      <c r="J4385" s="118"/>
      <c r="K4385" s="118"/>
      <c r="L4385" s="118"/>
      <c r="M4385" s="118"/>
      <c r="N4385" s="93"/>
    </row>
    <row r="4386" spans="2:14">
      <c r="B4386" s="118"/>
      <c r="C4386" s="118"/>
      <c r="D4386" s="118"/>
      <c r="E4386" s="118"/>
      <c r="F4386" s="118"/>
      <c r="G4386" s="118"/>
      <c r="H4386" s="118"/>
      <c r="I4386" s="118"/>
      <c r="J4386" s="118"/>
      <c r="K4386" s="118"/>
      <c r="L4386" s="118"/>
      <c r="M4386" s="118"/>
      <c r="N4386" s="93"/>
    </row>
    <row r="4387" spans="2:14">
      <c r="B4387" s="118"/>
      <c r="C4387" s="118"/>
      <c r="D4387" s="118"/>
      <c r="E4387" s="118"/>
      <c r="F4387" s="118"/>
      <c r="G4387" s="118"/>
      <c r="H4387" s="118"/>
      <c r="I4387" s="118"/>
      <c r="J4387" s="118"/>
      <c r="K4387" s="118"/>
      <c r="L4387" s="118"/>
      <c r="M4387" s="118"/>
      <c r="N4387" s="93"/>
    </row>
    <row r="4388" spans="2:14">
      <c r="B4388" s="118"/>
      <c r="C4388" s="118"/>
      <c r="D4388" s="118"/>
      <c r="E4388" s="118"/>
      <c r="F4388" s="118"/>
      <c r="G4388" s="118"/>
      <c r="H4388" s="118"/>
      <c r="I4388" s="118"/>
      <c r="J4388" s="118"/>
      <c r="K4388" s="118"/>
      <c r="L4388" s="118"/>
      <c r="M4388" s="118"/>
      <c r="N4388" s="93"/>
    </row>
    <row r="4389" spans="2:14">
      <c r="B4389" s="118"/>
      <c r="C4389" s="118"/>
      <c r="D4389" s="118"/>
      <c r="E4389" s="118"/>
      <c r="F4389" s="118"/>
      <c r="G4389" s="118"/>
      <c r="H4389" s="118"/>
      <c r="I4389" s="118"/>
      <c r="J4389" s="118"/>
      <c r="K4389" s="118"/>
      <c r="L4389" s="118"/>
      <c r="M4389" s="118"/>
      <c r="N4389" s="93"/>
    </row>
    <row r="4390" spans="2:14">
      <c r="B4390" s="118"/>
      <c r="C4390" s="118"/>
      <c r="D4390" s="118"/>
      <c r="E4390" s="118"/>
      <c r="F4390" s="118"/>
      <c r="G4390" s="118"/>
      <c r="H4390" s="118"/>
      <c r="I4390" s="118"/>
      <c r="J4390" s="118"/>
      <c r="K4390" s="118"/>
      <c r="L4390" s="118"/>
      <c r="M4390" s="118"/>
      <c r="N4390" s="93"/>
    </row>
    <row r="4391" spans="2:14">
      <c r="B4391" s="118"/>
      <c r="C4391" s="118"/>
      <c r="D4391" s="118"/>
      <c r="E4391" s="118"/>
      <c r="F4391" s="118"/>
      <c r="G4391" s="118"/>
      <c r="H4391" s="118"/>
      <c r="I4391" s="118"/>
      <c r="J4391" s="118"/>
      <c r="K4391" s="118"/>
      <c r="L4391" s="118"/>
      <c r="M4391" s="118"/>
      <c r="N4391" s="93"/>
    </row>
    <row r="4392" spans="2:14">
      <c r="B4392" s="118"/>
      <c r="C4392" s="118"/>
      <c r="D4392" s="118"/>
      <c r="E4392" s="118"/>
      <c r="F4392" s="118"/>
      <c r="G4392" s="118"/>
      <c r="H4392" s="118"/>
      <c r="I4392" s="118"/>
      <c r="J4392" s="118"/>
      <c r="K4392" s="118"/>
      <c r="L4392" s="118"/>
      <c r="M4392" s="118"/>
      <c r="N4392" s="93"/>
    </row>
    <row r="4393" spans="2:14">
      <c r="B4393" s="118"/>
      <c r="C4393" s="118"/>
      <c r="D4393" s="118"/>
      <c r="E4393" s="118"/>
      <c r="F4393" s="118"/>
      <c r="G4393" s="118"/>
      <c r="H4393" s="118"/>
      <c r="I4393" s="118"/>
      <c r="J4393" s="118"/>
      <c r="K4393" s="118"/>
      <c r="L4393" s="118"/>
      <c r="M4393" s="118"/>
      <c r="N4393" s="93"/>
    </row>
    <row r="4394" spans="2:14">
      <c r="B4394" s="118"/>
      <c r="C4394" s="118"/>
      <c r="D4394" s="118"/>
      <c r="E4394" s="118"/>
      <c r="F4394" s="118"/>
      <c r="G4394" s="118"/>
      <c r="H4394" s="118"/>
      <c r="I4394" s="118"/>
      <c r="J4394" s="118"/>
      <c r="K4394" s="118"/>
      <c r="L4394" s="118"/>
      <c r="M4394" s="118"/>
      <c r="N4394" s="93"/>
    </row>
    <row r="4395" spans="2:14">
      <c r="B4395" s="118"/>
      <c r="C4395" s="118"/>
      <c r="D4395" s="118"/>
      <c r="E4395" s="118"/>
      <c r="F4395" s="118"/>
      <c r="G4395" s="118"/>
      <c r="H4395" s="118"/>
      <c r="I4395" s="118"/>
      <c r="J4395" s="118"/>
      <c r="K4395" s="118"/>
      <c r="L4395" s="118"/>
      <c r="M4395" s="118"/>
      <c r="N4395" s="93"/>
    </row>
    <row r="4396" spans="2:14">
      <c r="B4396" s="118"/>
      <c r="C4396" s="118"/>
      <c r="D4396" s="118"/>
      <c r="E4396" s="118"/>
      <c r="F4396" s="118"/>
      <c r="G4396" s="118"/>
      <c r="H4396" s="118"/>
      <c r="I4396" s="118"/>
      <c r="J4396" s="118"/>
      <c r="K4396" s="118"/>
      <c r="L4396" s="118"/>
      <c r="M4396" s="118"/>
      <c r="N4396" s="93"/>
    </row>
    <row r="4397" spans="2:14">
      <c r="B4397" s="118"/>
      <c r="C4397" s="118"/>
      <c r="D4397" s="118"/>
      <c r="E4397" s="118"/>
      <c r="F4397" s="118"/>
      <c r="G4397" s="118"/>
      <c r="H4397" s="118"/>
      <c r="I4397" s="118"/>
      <c r="J4397" s="118"/>
      <c r="K4397" s="118"/>
      <c r="L4397" s="118"/>
      <c r="M4397" s="118"/>
      <c r="N4397" s="93"/>
    </row>
    <row r="4398" spans="2:14">
      <c r="B4398" s="118"/>
      <c r="C4398" s="118"/>
      <c r="D4398" s="118"/>
      <c r="E4398" s="118"/>
      <c r="F4398" s="118"/>
      <c r="G4398" s="118"/>
      <c r="H4398" s="118"/>
      <c r="I4398" s="118"/>
      <c r="J4398" s="118"/>
      <c r="K4398" s="118"/>
      <c r="L4398" s="118"/>
      <c r="M4398" s="118"/>
      <c r="N4398" s="93"/>
    </row>
    <row r="4399" spans="2:14">
      <c r="B4399" s="118"/>
      <c r="C4399" s="118"/>
      <c r="D4399" s="118"/>
      <c r="E4399" s="118"/>
      <c r="F4399" s="118"/>
      <c r="G4399" s="118"/>
      <c r="H4399" s="118"/>
      <c r="I4399" s="118"/>
      <c r="J4399" s="118"/>
      <c r="K4399" s="118"/>
      <c r="L4399" s="118"/>
      <c r="M4399" s="118"/>
      <c r="N4399" s="93"/>
    </row>
    <row r="4400" spans="2:14">
      <c r="B4400" s="118"/>
      <c r="C4400" s="118"/>
      <c r="D4400" s="118"/>
      <c r="E4400" s="118"/>
      <c r="F4400" s="118"/>
      <c r="G4400" s="118"/>
      <c r="H4400" s="118"/>
      <c r="I4400" s="118"/>
      <c r="J4400" s="118"/>
      <c r="K4400" s="118"/>
      <c r="L4400" s="118"/>
      <c r="M4400" s="118"/>
      <c r="N4400" s="93"/>
    </row>
    <row r="4401" spans="2:14">
      <c r="B4401" s="118"/>
      <c r="C4401" s="118"/>
      <c r="D4401" s="118"/>
      <c r="E4401" s="118"/>
      <c r="F4401" s="118"/>
      <c r="G4401" s="118"/>
      <c r="H4401" s="118"/>
      <c r="I4401" s="118"/>
      <c r="J4401" s="118"/>
      <c r="K4401" s="118"/>
      <c r="L4401" s="118"/>
      <c r="M4401" s="118"/>
      <c r="N4401" s="93"/>
    </row>
    <row r="4402" spans="2:14">
      <c r="B4402" s="118"/>
      <c r="C4402" s="118"/>
      <c r="D4402" s="118"/>
      <c r="E4402" s="118"/>
      <c r="F4402" s="118"/>
      <c r="G4402" s="118"/>
      <c r="H4402" s="118"/>
      <c r="I4402" s="118"/>
      <c r="J4402" s="118"/>
      <c r="K4402" s="118"/>
      <c r="L4402" s="118"/>
      <c r="M4402" s="118"/>
      <c r="N4402" s="93"/>
    </row>
    <row r="4403" spans="2:14">
      <c r="B4403" s="118"/>
      <c r="C4403" s="118"/>
      <c r="D4403" s="118"/>
      <c r="E4403" s="118"/>
      <c r="F4403" s="118"/>
      <c r="G4403" s="118"/>
      <c r="H4403" s="118"/>
      <c r="I4403" s="118"/>
      <c r="J4403" s="118"/>
      <c r="K4403" s="118"/>
      <c r="L4403" s="118"/>
      <c r="M4403" s="118"/>
      <c r="N4403" s="93"/>
    </row>
    <row r="4404" spans="2:14">
      <c r="B4404" s="118"/>
      <c r="C4404" s="118"/>
      <c r="D4404" s="118"/>
      <c r="E4404" s="118"/>
      <c r="F4404" s="118"/>
      <c r="G4404" s="118"/>
      <c r="H4404" s="118"/>
      <c r="I4404" s="118"/>
      <c r="J4404" s="118"/>
      <c r="K4404" s="118"/>
      <c r="L4404" s="118"/>
      <c r="M4404" s="118"/>
      <c r="N4404" s="93"/>
    </row>
    <row r="4405" spans="2:14">
      <c r="B4405" s="118"/>
      <c r="C4405" s="118"/>
      <c r="D4405" s="118"/>
      <c r="E4405" s="118"/>
      <c r="F4405" s="118"/>
      <c r="G4405" s="118"/>
      <c r="H4405" s="118"/>
      <c r="I4405" s="118"/>
      <c r="J4405" s="118"/>
      <c r="K4405" s="118"/>
      <c r="L4405" s="118"/>
      <c r="M4405" s="118"/>
      <c r="N4405" s="93"/>
    </row>
    <row r="4406" spans="2:14">
      <c r="B4406" s="118"/>
      <c r="C4406" s="118"/>
      <c r="D4406" s="118"/>
      <c r="E4406" s="118"/>
      <c r="F4406" s="118"/>
      <c r="G4406" s="118"/>
      <c r="H4406" s="118"/>
      <c r="I4406" s="118"/>
      <c r="J4406" s="118"/>
      <c r="K4406" s="118"/>
      <c r="L4406" s="118"/>
      <c r="M4406" s="118"/>
      <c r="N4406" s="93"/>
    </row>
    <row r="4407" spans="2:14">
      <c r="B4407" s="118"/>
      <c r="C4407" s="118"/>
      <c r="D4407" s="118"/>
      <c r="E4407" s="118"/>
      <c r="F4407" s="118"/>
      <c r="G4407" s="118"/>
      <c r="H4407" s="118"/>
      <c r="I4407" s="118"/>
      <c r="J4407" s="118"/>
      <c r="K4407" s="118"/>
      <c r="L4407" s="118"/>
      <c r="M4407" s="118"/>
      <c r="N4407" s="93"/>
    </row>
    <row r="4408" spans="2:14">
      <c r="B4408" s="118"/>
      <c r="C4408" s="118"/>
      <c r="D4408" s="118"/>
      <c r="E4408" s="118"/>
      <c r="F4408" s="118"/>
      <c r="G4408" s="118"/>
      <c r="H4408" s="118"/>
      <c r="I4408" s="118"/>
      <c r="J4408" s="118"/>
      <c r="K4408" s="118"/>
      <c r="L4408" s="118"/>
      <c r="M4408" s="118"/>
      <c r="N4408" s="93"/>
    </row>
    <row r="4409" spans="2:14">
      <c r="B4409" s="118"/>
      <c r="C4409" s="118"/>
      <c r="D4409" s="118"/>
      <c r="E4409" s="118"/>
      <c r="F4409" s="118"/>
      <c r="G4409" s="118"/>
      <c r="H4409" s="118"/>
      <c r="I4409" s="118"/>
      <c r="J4409" s="118"/>
      <c r="K4409" s="118"/>
      <c r="L4409" s="118"/>
      <c r="M4409" s="118"/>
      <c r="N4409" s="93"/>
    </row>
    <row r="4410" spans="2:14">
      <c r="B4410" s="118"/>
      <c r="C4410" s="118"/>
      <c r="D4410" s="118"/>
      <c r="E4410" s="118"/>
      <c r="F4410" s="118"/>
      <c r="G4410" s="118"/>
      <c r="H4410" s="118"/>
      <c r="I4410" s="118"/>
      <c r="J4410" s="118"/>
      <c r="K4410" s="118"/>
      <c r="L4410" s="118"/>
      <c r="M4410" s="118"/>
      <c r="N4410" s="93"/>
    </row>
    <row r="4411" spans="2:14">
      <c r="B4411" s="118"/>
      <c r="C4411" s="118"/>
      <c r="D4411" s="118"/>
      <c r="E4411" s="118"/>
      <c r="F4411" s="118"/>
      <c r="G4411" s="118"/>
      <c r="H4411" s="118"/>
      <c r="I4411" s="118"/>
      <c r="J4411" s="118"/>
      <c r="K4411" s="118"/>
      <c r="L4411" s="118"/>
      <c r="M4411" s="118"/>
      <c r="N4411" s="93"/>
    </row>
    <row r="4412" spans="2:14">
      <c r="B4412" s="118"/>
      <c r="C4412" s="118"/>
      <c r="D4412" s="118"/>
      <c r="E4412" s="118"/>
      <c r="F4412" s="118"/>
      <c r="G4412" s="118"/>
      <c r="H4412" s="118"/>
      <c r="I4412" s="118"/>
      <c r="J4412" s="118"/>
      <c r="K4412" s="118"/>
      <c r="L4412" s="118"/>
      <c r="M4412" s="118"/>
      <c r="N4412" s="93"/>
    </row>
    <row r="4413" spans="2:14">
      <c r="B4413" s="118"/>
      <c r="C4413" s="118"/>
      <c r="D4413" s="118"/>
      <c r="E4413" s="118"/>
      <c r="F4413" s="118"/>
      <c r="G4413" s="118"/>
      <c r="H4413" s="118"/>
      <c r="I4413" s="118"/>
      <c r="J4413" s="118"/>
      <c r="K4413" s="118"/>
      <c r="L4413" s="118"/>
      <c r="M4413" s="118"/>
      <c r="N4413" s="93"/>
    </row>
    <row r="4414" spans="2:14">
      <c r="B4414" s="118"/>
      <c r="C4414" s="118"/>
      <c r="D4414" s="118"/>
      <c r="E4414" s="118"/>
      <c r="F4414" s="118"/>
      <c r="G4414" s="118"/>
      <c r="H4414" s="118"/>
      <c r="I4414" s="118"/>
      <c r="J4414" s="118"/>
      <c r="K4414" s="118"/>
      <c r="L4414" s="118"/>
      <c r="M4414" s="118"/>
      <c r="N4414" s="93"/>
    </row>
    <row r="4415" spans="2:14">
      <c r="B4415" s="118"/>
      <c r="C4415" s="118"/>
      <c r="D4415" s="118"/>
      <c r="E4415" s="118"/>
      <c r="F4415" s="118"/>
      <c r="G4415" s="118"/>
      <c r="H4415" s="118"/>
      <c r="I4415" s="118"/>
      <c r="J4415" s="118"/>
      <c r="K4415" s="118"/>
      <c r="L4415" s="118"/>
      <c r="M4415" s="118"/>
      <c r="N4415" s="93"/>
    </row>
    <row r="4416" spans="2:14">
      <c r="B4416" s="118"/>
      <c r="C4416" s="118"/>
      <c r="D4416" s="118"/>
      <c r="E4416" s="118"/>
      <c r="F4416" s="118"/>
      <c r="G4416" s="118"/>
      <c r="H4416" s="118"/>
      <c r="I4416" s="118"/>
      <c r="J4416" s="118"/>
      <c r="K4416" s="118"/>
      <c r="L4416" s="118"/>
      <c r="M4416" s="118"/>
      <c r="N4416" s="93"/>
    </row>
    <row r="4417" spans="2:14">
      <c r="B4417" s="118"/>
      <c r="C4417" s="118"/>
      <c r="D4417" s="118"/>
      <c r="E4417" s="118"/>
      <c r="F4417" s="118"/>
      <c r="G4417" s="118"/>
      <c r="H4417" s="118"/>
      <c r="I4417" s="118"/>
      <c r="J4417" s="118"/>
      <c r="K4417" s="118"/>
      <c r="L4417" s="118"/>
      <c r="M4417" s="118"/>
      <c r="N4417" s="93"/>
    </row>
    <row r="4418" spans="2:14">
      <c r="B4418" s="118"/>
      <c r="C4418" s="118"/>
      <c r="D4418" s="118"/>
      <c r="E4418" s="118"/>
      <c r="F4418" s="118"/>
      <c r="G4418" s="118"/>
      <c r="H4418" s="118"/>
      <c r="I4418" s="118"/>
      <c r="J4418" s="118"/>
      <c r="K4418" s="118"/>
      <c r="L4418" s="118"/>
      <c r="M4418" s="118"/>
      <c r="N4418" s="93"/>
    </row>
    <row r="4419" spans="2:14">
      <c r="B4419" s="118"/>
      <c r="C4419" s="118"/>
      <c r="D4419" s="118"/>
      <c r="E4419" s="118"/>
      <c r="F4419" s="118"/>
      <c r="G4419" s="118"/>
      <c r="H4419" s="118"/>
      <c r="I4419" s="118"/>
      <c r="J4419" s="118"/>
      <c r="K4419" s="118"/>
      <c r="L4419" s="118"/>
      <c r="M4419" s="118"/>
      <c r="N4419" s="93"/>
    </row>
    <row r="4420" spans="2:14">
      <c r="B4420" s="118"/>
      <c r="C4420" s="118"/>
      <c r="D4420" s="118"/>
      <c r="E4420" s="118"/>
      <c r="F4420" s="118"/>
      <c r="G4420" s="118"/>
      <c r="H4420" s="118"/>
      <c r="I4420" s="118"/>
      <c r="J4420" s="118"/>
      <c r="K4420" s="118"/>
      <c r="L4420" s="118"/>
      <c r="M4420" s="118"/>
      <c r="N4420" s="93"/>
    </row>
    <row r="4421" spans="2:14">
      <c r="B4421" s="118"/>
      <c r="C4421" s="118"/>
      <c r="D4421" s="118"/>
      <c r="E4421" s="118"/>
      <c r="F4421" s="118"/>
      <c r="G4421" s="118"/>
      <c r="H4421" s="118"/>
      <c r="I4421" s="118"/>
      <c r="J4421" s="118"/>
      <c r="K4421" s="118"/>
      <c r="L4421" s="118"/>
      <c r="M4421" s="118"/>
      <c r="N4421" s="93"/>
    </row>
    <row r="4422" spans="2:14">
      <c r="B4422" s="118"/>
      <c r="C4422" s="118"/>
      <c r="D4422" s="118"/>
      <c r="E4422" s="118"/>
      <c r="F4422" s="118"/>
      <c r="G4422" s="118"/>
      <c r="H4422" s="118"/>
      <c r="I4422" s="118"/>
      <c r="J4422" s="118"/>
      <c r="K4422" s="118"/>
      <c r="L4422" s="118"/>
      <c r="M4422" s="118"/>
      <c r="N4422" s="93"/>
    </row>
    <row r="4423" spans="2:14">
      <c r="B4423" s="118"/>
      <c r="C4423" s="118"/>
      <c r="D4423" s="118"/>
      <c r="E4423" s="118"/>
      <c r="F4423" s="118"/>
      <c r="G4423" s="118"/>
      <c r="H4423" s="118"/>
      <c r="I4423" s="118"/>
      <c r="J4423" s="118"/>
      <c r="K4423" s="118"/>
      <c r="L4423" s="118"/>
      <c r="M4423" s="118"/>
      <c r="N4423" s="93"/>
    </row>
    <row r="4424" spans="2:14">
      <c r="B4424" s="118"/>
      <c r="C4424" s="118"/>
      <c r="D4424" s="118"/>
      <c r="E4424" s="118"/>
      <c r="F4424" s="118"/>
      <c r="G4424" s="118"/>
      <c r="H4424" s="118"/>
      <c r="I4424" s="118"/>
      <c r="J4424" s="118"/>
      <c r="K4424" s="118"/>
      <c r="L4424" s="118"/>
      <c r="M4424" s="118"/>
      <c r="N4424" s="93"/>
    </row>
    <row r="4425" spans="2:14">
      <c r="B4425" s="118"/>
      <c r="C4425" s="118"/>
      <c r="D4425" s="118"/>
      <c r="E4425" s="118"/>
      <c r="F4425" s="118"/>
      <c r="G4425" s="118"/>
      <c r="H4425" s="118"/>
      <c r="I4425" s="118"/>
      <c r="J4425" s="118"/>
      <c r="K4425" s="118"/>
      <c r="L4425" s="118"/>
      <c r="M4425" s="118"/>
      <c r="N4425" s="93"/>
    </row>
    <row r="4426" spans="2:14">
      <c r="B4426" s="118"/>
      <c r="C4426" s="118"/>
      <c r="D4426" s="118"/>
      <c r="E4426" s="118"/>
      <c r="F4426" s="118"/>
      <c r="G4426" s="118"/>
      <c r="H4426" s="118"/>
      <c r="I4426" s="118"/>
      <c r="J4426" s="118"/>
      <c r="K4426" s="118"/>
      <c r="L4426" s="118"/>
      <c r="M4426" s="118"/>
      <c r="N4426" s="93"/>
    </row>
    <row r="4427" spans="2:14">
      <c r="B4427" s="118"/>
      <c r="C4427" s="118"/>
      <c r="D4427" s="118"/>
      <c r="E4427" s="118"/>
      <c r="F4427" s="118"/>
      <c r="G4427" s="118"/>
      <c r="H4427" s="118"/>
      <c r="I4427" s="118"/>
      <c r="J4427" s="118"/>
      <c r="K4427" s="118"/>
      <c r="L4427" s="118"/>
      <c r="M4427" s="118"/>
      <c r="N4427" s="93"/>
    </row>
    <row r="4428" spans="2:14">
      <c r="B4428" s="118"/>
      <c r="C4428" s="118"/>
      <c r="D4428" s="118"/>
      <c r="E4428" s="118"/>
      <c r="F4428" s="118"/>
      <c r="G4428" s="118"/>
      <c r="H4428" s="118"/>
      <c r="I4428" s="118"/>
      <c r="J4428" s="118"/>
      <c r="K4428" s="118"/>
      <c r="L4428" s="118"/>
      <c r="M4428" s="118"/>
      <c r="N4428" s="93"/>
    </row>
    <row r="4429" spans="2:14">
      <c r="B4429" s="118"/>
      <c r="C4429" s="118"/>
      <c r="D4429" s="118"/>
      <c r="E4429" s="118"/>
      <c r="F4429" s="118"/>
      <c r="G4429" s="118"/>
      <c r="H4429" s="118"/>
      <c r="I4429" s="118"/>
      <c r="J4429" s="118"/>
      <c r="K4429" s="118"/>
      <c r="L4429" s="118"/>
      <c r="M4429" s="118"/>
      <c r="N4429" s="93"/>
    </row>
    <row r="4430" spans="2:14">
      <c r="B4430" s="118"/>
      <c r="C4430" s="118"/>
      <c r="D4430" s="118"/>
      <c r="E4430" s="118"/>
      <c r="F4430" s="118"/>
      <c r="G4430" s="118"/>
      <c r="H4430" s="118"/>
      <c r="I4430" s="118"/>
      <c r="J4430" s="118"/>
      <c r="K4430" s="118"/>
      <c r="L4430" s="118"/>
      <c r="M4430" s="118"/>
      <c r="N4430" s="93"/>
    </row>
    <row r="4431" spans="2:14">
      <c r="B4431" s="118"/>
      <c r="C4431" s="118"/>
      <c r="D4431" s="118"/>
      <c r="E4431" s="118"/>
      <c r="F4431" s="118"/>
      <c r="G4431" s="118"/>
      <c r="H4431" s="118"/>
      <c r="I4431" s="118"/>
      <c r="J4431" s="118"/>
      <c r="K4431" s="118"/>
      <c r="L4431" s="118"/>
      <c r="M4431" s="118"/>
      <c r="N4431" s="93"/>
    </row>
    <row r="4432" spans="2:14">
      <c r="B4432" s="118"/>
      <c r="C4432" s="118"/>
      <c r="D4432" s="118"/>
      <c r="E4432" s="118"/>
      <c r="F4432" s="118"/>
      <c r="G4432" s="118"/>
      <c r="H4432" s="118"/>
      <c r="I4432" s="118"/>
      <c r="J4432" s="118"/>
      <c r="K4432" s="118"/>
      <c r="L4432" s="118"/>
      <c r="M4432" s="118"/>
      <c r="N4432" s="93"/>
    </row>
    <row r="4433" spans="2:14">
      <c r="B4433" s="118"/>
      <c r="C4433" s="118"/>
      <c r="D4433" s="118"/>
      <c r="E4433" s="118"/>
      <c r="F4433" s="118"/>
      <c r="G4433" s="118"/>
      <c r="H4433" s="118"/>
      <c r="I4433" s="118"/>
      <c r="J4433" s="118"/>
      <c r="K4433" s="118"/>
      <c r="L4433" s="118"/>
      <c r="M4433" s="118"/>
      <c r="N4433" s="93"/>
    </row>
    <row r="4434" spans="2:14">
      <c r="B4434" s="118"/>
      <c r="C4434" s="118"/>
      <c r="D4434" s="118"/>
      <c r="E4434" s="118"/>
      <c r="F4434" s="118"/>
      <c r="G4434" s="118"/>
      <c r="H4434" s="118"/>
      <c r="I4434" s="118"/>
      <c r="J4434" s="118"/>
      <c r="K4434" s="118"/>
      <c r="L4434" s="118"/>
      <c r="M4434" s="118"/>
      <c r="N4434" s="93"/>
    </row>
    <row r="4435" spans="2:14">
      <c r="B4435" s="118"/>
      <c r="C4435" s="118"/>
      <c r="D4435" s="118"/>
      <c r="E4435" s="118"/>
      <c r="F4435" s="118"/>
      <c r="G4435" s="118"/>
      <c r="H4435" s="118"/>
      <c r="I4435" s="118"/>
      <c r="J4435" s="118"/>
      <c r="K4435" s="118"/>
      <c r="L4435" s="118"/>
      <c r="M4435" s="118"/>
      <c r="N4435" s="93"/>
    </row>
    <row r="4436" spans="2:14">
      <c r="B4436" s="118"/>
      <c r="C4436" s="118"/>
      <c r="D4436" s="118"/>
      <c r="E4436" s="118"/>
      <c r="F4436" s="118"/>
      <c r="G4436" s="118"/>
      <c r="H4436" s="118"/>
      <c r="I4436" s="118"/>
      <c r="J4436" s="118"/>
      <c r="K4436" s="118"/>
      <c r="L4436" s="118"/>
      <c r="M4436" s="118"/>
      <c r="N4436" s="93"/>
    </row>
    <row r="4437" spans="2:14">
      <c r="B4437" s="118"/>
      <c r="C4437" s="118"/>
      <c r="D4437" s="118"/>
      <c r="E4437" s="118"/>
      <c r="F4437" s="118"/>
      <c r="G4437" s="118"/>
      <c r="H4437" s="118"/>
      <c r="I4437" s="118"/>
      <c r="J4437" s="118"/>
      <c r="K4437" s="118"/>
      <c r="L4437" s="118"/>
      <c r="M4437" s="118"/>
      <c r="N4437" s="93"/>
    </row>
    <row r="4438" spans="2:14">
      <c r="B4438" s="118"/>
      <c r="C4438" s="118"/>
      <c r="D4438" s="118"/>
      <c r="E4438" s="118"/>
      <c r="F4438" s="118"/>
      <c r="G4438" s="118"/>
      <c r="H4438" s="118"/>
      <c r="I4438" s="118"/>
      <c r="J4438" s="118"/>
      <c r="K4438" s="118"/>
      <c r="L4438" s="118"/>
      <c r="M4438" s="118"/>
      <c r="N4438" s="93"/>
    </row>
    <row r="4439" spans="2:14">
      <c r="B4439" s="118"/>
      <c r="C4439" s="118"/>
      <c r="D4439" s="118"/>
      <c r="E4439" s="118"/>
      <c r="F4439" s="118"/>
      <c r="G4439" s="118"/>
      <c r="H4439" s="118"/>
      <c r="I4439" s="118"/>
      <c r="J4439" s="118"/>
      <c r="K4439" s="118"/>
      <c r="L4439" s="118"/>
      <c r="M4439" s="118"/>
      <c r="N4439" s="93"/>
    </row>
    <row r="4440" spans="2:14">
      <c r="B4440" s="118"/>
      <c r="C4440" s="118"/>
      <c r="D4440" s="118"/>
      <c r="E4440" s="118"/>
      <c r="F4440" s="118"/>
      <c r="G4440" s="118"/>
      <c r="H4440" s="118"/>
      <c r="I4440" s="118"/>
      <c r="J4440" s="118"/>
      <c r="K4440" s="118"/>
      <c r="L4440" s="118"/>
      <c r="M4440" s="118"/>
      <c r="N4440" s="93"/>
    </row>
    <row r="4441" spans="2:14">
      <c r="B4441" s="118"/>
      <c r="C4441" s="118"/>
      <c r="D4441" s="118"/>
      <c r="E4441" s="118"/>
      <c r="F4441" s="118"/>
      <c r="G4441" s="118"/>
      <c r="H4441" s="118"/>
      <c r="I4441" s="118"/>
      <c r="J4441" s="118"/>
      <c r="K4441" s="118"/>
      <c r="L4441" s="118"/>
      <c r="M4441" s="118"/>
      <c r="N4441" s="93"/>
    </row>
    <row r="4442" spans="2:14">
      <c r="B4442" s="118"/>
      <c r="C4442" s="118"/>
      <c r="D4442" s="118"/>
      <c r="E4442" s="118"/>
      <c r="F4442" s="118"/>
      <c r="G4442" s="118"/>
      <c r="H4442" s="118"/>
      <c r="I4442" s="118"/>
      <c r="J4442" s="118"/>
      <c r="K4442" s="118"/>
      <c r="L4442" s="118"/>
      <c r="M4442" s="118"/>
      <c r="N4442" s="93"/>
    </row>
    <row r="4443" spans="2:14">
      <c r="B4443" s="118"/>
      <c r="C4443" s="118"/>
      <c r="D4443" s="118"/>
      <c r="E4443" s="118"/>
      <c r="F4443" s="118"/>
      <c r="G4443" s="118"/>
      <c r="H4443" s="118"/>
      <c r="I4443" s="118"/>
      <c r="J4443" s="118"/>
      <c r="K4443" s="118"/>
      <c r="L4443" s="118"/>
      <c r="M4443" s="118"/>
      <c r="N4443" s="93"/>
    </row>
    <row r="4444" spans="2:14">
      <c r="B4444" s="118"/>
      <c r="C4444" s="118"/>
      <c r="D4444" s="118"/>
      <c r="E4444" s="118"/>
      <c r="F4444" s="118"/>
      <c r="G4444" s="118"/>
      <c r="H4444" s="118"/>
      <c r="I4444" s="118"/>
      <c r="J4444" s="118"/>
      <c r="K4444" s="118"/>
      <c r="L4444" s="118"/>
      <c r="M4444" s="118"/>
      <c r="N4444" s="93"/>
    </row>
    <row r="4445" spans="2:14">
      <c r="B4445" s="118"/>
      <c r="C4445" s="118"/>
      <c r="D4445" s="118"/>
      <c r="E4445" s="118"/>
      <c r="F4445" s="118"/>
      <c r="G4445" s="118"/>
      <c r="H4445" s="118"/>
      <c r="I4445" s="118"/>
      <c r="J4445" s="118"/>
      <c r="K4445" s="118"/>
      <c r="L4445" s="118"/>
      <c r="M4445" s="118"/>
      <c r="N4445" s="93"/>
    </row>
    <row r="4446" spans="2:14">
      <c r="B4446" s="118"/>
      <c r="C4446" s="118"/>
      <c r="D4446" s="118"/>
      <c r="E4446" s="118"/>
      <c r="F4446" s="118"/>
      <c r="G4446" s="118"/>
      <c r="H4446" s="118"/>
      <c r="I4446" s="118"/>
      <c r="J4446" s="118"/>
      <c r="K4446" s="118"/>
      <c r="L4446" s="118"/>
      <c r="M4446" s="118"/>
      <c r="N4446" s="93"/>
    </row>
    <row r="4447" spans="2:14">
      <c r="B4447" s="118"/>
      <c r="C4447" s="118"/>
      <c r="D4447" s="118"/>
      <c r="E4447" s="118"/>
      <c r="F4447" s="118"/>
      <c r="G4447" s="118"/>
      <c r="H4447" s="118"/>
      <c r="I4447" s="118"/>
      <c r="J4447" s="118"/>
      <c r="K4447" s="118"/>
      <c r="L4447" s="118"/>
      <c r="M4447" s="118"/>
      <c r="N4447" s="93"/>
    </row>
    <row r="4448" spans="2:14">
      <c r="B4448" s="118"/>
      <c r="C4448" s="118"/>
      <c r="D4448" s="118"/>
      <c r="E4448" s="118"/>
      <c r="F4448" s="118"/>
      <c r="G4448" s="118"/>
      <c r="H4448" s="118"/>
      <c r="I4448" s="118"/>
      <c r="J4448" s="118"/>
      <c r="K4448" s="118"/>
      <c r="L4448" s="118"/>
      <c r="M4448" s="118"/>
      <c r="N4448" s="93"/>
    </row>
    <row r="4449" spans="2:14">
      <c r="B4449" s="118"/>
      <c r="C4449" s="118"/>
      <c r="D4449" s="118"/>
      <c r="E4449" s="118"/>
      <c r="F4449" s="118"/>
      <c r="G4449" s="118"/>
      <c r="H4449" s="118"/>
      <c r="I4449" s="118"/>
      <c r="J4449" s="118"/>
      <c r="K4449" s="118"/>
      <c r="L4449" s="118"/>
      <c r="M4449" s="118"/>
      <c r="N4449" s="93"/>
    </row>
    <row r="4450" spans="2:14">
      <c r="B4450" s="118"/>
      <c r="C4450" s="118"/>
      <c r="D4450" s="118"/>
      <c r="E4450" s="118"/>
      <c r="F4450" s="118"/>
      <c r="G4450" s="118"/>
      <c r="H4450" s="118"/>
      <c r="I4450" s="118"/>
      <c r="J4450" s="118"/>
      <c r="K4450" s="118"/>
      <c r="L4450" s="118"/>
      <c r="M4450" s="118"/>
      <c r="N4450" s="93"/>
    </row>
    <row r="4451" spans="2:14">
      <c r="B4451" s="118"/>
      <c r="C4451" s="118"/>
      <c r="D4451" s="118"/>
      <c r="E4451" s="118"/>
      <c r="F4451" s="118"/>
      <c r="G4451" s="118"/>
      <c r="H4451" s="118"/>
      <c r="I4451" s="118"/>
      <c r="J4451" s="118"/>
      <c r="K4451" s="118"/>
      <c r="L4451" s="118"/>
      <c r="M4451" s="118"/>
      <c r="N4451" s="93"/>
    </row>
    <row r="4452" spans="2:14">
      <c r="B4452" s="118"/>
      <c r="C4452" s="118"/>
      <c r="D4452" s="118"/>
      <c r="E4452" s="118"/>
      <c r="F4452" s="118"/>
      <c r="G4452" s="118"/>
      <c r="H4452" s="118"/>
      <c r="I4452" s="118"/>
      <c r="J4452" s="118"/>
      <c r="K4452" s="118"/>
      <c r="L4452" s="118"/>
      <c r="M4452" s="118"/>
      <c r="N4452" s="93"/>
    </row>
    <row r="4453" spans="2:14">
      <c r="B4453" s="118"/>
      <c r="C4453" s="118"/>
      <c r="D4453" s="118"/>
      <c r="E4453" s="118"/>
      <c r="F4453" s="118"/>
      <c r="G4453" s="118"/>
      <c r="H4453" s="118"/>
      <c r="I4453" s="118"/>
      <c r="J4453" s="118"/>
      <c r="K4453" s="118"/>
      <c r="L4453" s="118"/>
      <c r="M4453" s="118"/>
      <c r="N4453" s="93"/>
    </row>
    <row r="4454" spans="2:14">
      <c r="B4454" s="118"/>
      <c r="C4454" s="118"/>
      <c r="D4454" s="118"/>
      <c r="E4454" s="118"/>
      <c r="F4454" s="118"/>
      <c r="G4454" s="118"/>
      <c r="H4454" s="118"/>
      <c r="I4454" s="118"/>
      <c r="J4454" s="118"/>
      <c r="K4454" s="118"/>
      <c r="L4454" s="118"/>
      <c r="M4454" s="118"/>
      <c r="N4454" s="93"/>
    </row>
    <row r="4455" spans="2:14">
      <c r="B4455" s="118"/>
      <c r="C4455" s="118"/>
      <c r="D4455" s="118"/>
      <c r="E4455" s="118"/>
      <c r="F4455" s="118"/>
      <c r="G4455" s="118"/>
      <c r="H4455" s="118"/>
      <c r="I4455" s="118"/>
      <c r="J4455" s="118"/>
      <c r="K4455" s="118"/>
      <c r="L4455" s="118"/>
      <c r="M4455" s="118"/>
      <c r="N4455" s="93"/>
    </row>
    <row r="4456" spans="2:14">
      <c r="B4456" s="118"/>
      <c r="C4456" s="118"/>
      <c r="D4456" s="118"/>
      <c r="E4456" s="118"/>
      <c r="F4456" s="118"/>
      <c r="G4456" s="118"/>
      <c r="H4456" s="118"/>
      <c r="I4456" s="118"/>
      <c r="J4456" s="118"/>
      <c r="K4456" s="118"/>
      <c r="L4456" s="118"/>
      <c r="M4456" s="118"/>
      <c r="N4456" s="93"/>
    </row>
    <row r="4457" spans="2:14">
      <c r="B4457" s="118"/>
      <c r="C4457" s="118"/>
      <c r="D4457" s="118"/>
      <c r="E4457" s="118"/>
      <c r="F4457" s="118"/>
      <c r="G4457" s="118"/>
      <c r="H4457" s="118"/>
      <c r="I4457" s="118"/>
      <c r="J4457" s="118"/>
      <c r="K4457" s="118"/>
      <c r="L4457" s="118"/>
      <c r="M4457" s="118"/>
      <c r="N4457" s="93"/>
    </row>
    <row r="4458" spans="2:14">
      <c r="B4458" s="118"/>
      <c r="C4458" s="118"/>
      <c r="D4458" s="118"/>
      <c r="E4458" s="118"/>
      <c r="F4458" s="118"/>
      <c r="G4458" s="118"/>
      <c r="H4458" s="118"/>
      <c r="I4458" s="118"/>
      <c r="J4458" s="118"/>
      <c r="K4458" s="118"/>
      <c r="L4458" s="118"/>
      <c r="M4458" s="118"/>
      <c r="N4458" s="93"/>
    </row>
    <row r="4459" spans="2:14">
      <c r="B4459" s="118"/>
      <c r="C4459" s="118"/>
      <c r="D4459" s="118"/>
      <c r="E4459" s="118"/>
      <c r="F4459" s="118"/>
      <c r="G4459" s="118"/>
      <c r="H4459" s="118"/>
      <c r="I4459" s="118"/>
      <c r="J4459" s="118"/>
      <c r="K4459" s="118"/>
      <c r="L4459" s="118"/>
      <c r="M4459" s="118"/>
      <c r="N4459" s="93"/>
    </row>
    <row r="4460" spans="2:14">
      <c r="B4460" s="118"/>
      <c r="C4460" s="118"/>
      <c r="D4460" s="118"/>
      <c r="E4460" s="118"/>
      <c r="F4460" s="118"/>
      <c r="G4460" s="118"/>
      <c r="H4460" s="118"/>
      <c r="I4460" s="118"/>
      <c r="J4460" s="118"/>
      <c r="K4460" s="118"/>
      <c r="L4460" s="118"/>
      <c r="M4460" s="118"/>
      <c r="N4460" s="93"/>
    </row>
    <row r="4461" spans="2:14">
      <c r="B4461" s="118"/>
      <c r="C4461" s="118"/>
      <c r="D4461" s="118"/>
      <c r="E4461" s="118"/>
      <c r="F4461" s="118"/>
      <c r="G4461" s="118"/>
      <c r="H4461" s="118"/>
      <c r="I4461" s="118"/>
      <c r="J4461" s="118"/>
      <c r="K4461" s="118"/>
      <c r="L4461" s="118"/>
      <c r="M4461" s="118"/>
      <c r="N4461" s="93"/>
    </row>
    <row r="4462" spans="2:14">
      <c r="B4462" s="118"/>
      <c r="C4462" s="118"/>
      <c r="D4462" s="118"/>
      <c r="E4462" s="118"/>
      <c r="F4462" s="118"/>
      <c r="G4462" s="118"/>
      <c r="H4462" s="118"/>
      <c r="I4462" s="118"/>
      <c r="J4462" s="118"/>
      <c r="K4462" s="118"/>
      <c r="L4462" s="118"/>
      <c r="M4462" s="118"/>
      <c r="N4462" s="93"/>
    </row>
    <row r="4463" spans="2:14">
      <c r="B4463" s="118"/>
      <c r="C4463" s="118"/>
      <c r="D4463" s="118"/>
      <c r="E4463" s="118"/>
      <c r="F4463" s="118"/>
      <c r="G4463" s="118"/>
      <c r="H4463" s="118"/>
      <c r="I4463" s="118"/>
      <c r="J4463" s="118"/>
      <c r="K4463" s="118"/>
      <c r="L4463" s="118"/>
      <c r="M4463" s="118"/>
      <c r="N4463" s="93"/>
    </row>
    <row r="4464" spans="2:14">
      <c r="B4464" s="118"/>
      <c r="C4464" s="118"/>
      <c r="D4464" s="118"/>
      <c r="E4464" s="118"/>
      <c r="F4464" s="118"/>
      <c r="G4464" s="118"/>
      <c r="H4464" s="118"/>
      <c r="I4464" s="118"/>
      <c r="J4464" s="118"/>
      <c r="K4464" s="118"/>
      <c r="L4464" s="118"/>
      <c r="M4464" s="118"/>
      <c r="N4464" s="93"/>
    </row>
    <row r="4465" spans="2:14">
      <c r="B4465" s="118"/>
      <c r="C4465" s="118"/>
      <c r="D4465" s="118"/>
      <c r="E4465" s="118"/>
      <c r="F4465" s="118"/>
      <c r="G4465" s="118"/>
      <c r="H4465" s="118"/>
      <c r="I4465" s="118"/>
      <c r="J4465" s="118"/>
      <c r="K4465" s="118"/>
      <c r="L4465" s="118"/>
      <c r="M4465" s="118"/>
      <c r="N4465" s="93"/>
    </row>
    <row r="4466" spans="2:14">
      <c r="B4466" s="118"/>
      <c r="C4466" s="118"/>
      <c r="D4466" s="118"/>
      <c r="E4466" s="118"/>
      <c r="F4466" s="118"/>
      <c r="G4466" s="118"/>
      <c r="H4466" s="118"/>
      <c r="I4466" s="118"/>
      <c r="J4466" s="118"/>
      <c r="K4466" s="118"/>
      <c r="L4466" s="118"/>
      <c r="M4466" s="118"/>
      <c r="N4466" s="93"/>
    </row>
    <row r="4467" spans="2:14">
      <c r="B4467" s="118"/>
      <c r="C4467" s="118"/>
      <c r="D4467" s="118"/>
      <c r="E4467" s="118"/>
      <c r="F4467" s="118"/>
      <c r="G4467" s="118"/>
      <c r="H4467" s="118"/>
      <c r="I4467" s="118"/>
      <c r="J4467" s="118"/>
      <c r="K4467" s="118"/>
      <c r="L4467" s="118"/>
      <c r="M4467" s="118"/>
      <c r="N4467" s="93"/>
    </row>
    <row r="4468" spans="2:14">
      <c r="B4468" s="118"/>
      <c r="C4468" s="118"/>
      <c r="D4468" s="118"/>
      <c r="E4468" s="118"/>
      <c r="F4468" s="118"/>
      <c r="G4468" s="118"/>
      <c r="H4468" s="118"/>
      <c r="I4468" s="118"/>
      <c r="J4468" s="118"/>
      <c r="K4468" s="118"/>
      <c r="L4468" s="118"/>
      <c r="M4468" s="118"/>
      <c r="N4468" s="93"/>
    </row>
    <row r="4469" spans="2:14">
      <c r="B4469" s="118"/>
      <c r="C4469" s="118"/>
      <c r="D4469" s="118"/>
      <c r="E4469" s="118"/>
      <c r="F4469" s="118"/>
      <c r="G4469" s="118"/>
      <c r="H4469" s="118"/>
      <c r="I4469" s="118"/>
      <c r="J4469" s="118"/>
      <c r="K4469" s="118"/>
      <c r="L4469" s="118"/>
      <c r="M4469" s="118"/>
      <c r="N4469" s="93"/>
    </row>
    <row r="4470" spans="2:14">
      <c r="B4470" s="118"/>
      <c r="C4470" s="118"/>
      <c r="D4470" s="118"/>
      <c r="E4470" s="118"/>
      <c r="F4470" s="118"/>
      <c r="G4470" s="118"/>
      <c r="H4470" s="118"/>
      <c r="I4470" s="118"/>
      <c r="J4470" s="118"/>
      <c r="K4470" s="118"/>
      <c r="L4470" s="118"/>
      <c r="M4470" s="118"/>
      <c r="N4470" s="93"/>
    </row>
    <row r="4471" spans="2:14">
      <c r="B4471" s="118"/>
      <c r="C4471" s="118"/>
      <c r="D4471" s="118"/>
      <c r="E4471" s="118"/>
      <c r="F4471" s="118"/>
      <c r="G4471" s="118"/>
      <c r="H4471" s="118"/>
      <c r="I4471" s="118"/>
      <c r="J4471" s="118"/>
      <c r="K4471" s="118"/>
      <c r="L4471" s="118"/>
      <c r="M4471" s="118"/>
      <c r="N4471" s="93"/>
    </row>
    <row r="4472" spans="2:14">
      <c r="B4472" s="118"/>
      <c r="C4472" s="118"/>
      <c r="D4472" s="118"/>
      <c r="E4472" s="118"/>
      <c r="F4472" s="118"/>
      <c r="G4472" s="118"/>
      <c r="H4472" s="118"/>
      <c r="I4472" s="118"/>
      <c r="J4472" s="118"/>
      <c r="K4472" s="118"/>
      <c r="L4472" s="118"/>
      <c r="M4472" s="118"/>
      <c r="N4472" s="93"/>
    </row>
    <row r="4473" spans="2:14">
      <c r="B4473" s="118"/>
      <c r="C4473" s="118"/>
      <c r="D4473" s="118"/>
      <c r="E4473" s="118"/>
      <c r="F4473" s="118"/>
      <c r="G4473" s="118"/>
      <c r="H4473" s="118"/>
      <c r="I4473" s="118"/>
      <c r="J4473" s="118"/>
      <c r="K4473" s="118"/>
      <c r="L4473" s="118"/>
      <c r="M4473" s="118"/>
      <c r="N4473" s="93"/>
    </row>
  </sheetData>
  <autoFilter ref="A1:N392" xr:uid="{00000000-0009-0000-0000-000007000000}"/>
  <sortState xmlns:xlrd2="http://schemas.microsoft.com/office/spreadsheetml/2017/richdata2" ref="A453:Q586">
    <sortCondition descending="1" ref="B453:B586"/>
  </sortState>
  <phoneticPr fontId="167" type="noConversion"/>
  <printOptions horizontalCentered="1"/>
  <pageMargins left="0.25" right="0.25" top="0.7" bottom="0.55000000000000004" header="0.4" footer="0.24000000000000002"/>
  <pageSetup scale="90" orientation="landscape" r:id="rId1"/>
  <headerFooter>
    <oddHeader>&amp;C&amp;"Arial,Bold"&amp;12FT_T_INCL - Export From AFLAC831_GC@PSG11G01</oddHeader>
    <oddFooter>&amp;L&amp;D&amp;C&amp;P of &amp;N&amp;R&amp;F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A0DF-C4A1-4A92-9702-2673AFED2527}">
  <dimension ref="A1:G19"/>
  <sheetViews>
    <sheetView topLeftCell="A4" workbookViewId="0">
      <selection activeCell="G1" sqref="G1:G16"/>
    </sheetView>
  </sheetViews>
  <sheetFormatPr defaultRowHeight="14.5"/>
  <cols>
    <col min="1" max="1" width="10.81640625" bestFit="1" customWidth="1"/>
    <col min="2" max="3" width="10.7265625" bestFit="1" customWidth="1"/>
    <col min="4" max="4" width="11.08984375" bestFit="1" customWidth="1"/>
    <col min="5" max="5" width="11.90625" bestFit="1" customWidth="1"/>
    <col min="6" max="6" width="10.7265625" bestFit="1" customWidth="1"/>
  </cols>
  <sheetData>
    <row r="1" spans="1:7">
      <c r="A1" s="93" t="s">
        <v>6696</v>
      </c>
      <c r="B1" t="s">
        <v>6727</v>
      </c>
      <c r="C1" s="225" t="s">
        <v>6761</v>
      </c>
      <c r="D1" s="238" t="s">
        <v>6819</v>
      </c>
      <c r="E1" s="156" t="s">
        <v>6961</v>
      </c>
      <c r="F1" s="229" t="s">
        <v>7031</v>
      </c>
      <c r="G1" s="261" t="s">
        <v>7017</v>
      </c>
    </row>
    <row r="2" spans="1:7">
      <c r="A2" s="93" t="s">
        <v>6697</v>
      </c>
      <c r="B2" s="217" t="s">
        <v>6728</v>
      </c>
      <c r="C2" s="225" t="s">
        <v>6762</v>
      </c>
      <c r="D2" s="238" t="s">
        <v>6821</v>
      </c>
      <c r="E2" s="156" t="s">
        <v>6962</v>
      </c>
      <c r="F2" s="229" t="s">
        <v>7038</v>
      </c>
      <c r="G2" s="261" t="s">
        <v>7018</v>
      </c>
    </row>
    <row r="3" spans="1:7">
      <c r="A3" s="93" t="s">
        <v>6698</v>
      </c>
      <c r="B3" s="217" t="s">
        <v>6729</v>
      </c>
      <c r="C3" s="225" t="s">
        <v>6763</v>
      </c>
      <c r="D3" s="238" t="s">
        <v>6824</v>
      </c>
      <c r="E3" s="156" t="s">
        <v>6963</v>
      </c>
      <c r="F3" s="229" t="s">
        <v>7039</v>
      </c>
      <c r="G3" s="261" t="s">
        <v>7024</v>
      </c>
    </row>
    <row r="4" spans="1:7">
      <c r="A4" s="93" t="s">
        <v>6699</v>
      </c>
      <c r="B4" s="217" t="s">
        <v>6730</v>
      </c>
      <c r="C4" s="225" t="s">
        <v>6764</v>
      </c>
      <c r="D4" s="238" t="s">
        <v>6826</v>
      </c>
      <c r="E4" s="156" t="s">
        <v>6964</v>
      </c>
      <c r="F4" s="229" t="s">
        <v>7040</v>
      </c>
      <c r="G4" s="261" t="s">
        <v>7031</v>
      </c>
    </row>
    <row r="5" spans="1:7">
      <c r="A5" s="93" t="s">
        <v>6700</v>
      </c>
      <c r="B5" s="217" t="s">
        <v>6731</v>
      </c>
      <c r="C5" s="225" t="s">
        <v>6765</v>
      </c>
      <c r="D5" s="238" t="s">
        <v>6873</v>
      </c>
      <c r="E5" s="156" t="s">
        <v>6965</v>
      </c>
      <c r="F5" s="229" t="s">
        <v>7041</v>
      </c>
      <c r="G5" s="261" t="s">
        <v>7038</v>
      </c>
    </row>
    <row r="6" spans="1:7">
      <c r="A6" s="93" t="s">
        <v>6701</v>
      </c>
      <c r="B6" s="217" t="s">
        <v>6732</v>
      </c>
      <c r="C6" s="225" t="s">
        <v>6766</v>
      </c>
      <c r="D6" s="238" t="s">
        <v>6874</v>
      </c>
      <c r="E6" s="156" t="s">
        <v>6981</v>
      </c>
      <c r="F6" s="229" t="s">
        <v>7042</v>
      </c>
      <c r="G6" s="261" t="s">
        <v>7039</v>
      </c>
    </row>
    <row r="7" spans="1:7">
      <c r="A7" s="93" t="s">
        <v>6702</v>
      </c>
      <c r="B7" s="217" t="s">
        <v>6733</v>
      </c>
      <c r="C7" s="225" t="s">
        <v>6767</v>
      </c>
      <c r="D7" s="238" t="s">
        <v>6875</v>
      </c>
      <c r="E7" s="156" t="s">
        <v>6982</v>
      </c>
      <c r="F7" s="229" t="s">
        <v>7043</v>
      </c>
      <c r="G7" s="261" t="s">
        <v>7040</v>
      </c>
    </row>
    <row r="8" spans="1:7">
      <c r="A8" s="93" t="s">
        <v>6703</v>
      </c>
      <c r="B8" s="217" t="s">
        <v>6734</v>
      </c>
      <c r="C8" s="225" t="s">
        <v>6768</v>
      </c>
      <c r="D8" s="238" t="s">
        <v>6876</v>
      </c>
      <c r="E8" s="156" t="s">
        <v>6983</v>
      </c>
      <c r="F8" s="229" t="s">
        <v>7044</v>
      </c>
      <c r="G8" s="261" t="s">
        <v>7041</v>
      </c>
    </row>
    <row r="9" spans="1:7">
      <c r="A9" s="93" t="s">
        <v>6704</v>
      </c>
      <c r="B9" s="217" t="s">
        <v>6735</v>
      </c>
      <c r="C9" s="225" t="s">
        <v>6769</v>
      </c>
      <c r="D9" s="238"/>
      <c r="E9" s="156" t="s">
        <v>6984</v>
      </c>
      <c r="G9" s="261" t="s">
        <v>7042</v>
      </c>
    </row>
    <row r="10" spans="1:7">
      <c r="A10" s="93" t="s">
        <v>6705</v>
      </c>
      <c r="B10" s="217" t="s">
        <v>6736</v>
      </c>
      <c r="C10" s="225" t="s">
        <v>6770</v>
      </c>
      <c r="D10" s="238"/>
      <c r="E10" s="156" t="s">
        <v>6985</v>
      </c>
      <c r="G10" s="261" t="s">
        <v>7043</v>
      </c>
    </row>
    <row r="11" spans="1:7">
      <c r="A11" s="93" t="s">
        <v>6706</v>
      </c>
      <c r="B11" s="217" t="s">
        <v>6737</v>
      </c>
      <c r="E11" s="156" t="s">
        <v>6986</v>
      </c>
      <c r="G11" s="261" t="s">
        <v>7044</v>
      </c>
    </row>
    <row r="12" spans="1:7">
      <c r="A12" s="93" t="s">
        <v>6707</v>
      </c>
      <c r="B12" s="217" t="s">
        <v>6738</v>
      </c>
      <c r="E12" s="156" t="s">
        <v>6987</v>
      </c>
      <c r="G12" s="261" t="s">
        <v>7055</v>
      </c>
    </row>
    <row r="13" spans="1:7">
      <c r="A13" s="93" t="s">
        <v>6708</v>
      </c>
      <c r="B13" s="217" t="s">
        <v>6739</v>
      </c>
      <c r="E13" s="156" t="s">
        <v>6988</v>
      </c>
      <c r="G13" s="261" t="s">
        <v>7056</v>
      </c>
    </row>
    <row r="14" spans="1:7">
      <c r="A14" s="93" t="s">
        <v>6709</v>
      </c>
      <c r="B14" s="217" t="s">
        <v>6740</v>
      </c>
      <c r="E14" s="156" t="s">
        <v>6989</v>
      </c>
      <c r="G14" s="261" t="s">
        <v>7057</v>
      </c>
    </row>
    <row r="15" spans="1:7">
      <c r="A15" s="93" t="s">
        <v>6710</v>
      </c>
      <c r="B15" s="217" t="s">
        <v>6741</v>
      </c>
      <c r="E15" s="156" t="s">
        <v>6990</v>
      </c>
      <c r="G15" s="261" t="s">
        <v>7058</v>
      </c>
    </row>
    <row r="16" spans="1:7">
      <c r="A16" s="93" t="s">
        <v>6711</v>
      </c>
      <c r="B16" s="217" t="s">
        <v>6742</v>
      </c>
      <c r="G16" s="261" t="s">
        <v>7059</v>
      </c>
    </row>
    <row r="17" spans="1:1">
      <c r="A17" s="93" t="s">
        <v>6712</v>
      </c>
    </row>
    <row r="18" spans="1:1">
      <c r="A18" s="93" t="s">
        <v>6713</v>
      </c>
    </row>
    <row r="19" spans="1:1">
      <c r="A19" s="93" t="s">
        <v>6714</v>
      </c>
    </row>
  </sheetData>
  <phoneticPr fontId="16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11</vt:i4>
      </vt:variant>
    </vt:vector>
  </HeadingPairs>
  <TitlesOfParts>
    <vt:vector size="44" baseType="lpstr">
      <vt:lpstr>CAP1</vt:lpstr>
      <vt:lpstr>BAD1</vt:lpstr>
      <vt:lpstr>BDV1</vt:lpstr>
      <vt:lpstr>APG1</vt:lpstr>
      <vt:lpstr>BAT1</vt:lpstr>
      <vt:lpstr>GUNT</vt:lpstr>
      <vt:lpstr>INCS - GC-VDDB</vt:lpstr>
      <vt:lpstr>INCL - GC-VDDB</vt:lpstr>
      <vt:lpstr>Sheet1</vt:lpstr>
      <vt:lpstr>EINC</vt:lpstr>
      <vt:lpstr>MKEY</vt:lpstr>
      <vt:lpstr>EDMV - GC-FLD_ID</vt:lpstr>
      <vt:lpstr>EDMV - GC-VDDB-DWH</vt:lpstr>
      <vt:lpstr>IDMV - GC-VDDB Only</vt:lpstr>
      <vt:lpstr>BAD1_Domains</vt:lpstr>
      <vt:lpstr>BDV1_Domains</vt:lpstr>
      <vt:lpstr>STDF</vt:lpstr>
      <vt:lpstr>EIAT</vt:lpstr>
      <vt:lpstr>DSRC</vt:lpstr>
      <vt:lpstr>STDV</vt:lpstr>
      <vt:lpstr>EIST</vt:lpstr>
      <vt:lpstr>ISCD</vt:lpstr>
      <vt:lpstr>ISTY - GC-VDDB-DWH</vt:lpstr>
      <vt:lpstr>GUID</vt:lpstr>
      <vt:lpstr>BNSY</vt:lpstr>
      <vt:lpstr>GUNT - GC-VDDB</vt:lpstr>
      <vt:lpstr>MKID</vt:lpstr>
      <vt:lpstr>RTNG - GC-VDDB</vt:lpstr>
      <vt:lpstr>RTVL - GC-VDDB</vt:lpstr>
      <vt:lpstr>ITGP - GC-VDDB</vt:lpstr>
      <vt:lpstr>MRKT</vt:lpstr>
      <vt:lpstr>GUGP</vt:lpstr>
      <vt:lpstr>RGAT</vt:lpstr>
      <vt:lpstr>'EDMV - GC-FLD_ID'!Print_Titles</vt:lpstr>
      <vt:lpstr>'EDMV - GC-VDDB-DWH'!Print_Titles</vt:lpstr>
      <vt:lpstr>EINC!Print_Titles</vt:lpstr>
      <vt:lpstr>'GUNT - GC-VDDB'!Print_Titles</vt:lpstr>
      <vt:lpstr>'IDMV - GC-VDDB Only'!Print_Titles</vt:lpstr>
      <vt:lpstr>'INCL - GC-VDDB'!Print_Titles</vt:lpstr>
      <vt:lpstr>'INCS - GC-VDDB'!Print_Titles</vt:lpstr>
      <vt:lpstr>'ISTY - GC-VDDB-DWH'!Print_Titles</vt:lpstr>
      <vt:lpstr>'ITGP - GC-VDDB'!Print_Titles</vt:lpstr>
      <vt:lpstr>'RTNG - GC-VDDB'!Print_Titles</vt:lpstr>
      <vt:lpstr>'RTVL - GC-VDDB'!Print_Titles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aclaflin</dc:creator>
  <cp:lastModifiedBy>Rajadhyaksha, Geetanjali</cp:lastModifiedBy>
  <dcterms:created xsi:type="dcterms:W3CDTF">2011-03-24T11:44:33Z</dcterms:created>
  <dcterms:modified xsi:type="dcterms:W3CDTF">2022-12-14T11:45:34Z</dcterms:modified>
</cp:coreProperties>
</file>